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gister S2 IPB\TESIS\sna_dashboard\"/>
    </mc:Choice>
  </mc:AlternateContent>
  <xr:revisionPtr revIDLastSave="0" documentId="13_ncr:1_{50E580F2-316A-423E-8C01-4FFF73AF909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 DASAR (2)" sheetId="2" r:id="rId1"/>
    <sheet name="DATA CLEARING FINAL" sheetId="3" r:id="rId2"/>
    <sheet name="DATA LIKERT" sheetId="1" r:id="rId3"/>
    <sheet name="DATA PLS" sheetId="4" r:id="rId4"/>
  </sheets>
  <calcPr calcId="181029"/>
</workbook>
</file>

<file path=xl/calcChain.xml><?xml version="1.0" encoding="utf-8"?>
<calcChain xmlns="http://schemas.openxmlformats.org/spreadsheetml/2006/main">
  <c r="GE316" i="1" l="1"/>
  <c r="GE317" i="1"/>
  <c r="GE318" i="1"/>
  <c r="GE319" i="1"/>
  <c r="GE320" i="1"/>
  <c r="GE321" i="1"/>
  <c r="GE322" i="1"/>
  <c r="GE292" i="1"/>
  <c r="GE293" i="1"/>
  <c r="GE294" i="1"/>
  <c r="GE300" i="1"/>
  <c r="GE301" i="1"/>
  <c r="GE302" i="1"/>
  <c r="GE308" i="1"/>
  <c r="GE309" i="1"/>
  <c r="GE310" i="1"/>
  <c r="GE267" i="1"/>
  <c r="GE268" i="1"/>
  <c r="GE269" i="1"/>
  <c r="GE275" i="1"/>
  <c r="GE276" i="1"/>
  <c r="GE277" i="1"/>
  <c r="GE283" i="1"/>
  <c r="GE284" i="1"/>
  <c r="GE285" i="1"/>
  <c r="GE245" i="1"/>
  <c r="GE246" i="1"/>
  <c r="GE247" i="1"/>
  <c r="GE251" i="1"/>
  <c r="GE252" i="1"/>
  <c r="GE253" i="1"/>
  <c r="GE254" i="1"/>
  <c r="GE259" i="1"/>
  <c r="GE260" i="1"/>
  <c r="GE261" i="1"/>
  <c r="GE262" i="1"/>
  <c r="GE229" i="1"/>
  <c r="GE230" i="1"/>
  <c r="GE237" i="1"/>
  <c r="GE238" i="1"/>
  <c r="GE207" i="1"/>
  <c r="GE208" i="1"/>
  <c r="GE215" i="1"/>
  <c r="GE216" i="1"/>
  <c r="GE186" i="1"/>
  <c r="GE187" i="1"/>
  <c r="GE188" i="1"/>
  <c r="GE199" i="1"/>
  <c r="GE200" i="1"/>
  <c r="GE32" i="1"/>
  <c r="GE38" i="1"/>
  <c r="GE39" i="1"/>
  <c r="GE40" i="1"/>
  <c r="GE46" i="1"/>
  <c r="GE47" i="1"/>
  <c r="GE48" i="1"/>
  <c r="GE54" i="1"/>
  <c r="GE55" i="1"/>
  <c r="GE56" i="1"/>
  <c r="GE62" i="1"/>
  <c r="GE86" i="1"/>
  <c r="GE87" i="1"/>
  <c r="GE88" i="1"/>
  <c r="GE89" i="1"/>
  <c r="GE94" i="1"/>
  <c r="GE95" i="1"/>
  <c r="GE96" i="1"/>
  <c r="GE97" i="1"/>
  <c r="GE103" i="1"/>
  <c r="GE104" i="1"/>
  <c r="GE105" i="1"/>
  <c r="GE111" i="1"/>
  <c r="GE112" i="1"/>
  <c r="GE113" i="1"/>
  <c r="GE120" i="1"/>
  <c r="GE121" i="1"/>
  <c r="GE122" i="1"/>
  <c r="GE128" i="1"/>
  <c r="GE129" i="1"/>
  <c r="GE130" i="1"/>
  <c r="GE136" i="1"/>
  <c r="GE137" i="1"/>
  <c r="GE138" i="1"/>
  <c r="GE144" i="1"/>
  <c r="GE145" i="1"/>
  <c r="GE146" i="1"/>
  <c r="GE151" i="1"/>
  <c r="GE152" i="1"/>
  <c r="GE153" i="1"/>
  <c r="GE159" i="1"/>
  <c r="GE160" i="1"/>
  <c r="GE161" i="1"/>
  <c r="GE167" i="1"/>
  <c r="GE168" i="1"/>
  <c r="GE169" i="1"/>
  <c r="GE31" i="1"/>
  <c r="GD31" i="1"/>
  <c r="GD316" i="1"/>
  <c r="GD317" i="1"/>
  <c r="GD318" i="1"/>
  <c r="GD319" i="1"/>
  <c r="GD320" i="1"/>
  <c r="GD321" i="1"/>
  <c r="GD322" i="1"/>
  <c r="GD249" i="1"/>
  <c r="GE249" i="1" s="1"/>
  <c r="GD250" i="1"/>
  <c r="GE250" i="1" s="1"/>
  <c r="GD251" i="1"/>
  <c r="GD252" i="1"/>
  <c r="GD253" i="1"/>
  <c r="GD254" i="1"/>
  <c r="GD255" i="1"/>
  <c r="GE255" i="1" s="1"/>
  <c r="GD256" i="1"/>
  <c r="GE256" i="1" s="1"/>
  <c r="GD257" i="1"/>
  <c r="GE257" i="1" s="1"/>
  <c r="GD258" i="1"/>
  <c r="GE258" i="1" s="1"/>
  <c r="GD259" i="1"/>
  <c r="GD260" i="1"/>
  <c r="GD261" i="1"/>
  <c r="GD262" i="1"/>
  <c r="GD263" i="1"/>
  <c r="GE263" i="1" s="1"/>
  <c r="GD264" i="1"/>
  <c r="GE264" i="1" s="1"/>
  <c r="GD265" i="1"/>
  <c r="GE265" i="1" s="1"/>
  <c r="GD266" i="1"/>
  <c r="GE266" i="1" s="1"/>
  <c r="GD267" i="1"/>
  <c r="GD268" i="1"/>
  <c r="GD269" i="1"/>
  <c r="GD270" i="1"/>
  <c r="GE270" i="1" s="1"/>
  <c r="GD271" i="1"/>
  <c r="GE271" i="1" s="1"/>
  <c r="GD272" i="1"/>
  <c r="GE272" i="1" s="1"/>
  <c r="GD273" i="1"/>
  <c r="GE273" i="1" s="1"/>
  <c r="GD274" i="1"/>
  <c r="GE274" i="1" s="1"/>
  <c r="GD275" i="1"/>
  <c r="GD276" i="1"/>
  <c r="GD277" i="1"/>
  <c r="GD278" i="1"/>
  <c r="GE278" i="1" s="1"/>
  <c r="GD279" i="1"/>
  <c r="GE279" i="1" s="1"/>
  <c r="GD280" i="1"/>
  <c r="GE280" i="1" s="1"/>
  <c r="GD281" i="1"/>
  <c r="GE281" i="1" s="1"/>
  <c r="GD282" i="1"/>
  <c r="GE282" i="1" s="1"/>
  <c r="GD283" i="1"/>
  <c r="GD284" i="1"/>
  <c r="GD285" i="1"/>
  <c r="GD286" i="1"/>
  <c r="GE286" i="1" s="1"/>
  <c r="GD287" i="1"/>
  <c r="GE287" i="1" s="1"/>
  <c r="GD288" i="1"/>
  <c r="GE288" i="1" s="1"/>
  <c r="GD289" i="1"/>
  <c r="GE289" i="1" s="1"/>
  <c r="GD290" i="1"/>
  <c r="GE290" i="1" s="1"/>
  <c r="GD291" i="1"/>
  <c r="GE291" i="1" s="1"/>
  <c r="GD292" i="1"/>
  <c r="GD293" i="1"/>
  <c r="GD294" i="1"/>
  <c r="GD295" i="1"/>
  <c r="GE295" i="1" s="1"/>
  <c r="GD296" i="1"/>
  <c r="GE296" i="1" s="1"/>
  <c r="GD297" i="1"/>
  <c r="GE297" i="1" s="1"/>
  <c r="GD298" i="1"/>
  <c r="GE298" i="1" s="1"/>
  <c r="GD299" i="1"/>
  <c r="GE299" i="1" s="1"/>
  <c r="GD300" i="1"/>
  <c r="GD301" i="1"/>
  <c r="GD302" i="1"/>
  <c r="GD303" i="1"/>
  <c r="GE303" i="1" s="1"/>
  <c r="GD304" i="1"/>
  <c r="GE304" i="1" s="1"/>
  <c r="GD305" i="1"/>
  <c r="GE305" i="1" s="1"/>
  <c r="GD306" i="1"/>
  <c r="GE306" i="1" s="1"/>
  <c r="GD307" i="1"/>
  <c r="GE307" i="1" s="1"/>
  <c r="GD308" i="1"/>
  <c r="GD309" i="1"/>
  <c r="GD310" i="1"/>
  <c r="GD311" i="1"/>
  <c r="GE311" i="1" s="1"/>
  <c r="GD312" i="1"/>
  <c r="GE312" i="1" s="1"/>
  <c r="GD313" i="1"/>
  <c r="GE313" i="1" s="1"/>
  <c r="GD314" i="1"/>
  <c r="GE314" i="1" s="1"/>
  <c r="GD315" i="1"/>
  <c r="GE315" i="1" s="1"/>
  <c r="GD214" i="1"/>
  <c r="GE214" i="1" s="1"/>
  <c r="GD215" i="1"/>
  <c r="GD216" i="1"/>
  <c r="GD217" i="1"/>
  <c r="GE217" i="1" s="1"/>
  <c r="GD218" i="1"/>
  <c r="GE218" i="1" s="1"/>
  <c r="GD219" i="1"/>
  <c r="GE219" i="1" s="1"/>
  <c r="GD220" i="1"/>
  <c r="GE220" i="1" s="1"/>
  <c r="GD221" i="1"/>
  <c r="GE221" i="1" s="1"/>
  <c r="GD222" i="1"/>
  <c r="GE222" i="1" s="1"/>
  <c r="GD223" i="1"/>
  <c r="GE223" i="1" s="1"/>
  <c r="GD224" i="1"/>
  <c r="GE224" i="1" s="1"/>
  <c r="GD225" i="1"/>
  <c r="GE225" i="1" s="1"/>
  <c r="GD226" i="1"/>
  <c r="GE226" i="1" s="1"/>
  <c r="GD227" i="1"/>
  <c r="GE227" i="1" s="1"/>
  <c r="GD228" i="1"/>
  <c r="GE228" i="1" s="1"/>
  <c r="GD229" i="1"/>
  <c r="GD230" i="1"/>
  <c r="GD231" i="1"/>
  <c r="GE231" i="1" s="1"/>
  <c r="GD232" i="1"/>
  <c r="GE232" i="1" s="1"/>
  <c r="GD233" i="1"/>
  <c r="GE233" i="1" s="1"/>
  <c r="GD234" i="1"/>
  <c r="GE234" i="1" s="1"/>
  <c r="GD235" i="1"/>
  <c r="GE235" i="1" s="1"/>
  <c r="GD236" i="1"/>
  <c r="GE236" i="1" s="1"/>
  <c r="GD237" i="1"/>
  <c r="GD238" i="1"/>
  <c r="GD239" i="1"/>
  <c r="GE239" i="1" s="1"/>
  <c r="GD240" i="1"/>
  <c r="GE240" i="1" s="1"/>
  <c r="GD241" i="1"/>
  <c r="GE241" i="1" s="1"/>
  <c r="GD242" i="1"/>
  <c r="GE242" i="1" s="1"/>
  <c r="GD243" i="1"/>
  <c r="GE243" i="1" s="1"/>
  <c r="GD244" i="1"/>
  <c r="GE244" i="1" s="1"/>
  <c r="GD245" i="1"/>
  <c r="GD246" i="1"/>
  <c r="GD247" i="1"/>
  <c r="GD248" i="1"/>
  <c r="GE248" i="1" s="1"/>
  <c r="GD193" i="1"/>
  <c r="GE193" i="1" s="1"/>
  <c r="GD194" i="1"/>
  <c r="GE194" i="1" s="1"/>
  <c r="GD195" i="1"/>
  <c r="GE195" i="1" s="1"/>
  <c r="GD196" i="1"/>
  <c r="GE196" i="1" s="1"/>
  <c r="GD197" i="1"/>
  <c r="GE197" i="1" s="1"/>
  <c r="GD198" i="1"/>
  <c r="GE198" i="1" s="1"/>
  <c r="GD199" i="1"/>
  <c r="GD200" i="1"/>
  <c r="GD201" i="1"/>
  <c r="GE201" i="1" s="1"/>
  <c r="GD202" i="1"/>
  <c r="GE202" i="1" s="1"/>
  <c r="GD203" i="1"/>
  <c r="GE203" i="1" s="1"/>
  <c r="GD204" i="1"/>
  <c r="GE204" i="1" s="1"/>
  <c r="GD205" i="1"/>
  <c r="GE205" i="1" s="1"/>
  <c r="GD206" i="1"/>
  <c r="GE206" i="1" s="1"/>
  <c r="GD207" i="1"/>
  <c r="GD208" i="1"/>
  <c r="GD209" i="1"/>
  <c r="GE209" i="1" s="1"/>
  <c r="GD210" i="1"/>
  <c r="GE210" i="1" s="1"/>
  <c r="GD211" i="1"/>
  <c r="GE211" i="1" s="1"/>
  <c r="GD212" i="1"/>
  <c r="GE212" i="1" s="1"/>
  <c r="GD213" i="1"/>
  <c r="GE213" i="1" s="1"/>
  <c r="GD171" i="1"/>
  <c r="GE171" i="1" s="1"/>
  <c r="GD172" i="1"/>
  <c r="GE172" i="1" s="1"/>
  <c r="GD173" i="1"/>
  <c r="GE173" i="1" s="1"/>
  <c r="GD174" i="1"/>
  <c r="GE174" i="1" s="1"/>
  <c r="GD175" i="1"/>
  <c r="GE175" i="1" s="1"/>
  <c r="GD176" i="1"/>
  <c r="GE176" i="1" s="1"/>
  <c r="GD177" i="1"/>
  <c r="GE177" i="1" s="1"/>
  <c r="GD178" i="1"/>
  <c r="GE178" i="1" s="1"/>
  <c r="GD179" i="1"/>
  <c r="GE179" i="1" s="1"/>
  <c r="GD180" i="1"/>
  <c r="GE180" i="1" s="1"/>
  <c r="GD181" i="1"/>
  <c r="GE181" i="1" s="1"/>
  <c r="GD182" i="1"/>
  <c r="GE182" i="1" s="1"/>
  <c r="GD183" i="1"/>
  <c r="GE183" i="1" s="1"/>
  <c r="GD184" i="1"/>
  <c r="GE184" i="1" s="1"/>
  <c r="GD185" i="1"/>
  <c r="GE185" i="1" s="1"/>
  <c r="GD186" i="1"/>
  <c r="GD187" i="1"/>
  <c r="GD188" i="1"/>
  <c r="GD189" i="1"/>
  <c r="GE189" i="1" s="1"/>
  <c r="GD190" i="1"/>
  <c r="GE190" i="1" s="1"/>
  <c r="GD191" i="1"/>
  <c r="GE191" i="1" s="1"/>
  <c r="GD192" i="1"/>
  <c r="GE192" i="1" s="1"/>
  <c r="GD150" i="1"/>
  <c r="GE150" i="1" s="1"/>
  <c r="GD151" i="1"/>
  <c r="GD152" i="1"/>
  <c r="GD153" i="1"/>
  <c r="GD154" i="1"/>
  <c r="GE154" i="1" s="1"/>
  <c r="GD155" i="1"/>
  <c r="GE155" i="1" s="1"/>
  <c r="GD156" i="1"/>
  <c r="GE156" i="1" s="1"/>
  <c r="GD157" i="1"/>
  <c r="GE157" i="1" s="1"/>
  <c r="GD158" i="1"/>
  <c r="GE158" i="1" s="1"/>
  <c r="GD159" i="1"/>
  <c r="GD160" i="1"/>
  <c r="GD161" i="1"/>
  <c r="GD162" i="1"/>
  <c r="GE162" i="1" s="1"/>
  <c r="GD163" i="1"/>
  <c r="GE163" i="1" s="1"/>
  <c r="GD164" i="1"/>
  <c r="GE164" i="1" s="1"/>
  <c r="GD165" i="1"/>
  <c r="GE165" i="1" s="1"/>
  <c r="GD166" i="1"/>
  <c r="GE166" i="1" s="1"/>
  <c r="GD167" i="1"/>
  <c r="GD168" i="1"/>
  <c r="GD169" i="1"/>
  <c r="GD170" i="1"/>
  <c r="GE170" i="1" s="1"/>
  <c r="GD132" i="1"/>
  <c r="GE132" i="1" s="1"/>
  <c r="GD133" i="1"/>
  <c r="GE133" i="1" s="1"/>
  <c r="GD134" i="1"/>
  <c r="GE134" i="1" s="1"/>
  <c r="GD135" i="1"/>
  <c r="GE135" i="1" s="1"/>
  <c r="GD136" i="1"/>
  <c r="GD137" i="1"/>
  <c r="GD138" i="1"/>
  <c r="GD139" i="1"/>
  <c r="GE139" i="1" s="1"/>
  <c r="GD140" i="1"/>
  <c r="GE140" i="1" s="1"/>
  <c r="GD141" i="1"/>
  <c r="GE141" i="1" s="1"/>
  <c r="GD142" i="1"/>
  <c r="GE142" i="1" s="1"/>
  <c r="GD143" i="1"/>
  <c r="GE143" i="1" s="1"/>
  <c r="GD144" i="1"/>
  <c r="GD145" i="1"/>
  <c r="GD146" i="1"/>
  <c r="GD147" i="1"/>
  <c r="GE147" i="1" s="1"/>
  <c r="GD148" i="1"/>
  <c r="GE148" i="1" s="1"/>
  <c r="GD149" i="1"/>
  <c r="GE149" i="1" s="1"/>
  <c r="GD118" i="1"/>
  <c r="GE118" i="1" s="1"/>
  <c r="GD119" i="1"/>
  <c r="GE119" i="1" s="1"/>
  <c r="GD120" i="1"/>
  <c r="GD121" i="1"/>
  <c r="GD122" i="1"/>
  <c r="GD123" i="1"/>
  <c r="GE123" i="1" s="1"/>
  <c r="GD124" i="1"/>
  <c r="GE124" i="1" s="1"/>
  <c r="GD125" i="1"/>
  <c r="GE125" i="1" s="1"/>
  <c r="GD126" i="1"/>
  <c r="GE126" i="1" s="1"/>
  <c r="GD127" i="1"/>
  <c r="GE127" i="1" s="1"/>
  <c r="GD128" i="1"/>
  <c r="GD129" i="1"/>
  <c r="GD130" i="1"/>
  <c r="GD131" i="1"/>
  <c r="GE131" i="1" s="1"/>
  <c r="GD99" i="1"/>
  <c r="GE99" i="1" s="1"/>
  <c r="GD100" i="1"/>
  <c r="GE100" i="1" s="1"/>
  <c r="GD101" i="1"/>
  <c r="GE101" i="1" s="1"/>
  <c r="GD102" i="1"/>
  <c r="GE102" i="1" s="1"/>
  <c r="GD103" i="1"/>
  <c r="GD104" i="1"/>
  <c r="GD105" i="1"/>
  <c r="GD106" i="1"/>
  <c r="GE106" i="1" s="1"/>
  <c r="GD107" i="1"/>
  <c r="GE107" i="1" s="1"/>
  <c r="GD108" i="1"/>
  <c r="GE108" i="1" s="1"/>
  <c r="GD109" i="1"/>
  <c r="GE109" i="1" s="1"/>
  <c r="GD110" i="1"/>
  <c r="GE110" i="1" s="1"/>
  <c r="GD111" i="1"/>
  <c r="GD112" i="1"/>
  <c r="GD113" i="1"/>
  <c r="GD114" i="1"/>
  <c r="GE114" i="1" s="1"/>
  <c r="GD115" i="1"/>
  <c r="GE115" i="1" s="1"/>
  <c r="GD116" i="1"/>
  <c r="GE116" i="1" s="1"/>
  <c r="GD117" i="1"/>
  <c r="GE117" i="1" s="1"/>
  <c r="GD85" i="1"/>
  <c r="GE85" i="1" s="1"/>
  <c r="GD86" i="1"/>
  <c r="GD87" i="1"/>
  <c r="GD88" i="1"/>
  <c r="GD89" i="1"/>
  <c r="GD90" i="1"/>
  <c r="GE90" i="1" s="1"/>
  <c r="GD91" i="1"/>
  <c r="GE91" i="1" s="1"/>
  <c r="GD92" i="1"/>
  <c r="GE92" i="1" s="1"/>
  <c r="GD93" i="1"/>
  <c r="GE93" i="1" s="1"/>
  <c r="GD94" i="1"/>
  <c r="GD95" i="1"/>
  <c r="GD96" i="1"/>
  <c r="GD97" i="1"/>
  <c r="GD98" i="1"/>
  <c r="GE98" i="1" s="1"/>
  <c r="GD63" i="1"/>
  <c r="GE63" i="1" s="1"/>
  <c r="GD64" i="1"/>
  <c r="GE64" i="1" s="1"/>
  <c r="GD65" i="1"/>
  <c r="GE65" i="1" s="1"/>
  <c r="GD66" i="1"/>
  <c r="GE66" i="1" s="1"/>
  <c r="GD67" i="1"/>
  <c r="GE67" i="1" s="1"/>
  <c r="GD68" i="1"/>
  <c r="GE68" i="1" s="1"/>
  <c r="GD69" i="1"/>
  <c r="GE69" i="1" s="1"/>
  <c r="GD70" i="1"/>
  <c r="GE70" i="1" s="1"/>
  <c r="GD71" i="1"/>
  <c r="GE71" i="1" s="1"/>
  <c r="GD72" i="1"/>
  <c r="GE72" i="1" s="1"/>
  <c r="GD73" i="1"/>
  <c r="GE73" i="1" s="1"/>
  <c r="GD74" i="1"/>
  <c r="GE74" i="1" s="1"/>
  <c r="GD75" i="1"/>
  <c r="GE75" i="1" s="1"/>
  <c r="GD76" i="1"/>
  <c r="GE76" i="1" s="1"/>
  <c r="GD77" i="1"/>
  <c r="GE77" i="1" s="1"/>
  <c r="GD78" i="1"/>
  <c r="GE78" i="1" s="1"/>
  <c r="GD79" i="1"/>
  <c r="GE79" i="1" s="1"/>
  <c r="GD80" i="1"/>
  <c r="GE80" i="1" s="1"/>
  <c r="GD81" i="1"/>
  <c r="GE81" i="1" s="1"/>
  <c r="GD82" i="1"/>
  <c r="GE82" i="1" s="1"/>
  <c r="GD83" i="1"/>
  <c r="GE83" i="1" s="1"/>
  <c r="GD84" i="1"/>
  <c r="GE84" i="1" s="1"/>
  <c r="GD32" i="1"/>
  <c r="GD33" i="1"/>
  <c r="GE33" i="1" s="1"/>
  <c r="GD34" i="1"/>
  <c r="GE34" i="1" s="1"/>
  <c r="GD35" i="1"/>
  <c r="GE35" i="1" s="1"/>
  <c r="GD36" i="1"/>
  <c r="GE36" i="1" s="1"/>
  <c r="GD37" i="1"/>
  <c r="GE37" i="1" s="1"/>
  <c r="GD38" i="1"/>
  <c r="GD39" i="1"/>
  <c r="GD40" i="1"/>
  <c r="GD41" i="1"/>
  <c r="GE41" i="1" s="1"/>
  <c r="GD42" i="1"/>
  <c r="GE42" i="1" s="1"/>
  <c r="GD43" i="1"/>
  <c r="GE43" i="1" s="1"/>
  <c r="GD44" i="1"/>
  <c r="GE44" i="1" s="1"/>
  <c r="GD45" i="1"/>
  <c r="GE45" i="1" s="1"/>
  <c r="GD46" i="1"/>
  <c r="GD47" i="1"/>
  <c r="GD48" i="1"/>
  <c r="GD49" i="1"/>
  <c r="GE49" i="1" s="1"/>
  <c r="GD50" i="1"/>
  <c r="GE50" i="1" s="1"/>
  <c r="GD51" i="1"/>
  <c r="GE51" i="1" s="1"/>
  <c r="GD52" i="1"/>
  <c r="GE52" i="1" s="1"/>
  <c r="GD53" i="1"/>
  <c r="GE53" i="1" s="1"/>
  <c r="GD54" i="1"/>
  <c r="GD55" i="1"/>
  <c r="GD56" i="1"/>
  <c r="GD57" i="1"/>
  <c r="GE57" i="1" s="1"/>
  <c r="GD58" i="1"/>
  <c r="GE58" i="1" s="1"/>
  <c r="GD59" i="1"/>
  <c r="GE59" i="1" s="1"/>
  <c r="GD60" i="1"/>
  <c r="GE60" i="1" s="1"/>
  <c r="GD61" i="1"/>
  <c r="GE61" i="1" s="1"/>
  <c r="GD62" i="1"/>
  <c r="GD3" i="1"/>
  <c r="GE3" i="1" s="1"/>
  <c r="GD4" i="1"/>
  <c r="GE4" i="1" s="1"/>
  <c r="GD5" i="1"/>
  <c r="GE5" i="1" s="1"/>
  <c r="GD6" i="1"/>
  <c r="GE6" i="1" s="1"/>
  <c r="GD7" i="1"/>
  <c r="GE7" i="1" s="1"/>
  <c r="GD8" i="1"/>
  <c r="GE8" i="1" s="1"/>
  <c r="GD9" i="1"/>
  <c r="GE9" i="1" s="1"/>
  <c r="GD10" i="1"/>
  <c r="GE10" i="1" s="1"/>
  <c r="GD11" i="1"/>
  <c r="GE11" i="1" s="1"/>
  <c r="GD12" i="1"/>
  <c r="GE12" i="1" s="1"/>
  <c r="GD13" i="1"/>
  <c r="GE13" i="1" s="1"/>
  <c r="GD14" i="1"/>
  <c r="GE14" i="1" s="1"/>
  <c r="GD15" i="1"/>
  <c r="GE15" i="1" s="1"/>
  <c r="GD16" i="1"/>
  <c r="GE16" i="1" s="1"/>
  <c r="GD17" i="1"/>
  <c r="GE17" i="1" s="1"/>
  <c r="GD18" i="1"/>
  <c r="GE18" i="1" s="1"/>
  <c r="GD19" i="1"/>
  <c r="GE19" i="1" s="1"/>
  <c r="GD20" i="1"/>
  <c r="GE20" i="1" s="1"/>
  <c r="GD21" i="1"/>
  <c r="GE21" i="1" s="1"/>
  <c r="GD22" i="1"/>
  <c r="GE22" i="1" s="1"/>
  <c r="GD23" i="1"/>
  <c r="GE23" i="1" s="1"/>
  <c r="GD24" i="1"/>
  <c r="GE24" i="1" s="1"/>
  <c r="GD25" i="1"/>
  <c r="GE25" i="1" s="1"/>
  <c r="GD26" i="1"/>
  <c r="GE26" i="1" s="1"/>
  <c r="GD27" i="1"/>
  <c r="GE27" i="1" s="1"/>
  <c r="GD28" i="1"/>
  <c r="GE28" i="1" s="1"/>
  <c r="GD29" i="1"/>
  <c r="GE29" i="1" s="1"/>
  <c r="GD30" i="1"/>
  <c r="GE30" i="1" s="1"/>
  <c r="FW140" i="1"/>
  <c r="FV308" i="1"/>
  <c r="FW308" i="1" s="1"/>
  <c r="FV309" i="1"/>
  <c r="FW309" i="1" s="1"/>
  <c r="FV310" i="1"/>
  <c r="FW310" i="1" s="1"/>
  <c r="FV311" i="1"/>
  <c r="FW311" i="1" s="1"/>
  <c r="FV312" i="1"/>
  <c r="FW312" i="1" s="1"/>
  <c r="FV313" i="1"/>
  <c r="FW313" i="1" s="1"/>
  <c r="FV314" i="1"/>
  <c r="FW314" i="1" s="1"/>
  <c r="FV315" i="1"/>
  <c r="FW315" i="1" s="1"/>
  <c r="FV316" i="1"/>
  <c r="FW316" i="1" s="1"/>
  <c r="FV317" i="1"/>
  <c r="FW317" i="1" s="1"/>
  <c r="FV318" i="1"/>
  <c r="FW318" i="1" s="1"/>
  <c r="FV319" i="1"/>
  <c r="FW319" i="1" s="1"/>
  <c r="FV320" i="1"/>
  <c r="FW320" i="1" s="1"/>
  <c r="FV321" i="1"/>
  <c r="FW321" i="1" s="1"/>
  <c r="FV322" i="1"/>
  <c r="FW322" i="1" s="1"/>
  <c r="FV283" i="1"/>
  <c r="FW283" i="1" s="1"/>
  <c r="FV284" i="1"/>
  <c r="FW284" i="1" s="1"/>
  <c r="FV285" i="1"/>
  <c r="FW285" i="1" s="1"/>
  <c r="FV286" i="1"/>
  <c r="FW286" i="1" s="1"/>
  <c r="FV287" i="1"/>
  <c r="FW287" i="1" s="1"/>
  <c r="FV288" i="1"/>
  <c r="FW288" i="1" s="1"/>
  <c r="FV289" i="1"/>
  <c r="FW289" i="1" s="1"/>
  <c r="FV290" i="1"/>
  <c r="FW290" i="1" s="1"/>
  <c r="FV291" i="1"/>
  <c r="FW291" i="1" s="1"/>
  <c r="FV292" i="1"/>
  <c r="FW292" i="1" s="1"/>
  <c r="FV293" i="1"/>
  <c r="FW293" i="1" s="1"/>
  <c r="FV294" i="1"/>
  <c r="FW294" i="1" s="1"/>
  <c r="FV295" i="1"/>
  <c r="FW295" i="1" s="1"/>
  <c r="FV296" i="1"/>
  <c r="FW296" i="1" s="1"/>
  <c r="FV297" i="1"/>
  <c r="FW297" i="1" s="1"/>
  <c r="FV298" i="1"/>
  <c r="FW298" i="1" s="1"/>
  <c r="FV299" i="1"/>
  <c r="FW299" i="1" s="1"/>
  <c r="FV300" i="1"/>
  <c r="FW300" i="1" s="1"/>
  <c r="FV301" i="1"/>
  <c r="FW301" i="1" s="1"/>
  <c r="FV302" i="1"/>
  <c r="FW302" i="1" s="1"/>
  <c r="FV303" i="1"/>
  <c r="FW303" i="1" s="1"/>
  <c r="FV304" i="1"/>
  <c r="FW304" i="1" s="1"/>
  <c r="FV305" i="1"/>
  <c r="FW305" i="1" s="1"/>
  <c r="FV306" i="1"/>
  <c r="FW306" i="1" s="1"/>
  <c r="FV307" i="1"/>
  <c r="FW307" i="1" s="1"/>
  <c r="FV263" i="1"/>
  <c r="FW263" i="1" s="1"/>
  <c r="FV264" i="1"/>
  <c r="FW264" i="1" s="1"/>
  <c r="FV265" i="1"/>
  <c r="FW265" i="1" s="1"/>
  <c r="FV266" i="1"/>
  <c r="FW266" i="1" s="1"/>
  <c r="FV267" i="1"/>
  <c r="FW267" i="1" s="1"/>
  <c r="FV268" i="1"/>
  <c r="FW268" i="1" s="1"/>
  <c r="FV269" i="1"/>
  <c r="FW269" i="1" s="1"/>
  <c r="FV270" i="1"/>
  <c r="FW270" i="1" s="1"/>
  <c r="FV271" i="1"/>
  <c r="FW271" i="1" s="1"/>
  <c r="FV272" i="1"/>
  <c r="FW272" i="1" s="1"/>
  <c r="FV273" i="1"/>
  <c r="FW273" i="1" s="1"/>
  <c r="FV274" i="1"/>
  <c r="FW274" i="1" s="1"/>
  <c r="FV275" i="1"/>
  <c r="FW275" i="1" s="1"/>
  <c r="FV276" i="1"/>
  <c r="FW276" i="1" s="1"/>
  <c r="FV277" i="1"/>
  <c r="FW277" i="1" s="1"/>
  <c r="FV278" i="1"/>
  <c r="FW278" i="1" s="1"/>
  <c r="FV279" i="1"/>
  <c r="FW279" i="1" s="1"/>
  <c r="FV280" i="1"/>
  <c r="FW280" i="1" s="1"/>
  <c r="FV281" i="1"/>
  <c r="FW281" i="1" s="1"/>
  <c r="FV282" i="1"/>
  <c r="FW282" i="1" s="1"/>
  <c r="FV250" i="1"/>
  <c r="FW250" i="1" s="1"/>
  <c r="FV251" i="1"/>
  <c r="FW251" i="1" s="1"/>
  <c r="FV252" i="1"/>
  <c r="FW252" i="1" s="1"/>
  <c r="FV253" i="1"/>
  <c r="FW253" i="1" s="1"/>
  <c r="FV254" i="1"/>
  <c r="FW254" i="1" s="1"/>
  <c r="FV255" i="1"/>
  <c r="FW255" i="1" s="1"/>
  <c r="FV256" i="1"/>
  <c r="FW256" i="1" s="1"/>
  <c r="FV257" i="1"/>
  <c r="FW257" i="1" s="1"/>
  <c r="FV258" i="1"/>
  <c r="FW258" i="1" s="1"/>
  <c r="FV259" i="1"/>
  <c r="FW259" i="1" s="1"/>
  <c r="FV260" i="1"/>
  <c r="FW260" i="1" s="1"/>
  <c r="FV261" i="1"/>
  <c r="FW261" i="1" s="1"/>
  <c r="FV262" i="1"/>
  <c r="FW262" i="1" s="1"/>
  <c r="FV227" i="1"/>
  <c r="FW227" i="1" s="1"/>
  <c r="FV228" i="1"/>
  <c r="FW228" i="1" s="1"/>
  <c r="FV229" i="1"/>
  <c r="FW229" i="1" s="1"/>
  <c r="FV230" i="1"/>
  <c r="FW230" i="1" s="1"/>
  <c r="FV231" i="1"/>
  <c r="FW231" i="1" s="1"/>
  <c r="FV232" i="1"/>
  <c r="FW232" i="1" s="1"/>
  <c r="FV233" i="1"/>
  <c r="FW233" i="1" s="1"/>
  <c r="FV234" i="1"/>
  <c r="FW234" i="1" s="1"/>
  <c r="FV235" i="1"/>
  <c r="FW235" i="1" s="1"/>
  <c r="FV236" i="1"/>
  <c r="FW236" i="1" s="1"/>
  <c r="FV237" i="1"/>
  <c r="FW237" i="1" s="1"/>
  <c r="FV238" i="1"/>
  <c r="FW238" i="1" s="1"/>
  <c r="FV239" i="1"/>
  <c r="FW239" i="1" s="1"/>
  <c r="FV240" i="1"/>
  <c r="FW240" i="1" s="1"/>
  <c r="FV241" i="1"/>
  <c r="FW241" i="1" s="1"/>
  <c r="FV242" i="1"/>
  <c r="FW242" i="1" s="1"/>
  <c r="FV243" i="1"/>
  <c r="FW243" i="1" s="1"/>
  <c r="FV244" i="1"/>
  <c r="FW244" i="1" s="1"/>
  <c r="FV245" i="1"/>
  <c r="FW245" i="1" s="1"/>
  <c r="FV246" i="1"/>
  <c r="FW246" i="1" s="1"/>
  <c r="FV247" i="1"/>
  <c r="FW247" i="1" s="1"/>
  <c r="FV248" i="1"/>
  <c r="FW248" i="1" s="1"/>
  <c r="FV249" i="1"/>
  <c r="FW249" i="1" s="1"/>
  <c r="FV203" i="1"/>
  <c r="FW203" i="1" s="1"/>
  <c r="FV204" i="1"/>
  <c r="FW204" i="1" s="1"/>
  <c r="FV205" i="1"/>
  <c r="FW205" i="1" s="1"/>
  <c r="FV206" i="1"/>
  <c r="FW206" i="1" s="1"/>
  <c r="FV207" i="1"/>
  <c r="FW207" i="1" s="1"/>
  <c r="FV208" i="1"/>
  <c r="FW208" i="1" s="1"/>
  <c r="FV209" i="1"/>
  <c r="FW209" i="1" s="1"/>
  <c r="FV210" i="1"/>
  <c r="FW210" i="1" s="1"/>
  <c r="FV211" i="1"/>
  <c r="FW211" i="1" s="1"/>
  <c r="FV212" i="1"/>
  <c r="FW212" i="1" s="1"/>
  <c r="FV213" i="1"/>
  <c r="FW213" i="1" s="1"/>
  <c r="FV214" i="1"/>
  <c r="FW214" i="1" s="1"/>
  <c r="FV215" i="1"/>
  <c r="FW215" i="1" s="1"/>
  <c r="FV216" i="1"/>
  <c r="FW216" i="1" s="1"/>
  <c r="FV217" i="1"/>
  <c r="FW217" i="1" s="1"/>
  <c r="FV218" i="1"/>
  <c r="FW218" i="1" s="1"/>
  <c r="FV219" i="1"/>
  <c r="FW219" i="1" s="1"/>
  <c r="FV220" i="1"/>
  <c r="FW220" i="1" s="1"/>
  <c r="FV221" i="1"/>
  <c r="FW221" i="1" s="1"/>
  <c r="FV222" i="1"/>
  <c r="FW222" i="1" s="1"/>
  <c r="FV223" i="1"/>
  <c r="FW223" i="1" s="1"/>
  <c r="FV224" i="1"/>
  <c r="FW224" i="1" s="1"/>
  <c r="FV225" i="1"/>
  <c r="FW225" i="1" s="1"/>
  <c r="FV226" i="1"/>
  <c r="FW226" i="1" s="1"/>
  <c r="FV187" i="1"/>
  <c r="FW187" i="1" s="1"/>
  <c r="FV188" i="1"/>
  <c r="FW188" i="1" s="1"/>
  <c r="FV189" i="1"/>
  <c r="FW189" i="1" s="1"/>
  <c r="FV190" i="1"/>
  <c r="FW190" i="1" s="1"/>
  <c r="FV191" i="1"/>
  <c r="FW191" i="1" s="1"/>
  <c r="FV192" i="1"/>
  <c r="FW192" i="1" s="1"/>
  <c r="FV193" i="1"/>
  <c r="FW193" i="1" s="1"/>
  <c r="FV194" i="1"/>
  <c r="FW194" i="1" s="1"/>
  <c r="FV195" i="1"/>
  <c r="FW195" i="1" s="1"/>
  <c r="FV196" i="1"/>
  <c r="FW196" i="1" s="1"/>
  <c r="FV197" i="1"/>
  <c r="FW197" i="1" s="1"/>
  <c r="FV198" i="1"/>
  <c r="FW198" i="1" s="1"/>
  <c r="FV199" i="1"/>
  <c r="FW199" i="1" s="1"/>
  <c r="FV200" i="1"/>
  <c r="FW200" i="1" s="1"/>
  <c r="FV201" i="1"/>
  <c r="FW201" i="1" s="1"/>
  <c r="FV202" i="1"/>
  <c r="FW202" i="1" s="1"/>
  <c r="FV170" i="1"/>
  <c r="FW170" i="1" s="1"/>
  <c r="FV171" i="1"/>
  <c r="FW171" i="1" s="1"/>
  <c r="FV172" i="1"/>
  <c r="FW172" i="1" s="1"/>
  <c r="FV173" i="1"/>
  <c r="FW173" i="1" s="1"/>
  <c r="FV174" i="1"/>
  <c r="FW174" i="1" s="1"/>
  <c r="FV175" i="1"/>
  <c r="FW175" i="1" s="1"/>
  <c r="FV176" i="1"/>
  <c r="FW176" i="1" s="1"/>
  <c r="FV177" i="1"/>
  <c r="FW177" i="1" s="1"/>
  <c r="FV178" i="1"/>
  <c r="FW178" i="1" s="1"/>
  <c r="FV179" i="1"/>
  <c r="FW179" i="1" s="1"/>
  <c r="FV180" i="1"/>
  <c r="FW180" i="1" s="1"/>
  <c r="FV181" i="1"/>
  <c r="FW181" i="1" s="1"/>
  <c r="FV182" i="1"/>
  <c r="FW182" i="1" s="1"/>
  <c r="FV183" i="1"/>
  <c r="FW183" i="1" s="1"/>
  <c r="FV184" i="1"/>
  <c r="FW184" i="1" s="1"/>
  <c r="FV185" i="1"/>
  <c r="FW185" i="1" s="1"/>
  <c r="FV186" i="1"/>
  <c r="FW186" i="1" s="1"/>
  <c r="FV146" i="1"/>
  <c r="FW146" i="1" s="1"/>
  <c r="FV147" i="1"/>
  <c r="FW147" i="1" s="1"/>
  <c r="FV148" i="1"/>
  <c r="FW148" i="1" s="1"/>
  <c r="FV149" i="1"/>
  <c r="FW149" i="1" s="1"/>
  <c r="FV150" i="1"/>
  <c r="FW150" i="1" s="1"/>
  <c r="FV151" i="1"/>
  <c r="FW151" i="1" s="1"/>
  <c r="FV152" i="1"/>
  <c r="FW152" i="1" s="1"/>
  <c r="FV153" i="1"/>
  <c r="FW153" i="1" s="1"/>
  <c r="FV154" i="1"/>
  <c r="FW154" i="1" s="1"/>
  <c r="FV155" i="1"/>
  <c r="FW155" i="1" s="1"/>
  <c r="FV156" i="1"/>
  <c r="FW156" i="1" s="1"/>
  <c r="FV157" i="1"/>
  <c r="FW157" i="1" s="1"/>
  <c r="FV158" i="1"/>
  <c r="FW158" i="1" s="1"/>
  <c r="FV159" i="1"/>
  <c r="FW159" i="1" s="1"/>
  <c r="FV160" i="1"/>
  <c r="FW160" i="1" s="1"/>
  <c r="FV161" i="1"/>
  <c r="FW161" i="1" s="1"/>
  <c r="FV162" i="1"/>
  <c r="FW162" i="1" s="1"/>
  <c r="FV163" i="1"/>
  <c r="FW163" i="1" s="1"/>
  <c r="FV164" i="1"/>
  <c r="FW164" i="1" s="1"/>
  <c r="FV165" i="1"/>
  <c r="FW165" i="1" s="1"/>
  <c r="FV166" i="1"/>
  <c r="FW166" i="1" s="1"/>
  <c r="FV167" i="1"/>
  <c r="FW167" i="1" s="1"/>
  <c r="FV168" i="1"/>
  <c r="FW168" i="1" s="1"/>
  <c r="FV169" i="1"/>
  <c r="FW169" i="1" s="1"/>
  <c r="FV123" i="1"/>
  <c r="FW123" i="1" s="1"/>
  <c r="FV124" i="1"/>
  <c r="FW124" i="1" s="1"/>
  <c r="FV125" i="1"/>
  <c r="FW125" i="1" s="1"/>
  <c r="FV126" i="1"/>
  <c r="FW126" i="1" s="1"/>
  <c r="FV127" i="1"/>
  <c r="FW127" i="1" s="1"/>
  <c r="FV128" i="1"/>
  <c r="FW128" i="1" s="1"/>
  <c r="FV129" i="1"/>
  <c r="FW129" i="1" s="1"/>
  <c r="FV130" i="1"/>
  <c r="FW130" i="1" s="1"/>
  <c r="FV131" i="1"/>
  <c r="FW131" i="1" s="1"/>
  <c r="FV132" i="1"/>
  <c r="FW132" i="1" s="1"/>
  <c r="FV133" i="1"/>
  <c r="FW133" i="1" s="1"/>
  <c r="FV134" i="1"/>
  <c r="FW134" i="1" s="1"/>
  <c r="FV135" i="1"/>
  <c r="FW135" i="1" s="1"/>
  <c r="FV136" i="1"/>
  <c r="FW136" i="1" s="1"/>
  <c r="FV137" i="1"/>
  <c r="FW137" i="1" s="1"/>
  <c r="FV138" i="1"/>
  <c r="FW138" i="1" s="1"/>
  <c r="FV139" i="1"/>
  <c r="FW139" i="1" s="1"/>
  <c r="FV140" i="1"/>
  <c r="FV141" i="1"/>
  <c r="FW141" i="1" s="1"/>
  <c r="FV142" i="1"/>
  <c r="FW142" i="1" s="1"/>
  <c r="FV143" i="1"/>
  <c r="FW143" i="1" s="1"/>
  <c r="FV144" i="1"/>
  <c r="FW144" i="1" s="1"/>
  <c r="FV145" i="1"/>
  <c r="FW145" i="1" s="1"/>
  <c r="FV102" i="1"/>
  <c r="FW102" i="1" s="1"/>
  <c r="FV103" i="1"/>
  <c r="FW103" i="1" s="1"/>
  <c r="FV104" i="1"/>
  <c r="FW104" i="1" s="1"/>
  <c r="FV105" i="1"/>
  <c r="FW105" i="1" s="1"/>
  <c r="FV106" i="1"/>
  <c r="FW106" i="1" s="1"/>
  <c r="FV107" i="1"/>
  <c r="FW107" i="1" s="1"/>
  <c r="FV108" i="1"/>
  <c r="FW108" i="1" s="1"/>
  <c r="FV109" i="1"/>
  <c r="FW109" i="1" s="1"/>
  <c r="FV110" i="1"/>
  <c r="FW110" i="1" s="1"/>
  <c r="FV111" i="1"/>
  <c r="FW111" i="1" s="1"/>
  <c r="FV112" i="1"/>
  <c r="FW112" i="1" s="1"/>
  <c r="FV113" i="1"/>
  <c r="FW113" i="1" s="1"/>
  <c r="FV114" i="1"/>
  <c r="FW114" i="1" s="1"/>
  <c r="FV115" i="1"/>
  <c r="FW115" i="1" s="1"/>
  <c r="FV116" i="1"/>
  <c r="FW116" i="1" s="1"/>
  <c r="FV117" i="1"/>
  <c r="FW117" i="1" s="1"/>
  <c r="FV118" i="1"/>
  <c r="FW118" i="1" s="1"/>
  <c r="FV119" i="1"/>
  <c r="FW119" i="1" s="1"/>
  <c r="FV120" i="1"/>
  <c r="FW120" i="1" s="1"/>
  <c r="FV121" i="1"/>
  <c r="FW121" i="1" s="1"/>
  <c r="FV122" i="1"/>
  <c r="FW122" i="1" s="1"/>
  <c r="FV88" i="1"/>
  <c r="FW88" i="1" s="1"/>
  <c r="FV89" i="1"/>
  <c r="FW89" i="1" s="1"/>
  <c r="FV90" i="1"/>
  <c r="FW90" i="1" s="1"/>
  <c r="FV91" i="1"/>
  <c r="FW91" i="1" s="1"/>
  <c r="FV92" i="1"/>
  <c r="FW92" i="1" s="1"/>
  <c r="FV93" i="1"/>
  <c r="FW93" i="1" s="1"/>
  <c r="FV94" i="1"/>
  <c r="FW94" i="1" s="1"/>
  <c r="FV95" i="1"/>
  <c r="FW95" i="1" s="1"/>
  <c r="FV96" i="1"/>
  <c r="FW96" i="1" s="1"/>
  <c r="FV97" i="1"/>
  <c r="FW97" i="1" s="1"/>
  <c r="FV98" i="1"/>
  <c r="FW98" i="1" s="1"/>
  <c r="FV99" i="1"/>
  <c r="FW99" i="1" s="1"/>
  <c r="FV100" i="1"/>
  <c r="FW100" i="1" s="1"/>
  <c r="FV101" i="1"/>
  <c r="FW101" i="1" s="1"/>
  <c r="FV70" i="1"/>
  <c r="FW70" i="1" s="1"/>
  <c r="FV71" i="1"/>
  <c r="FW71" i="1" s="1"/>
  <c r="FV72" i="1"/>
  <c r="FW72" i="1" s="1"/>
  <c r="FV73" i="1"/>
  <c r="FW73" i="1" s="1"/>
  <c r="FV74" i="1"/>
  <c r="FW74" i="1" s="1"/>
  <c r="FV75" i="1"/>
  <c r="FW75" i="1" s="1"/>
  <c r="FV76" i="1"/>
  <c r="FW76" i="1" s="1"/>
  <c r="FV77" i="1"/>
  <c r="FW77" i="1" s="1"/>
  <c r="FV78" i="1"/>
  <c r="FW78" i="1" s="1"/>
  <c r="FV79" i="1"/>
  <c r="FW79" i="1" s="1"/>
  <c r="FV80" i="1"/>
  <c r="FW80" i="1" s="1"/>
  <c r="FV81" i="1"/>
  <c r="FW81" i="1" s="1"/>
  <c r="FV82" i="1"/>
  <c r="FW82" i="1" s="1"/>
  <c r="FV83" i="1"/>
  <c r="FW83" i="1" s="1"/>
  <c r="FV84" i="1"/>
  <c r="FW84" i="1" s="1"/>
  <c r="FV85" i="1"/>
  <c r="FW85" i="1" s="1"/>
  <c r="FV86" i="1"/>
  <c r="FW86" i="1" s="1"/>
  <c r="FV87" i="1"/>
  <c r="FW87" i="1" s="1"/>
  <c r="FV53" i="1"/>
  <c r="FW53" i="1" s="1"/>
  <c r="FV54" i="1"/>
  <c r="FW54" i="1" s="1"/>
  <c r="FV55" i="1"/>
  <c r="FW55" i="1" s="1"/>
  <c r="FV56" i="1"/>
  <c r="FW56" i="1" s="1"/>
  <c r="FV57" i="1"/>
  <c r="FW57" i="1" s="1"/>
  <c r="FV58" i="1"/>
  <c r="FW58" i="1" s="1"/>
  <c r="FV59" i="1"/>
  <c r="FW59" i="1" s="1"/>
  <c r="FV60" i="1"/>
  <c r="FW60" i="1" s="1"/>
  <c r="FV61" i="1"/>
  <c r="FW61" i="1" s="1"/>
  <c r="FV62" i="1"/>
  <c r="FW62" i="1" s="1"/>
  <c r="FV63" i="1"/>
  <c r="FW63" i="1" s="1"/>
  <c r="FV64" i="1"/>
  <c r="FW64" i="1" s="1"/>
  <c r="FV65" i="1"/>
  <c r="FW65" i="1" s="1"/>
  <c r="FV66" i="1"/>
  <c r="FW66" i="1" s="1"/>
  <c r="FV67" i="1"/>
  <c r="FW67" i="1" s="1"/>
  <c r="FV68" i="1"/>
  <c r="FW68" i="1" s="1"/>
  <c r="FV69" i="1"/>
  <c r="FW69" i="1" s="1"/>
  <c r="FV32" i="1"/>
  <c r="FW32" i="1" s="1"/>
  <c r="FV33" i="1"/>
  <c r="FW33" i="1" s="1"/>
  <c r="FV34" i="1"/>
  <c r="FW34" i="1" s="1"/>
  <c r="FV35" i="1"/>
  <c r="FW35" i="1" s="1"/>
  <c r="FV36" i="1"/>
  <c r="FW36" i="1" s="1"/>
  <c r="FV37" i="1"/>
  <c r="FW37" i="1" s="1"/>
  <c r="FV38" i="1"/>
  <c r="FW38" i="1" s="1"/>
  <c r="FV39" i="1"/>
  <c r="FW39" i="1" s="1"/>
  <c r="FV40" i="1"/>
  <c r="FW40" i="1" s="1"/>
  <c r="FV41" i="1"/>
  <c r="FW41" i="1" s="1"/>
  <c r="FV42" i="1"/>
  <c r="FW42" i="1" s="1"/>
  <c r="FV43" i="1"/>
  <c r="FW43" i="1" s="1"/>
  <c r="FV44" i="1"/>
  <c r="FW44" i="1" s="1"/>
  <c r="FV45" i="1"/>
  <c r="FW45" i="1" s="1"/>
  <c r="FV46" i="1"/>
  <c r="FW46" i="1" s="1"/>
  <c r="FV47" i="1"/>
  <c r="FW47" i="1" s="1"/>
  <c r="FV48" i="1"/>
  <c r="FW48" i="1" s="1"/>
  <c r="FV49" i="1"/>
  <c r="FW49" i="1" s="1"/>
  <c r="FV50" i="1"/>
  <c r="FW50" i="1" s="1"/>
  <c r="FV51" i="1"/>
  <c r="FW51" i="1" s="1"/>
  <c r="FV52" i="1"/>
  <c r="FW52" i="1" s="1"/>
  <c r="FV31" i="1"/>
  <c r="FW31" i="1" s="1"/>
  <c r="FV3" i="1"/>
  <c r="FW3" i="1" s="1"/>
  <c r="FV4" i="1"/>
  <c r="FW4" i="1" s="1"/>
  <c r="FV5" i="1"/>
  <c r="FW5" i="1" s="1"/>
  <c r="FV6" i="1"/>
  <c r="FW6" i="1" s="1"/>
  <c r="FV7" i="1"/>
  <c r="FW7" i="1" s="1"/>
  <c r="FV8" i="1"/>
  <c r="FW8" i="1" s="1"/>
  <c r="FV9" i="1"/>
  <c r="FW9" i="1" s="1"/>
  <c r="FV10" i="1"/>
  <c r="FW10" i="1" s="1"/>
  <c r="FV11" i="1"/>
  <c r="FW11" i="1" s="1"/>
  <c r="FV12" i="1"/>
  <c r="FW12" i="1" s="1"/>
  <c r="FV13" i="1"/>
  <c r="FW13" i="1" s="1"/>
  <c r="FV14" i="1"/>
  <c r="FW14" i="1" s="1"/>
  <c r="FV15" i="1"/>
  <c r="FW15" i="1" s="1"/>
  <c r="FV16" i="1"/>
  <c r="FW16" i="1" s="1"/>
  <c r="FV17" i="1"/>
  <c r="FW17" i="1" s="1"/>
  <c r="FV18" i="1"/>
  <c r="FW18" i="1" s="1"/>
  <c r="FV19" i="1"/>
  <c r="FW19" i="1" s="1"/>
  <c r="FV20" i="1"/>
  <c r="FW20" i="1" s="1"/>
  <c r="FV21" i="1"/>
  <c r="FW21" i="1" s="1"/>
  <c r="FV22" i="1"/>
  <c r="FW22" i="1" s="1"/>
  <c r="FV23" i="1"/>
  <c r="FW23" i="1" s="1"/>
  <c r="FV24" i="1"/>
  <c r="FW24" i="1" s="1"/>
  <c r="FV25" i="1"/>
  <c r="FW25" i="1" s="1"/>
  <c r="FV26" i="1"/>
  <c r="FW26" i="1" s="1"/>
  <c r="FV27" i="1"/>
  <c r="FW27" i="1" s="1"/>
  <c r="FV28" i="1"/>
  <c r="FW28" i="1" s="1"/>
  <c r="FV29" i="1"/>
  <c r="FW29" i="1" s="1"/>
  <c r="FV30" i="1"/>
  <c r="FW30" i="1" s="1"/>
  <c r="FN307" i="1"/>
  <c r="FO307" i="1" s="1"/>
  <c r="FN308" i="1"/>
  <c r="FO308" i="1" s="1"/>
  <c r="FN309" i="1"/>
  <c r="FO309" i="1" s="1"/>
  <c r="FN310" i="1"/>
  <c r="FO310" i="1" s="1"/>
  <c r="FN311" i="1"/>
  <c r="FO311" i="1" s="1"/>
  <c r="FN312" i="1"/>
  <c r="FO312" i="1" s="1"/>
  <c r="FN313" i="1"/>
  <c r="FO313" i="1" s="1"/>
  <c r="FN314" i="1"/>
  <c r="FO314" i="1" s="1"/>
  <c r="FN315" i="1"/>
  <c r="FO315" i="1" s="1"/>
  <c r="FN316" i="1"/>
  <c r="FO316" i="1" s="1"/>
  <c r="FN317" i="1"/>
  <c r="FO317" i="1" s="1"/>
  <c r="FN318" i="1"/>
  <c r="FO318" i="1" s="1"/>
  <c r="FN319" i="1"/>
  <c r="FO319" i="1" s="1"/>
  <c r="FN320" i="1"/>
  <c r="FO320" i="1" s="1"/>
  <c r="FN321" i="1"/>
  <c r="FO321" i="1" s="1"/>
  <c r="FN322" i="1"/>
  <c r="FO322" i="1" s="1"/>
  <c r="FN277" i="1"/>
  <c r="FO277" i="1" s="1"/>
  <c r="FN278" i="1"/>
  <c r="FO278" i="1" s="1"/>
  <c r="FN279" i="1"/>
  <c r="FO279" i="1" s="1"/>
  <c r="FN280" i="1"/>
  <c r="FO280" i="1" s="1"/>
  <c r="FN281" i="1"/>
  <c r="FO281" i="1" s="1"/>
  <c r="FN282" i="1"/>
  <c r="FO282" i="1" s="1"/>
  <c r="FN283" i="1"/>
  <c r="FO283" i="1" s="1"/>
  <c r="FN284" i="1"/>
  <c r="FO284" i="1" s="1"/>
  <c r="FN285" i="1"/>
  <c r="FO285" i="1" s="1"/>
  <c r="FN286" i="1"/>
  <c r="FO286" i="1" s="1"/>
  <c r="FN287" i="1"/>
  <c r="FO287" i="1" s="1"/>
  <c r="FN288" i="1"/>
  <c r="FO288" i="1" s="1"/>
  <c r="FN289" i="1"/>
  <c r="FO289" i="1" s="1"/>
  <c r="FN290" i="1"/>
  <c r="FO290" i="1" s="1"/>
  <c r="FN291" i="1"/>
  <c r="FO291" i="1" s="1"/>
  <c r="FN292" i="1"/>
  <c r="FO292" i="1" s="1"/>
  <c r="FN293" i="1"/>
  <c r="FO293" i="1" s="1"/>
  <c r="FN294" i="1"/>
  <c r="FO294" i="1" s="1"/>
  <c r="FN295" i="1"/>
  <c r="FO295" i="1" s="1"/>
  <c r="FN296" i="1"/>
  <c r="FO296" i="1" s="1"/>
  <c r="FN297" i="1"/>
  <c r="FO297" i="1" s="1"/>
  <c r="FN298" i="1"/>
  <c r="FO298" i="1" s="1"/>
  <c r="FN299" i="1"/>
  <c r="FO299" i="1" s="1"/>
  <c r="FN300" i="1"/>
  <c r="FO300" i="1" s="1"/>
  <c r="FN301" i="1"/>
  <c r="FO301" i="1" s="1"/>
  <c r="FN302" i="1"/>
  <c r="FO302" i="1" s="1"/>
  <c r="FN303" i="1"/>
  <c r="FO303" i="1" s="1"/>
  <c r="FN304" i="1"/>
  <c r="FO304" i="1" s="1"/>
  <c r="FN305" i="1"/>
  <c r="FO305" i="1" s="1"/>
  <c r="FN306" i="1"/>
  <c r="FO306" i="1" s="1"/>
  <c r="FN257" i="1"/>
  <c r="FO257" i="1" s="1"/>
  <c r="FN258" i="1"/>
  <c r="FO258" i="1" s="1"/>
  <c r="FN259" i="1"/>
  <c r="FO259" i="1" s="1"/>
  <c r="FN260" i="1"/>
  <c r="FO260" i="1" s="1"/>
  <c r="FN261" i="1"/>
  <c r="FO261" i="1" s="1"/>
  <c r="FN262" i="1"/>
  <c r="FO262" i="1" s="1"/>
  <c r="FN263" i="1"/>
  <c r="FO263" i="1" s="1"/>
  <c r="FN264" i="1"/>
  <c r="FO264" i="1" s="1"/>
  <c r="FN265" i="1"/>
  <c r="FO265" i="1" s="1"/>
  <c r="FN266" i="1"/>
  <c r="FO266" i="1" s="1"/>
  <c r="FN267" i="1"/>
  <c r="FO267" i="1" s="1"/>
  <c r="FN268" i="1"/>
  <c r="FO268" i="1" s="1"/>
  <c r="FN269" i="1"/>
  <c r="FO269" i="1" s="1"/>
  <c r="FN270" i="1"/>
  <c r="FO270" i="1" s="1"/>
  <c r="FN271" i="1"/>
  <c r="FO271" i="1" s="1"/>
  <c r="FN272" i="1"/>
  <c r="FO272" i="1" s="1"/>
  <c r="FN273" i="1"/>
  <c r="FO273" i="1" s="1"/>
  <c r="FN274" i="1"/>
  <c r="FO274" i="1" s="1"/>
  <c r="FN275" i="1"/>
  <c r="FO275" i="1" s="1"/>
  <c r="FN276" i="1"/>
  <c r="FO276" i="1" s="1"/>
  <c r="FN233" i="1"/>
  <c r="FO233" i="1" s="1"/>
  <c r="FN234" i="1"/>
  <c r="FO234" i="1" s="1"/>
  <c r="FN235" i="1"/>
  <c r="FO235" i="1" s="1"/>
  <c r="FN236" i="1"/>
  <c r="FO236" i="1" s="1"/>
  <c r="FN237" i="1"/>
  <c r="FO237" i="1" s="1"/>
  <c r="FN238" i="1"/>
  <c r="FO238" i="1" s="1"/>
  <c r="FN239" i="1"/>
  <c r="FO239" i="1" s="1"/>
  <c r="FN240" i="1"/>
  <c r="FO240" i="1" s="1"/>
  <c r="FN241" i="1"/>
  <c r="FO241" i="1" s="1"/>
  <c r="FN242" i="1"/>
  <c r="FO242" i="1" s="1"/>
  <c r="FN243" i="1"/>
  <c r="FO243" i="1" s="1"/>
  <c r="FN244" i="1"/>
  <c r="FO244" i="1" s="1"/>
  <c r="FN245" i="1"/>
  <c r="FO245" i="1" s="1"/>
  <c r="FN246" i="1"/>
  <c r="FO246" i="1" s="1"/>
  <c r="FN247" i="1"/>
  <c r="FO247" i="1" s="1"/>
  <c r="FN248" i="1"/>
  <c r="FO248" i="1" s="1"/>
  <c r="FN249" i="1"/>
  <c r="FO249" i="1" s="1"/>
  <c r="FN250" i="1"/>
  <c r="FO250" i="1" s="1"/>
  <c r="FN251" i="1"/>
  <c r="FO251" i="1" s="1"/>
  <c r="FN252" i="1"/>
  <c r="FO252" i="1" s="1"/>
  <c r="FN253" i="1"/>
  <c r="FO253" i="1" s="1"/>
  <c r="FN254" i="1"/>
  <c r="FO254" i="1" s="1"/>
  <c r="FN255" i="1"/>
  <c r="FO255" i="1" s="1"/>
  <c r="FN256" i="1"/>
  <c r="FO256" i="1" s="1"/>
  <c r="FN212" i="1"/>
  <c r="FO212" i="1" s="1"/>
  <c r="FN213" i="1"/>
  <c r="FO213" i="1" s="1"/>
  <c r="FN214" i="1"/>
  <c r="FO214" i="1" s="1"/>
  <c r="FN215" i="1"/>
  <c r="FO215" i="1" s="1"/>
  <c r="FN216" i="1"/>
  <c r="FO216" i="1" s="1"/>
  <c r="FN217" i="1"/>
  <c r="FO217" i="1" s="1"/>
  <c r="FN218" i="1"/>
  <c r="FO218" i="1" s="1"/>
  <c r="FN219" i="1"/>
  <c r="FO219" i="1" s="1"/>
  <c r="FN220" i="1"/>
  <c r="FO220" i="1" s="1"/>
  <c r="FN221" i="1"/>
  <c r="FO221" i="1" s="1"/>
  <c r="FN222" i="1"/>
  <c r="FO222" i="1" s="1"/>
  <c r="FN223" i="1"/>
  <c r="FO223" i="1" s="1"/>
  <c r="FN224" i="1"/>
  <c r="FO224" i="1" s="1"/>
  <c r="FN225" i="1"/>
  <c r="FO225" i="1" s="1"/>
  <c r="FN226" i="1"/>
  <c r="FO226" i="1" s="1"/>
  <c r="FN227" i="1"/>
  <c r="FO227" i="1" s="1"/>
  <c r="FN228" i="1"/>
  <c r="FO228" i="1" s="1"/>
  <c r="FN229" i="1"/>
  <c r="FO229" i="1" s="1"/>
  <c r="FN230" i="1"/>
  <c r="FO230" i="1" s="1"/>
  <c r="FN231" i="1"/>
  <c r="FO231" i="1" s="1"/>
  <c r="FN232" i="1"/>
  <c r="FO232" i="1" s="1"/>
  <c r="FN190" i="1"/>
  <c r="FO190" i="1" s="1"/>
  <c r="FN191" i="1"/>
  <c r="FO191" i="1" s="1"/>
  <c r="FN192" i="1"/>
  <c r="FO192" i="1" s="1"/>
  <c r="FN193" i="1"/>
  <c r="FO193" i="1" s="1"/>
  <c r="FN194" i="1"/>
  <c r="FO194" i="1" s="1"/>
  <c r="FN195" i="1"/>
  <c r="FO195" i="1" s="1"/>
  <c r="FN196" i="1"/>
  <c r="FO196" i="1" s="1"/>
  <c r="FN197" i="1"/>
  <c r="FO197" i="1" s="1"/>
  <c r="FN198" i="1"/>
  <c r="FO198" i="1" s="1"/>
  <c r="FN199" i="1"/>
  <c r="FO199" i="1" s="1"/>
  <c r="FN200" i="1"/>
  <c r="FO200" i="1" s="1"/>
  <c r="FN201" i="1"/>
  <c r="FO201" i="1" s="1"/>
  <c r="FN202" i="1"/>
  <c r="FO202" i="1" s="1"/>
  <c r="FN203" i="1"/>
  <c r="FO203" i="1" s="1"/>
  <c r="FN204" i="1"/>
  <c r="FO204" i="1" s="1"/>
  <c r="FN205" i="1"/>
  <c r="FO205" i="1" s="1"/>
  <c r="FN206" i="1"/>
  <c r="FO206" i="1" s="1"/>
  <c r="FN207" i="1"/>
  <c r="FO207" i="1" s="1"/>
  <c r="FN208" i="1"/>
  <c r="FO208" i="1" s="1"/>
  <c r="FN209" i="1"/>
  <c r="FO209" i="1" s="1"/>
  <c r="FN210" i="1"/>
  <c r="FO210" i="1" s="1"/>
  <c r="FN211" i="1"/>
  <c r="FO211" i="1" s="1"/>
  <c r="FN175" i="1"/>
  <c r="FO175" i="1" s="1"/>
  <c r="FN176" i="1"/>
  <c r="FO176" i="1" s="1"/>
  <c r="FN177" i="1"/>
  <c r="FO177" i="1" s="1"/>
  <c r="FN178" i="1"/>
  <c r="FO178" i="1" s="1"/>
  <c r="FN179" i="1"/>
  <c r="FO179" i="1" s="1"/>
  <c r="FN180" i="1"/>
  <c r="FO180" i="1" s="1"/>
  <c r="FN181" i="1"/>
  <c r="FO181" i="1" s="1"/>
  <c r="FN182" i="1"/>
  <c r="FO182" i="1" s="1"/>
  <c r="FN183" i="1"/>
  <c r="FO183" i="1" s="1"/>
  <c r="FN184" i="1"/>
  <c r="FO184" i="1" s="1"/>
  <c r="FN185" i="1"/>
  <c r="FO185" i="1" s="1"/>
  <c r="FN186" i="1"/>
  <c r="FO186" i="1" s="1"/>
  <c r="FN187" i="1"/>
  <c r="FO187" i="1" s="1"/>
  <c r="FN188" i="1"/>
  <c r="FO188" i="1" s="1"/>
  <c r="FN189" i="1"/>
  <c r="FO189" i="1" s="1"/>
  <c r="FN152" i="1"/>
  <c r="FO152" i="1" s="1"/>
  <c r="FN153" i="1"/>
  <c r="FO153" i="1" s="1"/>
  <c r="FN154" i="1"/>
  <c r="FO154" i="1" s="1"/>
  <c r="FN155" i="1"/>
  <c r="FO155" i="1" s="1"/>
  <c r="FN156" i="1"/>
  <c r="FO156" i="1" s="1"/>
  <c r="FN157" i="1"/>
  <c r="FO157" i="1" s="1"/>
  <c r="FN158" i="1"/>
  <c r="FO158" i="1" s="1"/>
  <c r="FN159" i="1"/>
  <c r="FO159" i="1" s="1"/>
  <c r="FN160" i="1"/>
  <c r="FO160" i="1" s="1"/>
  <c r="FN161" i="1"/>
  <c r="FO161" i="1" s="1"/>
  <c r="FN162" i="1"/>
  <c r="FO162" i="1" s="1"/>
  <c r="FN163" i="1"/>
  <c r="FO163" i="1" s="1"/>
  <c r="FN164" i="1"/>
  <c r="FO164" i="1" s="1"/>
  <c r="FN165" i="1"/>
  <c r="FO165" i="1" s="1"/>
  <c r="FN166" i="1"/>
  <c r="FO166" i="1" s="1"/>
  <c r="FN167" i="1"/>
  <c r="FO167" i="1" s="1"/>
  <c r="FN168" i="1"/>
  <c r="FO168" i="1" s="1"/>
  <c r="FN169" i="1"/>
  <c r="FO169" i="1" s="1"/>
  <c r="FN170" i="1"/>
  <c r="FO170" i="1" s="1"/>
  <c r="FN171" i="1"/>
  <c r="FO171" i="1" s="1"/>
  <c r="FN172" i="1"/>
  <c r="FO172" i="1" s="1"/>
  <c r="FN173" i="1"/>
  <c r="FO173" i="1" s="1"/>
  <c r="FN174" i="1"/>
  <c r="FO174" i="1" s="1"/>
  <c r="FN129" i="1"/>
  <c r="FO129" i="1" s="1"/>
  <c r="FN130" i="1"/>
  <c r="FO130" i="1" s="1"/>
  <c r="FN131" i="1"/>
  <c r="FO131" i="1" s="1"/>
  <c r="FN132" i="1"/>
  <c r="FO132" i="1" s="1"/>
  <c r="FN133" i="1"/>
  <c r="FO133" i="1" s="1"/>
  <c r="FN134" i="1"/>
  <c r="FO134" i="1" s="1"/>
  <c r="FN135" i="1"/>
  <c r="FO135" i="1" s="1"/>
  <c r="FN136" i="1"/>
  <c r="FO136" i="1" s="1"/>
  <c r="FN137" i="1"/>
  <c r="FO137" i="1" s="1"/>
  <c r="FN138" i="1"/>
  <c r="FO138" i="1" s="1"/>
  <c r="FN139" i="1"/>
  <c r="FO139" i="1" s="1"/>
  <c r="FN140" i="1"/>
  <c r="FO140" i="1" s="1"/>
  <c r="FN141" i="1"/>
  <c r="FO141" i="1" s="1"/>
  <c r="FN142" i="1"/>
  <c r="FO142" i="1" s="1"/>
  <c r="FN143" i="1"/>
  <c r="FO143" i="1" s="1"/>
  <c r="FN144" i="1"/>
  <c r="FO144" i="1" s="1"/>
  <c r="FN145" i="1"/>
  <c r="FO145" i="1" s="1"/>
  <c r="FN146" i="1"/>
  <c r="FO146" i="1" s="1"/>
  <c r="FN147" i="1"/>
  <c r="FO147" i="1" s="1"/>
  <c r="FN148" i="1"/>
  <c r="FO148" i="1" s="1"/>
  <c r="FN149" i="1"/>
  <c r="FO149" i="1" s="1"/>
  <c r="FN150" i="1"/>
  <c r="FO150" i="1" s="1"/>
  <c r="FN151" i="1"/>
  <c r="FO151" i="1" s="1"/>
  <c r="FN114" i="1"/>
  <c r="FO114" i="1" s="1"/>
  <c r="FN115" i="1"/>
  <c r="FO115" i="1" s="1"/>
  <c r="FN116" i="1"/>
  <c r="FO116" i="1" s="1"/>
  <c r="FN117" i="1"/>
  <c r="FO117" i="1" s="1"/>
  <c r="FN118" i="1"/>
  <c r="FO118" i="1" s="1"/>
  <c r="FN119" i="1"/>
  <c r="FO119" i="1" s="1"/>
  <c r="FN120" i="1"/>
  <c r="FO120" i="1" s="1"/>
  <c r="FN121" i="1"/>
  <c r="FO121" i="1" s="1"/>
  <c r="FN122" i="1"/>
  <c r="FO122" i="1" s="1"/>
  <c r="FN123" i="1"/>
  <c r="FO123" i="1" s="1"/>
  <c r="FN124" i="1"/>
  <c r="FO124" i="1" s="1"/>
  <c r="FN125" i="1"/>
  <c r="FO125" i="1" s="1"/>
  <c r="FN126" i="1"/>
  <c r="FO126" i="1" s="1"/>
  <c r="FN127" i="1"/>
  <c r="FO127" i="1" s="1"/>
  <c r="FN128" i="1"/>
  <c r="FO128" i="1" s="1"/>
  <c r="FN87" i="1"/>
  <c r="FO87" i="1" s="1"/>
  <c r="FN88" i="1"/>
  <c r="FO88" i="1" s="1"/>
  <c r="FN89" i="1"/>
  <c r="FO89" i="1" s="1"/>
  <c r="FN90" i="1"/>
  <c r="FO90" i="1" s="1"/>
  <c r="FN91" i="1"/>
  <c r="FO91" i="1" s="1"/>
  <c r="FN92" i="1"/>
  <c r="FO92" i="1" s="1"/>
  <c r="FN93" i="1"/>
  <c r="FO93" i="1" s="1"/>
  <c r="FN94" i="1"/>
  <c r="FO94" i="1" s="1"/>
  <c r="FN95" i="1"/>
  <c r="FO95" i="1" s="1"/>
  <c r="FN96" i="1"/>
  <c r="FO96" i="1" s="1"/>
  <c r="FN97" i="1"/>
  <c r="FO97" i="1" s="1"/>
  <c r="FN98" i="1"/>
  <c r="FO98" i="1" s="1"/>
  <c r="FN99" i="1"/>
  <c r="FO99" i="1" s="1"/>
  <c r="FN100" i="1"/>
  <c r="FO100" i="1" s="1"/>
  <c r="FN101" i="1"/>
  <c r="FO101" i="1" s="1"/>
  <c r="FN102" i="1"/>
  <c r="FO102" i="1" s="1"/>
  <c r="FN103" i="1"/>
  <c r="FO103" i="1" s="1"/>
  <c r="FN104" i="1"/>
  <c r="FO104" i="1" s="1"/>
  <c r="FN105" i="1"/>
  <c r="FO105" i="1" s="1"/>
  <c r="FN106" i="1"/>
  <c r="FO106" i="1" s="1"/>
  <c r="FN107" i="1"/>
  <c r="FO107" i="1" s="1"/>
  <c r="FN108" i="1"/>
  <c r="FO108" i="1" s="1"/>
  <c r="FN109" i="1"/>
  <c r="FO109" i="1" s="1"/>
  <c r="FN110" i="1"/>
  <c r="FO110" i="1" s="1"/>
  <c r="FN111" i="1"/>
  <c r="FO111" i="1" s="1"/>
  <c r="FN112" i="1"/>
  <c r="FO112" i="1" s="1"/>
  <c r="FN113" i="1"/>
  <c r="FO113" i="1" s="1"/>
  <c r="FN60" i="1"/>
  <c r="FO60" i="1" s="1"/>
  <c r="FN61" i="1"/>
  <c r="FO61" i="1" s="1"/>
  <c r="FN62" i="1"/>
  <c r="FO62" i="1" s="1"/>
  <c r="FN63" i="1"/>
  <c r="FO63" i="1" s="1"/>
  <c r="FN64" i="1"/>
  <c r="FO64" i="1" s="1"/>
  <c r="FN65" i="1"/>
  <c r="FO65" i="1" s="1"/>
  <c r="FN66" i="1"/>
  <c r="FO66" i="1" s="1"/>
  <c r="FN67" i="1"/>
  <c r="FO67" i="1" s="1"/>
  <c r="FN68" i="1"/>
  <c r="FO68" i="1" s="1"/>
  <c r="FN69" i="1"/>
  <c r="FO69" i="1" s="1"/>
  <c r="FN70" i="1"/>
  <c r="FO70" i="1" s="1"/>
  <c r="FN71" i="1"/>
  <c r="FO71" i="1" s="1"/>
  <c r="FN72" i="1"/>
  <c r="FO72" i="1" s="1"/>
  <c r="FN73" i="1"/>
  <c r="FO73" i="1" s="1"/>
  <c r="FN74" i="1"/>
  <c r="FO74" i="1" s="1"/>
  <c r="FN75" i="1"/>
  <c r="FO75" i="1" s="1"/>
  <c r="FN76" i="1"/>
  <c r="FO76" i="1" s="1"/>
  <c r="FN77" i="1"/>
  <c r="FO77" i="1" s="1"/>
  <c r="FN78" i="1"/>
  <c r="FO78" i="1" s="1"/>
  <c r="FN79" i="1"/>
  <c r="FO79" i="1" s="1"/>
  <c r="FN80" i="1"/>
  <c r="FO80" i="1" s="1"/>
  <c r="FN81" i="1"/>
  <c r="FO81" i="1" s="1"/>
  <c r="FN82" i="1"/>
  <c r="FO82" i="1" s="1"/>
  <c r="FN83" i="1"/>
  <c r="FO83" i="1" s="1"/>
  <c r="FN84" i="1"/>
  <c r="FO84" i="1" s="1"/>
  <c r="FN85" i="1"/>
  <c r="FO85" i="1" s="1"/>
  <c r="FN86" i="1"/>
  <c r="FO86" i="1" s="1"/>
  <c r="FN32" i="1"/>
  <c r="FO32" i="1" s="1"/>
  <c r="FN33" i="1"/>
  <c r="FO33" i="1" s="1"/>
  <c r="FN34" i="1"/>
  <c r="FO34" i="1" s="1"/>
  <c r="FN35" i="1"/>
  <c r="FO35" i="1" s="1"/>
  <c r="FN36" i="1"/>
  <c r="FO36" i="1" s="1"/>
  <c r="FN37" i="1"/>
  <c r="FO37" i="1" s="1"/>
  <c r="FN38" i="1"/>
  <c r="FO38" i="1" s="1"/>
  <c r="FN39" i="1"/>
  <c r="FO39" i="1" s="1"/>
  <c r="FN40" i="1"/>
  <c r="FO40" i="1" s="1"/>
  <c r="FN41" i="1"/>
  <c r="FO41" i="1" s="1"/>
  <c r="FN42" i="1"/>
  <c r="FO42" i="1" s="1"/>
  <c r="FN43" i="1"/>
  <c r="FO43" i="1" s="1"/>
  <c r="FN44" i="1"/>
  <c r="FO44" i="1" s="1"/>
  <c r="FN45" i="1"/>
  <c r="FO45" i="1" s="1"/>
  <c r="FN46" i="1"/>
  <c r="FO46" i="1" s="1"/>
  <c r="FN47" i="1"/>
  <c r="FO47" i="1" s="1"/>
  <c r="FN48" i="1"/>
  <c r="FO48" i="1" s="1"/>
  <c r="FN49" i="1"/>
  <c r="FO49" i="1" s="1"/>
  <c r="FN50" i="1"/>
  <c r="FO50" i="1" s="1"/>
  <c r="FN51" i="1"/>
  <c r="FO51" i="1" s="1"/>
  <c r="FN52" i="1"/>
  <c r="FO52" i="1" s="1"/>
  <c r="FN53" i="1"/>
  <c r="FO53" i="1" s="1"/>
  <c r="FN54" i="1"/>
  <c r="FO54" i="1" s="1"/>
  <c r="FN55" i="1"/>
  <c r="FO55" i="1" s="1"/>
  <c r="FN56" i="1"/>
  <c r="FO56" i="1" s="1"/>
  <c r="FN57" i="1"/>
  <c r="FO57" i="1" s="1"/>
  <c r="FN58" i="1"/>
  <c r="FO58" i="1" s="1"/>
  <c r="FN59" i="1"/>
  <c r="FO59" i="1" s="1"/>
  <c r="FN31" i="1"/>
  <c r="FO31" i="1" s="1"/>
  <c r="FN3" i="1"/>
  <c r="FO3" i="1" s="1"/>
  <c r="FN4" i="1"/>
  <c r="FO4" i="1" s="1"/>
  <c r="FN5" i="1"/>
  <c r="FO5" i="1" s="1"/>
  <c r="FN6" i="1"/>
  <c r="FO6" i="1" s="1"/>
  <c r="FN7" i="1"/>
  <c r="FO7" i="1" s="1"/>
  <c r="FN8" i="1"/>
  <c r="FO8" i="1" s="1"/>
  <c r="FN9" i="1"/>
  <c r="FO9" i="1" s="1"/>
  <c r="FN10" i="1"/>
  <c r="FO10" i="1" s="1"/>
  <c r="FN11" i="1"/>
  <c r="FO11" i="1" s="1"/>
  <c r="FN12" i="1"/>
  <c r="FO12" i="1" s="1"/>
  <c r="FN13" i="1"/>
  <c r="FO13" i="1" s="1"/>
  <c r="FN14" i="1"/>
  <c r="FO14" i="1" s="1"/>
  <c r="FN15" i="1"/>
  <c r="FO15" i="1" s="1"/>
  <c r="FN16" i="1"/>
  <c r="FO16" i="1" s="1"/>
  <c r="FN17" i="1"/>
  <c r="FO17" i="1" s="1"/>
  <c r="FN18" i="1"/>
  <c r="FO18" i="1" s="1"/>
  <c r="FN19" i="1"/>
  <c r="FO19" i="1" s="1"/>
  <c r="FN20" i="1"/>
  <c r="FO20" i="1" s="1"/>
  <c r="FN21" i="1"/>
  <c r="FO21" i="1" s="1"/>
  <c r="FN22" i="1"/>
  <c r="FO22" i="1" s="1"/>
  <c r="FN23" i="1"/>
  <c r="FO23" i="1" s="1"/>
  <c r="FN24" i="1"/>
  <c r="FO24" i="1" s="1"/>
  <c r="FN25" i="1"/>
  <c r="FO25" i="1" s="1"/>
  <c r="FN26" i="1"/>
  <c r="FO26" i="1" s="1"/>
  <c r="FN27" i="1"/>
  <c r="FO27" i="1" s="1"/>
  <c r="FN28" i="1"/>
  <c r="FO28" i="1" s="1"/>
  <c r="FN29" i="1"/>
  <c r="FO29" i="1" s="1"/>
  <c r="FN30" i="1"/>
  <c r="FO30" i="1" s="1"/>
  <c r="FG311" i="1"/>
  <c r="FH311" i="1" s="1"/>
  <c r="FG312" i="1"/>
  <c r="FH312" i="1" s="1"/>
  <c r="FG313" i="1"/>
  <c r="FH313" i="1" s="1"/>
  <c r="FG314" i="1"/>
  <c r="FH314" i="1" s="1"/>
  <c r="FG315" i="1"/>
  <c r="FH315" i="1" s="1"/>
  <c r="FG316" i="1"/>
  <c r="FH316" i="1" s="1"/>
  <c r="FG317" i="1"/>
  <c r="FH317" i="1" s="1"/>
  <c r="FG318" i="1"/>
  <c r="FH318" i="1" s="1"/>
  <c r="FG319" i="1"/>
  <c r="FH319" i="1" s="1"/>
  <c r="FG320" i="1"/>
  <c r="FH320" i="1" s="1"/>
  <c r="FG321" i="1"/>
  <c r="FH321" i="1" s="1"/>
  <c r="FG322" i="1"/>
  <c r="FH322" i="1" s="1"/>
  <c r="FG289" i="1"/>
  <c r="FH289" i="1" s="1"/>
  <c r="FG290" i="1"/>
  <c r="FH290" i="1" s="1"/>
  <c r="FG291" i="1"/>
  <c r="FH291" i="1" s="1"/>
  <c r="FG292" i="1"/>
  <c r="FH292" i="1" s="1"/>
  <c r="FG293" i="1"/>
  <c r="FH293" i="1" s="1"/>
  <c r="FG294" i="1"/>
  <c r="FH294" i="1" s="1"/>
  <c r="FG295" i="1"/>
  <c r="FH295" i="1" s="1"/>
  <c r="FG296" i="1"/>
  <c r="FH296" i="1" s="1"/>
  <c r="FG297" i="1"/>
  <c r="FH297" i="1" s="1"/>
  <c r="FG298" i="1"/>
  <c r="FH298" i="1" s="1"/>
  <c r="FG299" i="1"/>
  <c r="FH299" i="1" s="1"/>
  <c r="FG300" i="1"/>
  <c r="FH300" i="1" s="1"/>
  <c r="FG301" i="1"/>
  <c r="FH301" i="1" s="1"/>
  <c r="FG302" i="1"/>
  <c r="FH302" i="1" s="1"/>
  <c r="FG303" i="1"/>
  <c r="FH303" i="1" s="1"/>
  <c r="FG304" i="1"/>
  <c r="FH304" i="1" s="1"/>
  <c r="FG305" i="1"/>
  <c r="FH305" i="1" s="1"/>
  <c r="FG306" i="1"/>
  <c r="FH306" i="1" s="1"/>
  <c r="FG307" i="1"/>
  <c r="FH307" i="1" s="1"/>
  <c r="FG308" i="1"/>
  <c r="FH308" i="1" s="1"/>
  <c r="FG309" i="1"/>
  <c r="FH309" i="1" s="1"/>
  <c r="FG310" i="1"/>
  <c r="FH310" i="1" s="1"/>
  <c r="FG266" i="1"/>
  <c r="FH266" i="1" s="1"/>
  <c r="FG267" i="1"/>
  <c r="FH267" i="1" s="1"/>
  <c r="FG268" i="1"/>
  <c r="FH268" i="1" s="1"/>
  <c r="FG269" i="1"/>
  <c r="FH269" i="1" s="1"/>
  <c r="FG270" i="1"/>
  <c r="FH270" i="1" s="1"/>
  <c r="FG271" i="1"/>
  <c r="FH271" i="1" s="1"/>
  <c r="FG272" i="1"/>
  <c r="FH272" i="1" s="1"/>
  <c r="FG273" i="1"/>
  <c r="FH273" i="1" s="1"/>
  <c r="FG274" i="1"/>
  <c r="FH274" i="1" s="1"/>
  <c r="FG275" i="1"/>
  <c r="FH275" i="1" s="1"/>
  <c r="FG276" i="1"/>
  <c r="FH276" i="1" s="1"/>
  <c r="FG277" i="1"/>
  <c r="FH277" i="1" s="1"/>
  <c r="FG278" i="1"/>
  <c r="FH278" i="1" s="1"/>
  <c r="FG279" i="1"/>
  <c r="FH279" i="1" s="1"/>
  <c r="FG280" i="1"/>
  <c r="FH280" i="1" s="1"/>
  <c r="FG281" i="1"/>
  <c r="FH281" i="1" s="1"/>
  <c r="FG282" i="1"/>
  <c r="FH282" i="1" s="1"/>
  <c r="FG283" i="1"/>
  <c r="FH283" i="1" s="1"/>
  <c r="FG284" i="1"/>
  <c r="FH284" i="1" s="1"/>
  <c r="FG285" i="1"/>
  <c r="FH285" i="1" s="1"/>
  <c r="FG286" i="1"/>
  <c r="FH286" i="1" s="1"/>
  <c r="FG287" i="1"/>
  <c r="FH287" i="1" s="1"/>
  <c r="FG288" i="1"/>
  <c r="FH288" i="1" s="1"/>
  <c r="FG244" i="1"/>
  <c r="FH244" i="1" s="1"/>
  <c r="FG245" i="1"/>
  <c r="FH245" i="1" s="1"/>
  <c r="FG246" i="1"/>
  <c r="FH246" i="1" s="1"/>
  <c r="FG247" i="1"/>
  <c r="FH247" i="1" s="1"/>
  <c r="FG248" i="1"/>
  <c r="FH248" i="1" s="1"/>
  <c r="FG249" i="1"/>
  <c r="FH249" i="1" s="1"/>
  <c r="FG250" i="1"/>
  <c r="FH250" i="1" s="1"/>
  <c r="FG251" i="1"/>
  <c r="FH251" i="1" s="1"/>
  <c r="FG252" i="1"/>
  <c r="FH252" i="1" s="1"/>
  <c r="FG253" i="1"/>
  <c r="FH253" i="1" s="1"/>
  <c r="FG254" i="1"/>
  <c r="FH254" i="1" s="1"/>
  <c r="FG255" i="1"/>
  <c r="FH255" i="1" s="1"/>
  <c r="FG256" i="1"/>
  <c r="FH256" i="1" s="1"/>
  <c r="FG257" i="1"/>
  <c r="FH257" i="1" s="1"/>
  <c r="FG258" i="1"/>
  <c r="FH258" i="1" s="1"/>
  <c r="FG259" i="1"/>
  <c r="FH259" i="1" s="1"/>
  <c r="FG260" i="1"/>
  <c r="FH260" i="1" s="1"/>
  <c r="FG261" i="1"/>
  <c r="FH261" i="1" s="1"/>
  <c r="FG262" i="1"/>
  <c r="FH262" i="1" s="1"/>
  <c r="FG263" i="1"/>
  <c r="FH263" i="1" s="1"/>
  <c r="FG264" i="1"/>
  <c r="FH264" i="1" s="1"/>
  <c r="FG265" i="1"/>
  <c r="FH265" i="1" s="1"/>
  <c r="FG225" i="1"/>
  <c r="FH225" i="1" s="1"/>
  <c r="FG226" i="1"/>
  <c r="FH226" i="1" s="1"/>
  <c r="FG227" i="1"/>
  <c r="FH227" i="1" s="1"/>
  <c r="FG228" i="1"/>
  <c r="FH228" i="1" s="1"/>
  <c r="FG229" i="1"/>
  <c r="FH229" i="1" s="1"/>
  <c r="FG230" i="1"/>
  <c r="FH230" i="1" s="1"/>
  <c r="FG231" i="1"/>
  <c r="FH231" i="1" s="1"/>
  <c r="FG232" i="1"/>
  <c r="FH232" i="1" s="1"/>
  <c r="FG233" i="1"/>
  <c r="FH233" i="1" s="1"/>
  <c r="FG234" i="1"/>
  <c r="FH234" i="1" s="1"/>
  <c r="FG235" i="1"/>
  <c r="FH235" i="1" s="1"/>
  <c r="FG236" i="1"/>
  <c r="FH236" i="1" s="1"/>
  <c r="FG237" i="1"/>
  <c r="FH237" i="1" s="1"/>
  <c r="FG238" i="1"/>
  <c r="FH238" i="1" s="1"/>
  <c r="FG239" i="1"/>
  <c r="FH239" i="1" s="1"/>
  <c r="FG240" i="1"/>
  <c r="FH240" i="1" s="1"/>
  <c r="FG241" i="1"/>
  <c r="FH241" i="1" s="1"/>
  <c r="FG242" i="1"/>
  <c r="FH242" i="1" s="1"/>
  <c r="FG243" i="1"/>
  <c r="FH243" i="1" s="1"/>
  <c r="FG212" i="1"/>
  <c r="FH212" i="1" s="1"/>
  <c r="FG213" i="1"/>
  <c r="FH213" i="1" s="1"/>
  <c r="FG214" i="1"/>
  <c r="FH214" i="1" s="1"/>
  <c r="FG215" i="1"/>
  <c r="FH215" i="1" s="1"/>
  <c r="FG216" i="1"/>
  <c r="FH216" i="1" s="1"/>
  <c r="FG217" i="1"/>
  <c r="FH217" i="1" s="1"/>
  <c r="FG218" i="1"/>
  <c r="FH218" i="1" s="1"/>
  <c r="FG219" i="1"/>
  <c r="FH219" i="1" s="1"/>
  <c r="FG220" i="1"/>
  <c r="FH220" i="1" s="1"/>
  <c r="FG221" i="1"/>
  <c r="FH221" i="1" s="1"/>
  <c r="FG222" i="1"/>
  <c r="FH222" i="1" s="1"/>
  <c r="FG223" i="1"/>
  <c r="FH223" i="1" s="1"/>
  <c r="FG224" i="1"/>
  <c r="FH224" i="1" s="1"/>
  <c r="FG195" i="1"/>
  <c r="FH195" i="1" s="1"/>
  <c r="FG196" i="1"/>
  <c r="FH196" i="1" s="1"/>
  <c r="FG197" i="1"/>
  <c r="FH197" i="1" s="1"/>
  <c r="FG198" i="1"/>
  <c r="FH198" i="1" s="1"/>
  <c r="FG199" i="1"/>
  <c r="FH199" i="1" s="1"/>
  <c r="FG200" i="1"/>
  <c r="FH200" i="1" s="1"/>
  <c r="FG201" i="1"/>
  <c r="FH201" i="1" s="1"/>
  <c r="FG202" i="1"/>
  <c r="FH202" i="1" s="1"/>
  <c r="FG203" i="1"/>
  <c r="FH203" i="1" s="1"/>
  <c r="FG204" i="1"/>
  <c r="FH204" i="1" s="1"/>
  <c r="FG205" i="1"/>
  <c r="FH205" i="1" s="1"/>
  <c r="FG206" i="1"/>
  <c r="FH206" i="1" s="1"/>
  <c r="FG207" i="1"/>
  <c r="FH207" i="1" s="1"/>
  <c r="FG208" i="1"/>
  <c r="FH208" i="1" s="1"/>
  <c r="FG209" i="1"/>
  <c r="FH209" i="1" s="1"/>
  <c r="FG210" i="1"/>
  <c r="FH210" i="1" s="1"/>
  <c r="FG211" i="1"/>
  <c r="FH211" i="1" s="1"/>
  <c r="FG172" i="1"/>
  <c r="FH172" i="1" s="1"/>
  <c r="FG173" i="1"/>
  <c r="FH173" i="1" s="1"/>
  <c r="FG174" i="1"/>
  <c r="FH174" i="1" s="1"/>
  <c r="FG175" i="1"/>
  <c r="FH175" i="1" s="1"/>
  <c r="FG176" i="1"/>
  <c r="FH176" i="1" s="1"/>
  <c r="FG177" i="1"/>
  <c r="FH177" i="1" s="1"/>
  <c r="FG178" i="1"/>
  <c r="FH178" i="1" s="1"/>
  <c r="FG179" i="1"/>
  <c r="FH179" i="1" s="1"/>
  <c r="FG180" i="1"/>
  <c r="FH180" i="1" s="1"/>
  <c r="FG181" i="1"/>
  <c r="FH181" i="1" s="1"/>
  <c r="FG182" i="1"/>
  <c r="FH182" i="1" s="1"/>
  <c r="FG183" i="1"/>
  <c r="FH183" i="1" s="1"/>
  <c r="FG184" i="1"/>
  <c r="FH184" i="1" s="1"/>
  <c r="FG185" i="1"/>
  <c r="FH185" i="1" s="1"/>
  <c r="FG186" i="1"/>
  <c r="FH186" i="1" s="1"/>
  <c r="FG187" i="1"/>
  <c r="FH187" i="1" s="1"/>
  <c r="FG188" i="1"/>
  <c r="FH188" i="1" s="1"/>
  <c r="FG189" i="1"/>
  <c r="FH189" i="1" s="1"/>
  <c r="FG190" i="1"/>
  <c r="FH190" i="1" s="1"/>
  <c r="FG191" i="1"/>
  <c r="FH191" i="1" s="1"/>
  <c r="FG192" i="1"/>
  <c r="FH192" i="1" s="1"/>
  <c r="FG193" i="1"/>
  <c r="FH193" i="1" s="1"/>
  <c r="FG194" i="1"/>
  <c r="FH194" i="1" s="1"/>
  <c r="FG154" i="1"/>
  <c r="FH154" i="1" s="1"/>
  <c r="FG155" i="1"/>
  <c r="FH155" i="1" s="1"/>
  <c r="FG156" i="1"/>
  <c r="FH156" i="1" s="1"/>
  <c r="FG157" i="1"/>
  <c r="FH157" i="1" s="1"/>
  <c r="FG158" i="1"/>
  <c r="FH158" i="1" s="1"/>
  <c r="FG159" i="1"/>
  <c r="FH159" i="1" s="1"/>
  <c r="FG160" i="1"/>
  <c r="FH160" i="1" s="1"/>
  <c r="FG161" i="1"/>
  <c r="FH161" i="1" s="1"/>
  <c r="FG162" i="1"/>
  <c r="FH162" i="1" s="1"/>
  <c r="FG163" i="1"/>
  <c r="FH163" i="1" s="1"/>
  <c r="FG164" i="1"/>
  <c r="FH164" i="1" s="1"/>
  <c r="FG165" i="1"/>
  <c r="FH165" i="1" s="1"/>
  <c r="FG166" i="1"/>
  <c r="FH166" i="1" s="1"/>
  <c r="FG167" i="1"/>
  <c r="FH167" i="1" s="1"/>
  <c r="FG168" i="1"/>
  <c r="FH168" i="1" s="1"/>
  <c r="FG169" i="1"/>
  <c r="FH169" i="1" s="1"/>
  <c r="FG170" i="1"/>
  <c r="FH170" i="1" s="1"/>
  <c r="FG171" i="1"/>
  <c r="FH171" i="1" s="1"/>
  <c r="FG140" i="1"/>
  <c r="FH140" i="1" s="1"/>
  <c r="FG141" i="1"/>
  <c r="FH141" i="1" s="1"/>
  <c r="FG142" i="1"/>
  <c r="FH142" i="1" s="1"/>
  <c r="FG143" i="1"/>
  <c r="FH143" i="1" s="1"/>
  <c r="FG144" i="1"/>
  <c r="FH144" i="1" s="1"/>
  <c r="FG145" i="1"/>
  <c r="FH145" i="1" s="1"/>
  <c r="FG146" i="1"/>
  <c r="FH146" i="1" s="1"/>
  <c r="FG147" i="1"/>
  <c r="FH147" i="1" s="1"/>
  <c r="FG148" i="1"/>
  <c r="FH148" i="1" s="1"/>
  <c r="FG149" i="1"/>
  <c r="FH149" i="1" s="1"/>
  <c r="FG150" i="1"/>
  <c r="FH150" i="1" s="1"/>
  <c r="FG151" i="1"/>
  <c r="FH151" i="1" s="1"/>
  <c r="FG152" i="1"/>
  <c r="FH152" i="1" s="1"/>
  <c r="FG153" i="1"/>
  <c r="FH153" i="1" s="1"/>
  <c r="FG124" i="1"/>
  <c r="FH124" i="1" s="1"/>
  <c r="FG125" i="1"/>
  <c r="FH125" i="1" s="1"/>
  <c r="FG126" i="1"/>
  <c r="FH126" i="1" s="1"/>
  <c r="FG127" i="1"/>
  <c r="FH127" i="1" s="1"/>
  <c r="FG128" i="1"/>
  <c r="FH128" i="1" s="1"/>
  <c r="FG129" i="1"/>
  <c r="FH129" i="1" s="1"/>
  <c r="FG130" i="1"/>
  <c r="FH130" i="1" s="1"/>
  <c r="FG131" i="1"/>
  <c r="FH131" i="1" s="1"/>
  <c r="FG132" i="1"/>
  <c r="FH132" i="1" s="1"/>
  <c r="FG133" i="1"/>
  <c r="FH133" i="1" s="1"/>
  <c r="FG134" i="1"/>
  <c r="FH134" i="1" s="1"/>
  <c r="FG135" i="1"/>
  <c r="FH135" i="1" s="1"/>
  <c r="FG136" i="1"/>
  <c r="FH136" i="1" s="1"/>
  <c r="FG137" i="1"/>
  <c r="FH137" i="1" s="1"/>
  <c r="FG138" i="1"/>
  <c r="FH138" i="1" s="1"/>
  <c r="FG139" i="1"/>
  <c r="FH139" i="1" s="1"/>
  <c r="FG103" i="1"/>
  <c r="FH103" i="1" s="1"/>
  <c r="FG104" i="1"/>
  <c r="FH104" i="1" s="1"/>
  <c r="FG105" i="1"/>
  <c r="FH105" i="1" s="1"/>
  <c r="FG106" i="1"/>
  <c r="FH106" i="1" s="1"/>
  <c r="FG107" i="1"/>
  <c r="FH107" i="1" s="1"/>
  <c r="FG108" i="1"/>
  <c r="FH108" i="1" s="1"/>
  <c r="FG109" i="1"/>
  <c r="FH109" i="1" s="1"/>
  <c r="FG110" i="1"/>
  <c r="FH110" i="1" s="1"/>
  <c r="FG111" i="1"/>
  <c r="FH111" i="1" s="1"/>
  <c r="FG112" i="1"/>
  <c r="FH112" i="1" s="1"/>
  <c r="FG113" i="1"/>
  <c r="FH113" i="1" s="1"/>
  <c r="FG114" i="1"/>
  <c r="FH114" i="1" s="1"/>
  <c r="FG115" i="1"/>
  <c r="FH115" i="1" s="1"/>
  <c r="FG116" i="1"/>
  <c r="FH116" i="1" s="1"/>
  <c r="FG117" i="1"/>
  <c r="FH117" i="1" s="1"/>
  <c r="FG118" i="1"/>
  <c r="FH118" i="1" s="1"/>
  <c r="FG119" i="1"/>
  <c r="FH119" i="1" s="1"/>
  <c r="FG120" i="1"/>
  <c r="FH120" i="1" s="1"/>
  <c r="FG121" i="1"/>
  <c r="FH121" i="1" s="1"/>
  <c r="FG122" i="1"/>
  <c r="FH122" i="1" s="1"/>
  <c r="FG123" i="1"/>
  <c r="FH123" i="1" s="1"/>
  <c r="FG83" i="1"/>
  <c r="FH83" i="1" s="1"/>
  <c r="FG84" i="1"/>
  <c r="FH84" i="1" s="1"/>
  <c r="FG85" i="1"/>
  <c r="FH85" i="1" s="1"/>
  <c r="FG86" i="1"/>
  <c r="FH86" i="1" s="1"/>
  <c r="FG87" i="1"/>
  <c r="FH87" i="1" s="1"/>
  <c r="FG88" i="1"/>
  <c r="FH88" i="1" s="1"/>
  <c r="FG89" i="1"/>
  <c r="FH89" i="1" s="1"/>
  <c r="FG90" i="1"/>
  <c r="FH90" i="1" s="1"/>
  <c r="FG91" i="1"/>
  <c r="FH91" i="1" s="1"/>
  <c r="FG92" i="1"/>
  <c r="FH92" i="1" s="1"/>
  <c r="FG93" i="1"/>
  <c r="FH93" i="1" s="1"/>
  <c r="FG94" i="1"/>
  <c r="FH94" i="1" s="1"/>
  <c r="FG95" i="1"/>
  <c r="FH95" i="1" s="1"/>
  <c r="FG96" i="1"/>
  <c r="FH96" i="1" s="1"/>
  <c r="FG97" i="1"/>
  <c r="FH97" i="1" s="1"/>
  <c r="FG98" i="1"/>
  <c r="FH98" i="1" s="1"/>
  <c r="FG99" i="1"/>
  <c r="FH99" i="1" s="1"/>
  <c r="FG100" i="1"/>
  <c r="FH100" i="1" s="1"/>
  <c r="FG101" i="1"/>
  <c r="FH101" i="1" s="1"/>
  <c r="FG102" i="1"/>
  <c r="FH102" i="1" s="1"/>
  <c r="FG56" i="1"/>
  <c r="FH56" i="1" s="1"/>
  <c r="FG57" i="1"/>
  <c r="FH57" i="1" s="1"/>
  <c r="FG58" i="1"/>
  <c r="FH58" i="1" s="1"/>
  <c r="FG59" i="1"/>
  <c r="FH59" i="1" s="1"/>
  <c r="FG60" i="1"/>
  <c r="FH60" i="1" s="1"/>
  <c r="FG61" i="1"/>
  <c r="FH61" i="1" s="1"/>
  <c r="FG62" i="1"/>
  <c r="FH62" i="1" s="1"/>
  <c r="FG63" i="1"/>
  <c r="FH63" i="1" s="1"/>
  <c r="FG64" i="1"/>
  <c r="FH64" i="1" s="1"/>
  <c r="FG65" i="1"/>
  <c r="FH65" i="1" s="1"/>
  <c r="FG66" i="1"/>
  <c r="FH66" i="1" s="1"/>
  <c r="FG67" i="1"/>
  <c r="FH67" i="1" s="1"/>
  <c r="FG68" i="1"/>
  <c r="FH68" i="1" s="1"/>
  <c r="FG69" i="1"/>
  <c r="FH69" i="1" s="1"/>
  <c r="FG70" i="1"/>
  <c r="FH70" i="1" s="1"/>
  <c r="FG71" i="1"/>
  <c r="FH71" i="1" s="1"/>
  <c r="FG72" i="1"/>
  <c r="FH72" i="1" s="1"/>
  <c r="FG73" i="1"/>
  <c r="FH73" i="1" s="1"/>
  <c r="FG74" i="1"/>
  <c r="FH74" i="1" s="1"/>
  <c r="FG75" i="1"/>
  <c r="FH75" i="1" s="1"/>
  <c r="FG76" i="1"/>
  <c r="FH76" i="1" s="1"/>
  <c r="FG77" i="1"/>
  <c r="FH77" i="1" s="1"/>
  <c r="FG78" i="1"/>
  <c r="FH78" i="1" s="1"/>
  <c r="FG79" i="1"/>
  <c r="FH79" i="1" s="1"/>
  <c r="FG80" i="1"/>
  <c r="FH80" i="1" s="1"/>
  <c r="FG81" i="1"/>
  <c r="FH81" i="1" s="1"/>
  <c r="FG82" i="1"/>
  <c r="FH82" i="1" s="1"/>
  <c r="FG32" i="1"/>
  <c r="FH32" i="1" s="1"/>
  <c r="FG33" i="1"/>
  <c r="FH33" i="1" s="1"/>
  <c r="FG34" i="1"/>
  <c r="FH34" i="1" s="1"/>
  <c r="FG35" i="1"/>
  <c r="FH35" i="1" s="1"/>
  <c r="FG36" i="1"/>
  <c r="FH36" i="1" s="1"/>
  <c r="FG37" i="1"/>
  <c r="FH37" i="1" s="1"/>
  <c r="FG38" i="1"/>
  <c r="FH38" i="1" s="1"/>
  <c r="FG39" i="1"/>
  <c r="FH39" i="1" s="1"/>
  <c r="FG40" i="1"/>
  <c r="FH40" i="1" s="1"/>
  <c r="FG41" i="1"/>
  <c r="FH41" i="1" s="1"/>
  <c r="FG42" i="1"/>
  <c r="FH42" i="1" s="1"/>
  <c r="FG43" i="1"/>
  <c r="FH43" i="1" s="1"/>
  <c r="FG44" i="1"/>
  <c r="FH44" i="1" s="1"/>
  <c r="FG45" i="1"/>
  <c r="FH45" i="1" s="1"/>
  <c r="FG46" i="1"/>
  <c r="FH46" i="1" s="1"/>
  <c r="FG47" i="1"/>
  <c r="FH47" i="1" s="1"/>
  <c r="FG48" i="1"/>
  <c r="FH48" i="1" s="1"/>
  <c r="FG49" i="1"/>
  <c r="FH49" i="1" s="1"/>
  <c r="FG50" i="1"/>
  <c r="FH50" i="1" s="1"/>
  <c r="FG51" i="1"/>
  <c r="FH51" i="1" s="1"/>
  <c r="FG52" i="1"/>
  <c r="FH52" i="1" s="1"/>
  <c r="FG53" i="1"/>
  <c r="FH53" i="1" s="1"/>
  <c r="FG54" i="1"/>
  <c r="FH54" i="1" s="1"/>
  <c r="FG55" i="1"/>
  <c r="FH55" i="1" s="1"/>
  <c r="FG31" i="1"/>
  <c r="FH31" i="1" s="1"/>
  <c r="FG3" i="1"/>
  <c r="FH3" i="1" s="1"/>
  <c r="FG4" i="1"/>
  <c r="FH4" i="1" s="1"/>
  <c r="FG5" i="1"/>
  <c r="FH5" i="1" s="1"/>
  <c r="FG6" i="1"/>
  <c r="FH6" i="1" s="1"/>
  <c r="FG7" i="1"/>
  <c r="FH7" i="1" s="1"/>
  <c r="FG8" i="1"/>
  <c r="FH8" i="1" s="1"/>
  <c r="FG9" i="1"/>
  <c r="FH9" i="1" s="1"/>
  <c r="FG10" i="1"/>
  <c r="FH10" i="1" s="1"/>
  <c r="FG11" i="1"/>
  <c r="FH11" i="1" s="1"/>
  <c r="FG12" i="1"/>
  <c r="FH12" i="1" s="1"/>
  <c r="FG13" i="1"/>
  <c r="FH13" i="1" s="1"/>
  <c r="FG14" i="1"/>
  <c r="FH14" i="1" s="1"/>
  <c r="FG15" i="1"/>
  <c r="FH15" i="1" s="1"/>
  <c r="FG16" i="1"/>
  <c r="FH16" i="1" s="1"/>
  <c r="FG17" i="1"/>
  <c r="FH17" i="1" s="1"/>
  <c r="FG18" i="1"/>
  <c r="FH18" i="1" s="1"/>
  <c r="FG19" i="1"/>
  <c r="FH19" i="1" s="1"/>
  <c r="FG20" i="1"/>
  <c r="FH20" i="1" s="1"/>
  <c r="FG21" i="1"/>
  <c r="FH21" i="1" s="1"/>
  <c r="FG22" i="1"/>
  <c r="FH22" i="1" s="1"/>
  <c r="FG23" i="1"/>
  <c r="FH23" i="1" s="1"/>
  <c r="FG24" i="1"/>
  <c r="FH24" i="1" s="1"/>
  <c r="FG25" i="1"/>
  <c r="FH25" i="1" s="1"/>
  <c r="FG26" i="1"/>
  <c r="FH26" i="1" s="1"/>
  <c r="FG27" i="1"/>
  <c r="FH27" i="1" s="1"/>
  <c r="FG28" i="1"/>
  <c r="FH28" i="1" s="1"/>
  <c r="FG29" i="1"/>
  <c r="FH29" i="1" s="1"/>
  <c r="FG30" i="1"/>
  <c r="FH30" i="1" s="1"/>
  <c r="EY321" i="1"/>
  <c r="EZ321" i="1" s="1"/>
  <c r="EY322" i="1"/>
  <c r="EZ322" i="1" s="1"/>
  <c r="EY299" i="1"/>
  <c r="EZ299" i="1" s="1"/>
  <c r="EY300" i="1"/>
  <c r="EZ300" i="1" s="1"/>
  <c r="EY301" i="1"/>
  <c r="EZ301" i="1" s="1"/>
  <c r="EY302" i="1"/>
  <c r="EZ302" i="1" s="1"/>
  <c r="EY303" i="1"/>
  <c r="EZ303" i="1" s="1"/>
  <c r="EY304" i="1"/>
  <c r="EZ304" i="1" s="1"/>
  <c r="EY305" i="1"/>
  <c r="EZ305" i="1" s="1"/>
  <c r="EY306" i="1"/>
  <c r="EZ306" i="1" s="1"/>
  <c r="EY307" i="1"/>
  <c r="EZ307" i="1" s="1"/>
  <c r="EY308" i="1"/>
  <c r="EZ308" i="1" s="1"/>
  <c r="EY309" i="1"/>
  <c r="EZ309" i="1" s="1"/>
  <c r="EY310" i="1"/>
  <c r="EZ310" i="1" s="1"/>
  <c r="EY311" i="1"/>
  <c r="EZ311" i="1" s="1"/>
  <c r="EY312" i="1"/>
  <c r="EZ312" i="1" s="1"/>
  <c r="EY313" i="1"/>
  <c r="EZ313" i="1" s="1"/>
  <c r="EY314" i="1"/>
  <c r="EZ314" i="1" s="1"/>
  <c r="EY315" i="1"/>
  <c r="EZ315" i="1" s="1"/>
  <c r="EY316" i="1"/>
  <c r="EZ316" i="1" s="1"/>
  <c r="EY317" i="1"/>
  <c r="EZ317" i="1" s="1"/>
  <c r="EY318" i="1"/>
  <c r="EZ318" i="1" s="1"/>
  <c r="EY319" i="1"/>
  <c r="EZ319" i="1" s="1"/>
  <c r="EY320" i="1"/>
  <c r="EZ320" i="1" s="1"/>
  <c r="EY276" i="1"/>
  <c r="EZ276" i="1" s="1"/>
  <c r="EY277" i="1"/>
  <c r="EZ277" i="1" s="1"/>
  <c r="EY278" i="1"/>
  <c r="EZ278" i="1" s="1"/>
  <c r="EY279" i="1"/>
  <c r="EZ279" i="1" s="1"/>
  <c r="EY280" i="1"/>
  <c r="EZ280" i="1" s="1"/>
  <c r="EY281" i="1"/>
  <c r="EZ281" i="1" s="1"/>
  <c r="EY282" i="1"/>
  <c r="EZ282" i="1" s="1"/>
  <c r="EY283" i="1"/>
  <c r="EZ283" i="1" s="1"/>
  <c r="EY284" i="1"/>
  <c r="EZ284" i="1" s="1"/>
  <c r="EY285" i="1"/>
  <c r="EZ285" i="1" s="1"/>
  <c r="EY286" i="1"/>
  <c r="EZ286" i="1" s="1"/>
  <c r="EY287" i="1"/>
  <c r="EZ287" i="1" s="1"/>
  <c r="EY288" i="1"/>
  <c r="EZ288" i="1" s="1"/>
  <c r="EY289" i="1"/>
  <c r="EZ289" i="1" s="1"/>
  <c r="EY290" i="1"/>
  <c r="EZ290" i="1" s="1"/>
  <c r="EY291" i="1"/>
  <c r="EZ291" i="1" s="1"/>
  <c r="EY292" i="1"/>
  <c r="EZ292" i="1" s="1"/>
  <c r="EY293" i="1"/>
  <c r="EZ293" i="1" s="1"/>
  <c r="EY294" i="1"/>
  <c r="EZ294" i="1" s="1"/>
  <c r="EY295" i="1"/>
  <c r="EZ295" i="1" s="1"/>
  <c r="EY296" i="1"/>
  <c r="EZ296" i="1" s="1"/>
  <c r="EY297" i="1"/>
  <c r="EZ297" i="1" s="1"/>
  <c r="EY298" i="1"/>
  <c r="EZ298" i="1" s="1"/>
  <c r="EY259" i="1"/>
  <c r="EZ259" i="1" s="1"/>
  <c r="EY260" i="1"/>
  <c r="EZ260" i="1" s="1"/>
  <c r="EY261" i="1"/>
  <c r="EZ261" i="1" s="1"/>
  <c r="EY262" i="1"/>
  <c r="EZ262" i="1" s="1"/>
  <c r="EY263" i="1"/>
  <c r="EZ263" i="1" s="1"/>
  <c r="EY264" i="1"/>
  <c r="EZ264" i="1" s="1"/>
  <c r="EY265" i="1"/>
  <c r="EZ265" i="1" s="1"/>
  <c r="EY266" i="1"/>
  <c r="EZ266" i="1" s="1"/>
  <c r="EY267" i="1"/>
  <c r="EZ267" i="1" s="1"/>
  <c r="EY268" i="1"/>
  <c r="EZ268" i="1" s="1"/>
  <c r="EY269" i="1"/>
  <c r="EZ269" i="1" s="1"/>
  <c r="EY270" i="1"/>
  <c r="EZ270" i="1" s="1"/>
  <c r="EY271" i="1"/>
  <c r="EZ271" i="1" s="1"/>
  <c r="EY272" i="1"/>
  <c r="EZ272" i="1" s="1"/>
  <c r="EY273" i="1"/>
  <c r="EZ273" i="1" s="1"/>
  <c r="EY274" i="1"/>
  <c r="EZ274" i="1" s="1"/>
  <c r="EY275" i="1"/>
  <c r="EZ275" i="1" s="1"/>
  <c r="EY236" i="1"/>
  <c r="EZ236" i="1" s="1"/>
  <c r="EY237" i="1"/>
  <c r="EZ237" i="1" s="1"/>
  <c r="EY238" i="1"/>
  <c r="EZ238" i="1" s="1"/>
  <c r="EY239" i="1"/>
  <c r="EZ239" i="1" s="1"/>
  <c r="EY240" i="1"/>
  <c r="EZ240" i="1" s="1"/>
  <c r="EY241" i="1"/>
  <c r="EZ241" i="1" s="1"/>
  <c r="EY242" i="1"/>
  <c r="EZ242" i="1" s="1"/>
  <c r="EY243" i="1"/>
  <c r="EZ243" i="1" s="1"/>
  <c r="EY244" i="1"/>
  <c r="EZ244" i="1" s="1"/>
  <c r="EY245" i="1"/>
  <c r="EZ245" i="1" s="1"/>
  <c r="EY246" i="1"/>
  <c r="EZ246" i="1" s="1"/>
  <c r="EY247" i="1"/>
  <c r="EZ247" i="1" s="1"/>
  <c r="EY248" i="1"/>
  <c r="EZ248" i="1" s="1"/>
  <c r="EY249" i="1"/>
  <c r="EZ249" i="1" s="1"/>
  <c r="EY250" i="1"/>
  <c r="EZ250" i="1" s="1"/>
  <c r="EY251" i="1"/>
  <c r="EZ251" i="1" s="1"/>
  <c r="EY252" i="1"/>
  <c r="EZ252" i="1" s="1"/>
  <c r="EY253" i="1"/>
  <c r="EZ253" i="1" s="1"/>
  <c r="EY254" i="1"/>
  <c r="EZ254" i="1" s="1"/>
  <c r="EY255" i="1"/>
  <c r="EZ255" i="1" s="1"/>
  <c r="EY256" i="1"/>
  <c r="EZ256" i="1" s="1"/>
  <c r="EY257" i="1"/>
  <c r="EZ257" i="1" s="1"/>
  <c r="EY258" i="1"/>
  <c r="EZ258" i="1" s="1"/>
  <c r="EY214" i="1"/>
  <c r="EZ214" i="1" s="1"/>
  <c r="EY215" i="1"/>
  <c r="EZ215" i="1" s="1"/>
  <c r="EY216" i="1"/>
  <c r="EZ216" i="1" s="1"/>
  <c r="EY217" i="1"/>
  <c r="EZ217" i="1" s="1"/>
  <c r="EY218" i="1"/>
  <c r="EZ218" i="1" s="1"/>
  <c r="EY219" i="1"/>
  <c r="EZ219" i="1" s="1"/>
  <c r="EY220" i="1"/>
  <c r="EZ220" i="1" s="1"/>
  <c r="EY221" i="1"/>
  <c r="EZ221" i="1" s="1"/>
  <c r="EY222" i="1"/>
  <c r="EZ222" i="1" s="1"/>
  <c r="EY223" i="1"/>
  <c r="EZ223" i="1" s="1"/>
  <c r="EY224" i="1"/>
  <c r="EZ224" i="1" s="1"/>
  <c r="EY225" i="1"/>
  <c r="EZ225" i="1" s="1"/>
  <c r="EY226" i="1"/>
  <c r="EZ226" i="1" s="1"/>
  <c r="EY227" i="1"/>
  <c r="EZ227" i="1" s="1"/>
  <c r="EY228" i="1"/>
  <c r="EZ228" i="1" s="1"/>
  <c r="EY229" i="1"/>
  <c r="EZ229" i="1" s="1"/>
  <c r="EY230" i="1"/>
  <c r="EZ230" i="1" s="1"/>
  <c r="EY231" i="1"/>
  <c r="EZ231" i="1" s="1"/>
  <c r="EY232" i="1"/>
  <c r="EZ232" i="1" s="1"/>
  <c r="EY233" i="1"/>
  <c r="EZ233" i="1" s="1"/>
  <c r="EY234" i="1"/>
  <c r="EZ234" i="1" s="1"/>
  <c r="EY235" i="1"/>
  <c r="EZ235" i="1" s="1"/>
  <c r="EY198" i="1"/>
  <c r="EZ198" i="1" s="1"/>
  <c r="EY199" i="1"/>
  <c r="EZ199" i="1" s="1"/>
  <c r="EY200" i="1"/>
  <c r="EZ200" i="1" s="1"/>
  <c r="EY201" i="1"/>
  <c r="EZ201" i="1" s="1"/>
  <c r="EY202" i="1"/>
  <c r="EZ202" i="1" s="1"/>
  <c r="EY203" i="1"/>
  <c r="EZ203" i="1" s="1"/>
  <c r="EY204" i="1"/>
  <c r="EZ204" i="1" s="1"/>
  <c r="EY205" i="1"/>
  <c r="EZ205" i="1" s="1"/>
  <c r="EY206" i="1"/>
  <c r="EZ206" i="1" s="1"/>
  <c r="EY207" i="1"/>
  <c r="EZ207" i="1" s="1"/>
  <c r="EY208" i="1"/>
  <c r="EZ208" i="1" s="1"/>
  <c r="EY209" i="1"/>
  <c r="EZ209" i="1" s="1"/>
  <c r="EY210" i="1"/>
  <c r="EZ210" i="1" s="1"/>
  <c r="EY211" i="1"/>
  <c r="EZ211" i="1" s="1"/>
  <c r="EY212" i="1"/>
  <c r="EZ212" i="1" s="1"/>
  <c r="EY213" i="1"/>
  <c r="EZ213" i="1" s="1"/>
  <c r="EY181" i="1"/>
  <c r="EZ181" i="1" s="1"/>
  <c r="EY182" i="1"/>
  <c r="EZ182" i="1" s="1"/>
  <c r="EY183" i="1"/>
  <c r="EZ183" i="1" s="1"/>
  <c r="EY184" i="1"/>
  <c r="EZ184" i="1" s="1"/>
  <c r="EY185" i="1"/>
  <c r="EZ185" i="1" s="1"/>
  <c r="EY186" i="1"/>
  <c r="EZ186" i="1" s="1"/>
  <c r="EY187" i="1"/>
  <c r="EZ187" i="1" s="1"/>
  <c r="EY188" i="1"/>
  <c r="EZ188" i="1" s="1"/>
  <c r="EY189" i="1"/>
  <c r="EZ189" i="1" s="1"/>
  <c r="EY190" i="1"/>
  <c r="EZ190" i="1" s="1"/>
  <c r="EY191" i="1"/>
  <c r="EZ191" i="1" s="1"/>
  <c r="EY192" i="1"/>
  <c r="EZ192" i="1" s="1"/>
  <c r="EY193" i="1"/>
  <c r="EZ193" i="1" s="1"/>
  <c r="EY194" i="1"/>
  <c r="EZ194" i="1" s="1"/>
  <c r="EY195" i="1"/>
  <c r="EZ195" i="1" s="1"/>
  <c r="EY196" i="1"/>
  <c r="EZ196" i="1" s="1"/>
  <c r="EY197" i="1"/>
  <c r="EZ197" i="1" s="1"/>
  <c r="EY164" i="1"/>
  <c r="EZ164" i="1" s="1"/>
  <c r="EY165" i="1"/>
  <c r="EZ165" i="1" s="1"/>
  <c r="EY166" i="1"/>
  <c r="EZ166" i="1" s="1"/>
  <c r="EY167" i="1"/>
  <c r="EZ167" i="1" s="1"/>
  <c r="EY168" i="1"/>
  <c r="EZ168" i="1" s="1"/>
  <c r="EY169" i="1"/>
  <c r="EZ169" i="1" s="1"/>
  <c r="EY170" i="1"/>
  <c r="EZ170" i="1" s="1"/>
  <c r="EY171" i="1"/>
  <c r="EZ171" i="1" s="1"/>
  <c r="EY172" i="1"/>
  <c r="EZ172" i="1" s="1"/>
  <c r="EY173" i="1"/>
  <c r="EZ173" i="1" s="1"/>
  <c r="EY174" i="1"/>
  <c r="EZ174" i="1" s="1"/>
  <c r="EY175" i="1"/>
  <c r="EZ175" i="1" s="1"/>
  <c r="EY176" i="1"/>
  <c r="EZ176" i="1" s="1"/>
  <c r="EY177" i="1"/>
  <c r="EZ177" i="1" s="1"/>
  <c r="EY178" i="1"/>
  <c r="EZ178" i="1" s="1"/>
  <c r="EY179" i="1"/>
  <c r="EZ179" i="1" s="1"/>
  <c r="EY180" i="1"/>
  <c r="EZ180" i="1" s="1"/>
  <c r="EY142" i="1"/>
  <c r="EZ142" i="1" s="1"/>
  <c r="EY143" i="1"/>
  <c r="EZ143" i="1" s="1"/>
  <c r="EY144" i="1"/>
  <c r="EZ144" i="1" s="1"/>
  <c r="EY145" i="1"/>
  <c r="EZ145" i="1" s="1"/>
  <c r="EY146" i="1"/>
  <c r="EZ146" i="1" s="1"/>
  <c r="EY147" i="1"/>
  <c r="EZ147" i="1" s="1"/>
  <c r="EY148" i="1"/>
  <c r="EZ148" i="1" s="1"/>
  <c r="EY149" i="1"/>
  <c r="EZ149" i="1" s="1"/>
  <c r="EY150" i="1"/>
  <c r="EZ150" i="1" s="1"/>
  <c r="EY151" i="1"/>
  <c r="EZ151" i="1" s="1"/>
  <c r="EY152" i="1"/>
  <c r="EZ152" i="1" s="1"/>
  <c r="EY153" i="1"/>
  <c r="EZ153" i="1" s="1"/>
  <c r="EY154" i="1"/>
  <c r="EZ154" i="1" s="1"/>
  <c r="EY155" i="1"/>
  <c r="EZ155" i="1" s="1"/>
  <c r="EY156" i="1"/>
  <c r="EZ156" i="1" s="1"/>
  <c r="EY157" i="1"/>
  <c r="EZ157" i="1" s="1"/>
  <c r="EY158" i="1"/>
  <c r="EZ158" i="1" s="1"/>
  <c r="EY159" i="1"/>
  <c r="EZ159" i="1" s="1"/>
  <c r="EY160" i="1"/>
  <c r="EZ160" i="1" s="1"/>
  <c r="EY161" i="1"/>
  <c r="EZ161" i="1" s="1"/>
  <c r="EY162" i="1"/>
  <c r="EZ162" i="1" s="1"/>
  <c r="EY163" i="1"/>
  <c r="EZ163" i="1" s="1"/>
  <c r="EY123" i="1"/>
  <c r="EZ123" i="1" s="1"/>
  <c r="EY124" i="1"/>
  <c r="EZ124" i="1" s="1"/>
  <c r="EY125" i="1"/>
  <c r="EZ125" i="1" s="1"/>
  <c r="EY126" i="1"/>
  <c r="EZ126" i="1" s="1"/>
  <c r="EY127" i="1"/>
  <c r="EZ127" i="1" s="1"/>
  <c r="EY128" i="1"/>
  <c r="EZ128" i="1" s="1"/>
  <c r="EY129" i="1"/>
  <c r="EZ129" i="1" s="1"/>
  <c r="EY130" i="1"/>
  <c r="EZ130" i="1" s="1"/>
  <c r="EY131" i="1"/>
  <c r="EZ131" i="1" s="1"/>
  <c r="EY132" i="1"/>
  <c r="EZ132" i="1" s="1"/>
  <c r="EY133" i="1"/>
  <c r="EZ133" i="1" s="1"/>
  <c r="EY134" i="1"/>
  <c r="EZ134" i="1" s="1"/>
  <c r="EY135" i="1"/>
  <c r="EZ135" i="1" s="1"/>
  <c r="EY136" i="1"/>
  <c r="EZ136" i="1" s="1"/>
  <c r="EY137" i="1"/>
  <c r="EZ137" i="1" s="1"/>
  <c r="EY138" i="1"/>
  <c r="EZ138" i="1" s="1"/>
  <c r="EY139" i="1"/>
  <c r="EZ139" i="1" s="1"/>
  <c r="EY140" i="1"/>
  <c r="EZ140" i="1" s="1"/>
  <c r="EY141" i="1"/>
  <c r="EZ141" i="1" s="1"/>
  <c r="EY102" i="1"/>
  <c r="EZ102" i="1" s="1"/>
  <c r="EY103" i="1"/>
  <c r="EZ103" i="1" s="1"/>
  <c r="EY104" i="1"/>
  <c r="EZ104" i="1" s="1"/>
  <c r="EY105" i="1"/>
  <c r="EZ105" i="1" s="1"/>
  <c r="EY106" i="1"/>
  <c r="EZ106" i="1" s="1"/>
  <c r="EY107" i="1"/>
  <c r="EZ107" i="1" s="1"/>
  <c r="EY108" i="1"/>
  <c r="EZ108" i="1" s="1"/>
  <c r="EY109" i="1"/>
  <c r="EZ109" i="1" s="1"/>
  <c r="EY110" i="1"/>
  <c r="EZ110" i="1" s="1"/>
  <c r="EY111" i="1"/>
  <c r="EZ111" i="1" s="1"/>
  <c r="EY112" i="1"/>
  <c r="EZ112" i="1" s="1"/>
  <c r="EY113" i="1"/>
  <c r="EZ113" i="1" s="1"/>
  <c r="EY114" i="1"/>
  <c r="EZ114" i="1" s="1"/>
  <c r="EY115" i="1"/>
  <c r="EZ115" i="1" s="1"/>
  <c r="EY116" i="1"/>
  <c r="EZ116" i="1" s="1"/>
  <c r="EY117" i="1"/>
  <c r="EZ117" i="1" s="1"/>
  <c r="EY118" i="1"/>
  <c r="EZ118" i="1" s="1"/>
  <c r="EY119" i="1"/>
  <c r="EZ119" i="1" s="1"/>
  <c r="EY120" i="1"/>
  <c r="EZ120" i="1" s="1"/>
  <c r="EY121" i="1"/>
  <c r="EZ121" i="1" s="1"/>
  <c r="EY122" i="1"/>
  <c r="EZ122" i="1" s="1"/>
  <c r="EY84" i="1"/>
  <c r="EZ84" i="1" s="1"/>
  <c r="EY85" i="1"/>
  <c r="EZ85" i="1" s="1"/>
  <c r="EY86" i="1"/>
  <c r="EZ86" i="1" s="1"/>
  <c r="EY87" i="1"/>
  <c r="EZ87" i="1" s="1"/>
  <c r="EY88" i="1"/>
  <c r="EZ88" i="1" s="1"/>
  <c r="EY89" i="1"/>
  <c r="EZ89" i="1" s="1"/>
  <c r="EY90" i="1"/>
  <c r="EZ90" i="1" s="1"/>
  <c r="EY91" i="1"/>
  <c r="EZ91" i="1" s="1"/>
  <c r="EY92" i="1"/>
  <c r="EZ92" i="1" s="1"/>
  <c r="EY93" i="1"/>
  <c r="EZ93" i="1" s="1"/>
  <c r="EY94" i="1"/>
  <c r="EZ94" i="1" s="1"/>
  <c r="EY95" i="1"/>
  <c r="EZ95" i="1" s="1"/>
  <c r="EY96" i="1"/>
  <c r="EZ96" i="1" s="1"/>
  <c r="EY97" i="1"/>
  <c r="EZ97" i="1" s="1"/>
  <c r="EY98" i="1"/>
  <c r="EZ98" i="1" s="1"/>
  <c r="EY99" i="1"/>
  <c r="EZ99" i="1" s="1"/>
  <c r="EY100" i="1"/>
  <c r="EZ100" i="1" s="1"/>
  <c r="EY101" i="1"/>
  <c r="EZ101" i="1" s="1"/>
  <c r="EY48" i="1"/>
  <c r="EZ48" i="1" s="1"/>
  <c r="EY49" i="1"/>
  <c r="EZ49" i="1" s="1"/>
  <c r="EY50" i="1"/>
  <c r="EZ50" i="1" s="1"/>
  <c r="EY51" i="1"/>
  <c r="EZ51" i="1" s="1"/>
  <c r="EY52" i="1"/>
  <c r="EZ52" i="1" s="1"/>
  <c r="EY53" i="1"/>
  <c r="EZ53" i="1" s="1"/>
  <c r="EY54" i="1"/>
  <c r="EZ54" i="1" s="1"/>
  <c r="EY55" i="1"/>
  <c r="EZ55" i="1" s="1"/>
  <c r="EY56" i="1"/>
  <c r="EZ56" i="1" s="1"/>
  <c r="EY57" i="1"/>
  <c r="EZ57" i="1" s="1"/>
  <c r="EY58" i="1"/>
  <c r="EZ58" i="1" s="1"/>
  <c r="EY59" i="1"/>
  <c r="EZ59" i="1" s="1"/>
  <c r="EY60" i="1"/>
  <c r="EZ60" i="1" s="1"/>
  <c r="EY61" i="1"/>
  <c r="EZ61" i="1" s="1"/>
  <c r="EY62" i="1"/>
  <c r="EZ62" i="1" s="1"/>
  <c r="EY63" i="1"/>
  <c r="EZ63" i="1" s="1"/>
  <c r="EY64" i="1"/>
  <c r="EZ64" i="1" s="1"/>
  <c r="EY65" i="1"/>
  <c r="EZ65" i="1" s="1"/>
  <c r="EY66" i="1"/>
  <c r="EZ66" i="1" s="1"/>
  <c r="EY67" i="1"/>
  <c r="EZ67" i="1" s="1"/>
  <c r="EY68" i="1"/>
  <c r="EZ68" i="1" s="1"/>
  <c r="EY69" i="1"/>
  <c r="EZ69" i="1" s="1"/>
  <c r="EY70" i="1"/>
  <c r="EZ70" i="1" s="1"/>
  <c r="EY71" i="1"/>
  <c r="EZ71" i="1" s="1"/>
  <c r="EY72" i="1"/>
  <c r="EZ72" i="1" s="1"/>
  <c r="EY73" i="1"/>
  <c r="EZ73" i="1" s="1"/>
  <c r="EY74" i="1"/>
  <c r="EZ74" i="1" s="1"/>
  <c r="EY75" i="1"/>
  <c r="EZ75" i="1" s="1"/>
  <c r="EY76" i="1"/>
  <c r="EZ76" i="1" s="1"/>
  <c r="EY77" i="1"/>
  <c r="EZ77" i="1" s="1"/>
  <c r="EY78" i="1"/>
  <c r="EZ78" i="1" s="1"/>
  <c r="EY79" i="1"/>
  <c r="EZ79" i="1" s="1"/>
  <c r="EY80" i="1"/>
  <c r="EZ80" i="1" s="1"/>
  <c r="EY81" i="1"/>
  <c r="EZ81" i="1" s="1"/>
  <c r="EY82" i="1"/>
  <c r="EZ82" i="1" s="1"/>
  <c r="EY83" i="1"/>
  <c r="EZ83" i="1" s="1"/>
  <c r="EY32" i="1"/>
  <c r="EZ32" i="1" s="1"/>
  <c r="EY33" i="1"/>
  <c r="EZ33" i="1" s="1"/>
  <c r="EY34" i="1"/>
  <c r="EZ34" i="1" s="1"/>
  <c r="EY35" i="1"/>
  <c r="EZ35" i="1" s="1"/>
  <c r="EY36" i="1"/>
  <c r="EZ36" i="1" s="1"/>
  <c r="EY37" i="1"/>
  <c r="EZ37" i="1" s="1"/>
  <c r="EY38" i="1"/>
  <c r="EZ38" i="1" s="1"/>
  <c r="EY39" i="1"/>
  <c r="EZ39" i="1" s="1"/>
  <c r="EY40" i="1"/>
  <c r="EZ40" i="1" s="1"/>
  <c r="EY41" i="1"/>
  <c r="EZ41" i="1" s="1"/>
  <c r="EY42" i="1"/>
  <c r="EZ42" i="1" s="1"/>
  <c r="EY43" i="1"/>
  <c r="EZ43" i="1" s="1"/>
  <c r="EY44" i="1"/>
  <c r="EZ44" i="1" s="1"/>
  <c r="EY45" i="1"/>
  <c r="EZ45" i="1" s="1"/>
  <c r="EY46" i="1"/>
  <c r="EZ46" i="1" s="1"/>
  <c r="EY47" i="1"/>
  <c r="EZ47" i="1" s="1"/>
  <c r="EY31" i="1"/>
  <c r="EZ31" i="1" s="1"/>
  <c r="EY3" i="1"/>
  <c r="EZ3" i="1" s="1"/>
  <c r="EY4" i="1"/>
  <c r="EZ4" i="1" s="1"/>
  <c r="EY5" i="1"/>
  <c r="EZ5" i="1" s="1"/>
  <c r="EY6" i="1"/>
  <c r="EZ6" i="1" s="1"/>
  <c r="EY7" i="1"/>
  <c r="EZ7" i="1" s="1"/>
  <c r="EY8" i="1"/>
  <c r="EZ8" i="1" s="1"/>
  <c r="EY9" i="1"/>
  <c r="EZ9" i="1" s="1"/>
  <c r="EY10" i="1"/>
  <c r="EZ10" i="1" s="1"/>
  <c r="EY11" i="1"/>
  <c r="EZ11" i="1" s="1"/>
  <c r="EY12" i="1"/>
  <c r="EZ12" i="1" s="1"/>
  <c r="EY13" i="1"/>
  <c r="EZ13" i="1" s="1"/>
  <c r="EY14" i="1"/>
  <c r="EZ14" i="1" s="1"/>
  <c r="EY15" i="1"/>
  <c r="EZ15" i="1" s="1"/>
  <c r="EY16" i="1"/>
  <c r="EZ16" i="1" s="1"/>
  <c r="EY17" i="1"/>
  <c r="EZ17" i="1" s="1"/>
  <c r="EY18" i="1"/>
  <c r="EZ18" i="1" s="1"/>
  <c r="EY19" i="1"/>
  <c r="EZ19" i="1" s="1"/>
  <c r="EY20" i="1"/>
  <c r="EZ20" i="1" s="1"/>
  <c r="EY21" i="1"/>
  <c r="EZ21" i="1" s="1"/>
  <c r="EY22" i="1"/>
  <c r="EZ22" i="1" s="1"/>
  <c r="EY23" i="1"/>
  <c r="EZ23" i="1" s="1"/>
  <c r="EY24" i="1"/>
  <c r="EZ24" i="1" s="1"/>
  <c r="EY25" i="1"/>
  <c r="EZ25" i="1" s="1"/>
  <c r="EY26" i="1"/>
  <c r="EZ26" i="1" s="1"/>
  <c r="EY27" i="1"/>
  <c r="EZ27" i="1" s="1"/>
  <c r="EY28" i="1"/>
  <c r="EZ28" i="1" s="1"/>
  <c r="EY29" i="1"/>
  <c r="EZ29" i="1" s="1"/>
  <c r="EY30" i="1"/>
  <c r="EZ30" i="1" s="1"/>
  <c r="ER320" i="1"/>
  <c r="ES320" i="1" s="1"/>
  <c r="ER321" i="1"/>
  <c r="ES321" i="1" s="1"/>
  <c r="ER322" i="1"/>
  <c r="ES322" i="1" s="1"/>
  <c r="ER304" i="1"/>
  <c r="ES304" i="1" s="1"/>
  <c r="ER305" i="1"/>
  <c r="ES305" i="1" s="1"/>
  <c r="ER306" i="1"/>
  <c r="ES306" i="1" s="1"/>
  <c r="ER307" i="1"/>
  <c r="ES307" i="1" s="1"/>
  <c r="ER308" i="1"/>
  <c r="ES308" i="1" s="1"/>
  <c r="ER309" i="1"/>
  <c r="ES309" i="1" s="1"/>
  <c r="ER310" i="1"/>
  <c r="ES310" i="1" s="1"/>
  <c r="ER311" i="1"/>
  <c r="ES311" i="1" s="1"/>
  <c r="ER312" i="1"/>
  <c r="ES312" i="1" s="1"/>
  <c r="ER313" i="1"/>
  <c r="ES313" i="1" s="1"/>
  <c r="ER314" i="1"/>
  <c r="ES314" i="1" s="1"/>
  <c r="ER315" i="1"/>
  <c r="ES315" i="1" s="1"/>
  <c r="ER316" i="1"/>
  <c r="ES316" i="1" s="1"/>
  <c r="ER317" i="1"/>
  <c r="ES317" i="1" s="1"/>
  <c r="ER318" i="1"/>
  <c r="ES318" i="1" s="1"/>
  <c r="ER319" i="1"/>
  <c r="ES319" i="1" s="1"/>
  <c r="ER274" i="1"/>
  <c r="ES274" i="1" s="1"/>
  <c r="ER275" i="1"/>
  <c r="ES275" i="1" s="1"/>
  <c r="ER276" i="1"/>
  <c r="ES276" i="1" s="1"/>
  <c r="ER277" i="1"/>
  <c r="ES277" i="1" s="1"/>
  <c r="ER278" i="1"/>
  <c r="ES278" i="1" s="1"/>
  <c r="ER279" i="1"/>
  <c r="ES279" i="1" s="1"/>
  <c r="ER280" i="1"/>
  <c r="ES280" i="1" s="1"/>
  <c r="ER281" i="1"/>
  <c r="ES281" i="1" s="1"/>
  <c r="ER282" i="1"/>
  <c r="ES282" i="1" s="1"/>
  <c r="ER283" i="1"/>
  <c r="ES283" i="1" s="1"/>
  <c r="ER284" i="1"/>
  <c r="ES284" i="1" s="1"/>
  <c r="ER285" i="1"/>
  <c r="ES285" i="1" s="1"/>
  <c r="ER286" i="1"/>
  <c r="ES286" i="1" s="1"/>
  <c r="ER287" i="1"/>
  <c r="ES287" i="1" s="1"/>
  <c r="ER288" i="1"/>
  <c r="ES288" i="1" s="1"/>
  <c r="ER289" i="1"/>
  <c r="ES289" i="1" s="1"/>
  <c r="ER290" i="1"/>
  <c r="ES290" i="1" s="1"/>
  <c r="ER291" i="1"/>
  <c r="ES291" i="1" s="1"/>
  <c r="ER292" i="1"/>
  <c r="ES292" i="1" s="1"/>
  <c r="ER293" i="1"/>
  <c r="ES293" i="1" s="1"/>
  <c r="ER294" i="1"/>
  <c r="ES294" i="1" s="1"/>
  <c r="ER295" i="1"/>
  <c r="ES295" i="1" s="1"/>
  <c r="ER296" i="1"/>
  <c r="ES296" i="1" s="1"/>
  <c r="ER297" i="1"/>
  <c r="ES297" i="1" s="1"/>
  <c r="ER298" i="1"/>
  <c r="ES298" i="1" s="1"/>
  <c r="ER299" i="1"/>
  <c r="ES299" i="1" s="1"/>
  <c r="ER300" i="1"/>
  <c r="ES300" i="1" s="1"/>
  <c r="ER301" i="1"/>
  <c r="ES301" i="1" s="1"/>
  <c r="ER302" i="1"/>
  <c r="ES302" i="1" s="1"/>
  <c r="ER303" i="1"/>
  <c r="ES303" i="1" s="1"/>
  <c r="ER255" i="1"/>
  <c r="ES255" i="1" s="1"/>
  <c r="ER256" i="1"/>
  <c r="ES256" i="1" s="1"/>
  <c r="ER257" i="1"/>
  <c r="ES257" i="1" s="1"/>
  <c r="ER258" i="1"/>
  <c r="ES258" i="1" s="1"/>
  <c r="ER259" i="1"/>
  <c r="ES259" i="1" s="1"/>
  <c r="ER260" i="1"/>
  <c r="ES260" i="1" s="1"/>
  <c r="ER261" i="1"/>
  <c r="ES261" i="1" s="1"/>
  <c r="ER262" i="1"/>
  <c r="ES262" i="1" s="1"/>
  <c r="ER263" i="1"/>
  <c r="ES263" i="1" s="1"/>
  <c r="ER264" i="1"/>
  <c r="ES264" i="1" s="1"/>
  <c r="ER265" i="1"/>
  <c r="ES265" i="1" s="1"/>
  <c r="ER266" i="1"/>
  <c r="ES266" i="1" s="1"/>
  <c r="ER267" i="1"/>
  <c r="ES267" i="1" s="1"/>
  <c r="ER268" i="1"/>
  <c r="ES268" i="1" s="1"/>
  <c r="ER269" i="1"/>
  <c r="ES269" i="1" s="1"/>
  <c r="ER270" i="1"/>
  <c r="ES270" i="1" s="1"/>
  <c r="ER271" i="1"/>
  <c r="ES271" i="1" s="1"/>
  <c r="ER272" i="1"/>
  <c r="ES272" i="1" s="1"/>
  <c r="ER273" i="1"/>
  <c r="ES273" i="1" s="1"/>
  <c r="ER238" i="1"/>
  <c r="ES238" i="1" s="1"/>
  <c r="ER239" i="1"/>
  <c r="ES239" i="1" s="1"/>
  <c r="ER240" i="1"/>
  <c r="ES240" i="1" s="1"/>
  <c r="ER241" i="1"/>
  <c r="ES241" i="1" s="1"/>
  <c r="ER242" i="1"/>
  <c r="ES242" i="1" s="1"/>
  <c r="ER243" i="1"/>
  <c r="ES243" i="1" s="1"/>
  <c r="ER244" i="1"/>
  <c r="ES244" i="1" s="1"/>
  <c r="ER245" i="1"/>
  <c r="ES245" i="1" s="1"/>
  <c r="ER246" i="1"/>
  <c r="ES246" i="1" s="1"/>
  <c r="ER247" i="1"/>
  <c r="ES247" i="1" s="1"/>
  <c r="ER248" i="1"/>
  <c r="ES248" i="1" s="1"/>
  <c r="ER249" i="1"/>
  <c r="ES249" i="1" s="1"/>
  <c r="ER250" i="1"/>
  <c r="ES250" i="1" s="1"/>
  <c r="ER251" i="1"/>
  <c r="ES251" i="1" s="1"/>
  <c r="ER252" i="1"/>
  <c r="ES252" i="1" s="1"/>
  <c r="ER253" i="1"/>
  <c r="ES253" i="1" s="1"/>
  <c r="ER254" i="1"/>
  <c r="ES254" i="1" s="1"/>
  <c r="ER223" i="1"/>
  <c r="ES223" i="1" s="1"/>
  <c r="ER224" i="1"/>
  <c r="ES224" i="1" s="1"/>
  <c r="ER225" i="1"/>
  <c r="ES225" i="1" s="1"/>
  <c r="ER226" i="1"/>
  <c r="ES226" i="1" s="1"/>
  <c r="ER227" i="1"/>
  <c r="ES227" i="1" s="1"/>
  <c r="ER228" i="1"/>
  <c r="ES228" i="1" s="1"/>
  <c r="ER229" i="1"/>
  <c r="ES229" i="1" s="1"/>
  <c r="ER230" i="1"/>
  <c r="ES230" i="1" s="1"/>
  <c r="ER231" i="1"/>
  <c r="ES231" i="1" s="1"/>
  <c r="ER232" i="1"/>
  <c r="ES232" i="1" s="1"/>
  <c r="ER233" i="1"/>
  <c r="ES233" i="1" s="1"/>
  <c r="ER234" i="1"/>
  <c r="ES234" i="1" s="1"/>
  <c r="ER235" i="1"/>
  <c r="ES235" i="1" s="1"/>
  <c r="ER236" i="1"/>
  <c r="ES236" i="1" s="1"/>
  <c r="ER237" i="1"/>
  <c r="ES237" i="1" s="1"/>
  <c r="ER208" i="1"/>
  <c r="ES208" i="1" s="1"/>
  <c r="ER209" i="1"/>
  <c r="ES209" i="1" s="1"/>
  <c r="ER210" i="1"/>
  <c r="ES210" i="1" s="1"/>
  <c r="ER211" i="1"/>
  <c r="ES211" i="1" s="1"/>
  <c r="ER212" i="1"/>
  <c r="ES212" i="1" s="1"/>
  <c r="ER213" i="1"/>
  <c r="ES213" i="1" s="1"/>
  <c r="ER214" i="1"/>
  <c r="ES214" i="1" s="1"/>
  <c r="ER215" i="1"/>
  <c r="ES215" i="1" s="1"/>
  <c r="ER216" i="1"/>
  <c r="ES216" i="1" s="1"/>
  <c r="ER217" i="1"/>
  <c r="ES217" i="1" s="1"/>
  <c r="ER218" i="1"/>
  <c r="ES218" i="1" s="1"/>
  <c r="ER219" i="1"/>
  <c r="ES219" i="1" s="1"/>
  <c r="ER220" i="1"/>
  <c r="ES220" i="1" s="1"/>
  <c r="ER221" i="1"/>
  <c r="ES221" i="1" s="1"/>
  <c r="ER222" i="1"/>
  <c r="ES222" i="1" s="1"/>
  <c r="ER194" i="1"/>
  <c r="ES194" i="1" s="1"/>
  <c r="ER195" i="1"/>
  <c r="ES195" i="1" s="1"/>
  <c r="ER196" i="1"/>
  <c r="ES196" i="1" s="1"/>
  <c r="ER197" i="1"/>
  <c r="ES197" i="1" s="1"/>
  <c r="ER198" i="1"/>
  <c r="ES198" i="1" s="1"/>
  <c r="ER199" i="1"/>
  <c r="ES199" i="1" s="1"/>
  <c r="ER200" i="1"/>
  <c r="ES200" i="1" s="1"/>
  <c r="ER201" i="1"/>
  <c r="ES201" i="1" s="1"/>
  <c r="ER202" i="1"/>
  <c r="ES202" i="1" s="1"/>
  <c r="ER203" i="1"/>
  <c r="ES203" i="1" s="1"/>
  <c r="ER204" i="1"/>
  <c r="ES204" i="1" s="1"/>
  <c r="ER205" i="1"/>
  <c r="ES205" i="1" s="1"/>
  <c r="ER206" i="1"/>
  <c r="ES206" i="1" s="1"/>
  <c r="ER207" i="1"/>
  <c r="ES207" i="1" s="1"/>
  <c r="ER179" i="1"/>
  <c r="ES179" i="1" s="1"/>
  <c r="ER180" i="1"/>
  <c r="ES180" i="1" s="1"/>
  <c r="ER181" i="1"/>
  <c r="ES181" i="1" s="1"/>
  <c r="ER182" i="1"/>
  <c r="ES182" i="1" s="1"/>
  <c r="ER183" i="1"/>
  <c r="ES183" i="1" s="1"/>
  <c r="ER184" i="1"/>
  <c r="ES184" i="1" s="1"/>
  <c r="ER185" i="1"/>
  <c r="ES185" i="1" s="1"/>
  <c r="ER186" i="1"/>
  <c r="ES186" i="1" s="1"/>
  <c r="ER187" i="1"/>
  <c r="ES187" i="1" s="1"/>
  <c r="ER188" i="1"/>
  <c r="ES188" i="1" s="1"/>
  <c r="ER189" i="1"/>
  <c r="ES189" i="1" s="1"/>
  <c r="ER190" i="1"/>
  <c r="ES190" i="1" s="1"/>
  <c r="ER191" i="1"/>
  <c r="ES191" i="1" s="1"/>
  <c r="ER192" i="1"/>
  <c r="ES192" i="1" s="1"/>
  <c r="ER193" i="1"/>
  <c r="ES193" i="1" s="1"/>
  <c r="ER162" i="1"/>
  <c r="ES162" i="1" s="1"/>
  <c r="ER163" i="1"/>
  <c r="ES163" i="1" s="1"/>
  <c r="ER164" i="1"/>
  <c r="ES164" i="1" s="1"/>
  <c r="ER165" i="1"/>
  <c r="ES165" i="1" s="1"/>
  <c r="ER166" i="1"/>
  <c r="ES166" i="1" s="1"/>
  <c r="ER167" i="1"/>
  <c r="ES167" i="1" s="1"/>
  <c r="ER168" i="1"/>
  <c r="ES168" i="1" s="1"/>
  <c r="ER169" i="1"/>
  <c r="ES169" i="1" s="1"/>
  <c r="ER170" i="1"/>
  <c r="ES170" i="1" s="1"/>
  <c r="ER171" i="1"/>
  <c r="ES171" i="1" s="1"/>
  <c r="ER172" i="1"/>
  <c r="ES172" i="1" s="1"/>
  <c r="ER173" i="1"/>
  <c r="ES173" i="1" s="1"/>
  <c r="ER174" i="1"/>
  <c r="ES174" i="1" s="1"/>
  <c r="ER175" i="1"/>
  <c r="ES175" i="1" s="1"/>
  <c r="ER176" i="1"/>
  <c r="ES176" i="1" s="1"/>
  <c r="ER177" i="1"/>
  <c r="ES177" i="1" s="1"/>
  <c r="ER178" i="1"/>
  <c r="ES178" i="1" s="1"/>
  <c r="ER143" i="1"/>
  <c r="ES143" i="1" s="1"/>
  <c r="ER144" i="1"/>
  <c r="ES144" i="1" s="1"/>
  <c r="ER145" i="1"/>
  <c r="ES145" i="1" s="1"/>
  <c r="ER146" i="1"/>
  <c r="ES146" i="1" s="1"/>
  <c r="ER147" i="1"/>
  <c r="ES147" i="1" s="1"/>
  <c r="ER148" i="1"/>
  <c r="ES148" i="1" s="1"/>
  <c r="ER149" i="1"/>
  <c r="ES149" i="1" s="1"/>
  <c r="ER150" i="1"/>
  <c r="ES150" i="1" s="1"/>
  <c r="ER151" i="1"/>
  <c r="ES151" i="1" s="1"/>
  <c r="ER152" i="1"/>
  <c r="ES152" i="1" s="1"/>
  <c r="ER153" i="1"/>
  <c r="ES153" i="1" s="1"/>
  <c r="ER154" i="1"/>
  <c r="ES154" i="1" s="1"/>
  <c r="ER155" i="1"/>
  <c r="ES155" i="1" s="1"/>
  <c r="ER156" i="1"/>
  <c r="ES156" i="1" s="1"/>
  <c r="ER157" i="1"/>
  <c r="ES157" i="1" s="1"/>
  <c r="ER158" i="1"/>
  <c r="ES158" i="1" s="1"/>
  <c r="ER159" i="1"/>
  <c r="ES159" i="1" s="1"/>
  <c r="ER160" i="1"/>
  <c r="ES160" i="1" s="1"/>
  <c r="ER161" i="1"/>
  <c r="ES161" i="1" s="1"/>
  <c r="ER129" i="1"/>
  <c r="ES129" i="1" s="1"/>
  <c r="ER130" i="1"/>
  <c r="ES130" i="1" s="1"/>
  <c r="ER131" i="1"/>
  <c r="ES131" i="1" s="1"/>
  <c r="ER132" i="1"/>
  <c r="ES132" i="1" s="1"/>
  <c r="ER133" i="1"/>
  <c r="ES133" i="1" s="1"/>
  <c r="ER134" i="1"/>
  <c r="ES134" i="1" s="1"/>
  <c r="ER135" i="1"/>
  <c r="ES135" i="1" s="1"/>
  <c r="ER136" i="1"/>
  <c r="ES136" i="1" s="1"/>
  <c r="ER137" i="1"/>
  <c r="ES137" i="1" s="1"/>
  <c r="ER138" i="1"/>
  <c r="ES138" i="1" s="1"/>
  <c r="ER139" i="1"/>
  <c r="ES139" i="1" s="1"/>
  <c r="ER140" i="1"/>
  <c r="ES140" i="1" s="1"/>
  <c r="ER141" i="1"/>
  <c r="ES141" i="1" s="1"/>
  <c r="ER142" i="1"/>
  <c r="ES142" i="1" s="1"/>
  <c r="ER114" i="1"/>
  <c r="ES114" i="1" s="1"/>
  <c r="ER115" i="1"/>
  <c r="ES115" i="1" s="1"/>
  <c r="ER116" i="1"/>
  <c r="ES116" i="1" s="1"/>
  <c r="ER117" i="1"/>
  <c r="ES117" i="1" s="1"/>
  <c r="ER118" i="1"/>
  <c r="ES118" i="1" s="1"/>
  <c r="ER119" i="1"/>
  <c r="ES119" i="1" s="1"/>
  <c r="ER120" i="1"/>
  <c r="ES120" i="1" s="1"/>
  <c r="ER121" i="1"/>
  <c r="ES121" i="1" s="1"/>
  <c r="ER122" i="1"/>
  <c r="ES122" i="1" s="1"/>
  <c r="ER123" i="1"/>
  <c r="ES123" i="1" s="1"/>
  <c r="ER124" i="1"/>
  <c r="ES124" i="1" s="1"/>
  <c r="ER125" i="1"/>
  <c r="ES125" i="1" s="1"/>
  <c r="ER126" i="1"/>
  <c r="ES126" i="1" s="1"/>
  <c r="ER127" i="1"/>
  <c r="ES127" i="1" s="1"/>
  <c r="ER128" i="1"/>
  <c r="ES128" i="1" s="1"/>
  <c r="ER93" i="1"/>
  <c r="ES93" i="1" s="1"/>
  <c r="ER94" i="1"/>
  <c r="ES94" i="1" s="1"/>
  <c r="ER95" i="1"/>
  <c r="ES95" i="1" s="1"/>
  <c r="ER96" i="1"/>
  <c r="ES96" i="1" s="1"/>
  <c r="ER97" i="1"/>
  <c r="ES97" i="1" s="1"/>
  <c r="ER98" i="1"/>
  <c r="ES98" i="1" s="1"/>
  <c r="ER99" i="1"/>
  <c r="ES99" i="1" s="1"/>
  <c r="ER100" i="1"/>
  <c r="ES100" i="1" s="1"/>
  <c r="ER101" i="1"/>
  <c r="ES101" i="1" s="1"/>
  <c r="ER102" i="1"/>
  <c r="ES102" i="1" s="1"/>
  <c r="ER103" i="1"/>
  <c r="ES103" i="1" s="1"/>
  <c r="ER104" i="1"/>
  <c r="ES104" i="1" s="1"/>
  <c r="ER105" i="1"/>
  <c r="ES105" i="1" s="1"/>
  <c r="ER106" i="1"/>
  <c r="ES106" i="1" s="1"/>
  <c r="ER107" i="1"/>
  <c r="ES107" i="1" s="1"/>
  <c r="ER108" i="1"/>
  <c r="ES108" i="1" s="1"/>
  <c r="ER109" i="1"/>
  <c r="ES109" i="1" s="1"/>
  <c r="ER110" i="1"/>
  <c r="ES110" i="1" s="1"/>
  <c r="ER111" i="1"/>
  <c r="ES111" i="1" s="1"/>
  <c r="ER112" i="1"/>
  <c r="ES112" i="1" s="1"/>
  <c r="ER113" i="1"/>
  <c r="ES113" i="1" s="1"/>
  <c r="ER76" i="1"/>
  <c r="ES76" i="1" s="1"/>
  <c r="ER77" i="1"/>
  <c r="ES77" i="1" s="1"/>
  <c r="ER78" i="1"/>
  <c r="ES78" i="1" s="1"/>
  <c r="ER79" i="1"/>
  <c r="ES79" i="1" s="1"/>
  <c r="ER80" i="1"/>
  <c r="ES80" i="1" s="1"/>
  <c r="ER81" i="1"/>
  <c r="ES81" i="1" s="1"/>
  <c r="ER82" i="1"/>
  <c r="ES82" i="1" s="1"/>
  <c r="ER83" i="1"/>
  <c r="ES83" i="1" s="1"/>
  <c r="ER84" i="1"/>
  <c r="ES84" i="1" s="1"/>
  <c r="ER85" i="1"/>
  <c r="ES85" i="1" s="1"/>
  <c r="ER86" i="1"/>
  <c r="ES86" i="1" s="1"/>
  <c r="ER87" i="1"/>
  <c r="ES87" i="1" s="1"/>
  <c r="ER88" i="1"/>
  <c r="ES88" i="1" s="1"/>
  <c r="ER89" i="1"/>
  <c r="ES89" i="1" s="1"/>
  <c r="ER90" i="1"/>
  <c r="ES90" i="1" s="1"/>
  <c r="ER91" i="1"/>
  <c r="ES91" i="1" s="1"/>
  <c r="ER92" i="1"/>
  <c r="ES92" i="1" s="1"/>
  <c r="ER52" i="1"/>
  <c r="ES52" i="1" s="1"/>
  <c r="ER53" i="1"/>
  <c r="ES53" i="1" s="1"/>
  <c r="ER54" i="1"/>
  <c r="ES54" i="1" s="1"/>
  <c r="ER55" i="1"/>
  <c r="ES55" i="1" s="1"/>
  <c r="ER56" i="1"/>
  <c r="ES56" i="1" s="1"/>
  <c r="ER57" i="1"/>
  <c r="ES57" i="1" s="1"/>
  <c r="ER58" i="1"/>
  <c r="ES58" i="1" s="1"/>
  <c r="ER59" i="1"/>
  <c r="ES59" i="1" s="1"/>
  <c r="ER60" i="1"/>
  <c r="ES60" i="1" s="1"/>
  <c r="ER61" i="1"/>
  <c r="ES61" i="1" s="1"/>
  <c r="ER62" i="1"/>
  <c r="ES62" i="1" s="1"/>
  <c r="ER63" i="1"/>
  <c r="ES63" i="1" s="1"/>
  <c r="ER64" i="1"/>
  <c r="ES64" i="1" s="1"/>
  <c r="ER65" i="1"/>
  <c r="ES65" i="1" s="1"/>
  <c r="ER66" i="1"/>
  <c r="ES66" i="1" s="1"/>
  <c r="ER67" i="1"/>
  <c r="ES67" i="1" s="1"/>
  <c r="ER68" i="1"/>
  <c r="ES68" i="1" s="1"/>
  <c r="ER69" i="1"/>
  <c r="ES69" i="1" s="1"/>
  <c r="ER70" i="1"/>
  <c r="ES70" i="1" s="1"/>
  <c r="ER71" i="1"/>
  <c r="ES71" i="1" s="1"/>
  <c r="ER72" i="1"/>
  <c r="ES72" i="1" s="1"/>
  <c r="ER73" i="1"/>
  <c r="ES73" i="1" s="1"/>
  <c r="ER74" i="1"/>
  <c r="ES74" i="1" s="1"/>
  <c r="ER75" i="1"/>
  <c r="ES75" i="1" s="1"/>
  <c r="ER32" i="1"/>
  <c r="ES32" i="1" s="1"/>
  <c r="ER33" i="1"/>
  <c r="ES33" i="1" s="1"/>
  <c r="ER34" i="1"/>
  <c r="ES34" i="1" s="1"/>
  <c r="ER35" i="1"/>
  <c r="ES35" i="1" s="1"/>
  <c r="ER36" i="1"/>
  <c r="ES36" i="1" s="1"/>
  <c r="ER37" i="1"/>
  <c r="ES37" i="1" s="1"/>
  <c r="ER38" i="1"/>
  <c r="ES38" i="1" s="1"/>
  <c r="ER39" i="1"/>
  <c r="ES39" i="1" s="1"/>
  <c r="ER40" i="1"/>
  <c r="ES40" i="1" s="1"/>
  <c r="ER41" i="1"/>
  <c r="ES41" i="1" s="1"/>
  <c r="ER42" i="1"/>
  <c r="ES42" i="1" s="1"/>
  <c r="ER43" i="1"/>
  <c r="ES43" i="1" s="1"/>
  <c r="ER44" i="1"/>
  <c r="ES44" i="1" s="1"/>
  <c r="ER45" i="1"/>
  <c r="ES45" i="1" s="1"/>
  <c r="ER46" i="1"/>
  <c r="ES46" i="1" s="1"/>
  <c r="ER47" i="1"/>
  <c r="ES47" i="1" s="1"/>
  <c r="ER48" i="1"/>
  <c r="ES48" i="1" s="1"/>
  <c r="ER49" i="1"/>
  <c r="ES49" i="1" s="1"/>
  <c r="ER50" i="1"/>
  <c r="ES50" i="1" s="1"/>
  <c r="ER51" i="1"/>
  <c r="ES51" i="1" s="1"/>
  <c r="ER31" i="1"/>
  <c r="ES31" i="1" s="1"/>
  <c r="ER3" i="1"/>
  <c r="ES3" i="1" s="1"/>
  <c r="ER4" i="1"/>
  <c r="ES4" i="1" s="1"/>
  <c r="ER5" i="1"/>
  <c r="ES5" i="1" s="1"/>
  <c r="ER6" i="1"/>
  <c r="ES6" i="1" s="1"/>
  <c r="ER7" i="1"/>
  <c r="ES7" i="1" s="1"/>
  <c r="ER8" i="1"/>
  <c r="ES8" i="1" s="1"/>
  <c r="ER9" i="1"/>
  <c r="ES9" i="1" s="1"/>
  <c r="ER10" i="1"/>
  <c r="ES10" i="1" s="1"/>
  <c r="ER11" i="1"/>
  <c r="ES11" i="1" s="1"/>
  <c r="ER12" i="1"/>
  <c r="ES12" i="1" s="1"/>
  <c r="ER13" i="1"/>
  <c r="ES13" i="1" s="1"/>
  <c r="ER14" i="1"/>
  <c r="ES14" i="1" s="1"/>
  <c r="ER15" i="1"/>
  <c r="ES15" i="1" s="1"/>
  <c r="ER16" i="1"/>
  <c r="ES16" i="1" s="1"/>
  <c r="ER17" i="1"/>
  <c r="ES17" i="1" s="1"/>
  <c r="ER18" i="1"/>
  <c r="ES18" i="1" s="1"/>
  <c r="ER19" i="1"/>
  <c r="ES19" i="1" s="1"/>
  <c r="ER20" i="1"/>
  <c r="ES20" i="1" s="1"/>
  <c r="ER21" i="1"/>
  <c r="ES21" i="1" s="1"/>
  <c r="ER22" i="1"/>
  <c r="ES22" i="1" s="1"/>
  <c r="ER23" i="1"/>
  <c r="ES23" i="1" s="1"/>
  <c r="ER24" i="1"/>
  <c r="ES24" i="1" s="1"/>
  <c r="ER25" i="1"/>
  <c r="ES25" i="1" s="1"/>
  <c r="ER26" i="1"/>
  <c r="ES26" i="1" s="1"/>
  <c r="ER27" i="1"/>
  <c r="ES27" i="1" s="1"/>
  <c r="ER28" i="1"/>
  <c r="ES28" i="1" s="1"/>
  <c r="ER29" i="1"/>
  <c r="ES29" i="1" s="1"/>
  <c r="ER30" i="1"/>
  <c r="ES30" i="1" s="1"/>
  <c r="EK317" i="1"/>
  <c r="EL317" i="1" s="1"/>
  <c r="EK318" i="1"/>
  <c r="EL318" i="1" s="1"/>
  <c r="EK319" i="1"/>
  <c r="EL319" i="1" s="1"/>
  <c r="EK320" i="1"/>
  <c r="EL320" i="1" s="1"/>
  <c r="EK321" i="1"/>
  <c r="EL321" i="1" s="1"/>
  <c r="EK322" i="1"/>
  <c r="EL322" i="1" s="1"/>
  <c r="EK306" i="1"/>
  <c r="EL306" i="1" s="1"/>
  <c r="EK307" i="1"/>
  <c r="EL307" i="1" s="1"/>
  <c r="EK308" i="1"/>
  <c r="EL308" i="1" s="1"/>
  <c r="EK309" i="1"/>
  <c r="EL309" i="1" s="1"/>
  <c r="EK310" i="1"/>
  <c r="EL310" i="1" s="1"/>
  <c r="EK311" i="1"/>
  <c r="EL311" i="1" s="1"/>
  <c r="EK312" i="1"/>
  <c r="EL312" i="1" s="1"/>
  <c r="EK313" i="1"/>
  <c r="EL313" i="1" s="1"/>
  <c r="EK314" i="1"/>
  <c r="EL314" i="1" s="1"/>
  <c r="EK315" i="1"/>
  <c r="EL315" i="1" s="1"/>
  <c r="EK316" i="1"/>
  <c r="EL316" i="1" s="1"/>
  <c r="EK286" i="1"/>
  <c r="EL286" i="1" s="1"/>
  <c r="EK287" i="1"/>
  <c r="EL287" i="1" s="1"/>
  <c r="EK288" i="1"/>
  <c r="EL288" i="1" s="1"/>
  <c r="EK289" i="1"/>
  <c r="EL289" i="1" s="1"/>
  <c r="EK290" i="1"/>
  <c r="EL290" i="1" s="1"/>
  <c r="EK291" i="1"/>
  <c r="EL291" i="1" s="1"/>
  <c r="EK292" i="1"/>
  <c r="EL292" i="1" s="1"/>
  <c r="EK293" i="1"/>
  <c r="EL293" i="1" s="1"/>
  <c r="EK294" i="1"/>
  <c r="EL294" i="1" s="1"/>
  <c r="EK295" i="1"/>
  <c r="EL295" i="1" s="1"/>
  <c r="EK296" i="1"/>
  <c r="EL296" i="1" s="1"/>
  <c r="EK297" i="1"/>
  <c r="EL297" i="1" s="1"/>
  <c r="EK298" i="1"/>
  <c r="EL298" i="1" s="1"/>
  <c r="EK299" i="1"/>
  <c r="EL299" i="1" s="1"/>
  <c r="EK300" i="1"/>
  <c r="EL300" i="1" s="1"/>
  <c r="EK301" i="1"/>
  <c r="EL301" i="1" s="1"/>
  <c r="EK302" i="1"/>
  <c r="EL302" i="1" s="1"/>
  <c r="EK303" i="1"/>
  <c r="EL303" i="1" s="1"/>
  <c r="EK304" i="1"/>
  <c r="EL304" i="1" s="1"/>
  <c r="EK305" i="1"/>
  <c r="EL305" i="1" s="1"/>
  <c r="EK266" i="1"/>
  <c r="EL266" i="1" s="1"/>
  <c r="EK267" i="1"/>
  <c r="EL267" i="1" s="1"/>
  <c r="EK268" i="1"/>
  <c r="EL268" i="1" s="1"/>
  <c r="EK269" i="1"/>
  <c r="EL269" i="1" s="1"/>
  <c r="EK270" i="1"/>
  <c r="EL270" i="1" s="1"/>
  <c r="EK271" i="1"/>
  <c r="EL271" i="1" s="1"/>
  <c r="EK272" i="1"/>
  <c r="EL272" i="1" s="1"/>
  <c r="EK273" i="1"/>
  <c r="EL273" i="1" s="1"/>
  <c r="EK274" i="1"/>
  <c r="EL274" i="1" s="1"/>
  <c r="EK275" i="1"/>
  <c r="EL275" i="1" s="1"/>
  <c r="EK276" i="1"/>
  <c r="EL276" i="1" s="1"/>
  <c r="EK277" i="1"/>
  <c r="EL277" i="1" s="1"/>
  <c r="EK278" i="1"/>
  <c r="EL278" i="1" s="1"/>
  <c r="EK279" i="1"/>
  <c r="EL279" i="1" s="1"/>
  <c r="EK280" i="1"/>
  <c r="EL280" i="1" s="1"/>
  <c r="EK281" i="1"/>
  <c r="EL281" i="1" s="1"/>
  <c r="EK282" i="1"/>
  <c r="EL282" i="1" s="1"/>
  <c r="EK283" i="1"/>
  <c r="EL283" i="1" s="1"/>
  <c r="EK284" i="1"/>
  <c r="EL284" i="1" s="1"/>
  <c r="EK285" i="1"/>
  <c r="EL285" i="1" s="1"/>
  <c r="EK250" i="1"/>
  <c r="EL250" i="1" s="1"/>
  <c r="EK251" i="1"/>
  <c r="EL251" i="1" s="1"/>
  <c r="EK252" i="1"/>
  <c r="EL252" i="1" s="1"/>
  <c r="EK253" i="1"/>
  <c r="EL253" i="1" s="1"/>
  <c r="EK254" i="1"/>
  <c r="EL254" i="1" s="1"/>
  <c r="EK255" i="1"/>
  <c r="EL255" i="1" s="1"/>
  <c r="EK256" i="1"/>
  <c r="EL256" i="1" s="1"/>
  <c r="EK257" i="1"/>
  <c r="EL257" i="1" s="1"/>
  <c r="EK258" i="1"/>
  <c r="EL258" i="1" s="1"/>
  <c r="EK259" i="1"/>
  <c r="EL259" i="1" s="1"/>
  <c r="EK260" i="1"/>
  <c r="EL260" i="1" s="1"/>
  <c r="EK261" i="1"/>
  <c r="EL261" i="1" s="1"/>
  <c r="EK262" i="1"/>
  <c r="EL262" i="1" s="1"/>
  <c r="EK263" i="1"/>
  <c r="EL263" i="1" s="1"/>
  <c r="EK264" i="1"/>
  <c r="EL264" i="1" s="1"/>
  <c r="EK265" i="1"/>
  <c r="EL265" i="1" s="1"/>
  <c r="EK234" i="1"/>
  <c r="EL234" i="1" s="1"/>
  <c r="EK235" i="1"/>
  <c r="EL235" i="1" s="1"/>
  <c r="EK236" i="1"/>
  <c r="EL236" i="1" s="1"/>
  <c r="EK237" i="1"/>
  <c r="EL237" i="1" s="1"/>
  <c r="EK238" i="1"/>
  <c r="EL238" i="1" s="1"/>
  <c r="EK239" i="1"/>
  <c r="EL239" i="1" s="1"/>
  <c r="EK240" i="1"/>
  <c r="EL240" i="1" s="1"/>
  <c r="EK241" i="1"/>
  <c r="EL241" i="1" s="1"/>
  <c r="EK242" i="1"/>
  <c r="EL242" i="1" s="1"/>
  <c r="EK243" i="1"/>
  <c r="EL243" i="1" s="1"/>
  <c r="EK244" i="1"/>
  <c r="EL244" i="1" s="1"/>
  <c r="EK245" i="1"/>
  <c r="EL245" i="1" s="1"/>
  <c r="EK246" i="1"/>
  <c r="EL246" i="1" s="1"/>
  <c r="EK247" i="1"/>
  <c r="EL247" i="1" s="1"/>
  <c r="EK248" i="1"/>
  <c r="EL248" i="1" s="1"/>
  <c r="EK249" i="1"/>
  <c r="EL249" i="1" s="1"/>
  <c r="EK219" i="1"/>
  <c r="EL219" i="1" s="1"/>
  <c r="EK220" i="1"/>
  <c r="EL220" i="1" s="1"/>
  <c r="EK221" i="1"/>
  <c r="EL221" i="1" s="1"/>
  <c r="EK222" i="1"/>
  <c r="EL222" i="1" s="1"/>
  <c r="EK223" i="1"/>
  <c r="EL223" i="1" s="1"/>
  <c r="EK224" i="1"/>
  <c r="EL224" i="1" s="1"/>
  <c r="EK225" i="1"/>
  <c r="EL225" i="1" s="1"/>
  <c r="EK226" i="1"/>
  <c r="EL226" i="1" s="1"/>
  <c r="EK227" i="1"/>
  <c r="EL227" i="1" s="1"/>
  <c r="EK228" i="1"/>
  <c r="EL228" i="1" s="1"/>
  <c r="EK229" i="1"/>
  <c r="EL229" i="1" s="1"/>
  <c r="EK230" i="1"/>
  <c r="EL230" i="1" s="1"/>
  <c r="EK231" i="1"/>
  <c r="EL231" i="1" s="1"/>
  <c r="EK232" i="1"/>
  <c r="EL232" i="1" s="1"/>
  <c r="EK233" i="1"/>
  <c r="EL233" i="1" s="1"/>
  <c r="EK206" i="1"/>
  <c r="EL206" i="1" s="1"/>
  <c r="EK207" i="1"/>
  <c r="EL207" i="1" s="1"/>
  <c r="EK208" i="1"/>
  <c r="EL208" i="1" s="1"/>
  <c r="EK209" i="1"/>
  <c r="EL209" i="1" s="1"/>
  <c r="EK210" i="1"/>
  <c r="EL210" i="1" s="1"/>
  <c r="EK211" i="1"/>
  <c r="EL211" i="1" s="1"/>
  <c r="EK212" i="1"/>
  <c r="EL212" i="1" s="1"/>
  <c r="EK213" i="1"/>
  <c r="EL213" i="1" s="1"/>
  <c r="EK214" i="1"/>
  <c r="EL214" i="1" s="1"/>
  <c r="EK215" i="1"/>
  <c r="EL215" i="1" s="1"/>
  <c r="EK216" i="1"/>
  <c r="EL216" i="1" s="1"/>
  <c r="EK217" i="1"/>
  <c r="EL217" i="1" s="1"/>
  <c r="EK218" i="1"/>
  <c r="EL218" i="1" s="1"/>
  <c r="EK194" i="1"/>
  <c r="EL194" i="1" s="1"/>
  <c r="EK195" i="1"/>
  <c r="EL195" i="1" s="1"/>
  <c r="EK196" i="1"/>
  <c r="EL196" i="1" s="1"/>
  <c r="EK197" i="1"/>
  <c r="EL197" i="1" s="1"/>
  <c r="EK198" i="1"/>
  <c r="EL198" i="1" s="1"/>
  <c r="EK199" i="1"/>
  <c r="EL199" i="1" s="1"/>
  <c r="EK200" i="1"/>
  <c r="EL200" i="1" s="1"/>
  <c r="EK201" i="1"/>
  <c r="EL201" i="1" s="1"/>
  <c r="EK202" i="1"/>
  <c r="EL202" i="1" s="1"/>
  <c r="EK203" i="1"/>
  <c r="EL203" i="1" s="1"/>
  <c r="EK204" i="1"/>
  <c r="EL204" i="1" s="1"/>
  <c r="EK205" i="1"/>
  <c r="EL205" i="1" s="1"/>
  <c r="EK181" i="1"/>
  <c r="EL181" i="1" s="1"/>
  <c r="EK182" i="1"/>
  <c r="EL182" i="1" s="1"/>
  <c r="EK183" i="1"/>
  <c r="EL183" i="1" s="1"/>
  <c r="EK184" i="1"/>
  <c r="EL184" i="1" s="1"/>
  <c r="EK185" i="1"/>
  <c r="EL185" i="1" s="1"/>
  <c r="EK186" i="1"/>
  <c r="EL186" i="1" s="1"/>
  <c r="EK187" i="1"/>
  <c r="EL187" i="1" s="1"/>
  <c r="EK188" i="1"/>
  <c r="EL188" i="1" s="1"/>
  <c r="EK189" i="1"/>
  <c r="EL189" i="1" s="1"/>
  <c r="EK190" i="1"/>
  <c r="EL190" i="1" s="1"/>
  <c r="EK191" i="1"/>
  <c r="EL191" i="1" s="1"/>
  <c r="EK192" i="1"/>
  <c r="EL192" i="1" s="1"/>
  <c r="EK193" i="1"/>
  <c r="EL193" i="1" s="1"/>
  <c r="EK167" i="1"/>
  <c r="EL167" i="1" s="1"/>
  <c r="EK168" i="1"/>
  <c r="EL168" i="1" s="1"/>
  <c r="EK169" i="1"/>
  <c r="EL169" i="1" s="1"/>
  <c r="EK170" i="1"/>
  <c r="EL170" i="1" s="1"/>
  <c r="EK171" i="1"/>
  <c r="EL171" i="1" s="1"/>
  <c r="EK172" i="1"/>
  <c r="EL172" i="1" s="1"/>
  <c r="EK173" i="1"/>
  <c r="EL173" i="1" s="1"/>
  <c r="EK174" i="1"/>
  <c r="EL174" i="1" s="1"/>
  <c r="EK175" i="1"/>
  <c r="EL175" i="1" s="1"/>
  <c r="EK176" i="1"/>
  <c r="EL176" i="1" s="1"/>
  <c r="EK177" i="1"/>
  <c r="EL177" i="1" s="1"/>
  <c r="EK178" i="1"/>
  <c r="EL178" i="1" s="1"/>
  <c r="EK179" i="1"/>
  <c r="EL179" i="1" s="1"/>
  <c r="EK180" i="1"/>
  <c r="EL180" i="1" s="1"/>
  <c r="EK153" i="1"/>
  <c r="EL153" i="1" s="1"/>
  <c r="EK154" i="1"/>
  <c r="EL154" i="1" s="1"/>
  <c r="EK155" i="1"/>
  <c r="EL155" i="1" s="1"/>
  <c r="EK156" i="1"/>
  <c r="EL156" i="1" s="1"/>
  <c r="EK157" i="1"/>
  <c r="EL157" i="1" s="1"/>
  <c r="EK158" i="1"/>
  <c r="EL158" i="1" s="1"/>
  <c r="EK159" i="1"/>
  <c r="EL159" i="1" s="1"/>
  <c r="EK160" i="1"/>
  <c r="EL160" i="1" s="1"/>
  <c r="EK161" i="1"/>
  <c r="EL161" i="1" s="1"/>
  <c r="EK162" i="1"/>
  <c r="EL162" i="1" s="1"/>
  <c r="EK163" i="1"/>
  <c r="EL163" i="1" s="1"/>
  <c r="EK164" i="1"/>
  <c r="EL164" i="1" s="1"/>
  <c r="EK165" i="1"/>
  <c r="EL165" i="1" s="1"/>
  <c r="EK166" i="1"/>
  <c r="EL166" i="1" s="1"/>
  <c r="EK136" i="1"/>
  <c r="EL136" i="1" s="1"/>
  <c r="EK137" i="1"/>
  <c r="EL137" i="1" s="1"/>
  <c r="EK138" i="1"/>
  <c r="EL138" i="1" s="1"/>
  <c r="EK139" i="1"/>
  <c r="EL139" i="1" s="1"/>
  <c r="EK140" i="1"/>
  <c r="EL140" i="1" s="1"/>
  <c r="EK141" i="1"/>
  <c r="EL141" i="1" s="1"/>
  <c r="EK142" i="1"/>
  <c r="EL142" i="1" s="1"/>
  <c r="EK143" i="1"/>
  <c r="EL143" i="1" s="1"/>
  <c r="EK144" i="1"/>
  <c r="EL144" i="1" s="1"/>
  <c r="EK145" i="1"/>
  <c r="EL145" i="1" s="1"/>
  <c r="EK146" i="1"/>
  <c r="EL146" i="1" s="1"/>
  <c r="EK147" i="1"/>
  <c r="EL147" i="1" s="1"/>
  <c r="EK148" i="1"/>
  <c r="EL148" i="1" s="1"/>
  <c r="EK149" i="1"/>
  <c r="EL149" i="1" s="1"/>
  <c r="EK150" i="1"/>
  <c r="EL150" i="1" s="1"/>
  <c r="EK151" i="1"/>
  <c r="EL151" i="1" s="1"/>
  <c r="EK152" i="1"/>
  <c r="EL152" i="1" s="1"/>
  <c r="EK120" i="1"/>
  <c r="EL120" i="1" s="1"/>
  <c r="EK121" i="1"/>
  <c r="EL121" i="1" s="1"/>
  <c r="EK122" i="1"/>
  <c r="EL122" i="1" s="1"/>
  <c r="EK123" i="1"/>
  <c r="EL123" i="1" s="1"/>
  <c r="EK124" i="1"/>
  <c r="EL124" i="1" s="1"/>
  <c r="EK125" i="1"/>
  <c r="EL125" i="1" s="1"/>
  <c r="EK126" i="1"/>
  <c r="EL126" i="1" s="1"/>
  <c r="EK127" i="1"/>
  <c r="EL127" i="1" s="1"/>
  <c r="EK128" i="1"/>
  <c r="EL128" i="1" s="1"/>
  <c r="EK129" i="1"/>
  <c r="EL129" i="1" s="1"/>
  <c r="EK130" i="1"/>
  <c r="EL130" i="1" s="1"/>
  <c r="EK131" i="1"/>
  <c r="EL131" i="1" s="1"/>
  <c r="EK132" i="1"/>
  <c r="EL132" i="1" s="1"/>
  <c r="EK133" i="1"/>
  <c r="EL133" i="1" s="1"/>
  <c r="EK134" i="1"/>
  <c r="EL134" i="1" s="1"/>
  <c r="EK135" i="1"/>
  <c r="EL135" i="1" s="1"/>
  <c r="EK106" i="1"/>
  <c r="EL106" i="1" s="1"/>
  <c r="EK107" i="1"/>
  <c r="EL107" i="1" s="1"/>
  <c r="EK108" i="1"/>
  <c r="EL108" i="1" s="1"/>
  <c r="EK109" i="1"/>
  <c r="EL109" i="1" s="1"/>
  <c r="EK110" i="1"/>
  <c r="EL110" i="1" s="1"/>
  <c r="EK111" i="1"/>
  <c r="EL111" i="1" s="1"/>
  <c r="EK112" i="1"/>
  <c r="EL112" i="1" s="1"/>
  <c r="EK113" i="1"/>
  <c r="EL113" i="1" s="1"/>
  <c r="EK114" i="1"/>
  <c r="EL114" i="1" s="1"/>
  <c r="EK115" i="1"/>
  <c r="EL115" i="1" s="1"/>
  <c r="EK116" i="1"/>
  <c r="EL116" i="1" s="1"/>
  <c r="EK117" i="1"/>
  <c r="EL117" i="1" s="1"/>
  <c r="EK118" i="1"/>
  <c r="EL118" i="1" s="1"/>
  <c r="EK119" i="1"/>
  <c r="EL119" i="1" s="1"/>
  <c r="EK93" i="1"/>
  <c r="EL93" i="1" s="1"/>
  <c r="EK94" i="1"/>
  <c r="EL94" i="1" s="1"/>
  <c r="EK95" i="1"/>
  <c r="EL95" i="1" s="1"/>
  <c r="EK96" i="1"/>
  <c r="EL96" i="1" s="1"/>
  <c r="EK97" i="1"/>
  <c r="EL97" i="1" s="1"/>
  <c r="EK98" i="1"/>
  <c r="EL98" i="1" s="1"/>
  <c r="EK99" i="1"/>
  <c r="EL99" i="1" s="1"/>
  <c r="EK100" i="1"/>
  <c r="EL100" i="1" s="1"/>
  <c r="EK101" i="1"/>
  <c r="EL101" i="1" s="1"/>
  <c r="EK102" i="1"/>
  <c r="EL102" i="1" s="1"/>
  <c r="EK103" i="1"/>
  <c r="EL103" i="1" s="1"/>
  <c r="EK104" i="1"/>
  <c r="EL104" i="1" s="1"/>
  <c r="EK105" i="1"/>
  <c r="EL105" i="1" s="1"/>
  <c r="EK77" i="1"/>
  <c r="EL77" i="1" s="1"/>
  <c r="EK78" i="1"/>
  <c r="EL78" i="1" s="1"/>
  <c r="EK79" i="1"/>
  <c r="EL79" i="1" s="1"/>
  <c r="EK80" i="1"/>
  <c r="EL80" i="1" s="1"/>
  <c r="EK81" i="1"/>
  <c r="EL81" i="1" s="1"/>
  <c r="EK82" i="1"/>
  <c r="EL82" i="1" s="1"/>
  <c r="EK83" i="1"/>
  <c r="EL83" i="1" s="1"/>
  <c r="EK84" i="1"/>
  <c r="EL84" i="1" s="1"/>
  <c r="EK85" i="1"/>
  <c r="EL85" i="1" s="1"/>
  <c r="EK86" i="1"/>
  <c r="EL86" i="1" s="1"/>
  <c r="EK87" i="1"/>
  <c r="EL87" i="1" s="1"/>
  <c r="EK88" i="1"/>
  <c r="EL88" i="1" s="1"/>
  <c r="EK89" i="1"/>
  <c r="EL89" i="1" s="1"/>
  <c r="EK90" i="1"/>
  <c r="EL90" i="1" s="1"/>
  <c r="EK91" i="1"/>
  <c r="EL91" i="1" s="1"/>
  <c r="EK92" i="1"/>
  <c r="EL92" i="1" s="1"/>
  <c r="EK55" i="1"/>
  <c r="EL55" i="1" s="1"/>
  <c r="EK56" i="1"/>
  <c r="EL56" i="1" s="1"/>
  <c r="EK57" i="1"/>
  <c r="EL57" i="1" s="1"/>
  <c r="EK58" i="1"/>
  <c r="EL58" i="1" s="1"/>
  <c r="EK59" i="1"/>
  <c r="EL59" i="1" s="1"/>
  <c r="EK60" i="1"/>
  <c r="EL60" i="1" s="1"/>
  <c r="EK61" i="1"/>
  <c r="EL61" i="1" s="1"/>
  <c r="EK62" i="1"/>
  <c r="EL62" i="1" s="1"/>
  <c r="EK63" i="1"/>
  <c r="EL63" i="1" s="1"/>
  <c r="EK64" i="1"/>
  <c r="EL64" i="1" s="1"/>
  <c r="EK65" i="1"/>
  <c r="EL65" i="1" s="1"/>
  <c r="EK66" i="1"/>
  <c r="EL66" i="1" s="1"/>
  <c r="EK67" i="1"/>
  <c r="EL67" i="1" s="1"/>
  <c r="EK68" i="1"/>
  <c r="EL68" i="1" s="1"/>
  <c r="EK69" i="1"/>
  <c r="EL69" i="1" s="1"/>
  <c r="EK70" i="1"/>
  <c r="EL70" i="1" s="1"/>
  <c r="EK71" i="1"/>
  <c r="EL71" i="1" s="1"/>
  <c r="EK72" i="1"/>
  <c r="EL72" i="1" s="1"/>
  <c r="EK73" i="1"/>
  <c r="EL73" i="1" s="1"/>
  <c r="EK74" i="1"/>
  <c r="EL74" i="1" s="1"/>
  <c r="EK75" i="1"/>
  <c r="EL75" i="1" s="1"/>
  <c r="EK76" i="1"/>
  <c r="EL76" i="1" s="1"/>
  <c r="EK41" i="1"/>
  <c r="EL41" i="1" s="1"/>
  <c r="EK42" i="1"/>
  <c r="EL42" i="1" s="1"/>
  <c r="EK43" i="1"/>
  <c r="EL43" i="1" s="1"/>
  <c r="EK44" i="1"/>
  <c r="EL44" i="1" s="1"/>
  <c r="EK45" i="1"/>
  <c r="EL45" i="1" s="1"/>
  <c r="EK46" i="1"/>
  <c r="EL46" i="1" s="1"/>
  <c r="EK47" i="1"/>
  <c r="EL47" i="1" s="1"/>
  <c r="EK48" i="1"/>
  <c r="EL48" i="1" s="1"/>
  <c r="EK49" i="1"/>
  <c r="EL49" i="1" s="1"/>
  <c r="EK50" i="1"/>
  <c r="EL50" i="1" s="1"/>
  <c r="EK51" i="1"/>
  <c r="EL51" i="1" s="1"/>
  <c r="EK52" i="1"/>
  <c r="EL52" i="1" s="1"/>
  <c r="EK53" i="1"/>
  <c r="EL53" i="1" s="1"/>
  <c r="EK54" i="1"/>
  <c r="EL54" i="1" s="1"/>
  <c r="EK33" i="1"/>
  <c r="EL33" i="1" s="1"/>
  <c r="EK34" i="1"/>
  <c r="EL34" i="1" s="1"/>
  <c r="EK35" i="1"/>
  <c r="EL35" i="1" s="1"/>
  <c r="EK36" i="1"/>
  <c r="EL36" i="1" s="1"/>
  <c r="EK37" i="1"/>
  <c r="EL37" i="1" s="1"/>
  <c r="EK38" i="1"/>
  <c r="EL38" i="1" s="1"/>
  <c r="EK39" i="1"/>
  <c r="EL39" i="1" s="1"/>
  <c r="EK40" i="1"/>
  <c r="EL40" i="1" s="1"/>
  <c r="EK32" i="1"/>
  <c r="EL32" i="1" s="1"/>
  <c r="EK31" i="1"/>
  <c r="EL31" i="1" s="1"/>
  <c r="EK3" i="1"/>
  <c r="EL3" i="1" s="1"/>
  <c r="EK4" i="1"/>
  <c r="EL4" i="1" s="1"/>
  <c r="EK5" i="1"/>
  <c r="EL5" i="1" s="1"/>
  <c r="EK6" i="1"/>
  <c r="EL6" i="1" s="1"/>
  <c r="EK7" i="1"/>
  <c r="EL7" i="1" s="1"/>
  <c r="EK8" i="1"/>
  <c r="EL8" i="1" s="1"/>
  <c r="EK9" i="1"/>
  <c r="EL9" i="1" s="1"/>
  <c r="EK10" i="1"/>
  <c r="EL10" i="1" s="1"/>
  <c r="EK11" i="1"/>
  <c r="EL11" i="1" s="1"/>
  <c r="EK12" i="1"/>
  <c r="EL12" i="1" s="1"/>
  <c r="EK13" i="1"/>
  <c r="EL13" i="1" s="1"/>
  <c r="EK14" i="1"/>
  <c r="EL14" i="1" s="1"/>
  <c r="EK15" i="1"/>
  <c r="EL15" i="1" s="1"/>
  <c r="EK16" i="1"/>
  <c r="EL16" i="1" s="1"/>
  <c r="EK17" i="1"/>
  <c r="EL17" i="1" s="1"/>
  <c r="EK18" i="1"/>
  <c r="EL18" i="1" s="1"/>
  <c r="EK19" i="1"/>
  <c r="EL19" i="1" s="1"/>
  <c r="EK20" i="1"/>
  <c r="EL20" i="1" s="1"/>
  <c r="EK21" i="1"/>
  <c r="EL21" i="1" s="1"/>
  <c r="EK22" i="1"/>
  <c r="EL22" i="1" s="1"/>
  <c r="EK23" i="1"/>
  <c r="EL23" i="1" s="1"/>
  <c r="EK24" i="1"/>
  <c r="EL24" i="1" s="1"/>
  <c r="EK25" i="1"/>
  <c r="EL25" i="1" s="1"/>
  <c r="EK26" i="1"/>
  <c r="EL26" i="1" s="1"/>
  <c r="EK27" i="1"/>
  <c r="EL27" i="1" s="1"/>
  <c r="EK28" i="1"/>
  <c r="EL28" i="1" s="1"/>
  <c r="EK29" i="1"/>
  <c r="EL29" i="1" s="1"/>
  <c r="EK30" i="1"/>
  <c r="EL30" i="1" s="1"/>
  <c r="EC317" i="1"/>
  <c r="ED317" i="1" s="1"/>
  <c r="EC318" i="1"/>
  <c r="ED318" i="1" s="1"/>
  <c r="EC319" i="1"/>
  <c r="ED319" i="1" s="1"/>
  <c r="EC320" i="1"/>
  <c r="ED320" i="1" s="1"/>
  <c r="EC321" i="1"/>
  <c r="ED321" i="1" s="1"/>
  <c r="EC322" i="1"/>
  <c r="ED322" i="1" s="1"/>
  <c r="EC302" i="1"/>
  <c r="ED302" i="1" s="1"/>
  <c r="EC303" i="1"/>
  <c r="ED303" i="1" s="1"/>
  <c r="EC304" i="1"/>
  <c r="ED304" i="1" s="1"/>
  <c r="EC305" i="1"/>
  <c r="ED305" i="1" s="1"/>
  <c r="EC306" i="1"/>
  <c r="ED306" i="1" s="1"/>
  <c r="EC307" i="1"/>
  <c r="ED307" i="1" s="1"/>
  <c r="EC308" i="1"/>
  <c r="ED308" i="1" s="1"/>
  <c r="EC309" i="1"/>
  <c r="ED309" i="1" s="1"/>
  <c r="EC310" i="1"/>
  <c r="ED310" i="1" s="1"/>
  <c r="EC311" i="1"/>
  <c r="ED311" i="1" s="1"/>
  <c r="EC312" i="1"/>
  <c r="ED312" i="1" s="1"/>
  <c r="EC313" i="1"/>
  <c r="ED313" i="1" s="1"/>
  <c r="EC314" i="1"/>
  <c r="ED314" i="1" s="1"/>
  <c r="EC315" i="1"/>
  <c r="ED315" i="1" s="1"/>
  <c r="EC316" i="1"/>
  <c r="ED316" i="1" s="1"/>
  <c r="EC281" i="1"/>
  <c r="ED281" i="1" s="1"/>
  <c r="EC282" i="1"/>
  <c r="ED282" i="1" s="1"/>
  <c r="EC283" i="1"/>
  <c r="ED283" i="1" s="1"/>
  <c r="EC284" i="1"/>
  <c r="ED284" i="1" s="1"/>
  <c r="EC285" i="1"/>
  <c r="ED285" i="1" s="1"/>
  <c r="EC286" i="1"/>
  <c r="ED286" i="1" s="1"/>
  <c r="EC287" i="1"/>
  <c r="ED287" i="1" s="1"/>
  <c r="EC288" i="1"/>
  <c r="ED288" i="1" s="1"/>
  <c r="EC289" i="1"/>
  <c r="ED289" i="1" s="1"/>
  <c r="EC290" i="1"/>
  <c r="ED290" i="1" s="1"/>
  <c r="EC291" i="1"/>
  <c r="ED291" i="1" s="1"/>
  <c r="EC292" i="1"/>
  <c r="ED292" i="1" s="1"/>
  <c r="EC293" i="1"/>
  <c r="ED293" i="1" s="1"/>
  <c r="EC294" i="1"/>
  <c r="ED294" i="1" s="1"/>
  <c r="EC295" i="1"/>
  <c r="ED295" i="1" s="1"/>
  <c r="EC296" i="1"/>
  <c r="ED296" i="1" s="1"/>
  <c r="EC297" i="1"/>
  <c r="ED297" i="1" s="1"/>
  <c r="EC298" i="1"/>
  <c r="ED298" i="1" s="1"/>
  <c r="EC299" i="1"/>
  <c r="ED299" i="1" s="1"/>
  <c r="EC300" i="1"/>
  <c r="ED300" i="1" s="1"/>
  <c r="EC301" i="1"/>
  <c r="ED301" i="1" s="1"/>
  <c r="EC256" i="1"/>
  <c r="ED256" i="1" s="1"/>
  <c r="EC257" i="1"/>
  <c r="ED257" i="1" s="1"/>
  <c r="EC258" i="1"/>
  <c r="ED258" i="1" s="1"/>
  <c r="EC259" i="1"/>
  <c r="ED259" i="1" s="1"/>
  <c r="EC260" i="1"/>
  <c r="ED260" i="1" s="1"/>
  <c r="EC261" i="1"/>
  <c r="ED261" i="1" s="1"/>
  <c r="EC262" i="1"/>
  <c r="ED262" i="1" s="1"/>
  <c r="EC263" i="1"/>
  <c r="ED263" i="1" s="1"/>
  <c r="EC264" i="1"/>
  <c r="ED264" i="1" s="1"/>
  <c r="EC265" i="1"/>
  <c r="ED265" i="1" s="1"/>
  <c r="EC266" i="1"/>
  <c r="ED266" i="1" s="1"/>
  <c r="EC267" i="1"/>
  <c r="ED267" i="1" s="1"/>
  <c r="EC268" i="1"/>
  <c r="ED268" i="1" s="1"/>
  <c r="EC269" i="1"/>
  <c r="ED269" i="1" s="1"/>
  <c r="EC270" i="1"/>
  <c r="ED270" i="1" s="1"/>
  <c r="EC271" i="1"/>
  <c r="ED271" i="1" s="1"/>
  <c r="EC272" i="1"/>
  <c r="ED272" i="1" s="1"/>
  <c r="EC273" i="1"/>
  <c r="ED273" i="1" s="1"/>
  <c r="EC274" i="1"/>
  <c r="ED274" i="1" s="1"/>
  <c r="EC275" i="1"/>
  <c r="ED275" i="1" s="1"/>
  <c r="EC276" i="1"/>
  <c r="ED276" i="1" s="1"/>
  <c r="EC277" i="1"/>
  <c r="ED277" i="1" s="1"/>
  <c r="EC278" i="1"/>
  <c r="ED278" i="1" s="1"/>
  <c r="EC279" i="1"/>
  <c r="ED279" i="1" s="1"/>
  <c r="EC280" i="1"/>
  <c r="ED280" i="1" s="1"/>
  <c r="EC235" i="1"/>
  <c r="ED235" i="1" s="1"/>
  <c r="EC236" i="1"/>
  <c r="ED236" i="1" s="1"/>
  <c r="EC237" i="1"/>
  <c r="ED237" i="1" s="1"/>
  <c r="EC238" i="1"/>
  <c r="ED238" i="1" s="1"/>
  <c r="EC239" i="1"/>
  <c r="ED239" i="1" s="1"/>
  <c r="EC240" i="1"/>
  <c r="ED240" i="1" s="1"/>
  <c r="EC241" i="1"/>
  <c r="ED241" i="1" s="1"/>
  <c r="EC242" i="1"/>
  <c r="ED242" i="1" s="1"/>
  <c r="EC243" i="1"/>
  <c r="ED243" i="1" s="1"/>
  <c r="EC244" i="1"/>
  <c r="ED244" i="1" s="1"/>
  <c r="EC245" i="1"/>
  <c r="ED245" i="1" s="1"/>
  <c r="EC246" i="1"/>
  <c r="ED246" i="1" s="1"/>
  <c r="EC247" i="1"/>
  <c r="ED247" i="1" s="1"/>
  <c r="EC248" i="1"/>
  <c r="ED248" i="1" s="1"/>
  <c r="EC249" i="1"/>
  <c r="ED249" i="1" s="1"/>
  <c r="EC250" i="1"/>
  <c r="ED250" i="1" s="1"/>
  <c r="EC251" i="1"/>
  <c r="ED251" i="1" s="1"/>
  <c r="EC252" i="1"/>
  <c r="ED252" i="1" s="1"/>
  <c r="EC253" i="1"/>
  <c r="ED253" i="1" s="1"/>
  <c r="EC254" i="1"/>
  <c r="ED254" i="1" s="1"/>
  <c r="EC255" i="1"/>
  <c r="ED255" i="1" s="1"/>
  <c r="EC214" i="1"/>
  <c r="ED214" i="1" s="1"/>
  <c r="EC215" i="1"/>
  <c r="ED215" i="1" s="1"/>
  <c r="EC216" i="1"/>
  <c r="ED216" i="1" s="1"/>
  <c r="EC217" i="1"/>
  <c r="ED217" i="1" s="1"/>
  <c r="EC218" i="1"/>
  <c r="ED218" i="1" s="1"/>
  <c r="EC219" i="1"/>
  <c r="ED219" i="1" s="1"/>
  <c r="EC220" i="1"/>
  <c r="ED220" i="1" s="1"/>
  <c r="EC221" i="1"/>
  <c r="ED221" i="1" s="1"/>
  <c r="EC222" i="1"/>
  <c r="ED222" i="1" s="1"/>
  <c r="EC223" i="1"/>
  <c r="ED223" i="1" s="1"/>
  <c r="EC224" i="1"/>
  <c r="ED224" i="1" s="1"/>
  <c r="EC225" i="1"/>
  <c r="ED225" i="1" s="1"/>
  <c r="EC226" i="1"/>
  <c r="ED226" i="1" s="1"/>
  <c r="EC227" i="1"/>
  <c r="ED227" i="1" s="1"/>
  <c r="EC228" i="1"/>
  <c r="ED228" i="1" s="1"/>
  <c r="EC229" i="1"/>
  <c r="ED229" i="1" s="1"/>
  <c r="EC230" i="1"/>
  <c r="ED230" i="1" s="1"/>
  <c r="EC231" i="1"/>
  <c r="ED231" i="1" s="1"/>
  <c r="EC232" i="1"/>
  <c r="ED232" i="1" s="1"/>
  <c r="EC233" i="1"/>
  <c r="ED233" i="1" s="1"/>
  <c r="EC234" i="1"/>
  <c r="ED234" i="1" s="1"/>
  <c r="EC199" i="1"/>
  <c r="ED199" i="1" s="1"/>
  <c r="EC200" i="1"/>
  <c r="ED200" i="1" s="1"/>
  <c r="EC201" i="1"/>
  <c r="ED201" i="1" s="1"/>
  <c r="EC202" i="1"/>
  <c r="ED202" i="1" s="1"/>
  <c r="EC203" i="1"/>
  <c r="ED203" i="1" s="1"/>
  <c r="EC204" i="1"/>
  <c r="ED204" i="1" s="1"/>
  <c r="EC205" i="1"/>
  <c r="ED205" i="1" s="1"/>
  <c r="EC206" i="1"/>
  <c r="ED206" i="1" s="1"/>
  <c r="EC207" i="1"/>
  <c r="ED207" i="1" s="1"/>
  <c r="EC208" i="1"/>
  <c r="ED208" i="1" s="1"/>
  <c r="EC209" i="1"/>
  <c r="ED209" i="1" s="1"/>
  <c r="EC210" i="1"/>
  <c r="ED210" i="1" s="1"/>
  <c r="EC211" i="1"/>
  <c r="ED211" i="1" s="1"/>
  <c r="EC212" i="1"/>
  <c r="ED212" i="1" s="1"/>
  <c r="EC213" i="1"/>
  <c r="ED213" i="1" s="1"/>
  <c r="EC177" i="1"/>
  <c r="ED177" i="1" s="1"/>
  <c r="EC178" i="1"/>
  <c r="ED178" i="1" s="1"/>
  <c r="EC179" i="1"/>
  <c r="ED179" i="1" s="1"/>
  <c r="EC180" i="1"/>
  <c r="ED180" i="1" s="1"/>
  <c r="EC181" i="1"/>
  <c r="ED181" i="1" s="1"/>
  <c r="EC182" i="1"/>
  <c r="ED182" i="1" s="1"/>
  <c r="EC183" i="1"/>
  <c r="ED183" i="1" s="1"/>
  <c r="EC184" i="1"/>
  <c r="ED184" i="1" s="1"/>
  <c r="EC185" i="1"/>
  <c r="ED185" i="1" s="1"/>
  <c r="EC186" i="1"/>
  <c r="ED186" i="1" s="1"/>
  <c r="EC187" i="1"/>
  <c r="ED187" i="1" s="1"/>
  <c r="EC188" i="1"/>
  <c r="ED188" i="1" s="1"/>
  <c r="EC189" i="1"/>
  <c r="ED189" i="1" s="1"/>
  <c r="EC190" i="1"/>
  <c r="ED190" i="1" s="1"/>
  <c r="EC191" i="1"/>
  <c r="ED191" i="1" s="1"/>
  <c r="EC192" i="1"/>
  <c r="ED192" i="1" s="1"/>
  <c r="EC193" i="1"/>
  <c r="ED193" i="1" s="1"/>
  <c r="EC194" i="1"/>
  <c r="ED194" i="1" s="1"/>
  <c r="EC195" i="1"/>
  <c r="ED195" i="1" s="1"/>
  <c r="EC196" i="1"/>
  <c r="ED196" i="1" s="1"/>
  <c r="EC197" i="1"/>
  <c r="ED197" i="1" s="1"/>
  <c r="EC198" i="1"/>
  <c r="ED198" i="1" s="1"/>
  <c r="EC162" i="1"/>
  <c r="ED162" i="1" s="1"/>
  <c r="EC163" i="1"/>
  <c r="ED163" i="1" s="1"/>
  <c r="EC164" i="1"/>
  <c r="ED164" i="1" s="1"/>
  <c r="EC165" i="1"/>
  <c r="ED165" i="1" s="1"/>
  <c r="EC166" i="1"/>
  <c r="ED166" i="1" s="1"/>
  <c r="EC167" i="1"/>
  <c r="ED167" i="1" s="1"/>
  <c r="EC168" i="1"/>
  <c r="ED168" i="1" s="1"/>
  <c r="EC169" i="1"/>
  <c r="ED169" i="1" s="1"/>
  <c r="EC170" i="1"/>
  <c r="ED170" i="1" s="1"/>
  <c r="EC171" i="1"/>
  <c r="ED171" i="1" s="1"/>
  <c r="EC172" i="1"/>
  <c r="ED172" i="1" s="1"/>
  <c r="EC173" i="1"/>
  <c r="ED173" i="1" s="1"/>
  <c r="EC174" i="1"/>
  <c r="ED174" i="1" s="1"/>
  <c r="EC175" i="1"/>
  <c r="ED175" i="1" s="1"/>
  <c r="EC176" i="1"/>
  <c r="ED176" i="1" s="1"/>
  <c r="EC143" i="1"/>
  <c r="ED143" i="1" s="1"/>
  <c r="EC144" i="1"/>
  <c r="ED144" i="1" s="1"/>
  <c r="EC145" i="1"/>
  <c r="ED145" i="1" s="1"/>
  <c r="EC146" i="1"/>
  <c r="ED146" i="1" s="1"/>
  <c r="EC147" i="1"/>
  <c r="ED147" i="1" s="1"/>
  <c r="EC148" i="1"/>
  <c r="ED148" i="1" s="1"/>
  <c r="EC149" i="1"/>
  <c r="ED149" i="1" s="1"/>
  <c r="EC150" i="1"/>
  <c r="ED150" i="1" s="1"/>
  <c r="EC151" i="1"/>
  <c r="ED151" i="1" s="1"/>
  <c r="EC152" i="1"/>
  <c r="ED152" i="1" s="1"/>
  <c r="EC153" i="1"/>
  <c r="ED153" i="1" s="1"/>
  <c r="EC154" i="1"/>
  <c r="ED154" i="1" s="1"/>
  <c r="EC155" i="1"/>
  <c r="ED155" i="1" s="1"/>
  <c r="EC156" i="1"/>
  <c r="ED156" i="1" s="1"/>
  <c r="EC157" i="1"/>
  <c r="ED157" i="1" s="1"/>
  <c r="EC158" i="1"/>
  <c r="ED158" i="1" s="1"/>
  <c r="EC159" i="1"/>
  <c r="ED159" i="1" s="1"/>
  <c r="EC160" i="1"/>
  <c r="ED160" i="1" s="1"/>
  <c r="EC161" i="1"/>
  <c r="ED161" i="1" s="1"/>
  <c r="EC123" i="1"/>
  <c r="ED123" i="1" s="1"/>
  <c r="EC124" i="1"/>
  <c r="ED124" i="1" s="1"/>
  <c r="EC125" i="1"/>
  <c r="ED125" i="1" s="1"/>
  <c r="EC126" i="1"/>
  <c r="ED126" i="1" s="1"/>
  <c r="EC127" i="1"/>
  <c r="ED127" i="1" s="1"/>
  <c r="EC128" i="1"/>
  <c r="ED128" i="1" s="1"/>
  <c r="EC129" i="1"/>
  <c r="ED129" i="1" s="1"/>
  <c r="EC130" i="1"/>
  <c r="ED130" i="1" s="1"/>
  <c r="EC131" i="1"/>
  <c r="ED131" i="1" s="1"/>
  <c r="EC132" i="1"/>
  <c r="ED132" i="1" s="1"/>
  <c r="EC133" i="1"/>
  <c r="ED133" i="1" s="1"/>
  <c r="EC134" i="1"/>
  <c r="ED134" i="1" s="1"/>
  <c r="EC135" i="1"/>
  <c r="ED135" i="1" s="1"/>
  <c r="EC136" i="1"/>
  <c r="ED136" i="1" s="1"/>
  <c r="EC137" i="1"/>
  <c r="ED137" i="1" s="1"/>
  <c r="EC138" i="1"/>
  <c r="ED138" i="1" s="1"/>
  <c r="EC139" i="1"/>
  <c r="ED139" i="1" s="1"/>
  <c r="EC140" i="1"/>
  <c r="ED140" i="1" s="1"/>
  <c r="EC141" i="1"/>
  <c r="ED141" i="1" s="1"/>
  <c r="EC142" i="1"/>
  <c r="ED142" i="1" s="1"/>
  <c r="EC103" i="1"/>
  <c r="ED103" i="1" s="1"/>
  <c r="EC104" i="1"/>
  <c r="ED104" i="1" s="1"/>
  <c r="EC105" i="1"/>
  <c r="ED105" i="1" s="1"/>
  <c r="EC106" i="1"/>
  <c r="ED106" i="1" s="1"/>
  <c r="EC107" i="1"/>
  <c r="ED107" i="1" s="1"/>
  <c r="EC108" i="1"/>
  <c r="ED108" i="1" s="1"/>
  <c r="EC109" i="1"/>
  <c r="ED109" i="1" s="1"/>
  <c r="EC110" i="1"/>
  <c r="ED110" i="1" s="1"/>
  <c r="EC111" i="1"/>
  <c r="ED111" i="1" s="1"/>
  <c r="EC112" i="1"/>
  <c r="ED112" i="1" s="1"/>
  <c r="EC113" i="1"/>
  <c r="ED113" i="1" s="1"/>
  <c r="EC114" i="1"/>
  <c r="ED114" i="1" s="1"/>
  <c r="EC115" i="1"/>
  <c r="ED115" i="1" s="1"/>
  <c r="EC116" i="1"/>
  <c r="ED116" i="1" s="1"/>
  <c r="EC117" i="1"/>
  <c r="ED117" i="1" s="1"/>
  <c r="EC118" i="1"/>
  <c r="ED118" i="1" s="1"/>
  <c r="EC119" i="1"/>
  <c r="ED119" i="1" s="1"/>
  <c r="EC120" i="1"/>
  <c r="ED120" i="1" s="1"/>
  <c r="EC121" i="1"/>
  <c r="ED121" i="1" s="1"/>
  <c r="EC122" i="1"/>
  <c r="ED122" i="1" s="1"/>
  <c r="EC87" i="1"/>
  <c r="ED87" i="1" s="1"/>
  <c r="EC88" i="1"/>
  <c r="ED88" i="1" s="1"/>
  <c r="EC89" i="1"/>
  <c r="ED89" i="1" s="1"/>
  <c r="EC90" i="1"/>
  <c r="ED90" i="1" s="1"/>
  <c r="EC91" i="1"/>
  <c r="ED91" i="1" s="1"/>
  <c r="EC92" i="1"/>
  <c r="ED92" i="1" s="1"/>
  <c r="EC93" i="1"/>
  <c r="ED93" i="1" s="1"/>
  <c r="EC94" i="1"/>
  <c r="ED94" i="1" s="1"/>
  <c r="EC95" i="1"/>
  <c r="ED95" i="1" s="1"/>
  <c r="EC96" i="1"/>
  <c r="ED96" i="1" s="1"/>
  <c r="EC97" i="1"/>
  <c r="ED97" i="1" s="1"/>
  <c r="EC98" i="1"/>
  <c r="ED98" i="1" s="1"/>
  <c r="EC99" i="1"/>
  <c r="ED99" i="1" s="1"/>
  <c r="EC100" i="1"/>
  <c r="ED100" i="1" s="1"/>
  <c r="EC101" i="1"/>
  <c r="ED101" i="1" s="1"/>
  <c r="EC102" i="1"/>
  <c r="ED102" i="1" s="1"/>
  <c r="EC70" i="1"/>
  <c r="ED70" i="1" s="1"/>
  <c r="EC71" i="1"/>
  <c r="ED71" i="1" s="1"/>
  <c r="EC72" i="1"/>
  <c r="ED72" i="1" s="1"/>
  <c r="EC73" i="1"/>
  <c r="ED73" i="1" s="1"/>
  <c r="EC74" i="1"/>
  <c r="ED74" i="1" s="1"/>
  <c r="EC75" i="1"/>
  <c r="ED75" i="1" s="1"/>
  <c r="EC76" i="1"/>
  <c r="ED76" i="1" s="1"/>
  <c r="EC77" i="1"/>
  <c r="ED77" i="1" s="1"/>
  <c r="EC78" i="1"/>
  <c r="ED78" i="1" s="1"/>
  <c r="EC79" i="1"/>
  <c r="ED79" i="1" s="1"/>
  <c r="EC80" i="1"/>
  <c r="ED80" i="1" s="1"/>
  <c r="EC81" i="1"/>
  <c r="ED81" i="1" s="1"/>
  <c r="EC82" i="1"/>
  <c r="ED82" i="1" s="1"/>
  <c r="EC83" i="1"/>
  <c r="ED83" i="1" s="1"/>
  <c r="EC84" i="1"/>
  <c r="ED84" i="1" s="1"/>
  <c r="EC85" i="1"/>
  <c r="ED85" i="1" s="1"/>
  <c r="EC86" i="1"/>
  <c r="ED86" i="1" s="1"/>
  <c r="EC47" i="1"/>
  <c r="ED47" i="1" s="1"/>
  <c r="EC48" i="1"/>
  <c r="ED48" i="1" s="1"/>
  <c r="EC49" i="1"/>
  <c r="ED49" i="1" s="1"/>
  <c r="EC50" i="1"/>
  <c r="ED50" i="1" s="1"/>
  <c r="EC51" i="1"/>
  <c r="ED51" i="1" s="1"/>
  <c r="EC52" i="1"/>
  <c r="ED52" i="1" s="1"/>
  <c r="EC53" i="1"/>
  <c r="ED53" i="1" s="1"/>
  <c r="EC54" i="1"/>
  <c r="ED54" i="1" s="1"/>
  <c r="EC55" i="1"/>
  <c r="ED55" i="1" s="1"/>
  <c r="EC56" i="1"/>
  <c r="ED56" i="1" s="1"/>
  <c r="EC57" i="1"/>
  <c r="ED57" i="1" s="1"/>
  <c r="EC58" i="1"/>
  <c r="ED58" i="1" s="1"/>
  <c r="EC59" i="1"/>
  <c r="ED59" i="1" s="1"/>
  <c r="EC60" i="1"/>
  <c r="ED60" i="1" s="1"/>
  <c r="EC61" i="1"/>
  <c r="ED61" i="1" s="1"/>
  <c r="EC62" i="1"/>
  <c r="ED62" i="1" s="1"/>
  <c r="EC63" i="1"/>
  <c r="ED63" i="1" s="1"/>
  <c r="EC64" i="1"/>
  <c r="ED64" i="1" s="1"/>
  <c r="EC65" i="1"/>
  <c r="ED65" i="1" s="1"/>
  <c r="EC66" i="1"/>
  <c r="ED66" i="1" s="1"/>
  <c r="EC67" i="1"/>
  <c r="ED67" i="1" s="1"/>
  <c r="EC68" i="1"/>
  <c r="ED68" i="1" s="1"/>
  <c r="EC69" i="1"/>
  <c r="ED69" i="1" s="1"/>
  <c r="EC32" i="1"/>
  <c r="ED32" i="1" s="1"/>
  <c r="EC33" i="1"/>
  <c r="ED33" i="1" s="1"/>
  <c r="EC34" i="1"/>
  <c r="ED34" i="1" s="1"/>
  <c r="EC35" i="1"/>
  <c r="ED35" i="1" s="1"/>
  <c r="EC36" i="1"/>
  <c r="ED36" i="1" s="1"/>
  <c r="EC37" i="1"/>
  <c r="ED37" i="1" s="1"/>
  <c r="EC38" i="1"/>
  <c r="ED38" i="1" s="1"/>
  <c r="EC39" i="1"/>
  <c r="ED39" i="1" s="1"/>
  <c r="EC40" i="1"/>
  <c r="ED40" i="1" s="1"/>
  <c r="EC41" i="1"/>
  <c r="ED41" i="1" s="1"/>
  <c r="EC42" i="1"/>
  <c r="ED42" i="1" s="1"/>
  <c r="EC43" i="1"/>
  <c r="ED43" i="1" s="1"/>
  <c r="EC44" i="1"/>
  <c r="ED44" i="1" s="1"/>
  <c r="EC45" i="1"/>
  <c r="ED45" i="1" s="1"/>
  <c r="EC46" i="1"/>
  <c r="ED46" i="1" s="1"/>
  <c r="EC31" i="1"/>
  <c r="ED31" i="1" s="1"/>
  <c r="EC3" i="1"/>
  <c r="ED3" i="1" s="1"/>
  <c r="EC4" i="1"/>
  <c r="ED4" i="1" s="1"/>
  <c r="EC5" i="1"/>
  <c r="ED5" i="1" s="1"/>
  <c r="EC6" i="1"/>
  <c r="ED6" i="1" s="1"/>
  <c r="EC7" i="1"/>
  <c r="ED7" i="1" s="1"/>
  <c r="EC8" i="1"/>
  <c r="ED8" i="1" s="1"/>
  <c r="EC9" i="1"/>
  <c r="ED9" i="1" s="1"/>
  <c r="EC10" i="1"/>
  <c r="ED10" i="1" s="1"/>
  <c r="EC11" i="1"/>
  <c r="ED11" i="1" s="1"/>
  <c r="EC12" i="1"/>
  <c r="ED12" i="1" s="1"/>
  <c r="EC13" i="1"/>
  <c r="ED13" i="1" s="1"/>
  <c r="EC14" i="1"/>
  <c r="ED14" i="1" s="1"/>
  <c r="EC15" i="1"/>
  <c r="ED15" i="1" s="1"/>
  <c r="EC16" i="1"/>
  <c r="ED16" i="1" s="1"/>
  <c r="EC17" i="1"/>
  <c r="ED17" i="1" s="1"/>
  <c r="EC18" i="1"/>
  <c r="ED18" i="1" s="1"/>
  <c r="EC19" i="1"/>
  <c r="ED19" i="1" s="1"/>
  <c r="EC20" i="1"/>
  <c r="ED20" i="1" s="1"/>
  <c r="EC21" i="1"/>
  <c r="ED21" i="1" s="1"/>
  <c r="EC22" i="1"/>
  <c r="ED22" i="1" s="1"/>
  <c r="EC23" i="1"/>
  <c r="ED23" i="1" s="1"/>
  <c r="EC24" i="1"/>
  <c r="ED24" i="1" s="1"/>
  <c r="EC25" i="1"/>
  <c r="ED25" i="1" s="1"/>
  <c r="EC26" i="1"/>
  <c r="ED26" i="1" s="1"/>
  <c r="EC27" i="1"/>
  <c r="ED27" i="1" s="1"/>
  <c r="EC28" i="1"/>
  <c r="ED28" i="1" s="1"/>
  <c r="EC29" i="1"/>
  <c r="ED29" i="1" s="1"/>
  <c r="EC30" i="1"/>
  <c r="ED30" i="1" s="1"/>
  <c r="DU305" i="1"/>
  <c r="DV305" i="1" s="1"/>
  <c r="DU306" i="1"/>
  <c r="DV306" i="1" s="1"/>
  <c r="DU307" i="1"/>
  <c r="DV307" i="1" s="1"/>
  <c r="DU308" i="1"/>
  <c r="DV308" i="1" s="1"/>
  <c r="DU309" i="1"/>
  <c r="DV309" i="1" s="1"/>
  <c r="DU310" i="1"/>
  <c r="DV310" i="1" s="1"/>
  <c r="DU311" i="1"/>
  <c r="DV311" i="1" s="1"/>
  <c r="DU312" i="1"/>
  <c r="DV312" i="1" s="1"/>
  <c r="DU313" i="1"/>
  <c r="DV313" i="1" s="1"/>
  <c r="DU314" i="1"/>
  <c r="DV314" i="1" s="1"/>
  <c r="DU315" i="1"/>
  <c r="DV315" i="1" s="1"/>
  <c r="DU316" i="1"/>
  <c r="DV316" i="1" s="1"/>
  <c r="DU317" i="1"/>
  <c r="DV317" i="1" s="1"/>
  <c r="DU318" i="1"/>
  <c r="DV318" i="1" s="1"/>
  <c r="DU319" i="1"/>
  <c r="DV319" i="1" s="1"/>
  <c r="DU320" i="1"/>
  <c r="DV320" i="1" s="1"/>
  <c r="DU321" i="1"/>
  <c r="DV321" i="1" s="1"/>
  <c r="DU322" i="1"/>
  <c r="DV322" i="1" s="1"/>
  <c r="DU287" i="1"/>
  <c r="DV287" i="1" s="1"/>
  <c r="DU288" i="1"/>
  <c r="DV288" i="1" s="1"/>
  <c r="DU289" i="1"/>
  <c r="DV289" i="1" s="1"/>
  <c r="DU290" i="1"/>
  <c r="DV290" i="1" s="1"/>
  <c r="DU291" i="1"/>
  <c r="DV291" i="1" s="1"/>
  <c r="DU292" i="1"/>
  <c r="DV292" i="1" s="1"/>
  <c r="DU293" i="1"/>
  <c r="DV293" i="1" s="1"/>
  <c r="DU294" i="1"/>
  <c r="DV294" i="1" s="1"/>
  <c r="DU295" i="1"/>
  <c r="DV295" i="1" s="1"/>
  <c r="DU296" i="1"/>
  <c r="DV296" i="1" s="1"/>
  <c r="DU297" i="1"/>
  <c r="DV297" i="1" s="1"/>
  <c r="DU298" i="1"/>
  <c r="DV298" i="1" s="1"/>
  <c r="DU299" i="1"/>
  <c r="DV299" i="1" s="1"/>
  <c r="DU300" i="1"/>
  <c r="DV300" i="1" s="1"/>
  <c r="DU301" i="1"/>
  <c r="DV301" i="1" s="1"/>
  <c r="DU302" i="1"/>
  <c r="DV302" i="1" s="1"/>
  <c r="DU303" i="1"/>
  <c r="DV303" i="1" s="1"/>
  <c r="DU304" i="1"/>
  <c r="DV304" i="1" s="1"/>
  <c r="DU266" i="1"/>
  <c r="DV266" i="1" s="1"/>
  <c r="DU267" i="1"/>
  <c r="DV267" i="1" s="1"/>
  <c r="DU268" i="1"/>
  <c r="DV268" i="1" s="1"/>
  <c r="DU269" i="1"/>
  <c r="DV269" i="1" s="1"/>
  <c r="DU270" i="1"/>
  <c r="DV270" i="1" s="1"/>
  <c r="DU271" i="1"/>
  <c r="DV271" i="1" s="1"/>
  <c r="DU272" i="1"/>
  <c r="DV272" i="1" s="1"/>
  <c r="DU273" i="1"/>
  <c r="DV273" i="1" s="1"/>
  <c r="DU274" i="1"/>
  <c r="DV274" i="1" s="1"/>
  <c r="DU275" i="1"/>
  <c r="DV275" i="1" s="1"/>
  <c r="DU276" i="1"/>
  <c r="DV276" i="1" s="1"/>
  <c r="DU277" i="1"/>
  <c r="DV277" i="1" s="1"/>
  <c r="DU278" i="1"/>
  <c r="DV278" i="1" s="1"/>
  <c r="DU279" i="1"/>
  <c r="DV279" i="1" s="1"/>
  <c r="DU280" i="1"/>
  <c r="DV280" i="1" s="1"/>
  <c r="DU281" i="1"/>
  <c r="DV281" i="1" s="1"/>
  <c r="DU282" i="1"/>
  <c r="DV282" i="1" s="1"/>
  <c r="DU283" i="1"/>
  <c r="DV283" i="1" s="1"/>
  <c r="DU284" i="1"/>
  <c r="DV284" i="1" s="1"/>
  <c r="DU285" i="1"/>
  <c r="DV285" i="1" s="1"/>
  <c r="DU286" i="1"/>
  <c r="DV286" i="1" s="1"/>
  <c r="DU245" i="1"/>
  <c r="DV245" i="1" s="1"/>
  <c r="DU246" i="1"/>
  <c r="DV246" i="1" s="1"/>
  <c r="DU247" i="1"/>
  <c r="DV247" i="1" s="1"/>
  <c r="DU248" i="1"/>
  <c r="DV248" i="1" s="1"/>
  <c r="DU249" i="1"/>
  <c r="DV249" i="1" s="1"/>
  <c r="DU250" i="1"/>
  <c r="DV250" i="1" s="1"/>
  <c r="DU251" i="1"/>
  <c r="DV251" i="1" s="1"/>
  <c r="DU252" i="1"/>
  <c r="DV252" i="1" s="1"/>
  <c r="DU253" i="1"/>
  <c r="DV253" i="1" s="1"/>
  <c r="DU254" i="1"/>
  <c r="DV254" i="1" s="1"/>
  <c r="DU255" i="1"/>
  <c r="DV255" i="1" s="1"/>
  <c r="DU256" i="1"/>
  <c r="DV256" i="1" s="1"/>
  <c r="DU257" i="1"/>
  <c r="DV257" i="1" s="1"/>
  <c r="DU258" i="1"/>
  <c r="DV258" i="1" s="1"/>
  <c r="DU259" i="1"/>
  <c r="DV259" i="1" s="1"/>
  <c r="DU260" i="1"/>
  <c r="DV260" i="1" s="1"/>
  <c r="DU261" i="1"/>
  <c r="DV261" i="1" s="1"/>
  <c r="DU262" i="1"/>
  <c r="DV262" i="1" s="1"/>
  <c r="DU263" i="1"/>
  <c r="DV263" i="1" s="1"/>
  <c r="DU264" i="1"/>
  <c r="DV264" i="1" s="1"/>
  <c r="DU265" i="1"/>
  <c r="DV265" i="1" s="1"/>
  <c r="DU234" i="1"/>
  <c r="DV234" i="1" s="1"/>
  <c r="DU235" i="1"/>
  <c r="DV235" i="1" s="1"/>
  <c r="DU236" i="1"/>
  <c r="DV236" i="1" s="1"/>
  <c r="DU237" i="1"/>
  <c r="DV237" i="1" s="1"/>
  <c r="DU238" i="1"/>
  <c r="DV238" i="1" s="1"/>
  <c r="DU239" i="1"/>
  <c r="DV239" i="1" s="1"/>
  <c r="DU240" i="1"/>
  <c r="DV240" i="1" s="1"/>
  <c r="DU241" i="1"/>
  <c r="DV241" i="1" s="1"/>
  <c r="DU242" i="1"/>
  <c r="DV242" i="1" s="1"/>
  <c r="DU243" i="1"/>
  <c r="DV243" i="1" s="1"/>
  <c r="DU244" i="1"/>
  <c r="DV244" i="1" s="1"/>
  <c r="DU218" i="1"/>
  <c r="DV218" i="1" s="1"/>
  <c r="DU219" i="1"/>
  <c r="DV219" i="1" s="1"/>
  <c r="DU220" i="1"/>
  <c r="DV220" i="1" s="1"/>
  <c r="DU221" i="1"/>
  <c r="DV221" i="1" s="1"/>
  <c r="DU222" i="1"/>
  <c r="DV222" i="1" s="1"/>
  <c r="DU223" i="1"/>
  <c r="DV223" i="1" s="1"/>
  <c r="DU224" i="1"/>
  <c r="DV224" i="1" s="1"/>
  <c r="DU225" i="1"/>
  <c r="DV225" i="1" s="1"/>
  <c r="DU226" i="1"/>
  <c r="DV226" i="1" s="1"/>
  <c r="DU227" i="1"/>
  <c r="DV227" i="1" s="1"/>
  <c r="DU228" i="1"/>
  <c r="DV228" i="1" s="1"/>
  <c r="DU229" i="1"/>
  <c r="DV229" i="1" s="1"/>
  <c r="DU230" i="1"/>
  <c r="DV230" i="1" s="1"/>
  <c r="DU231" i="1"/>
  <c r="DV231" i="1" s="1"/>
  <c r="DU232" i="1"/>
  <c r="DV232" i="1" s="1"/>
  <c r="DU233" i="1"/>
  <c r="DV233" i="1" s="1"/>
  <c r="DU198" i="1"/>
  <c r="DV198" i="1" s="1"/>
  <c r="DU199" i="1"/>
  <c r="DV199" i="1" s="1"/>
  <c r="DU200" i="1"/>
  <c r="DV200" i="1" s="1"/>
  <c r="DU201" i="1"/>
  <c r="DV201" i="1" s="1"/>
  <c r="DU202" i="1"/>
  <c r="DV202" i="1" s="1"/>
  <c r="DU203" i="1"/>
  <c r="DV203" i="1" s="1"/>
  <c r="DU204" i="1"/>
  <c r="DV204" i="1" s="1"/>
  <c r="DU205" i="1"/>
  <c r="DV205" i="1" s="1"/>
  <c r="DU206" i="1"/>
  <c r="DV206" i="1" s="1"/>
  <c r="DU207" i="1"/>
  <c r="DV207" i="1" s="1"/>
  <c r="DU208" i="1"/>
  <c r="DV208" i="1" s="1"/>
  <c r="DU209" i="1"/>
  <c r="DV209" i="1" s="1"/>
  <c r="DU210" i="1"/>
  <c r="DV210" i="1" s="1"/>
  <c r="DU211" i="1"/>
  <c r="DV211" i="1" s="1"/>
  <c r="DU212" i="1"/>
  <c r="DV212" i="1" s="1"/>
  <c r="DU213" i="1"/>
  <c r="DV213" i="1" s="1"/>
  <c r="DU214" i="1"/>
  <c r="DV214" i="1" s="1"/>
  <c r="DU215" i="1"/>
  <c r="DV215" i="1" s="1"/>
  <c r="DU216" i="1"/>
  <c r="DV216" i="1" s="1"/>
  <c r="DU217" i="1"/>
  <c r="DV217" i="1" s="1"/>
  <c r="DU179" i="1"/>
  <c r="DV179" i="1" s="1"/>
  <c r="DU180" i="1"/>
  <c r="DV180" i="1" s="1"/>
  <c r="DU181" i="1"/>
  <c r="DV181" i="1" s="1"/>
  <c r="DU182" i="1"/>
  <c r="DV182" i="1" s="1"/>
  <c r="DU183" i="1"/>
  <c r="DV183" i="1" s="1"/>
  <c r="DU184" i="1"/>
  <c r="DV184" i="1" s="1"/>
  <c r="DU185" i="1"/>
  <c r="DV185" i="1" s="1"/>
  <c r="DU186" i="1"/>
  <c r="DV186" i="1" s="1"/>
  <c r="DU187" i="1"/>
  <c r="DV187" i="1" s="1"/>
  <c r="DU188" i="1"/>
  <c r="DV188" i="1" s="1"/>
  <c r="DU189" i="1"/>
  <c r="DV189" i="1" s="1"/>
  <c r="DU190" i="1"/>
  <c r="DV190" i="1" s="1"/>
  <c r="DU191" i="1"/>
  <c r="DV191" i="1" s="1"/>
  <c r="DU192" i="1"/>
  <c r="DV192" i="1" s="1"/>
  <c r="DU193" i="1"/>
  <c r="DV193" i="1" s="1"/>
  <c r="DU194" i="1"/>
  <c r="DV194" i="1" s="1"/>
  <c r="DU195" i="1"/>
  <c r="DV195" i="1" s="1"/>
  <c r="DU196" i="1"/>
  <c r="DV196" i="1" s="1"/>
  <c r="DU197" i="1"/>
  <c r="DV197" i="1" s="1"/>
  <c r="DU164" i="1"/>
  <c r="DV164" i="1" s="1"/>
  <c r="DU165" i="1"/>
  <c r="DV165" i="1" s="1"/>
  <c r="DU166" i="1"/>
  <c r="DV166" i="1" s="1"/>
  <c r="DU167" i="1"/>
  <c r="DV167" i="1" s="1"/>
  <c r="DU168" i="1"/>
  <c r="DV168" i="1" s="1"/>
  <c r="DU169" i="1"/>
  <c r="DV169" i="1" s="1"/>
  <c r="DU170" i="1"/>
  <c r="DV170" i="1" s="1"/>
  <c r="DU171" i="1"/>
  <c r="DV171" i="1" s="1"/>
  <c r="DU172" i="1"/>
  <c r="DV172" i="1" s="1"/>
  <c r="DU173" i="1"/>
  <c r="DV173" i="1" s="1"/>
  <c r="DU174" i="1"/>
  <c r="DV174" i="1" s="1"/>
  <c r="DU175" i="1"/>
  <c r="DV175" i="1" s="1"/>
  <c r="DU176" i="1"/>
  <c r="DV176" i="1" s="1"/>
  <c r="DU177" i="1"/>
  <c r="DV177" i="1" s="1"/>
  <c r="DU178" i="1"/>
  <c r="DV178" i="1" s="1"/>
  <c r="DU144" i="1"/>
  <c r="DV144" i="1" s="1"/>
  <c r="DU145" i="1"/>
  <c r="DV145" i="1" s="1"/>
  <c r="DU146" i="1"/>
  <c r="DV146" i="1" s="1"/>
  <c r="DU147" i="1"/>
  <c r="DV147" i="1" s="1"/>
  <c r="DU148" i="1"/>
  <c r="DV148" i="1" s="1"/>
  <c r="DU149" i="1"/>
  <c r="DV149" i="1" s="1"/>
  <c r="DU150" i="1"/>
  <c r="DV150" i="1" s="1"/>
  <c r="DU151" i="1"/>
  <c r="DV151" i="1" s="1"/>
  <c r="DU152" i="1"/>
  <c r="DV152" i="1" s="1"/>
  <c r="DU153" i="1"/>
  <c r="DV153" i="1" s="1"/>
  <c r="DU154" i="1"/>
  <c r="DV154" i="1" s="1"/>
  <c r="DU155" i="1"/>
  <c r="DV155" i="1" s="1"/>
  <c r="DU156" i="1"/>
  <c r="DV156" i="1" s="1"/>
  <c r="DU157" i="1"/>
  <c r="DV157" i="1" s="1"/>
  <c r="DU158" i="1"/>
  <c r="DV158" i="1" s="1"/>
  <c r="DU159" i="1"/>
  <c r="DV159" i="1" s="1"/>
  <c r="DU160" i="1"/>
  <c r="DV160" i="1" s="1"/>
  <c r="DU161" i="1"/>
  <c r="DV161" i="1" s="1"/>
  <c r="DU162" i="1"/>
  <c r="DV162" i="1" s="1"/>
  <c r="DU163" i="1"/>
  <c r="DV163" i="1" s="1"/>
  <c r="DU127" i="1"/>
  <c r="DV127" i="1" s="1"/>
  <c r="DU128" i="1"/>
  <c r="DV128" i="1" s="1"/>
  <c r="DU129" i="1"/>
  <c r="DV129" i="1" s="1"/>
  <c r="DU130" i="1"/>
  <c r="DV130" i="1" s="1"/>
  <c r="DU131" i="1"/>
  <c r="DV131" i="1" s="1"/>
  <c r="DU132" i="1"/>
  <c r="DV132" i="1" s="1"/>
  <c r="DU133" i="1"/>
  <c r="DV133" i="1" s="1"/>
  <c r="DU134" i="1"/>
  <c r="DV134" i="1" s="1"/>
  <c r="DU135" i="1"/>
  <c r="DV135" i="1" s="1"/>
  <c r="DU136" i="1"/>
  <c r="DV136" i="1" s="1"/>
  <c r="DU137" i="1"/>
  <c r="DV137" i="1" s="1"/>
  <c r="DU138" i="1"/>
  <c r="DV138" i="1" s="1"/>
  <c r="DU139" i="1"/>
  <c r="DV139" i="1" s="1"/>
  <c r="DU140" i="1"/>
  <c r="DV140" i="1" s="1"/>
  <c r="DU141" i="1"/>
  <c r="DV141" i="1" s="1"/>
  <c r="DU142" i="1"/>
  <c r="DV142" i="1" s="1"/>
  <c r="DU143" i="1"/>
  <c r="DV143" i="1" s="1"/>
  <c r="DU111" i="1"/>
  <c r="DV111" i="1" s="1"/>
  <c r="DU112" i="1"/>
  <c r="DV112" i="1" s="1"/>
  <c r="DU113" i="1"/>
  <c r="DV113" i="1" s="1"/>
  <c r="DU114" i="1"/>
  <c r="DV114" i="1" s="1"/>
  <c r="DU115" i="1"/>
  <c r="DV115" i="1" s="1"/>
  <c r="DU116" i="1"/>
  <c r="DV116" i="1" s="1"/>
  <c r="DU117" i="1"/>
  <c r="DV117" i="1" s="1"/>
  <c r="DU118" i="1"/>
  <c r="DV118" i="1" s="1"/>
  <c r="DU119" i="1"/>
  <c r="DV119" i="1" s="1"/>
  <c r="DU120" i="1"/>
  <c r="DV120" i="1" s="1"/>
  <c r="DU121" i="1"/>
  <c r="DV121" i="1" s="1"/>
  <c r="DU122" i="1"/>
  <c r="DV122" i="1" s="1"/>
  <c r="DU123" i="1"/>
  <c r="DV123" i="1" s="1"/>
  <c r="DU124" i="1"/>
  <c r="DV124" i="1" s="1"/>
  <c r="DU125" i="1"/>
  <c r="DV125" i="1" s="1"/>
  <c r="DU126" i="1"/>
  <c r="DV126" i="1" s="1"/>
  <c r="DU92" i="1"/>
  <c r="DV92" i="1" s="1"/>
  <c r="DU93" i="1"/>
  <c r="DV93" i="1" s="1"/>
  <c r="DU94" i="1"/>
  <c r="DV94" i="1" s="1"/>
  <c r="DU95" i="1"/>
  <c r="DV95" i="1" s="1"/>
  <c r="DU96" i="1"/>
  <c r="DV96" i="1" s="1"/>
  <c r="DU97" i="1"/>
  <c r="DV97" i="1" s="1"/>
  <c r="DU98" i="1"/>
  <c r="DV98" i="1" s="1"/>
  <c r="DU99" i="1"/>
  <c r="DV99" i="1" s="1"/>
  <c r="DU100" i="1"/>
  <c r="DV100" i="1" s="1"/>
  <c r="DU101" i="1"/>
  <c r="DV101" i="1" s="1"/>
  <c r="DU102" i="1"/>
  <c r="DV102" i="1" s="1"/>
  <c r="DU103" i="1"/>
  <c r="DV103" i="1" s="1"/>
  <c r="DU104" i="1"/>
  <c r="DV104" i="1" s="1"/>
  <c r="DU105" i="1"/>
  <c r="DV105" i="1" s="1"/>
  <c r="DU106" i="1"/>
  <c r="DV106" i="1" s="1"/>
  <c r="DU107" i="1"/>
  <c r="DV107" i="1" s="1"/>
  <c r="DU108" i="1"/>
  <c r="DV108" i="1" s="1"/>
  <c r="DU109" i="1"/>
  <c r="DV109" i="1" s="1"/>
  <c r="DU110" i="1"/>
  <c r="DV110" i="1" s="1"/>
  <c r="DU69" i="1"/>
  <c r="DV69" i="1" s="1"/>
  <c r="DU70" i="1"/>
  <c r="DV70" i="1" s="1"/>
  <c r="DU71" i="1"/>
  <c r="DV71" i="1" s="1"/>
  <c r="DU72" i="1"/>
  <c r="DV72" i="1" s="1"/>
  <c r="DU73" i="1"/>
  <c r="DV73" i="1" s="1"/>
  <c r="DU74" i="1"/>
  <c r="DV74" i="1" s="1"/>
  <c r="DU75" i="1"/>
  <c r="DV75" i="1" s="1"/>
  <c r="DU76" i="1"/>
  <c r="DV76" i="1" s="1"/>
  <c r="DU77" i="1"/>
  <c r="DV77" i="1" s="1"/>
  <c r="DU78" i="1"/>
  <c r="DV78" i="1" s="1"/>
  <c r="DU79" i="1"/>
  <c r="DV79" i="1" s="1"/>
  <c r="DU80" i="1"/>
  <c r="DV80" i="1" s="1"/>
  <c r="DU81" i="1"/>
  <c r="DV81" i="1" s="1"/>
  <c r="DU82" i="1"/>
  <c r="DV82" i="1" s="1"/>
  <c r="DU83" i="1"/>
  <c r="DV83" i="1" s="1"/>
  <c r="DU84" i="1"/>
  <c r="DV84" i="1" s="1"/>
  <c r="DU85" i="1"/>
  <c r="DV85" i="1" s="1"/>
  <c r="DU86" i="1"/>
  <c r="DV86" i="1" s="1"/>
  <c r="DU87" i="1"/>
  <c r="DV87" i="1" s="1"/>
  <c r="DU88" i="1"/>
  <c r="DV88" i="1" s="1"/>
  <c r="DU89" i="1"/>
  <c r="DV89" i="1" s="1"/>
  <c r="DU90" i="1"/>
  <c r="DV90" i="1" s="1"/>
  <c r="DU91" i="1"/>
  <c r="DV91" i="1" s="1"/>
  <c r="DU47" i="1"/>
  <c r="DV47" i="1" s="1"/>
  <c r="DU48" i="1"/>
  <c r="DV48" i="1" s="1"/>
  <c r="DU49" i="1"/>
  <c r="DV49" i="1" s="1"/>
  <c r="DU50" i="1"/>
  <c r="DV50" i="1" s="1"/>
  <c r="DU51" i="1"/>
  <c r="DV51" i="1" s="1"/>
  <c r="DU52" i="1"/>
  <c r="DV52" i="1" s="1"/>
  <c r="DU53" i="1"/>
  <c r="DV53" i="1" s="1"/>
  <c r="DU54" i="1"/>
  <c r="DV54" i="1" s="1"/>
  <c r="DU55" i="1"/>
  <c r="DV55" i="1" s="1"/>
  <c r="DU56" i="1"/>
  <c r="DV56" i="1" s="1"/>
  <c r="DU57" i="1"/>
  <c r="DV57" i="1" s="1"/>
  <c r="DU58" i="1"/>
  <c r="DV58" i="1" s="1"/>
  <c r="DU59" i="1"/>
  <c r="DV59" i="1" s="1"/>
  <c r="DU60" i="1"/>
  <c r="DV60" i="1" s="1"/>
  <c r="DU61" i="1"/>
  <c r="DV61" i="1" s="1"/>
  <c r="DU62" i="1"/>
  <c r="DV62" i="1" s="1"/>
  <c r="DU63" i="1"/>
  <c r="DV63" i="1" s="1"/>
  <c r="DU64" i="1"/>
  <c r="DV64" i="1" s="1"/>
  <c r="DU65" i="1"/>
  <c r="DV65" i="1" s="1"/>
  <c r="DU66" i="1"/>
  <c r="DV66" i="1" s="1"/>
  <c r="DU67" i="1"/>
  <c r="DV67" i="1" s="1"/>
  <c r="DU68" i="1"/>
  <c r="DV68" i="1" s="1"/>
  <c r="DU32" i="1"/>
  <c r="DV32" i="1" s="1"/>
  <c r="DU33" i="1"/>
  <c r="DV33" i="1" s="1"/>
  <c r="DU34" i="1"/>
  <c r="DV34" i="1" s="1"/>
  <c r="DU35" i="1"/>
  <c r="DV35" i="1" s="1"/>
  <c r="DU36" i="1"/>
  <c r="DV36" i="1" s="1"/>
  <c r="DU37" i="1"/>
  <c r="DV37" i="1" s="1"/>
  <c r="DU38" i="1"/>
  <c r="DV38" i="1" s="1"/>
  <c r="DU39" i="1"/>
  <c r="DV39" i="1" s="1"/>
  <c r="DU40" i="1"/>
  <c r="DV40" i="1" s="1"/>
  <c r="DU41" i="1"/>
  <c r="DV41" i="1" s="1"/>
  <c r="DU42" i="1"/>
  <c r="DV42" i="1" s="1"/>
  <c r="DU43" i="1"/>
  <c r="DV43" i="1" s="1"/>
  <c r="DU44" i="1"/>
  <c r="DV44" i="1" s="1"/>
  <c r="DU45" i="1"/>
  <c r="DV45" i="1" s="1"/>
  <c r="DU46" i="1"/>
  <c r="DV46" i="1" s="1"/>
  <c r="DU31" i="1"/>
  <c r="DV31" i="1" s="1"/>
  <c r="DU3" i="1"/>
  <c r="DV3" i="1" s="1"/>
  <c r="DU4" i="1"/>
  <c r="DV4" i="1" s="1"/>
  <c r="DU5" i="1"/>
  <c r="DV5" i="1" s="1"/>
  <c r="DU6" i="1"/>
  <c r="DV6" i="1" s="1"/>
  <c r="DU7" i="1"/>
  <c r="DV7" i="1" s="1"/>
  <c r="DU8" i="1"/>
  <c r="DV8" i="1" s="1"/>
  <c r="DU9" i="1"/>
  <c r="DV9" i="1" s="1"/>
  <c r="DU10" i="1"/>
  <c r="DV10" i="1" s="1"/>
  <c r="DU11" i="1"/>
  <c r="DV11" i="1" s="1"/>
  <c r="DU12" i="1"/>
  <c r="DV12" i="1" s="1"/>
  <c r="DU13" i="1"/>
  <c r="DV13" i="1" s="1"/>
  <c r="DU14" i="1"/>
  <c r="DV14" i="1" s="1"/>
  <c r="DU15" i="1"/>
  <c r="DV15" i="1" s="1"/>
  <c r="DU16" i="1"/>
  <c r="DV16" i="1" s="1"/>
  <c r="DU17" i="1"/>
  <c r="DV17" i="1" s="1"/>
  <c r="DU18" i="1"/>
  <c r="DV18" i="1" s="1"/>
  <c r="DU19" i="1"/>
  <c r="DV19" i="1" s="1"/>
  <c r="DU20" i="1"/>
  <c r="DV20" i="1" s="1"/>
  <c r="DU21" i="1"/>
  <c r="DV21" i="1" s="1"/>
  <c r="DU22" i="1"/>
  <c r="DV22" i="1" s="1"/>
  <c r="DU23" i="1"/>
  <c r="DV23" i="1" s="1"/>
  <c r="DU24" i="1"/>
  <c r="DV24" i="1" s="1"/>
  <c r="DU25" i="1"/>
  <c r="DV25" i="1" s="1"/>
  <c r="DU26" i="1"/>
  <c r="DV26" i="1" s="1"/>
  <c r="DU27" i="1"/>
  <c r="DV27" i="1" s="1"/>
  <c r="DU28" i="1"/>
  <c r="DV28" i="1" s="1"/>
  <c r="DU29" i="1"/>
  <c r="DV29" i="1" s="1"/>
  <c r="DU30" i="1"/>
  <c r="DV30" i="1" s="1"/>
  <c r="DM322" i="1"/>
  <c r="DN322" i="1" s="1"/>
  <c r="DM305" i="1"/>
  <c r="DN305" i="1" s="1"/>
  <c r="DM306" i="1"/>
  <c r="DN306" i="1" s="1"/>
  <c r="DM307" i="1"/>
  <c r="DN307" i="1" s="1"/>
  <c r="DM308" i="1"/>
  <c r="DN308" i="1" s="1"/>
  <c r="DM309" i="1"/>
  <c r="DN309" i="1" s="1"/>
  <c r="DM310" i="1"/>
  <c r="DN310" i="1" s="1"/>
  <c r="DM311" i="1"/>
  <c r="DN311" i="1" s="1"/>
  <c r="DM312" i="1"/>
  <c r="DN312" i="1" s="1"/>
  <c r="DM313" i="1"/>
  <c r="DN313" i="1" s="1"/>
  <c r="DM314" i="1"/>
  <c r="DN314" i="1" s="1"/>
  <c r="DM315" i="1"/>
  <c r="DN315" i="1" s="1"/>
  <c r="DM316" i="1"/>
  <c r="DN316" i="1" s="1"/>
  <c r="DM317" i="1"/>
  <c r="DN317" i="1" s="1"/>
  <c r="DM318" i="1"/>
  <c r="DN318" i="1" s="1"/>
  <c r="DM319" i="1"/>
  <c r="DN319" i="1" s="1"/>
  <c r="DM320" i="1"/>
  <c r="DN320" i="1" s="1"/>
  <c r="DM321" i="1"/>
  <c r="DN321" i="1" s="1"/>
  <c r="DM281" i="1"/>
  <c r="DN281" i="1" s="1"/>
  <c r="DM282" i="1"/>
  <c r="DN282" i="1" s="1"/>
  <c r="DM283" i="1"/>
  <c r="DN283" i="1" s="1"/>
  <c r="DM284" i="1"/>
  <c r="DN284" i="1" s="1"/>
  <c r="DM285" i="1"/>
  <c r="DN285" i="1" s="1"/>
  <c r="DM286" i="1"/>
  <c r="DN286" i="1" s="1"/>
  <c r="DM287" i="1"/>
  <c r="DN287" i="1" s="1"/>
  <c r="DM288" i="1"/>
  <c r="DN288" i="1" s="1"/>
  <c r="DM289" i="1"/>
  <c r="DN289" i="1" s="1"/>
  <c r="DM290" i="1"/>
  <c r="DN290" i="1" s="1"/>
  <c r="DM291" i="1"/>
  <c r="DN291" i="1" s="1"/>
  <c r="DM292" i="1"/>
  <c r="DN292" i="1" s="1"/>
  <c r="DM293" i="1"/>
  <c r="DN293" i="1" s="1"/>
  <c r="DM294" i="1"/>
  <c r="DN294" i="1" s="1"/>
  <c r="DM295" i="1"/>
  <c r="DN295" i="1" s="1"/>
  <c r="DM296" i="1"/>
  <c r="DN296" i="1" s="1"/>
  <c r="DM297" i="1"/>
  <c r="DN297" i="1" s="1"/>
  <c r="DM298" i="1"/>
  <c r="DN298" i="1" s="1"/>
  <c r="DM299" i="1"/>
  <c r="DN299" i="1" s="1"/>
  <c r="DM300" i="1"/>
  <c r="DN300" i="1" s="1"/>
  <c r="DM301" i="1"/>
  <c r="DN301" i="1" s="1"/>
  <c r="DM302" i="1"/>
  <c r="DN302" i="1" s="1"/>
  <c r="DM303" i="1"/>
  <c r="DN303" i="1" s="1"/>
  <c r="DM304" i="1"/>
  <c r="DN304" i="1" s="1"/>
  <c r="DM266" i="1"/>
  <c r="DN266" i="1" s="1"/>
  <c r="DM267" i="1"/>
  <c r="DN267" i="1" s="1"/>
  <c r="DM268" i="1"/>
  <c r="DN268" i="1" s="1"/>
  <c r="DM269" i="1"/>
  <c r="DN269" i="1" s="1"/>
  <c r="DM270" i="1"/>
  <c r="DN270" i="1" s="1"/>
  <c r="DM271" i="1"/>
  <c r="DN271" i="1" s="1"/>
  <c r="DM272" i="1"/>
  <c r="DN272" i="1" s="1"/>
  <c r="DM273" i="1"/>
  <c r="DN273" i="1" s="1"/>
  <c r="DM274" i="1"/>
  <c r="DN274" i="1" s="1"/>
  <c r="DM275" i="1"/>
  <c r="DN275" i="1" s="1"/>
  <c r="DM276" i="1"/>
  <c r="DN276" i="1" s="1"/>
  <c r="DM277" i="1"/>
  <c r="DN277" i="1" s="1"/>
  <c r="DM278" i="1"/>
  <c r="DN278" i="1" s="1"/>
  <c r="DM279" i="1"/>
  <c r="DN279" i="1" s="1"/>
  <c r="DM280" i="1"/>
  <c r="DN280" i="1" s="1"/>
  <c r="DM252" i="1"/>
  <c r="DN252" i="1" s="1"/>
  <c r="DM253" i="1"/>
  <c r="DN253" i="1" s="1"/>
  <c r="DM254" i="1"/>
  <c r="DN254" i="1" s="1"/>
  <c r="DM255" i="1"/>
  <c r="DN255" i="1" s="1"/>
  <c r="DM256" i="1"/>
  <c r="DN256" i="1" s="1"/>
  <c r="DM257" i="1"/>
  <c r="DN257" i="1" s="1"/>
  <c r="DM258" i="1"/>
  <c r="DN258" i="1" s="1"/>
  <c r="DM259" i="1"/>
  <c r="DN259" i="1" s="1"/>
  <c r="DM260" i="1"/>
  <c r="DN260" i="1" s="1"/>
  <c r="DM261" i="1"/>
  <c r="DN261" i="1" s="1"/>
  <c r="DM262" i="1"/>
  <c r="DN262" i="1" s="1"/>
  <c r="DM263" i="1"/>
  <c r="DN263" i="1" s="1"/>
  <c r="DM264" i="1"/>
  <c r="DN264" i="1" s="1"/>
  <c r="DM265" i="1"/>
  <c r="DN265" i="1" s="1"/>
  <c r="DM224" i="1"/>
  <c r="DN224" i="1" s="1"/>
  <c r="DM225" i="1"/>
  <c r="DN225" i="1" s="1"/>
  <c r="DM226" i="1"/>
  <c r="DN226" i="1" s="1"/>
  <c r="DM227" i="1"/>
  <c r="DN227" i="1" s="1"/>
  <c r="DM228" i="1"/>
  <c r="DN228" i="1" s="1"/>
  <c r="DM229" i="1"/>
  <c r="DN229" i="1" s="1"/>
  <c r="DM230" i="1"/>
  <c r="DN230" i="1" s="1"/>
  <c r="DM231" i="1"/>
  <c r="DN231" i="1" s="1"/>
  <c r="DM232" i="1"/>
  <c r="DN232" i="1" s="1"/>
  <c r="DM233" i="1"/>
  <c r="DN233" i="1" s="1"/>
  <c r="DM234" i="1"/>
  <c r="DN234" i="1" s="1"/>
  <c r="DM235" i="1"/>
  <c r="DN235" i="1" s="1"/>
  <c r="DM236" i="1"/>
  <c r="DN236" i="1" s="1"/>
  <c r="DM237" i="1"/>
  <c r="DN237" i="1" s="1"/>
  <c r="DM238" i="1"/>
  <c r="DN238" i="1" s="1"/>
  <c r="DM239" i="1"/>
  <c r="DN239" i="1" s="1"/>
  <c r="DM240" i="1"/>
  <c r="DN240" i="1" s="1"/>
  <c r="DM241" i="1"/>
  <c r="DN241" i="1" s="1"/>
  <c r="DM242" i="1"/>
  <c r="DN242" i="1" s="1"/>
  <c r="DM243" i="1"/>
  <c r="DN243" i="1" s="1"/>
  <c r="DM244" i="1"/>
  <c r="DN244" i="1" s="1"/>
  <c r="DM245" i="1"/>
  <c r="DN245" i="1" s="1"/>
  <c r="DM246" i="1"/>
  <c r="DN246" i="1" s="1"/>
  <c r="DM247" i="1"/>
  <c r="DN247" i="1" s="1"/>
  <c r="DM248" i="1"/>
  <c r="DN248" i="1" s="1"/>
  <c r="DM249" i="1"/>
  <c r="DN249" i="1" s="1"/>
  <c r="DM250" i="1"/>
  <c r="DN250" i="1" s="1"/>
  <c r="DM251" i="1"/>
  <c r="DN251" i="1" s="1"/>
  <c r="DM204" i="1"/>
  <c r="DN204" i="1" s="1"/>
  <c r="DM205" i="1"/>
  <c r="DN205" i="1" s="1"/>
  <c r="DM206" i="1"/>
  <c r="DN206" i="1" s="1"/>
  <c r="DM207" i="1"/>
  <c r="DN207" i="1" s="1"/>
  <c r="DM208" i="1"/>
  <c r="DN208" i="1" s="1"/>
  <c r="DM209" i="1"/>
  <c r="DN209" i="1" s="1"/>
  <c r="DM210" i="1"/>
  <c r="DN210" i="1" s="1"/>
  <c r="DM211" i="1"/>
  <c r="DN211" i="1" s="1"/>
  <c r="DM212" i="1"/>
  <c r="DN212" i="1" s="1"/>
  <c r="DM213" i="1"/>
  <c r="DN213" i="1" s="1"/>
  <c r="DM214" i="1"/>
  <c r="DN214" i="1" s="1"/>
  <c r="DM215" i="1"/>
  <c r="DN215" i="1" s="1"/>
  <c r="DM216" i="1"/>
  <c r="DN216" i="1" s="1"/>
  <c r="DM217" i="1"/>
  <c r="DN217" i="1" s="1"/>
  <c r="DM218" i="1"/>
  <c r="DN218" i="1" s="1"/>
  <c r="DM219" i="1"/>
  <c r="DN219" i="1" s="1"/>
  <c r="DM220" i="1"/>
  <c r="DN220" i="1" s="1"/>
  <c r="DM221" i="1"/>
  <c r="DN221" i="1" s="1"/>
  <c r="DM222" i="1"/>
  <c r="DN222" i="1" s="1"/>
  <c r="DM223" i="1"/>
  <c r="DN223" i="1" s="1"/>
  <c r="DM180" i="1"/>
  <c r="DN180" i="1" s="1"/>
  <c r="DM181" i="1"/>
  <c r="DN181" i="1" s="1"/>
  <c r="DM182" i="1"/>
  <c r="DN182" i="1" s="1"/>
  <c r="DM183" i="1"/>
  <c r="DN183" i="1" s="1"/>
  <c r="DM184" i="1"/>
  <c r="DN184" i="1" s="1"/>
  <c r="DM185" i="1"/>
  <c r="DN185" i="1" s="1"/>
  <c r="DM186" i="1"/>
  <c r="DN186" i="1" s="1"/>
  <c r="DM187" i="1"/>
  <c r="DN187" i="1" s="1"/>
  <c r="DM188" i="1"/>
  <c r="DN188" i="1" s="1"/>
  <c r="DM189" i="1"/>
  <c r="DN189" i="1" s="1"/>
  <c r="DM190" i="1"/>
  <c r="DN190" i="1" s="1"/>
  <c r="DM191" i="1"/>
  <c r="DN191" i="1" s="1"/>
  <c r="DM192" i="1"/>
  <c r="DN192" i="1" s="1"/>
  <c r="DM193" i="1"/>
  <c r="DN193" i="1" s="1"/>
  <c r="DM194" i="1"/>
  <c r="DN194" i="1" s="1"/>
  <c r="DM195" i="1"/>
  <c r="DN195" i="1" s="1"/>
  <c r="DM196" i="1"/>
  <c r="DN196" i="1" s="1"/>
  <c r="DM197" i="1"/>
  <c r="DN197" i="1" s="1"/>
  <c r="DM198" i="1"/>
  <c r="DN198" i="1" s="1"/>
  <c r="DM199" i="1"/>
  <c r="DN199" i="1" s="1"/>
  <c r="DM200" i="1"/>
  <c r="DN200" i="1" s="1"/>
  <c r="DM201" i="1"/>
  <c r="DN201" i="1" s="1"/>
  <c r="DM202" i="1"/>
  <c r="DN202" i="1" s="1"/>
  <c r="DM203" i="1"/>
  <c r="DN203" i="1" s="1"/>
  <c r="DM151" i="1"/>
  <c r="DN151" i="1" s="1"/>
  <c r="DM152" i="1"/>
  <c r="DN152" i="1" s="1"/>
  <c r="DM153" i="1"/>
  <c r="DN153" i="1" s="1"/>
  <c r="DM154" i="1"/>
  <c r="DN154" i="1" s="1"/>
  <c r="DM155" i="1"/>
  <c r="DN155" i="1" s="1"/>
  <c r="DM156" i="1"/>
  <c r="DN156" i="1" s="1"/>
  <c r="DM157" i="1"/>
  <c r="DN157" i="1" s="1"/>
  <c r="DM158" i="1"/>
  <c r="DN158" i="1" s="1"/>
  <c r="DM159" i="1"/>
  <c r="DN159" i="1" s="1"/>
  <c r="DM160" i="1"/>
  <c r="DN160" i="1" s="1"/>
  <c r="DM161" i="1"/>
  <c r="DN161" i="1" s="1"/>
  <c r="DM162" i="1"/>
  <c r="DN162" i="1" s="1"/>
  <c r="DM163" i="1"/>
  <c r="DN163" i="1" s="1"/>
  <c r="DM164" i="1"/>
  <c r="DN164" i="1" s="1"/>
  <c r="DM165" i="1"/>
  <c r="DN165" i="1" s="1"/>
  <c r="DM166" i="1"/>
  <c r="DN166" i="1" s="1"/>
  <c r="DM167" i="1"/>
  <c r="DN167" i="1" s="1"/>
  <c r="DM168" i="1"/>
  <c r="DN168" i="1" s="1"/>
  <c r="DM169" i="1"/>
  <c r="DN169" i="1" s="1"/>
  <c r="DM170" i="1"/>
  <c r="DN170" i="1" s="1"/>
  <c r="DM171" i="1"/>
  <c r="DN171" i="1" s="1"/>
  <c r="DM172" i="1"/>
  <c r="DN172" i="1" s="1"/>
  <c r="DM173" i="1"/>
  <c r="DN173" i="1" s="1"/>
  <c r="DM174" i="1"/>
  <c r="DN174" i="1" s="1"/>
  <c r="DM175" i="1"/>
  <c r="DN175" i="1" s="1"/>
  <c r="DM176" i="1"/>
  <c r="DN176" i="1" s="1"/>
  <c r="DM177" i="1"/>
  <c r="DN177" i="1" s="1"/>
  <c r="DM178" i="1"/>
  <c r="DN178" i="1" s="1"/>
  <c r="DM179" i="1"/>
  <c r="DN179" i="1" s="1"/>
  <c r="DM136" i="1"/>
  <c r="DN136" i="1" s="1"/>
  <c r="DM137" i="1"/>
  <c r="DN137" i="1" s="1"/>
  <c r="DM138" i="1"/>
  <c r="DN138" i="1" s="1"/>
  <c r="DM139" i="1"/>
  <c r="DN139" i="1" s="1"/>
  <c r="DM140" i="1"/>
  <c r="DN140" i="1" s="1"/>
  <c r="DM141" i="1"/>
  <c r="DN141" i="1" s="1"/>
  <c r="DM142" i="1"/>
  <c r="DN142" i="1" s="1"/>
  <c r="DM143" i="1"/>
  <c r="DN143" i="1" s="1"/>
  <c r="DM144" i="1"/>
  <c r="DN144" i="1" s="1"/>
  <c r="DM145" i="1"/>
  <c r="DN145" i="1" s="1"/>
  <c r="DM146" i="1"/>
  <c r="DN146" i="1" s="1"/>
  <c r="DM147" i="1"/>
  <c r="DN147" i="1" s="1"/>
  <c r="DM148" i="1"/>
  <c r="DN148" i="1" s="1"/>
  <c r="DM149" i="1"/>
  <c r="DN149" i="1" s="1"/>
  <c r="DM150" i="1"/>
  <c r="DN150" i="1" s="1"/>
  <c r="DM118" i="1"/>
  <c r="DN118" i="1" s="1"/>
  <c r="DM119" i="1"/>
  <c r="DN119" i="1" s="1"/>
  <c r="DM120" i="1"/>
  <c r="DN120" i="1" s="1"/>
  <c r="DM121" i="1"/>
  <c r="DN121" i="1" s="1"/>
  <c r="DM122" i="1"/>
  <c r="DN122" i="1" s="1"/>
  <c r="DM123" i="1"/>
  <c r="DN123" i="1" s="1"/>
  <c r="DM124" i="1"/>
  <c r="DN124" i="1" s="1"/>
  <c r="DM125" i="1"/>
  <c r="DN125" i="1" s="1"/>
  <c r="DM126" i="1"/>
  <c r="DN126" i="1" s="1"/>
  <c r="DM127" i="1"/>
  <c r="DN127" i="1" s="1"/>
  <c r="DM128" i="1"/>
  <c r="DN128" i="1" s="1"/>
  <c r="DM129" i="1"/>
  <c r="DN129" i="1" s="1"/>
  <c r="DM130" i="1"/>
  <c r="DN130" i="1" s="1"/>
  <c r="DM131" i="1"/>
  <c r="DN131" i="1" s="1"/>
  <c r="DM132" i="1"/>
  <c r="DN132" i="1" s="1"/>
  <c r="DM133" i="1"/>
  <c r="DN133" i="1" s="1"/>
  <c r="DM134" i="1"/>
  <c r="DN134" i="1" s="1"/>
  <c r="DM135" i="1"/>
  <c r="DN135" i="1" s="1"/>
  <c r="DM97" i="1"/>
  <c r="DN97" i="1" s="1"/>
  <c r="DM98" i="1"/>
  <c r="DN98" i="1" s="1"/>
  <c r="DM99" i="1"/>
  <c r="DN99" i="1" s="1"/>
  <c r="DM100" i="1"/>
  <c r="DN100" i="1" s="1"/>
  <c r="DM101" i="1"/>
  <c r="DN101" i="1" s="1"/>
  <c r="DM102" i="1"/>
  <c r="DN102" i="1" s="1"/>
  <c r="DM103" i="1"/>
  <c r="DN103" i="1" s="1"/>
  <c r="DM104" i="1"/>
  <c r="DN104" i="1" s="1"/>
  <c r="DM105" i="1"/>
  <c r="DN105" i="1" s="1"/>
  <c r="DM106" i="1"/>
  <c r="DN106" i="1" s="1"/>
  <c r="DM107" i="1"/>
  <c r="DN107" i="1" s="1"/>
  <c r="DM108" i="1"/>
  <c r="DN108" i="1" s="1"/>
  <c r="DM109" i="1"/>
  <c r="DN109" i="1" s="1"/>
  <c r="DM110" i="1"/>
  <c r="DN110" i="1" s="1"/>
  <c r="DM111" i="1"/>
  <c r="DN111" i="1" s="1"/>
  <c r="DM112" i="1"/>
  <c r="DN112" i="1" s="1"/>
  <c r="DM113" i="1"/>
  <c r="DN113" i="1" s="1"/>
  <c r="DM114" i="1"/>
  <c r="DN114" i="1" s="1"/>
  <c r="DM115" i="1"/>
  <c r="DN115" i="1" s="1"/>
  <c r="DM116" i="1"/>
  <c r="DN116" i="1" s="1"/>
  <c r="DM117" i="1"/>
  <c r="DN117" i="1" s="1"/>
  <c r="DM76" i="1"/>
  <c r="DN76" i="1" s="1"/>
  <c r="DM77" i="1"/>
  <c r="DN77" i="1" s="1"/>
  <c r="DM78" i="1"/>
  <c r="DN78" i="1" s="1"/>
  <c r="DM79" i="1"/>
  <c r="DN79" i="1" s="1"/>
  <c r="DM80" i="1"/>
  <c r="DN80" i="1" s="1"/>
  <c r="DM81" i="1"/>
  <c r="DN81" i="1" s="1"/>
  <c r="DM82" i="1"/>
  <c r="DN82" i="1" s="1"/>
  <c r="DM83" i="1"/>
  <c r="DN83" i="1" s="1"/>
  <c r="DM84" i="1"/>
  <c r="DN84" i="1" s="1"/>
  <c r="DM85" i="1"/>
  <c r="DN85" i="1" s="1"/>
  <c r="DM86" i="1"/>
  <c r="DN86" i="1" s="1"/>
  <c r="DM87" i="1"/>
  <c r="DN87" i="1" s="1"/>
  <c r="DM88" i="1"/>
  <c r="DN88" i="1" s="1"/>
  <c r="DM89" i="1"/>
  <c r="DN89" i="1" s="1"/>
  <c r="DM90" i="1"/>
  <c r="DN90" i="1" s="1"/>
  <c r="DM91" i="1"/>
  <c r="DN91" i="1" s="1"/>
  <c r="DM92" i="1"/>
  <c r="DN92" i="1" s="1"/>
  <c r="DM93" i="1"/>
  <c r="DN93" i="1" s="1"/>
  <c r="DM94" i="1"/>
  <c r="DN94" i="1" s="1"/>
  <c r="DM95" i="1"/>
  <c r="DN95" i="1" s="1"/>
  <c r="DM96" i="1"/>
  <c r="DN96" i="1" s="1"/>
  <c r="DM47" i="1"/>
  <c r="DN47" i="1" s="1"/>
  <c r="DM48" i="1"/>
  <c r="DN48" i="1" s="1"/>
  <c r="DM49" i="1"/>
  <c r="DN49" i="1" s="1"/>
  <c r="DM50" i="1"/>
  <c r="DN50" i="1" s="1"/>
  <c r="DM51" i="1"/>
  <c r="DN51" i="1" s="1"/>
  <c r="DM52" i="1"/>
  <c r="DN52" i="1" s="1"/>
  <c r="DM53" i="1"/>
  <c r="DN53" i="1" s="1"/>
  <c r="DM54" i="1"/>
  <c r="DN54" i="1" s="1"/>
  <c r="DM55" i="1"/>
  <c r="DN55" i="1" s="1"/>
  <c r="DM56" i="1"/>
  <c r="DN56" i="1" s="1"/>
  <c r="DM57" i="1"/>
  <c r="DN57" i="1" s="1"/>
  <c r="DM58" i="1"/>
  <c r="DN58" i="1" s="1"/>
  <c r="DM59" i="1"/>
  <c r="DN59" i="1" s="1"/>
  <c r="DM60" i="1"/>
  <c r="DN60" i="1" s="1"/>
  <c r="DM61" i="1"/>
  <c r="DN61" i="1" s="1"/>
  <c r="DM62" i="1"/>
  <c r="DN62" i="1" s="1"/>
  <c r="DM63" i="1"/>
  <c r="DN63" i="1" s="1"/>
  <c r="DM64" i="1"/>
  <c r="DN64" i="1" s="1"/>
  <c r="DM65" i="1"/>
  <c r="DN65" i="1" s="1"/>
  <c r="DM66" i="1"/>
  <c r="DN66" i="1" s="1"/>
  <c r="DM67" i="1"/>
  <c r="DN67" i="1" s="1"/>
  <c r="DM68" i="1"/>
  <c r="DN68" i="1" s="1"/>
  <c r="DM69" i="1"/>
  <c r="DN69" i="1" s="1"/>
  <c r="DM70" i="1"/>
  <c r="DN70" i="1" s="1"/>
  <c r="DM71" i="1"/>
  <c r="DN71" i="1" s="1"/>
  <c r="DM72" i="1"/>
  <c r="DN72" i="1" s="1"/>
  <c r="DM73" i="1"/>
  <c r="DN73" i="1" s="1"/>
  <c r="DM74" i="1"/>
  <c r="DN74" i="1" s="1"/>
  <c r="DM75" i="1"/>
  <c r="DN75" i="1" s="1"/>
  <c r="DM32" i="1"/>
  <c r="DN32" i="1" s="1"/>
  <c r="DM33" i="1"/>
  <c r="DN33" i="1" s="1"/>
  <c r="DM34" i="1"/>
  <c r="DN34" i="1" s="1"/>
  <c r="DM35" i="1"/>
  <c r="DN35" i="1" s="1"/>
  <c r="DM36" i="1"/>
  <c r="DN36" i="1" s="1"/>
  <c r="DM37" i="1"/>
  <c r="DN37" i="1" s="1"/>
  <c r="DM38" i="1"/>
  <c r="DN38" i="1" s="1"/>
  <c r="DM39" i="1"/>
  <c r="DN39" i="1" s="1"/>
  <c r="DM40" i="1"/>
  <c r="DN40" i="1" s="1"/>
  <c r="DM41" i="1"/>
  <c r="DN41" i="1" s="1"/>
  <c r="DM42" i="1"/>
  <c r="DN42" i="1" s="1"/>
  <c r="DM43" i="1"/>
  <c r="DN43" i="1" s="1"/>
  <c r="DM44" i="1"/>
  <c r="DN44" i="1" s="1"/>
  <c r="DM45" i="1"/>
  <c r="DN45" i="1" s="1"/>
  <c r="DM46" i="1"/>
  <c r="DN46" i="1" s="1"/>
  <c r="DM31" i="1"/>
  <c r="DN31" i="1" s="1"/>
  <c r="DM3" i="1"/>
  <c r="DN3" i="1" s="1"/>
  <c r="DM4" i="1"/>
  <c r="DN4" i="1" s="1"/>
  <c r="DM5" i="1"/>
  <c r="DN5" i="1" s="1"/>
  <c r="DM6" i="1"/>
  <c r="DN6" i="1" s="1"/>
  <c r="DM7" i="1"/>
  <c r="DN7" i="1" s="1"/>
  <c r="DM8" i="1"/>
  <c r="DN8" i="1" s="1"/>
  <c r="DM9" i="1"/>
  <c r="DN9" i="1" s="1"/>
  <c r="DM10" i="1"/>
  <c r="DN10" i="1" s="1"/>
  <c r="DM11" i="1"/>
  <c r="DN11" i="1" s="1"/>
  <c r="DM12" i="1"/>
  <c r="DN12" i="1" s="1"/>
  <c r="DM13" i="1"/>
  <c r="DN13" i="1" s="1"/>
  <c r="DM14" i="1"/>
  <c r="DN14" i="1" s="1"/>
  <c r="DM15" i="1"/>
  <c r="DN15" i="1" s="1"/>
  <c r="DM16" i="1"/>
  <c r="DN16" i="1" s="1"/>
  <c r="DM17" i="1"/>
  <c r="DN17" i="1" s="1"/>
  <c r="DM18" i="1"/>
  <c r="DN18" i="1" s="1"/>
  <c r="DM19" i="1"/>
  <c r="DN19" i="1" s="1"/>
  <c r="DM20" i="1"/>
  <c r="DN20" i="1" s="1"/>
  <c r="DM21" i="1"/>
  <c r="DN21" i="1" s="1"/>
  <c r="DM22" i="1"/>
  <c r="DN22" i="1" s="1"/>
  <c r="DM23" i="1"/>
  <c r="DN23" i="1" s="1"/>
  <c r="DM24" i="1"/>
  <c r="DN24" i="1" s="1"/>
  <c r="DM25" i="1"/>
  <c r="DN25" i="1" s="1"/>
  <c r="DM26" i="1"/>
  <c r="DN26" i="1" s="1"/>
  <c r="DM27" i="1"/>
  <c r="DN27" i="1" s="1"/>
  <c r="DM28" i="1"/>
  <c r="DN28" i="1" s="1"/>
  <c r="DM29" i="1"/>
  <c r="DN29" i="1" s="1"/>
  <c r="DM30" i="1"/>
  <c r="DN30" i="1" s="1"/>
  <c r="DC305" i="1"/>
  <c r="DD305" i="1" s="1"/>
  <c r="DC306" i="1"/>
  <c r="DD306" i="1" s="1"/>
  <c r="DC307" i="1"/>
  <c r="DD307" i="1" s="1"/>
  <c r="DC308" i="1"/>
  <c r="DD308" i="1" s="1"/>
  <c r="DC309" i="1"/>
  <c r="DD309" i="1" s="1"/>
  <c r="DC310" i="1"/>
  <c r="DD310" i="1" s="1"/>
  <c r="DC311" i="1"/>
  <c r="DD311" i="1" s="1"/>
  <c r="DC312" i="1"/>
  <c r="DD312" i="1" s="1"/>
  <c r="DC313" i="1"/>
  <c r="DD313" i="1" s="1"/>
  <c r="DC314" i="1"/>
  <c r="DD314" i="1" s="1"/>
  <c r="DC315" i="1"/>
  <c r="DD315" i="1" s="1"/>
  <c r="DC316" i="1"/>
  <c r="DD316" i="1" s="1"/>
  <c r="DC317" i="1"/>
  <c r="DD317" i="1" s="1"/>
  <c r="DC318" i="1"/>
  <c r="DD318" i="1" s="1"/>
  <c r="DC319" i="1"/>
  <c r="DD319" i="1" s="1"/>
  <c r="DC320" i="1"/>
  <c r="DD320" i="1" s="1"/>
  <c r="DC321" i="1"/>
  <c r="DD321" i="1" s="1"/>
  <c r="DC322" i="1"/>
  <c r="DD322" i="1" s="1"/>
  <c r="DC281" i="1"/>
  <c r="DD281" i="1" s="1"/>
  <c r="DC282" i="1"/>
  <c r="DD282" i="1" s="1"/>
  <c r="DC283" i="1"/>
  <c r="DD283" i="1" s="1"/>
  <c r="DC284" i="1"/>
  <c r="DD284" i="1" s="1"/>
  <c r="DC285" i="1"/>
  <c r="DD285" i="1" s="1"/>
  <c r="DC286" i="1"/>
  <c r="DD286" i="1" s="1"/>
  <c r="DC287" i="1"/>
  <c r="DD287" i="1" s="1"/>
  <c r="DC288" i="1"/>
  <c r="DD288" i="1" s="1"/>
  <c r="DC289" i="1"/>
  <c r="DD289" i="1" s="1"/>
  <c r="DC290" i="1"/>
  <c r="DD290" i="1" s="1"/>
  <c r="DC291" i="1"/>
  <c r="DD291" i="1" s="1"/>
  <c r="DC292" i="1"/>
  <c r="DD292" i="1" s="1"/>
  <c r="DC293" i="1"/>
  <c r="DD293" i="1" s="1"/>
  <c r="DC294" i="1"/>
  <c r="DD294" i="1" s="1"/>
  <c r="DC295" i="1"/>
  <c r="DD295" i="1" s="1"/>
  <c r="DC296" i="1"/>
  <c r="DD296" i="1" s="1"/>
  <c r="DC297" i="1"/>
  <c r="DD297" i="1" s="1"/>
  <c r="DC298" i="1"/>
  <c r="DD298" i="1" s="1"/>
  <c r="DC299" i="1"/>
  <c r="DD299" i="1" s="1"/>
  <c r="DC300" i="1"/>
  <c r="DD300" i="1" s="1"/>
  <c r="DC301" i="1"/>
  <c r="DD301" i="1" s="1"/>
  <c r="DC302" i="1"/>
  <c r="DD302" i="1" s="1"/>
  <c r="DC303" i="1"/>
  <c r="DD303" i="1" s="1"/>
  <c r="DC304" i="1"/>
  <c r="DD304" i="1" s="1"/>
  <c r="DC257" i="1"/>
  <c r="DD257" i="1" s="1"/>
  <c r="DC258" i="1"/>
  <c r="DD258" i="1" s="1"/>
  <c r="DC259" i="1"/>
  <c r="DD259" i="1" s="1"/>
  <c r="DC260" i="1"/>
  <c r="DD260" i="1" s="1"/>
  <c r="DC261" i="1"/>
  <c r="DD261" i="1" s="1"/>
  <c r="DC262" i="1"/>
  <c r="DD262" i="1" s="1"/>
  <c r="DC263" i="1"/>
  <c r="DD263" i="1" s="1"/>
  <c r="DC264" i="1"/>
  <c r="DD264" i="1" s="1"/>
  <c r="DC265" i="1"/>
  <c r="DD265" i="1" s="1"/>
  <c r="DC266" i="1"/>
  <c r="DD266" i="1" s="1"/>
  <c r="DC267" i="1"/>
  <c r="DD267" i="1" s="1"/>
  <c r="DC268" i="1"/>
  <c r="DD268" i="1" s="1"/>
  <c r="DC269" i="1"/>
  <c r="DD269" i="1" s="1"/>
  <c r="DC270" i="1"/>
  <c r="DD270" i="1" s="1"/>
  <c r="DC271" i="1"/>
  <c r="DD271" i="1" s="1"/>
  <c r="DC272" i="1"/>
  <c r="DD272" i="1" s="1"/>
  <c r="DC273" i="1"/>
  <c r="DD273" i="1" s="1"/>
  <c r="DC274" i="1"/>
  <c r="DD274" i="1" s="1"/>
  <c r="DC275" i="1"/>
  <c r="DD275" i="1" s="1"/>
  <c r="DC276" i="1"/>
  <c r="DD276" i="1" s="1"/>
  <c r="DC277" i="1"/>
  <c r="DD277" i="1" s="1"/>
  <c r="DC278" i="1"/>
  <c r="DD278" i="1" s="1"/>
  <c r="DC279" i="1"/>
  <c r="DD279" i="1" s="1"/>
  <c r="DC280" i="1"/>
  <c r="DD280" i="1" s="1"/>
  <c r="DC240" i="1"/>
  <c r="DD240" i="1" s="1"/>
  <c r="DC241" i="1"/>
  <c r="DD241" i="1" s="1"/>
  <c r="DC242" i="1"/>
  <c r="DD242" i="1" s="1"/>
  <c r="DC243" i="1"/>
  <c r="DD243" i="1" s="1"/>
  <c r="DC244" i="1"/>
  <c r="DD244" i="1" s="1"/>
  <c r="DC245" i="1"/>
  <c r="DD245" i="1" s="1"/>
  <c r="DC246" i="1"/>
  <c r="DD246" i="1" s="1"/>
  <c r="DC247" i="1"/>
  <c r="DD247" i="1" s="1"/>
  <c r="DC248" i="1"/>
  <c r="DD248" i="1" s="1"/>
  <c r="DC249" i="1"/>
  <c r="DD249" i="1" s="1"/>
  <c r="DC250" i="1"/>
  <c r="DD250" i="1" s="1"/>
  <c r="DC251" i="1"/>
  <c r="DD251" i="1" s="1"/>
  <c r="DC252" i="1"/>
  <c r="DD252" i="1" s="1"/>
  <c r="DC253" i="1"/>
  <c r="DD253" i="1" s="1"/>
  <c r="DC254" i="1"/>
  <c r="DD254" i="1" s="1"/>
  <c r="DC255" i="1"/>
  <c r="DD255" i="1" s="1"/>
  <c r="DC256" i="1"/>
  <c r="DD256" i="1" s="1"/>
  <c r="DC226" i="1"/>
  <c r="DD226" i="1" s="1"/>
  <c r="DC227" i="1"/>
  <c r="DD227" i="1" s="1"/>
  <c r="DC228" i="1"/>
  <c r="DD228" i="1" s="1"/>
  <c r="DC229" i="1"/>
  <c r="DD229" i="1" s="1"/>
  <c r="DC230" i="1"/>
  <c r="DD230" i="1" s="1"/>
  <c r="DC231" i="1"/>
  <c r="DD231" i="1" s="1"/>
  <c r="DC232" i="1"/>
  <c r="DD232" i="1" s="1"/>
  <c r="DC233" i="1"/>
  <c r="DD233" i="1" s="1"/>
  <c r="DC234" i="1"/>
  <c r="DD234" i="1" s="1"/>
  <c r="DC235" i="1"/>
  <c r="DD235" i="1" s="1"/>
  <c r="DC236" i="1"/>
  <c r="DD236" i="1" s="1"/>
  <c r="DC237" i="1"/>
  <c r="DD237" i="1" s="1"/>
  <c r="DC238" i="1"/>
  <c r="DD238" i="1" s="1"/>
  <c r="DC239" i="1"/>
  <c r="DD239" i="1" s="1"/>
  <c r="DC207" i="1"/>
  <c r="DD207" i="1" s="1"/>
  <c r="DC208" i="1"/>
  <c r="DD208" i="1" s="1"/>
  <c r="DC209" i="1"/>
  <c r="DD209" i="1" s="1"/>
  <c r="DC210" i="1"/>
  <c r="DD210" i="1" s="1"/>
  <c r="DC211" i="1"/>
  <c r="DD211" i="1" s="1"/>
  <c r="DC212" i="1"/>
  <c r="DD212" i="1" s="1"/>
  <c r="DC213" i="1"/>
  <c r="DD213" i="1" s="1"/>
  <c r="DC214" i="1"/>
  <c r="DD214" i="1" s="1"/>
  <c r="DC215" i="1"/>
  <c r="DD215" i="1" s="1"/>
  <c r="DC216" i="1"/>
  <c r="DD216" i="1" s="1"/>
  <c r="DC217" i="1"/>
  <c r="DD217" i="1" s="1"/>
  <c r="DC218" i="1"/>
  <c r="DD218" i="1" s="1"/>
  <c r="DC219" i="1"/>
  <c r="DD219" i="1" s="1"/>
  <c r="DC220" i="1"/>
  <c r="DD220" i="1" s="1"/>
  <c r="DC221" i="1"/>
  <c r="DD221" i="1" s="1"/>
  <c r="DC222" i="1"/>
  <c r="DD222" i="1" s="1"/>
  <c r="DC223" i="1"/>
  <c r="DD223" i="1" s="1"/>
  <c r="DC224" i="1"/>
  <c r="DD224" i="1" s="1"/>
  <c r="DC225" i="1"/>
  <c r="DD225" i="1" s="1"/>
  <c r="DC185" i="1"/>
  <c r="DD185" i="1" s="1"/>
  <c r="DC186" i="1"/>
  <c r="DD186" i="1" s="1"/>
  <c r="DC187" i="1"/>
  <c r="DD187" i="1" s="1"/>
  <c r="DC188" i="1"/>
  <c r="DD188" i="1" s="1"/>
  <c r="DC189" i="1"/>
  <c r="DD189" i="1" s="1"/>
  <c r="DC190" i="1"/>
  <c r="DD190" i="1" s="1"/>
  <c r="DC191" i="1"/>
  <c r="DD191" i="1" s="1"/>
  <c r="DC192" i="1"/>
  <c r="DD192" i="1" s="1"/>
  <c r="DC193" i="1"/>
  <c r="DD193" i="1" s="1"/>
  <c r="DC194" i="1"/>
  <c r="DD194" i="1" s="1"/>
  <c r="DC195" i="1"/>
  <c r="DD195" i="1" s="1"/>
  <c r="DC196" i="1"/>
  <c r="DD196" i="1" s="1"/>
  <c r="DC197" i="1"/>
  <c r="DD197" i="1" s="1"/>
  <c r="DC198" i="1"/>
  <c r="DD198" i="1" s="1"/>
  <c r="DC199" i="1"/>
  <c r="DD199" i="1" s="1"/>
  <c r="DC200" i="1"/>
  <c r="DD200" i="1" s="1"/>
  <c r="DC201" i="1"/>
  <c r="DD201" i="1" s="1"/>
  <c r="DC202" i="1"/>
  <c r="DD202" i="1" s="1"/>
  <c r="DC203" i="1"/>
  <c r="DD203" i="1" s="1"/>
  <c r="DC204" i="1"/>
  <c r="DD204" i="1" s="1"/>
  <c r="DC205" i="1"/>
  <c r="DD205" i="1" s="1"/>
  <c r="DC206" i="1"/>
  <c r="DD206" i="1" s="1"/>
  <c r="DC168" i="1"/>
  <c r="DD168" i="1" s="1"/>
  <c r="DC169" i="1"/>
  <c r="DD169" i="1" s="1"/>
  <c r="DC170" i="1"/>
  <c r="DD170" i="1" s="1"/>
  <c r="DC171" i="1"/>
  <c r="DD171" i="1" s="1"/>
  <c r="DC172" i="1"/>
  <c r="DD172" i="1" s="1"/>
  <c r="DC173" i="1"/>
  <c r="DD173" i="1" s="1"/>
  <c r="DC174" i="1"/>
  <c r="DD174" i="1" s="1"/>
  <c r="DC175" i="1"/>
  <c r="DD175" i="1" s="1"/>
  <c r="DC176" i="1"/>
  <c r="DD176" i="1" s="1"/>
  <c r="DC177" i="1"/>
  <c r="DD177" i="1" s="1"/>
  <c r="DC178" i="1"/>
  <c r="DD178" i="1" s="1"/>
  <c r="DC179" i="1"/>
  <c r="DD179" i="1" s="1"/>
  <c r="DC180" i="1"/>
  <c r="DD180" i="1" s="1"/>
  <c r="DC181" i="1"/>
  <c r="DD181" i="1" s="1"/>
  <c r="DC182" i="1"/>
  <c r="DD182" i="1" s="1"/>
  <c r="DC183" i="1"/>
  <c r="DD183" i="1" s="1"/>
  <c r="DC184" i="1"/>
  <c r="DD184" i="1" s="1"/>
  <c r="DC147" i="1"/>
  <c r="DD147" i="1" s="1"/>
  <c r="DC148" i="1"/>
  <c r="DD148" i="1" s="1"/>
  <c r="DC149" i="1"/>
  <c r="DD149" i="1" s="1"/>
  <c r="DC150" i="1"/>
  <c r="DD150" i="1" s="1"/>
  <c r="DC151" i="1"/>
  <c r="DD151" i="1" s="1"/>
  <c r="DC152" i="1"/>
  <c r="DD152" i="1" s="1"/>
  <c r="DC153" i="1"/>
  <c r="DD153" i="1" s="1"/>
  <c r="DC154" i="1"/>
  <c r="DD154" i="1" s="1"/>
  <c r="DC155" i="1"/>
  <c r="DD155" i="1" s="1"/>
  <c r="DC156" i="1"/>
  <c r="DD156" i="1" s="1"/>
  <c r="DC157" i="1"/>
  <c r="DD157" i="1" s="1"/>
  <c r="DC158" i="1"/>
  <c r="DD158" i="1" s="1"/>
  <c r="DC159" i="1"/>
  <c r="DD159" i="1" s="1"/>
  <c r="DC160" i="1"/>
  <c r="DD160" i="1" s="1"/>
  <c r="DC161" i="1"/>
  <c r="DD161" i="1" s="1"/>
  <c r="DC162" i="1"/>
  <c r="DD162" i="1" s="1"/>
  <c r="DC163" i="1"/>
  <c r="DD163" i="1" s="1"/>
  <c r="DC164" i="1"/>
  <c r="DD164" i="1" s="1"/>
  <c r="DC165" i="1"/>
  <c r="DD165" i="1" s="1"/>
  <c r="DC166" i="1"/>
  <c r="DD166" i="1" s="1"/>
  <c r="DC167" i="1"/>
  <c r="DD167" i="1" s="1"/>
  <c r="DC135" i="1"/>
  <c r="DD135" i="1" s="1"/>
  <c r="DC136" i="1"/>
  <c r="DD136" i="1" s="1"/>
  <c r="DC137" i="1"/>
  <c r="DD137" i="1" s="1"/>
  <c r="DC138" i="1"/>
  <c r="DD138" i="1" s="1"/>
  <c r="DC139" i="1"/>
  <c r="DD139" i="1" s="1"/>
  <c r="DC140" i="1"/>
  <c r="DD140" i="1" s="1"/>
  <c r="DC141" i="1"/>
  <c r="DD141" i="1" s="1"/>
  <c r="DC142" i="1"/>
  <c r="DD142" i="1" s="1"/>
  <c r="DC143" i="1"/>
  <c r="DD143" i="1" s="1"/>
  <c r="DC144" i="1"/>
  <c r="DD144" i="1" s="1"/>
  <c r="DC145" i="1"/>
  <c r="DD145" i="1" s="1"/>
  <c r="DC146" i="1"/>
  <c r="DD146" i="1" s="1"/>
  <c r="DC117" i="1"/>
  <c r="DD117" i="1" s="1"/>
  <c r="DC118" i="1"/>
  <c r="DD118" i="1" s="1"/>
  <c r="DC119" i="1"/>
  <c r="DD119" i="1" s="1"/>
  <c r="DC120" i="1"/>
  <c r="DD120" i="1" s="1"/>
  <c r="DC121" i="1"/>
  <c r="DD121" i="1" s="1"/>
  <c r="DC122" i="1"/>
  <c r="DD122" i="1" s="1"/>
  <c r="DC123" i="1"/>
  <c r="DD123" i="1" s="1"/>
  <c r="DC124" i="1"/>
  <c r="DD124" i="1" s="1"/>
  <c r="DC125" i="1"/>
  <c r="DD125" i="1" s="1"/>
  <c r="DC126" i="1"/>
  <c r="DD126" i="1" s="1"/>
  <c r="DC127" i="1"/>
  <c r="DD127" i="1" s="1"/>
  <c r="DC128" i="1"/>
  <c r="DD128" i="1" s="1"/>
  <c r="DC129" i="1"/>
  <c r="DD129" i="1" s="1"/>
  <c r="DC130" i="1"/>
  <c r="DD130" i="1" s="1"/>
  <c r="DC131" i="1"/>
  <c r="DD131" i="1" s="1"/>
  <c r="DC132" i="1"/>
  <c r="DD132" i="1" s="1"/>
  <c r="DC133" i="1"/>
  <c r="DD133" i="1" s="1"/>
  <c r="DC134" i="1"/>
  <c r="DD134" i="1" s="1"/>
  <c r="DC97" i="1"/>
  <c r="DD97" i="1" s="1"/>
  <c r="DC98" i="1"/>
  <c r="DD98" i="1" s="1"/>
  <c r="DC99" i="1"/>
  <c r="DD99" i="1" s="1"/>
  <c r="DC100" i="1"/>
  <c r="DD100" i="1" s="1"/>
  <c r="DC101" i="1"/>
  <c r="DD101" i="1" s="1"/>
  <c r="DC102" i="1"/>
  <c r="DD102" i="1" s="1"/>
  <c r="DC103" i="1"/>
  <c r="DD103" i="1" s="1"/>
  <c r="DC104" i="1"/>
  <c r="DD104" i="1" s="1"/>
  <c r="DC105" i="1"/>
  <c r="DD105" i="1" s="1"/>
  <c r="DC106" i="1"/>
  <c r="DD106" i="1" s="1"/>
  <c r="DC107" i="1"/>
  <c r="DD107" i="1" s="1"/>
  <c r="DC108" i="1"/>
  <c r="DD108" i="1" s="1"/>
  <c r="DC109" i="1"/>
  <c r="DD109" i="1" s="1"/>
  <c r="DC110" i="1"/>
  <c r="DD110" i="1" s="1"/>
  <c r="DC111" i="1"/>
  <c r="DD111" i="1" s="1"/>
  <c r="DC112" i="1"/>
  <c r="DD112" i="1" s="1"/>
  <c r="DC113" i="1"/>
  <c r="DD113" i="1" s="1"/>
  <c r="DC114" i="1"/>
  <c r="DD114" i="1" s="1"/>
  <c r="DC115" i="1"/>
  <c r="DD115" i="1" s="1"/>
  <c r="DC116" i="1"/>
  <c r="DD116" i="1" s="1"/>
  <c r="DC75" i="1"/>
  <c r="DD75" i="1" s="1"/>
  <c r="DC76" i="1"/>
  <c r="DD76" i="1" s="1"/>
  <c r="DC77" i="1"/>
  <c r="DD77" i="1" s="1"/>
  <c r="DC78" i="1"/>
  <c r="DD78" i="1" s="1"/>
  <c r="DC79" i="1"/>
  <c r="DD79" i="1" s="1"/>
  <c r="DC80" i="1"/>
  <c r="DD80" i="1" s="1"/>
  <c r="DC81" i="1"/>
  <c r="DD81" i="1" s="1"/>
  <c r="DC82" i="1"/>
  <c r="DD82" i="1" s="1"/>
  <c r="DC83" i="1"/>
  <c r="DD83" i="1" s="1"/>
  <c r="DC84" i="1"/>
  <c r="DD84" i="1" s="1"/>
  <c r="DC85" i="1"/>
  <c r="DD85" i="1" s="1"/>
  <c r="DC86" i="1"/>
  <c r="DD86" i="1" s="1"/>
  <c r="DC87" i="1"/>
  <c r="DD87" i="1" s="1"/>
  <c r="DC88" i="1"/>
  <c r="DD88" i="1" s="1"/>
  <c r="DC89" i="1"/>
  <c r="DD89" i="1" s="1"/>
  <c r="DC90" i="1"/>
  <c r="DD90" i="1" s="1"/>
  <c r="DC91" i="1"/>
  <c r="DD91" i="1" s="1"/>
  <c r="DC92" i="1"/>
  <c r="DD92" i="1" s="1"/>
  <c r="DC93" i="1"/>
  <c r="DD93" i="1" s="1"/>
  <c r="DC94" i="1"/>
  <c r="DD94" i="1" s="1"/>
  <c r="DC95" i="1"/>
  <c r="DD95" i="1" s="1"/>
  <c r="DC96" i="1"/>
  <c r="DD96" i="1" s="1"/>
  <c r="DC58" i="1"/>
  <c r="DD58" i="1" s="1"/>
  <c r="DC59" i="1"/>
  <c r="DD59" i="1" s="1"/>
  <c r="DC60" i="1"/>
  <c r="DD60" i="1" s="1"/>
  <c r="DC61" i="1"/>
  <c r="DD61" i="1" s="1"/>
  <c r="DC62" i="1"/>
  <c r="DD62" i="1" s="1"/>
  <c r="DC63" i="1"/>
  <c r="DD63" i="1" s="1"/>
  <c r="DC64" i="1"/>
  <c r="DD64" i="1" s="1"/>
  <c r="DC65" i="1"/>
  <c r="DD65" i="1" s="1"/>
  <c r="DC66" i="1"/>
  <c r="DD66" i="1" s="1"/>
  <c r="DC67" i="1"/>
  <c r="DD67" i="1" s="1"/>
  <c r="DC68" i="1"/>
  <c r="DD68" i="1" s="1"/>
  <c r="DC69" i="1"/>
  <c r="DD69" i="1" s="1"/>
  <c r="DC70" i="1"/>
  <c r="DD70" i="1" s="1"/>
  <c r="DC71" i="1"/>
  <c r="DD71" i="1" s="1"/>
  <c r="DC72" i="1"/>
  <c r="DD72" i="1" s="1"/>
  <c r="DC73" i="1"/>
  <c r="DD73" i="1" s="1"/>
  <c r="DC74" i="1"/>
  <c r="DD74" i="1" s="1"/>
  <c r="DC42" i="1"/>
  <c r="DD42" i="1" s="1"/>
  <c r="DC43" i="1"/>
  <c r="DD43" i="1" s="1"/>
  <c r="DC44" i="1"/>
  <c r="DD44" i="1" s="1"/>
  <c r="DC45" i="1"/>
  <c r="DD45" i="1" s="1"/>
  <c r="DC46" i="1"/>
  <c r="DD46" i="1" s="1"/>
  <c r="DC47" i="1"/>
  <c r="DD47" i="1" s="1"/>
  <c r="DC48" i="1"/>
  <c r="DD48" i="1" s="1"/>
  <c r="DC49" i="1"/>
  <c r="DD49" i="1" s="1"/>
  <c r="DC50" i="1"/>
  <c r="DD50" i="1" s="1"/>
  <c r="DC51" i="1"/>
  <c r="DD51" i="1" s="1"/>
  <c r="DC52" i="1"/>
  <c r="DD52" i="1" s="1"/>
  <c r="DC53" i="1"/>
  <c r="DD53" i="1" s="1"/>
  <c r="DC54" i="1"/>
  <c r="DD54" i="1" s="1"/>
  <c r="DC55" i="1"/>
  <c r="DD55" i="1" s="1"/>
  <c r="DC56" i="1"/>
  <c r="DD56" i="1" s="1"/>
  <c r="DC57" i="1"/>
  <c r="DD57" i="1" s="1"/>
  <c r="DC32" i="1"/>
  <c r="DD32" i="1" s="1"/>
  <c r="DC33" i="1"/>
  <c r="DD33" i="1" s="1"/>
  <c r="DC34" i="1"/>
  <c r="DD34" i="1" s="1"/>
  <c r="DC35" i="1"/>
  <c r="DD35" i="1" s="1"/>
  <c r="DC36" i="1"/>
  <c r="DD36" i="1" s="1"/>
  <c r="DC37" i="1"/>
  <c r="DD37" i="1" s="1"/>
  <c r="DC38" i="1"/>
  <c r="DD38" i="1" s="1"/>
  <c r="DC39" i="1"/>
  <c r="DD39" i="1" s="1"/>
  <c r="DC40" i="1"/>
  <c r="DD40" i="1" s="1"/>
  <c r="DC41" i="1"/>
  <c r="DD41" i="1" s="1"/>
  <c r="DC31" i="1"/>
  <c r="DD31" i="1" s="1"/>
  <c r="DC3" i="1"/>
  <c r="DD3" i="1" s="1"/>
  <c r="DC4" i="1"/>
  <c r="DD4" i="1" s="1"/>
  <c r="DC5" i="1"/>
  <c r="DD5" i="1" s="1"/>
  <c r="DC6" i="1"/>
  <c r="DD6" i="1" s="1"/>
  <c r="DC7" i="1"/>
  <c r="DD7" i="1" s="1"/>
  <c r="DC8" i="1"/>
  <c r="DD8" i="1" s="1"/>
  <c r="DC9" i="1"/>
  <c r="DD9" i="1" s="1"/>
  <c r="DC10" i="1"/>
  <c r="DD10" i="1" s="1"/>
  <c r="DC11" i="1"/>
  <c r="DD11" i="1" s="1"/>
  <c r="DC12" i="1"/>
  <c r="DD12" i="1" s="1"/>
  <c r="DC13" i="1"/>
  <c r="DD13" i="1" s="1"/>
  <c r="DC14" i="1"/>
  <c r="DD14" i="1" s="1"/>
  <c r="DC15" i="1"/>
  <c r="DD15" i="1" s="1"/>
  <c r="DC16" i="1"/>
  <c r="DD16" i="1" s="1"/>
  <c r="DC17" i="1"/>
  <c r="DD17" i="1" s="1"/>
  <c r="DC18" i="1"/>
  <c r="DD18" i="1" s="1"/>
  <c r="DC19" i="1"/>
  <c r="DD19" i="1" s="1"/>
  <c r="DC20" i="1"/>
  <c r="DD20" i="1" s="1"/>
  <c r="DC21" i="1"/>
  <c r="DD21" i="1" s="1"/>
  <c r="DC22" i="1"/>
  <c r="DD22" i="1" s="1"/>
  <c r="DC23" i="1"/>
  <c r="DD23" i="1" s="1"/>
  <c r="DC24" i="1"/>
  <c r="DD24" i="1" s="1"/>
  <c r="DC25" i="1"/>
  <c r="DD25" i="1" s="1"/>
  <c r="DC26" i="1"/>
  <c r="DD26" i="1" s="1"/>
  <c r="DC27" i="1"/>
  <c r="DD27" i="1" s="1"/>
  <c r="DC28" i="1"/>
  <c r="DD28" i="1" s="1"/>
  <c r="DC29" i="1"/>
  <c r="DD29" i="1" s="1"/>
  <c r="DC30" i="1"/>
  <c r="DD30" i="1" s="1"/>
  <c r="CS321" i="1"/>
  <c r="CT321" i="1" s="1"/>
  <c r="CS322" i="1"/>
  <c r="CT322" i="1" s="1"/>
  <c r="CS290" i="1"/>
  <c r="CT290" i="1" s="1"/>
  <c r="CS291" i="1"/>
  <c r="CT291" i="1" s="1"/>
  <c r="CS292" i="1"/>
  <c r="CT292" i="1" s="1"/>
  <c r="CS293" i="1"/>
  <c r="CT293" i="1" s="1"/>
  <c r="CS294" i="1"/>
  <c r="CT294" i="1" s="1"/>
  <c r="CS295" i="1"/>
  <c r="CT295" i="1" s="1"/>
  <c r="CS296" i="1"/>
  <c r="CT296" i="1" s="1"/>
  <c r="CS297" i="1"/>
  <c r="CT297" i="1" s="1"/>
  <c r="CS298" i="1"/>
  <c r="CT298" i="1" s="1"/>
  <c r="CS299" i="1"/>
  <c r="CT299" i="1" s="1"/>
  <c r="CS300" i="1"/>
  <c r="CT300" i="1" s="1"/>
  <c r="CS301" i="1"/>
  <c r="CT301" i="1" s="1"/>
  <c r="CS302" i="1"/>
  <c r="CT302" i="1" s="1"/>
  <c r="CS303" i="1"/>
  <c r="CT303" i="1" s="1"/>
  <c r="CS304" i="1"/>
  <c r="CT304" i="1" s="1"/>
  <c r="CS305" i="1"/>
  <c r="CT305" i="1" s="1"/>
  <c r="CS306" i="1"/>
  <c r="CT306" i="1" s="1"/>
  <c r="CS307" i="1"/>
  <c r="CT307" i="1" s="1"/>
  <c r="CS308" i="1"/>
  <c r="CT308" i="1" s="1"/>
  <c r="CS309" i="1"/>
  <c r="CT309" i="1" s="1"/>
  <c r="CS310" i="1"/>
  <c r="CT310" i="1" s="1"/>
  <c r="CS311" i="1"/>
  <c r="CT311" i="1" s="1"/>
  <c r="CS312" i="1"/>
  <c r="CT312" i="1" s="1"/>
  <c r="CS313" i="1"/>
  <c r="CT313" i="1" s="1"/>
  <c r="CS314" i="1"/>
  <c r="CT314" i="1" s="1"/>
  <c r="CS315" i="1"/>
  <c r="CT315" i="1" s="1"/>
  <c r="CS316" i="1"/>
  <c r="CT316" i="1" s="1"/>
  <c r="CS317" i="1"/>
  <c r="CT317" i="1" s="1"/>
  <c r="CS318" i="1"/>
  <c r="CT318" i="1" s="1"/>
  <c r="CS319" i="1"/>
  <c r="CT319" i="1" s="1"/>
  <c r="CS320" i="1"/>
  <c r="CT320" i="1" s="1"/>
  <c r="CS269" i="1"/>
  <c r="CT269" i="1" s="1"/>
  <c r="CS270" i="1"/>
  <c r="CT270" i="1" s="1"/>
  <c r="CS271" i="1"/>
  <c r="CT271" i="1" s="1"/>
  <c r="CS272" i="1"/>
  <c r="CT272" i="1" s="1"/>
  <c r="CS273" i="1"/>
  <c r="CT273" i="1" s="1"/>
  <c r="CS274" i="1"/>
  <c r="CT274" i="1" s="1"/>
  <c r="CS275" i="1"/>
  <c r="CT275" i="1" s="1"/>
  <c r="CS276" i="1"/>
  <c r="CT276" i="1" s="1"/>
  <c r="CS277" i="1"/>
  <c r="CT277" i="1" s="1"/>
  <c r="CS278" i="1"/>
  <c r="CT278" i="1" s="1"/>
  <c r="CS279" i="1"/>
  <c r="CT279" i="1" s="1"/>
  <c r="CS280" i="1"/>
  <c r="CT280" i="1" s="1"/>
  <c r="CS281" i="1"/>
  <c r="CT281" i="1" s="1"/>
  <c r="CS282" i="1"/>
  <c r="CT282" i="1" s="1"/>
  <c r="CS283" i="1"/>
  <c r="CT283" i="1" s="1"/>
  <c r="CS284" i="1"/>
  <c r="CT284" i="1" s="1"/>
  <c r="CS285" i="1"/>
  <c r="CT285" i="1" s="1"/>
  <c r="CS286" i="1"/>
  <c r="CT286" i="1" s="1"/>
  <c r="CS287" i="1"/>
  <c r="CT287" i="1" s="1"/>
  <c r="CS288" i="1"/>
  <c r="CT288" i="1" s="1"/>
  <c r="CS289" i="1"/>
  <c r="CT289" i="1" s="1"/>
  <c r="CS249" i="1"/>
  <c r="CT249" i="1" s="1"/>
  <c r="CS250" i="1"/>
  <c r="CT250" i="1" s="1"/>
  <c r="CS251" i="1"/>
  <c r="CT251" i="1" s="1"/>
  <c r="CS252" i="1"/>
  <c r="CT252" i="1" s="1"/>
  <c r="CS253" i="1"/>
  <c r="CT253" i="1" s="1"/>
  <c r="CS254" i="1"/>
  <c r="CT254" i="1" s="1"/>
  <c r="CS255" i="1"/>
  <c r="CT255" i="1" s="1"/>
  <c r="CS256" i="1"/>
  <c r="CT256" i="1" s="1"/>
  <c r="CS257" i="1"/>
  <c r="CT257" i="1" s="1"/>
  <c r="CS258" i="1"/>
  <c r="CT258" i="1" s="1"/>
  <c r="CS259" i="1"/>
  <c r="CT259" i="1" s="1"/>
  <c r="CS260" i="1"/>
  <c r="CT260" i="1" s="1"/>
  <c r="CS261" i="1"/>
  <c r="CT261" i="1" s="1"/>
  <c r="CS262" i="1"/>
  <c r="CT262" i="1" s="1"/>
  <c r="CS263" i="1"/>
  <c r="CT263" i="1" s="1"/>
  <c r="CS264" i="1"/>
  <c r="CT264" i="1" s="1"/>
  <c r="CS265" i="1"/>
  <c r="CT265" i="1" s="1"/>
  <c r="CS266" i="1"/>
  <c r="CT266" i="1" s="1"/>
  <c r="CS267" i="1"/>
  <c r="CT267" i="1" s="1"/>
  <c r="CS268" i="1"/>
  <c r="CT268" i="1" s="1"/>
  <c r="CS229" i="1"/>
  <c r="CT229" i="1" s="1"/>
  <c r="CS230" i="1"/>
  <c r="CT230" i="1" s="1"/>
  <c r="CS231" i="1"/>
  <c r="CT231" i="1" s="1"/>
  <c r="CS232" i="1"/>
  <c r="CT232" i="1" s="1"/>
  <c r="CS233" i="1"/>
  <c r="CT233" i="1" s="1"/>
  <c r="CS234" i="1"/>
  <c r="CT234" i="1" s="1"/>
  <c r="CS235" i="1"/>
  <c r="CT235" i="1" s="1"/>
  <c r="CS236" i="1"/>
  <c r="CT236" i="1" s="1"/>
  <c r="CS237" i="1"/>
  <c r="CT237" i="1" s="1"/>
  <c r="CS238" i="1"/>
  <c r="CT238" i="1" s="1"/>
  <c r="CS239" i="1"/>
  <c r="CT239" i="1" s="1"/>
  <c r="CS240" i="1"/>
  <c r="CT240" i="1" s="1"/>
  <c r="CS241" i="1"/>
  <c r="CT241" i="1" s="1"/>
  <c r="CS242" i="1"/>
  <c r="CT242" i="1" s="1"/>
  <c r="CS243" i="1"/>
  <c r="CT243" i="1" s="1"/>
  <c r="CS244" i="1"/>
  <c r="CT244" i="1" s="1"/>
  <c r="CS245" i="1"/>
  <c r="CT245" i="1" s="1"/>
  <c r="CS246" i="1"/>
  <c r="CT246" i="1" s="1"/>
  <c r="CS247" i="1"/>
  <c r="CT247" i="1" s="1"/>
  <c r="CS248" i="1"/>
  <c r="CT248" i="1" s="1"/>
  <c r="CS210" i="1"/>
  <c r="CT210" i="1" s="1"/>
  <c r="CS211" i="1"/>
  <c r="CT211" i="1" s="1"/>
  <c r="CS212" i="1"/>
  <c r="CT212" i="1" s="1"/>
  <c r="CS213" i="1"/>
  <c r="CT213" i="1" s="1"/>
  <c r="CS214" i="1"/>
  <c r="CT214" i="1" s="1"/>
  <c r="CS215" i="1"/>
  <c r="CT215" i="1" s="1"/>
  <c r="CS216" i="1"/>
  <c r="CT216" i="1" s="1"/>
  <c r="CS217" i="1"/>
  <c r="CT217" i="1" s="1"/>
  <c r="CS218" i="1"/>
  <c r="CT218" i="1" s="1"/>
  <c r="CS219" i="1"/>
  <c r="CT219" i="1" s="1"/>
  <c r="CS220" i="1"/>
  <c r="CT220" i="1" s="1"/>
  <c r="CS221" i="1"/>
  <c r="CT221" i="1" s="1"/>
  <c r="CS222" i="1"/>
  <c r="CT222" i="1" s="1"/>
  <c r="CS223" i="1"/>
  <c r="CT223" i="1" s="1"/>
  <c r="CS224" i="1"/>
  <c r="CT224" i="1" s="1"/>
  <c r="CS225" i="1"/>
  <c r="CT225" i="1" s="1"/>
  <c r="CS226" i="1"/>
  <c r="CT226" i="1" s="1"/>
  <c r="CS227" i="1"/>
  <c r="CT227" i="1" s="1"/>
  <c r="CS228" i="1"/>
  <c r="CT228" i="1" s="1"/>
  <c r="CS190" i="1"/>
  <c r="CT190" i="1" s="1"/>
  <c r="CS191" i="1"/>
  <c r="CT191" i="1" s="1"/>
  <c r="CS192" i="1"/>
  <c r="CT192" i="1" s="1"/>
  <c r="CS193" i="1"/>
  <c r="CT193" i="1" s="1"/>
  <c r="CS194" i="1"/>
  <c r="CT194" i="1" s="1"/>
  <c r="CS195" i="1"/>
  <c r="CT195" i="1" s="1"/>
  <c r="CS196" i="1"/>
  <c r="CT196" i="1" s="1"/>
  <c r="CS197" i="1"/>
  <c r="CT197" i="1" s="1"/>
  <c r="CS198" i="1"/>
  <c r="CT198" i="1" s="1"/>
  <c r="CS199" i="1"/>
  <c r="CT199" i="1" s="1"/>
  <c r="CS200" i="1"/>
  <c r="CT200" i="1" s="1"/>
  <c r="CS201" i="1"/>
  <c r="CT201" i="1" s="1"/>
  <c r="CS202" i="1"/>
  <c r="CT202" i="1" s="1"/>
  <c r="CS203" i="1"/>
  <c r="CT203" i="1" s="1"/>
  <c r="CS204" i="1"/>
  <c r="CT204" i="1" s="1"/>
  <c r="CS205" i="1"/>
  <c r="CT205" i="1" s="1"/>
  <c r="CS206" i="1"/>
  <c r="CT206" i="1" s="1"/>
  <c r="CS207" i="1"/>
  <c r="CT207" i="1" s="1"/>
  <c r="CS208" i="1"/>
  <c r="CT208" i="1" s="1"/>
  <c r="CS209" i="1"/>
  <c r="CT209" i="1" s="1"/>
  <c r="CS176" i="1"/>
  <c r="CT176" i="1" s="1"/>
  <c r="CS177" i="1"/>
  <c r="CT177" i="1" s="1"/>
  <c r="CS178" i="1"/>
  <c r="CT178" i="1" s="1"/>
  <c r="CS179" i="1"/>
  <c r="CT179" i="1" s="1"/>
  <c r="CS180" i="1"/>
  <c r="CT180" i="1" s="1"/>
  <c r="CS181" i="1"/>
  <c r="CT181" i="1" s="1"/>
  <c r="CS182" i="1"/>
  <c r="CT182" i="1" s="1"/>
  <c r="CS183" i="1"/>
  <c r="CT183" i="1" s="1"/>
  <c r="CS184" i="1"/>
  <c r="CT184" i="1" s="1"/>
  <c r="CS185" i="1"/>
  <c r="CT185" i="1" s="1"/>
  <c r="CS186" i="1"/>
  <c r="CT186" i="1" s="1"/>
  <c r="CS187" i="1"/>
  <c r="CT187" i="1" s="1"/>
  <c r="CS188" i="1"/>
  <c r="CT188" i="1" s="1"/>
  <c r="CS189" i="1"/>
  <c r="CT189" i="1" s="1"/>
  <c r="CS161" i="1"/>
  <c r="CT161" i="1" s="1"/>
  <c r="CS162" i="1"/>
  <c r="CT162" i="1" s="1"/>
  <c r="CS163" i="1"/>
  <c r="CT163" i="1" s="1"/>
  <c r="CS164" i="1"/>
  <c r="CT164" i="1" s="1"/>
  <c r="CS165" i="1"/>
  <c r="CT165" i="1" s="1"/>
  <c r="CS166" i="1"/>
  <c r="CT166" i="1" s="1"/>
  <c r="CS167" i="1"/>
  <c r="CT167" i="1" s="1"/>
  <c r="CS168" i="1"/>
  <c r="CT168" i="1" s="1"/>
  <c r="CS169" i="1"/>
  <c r="CT169" i="1" s="1"/>
  <c r="CS170" i="1"/>
  <c r="CT170" i="1" s="1"/>
  <c r="CS171" i="1"/>
  <c r="CT171" i="1" s="1"/>
  <c r="CS172" i="1"/>
  <c r="CT172" i="1" s="1"/>
  <c r="CS173" i="1"/>
  <c r="CT173" i="1" s="1"/>
  <c r="CS174" i="1"/>
  <c r="CT174" i="1" s="1"/>
  <c r="CS175" i="1"/>
  <c r="CT175" i="1" s="1"/>
  <c r="CS141" i="1"/>
  <c r="CT141" i="1" s="1"/>
  <c r="CS142" i="1"/>
  <c r="CT142" i="1" s="1"/>
  <c r="CS143" i="1"/>
  <c r="CT143" i="1" s="1"/>
  <c r="CS144" i="1"/>
  <c r="CT144" i="1" s="1"/>
  <c r="CS145" i="1"/>
  <c r="CT145" i="1" s="1"/>
  <c r="CS146" i="1"/>
  <c r="CT146" i="1" s="1"/>
  <c r="CS147" i="1"/>
  <c r="CT147" i="1" s="1"/>
  <c r="CS148" i="1"/>
  <c r="CT148" i="1" s="1"/>
  <c r="CS149" i="1"/>
  <c r="CT149" i="1" s="1"/>
  <c r="CS150" i="1"/>
  <c r="CT150" i="1" s="1"/>
  <c r="CS151" i="1"/>
  <c r="CT151" i="1" s="1"/>
  <c r="CS152" i="1"/>
  <c r="CT152" i="1" s="1"/>
  <c r="CS153" i="1"/>
  <c r="CT153" i="1" s="1"/>
  <c r="CS154" i="1"/>
  <c r="CT154" i="1" s="1"/>
  <c r="CS155" i="1"/>
  <c r="CT155" i="1" s="1"/>
  <c r="CS156" i="1"/>
  <c r="CT156" i="1" s="1"/>
  <c r="CS157" i="1"/>
  <c r="CT157" i="1" s="1"/>
  <c r="CS158" i="1"/>
  <c r="CT158" i="1" s="1"/>
  <c r="CS159" i="1"/>
  <c r="CT159" i="1" s="1"/>
  <c r="CS160" i="1"/>
  <c r="CT160" i="1" s="1"/>
  <c r="CS123" i="1"/>
  <c r="CT123" i="1" s="1"/>
  <c r="CS124" i="1"/>
  <c r="CT124" i="1" s="1"/>
  <c r="CS125" i="1"/>
  <c r="CT125" i="1" s="1"/>
  <c r="CS126" i="1"/>
  <c r="CT126" i="1" s="1"/>
  <c r="CS127" i="1"/>
  <c r="CT127" i="1" s="1"/>
  <c r="CS128" i="1"/>
  <c r="CT128" i="1" s="1"/>
  <c r="CS129" i="1"/>
  <c r="CT129" i="1" s="1"/>
  <c r="CS130" i="1"/>
  <c r="CT130" i="1" s="1"/>
  <c r="CS131" i="1"/>
  <c r="CT131" i="1" s="1"/>
  <c r="CS132" i="1"/>
  <c r="CT132" i="1" s="1"/>
  <c r="CS133" i="1"/>
  <c r="CT133" i="1" s="1"/>
  <c r="CS134" i="1"/>
  <c r="CT134" i="1" s="1"/>
  <c r="CS135" i="1"/>
  <c r="CT135" i="1" s="1"/>
  <c r="CS136" i="1"/>
  <c r="CT136" i="1" s="1"/>
  <c r="CS137" i="1"/>
  <c r="CT137" i="1" s="1"/>
  <c r="CS138" i="1"/>
  <c r="CT138" i="1" s="1"/>
  <c r="CS139" i="1"/>
  <c r="CT139" i="1" s="1"/>
  <c r="CS140" i="1"/>
  <c r="CT140" i="1" s="1"/>
  <c r="CS106" i="1"/>
  <c r="CT106" i="1" s="1"/>
  <c r="CS107" i="1"/>
  <c r="CT107" i="1" s="1"/>
  <c r="CS108" i="1"/>
  <c r="CT108" i="1" s="1"/>
  <c r="CS109" i="1"/>
  <c r="CT109" i="1" s="1"/>
  <c r="CS110" i="1"/>
  <c r="CT110" i="1" s="1"/>
  <c r="CS111" i="1"/>
  <c r="CT111" i="1" s="1"/>
  <c r="CS112" i="1"/>
  <c r="CT112" i="1" s="1"/>
  <c r="CS113" i="1"/>
  <c r="CT113" i="1" s="1"/>
  <c r="CS114" i="1"/>
  <c r="CT114" i="1" s="1"/>
  <c r="CS115" i="1"/>
  <c r="CT115" i="1" s="1"/>
  <c r="CS116" i="1"/>
  <c r="CT116" i="1" s="1"/>
  <c r="CS117" i="1"/>
  <c r="CT117" i="1" s="1"/>
  <c r="CS118" i="1"/>
  <c r="CT118" i="1" s="1"/>
  <c r="CS119" i="1"/>
  <c r="CT119" i="1" s="1"/>
  <c r="CS120" i="1"/>
  <c r="CT120" i="1" s="1"/>
  <c r="CS121" i="1"/>
  <c r="CT121" i="1" s="1"/>
  <c r="CS122" i="1"/>
  <c r="CT122" i="1" s="1"/>
  <c r="CS83" i="1"/>
  <c r="CT83" i="1" s="1"/>
  <c r="CS84" i="1"/>
  <c r="CT84" i="1" s="1"/>
  <c r="CS85" i="1"/>
  <c r="CT85" i="1" s="1"/>
  <c r="CS86" i="1"/>
  <c r="CT86" i="1" s="1"/>
  <c r="CS87" i="1"/>
  <c r="CT87" i="1" s="1"/>
  <c r="CS88" i="1"/>
  <c r="CT88" i="1" s="1"/>
  <c r="CS89" i="1"/>
  <c r="CT89" i="1" s="1"/>
  <c r="CS90" i="1"/>
  <c r="CT90" i="1" s="1"/>
  <c r="CS91" i="1"/>
  <c r="CT91" i="1" s="1"/>
  <c r="CS92" i="1"/>
  <c r="CT92" i="1" s="1"/>
  <c r="CS93" i="1"/>
  <c r="CT93" i="1" s="1"/>
  <c r="CS94" i="1"/>
  <c r="CT94" i="1" s="1"/>
  <c r="CS95" i="1"/>
  <c r="CT95" i="1" s="1"/>
  <c r="CS96" i="1"/>
  <c r="CT96" i="1" s="1"/>
  <c r="CS97" i="1"/>
  <c r="CT97" i="1" s="1"/>
  <c r="CS98" i="1"/>
  <c r="CT98" i="1" s="1"/>
  <c r="CS99" i="1"/>
  <c r="CT99" i="1" s="1"/>
  <c r="CS100" i="1"/>
  <c r="CT100" i="1" s="1"/>
  <c r="CS101" i="1"/>
  <c r="CT101" i="1" s="1"/>
  <c r="CS102" i="1"/>
  <c r="CT102" i="1" s="1"/>
  <c r="CS103" i="1"/>
  <c r="CT103" i="1" s="1"/>
  <c r="CS104" i="1"/>
  <c r="CT104" i="1" s="1"/>
  <c r="CS105" i="1"/>
  <c r="CT105" i="1" s="1"/>
  <c r="CS58" i="1"/>
  <c r="CT58" i="1" s="1"/>
  <c r="CS59" i="1"/>
  <c r="CT59" i="1" s="1"/>
  <c r="CS60" i="1"/>
  <c r="CT60" i="1" s="1"/>
  <c r="CS61" i="1"/>
  <c r="CT61" i="1" s="1"/>
  <c r="CS62" i="1"/>
  <c r="CT62" i="1" s="1"/>
  <c r="CS63" i="1"/>
  <c r="CT63" i="1" s="1"/>
  <c r="CS64" i="1"/>
  <c r="CT64" i="1" s="1"/>
  <c r="CS65" i="1"/>
  <c r="CT65" i="1" s="1"/>
  <c r="CS66" i="1"/>
  <c r="CT66" i="1" s="1"/>
  <c r="CS67" i="1"/>
  <c r="CT67" i="1" s="1"/>
  <c r="CS68" i="1"/>
  <c r="CT68" i="1" s="1"/>
  <c r="CS69" i="1"/>
  <c r="CT69" i="1" s="1"/>
  <c r="CS70" i="1"/>
  <c r="CT70" i="1" s="1"/>
  <c r="CS71" i="1"/>
  <c r="CT71" i="1" s="1"/>
  <c r="CS72" i="1"/>
  <c r="CT72" i="1" s="1"/>
  <c r="CS73" i="1"/>
  <c r="CT73" i="1" s="1"/>
  <c r="CS74" i="1"/>
  <c r="CT74" i="1" s="1"/>
  <c r="CS75" i="1"/>
  <c r="CT75" i="1" s="1"/>
  <c r="CS76" i="1"/>
  <c r="CT76" i="1" s="1"/>
  <c r="CS77" i="1"/>
  <c r="CT77" i="1" s="1"/>
  <c r="CS78" i="1"/>
  <c r="CT78" i="1" s="1"/>
  <c r="CS79" i="1"/>
  <c r="CT79" i="1" s="1"/>
  <c r="CS80" i="1"/>
  <c r="CT80" i="1" s="1"/>
  <c r="CS81" i="1"/>
  <c r="CT81" i="1" s="1"/>
  <c r="CS82" i="1"/>
  <c r="CT82" i="1" s="1"/>
  <c r="CS47" i="1"/>
  <c r="CT47" i="1" s="1"/>
  <c r="CS48" i="1"/>
  <c r="CT48" i="1" s="1"/>
  <c r="CS49" i="1"/>
  <c r="CT49" i="1" s="1"/>
  <c r="CS50" i="1"/>
  <c r="CT50" i="1" s="1"/>
  <c r="CS51" i="1"/>
  <c r="CT51" i="1" s="1"/>
  <c r="CS52" i="1"/>
  <c r="CT52" i="1" s="1"/>
  <c r="CS53" i="1"/>
  <c r="CT53" i="1" s="1"/>
  <c r="CS54" i="1"/>
  <c r="CT54" i="1" s="1"/>
  <c r="CS55" i="1"/>
  <c r="CT55" i="1" s="1"/>
  <c r="CS56" i="1"/>
  <c r="CT56" i="1" s="1"/>
  <c r="CS57" i="1"/>
  <c r="CT57" i="1" s="1"/>
  <c r="CS32" i="1"/>
  <c r="CT32" i="1" s="1"/>
  <c r="CS33" i="1"/>
  <c r="CT33" i="1" s="1"/>
  <c r="CS34" i="1"/>
  <c r="CT34" i="1" s="1"/>
  <c r="CS35" i="1"/>
  <c r="CT35" i="1" s="1"/>
  <c r="CS36" i="1"/>
  <c r="CT36" i="1" s="1"/>
  <c r="CS37" i="1"/>
  <c r="CT37" i="1" s="1"/>
  <c r="CS38" i="1"/>
  <c r="CT38" i="1" s="1"/>
  <c r="CS39" i="1"/>
  <c r="CT39" i="1" s="1"/>
  <c r="CS40" i="1"/>
  <c r="CT40" i="1" s="1"/>
  <c r="CS41" i="1"/>
  <c r="CT41" i="1" s="1"/>
  <c r="CS42" i="1"/>
  <c r="CT42" i="1" s="1"/>
  <c r="CS43" i="1"/>
  <c r="CT43" i="1" s="1"/>
  <c r="CS44" i="1"/>
  <c r="CT44" i="1" s="1"/>
  <c r="CS45" i="1"/>
  <c r="CT45" i="1" s="1"/>
  <c r="CS46" i="1"/>
  <c r="CT46" i="1" s="1"/>
  <c r="CS31" i="1"/>
  <c r="CT31" i="1" s="1"/>
  <c r="CS3" i="1"/>
  <c r="CT3" i="1" s="1"/>
  <c r="CS4" i="1"/>
  <c r="CT4" i="1" s="1"/>
  <c r="CS5" i="1"/>
  <c r="CT5" i="1" s="1"/>
  <c r="CS6" i="1"/>
  <c r="CT6" i="1" s="1"/>
  <c r="CS7" i="1"/>
  <c r="CT7" i="1" s="1"/>
  <c r="CS8" i="1"/>
  <c r="CT8" i="1" s="1"/>
  <c r="CS9" i="1"/>
  <c r="CT9" i="1" s="1"/>
  <c r="CS10" i="1"/>
  <c r="CT10" i="1" s="1"/>
  <c r="CS11" i="1"/>
  <c r="CT11" i="1" s="1"/>
  <c r="CS12" i="1"/>
  <c r="CT12" i="1" s="1"/>
  <c r="CS13" i="1"/>
  <c r="CT13" i="1" s="1"/>
  <c r="CS14" i="1"/>
  <c r="CT14" i="1" s="1"/>
  <c r="CS15" i="1"/>
  <c r="CT15" i="1" s="1"/>
  <c r="CS16" i="1"/>
  <c r="CT16" i="1" s="1"/>
  <c r="CS17" i="1"/>
  <c r="CT17" i="1" s="1"/>
  <c r="CS18" i="1"/>
  <c r="CT18" i="1" s="1"/>
  <c r="CS19" i="1"/>
  <c r="CT19" i="1" s="1"/>
  <c r="CS20" i="1"/>
  <c r="CT20" i="1" s="1"/>
  <c r="CS21" i="1"/>
  <c r="CT21" i="1" s="1"/>
  <c r="CS22" i="1"/>
  <c r="CT22" i="1" s="1"/>
  <c r="CS23" i="1"/>
  <c r="CT23" i="1" s="1"/>
  <c r="CS24" i="1"/>
  <c r="CT24" i="1" s="1"/>
  <c r="CS25" i="1"/>
  <c r="CT25" i="1" s="1"/>
  <c r="CS26" i="1"/>
  <c r="CT26" i="1" s="1"/>
  <c r="CS27" i="1"/>
  <c r="CT27" i="1" s="1"/>
  <c r="CS28" i="1"/>
  <c r="CT28" i="1" s="1"/>
  <c r="CS29" i="1"/>
  <c r="CT29" i="1" s="1"/>
  <c r="CS30" i="1"/>
  <c r="CT30" i="1" s="1"/>
  <c r="CN311" i="1"/>
  <c r="CO311" i="1" s="1"/>
  <c r="CN312" i="1"/>
  <c r="CO312" i="1" s="1"/>
  <c r="CN313" i="1"/>
  <c r="CO313" i="1" s="1"/>
  <c r="CN314" i="1"/>
  <c r="CO314" i="1" s="1"/>
  <c r="CN315" i="1"/>
  <c r="CO315" i="1" s="1"/>
  <c r="CN316" i="1"/>
  <c r="CO316" i="1" s="1"/>
  <c r="CN317" i="1"/>
  <c r="CO317" i="1" s="1"/>
  <c r="CN318" i="1"/>
  <c r="CO318" i="1" s="1"/>
  <c r="CN319" i="1"/>
  <c r="CO319" i="1" s="1"/>
  <c r="CN320" i="1"/>
  <c r="CO320" i="1" s="1"/>
  <c r="CN321" i="1"/>
  <c r="CO321" i="1" s="1"/>
  <c r="CN322" i="1"/>
  <c r="CO322" i="1" s="1"/>
  <c r="CN305" i="1"/>
  <c r="CO305" i="1" s="1"/>
  <c r="CN306" i="1"/>
  <c r="CO306" i="1" s="1"/>
  <c r="CN307" i="1"/>
  <c r="CO307" i="1" s="1"/>
  <c r="CN308" i="1"/>
  <c r="CO308" i="1" s="1"/>
  <c r="CN309" i="1"/>
  <c r="CO309" i="1" s="1"/>
  <c r="CN310" i="1"/>
  <c r="CO310" i="1" s="1"/>
  <c r="CN287" i="1"/>
  <c r="CO287" i="1" s="1"/>
  <c r="CN288" i="1"/>
  <c r="CO288" i="1" s="1"/>
  <c r="CN289" i="1"/>
  <c r="CO289" i="1" s="1"/>
  <c r="CN290" i="1"/>
  <c r="CO290" i="1" s="1"/>
  <c r="CN291" i="1"/>
  <c r="CO291" i="1" s="1"/>
  <c r="CN292" i="1"/>
  <c r="CO292" i="1" s="1"/>
  <c r="CN293" i="1"/>
  <c r="CO293" i="1" s="1"/>
  <c r="CN294" i="1"/>
  <c r="CO294" i="1" s="1"/>
  <c r="CN295" i="1"/>
  <c r="CO295" i="1" s="1"/>
  <c r="CN296" i="1"/>
  <c r="CO296" i="1" s="1"/>
  <c r="CN297" i="1"/>
  <c r="CO297" i="1" s="1"/>
  <c r="CN298" i="1"/>
  <c r="CO298" i="1" s="1"/>
  <c r="CN299" i="1"/>
  <c r="CO299" i="1" s="1"/>
  <c r="CN300" i="1"/>
  <c r="CO300" i="1" s="1"/>
  <c r="CN301" i="1"/>
  <c r="CO301" i="1" s="1"/>
  <c r="CN302" i="1"/>
  <c r="CO302" i="1" s="1"/>
  <c r="CN303" i="1"/>
  <c r="CO303" i="1" s="1"/>
  <c r="CN304" i="1"/>
  <c r="CO304" i="1" s="1"/>
  <c r="CN271" i="1"/>
  <c r="CO271" i="1" s="1"/>
  <c r="CN272" i="1"/>
  <c r="CO272" i="1" s="1"/>
  <c r="CN273" i="1"/>
  <c r="CO273" i="1" s="1"/>
  <c r="CN274" i="1"/>
  <c r="CO274" i="1" s="1"/>
  <c r="CN275" i="1"/>
  <c r="CO275" i="1" s="1"/>
  <c r="CN276" i="1"/>
  <c r="CO276" i="1" s="1"/>
  <c r="CN277" i="1"/>
  <c r="CO277" i="1" s="1"/>
  <c r="CN278" i="1"/>
  <c r="CO278" i="1" s="1"/>
  <c r="CN279" i="1"/>
  <c r="CO279" i="1" s="1"/>
  <c r="CN280" i="1"/>
  <c r="CO280" i="1" s="1"/>
  <c r="CN281" i="1"/>
  <c r="CO281" i="1" s="1"/>
  <c r="CN282" i="1"/>
  <c r="CO282" i="1" s="1"/>
  <c r="CN283" i="1"/>
  <c r="CO283" i="1" s="1"/>
  <c r="CN284" i="1"/>
  <c r="CO284" i="1" s="1"/>
  <c r="CN285" i="1"/>
  <c r="CO285" i="1" s="1"/>
  <c r="CN286" i="1"/>
  <c r="CO286" i="1" s="1"/>
  <c r="CN258" i="1"/>
  <c r="CO258" i="1" s="1"/>
  <c r="CN259" i="1"/>
  <c r="CO259" i="1" s="1"/>
  <c r="CN260" i="1"/>
  <c r="CO260" i="1" s="1"/>
  <c r="CN261" i="1"/>
  <c r="CO261" i="1" s="1"/>
  <c r="CN262" i="1"/>
  <c r="CO262" i="1" s="1"/>
  <c r="CN263" i="1"/>
  <c r="CO263" i="1" s="1"/>
  <c r="CN264" i="1"/>
  <c r="CO264" i="1" s="1"/>
  <c r="CN265" i="1"/>
  <c r="CO265" i="1" s="1"/>
  <c r="CN266" i="1"/>
  <c r="CO266" i="1" s="1"/>
  <c r="CN267" i="1"/>
  <c r="CO267" i="1" s="1"/>
  <c r="CN268" i="1"/>
  <c r="CO268" i="1" s="1"/>
  <c r="CN269" i="1"/>
  <c r="CO269" i="1" s="1"/>
  <c r="CN270" i="1"/>
  <c r="CO270" i="1" s="1"/>
  <c r="CN253" i="1"/>
  <c r="CO253" i="1" s="1"/>
  <c r="CN254" i="1"/>
  <c r="CO254" i="1" s="1"/>
  <c r="CN255" i="1"/>
  <c r="CO255" i="1" s="1"/>
  <c r="CN256" i="1"/>
  <c r="CO256" i="1" s="1"/>
  <c r="CN257" i="1"/>
  <c r="CO257" i="1" s="1"/>
  <c r="CN236" i="1"/>
  <c r="CO236" i="1" s="1"/>
  <c r="CN237" i="1"/>
  <c r="CO237" i="1" s="1"/>
  <c r="CN238" i="1"/>
  <c r="CO238" i="1" s="1"/>
  <c r="CN239" i="1"/>
  <c r="CO239" i="1" s="1"/>
  <c r="CN240" i="1"/>
  <c r="CO240" i="1" s="1"/>
  <c r="CN241" i="1"/>
  <c r="CO241" i="1" s="1"/>
  <c r="CN242" i="1"/>
  <c r="CO242" i="1" s="1"/>
  <c r="CN243" i="1"/>
  <c r="CO243" i="1" s="1"/>
  <c r="CN244" i="1"/>
  <c r="CO244" i="1" s="1"/>
  <c r="CN245" i="1"/>
  <c r="CO245" i="1" s="1"/>
  <c r="CN246" i="1"/>
  <c r="CO246" i="1" s="1"/>
  <c r="CN247" i="1"/>
  <c r="CO247" i="1" s="1"/>
  <c r="CN248" i="1"/>
  <c r="CO248" i="1" s="1"/>
  <c r="CN249" i="1"/>
  <c r="CO249" i="1" s="1"/>
  <c r="CN250" i="1"/>
  <c r="CO250" i="1" s="1"/>
  <c r="CN251" i="1"/>
  <c r="CO251" i="1" s="1"/>
  <c r="CN252" i="1"/>
  <c r="CO252" i="1" s="1"/>
  <c r="CN226" i="1"/>
  <c r="CO226" i="1" s="1"/>
  <c r="CN227" i="1"/>
  <c r="CO227" i="1" s="1"/>
  <c r="CN228" i="1"/>
  <c r="CO228" i="1" s="1"/>
  <c r="CN229" i="1"/>
  <c r="CO229" i="1" s="1"/>
  <c r="CN230" i="1"/>
  <c r="CO230" i="1" s="1"/>
  <c r="CN231" i="1"/>
  <c r="CO231" i="1" s="1"/>
  <c r="CN232" i="1"/>
  <c r="CO232" i="1" s="1"/>
  <c r="CN233" i="1"/>
  <c r="CO233" i="1" s="1"/>
  <c r="CN234" i="1"/>
  <c r="CO234" i="1" s="1"/>
  <c r="CN235" i="1"/>
  <c r="CO235" i="1" s="1"/>
  <c r="CN215" i="1"/>
  <c r="CO215" i="1" s="1"/>
  <c r="CN216" i="1"/>
  <c r="CO216" i="1" s="1"/>
  <c r="CN217" i="1"/>
  <c r="CO217" i="1" s="1"/>
  <c r="CN218" i="1"/>
  <c r="CO218" i="1" s="1"/>
  <c r="CN219" i="1"/>
  <c r="CO219" i="1" s="1"/>
  <c r="CN220" i="1"/>
  <c r="CO220" i="1" s="1"/>
  <c r="CN221" i="1"/>
  <c r="CO221" i="1" s="1"/>
  <c r="CN222" i="1"/>
  <c r="CO222" i="1" s="1"/>
  <c r="CN223" i="1"/>
  <c r="CO223" i="1" s="1"/>
  <c r="CN224" i="1"/>
  <c r="CO224" i="1" s="1"/>
  <c r="CN225" i="1"/>
  <c r="CO225" i="1" s="1"/>
  <c r="CN200" i="1"/>
  <c r="CO200" i="1" s="1"/>
  <c r="CN201" i="1"/>
  <c r="CO201" i="1" s="1"/>
  <c r="CN202" i="1"/>
  <c r="CO202" i="1" s="1"/>
  <c r="CN203" i="1"/>
  <c r="CO203" i="1" s="1"/>
  <c r="CN204" i="1"/>
  <c r="CO204" i="1" s="1"/>
  <c r="CN205" i="1"/>
  <c r="CO205" i="1" s="1"/>
  <c r="CN206" i="1"/>
  <c r="CO206" i="1" s="1"/>
  <c r="CN207" i="1"/>
  <c r="CO207" i="1" s="1"/>
  <c r="CN208" i="1"/>
  <c r="CO208" i="1" s="1"/>
  <c r="CN209" i="1"/>
  <c r="CO209" i="1" s="1"/>
  <c r="CN210" i="1"/>
  <c r="CO210" i="1" s="1"/>
  <c r="CN211" i="1"/>
  <c r="CO211" i="1" s="1"/>
  <c r="CN212" i="1"/>
  <c r="CO212" i="1" s="1"/>
  <c r="CN213" i="1"/>
  <c r="CO213" i="1" s="1"/>
  <c r="CN214" i="1"/>
  <c r="CO214" i="1" s="1"/>
  <c r="CN186" i="1"/>
  <c r="CO186" i="1" s="1"/>
  <c r="CN187" i="1"/>
  <c r="CO187" i="1" s="1"/>
  <c r="CN188" i="1"/>
  <c r="CO188" i="1" s="1"/>
  <c r="CN189" i="1"/>
  <c r="CO189" i="1" s="1"/>
  <c r="CN190" i="1"/>
  <c r="CO190" i="1" s="1"/>
  <c r="CN191" i="1"/>
  <c r="CO191" i="1" s="1"/>
  <c r="CN192" i="1"/>
  <c r="CO192" i="1" s="1"/>
  <c r="CN193" i="1"/>
  <c r="CO193" i="1" s="1"/>
  <c r="CN194" i="1"/>
  <c r="CO194" i="1" s="1"/>
  <c r="CN195" i="1"/>
  <c r="CO195" i="1" s="1"/>
  <c r="CN196" i="1"/>
  <c r="CO196" i="1" s="1"/>
  <c r="CN197" i="1"/>
  <c r="CO197" i="1" s="1"/>
  <c r="CN198" i="1"/>
  <c r="CO198" i="1" s="1"/>
  <c r="CN199" i="1"/>
  <c r="CO199" i="1" s="1"/>
  <c r="CN175" i="1"/>
  <c r="CO175" i="1" s="1"/>
  <c r="CN176" i="1"/>
  <c r="CO176" i="1" s="1"/>
  <c r="CN177" i="1"/>
  <c r="CO177" i="1" s="1"/>
  <c r="CN178" i="1"/>
  <c r="CO178" i="1" s="1"/>
  <c r="CN179" i="1"/>
  <c r="CO179" i="1" s="1"/>
  <c r="CN180" i="1"/>
  <c r="CO180" i="1" s="1"/>
  <c r="CN181" i="1"/>
  <c r="CO181" i="1" s="1"/>
  <c r="CN182" i="1"/>
  <c r="CO182" i="1" s="1"/>
  <c r="CN183" i="1"/>
  <c r="CO183" i="1" s="1"/>
  <c r="CN184" i="1"/>
  <c r="CO184" i="1" s="1"/>
  <c r="CN185" i="1"/>
  <c r="CO185" i="1" s="1"/>
  <c r="CN164" i="1"/>
  <c r="CO164" i="1" s="1"/>
  <c r="CN165" i="1"/>
  <c r="CO165" i="1" s="1"/>
  <c r="CN166" i="1"/>
  <c r="CO166" i="1" s="1"/>
  <c r="CN167" i="1"/>
  <c r="CO167" i="1" s="1"/>
  <c r="CN168" i="1"/>
  <c r="CO168" i="1" s="1"/>
  <c r="CN169" i="1"/>
  <c r="CO169" i="1" s="1"/>
  <c r="CN170" i="1"/>
  <c r="CO170" i="1" s="1"/>
  <c r="CN171" i="1"/>
  <c r="CO171" i="1" s="1"/>
  <c r="CN172" i="1"/>
  <c r="CO172" i="1" s="1"/>
  <c r="CN173" i="1"/>
  <c r="CO173" i="1" s="1"/>
  <c r="CN174" i="1"/>
  <c r="CO174" i="1" s="1"/>
  <c r="CN154" i="1"/>
  <c r="CO154" i="1" s="1"/>
  <c r="CN155" i="1"/>
  <c r="CO155" i="1" s="1"/>
  <c r="CN156" i="1"/>
  <c r="CO156" i="1" s="1"/>
  <c r="CN157" i="1"/>
  <c r="CO157" i="1" s="1"/>
  <c r="CN158" i="1"/>
  <c r="CO158" i="1" s="1"/>
  <c r="CN159" i="1"/>
  <c r="CO159" i="1" s="1"/>
  <c r="CN160" i="1"/>
  <c r="CO160" i="1" s="1"/>
  <c r="CN161" i="1"/>
  <c r="CO161" i="1" s="1"/>
  <c r="CN162" i="1"/>
  <c r="CO162" i="1" s="1"/>
  <c r="CN163" i="1"/>
  <c r="CO163" i="1" s="1"/>
  <c r="CN143" i="1"/>
  <c r="CO143" i="1" s="1"/>
  <c r="CN144" i="1"/>
  <c r="CO144" i="1" s="1"/>
  <c r="CN145" i="1"/>
  <c r="CO145" i="1" s="1"/>
  <c r="CN146" i="1"/>
  <c r="CO146" i="1" s="1"/>
  <c r="CN147" i="1"/>
  <c r="CO147" i="1" s="1"/>
  <c r="CN148" i="1"/>
  <c r="CO148" i="1" s="1"/>
  <c r="CN149" i="1"/>
  <c r="CO149" i="1" s="1"/>
  <c r="CN150" i="1"/>
  <c r="CO150" i="1" s="1"/>
  <c r="CN151" i="1"/>
  <c r="CO151" i="1" s="1"/>
  <c r="CN152" i="1"/>
  <c r="CO152" i="1" s="1"/>
  <c r="CN153" i="1"/>
  <c r="CO153" i="1" s="1"/>
  <c r="CN129" i="1"/>
  <c r="CO129" i="1" s="1"/>
  <c r="CN130" i="1"/>
  <c r="CO130" i="1" s="1"/>
  <c r="CN131" i="1"/>
  <c r="CO131" i="1" s="1"/>
  <c r="CN132" i="1"/>
  <c r="CO132" i="1" s="1"/>
  <c r="CN133" i="1"/>
  <c r="CO133" i="1" s="1"/>
  <c r="CN134" i="1"/>
  <c r="CO134" i="1" s="1"/>
  <c r="CN135" i="1"/>
  <c r="CO135" i="1" s="1"/>
  <c r="CN136" i="1"/>
  <c r="CO136" i="1" s="1"/>
  <c r="CN137" i="1"/>
  <c r="CO137" i="1" s="1"/>
  <c r="CN138" i="1"/>
  <c r="CO138" i="1" s="1"/>
  <c r="CN139" i="1"/>
  <c r="CO139" i="1" s="1"/>
  <c r="CN140" i="1"/>
  <c r="CO140" i="1" s="1"/>
  <c r="CN141" i="1"/>
  <c r="CO141" i="1" s="1"/>
  <c r="CN142" i="1"/>
  <c r="CO142" i="1" s="1"/>
  <c r="CN124" i="1"/>
  <c r="CO124" i="1" s="1"/>
  <c r="CN125" i="1"/>
  <c r="CO125" i="1" s="1"/>
  <c r="CN126" i="1"/>
  <c r="CO126" i="1" s="1"/>
  <c r="CN127" i="1"/>
  <c r="CO127" i="1" s="1"/>
  <c r="CN128" i="1"/>
  <c r="CO128" i="1" s="1"/>
  <c r="CN108" i="1"/>
  <c r="CO108" i="1" s="1"/>
  <c r="CN109" i="1"/>
  <c r="CO109" i="1" s="1"/>
  <c r="CN110" i="1"/>
  <c r="CO110" i="1" s="1"/>
  <c r="CN111" i="1"/>
  <c r="CO111" i="1" s="1"/>
  <c r="CN112" i="1"/>
  <c r="CO112" i="1" s="1"/>
  <c r="CN113" i="1"/>
  <c r="CO113" i="1" s="1"/>
  <c r="CN114" i="1"/>
  <c r="CO114" i="1" s="1"/>
  <c r="CN115" i="1"/>
  <c r="CO115" i="1" s="1"/>
  <c r="CN116" i="1"/>
  <c r="CO116" i="1" s="1"/>
  <c r="CN117" i="1"/>
  <c r="CO117" i="1" s="1"/>
  <c r="CN118" i="1"/>
  <c r="CO118" i="1" s="1"/>
  <c r="CN119" i="1"/>
  <c r="CO119" i="1" s="1"/>
  <c r="CN120" i="1"/>
  <c r="CO120" i="1" s="1"/>
  <c r="CN121" i="1"/>
  <c r="CO121" i="1" s="1"/>
  <c r="CN122" i="1"/>
  <c r="CO122" i="1" s="1"/>
  <c r="CN123" i="1"/>
  <c r="CO123" i="1" s="1"/>
  <c r="CN94" i="1"/>
  <c r="CO94" i="1" s="1"/>
  <c r="CN95" i="1"/>
  <c r="CO95" i="1" s="1"/>
  <c r="CN96" i="1"/>
  <c r="CO96" i="1" s="1"/>
  <c r="CN97" i="1"/>
  <c r="CO97" i="1" s="1"/>
  <c r="CN98" i="1"/>
  <c r="CO98" i="1" s="1"/>
  <c r="CN99" i="1"/>
  <c r="CO99" i="1" s="1"/>
  <c r="CN100" i="1"/>
  <c r="CO100" i="1" s="1"/>
  <c r="CN101" i="1"/>
  <c r="CO101" i="1" s="1"/>
  <c r="CN102" i="1"/>
  <c r="CO102" i="1" s="1"/>
  <c r="CN103" i="1"/>
  <c r="CO103" i="1" s="1"/>
  <c r="CN104" i="1"/>
  <c r="CO104" i="1" s="1"/>
  <c r="CN105" i="1"/>
  <c r="CO105" i="1" s="1"/>
  <c r="CN106" i="1"/>
  <c r="CO106" i="1" s="1"/>
  <c r="CN107" i="1"/>
  <c r="CO107" i="1" s="1"/>
  <c r="CN84" i="1"/>
  <c r="CO84" i="1" s="1"/>
  <c r="CN85" i="1"/>
  <c r="CO85" i="1" s="1"/>
  <c r="CN86" i="1"/>
  <c r="CO86" i="1" s="1"/>
  <c r="CN87" i="1"/>
  <c r="CO87" i="1" s="1"/>
  <c r="CN88" i="1"/>
  <c r="CO88" i="1" s="1"/>
  <c r="CN89" i="1"/>
  <c r="CO89" i="1" s="1"/>
  <c r="CN90" i="1"/>
  <c r="CO90" i="1" s="1"/>
  <c r="CN91" i="1"/>
  <c r="CO91" i="1" s="1"/>
  <c r="CN92" i="1"/>
  <c r="CO92" i="1" s="1"/>
  <c r="CN93" i="1"/>
  <c r="CO93" i="1" s="1"/>
  <c r="CN73" i="1"/>
  <c r="CO73" i="1" s="1"/>
  <c r="CN74" i="1"/>
  <c r="CO74" i="1" s="1"/>
  <c r="CN75" i="1"/>
  <c r="CO75" i="1" s="1"/>
  <c r="CN76" i="1"/>
  <c r="CO76" i="1" s="1"/>
  <c r="CN77" i="1"/>
  <c r="CO77" i="1" s="1"/>
  <c r="CN78" i="1"/>
  <c r="CO78" i="1" s="1"/>
  <c r="CN79" i="1"/>
  <c r="CO79" i="1" s="1"/>
  <c r="CN80" i="1"/>
  <c r="CO80" i="1" s="1"/>
  <c r="CN81" i="1"/>
  <c r="CO81" i="1" s="1"/>
  <c r="CN82" i="1"/>
  <c r="CO82" i="1" s="1"/>
  <c r="CN83" i="1"/>
  <c r="CO83" i="1" s="1"/>
  <c r="CN53" i="1"/>
  <c r="CO53" i="1" s="1"/>
  <c r="CN54" i="1"/>
  <c r="CO54" i="1" s="1"/>
  <c r="CN55" i="1"/>
  <c r="CO55" i="1" s="1"/>
  <c r="CN56" i="1"/>
  <c r="CO56" i="1" s="1"/>
  <c r="CN57" i="1"/>
  <c r="CO57" i="1" s="1"/>
  <c r="CN58" i="1"/>
  <c r="CO58" i="1" s="1"/>
  <c r="CN59" i="1"/>
  <c r="CO59" i="1" s="1"/>
  <c r="CN60" i="1"/>
  <c r="CO60" i="1" s="1"/>
  <c r="CN61" i="1"/>
  <c r="CO61" i="1" s="1"/>
  <c r="CN62" i="1"/>
  <c r="CO62" i="1" s="1"/>
  <c r="CN63" i="1"/>
  <c r="CO63" i="1" s="1"/>
  <c r="CN64" i="1"/>
  <c r="CO64" i="1" s="1"/>
  <c r="CN65" i="1"/>
  <c r="CO65" i="1" s="1"/>
  <c r="CN66" i="1"/>
  <c r="CO66" i="1" s="1"/>
  <c r="CN67" i="1"/>
  <c r="CO67" i="1" s="1"/>
  <c r="CN68" i="1"/>
  <c r="CO68" i="1" s="1"/>
  <c r="CN69" i="1"/>
  <c r="CO69" i="1" s="1"/>
  <c r="CN70" i="1"/>
  <c r="CO70" i="1" s="1"/>
  <c r="CN71" i="1"/>
  <c r="CO71" i="1" s="1"/>
  <c r="CN72" i="1"/>
  <c r="CO72" i="1" s="1"/>
  <c r="CN42" i="1"/>
  <c r="CO42" i="1" s="1"/>
  <c r="CN43" i="1"/>
  <c r="CO43" i="1" s="1"/>
  <c r="CN44" i="1"/>
  <c r="CO44" i="1" s="1"/>
  <c r="CN45" i="1"/>
  <c r="CO45" i="1" s="1"/>
  <c r="CN46" i="1"/>
  <c r="CO46" i="1" s="1"/>
  <c r="CN47" i="1"/>
  <c r="CO47" i="1" s="1"/>
  <c r="CN48" i="1"/>
  <c r="CO48" i="1" s="1"/>
  <c r="CN49" i="1"/>
  <c r="CO49" i="1" s="1"/>
  <c r="CN50" i="1"/>
  <c r="CO50" i="1" s="1"/>
  <c r="CN51" i="1"/>
  <c r="CO51" i="1" s="1"/>
  <c r="CN52" i="1"/>
  <c r="CO52" i="1" s="1"/>
  <c r="CN32" i="1"/>
  <c r="CO32" i="1" s="1"/>
  <c r="CN33" i="1"/>
  <c r="CO33" i="1" s="1"/>
  <c r="CN34" i="1"/>
  <c r="CO34" i="1" s="1"/>
  <c r="CN35" i="1"/>
  <c r="CO35" i="1" s="1"/>
  <c r="CN36" i="1"/>
  <c r="CO36" i="1" s="1"/>
  <c r="CN37" i="1"/>
  <c r="CO37" i="1" s="1"/>
  <c r="CN38" i="1"/>
  <c r="CO38" i="1" s="1"/>
  <c r="CN39" i="1"/>
  <c r="CO39" i="1" s="1"/>
  <c r="CN40" i="1"/>
  <c r="CO40" i="1" s="1"/>
  <c r="CN41" i="1"/>
  <c r="CO41" i="1" s="1"/>
  <c r="CN31" i="1"/>
  <c r="CO31" i="1" s="1"/>
  <c r="CN3" i="1"/>
  <c r="CO3" i="1" s="1"/>
  <c r="CN4" i="1"/>
  <c r="CO4" i="1" s="1"/>
  <c r="CN5" i="1"/>
  <c r="CO5" i="1" s="1"/>
  <c r="CN6" i="1"/>
  <c r="CO6" i="1" s="1"/>
  <c r="CN7" i="1"/>
  <c r="CO7" i="1" s="1"/>
  <c r="CN8" i="1"/>
  <c r="CO8" i="1" s="1"/>
  <c r="CN9" i="1"/>
  <c r="CO9" i="1" s="1"/>
  <c r="CN10" i="1"/>
  <c r="CO10" i="1" s="1"/>
  <c r="CN11" i="1"/>
  <c r="CO11" i="1" s="1"/>
  <c r="CN12" i="1"/>
  <c r="CO12" i="1" s="1"/>
  <c r="CN13" i="1"/>
  <c r="CO13" i="1" s="1"/>
  <c r="CN14" i="1"/>
  <c r="CO14" i="1" s="1"/>
  <c r="CN15" i="1"/>
  <c r="CO15" i="1" s="1"/>
  <c r="CN16" i="1"/>
  <c r="CO16" i="1" s="1"/>
  <c r="CN17" i="1"/>
  <c r="CO17" i="1" s="1"/>
  <c r="CN18" i="1"/>
  <c r="CO18" i="1" s="1"/>
  <c r="CN19" i="1"/>
  <c r="CO19" i="1" s="1"/>
  <c r="CN20" i="1"/>
  <c r="CO20" i="1" s="1"/>
  <c r="CN21" i="1"/>
  <c r="CO21" i="1" s="1"/>
  <c r="CN22" i="1"/>
  <c r="CO22" i="1" s="1"/>
  <c r="CN23" i="1"/>
  <c r="CO23" i="1" s="1"/>
  <c r="CN24" i="1"/>
  <c r="CO24" i="1" s="1"/>
  <c r="CN25" i="1"/>
  <c r="CO25" i="1" s="1"/>
  <c r="CN26" i="1"/>
  <c r="CO26" i="1" s="1"/>
  <c r="CN27" i="1"/>
  <c r="CO27" i="1" s="1"/>
  <c r="CN28" i="1"/>
  <c r="CO28" i="1" s="1"/>
  <c r="CN29" i="1"/>
  <c r="CO29" i="1" s="1"/>
  <c r="CN30" i="1"/>
  <c r="CO30" i="1" s="1"/>
  <c r="CJ317" i="1"/>
  <c r="CK317" i="1" s="1"/>
  <c r="CJ318" i="1"/>
  <c r="CK318" i="1" s="1"/>
  <c r="CJ319" i="1"/>
  <c r="CK319" i="1" s="1"/>
  <c r="CJ320" i="1"/>
  <c r="CK320" i="1" s="1"/>
  <c r="CJ321" i="1"/>
  <c r="CK321" i="1" s="1"/>
  <c r="CJ322" i="1"/>
  <c r="CK322" i="1" s="1"/>
  <c r="CJ291" i="1"/>
  <c r="CK291" i="1" s="1"/>
  <c r="CJ292" i="1"/>
  <c r="CK292" i="1" s="1"/>
  <c r="CJ293" i="1"/>
  <c r="CK293" i="1" s="1"/>
  <c r="CJ294" i="1"/>
  <c r="CK294" i="1" s="1"/>
  <c r="CJ295" i="1"/>
  <c r="CK295" i="1" s="1"/>
  <c r="CJ296" i="1"/>
  <c r="CK296" i="1" s="1"/>
  <c r="CJ297" i="1"/>
  <c r="CK297" i="1" s="1"/>
  <c r="CJ298" i="1"/>
  <c r="CK298" i="1" s="1"/>
  <c r="CJ299" i="1"/>
  <c r="CK299" i="1" s="1"/>
  <c r="CJ300" i="1"/>
  <c r="CK300" i="1" s="1"/>
  <c r="CJ301" i="1"/>
  <c r="CK301" i="1" s="1"/>
  <c r="CJ302" i="1"/>
  <c r="CK302" i="1" s="1"/>
  <c r="CJ303" i="1"/>
  <c r="CK303" i="1" s="1"/>
  <c r="CJ304" i="1"/>
  <c r="CK304" i="1" s="1"/>
  <c r="CJ305" i="1"/>
  <c r="CK305" i="1" s="1"/>
  <c r="CJ306" i="1"/>
  <c r="CK306" i="1" s="1"/>
  <c r="CJ307" i="1"/>
  <c r="CK307" i="1" s="1"/>
  <c r="CJ308" i="1"/>
  <c r="CK308" i="1" s="1"/>
  <c r="CJ309" i="1"/>
  <c r="CK309" i="1" s="1"/>
  <c r="CJ310" i="1"/>
  <c r="CK310" i="1" s="1"/>
  <c r="CJ311" i="1"/>
  <c r="CK311" i="1" s="1"/>
  <c r="CJ312" i="1"/>
  <c r="CK312" i="1" s="1"/>
  <c r="CJ313" i="1"/>
  <c r="CK313" i="1" s="1"/>
  <c r="CJ314" i="1"/>
  <c r="CK314" i="1" s="1"/>
  <c r="CJ315" i="1"/>
  <c r="CK315" i="1" s="1"/>
  <c r="CJ316" i="1"/>
  <c r="CK316" i="1" s="1"/>
  <c r="CJ270" i="1"/>
  <c r="CK270" i="1" s="1"/>
  <c r="CJ271" i="1"/>
  <c r="CK271" i="1" s="1"/>
  <c r="CJ272" i="1"/>
  <c r="CK272" i="1" s="1"/>
  <c r="CJ273" i="1"/>
  <c r="CK273" i="1" s="1"/>
  <c r="CJ274" i="1"/>
  <c r="CK274" i="1" s="1"/>
  <c r="CJ275" i="1"/>
  <c r="CK275" i="1" s="1"/>
  <c r="CJ276" i="1"/>
  <c r="CK276" i="1" s="1"/>
  <c r="CJ277" i="1"/>
  <c r="CK277" i="1" s="1"/>
  <c r="CJ278" i="1"/>
  <c r="CK278" i="1" s="1"/>
  <c r="CJ279" i="1"/>
  <c r="CK279" i="1" s="1"/>
  <c r="CJ280" i="1"/>
  <c r="CK280" i="1" s="1"/>
  <c r="CJ281" i="1"/>
  <c r="CK281" i="1" s="1"/>
  <c r="CJ282" i="1"/>
  <c r="CK282" i="1" s="1"/>
  <c r="CJ283" i="1"/>
  <c r="CK283" i="1" s="1"/>
  <c r="CJ284" i="1"/>
  <c r="CK284" i="1" s="1"/>
  <c r="CJ285" i="1"/>
  <c r="CK285" i="1" s="1"/>
  <c r="CJ286" i="1"/>
  <c r="CK286" i="1" s="1"/>
  <c r="CJ287" i="1"/>
  <c r="CK287" i="1" s="1"/>
  <c r="CJ288" i="1"/>
  <c r="CK288" i="1" s="1"/>
  <c r="CJ289" i="1"/>
  <c r="CK289" i="1" s="1"/>
  <c r="CJ290" i="1"/>
  <c r="CK290" i="1" s="1"/>
  <c r="CJ253" i="1"/>
  <c r="CK253" i="1" s="1"/>
  <c r="CJ254" i="1"/>
  <c r="CK254" i="1" s="1"/>
  <c r="CJ255" i="1"/>
  <c r="CK255" i="1" s="1"/>
  <c r="CJ256" i="1"/>
  <c r="CK256" i="1" s="1"/>
  <c r="CJ257" i="1"/>
  <c r="CK257" i="1" s="1"/>
  <c r="CJ258" i="1"/>
  <c r="CK258" i="1" s="1"/>
  <c r="CJ259" i="1"/>
  <c r="CK259" i="1" s="1"/>
  <c r="CJ260" i="1"/>
  <c r="CK260" i="1" s="1"/>
  <c r="CJ261" i="1"/>
  <c r="CK261" i="1" s="1"/>
  <c r="CJ262" i="1"/>
  <c r="CK262" i="1" s="1"/>
  <c r="CJ263" i="1"/>
  <c r="CK263" i="1" s="1"/>
  <c r="CJ264" i="1"/>
  <c r="CK264" i="1" s="1"/>
  <c r="CJ265" i="1"/>
  <c r="CK265" i="1" s="1"/>
  <c r="CJ266" i="1"/>
  <c r="CK266" i="1" s="1"/>
  <c r="CJ267" i="1"/>
  <c r="CK267" i="1" s="1"/>
  <c r="CJ268" i="1"/>
  <c r="CK268" i="1" s="1"/>
  <c r="CJ269" i="1"/>
  <c r="CK269" i="1" s="1"/>
  <c r="CJ230" i="1"/>
  <c r="CK230" i="1" s="1"/>
  <c r="CJ231" i="1"/>
  <c r="CK231" i="1" s="1"/>
  <c r="CJ232" i="1"/>
  <c r="CK232" i="1" s="1"/>
  <c r="CJ233" i="1"/>
  <c r="CK233" i="1" s="1"/>
  <c r="CJ234" i="1"/>
  <c r="CK234" i="1" s="1"/>
  <c r="CJ235" i="1"/>
  <c r="CK235" i="1" s="1"/>
  <c r="CJ236" i="1"/>
  <c r="CK236" i="1" s="1"/>
  <c r="CJ237" i="1"/>
  <c r="CK237" i="1" s="1"/>
  <c r="CJ238" i="1"/>
  <c r="CK238" i="1" s="1"/>
  <c r="CJ239" i="1"/>
  <c r="CK239" i="1" s="1"/>
  <c r="CJ240" i="1"/>
  <c r="CK240" i="1" s="1"/>
  <c r="CJ241" i="1"/>
  <c r="CK241" i="1" s="1"/>
  <c r="CJ242" i="1"/>
  <c r="CK242" i="1" s="1"/>
  <c r="CJ243" i="1"/>
  <c r="CK243" i="1" s="1"/>
  <c r="CJ244" i="1"/>
  <c r="CK244" i="1" s="1"/>
  <c r="CJ245" i="1"/>
  <c r="CK245" i="1" s="1"/>
  <c r="CJ246" i="1"/>
  <c r="CK246" i="1" s="1"/>
  <c r="CJ247" i="1"/>
  <c r="CK247" i="1" s="1"/>
  <c r="CJ248" i="1"/>
  <c r="CK248" i="1" s="1"/>
  <c r="CJ249" i="1"/>
  <c r="CK249" i="1" s="1"/>
  <c r="CJ250" i="1"/>
  <c r="CK250" i="1" s="1"/>
  <c r="CJ251" i="1"/>
  <c r="CK251" i="1" s="1"/>
  <c r="CJ252" i="1"/>
  <c r="CK252" i="1" s="1"/>
  <c r="CJ209" i="1"/>
  <c r="CK209" i="1" s="1"/>
  <c r="CJ210" i="1"/>
  <c r="CK210" i="1" s="1"/>
  <c r="CJ211" i="1"/>
  <c r="CK211" i="1" s="1"/>
  <c r="CJ212" i="1"/>
  <c r="CK212" i="1" s="1"/>
  <c r="CJ213" i="1"/>
  <c r="CK213" i="1" s="1"/>
  <c r="CJ214" i="1"/>
  <c r="CK214" i="1" s="1"/>
  <c r="CJ215" i="1"/>
  <c r="CK215" i="1" s="1"/>
  <c r="CJ216" i="1"/>
  <c r="CK216" i="1" s="1"/>
  <c r="CJ217" i="1"/>
  <c r="CK217" i="1" s="1"/>
  <c r="CJ218" i="1"/>
  <c r="CK218" i="1" s="1"/>
  <c r="CJ219" i="1"/>
  <c r="CK219" i="1" s="1"/>
  <c r="CJ220" i="1"/>
  <c r="CK220" i="1" s="1"/>
  <c r="CJ221" i="1"/>
  <c r="CK221" i="1" s="1"/>
  <c r="CJ222" i="1"/>
  <c r="CK222" i="1" s="1"/>
  <c r="CJ223" i="1"/>
  <c r="CK223" i="1" s="1"/>
  <c r="CJ224" i="1"/>
  <c r="CK224" i="1" s="1"/>
  <c r="CJ225" i="1"/>
  <c r="CK225" i="1" s="1"/>
  <c r="CJ226" i="1"/>
  <c r="CK226" i="1" s="1"/>
  <c r="CJ227" i="1"/>
  <c r="CK227" i="1" s="1"/>
  <c r="CJ228" i="1"/>
  <c r="CK228" i="1" s="1"/>
  <c r="CJ229" i="1"/>
  <c r="CK229" i="1" s="1"/>
  <c r="CJ188" i="1"/>
  <c r="CK188" i="1" s="1"/>
  <c r="CJ189" i="1"/>
  <c r="CK189" i="1" s="1"/>
  <c r="CJ190" i="1"/>
  <c r="CK190" i="1" s="1"/>
  <c r="CJ191" i="1"/>
  <c r="CK191" i="1" s="1"/>
  <c r="CJ192" i="1"/>
  <c r="CK192" i="1" s="1"/>
  <c r="CJ193" i="1"/>
  <c r="CK193" i="1" s="1"/>
  <c r="CJ194" i="1"/>
  <c r="CK194" i="1" s="1"/>
  <c r="CJ195" i="1"/>
  <c r="CK195" i="1" s="1"/>
  <c r="CJ196" i="1"/>
  <c r="CK196" i="1" s="1"/>
  <c r="CJ197" i="1"/>
  <c r="CK197" i="1" s="1"/>
  <c r="CJ198" i="1"/>
  <c r="CK198" i="1" s="1"/>
  <c r="CJ199" i="1"/>
  <c r="CK199" i="1" s="1"/>
  <c r="CJ200" i="1"/>
  <c r="CK200" i="1" s="1"/>
  <c r="CJ201" i="1"/>
  <c r="CK201" i="1" s="1"/>
  <c r="CJ202" i="1"/>
  <c r="CK202" i="1" s="1"/>
  <c r="CJ203" i="1"/>
  <c r="CK203" i="1" s="1"/>
  <c r="CJ204" i="1"/>
  <c r="CK204" i="1" s="1"/>
  <c r="CJ205" i="1"/>
  <c r="CK205" i="1" s="1"/>
  <c r="CJ206" i="1"/>
  <c r="CK206" i="1" s="1"/>
  <c r="CJ207" i="1"/>
  <c r="CK207" i="1" s="1"/>
  <c r="CJ208" i="1"/>
  <c r="CK208" i="1" s="1"/>
  <c r="CJ170" i="1"/>
  <c r="CK170" i="1" s="1"/>
  <c r="CJ171" i="1"/>
  <c r="CK171" i="1" s="1"/>
  <c r="CJ172" i="1"/>
  <c r="CK172" i="1" s="1"/>
  <c r="CJ173" i="1"/>
  <c r="CK173" i="1" s="1"/>
  <c r="CJ174" i="1"/>
  <c r="CK174" i="1" s="1"/>
  <c r="CJ175" i="1"/>
  <c r="CK175" i="1" s="1"/>
  <c r="CJ176" i="1"/>
  <c r="CK176" i="1" s="1"/>
  <c r="CJ177" i="1"/>
  <c r="CK177" i="1" s="1"/>
  <c r="CJ178" i="1"/>
  <c r="CK178" i="1" s="1"/>
  <c r="CJ179" i="1"/>
  <c r="CK179" i="1" s="1"/>
  <c r="CJ180" i="1"/>
  <c r="CK180" i="1" s="1"/>
  <c r="CJ181" i="1"/>
  <c r="CK181" i="1" s="1"/>
  <c r="CJ182" i="1"/>
  <c r="CK182" i="1" s="1"/>
  <c r="CJ183" i="1"/>
  <c r="CK183" i="1" s="1"/>
  <c r="CJ184" i="1"/>
  <c r="CK184" i="1" s="1"/>
  <c r="CJ185" i="1"/>
  <c r="CK185" i="1" s="1"/>
  <c r="CJ186" i="1"/>
  <c r="CK186" i="1" s="1"/>
  <c r="CJ187" i="1"/>
  <c r="CK187" i="1" s="1"/>
  <c r="CJ145" i="1"/>
  <c r="CK145" i="1" s="1"/>
  <c r="CJ146" i="1"/>
  <c r="CK146" i="1" s="1"/>
  <c r="CJ147" i="1"/>
  <c r="CK147" i="1" s="1"/>
  <c r="CJ148" i="1"/>
  <c r="CK148" i="1" s="1"/>
  <c r="CJ149" i="1"/>
  <c r="CK149" i="1" s="1"/>
  <c r="CJ150" i="1"/>
  <c r="CK150" i="1" s="1"/>
  <c r="CJ151" i="1"/>
  <c r="CK151" i="1" s="1"/>
  <c r="CJ152" i="1"/>
  <c r="CK152" i="1" s="1"/>
  <c r="CJ153" i="1"/>
  <c r="CK153" i="1" s="1"/>
  <c r="CJ154" i="1"/>
  <c r="CK154" i="1" s="1"/>
  <c r="CJ155" i="1"/>
  <c r="CK155" i="1" s="1"/>
  <c r="CJ156" i="1"/>
  <c r="CK156" i="1" s="1"/>
  <c r="CJ157" i="1"/>
  <c r="CK157" i="1" s="1"/>
  <c r="CJ158" i="1"/>
  <c r="CK158" i="1" s="1"/>
  <c r="CJ159" i="1"/>
  <c r="CK159" i="1" s="1"/>
  <c r="CJ160" i="1"/>
  <c r="CK160" i="1" s="1"/>
  <c r="CJ161" i="1"/>
  <c r="CK161" i="1" s="1"/>
  <c r="CJ162" i="1"/>
  <c r="CK162" i="1" s="1"/>
  <c r="CJ163" i="1"/>
  <c r="CK163" i="1" s="1"/>
  <c r="CJ164" i="1"/>
  <c r="CK164" i="1" s="1"/>
  <c r="CJ165" i="1"/>
  <c r="CK165" i="1" s="1"/>
  <c r="CJ166" i="1"/>
  <c r="CK166" i="1" s="1"/>
  <c r="CJ167" i="1"/>
  <c r="CK167" i="1" s="1"/>
  <c r="CJ168" i="1"/>
  <c r="CK168" i="1" s="1"/>
  <c r="CJ169" i="1"/>
  <c r="CK169" i="1" s="1"/>
  <c r="CJ126" i="1"/>
  <c r="CK126" i="1" s="1"/>
  <c r="CJ127" i="1"/>
  <c r="CK127" i="1" s="1"/>
  <c r="CJ128" i="1"/>
  <c r="CK128" i="1" s="1"/>
  <c r="CJ129" i="1"/>
  <c r="CK129" i="1" s="1"/>
  <c r="CJ130" i="1"/>
  <c r="CK130" i="1" s="1"/>
  <c r="CJ131" i="1"/>
  <c r="CK131" i="1" s="1"/>
  <c r="CJ132" i="1"/>
  <c r="CK132" i="1" s="1"/>
  <c r="CJ133" i="1"/>
  <c r="CK133" i="1" s="1"/>
  <c r="CJ134" i="1"/>
  <c r="CK134" i="1" s="1"/>
  <c r="CJ135" i="1"/>
  <c r="CK135" i="1" s="1"/>
  <c r="CJ136" i="1"/>
  <c r="CK136" i="1" s="1"/>
  <c r="CJ137" i="1"/>
  <c r="CK137" i="1" s="1"/>
  <c r="CJ138" i="1"/>
  <c r="CK138" i="1" s="1"/>
  <c r="CJ139" i="1"/>
  <c r="CK139" i="1" s="1"/>
  <c r="CJ140" i="1"/>
  <c r="CK140" i="1" s="1"/>
  <c r="CJ141" i="1"/>
  <c r="CK141" i="1" s="1"/>
  <c r="CJ142" i="1"/>
  <c r="CK142" i="1" s="1"/>
  <c r="CJ143" i="1"/>
  <c r="CK143" i="1" s="1"/>
  <c r="CJ144" i="1"/>
  <c r="CK144" i="1" s="1"/>
  <c r="CJ107" i="1"/>
  <c r="CK107" i="1" s="1"/>
  <c r="CJ108" i="1"/>
  <c r="CK108" i="1" s="1"/>
  <c r="CJ109" i="1"/>
  <c r="CK109" i="1" s="1"/>
  <c r="CJ110" i="1"/>
  <c r="CK110" i="1" s="1"/>
  <c r="CJ111" i="1"/>
  <c r="CK111" i="1" s="1"/>
  <c r="CJ112" i="1"/>
  <c r="CK112" i="1" s="1"/>
  <c r="CJ113" i="1"/>
  <c r="CK113" i="1" s="1"/>
  <c r="CJ114" i="1"/>
  <c r="CK114" i="1" s="1"/>
  <c r="CJ115" i="1"/>
  <c r="CK115" i="1" s="1"/>
  <c r="CJ116" i="1"/>
  <c r="CK116" i="1" s="1"/>
  <c r="CJ117" i="1"/>
  <c r="CK117" i="1" s="1"/>
  <c r="CJ118" i="1"/>
  <c r="CK118" i="1" s="1"/>
  <c r="CJ119" i="1"/>
  <c r="CK119" i="1" s="1"/>
  <c r="CJ120" i="1"/>
  <c r="CK120" i="1" s="1"/>
  <c r="CJ121" i="1"/>
  <c r="CK121" i="1" s="1"/>
  <c r="CJ122" i="1"/>
  <c r="CK122" i="1" s="1"/>
  <c r="CJ123" i="1"/>
  <c r="CK123" i="1" s="1"/>
  <c r="CJ124" i="1"/>
  <c r="CK124" i="1" s="1"/>
  <c r="CJ125" i="1"/>
  <c r="CK125" i="1" s="1"/>
  <c r="CJ79" i="1"/>
  <c r="CK79" i="1" s="1"/>
  <c r="CJ80" i="1"/>
  <c r="CK80" i="1" s="1"/>
  <c r="CJ81" i="1"/>
  <c r="CK81" i="1" s="1"/>
  <c r="CJ82" i="1"/>
  <c r="CK82" i="1" s="1"/>
  <c r="CJ83" i="1"/>
  <c r="CK83" i="1" s="1"/>
  <c r="CJ84" i="1"/>
  <c r="CK84" i="1" s="1"/>
  <c r="CJ85" i="1"/>
  <c r="CK85" i="1" s="1"/>
  <c r="CJ86" i="1"/>
  <c r="CK86" i="1" s="1"/>
  <c r="CJ87" i="1"/>
  <c r="CK87" i="1" s="1"/>
  <c r="CJ88" i="1"/>
  <c r="CK88" i="1" s="1"/>
  <c r="CJ89" i="1"/>
  <c r="CK89" i="1" s="1"/>
  <c r="CJ90" i="1"/>
  <c r="CK90" i="1" s="1"/>
  <c r="CJ91" i="1"/>
  <c r="CK91" i="1" s="1"/>
  <c r="CJ92" i="1"/>
  <c r="CK92" i="1" s="1"/>
  <c r="CJ93" i="1"/>
  <c r="CK93" i="1" s="1"/>
  <c r="CJ94" i="1"/>
  <c r="CK94" i="1" s="1"/>
  <c r="CJ95" i="1"/>
  <c r="CK95" i="1" s="1"/>
  <c r="CJ96" i="1"/>
  <c r="CK96" i="1" s="1"/>
  <c r="CJ97" i="1"/>
  <c r="CK97" i="1" s="1"/>
  <c r="CJ98" i="1"/>
  <c r="CK98" i="1" s="1"/>
  <c r="CJ99" i="1"/>
  <c r="CK99" i="1" s="1"/>
  <c r="CJ100" i="1"/>
  <c r="CK100" i="1" s="1"/>
  <c r="CJ101" i="1"/>
  <c r="CK101" i="1" s="1"/>
  <c r="CJ102" i="1"/>
  <c r="CK102" i="1" s="1"/>
  <c r="CJ103" i="1"/>
  <c r="CK103" i="1" s="1"/>
  <c r="CJ104" i="1"/>
  <c r="CK104" i="1" s="1"/>
  <c r="CJ105" i="1"/>
  <c r="CK105" i="1" s="1"/>
  <c r="CJ106" i="1"/>
  <c r="CK106" i="1" s="1"/>
  <c r="CJ47" i="1"/>
  <c r="CK47" i="1" s="1"/>
  <c r="CJ48" i="1"/>
  <c r="CK48" i="1" s="1"/>
  <c r="CJ49" i="1"/>
  <c r="CK49" i="1" s="1"/>
  <c r="CJ50" i="1"/>
  <c r="CK50" i="1" s="1"/>
  <c r="CJ51" i="1"/>
  <c r="CK51" i="1" s="1"/>
  <c r="CJ52" i="1"/>
  <c r="CK52" i="1" s="1"/>
  <c r="CJ53" i="1"/>
  <c r="CK53" i="1" s="1"/>
  <c r="CJ54" i="1"/>
  <c r="CK54" i="1" s="1"/>
  <c r="CJ55" i="1"/>
  <c r="CK55" i="1" s="1"/>
  <c r="CJ56" i="1"/>
  <c r="CK56" i="1" s="1"/>
  <c r="CJ57" i="1"/>
  <c r="CK57" i="1" s="1"/>
  <c r="CJ58" i="1"/>
  <c r="CK58" i="1" s="1"/>
  <c r="CJ59" i="1"/>
  <c r="CK59" i="1" s="1"/>
  <c r="CJ60" i="1"/>
  <c r="CK60" i="1" s="1"/>
  <c r="CJ61" i="1"/>
  <c r="CK61" i="1" s="1"/>
  <c r="CJ62" i="1"/>
  <c r="CK62" i="1" s="1"/>
  <c r="CJ63" i="1"/>
  <c r="CK63" i="1" s="1"/>
  <c r="CJ64" i="1"/>
  <c r="CK64" i="1" s="1"/>
  <c r="CJ65" i="1"/>
  <c r="CK65" i="1" s="1"/>
  <c r="CJ66" i="1"/>
  <c r="CK66" i="1" s="1"/>
  <c r="CJ67" i="1"/>
  <c r="CK67" i="1" s="1"/>
  <c r="CJ68" i="1"/>
  <c r="CK68" i="1" s="1"/>
  <c r="CJ69" i="1"/>
  <c r="CK69" i="1" s="1"/>
  <c r="CJ70" i="1"/>
  <c r="CK70" i="1" s="1"/>
  <c r="CJ71" i="1"/>
  <c r="CK71" i="1" s="1"/>
  <c r="CJ72" i="1"/>
  <c r="CK72" i="1" s="1"/>
  <c r="CJ73" i="1"/>
  <c r="CK73" i="1" s="1"/>
  <c r="CJ74" i="1"/>
  <c r="CK74" i="1" s="1"/>
  <c r="CJ75" i="1"/>
  <c r="CK75" i="1" s="1"/>
  <c r="CJ76" i="1"/>
  <c r="CK76" i="1" s="1"/>
  <c r="CJ77" i="1"/>
  <c r="CK77" i="1" s="1"/>
  <c r="CJ78" i="1"/>
  <c r="CK78" i="1" s="1"/>
  <c r="CJ32" i="1"/>
  <c r="CK32" i="1" s="1"/>
  <c r="CJ33" i="1"/>
  <c r="CK33" i="1" s="1"/>
  <c r="CJ34" i="1"/>
  <c r="CK34" i="1" s="1"/>
  <c r="CJ35" i="1"/>
  <c r="CK35" i="1" s="1"/>
  <c r="CJ36" i="1"/>
  <c r="CK36" i="1" s="1"/>
  <c r="CJ37" i="1"/>
  <c r="CK37" i="1" s="1"/>
  <c r="CJ38" i="1"/>
  <c r="CK38" i="1" s="1"/>
  <c r="CJ39" i="1"/>
  <c r="CK39" i="1" s="1"/>
  <c r="CJ40" i="1"/>
  <c r="CK40" i="1" s="1"/>
  <c r="CJ41" i="1"/>
  <c r="CK41" i="1" s="1"/>
  <c r="CJ42" i="1"/>
  <c r="CK42" i="1" s="1"/>
  <c r="CJ43" i="1"/>
  <c r="CK43" i="1" s="1"/>
  <c r="CJ44" i="1"/>
  <c r="CK44" i="1" s="1"/>
  <c r="CJ45" i="1"/>
  <c r="CK45" i="1" s="1"/>
  <c r="CJ46" i="1"/>
  <c r="CK46" i="1" s="1"/>
  <c r="CJ31" i="1"/>
  <c r="CK31" i="1" s="1"/>
  <c r="CJ3" i="1"/>
  <c r="CK3" i="1" s="1"/>
  <c r="CJ4" i="1"/>
  <c r="CK4" i="1" s="1"/>
  <c r="CJ5" i="1"/>
  <c r="CK5" i="1" s="1"/>
  <c r="CJ6" i="1"/>
  <c r="CK6" i="1" s="1"/>
  <c r="CJ7" i="1"/>
  <c r="CK7" i="1" s="1"/>
  <c r="CJ8" i="1"/>
  <c r="CK8" i="1" s="1"/>
  <c r="CJ9" i="1"/>
  <c r="CK9" i="1" s="1"/>
  <c r="CJ10" i="1"/>
  <c r="CK10" i="1" s="1"/>
  <c r="CJ11" i="1"/>
  <c r="CK11" i="1" s="1"/>
  <c r="CJ12" i="1"/>
  <c r="CK12" i="1" s="1"/>
  <c r="CJ13" i="1"/>
  <c r="CK13" i="1" s="1"/>
  <c r="CJ14" i="1"/>
  <c r="CK14" i="1" s="1"/>
  <c r="CJ15" i="1"/>
  <c r="CK15" i="1" s="1"/>
  <c r="CJ16" i="1"/>
  <c r="CK16" i="1" s="1"/>
  <c r="CJ17" i="1"/>
  <c r="CK17" i="1" s="1"/>
  <c r="CJ18" i="1"/>
  <c r="CK18" i="1" s="1"/>
  <c r="CJ19" i="1"/>
  <c r="CK19" i="1" s="1"/>
  <c r="CJ20" i="1"/>
  <c r="CK20" i="1" s="1"/>
  <c r="CJ21" i="1"/>
  <c r="CK21" i="1" s="1"/>
  <c r="CJ22" i="1"/>
  <c r="CK22" i="1" s="1"/>
  <c r="CJ23" i="1"/>
  <c r="CK23" i="1" s="1"/>
  <c r="CJ24" i="1"/>
  <c r="CK24" i="1" s="1"/>
  <c r="CJ25" i="1"/>
  <c r="CK25" i="1" s="1"/>
  <c r="CJ26" i="1"/>
  <c r="CK26" i="1" s="1"/>
  <c r="CJ27" i="1"/>
  <c r="CK27" i="1" s="1"/>
  <c r="CJ28" i="1"/>
  <c r="CK28" i="1" s="1"/>
  <c r="CJ29" i="1"/>
  <c r="CK29" i="1" s="1"/>
  <c r="CJ30" i="1"/>
  <c r="CK30" i="1" s="1"/>
  <c r="CF319" i="1"/>
  <c r="CG319" i="1" s="1"/>
  <c r="CF320" i="1"/>
  <c r="CG320" i="1" s="1"/>
  <c r="CF321" i="1"/>
  <c r="CG321" i="1" s="1"/>
  <c r="CF322" i="1"/>
  <c r="CG322" i="1" s="1"/>
  <c r="CF293" i="1"/>
  <c r="CG293" i="1" s="1"/>
  <c r="CF294" i="1"/>
  <c r="CG294" i="1" s="1"/>
  <c r="CF295" i="1"/>
  <c r="CG295" i="1" s="1"/>
  <c r="CF296" i="1"/>
  <c r="CG296" i="1" s="1"/>
  <c r="CF297" i="1"/>
  <c r="CG297" i="1" s="1"/>
  <c r="CF298" i="1"/>
  <c r="CG298" i="1" s="1"/>
  <c r="CF299" i="1"/>
  <c r="CG299" i="1" s="1"/>
  <c r="CF300" i="1"/>
  <c r="CG300" i="1" s="1"/>
  <c r="CF301" i="1"/>
  <c r="CG301" i="1" s="1"/>
  <c r="CF302" i="1"/>
  <c r="CG302" i="1" s="1"/>
  <c r="CF303" i="1"/>
  <c r="CG303" i="1" s="1"/>
  <c r="CF304" i="1"/>
  <c r="CG304" i="1" s="1"/>
  <c r="CF305" i="1"/>
  <c r="CG305" i="1" s="1"/>
  <c r="CF306" i="1"/>
  <c r="CG306" i="1" s="1"/>
  <c r="CF307" i="1"/>
  <c r="CG307" i="1" s="1"/>
  <c r="CF308" i="1"/>
  <c r="CG308" i="1" s="1"/>
  <c r="CF309" i="1"/>
  <c r="CG309" i="1" s="1"/>
  <c r="CF310" i="1"/>
  <c r="CG310" i="1" s="1"/>
  <c r="CF311" i="1"/>
  <c r="CG311" i="1" s="1"/>
  <c r="CF312" i="1"/>
  <c r="CG312" i="1" s="1"/>
  <c r="CF313" i="1"/>
  <c r="CG313" i="1" s="1"/>
  <c r="CF314" i="1"/>
  <c r="CG314" i="1" s="1"/>
  <c r="CF315" i="1"/>
  <c r="CG315" i="1" s="1"/>
  <c r="CF316" i="1"/>
  <c r="CG316" i="1" s="1"/>
  <c r="CF317" i="1"/>
  <c r="CG317" i="1" s="1"/>
  <c r="CF318" i="1"/>
  <c r="CG318" i="1" s="1"/>
  <c r="CF270" i="1"/>
  <c r="CG270" i="1" s="1"/>
  <c r="CF271" i="1"/>
  <c r="CG271" i="1" s="1"/>
  <c r="CF272" i="1"/>
  <c r="CG272" i="1" s="1"/>
  <c r="CF273" i="1"/>
  <c r="CG273" i="1" s="1"/>
  <c r="CF274" i="1"/>
  <c r="CG274" i="1" s="1"/>
  <c r="CF275" i="1"/>
  <c r="CG275" i="1" s="1"/>
  <c r="CF276" i="1"/>
  <c r="CG276" i="1" s="1"/>
  <c r="CF277" i="1"/>
  <c r="CG277" i="1" s="1"/>
  <c r="CF278" i="1"/>
  <c r="CG278" i="1" s="1"/>
  <c r="CF279" i="1"/>
  <c r="CG279" i="1" s="1"/>
  <c r="CF280" i="1"/>
  <c r="CG280" i="1" s="1"/>
  <c r="CF281" i="1"/>
  <c r="CG281" i="1" s="1"/>
  <c r="CF282" i="1"/>
  <c r="CG282" i="1" s="1"/>
  <c r="CF283" i="1"/>
  <c r="CG283" i="1" s="1"/>
  <c r="CF284" i="1"/>
  <c r="CG284" i="1" s="1"/>
  <c r="CF285" i="1"/>
  <c r="CG285" i="1" s="1"/>
  <c r="CF286" i="1"/>
  <c r="CG286" i="1" s="1"/>
  <c r="CF287" i="1"/>
  <c r="CG287" i="1" s="1"/>
  <c r="CF288" i="1"/>
  <c r="CG288" i="1" s="1"/>
  <c r="CF289" i="1"/>
  <c r="CG289" i="1" s="1"/>
  <c r="CF290" i="1"/>
  <c r="CG290" i="1" s="1"/>
  <c r="CF291" i="1"/>
  <c r="CG291" i="1" s="1"/>
  <c r="CF292" i="1"/>
  <c r="CG292" i="1" s="1"/>
  <c r="CF247" i="1"/>
  <c r="CG247" i="1" s="1"/>
  <c r="CF248" i="1"/>
  <c r="CG248" i="1" s="1"/>
  <c r="CF249" i="1"/>
  <c r="CG249" i="1" s="1"/>
  <c r="CF250" i="1"/>
  <c r="CG250" i="1" s="1"/>
  <c r="CF251" i="1"/>
  <c r="CG251" i="1" s="1"/>
  <c r="CF252" i="1"/>
  <c r="CG252" i="1" s="1"/>
  <c r="CF253" i="1"/>
  <c r="CG253" i="1" s="1"/>
  <c r="CF254" i="1"/>
  <c r="CG254" i="1" s="1"/>
  <c r="CF255" i="1"/>
  <c r="CG255" i="1" s="1"/>
  <c r="CF256" i="1"/>
  <c r="CG256" i="1" s="1"/>
  <c r="CF257" i="1"/>
  <c r="CG257" i="1" s="1"/>
  <c r="CF258" i="1"/>
  <c r="CG258" i="1" s="1"/>
  <c r="CF259" i="1"/>
  <c r="CG259" i="1" s="1"/>
  <c r="CF260" i="1"/>
  <c r="CG260" i="1" s="1"/>
  <c r="CF261" i="1"/>
  <c r="CG261" i="1" s="1"/>
  <c r="CF262" i="1"/>
  <c r="CG262" i="1" s="1"/>
  <c r="CF263" i="1"/>
  <c r="CG263" i="1" s="1"/>
  <c r="CF264" i="1"/>
  <c r="CG264" i="1" s="1"/>
  <c r="CF265" i="1"/>
  <c r="CG265" i="1" s="1"/>
  <c r="CF266" i="1"/>
  <c r="CG266" i="1" s="1"/>
  <c r="CF267" i="1"/>
  <c r="CG267" i="1" s="1"/>
  <c r="CF268" i="1"/>
  <c r="CG268" i="1" s="1"/>
  <c r="CF269" i="1"/>
  <c r="CG269" i="1" s="1"/>
  <c r="CF226" i="1"/>
  <c r="CG226" i="1" s="1"/>
  <c r="CF227" i="1"/>
  <c r="CG227" i="1" s="1"/>
  <c r="CF228" i="1"/>
  <c r="CG228" i="1" s="1"/>
  <c r="CF229" i="1"/>
  <c r="CG229" i="1" s="1"/>
  <c r="CF230" i="1"/>
  <c r="CG230" i="1" s="1"/>
  <c r="CF231" i="1"/>
  <c r="CG231" i="1" s="1"/>
  <c r="CF232" i="1"/>
  <c r="CG232" i="1" s="1"/>
  <c r="CF233" i="1"/>
  <c r="CG233" i="1" s="1"/>
  <c r="CF234" i="1"/>
  <c r="CG234" i="1" s="1"/>
  <c r="CF235" i="1"/>
  <c r="CG235" i="1" s="1"/>
  <c r="CF236" i="1"/>
  <c r="CG236" i="1" s="1"/>
  <c r="CF237" i="1"/>
  <c r="CG237" i="1" s="1"/>
  <c r="CF238" i="1"/>
  <c r="CG238" i="1" s="1"/>
  <c r="CF239" i="1"/>
  <c r="CG239" i="1" s="1"/>
  <c r="CF240" i="1"/>
  <c r="CG240" i="1" s="1"/>
  <c r="CF241" i="1"/>
  <c r="CG241" i="1" s="1"/>
  <c r="CF242" i="1"/>
  <c r="CG242" i="1" s="1"/>
  <c r="CF243" i="1"/>
  <c r="CG243" i="1" s="1"/>
  <c r="CF244" i="1"/>
  <c r="CG244" i="1" s="1"/>
  <c r="CF245" i="1"/>
  <c r="CG245" i="1" s="1"/>
  <c r="CF246" i="1"/>
  <c r="CG246" i="1" s="1"/>
  <c r="CF206" i="1"/>
  <c r="CG206" i="1" s="1"/>
  <c r="CF207" i="1"/>
  <c r="CG207" i="1" s="1"/>
  <c r="CF208" i="1"/>
  <c r="CG208" i="1" s="1"/>
  <c r="CF209" i="1"/>
  <c r="CG209" i="1" s="1"/>
  <c r="CF210" i="1"/>
  <c r="CG210" i="1" s="1"/>
  <c r="CF211" i="1"/>
  <c r="CG211" i="1" s="1"/>
  <c r="CF212" i="1"/>
  <c r="CG212" i="1" s="1"/>
  <c r="CF213" i="1"/>
  <c r="CG213" i="1" s="1"/>
  <c r="CF214" i="1"/>
  <c r="CG214" i="1" s="1"/>
  <c r="CF215" i="1"/>
  <c r="CG215" i="1" s="1"/>
  <c r="CF216" i="1"/>
  <c r="CG216" i="1" s="1"/>
  <c r="CF217" i="1"/>
  <c r="CG217" i="1" s="1"/>
  <c r="CF218" i="1"/>
  <c r="CG218" i="1" s="1"/>
  <c r="CF219" i="1"/>
  <c r="CG219" i="1" s="1"/>
  <c r="CF220" i="1"/>
  <c r="CG220" i="1" s="1"/>
  <c r="CF221" i="1"/>
  <c r="CG221" i="1" s="1"/>
  <c r="CF222" i="1"/>
  <c r="CG222" i="1" s="1"/>
  <c r="CF223" i="1"/>
  <c r="CG223" i="1" s="1"/>
  <c r="CF224" i="1"/>
  <c r="CG224" i="1" s="1"/>
  <c r="CF225" i="1"/>
  <c r="CG225" i="1" s="1"/>
  <c r="CF188" i="1"/>
  <c r="CG188" i="1" s="1"/>
  <c r="CF189" i="1"/>
  <c r="CG189" i="1" s="1"/>
  <c r="CF190" i="1"/>
  <c r="CG190" i="1" s="1"/>
  <c r="CF191" i="1"/>
  <c r="CG191" i="1" s="1"/>
  <c r="CF192" i="1"/>
  <c r="CG192" i="1" s="1"/>
  <c r="CF193" i="1"/>
  <c r="CG193" i="1" s="1"/>
  <c r="CF194" i="1"/>
  <c r="CG194" i="1" s="1"/>
  <c r="CF195" i="1"/>
  <c r="CG195" i="1" s="1"/>
  <c r="CF196" i="1"/>
  <c r="CG196" i="1" s="1"/>
  <c r="CF197" i="1"/>
  <c r="CG197" i="1" s="1"/>
  <c r="CF198" i="1"/>
  <c r="CG198" i="1" s="1"/>
  <c r="CF199" i="1"/>
  <c r="CG199" i="1" s="1"/>
  <c r="CF200" i="1"/>
  <c r="CG200" i="1" s="1"/>
  <c r="CF201" i="1"/>
  <c r="CG201" i="1" s="1"/>
  <c r="CF202" i="1"/>
  <c r="CG202" i="1" s="1"/>
  <c r="CF203" i="1"/>
  <c r="CG203" i="1" s="1"/>
  <c r="CF204" i="1"/>
  <c r="CG204" i="1" s="1"/>
  <c r="CF205" i="1"/>
  <c r="CG205" i="1" s="1"/>
  <c r="CF169" i="1"/>
  <c r="CG169" i="1" s="1"/>
  <c r="CF170" i="1"/>
  <c r="CG170" i="1" s="1"/>
  <c r="CF171" i="1"/>
  <c r="CG171" i="1" s="1"/>
  <c r="CF172" i="1"/>
  <c r="CG172" i="1" s="1"/>
  <c r="CF173" i="1"/>
  <c r="CG173" i="1" s="1"/>
  <c r="CF174" i="1"/>
  <c r="CG174" i="1" s="1"/>
  <c r="CF175" i="1"/>
  <c r="CG175" i="1" s="1"/>
  <c r="CF176" i="1"/>
  <c r="CG176" i="1" s="1"/>
  <c r="CF177" i="1"/>
  <c r="CG177" i="1" s="1"/>
  <c r="CF178" i="1"/>
  <c r="CG178" i="1" s="1"/>
  <c r="CF179" i="1"/>
  <c r="CG179" i="1" s="1"/>
  <c r="CF180" i="1"/>
  <c r="CG180" i="1" s="1"/>
  <c r="CF181" i="1"/>
  <c r="CG181" i="1" s="1"/>
  <c r="CF182" i="1"/>
  <c r="CG182" i="1" s="1"/>
  <c r="CF183" i="1"/>
  <c r="CG183" i="1" s="1"/>
  <c r="CF184" i="1"/>
  <c r="CG184" i="1" s="1"/>
  <c r="CF185" i="1"/>
  <c r="CG185" i="1" s="1"/>
  <c r="CF186" i="1"/>
  <c r="CG186" i="1" s="1"/>
  <c r="CF187" i="1"/>
  <c r="CG187" i="1" s="1"/>
  <c r="CF148" i="1"/>
  <c r="CG148" i="1" s="1"/>
  <c r="CF149" i="1"/>
  <c r="CG149" i="1" s="1"/>
  <c r="CF150" i="1"/>
  <c r="CG150" i="1" s="1"/>
  <c r="CF151" i="1"/>
  <c r="CG151" i="1" s="1"/>
  <c r="CF152" i="1"/>
  <c r="CG152" i="1" s="1"/>
  <c r="CF153" i="1"/>
  <c r="CG153" i="1" s="1"/>
  <c r="CF154" i="1"/>
  <c r="CG154" i="1" s="1"/>
  <c r="CF155" i="1"/>
  <c r="CG155" i="1" s="1"/>
  <c r="CF156" i="1"/>
  <c r="CG156" i="1" s="1"/>
  <c r="CF157" i="1"/>
  <c r="CG157" i="1" s="1"/>
  <c r="CF158" i="1"/>
  <c r="CG158" i="1" s="1"/>
  <c r="CF159" i="1"/>
  <c r="CG159" i="1" s="1"/>
  <c r="CF160" i="1"/>
  <c r="CG160" i="1" s="1"/>
  <c r="CF161" i="1"/>
  <c r="CG161" i="1" s="1"/>
  <c r="CF162" i="1"/>
  <c r="CG162" i="1" s="1"/>
  <c r="CF163" i="1"/>
  <c r="CG163" i="1" s="1"/>
  <c r="CF164" i="1"/>
  <c r="CG164" i="1" s="1"/>
  <c r="CF165" i="1"/>
  <c r="CG165" i="1" s="1"/>
  <c r="CF166" i="1"/>
  <c r="CG166" i="1" s="1"/>
  <c r="CF167" i="1"/>
  <c r="CG167" i="1" s="1"/>
  <c r="CF168" i="1"/>
  <c r="CG168" i="1" s="1"/>
  <c r="CF132" i="1"/>
  <c r="CG132" i="1" s="1"/>
  <c r="CF133" i="1"/>
  <c r="CG133" i="1" s="1"/>
  <c r="CF134" i="1"/>
  <c r="CG134" i="1" s="1"/>
  <c r="CF135" i="1"/>
  <c r="CG135" i="1" s="1"/>
  <c r="CF136" i="1"/>
  <c r="CG136" i="1" s="1"/>
  <c r="CF137" i="1"/>
  <c r="CG137" i="1" s="1"/>
  <c r="CF138" i="1"/>
  <c r="CG138" i="1" s="1"/>
  <c r="CF139" i="1"/>
  <c r="CG139" i="1" s="1"/>
  <c r="CF140" i="1"/>
  <c r="CG140" i="1" s="1"/>
  <c r="CF141" i="1"/>
  <c r="CG141" i="1" s="1"/>
  <c r="CF142" i="1"/>
  <c r="CG142" i="1" s="1"/>
  <c r="CF143" i="1"/>
  <c r="CG143" i="1" s="1"/>
  <c r="CF144" i="1"/>
  <c r="CG144" i="1" s="1"/>
  <c r="CF145" i="1"/>
  <c r="CG145" i="1" s="1"/>
  <c r="CF146" i="1"/>
  <c r="CG146" i="1" s="1"/>
  <c r="CF147" i="1"/>
  <c r="CG147" i="1" s="1"/>
  <c r="CF116" i="1"/>
  <c r="CG116" i="1" s="1"/>
  <c r="CF117" i="1"/>
  <c r="CG117" i="1" s="1"/>
  <c r="CF118" i="1"/>
  <c r="CG118" i="1" s="1"/>
  <c r="CF119" i="1"/>
  <c r="CG119" i="1" s="1"/>
  <c r="CF120" i="1"/>
  <c r="CG120" i="1" s="1"/>
  <c r="CF121" i="1"/>
  <c r="CG121" i="1" s="1"/>
  <c r="CF122" i="1"/>
  <c r="CG122" i="1" s="1"/>
  <c r="CF123" i="1"/>
  <c r="CG123" i="1" s="1"/>
  <c r="CF124" i="1"/>
  <c r="CG124" i="1" s="1"/>
  <c r="CF125" i="1"/>
  <c r="CG125" i="1" s="1"/>
  <c r="CF126" i="1"/>
  <c r="CG126" i="1" s="1"/>
  <c r="CF127" i="1"/>
  <c r="CG127" i="1" s="1"/>
  <c r="CF128" i="1"/>
  <c r="CG128" i="1" s="1"/>
  <c r="CF129" i="1"/>
  <c r="CG129" i="1" s="1"/>
  <c r="CF130" i="1"/>
  <c r="CG130" i="1" s="1"/>
  <c r="CF131" i="1"/>
  <c r="CG131" i="1" s="1"/>
  <c r="CF100" i="1"/>
  <c r="CG100" i="1" s="1"/>
  <c r="CF101" i="1"/>
  <c r="CG101" i="1" s="1"/>
  <c r="CF102" i="1"/>
  <c r="CG102" i="1" s="1"/>
  <c r="CF103" i="1"/>
  <c r="CG103" i="1" s="1"/>
  <c r="CF104" i="1"/>
  <c r="CG104" i="1" s="1"/>
  <c r="CF105" i="1"/>
  <c r="CG105" i="1" s="1"/>
  <c r="CF106" i="1"/>
  <c r="CG106" i="1" s="1"/>
  <c r="CF107" i="1"/>
  <c r="CG107" i="1" s="1"/>
  <c r="CF108" i="1"/>
  <c r="CG108" i="1" s="1"/>
  <c r="CF109" i="1"/>
  <c r="CG109" i="1" s="1"/>
  <c r="CF110" i="1"/>
  <c r="CG110" i="1" s="1"/>
  <c r="CF111" i="1"/>
  <c r="CG111" i="1" s="1"/>
  <c r="CF112" i="1"/>
  <c r="CG112" i="1" s="1"/>
  <c r="CF113" i="1"/>
  <c r="CG113" i="1" s="1"/>
  <c r="CF114" i="1"/>
  <c r="CG114" i="1" s="1"/>
  <c r="CF115" i="1"/>
  <c r="CG115" i="1" s="1"/>
  <c r="CF84" i="1"/>
  <c r="CG84" i="1" s="1"/>
  <c r="CF85" i="1"/>
  <c r="CG85" i="1" s="1"/>
  <c r="CF86" i="1"/>
  <c r="CG86" i="1" s="1"/>
  <c r="CF87" i="1"/>
  <c r="CG87" i="1" s="1"/>
  <c r="CF88" i="1"/>
  <c r="CG88" i="1" s="1"/>
  <c r="CF89" i="1"/>
  <c r="CG89" i="1" s="1"/>
  <c r="CF90" i="1"/>
  <c r="CG90" i="1" s="1"/>
  <c r="CF91" i="1"/>
  <c r="CG91" i="1" s="1"/>
  <c r="CF92" i="1"/>
  <c r="CG92" i="1" s="1"/>
  <c r="CF93" i="1"/>
  <c r="CG93" i="1" s="1"/>
  <c r="CF94" i="1"/>
  <c r="CG94" i="1" s="1"/>
  <c r="CF95" i="1"/>
  <c r="CG95" i="1" s="1"/>
  <c r="CF96" i="1"/>
  <c r="CG96" i="1" s="1"/>
  <c r="CF97" i="1"/>
  <c r="CG97" i="1" s="1"/>
  <c r="CF98" i="1"/>
  <c r="CG98" i="1" s="1"/>
  <c r="CF99" i="1"/>
  <c r="CG99" i="1" s="1"/>
  <c r="CF54" i="1"/>
  <c r="CG54" i="1" s="1"/>
  <c r="CF55" i="1"/>
  <c r="CG55" i="1" s="1"/>
  <c r="CF56" i="1"/>
  <c r="CG56" i="1" s="1"/>
  <c r="CF57" i="1"/>
  <c r="CG57" i="1" s="1"/>
  <c r="CF58" i="1"/>
  <c r="CG58" i="1" s="1"/>
  <c r="CF59" i="1"/>
  <c r="CG59" i="1" s="1"/>
  <c r="CF60" i="1"/>
  <c r="CG60" i="1" s="1"/>
  <c r="CF61" i="1"/>
  <c r="CG61" i="1" s="1"/>
  <c r="CF62" i="1"/>
  <c r="CG62" i="1" s="1"/>
  <c r="CF63" i="1"/>
  <c r="CG63" i="1" s="1"/>
  <c r="CF64" i="1"/>
  <c r="CG64" i="1" s="1"/>
  <c r="CF65" i="1"/>
  <c r="CG65" i="1" s="1"/>
  <c r="CF66" i="1"/>
  <c r="CG66" i="1" s="1"/>
  <c r="CF67" i="1"/>
  <c r="CG67" i="1" s="1"/>
  <c r="CF68" i="1"/>
  <c r="CG68" i="1" s="1"/>
  <c r="CF69" i="1"/>
  <c r="CG69" i="1" s="1"/>
  <c r="CF70" i="1"/>
  <c r="CG70" i="1" s="1"/>
  <c r="CF71" i="1"/>
  <c r="CG71" i="1" s="1"/>
  <c r="CF72" i="1"/>
  <c r="CG72" i="1" s="1"/>
  <c r="CF73" i="1"/>
  <c r="CG73" i="1" s="1"/>
  <c r="CF74" i="1"/>
  <c r="CG74" i="1" s="1"/>
  <c r="CF75" i="1"/>
  <c r="CG75" i="1" s="1"/>
  <c r="CF76" i="1"/>
  <c r="CG76" i="1" s="1"/>
  <c r="CF77" i="1"/>
  <c r="CG77" i="1" s="1"/>
  <c r="CF78" i="1"/>
  <c r="CG78" i="1" s="1"/>
  <c r="CF79" i="1"/>
  <c r="CG79" i="1" s="1"/>
  <c r="CF80" i="1"/>
  <c r="CG80" i="1" s="1"/>
  <c r="CF81" i="1"/>
  <c r="CG81" i="1" s="1"/>
  <c r="CF82" i="1"/>
  <c r="CG82" i="1" s="1"/>
  <c r="CF83" i="1"/>
  <c r="CG83" i="1" s="1"/>
  <c r="CF32" i="1"/>
  <c r="CG32" i="1" s="1"/>
  <c r="CF33" i="1"/>
  <c r="CG33" i="1" s="1"/>
  <c r="CF34" i="1"/>
  <c r="CG34" i="1" s="1"/>
  <c r="CF35" i="1"/>
  <c r="CG35" i="1" s="1"/>
  <c r="CF36" i="1"/>
  <c r="CG36" i="1" s="1"/>
  <c r="CF37" i="1"/>
  <c r="CG37" i="1" s="1"/>
  <c r="CF38" i="1"/>
  <c r="CG38" i="1" s="1"/>
  <c r="CF39" i="1"/>
  <c r="CG39" i="1" s="1"/>
  <c r="CF40" i="1"/>
  <c r="CG40" i="1" s="1"/>
  <c r="CF41" i="1"/>
  <c r="CG41" i="1" s="1"/>
  <c r="CF42" i="1"/>
  <c r="CG42" i="1" s="1"/>
  <c r="CF43" i="1"/>
  <c r="CG43" i="1" s="1"/>
  <c r="CF44" i="1"/>
  <c r="CG44" i="1" s="1"/>
  <c r="CF45" i="1"/>
  <c r="CG45" i="1" s="1"/>
  <c r="CF46" i="1"/>
  <c r="CG46" i="1" s="1"/>
  <c r="CF47" i="1"/>
  <c r="CG47" i="1" s="1"/>
  <c r="CF48" i="1"/>
  <c r="CG48" i="1" s="1"/>
  <c r="CF49" i="1"/>
  <c r="CG49" i="1" s="1"/>
  <c r="CF50" i="1"/>
  <c r="CG50" i="1" s="1"/>
  <c r="CF51" i="1"/>
  <c r="CG51" i="1" s="1"/>
  <c r="CF52" i="1"/>
  <c r="CG52" i="1" s="1"/>
  <c r="CF53" i="1"/>
  <c r="CG53" i="1" s="1"/>
  <c r="CF31" i="1"/>
  <c r="CG31" i="1" s="1"/>
  <c r="CF3" i="1"/>
  <c r="CG3" i="1" s="1"/>
  <c r="CF4" i="1"/>
  <c r="CG4" i="1" s="1"/>
  <c r="CF5" i="1"/>
  <c r="CG5" i="1" s="1"/>
  <c r="CF6" i="1"/>
  <c r="CG6" i="1" s="1"/>
  <c r="CF7" i="1"/>
  <c r="CG7" i="1" s="1"/>
  <c r="CF8" i="1"/>
  <c r="CG8" i="1" s="1"/>
  <c r="CF9" i="1"/>
  <c r="CG9" i="1" s="1"/>
  <c r="CF10" i="1"/>
  <c r="CG10" i="1" s="1"/>
  <c r="CF11" i="1"/>
  <c r="CG11" i="1" s="1"/>
  <c r="CF12" i="1"/>
  <c r="CG12" i="1" s="1"/>
  <c r="CF13" i="1"/>
  <c r="CG13" i="1" s="1"/>
  <c r="CF14" i="1"/>
  <c r="CG14" i="1" s="1"/>
  <c r="CF15" i="1"/>
  <c r="CG15" i="1" s="1"/>
  <c r="CF16" i="1"/>
  <c r="CG16" i="1" s="1"/>
  <c r="CF17" i="1"/>
  <c r="CG17" i="1" s="1"/>
  <c r="CF18" i="1"/>
  <c r="CG18" i="1" s="1"/>
  <c r="CF19" i="1"/>
  <c r="CG19" i="1" s="1"/>
  <c r="CF20" i="1"/>
  <c r="CG20" i="1" s="1"/>
  <c r="CF21" i="1"/>
  <c r="CG21" i="1" s="1"/>
  <c r="CF22" i="1"/>
  <c r="CG22" i="1" s="1"/>
  <c r="CF23" i="1"/>
  <c r="CG23" i="1" s="1"/>
  <c r="CF24" i="1"/>
  <c r="CG24" i="1" s="1"/>
  <c r="CF25" i="1"/>
  <c r="CG25" i="1" s="1"/>
  <c r="CF26" i="1"/>
  <c r="CG26" i="1" s="1"/>
  <c r="CF27" i="1"/>
  <c r="CG27" i="1" s="1"/>
  <c r="CF28" i="1"/>
  <c r="CG28" i="1" s="1"/>
  <c r="CF29" i="1"/>
  <c r="CG29" i="1" s="1"/>
  <c r="CF30" i="1"/>
  <c r="CG30" i="1" s="1"/>
  <c r="CB316" i="1"/>
  <c r="CC316" i="1" s="1"/>
  <c r="CB317" i="1"/>
  <c r="CC317" i="1" s="1"/>
  <c r="CB318" i="1"/>
  <c r="CC318" i="1" s="1"/>
  <c r="CB319" i="1"/>
  <c r="CC319" i="1" s="1"/>
  <c r="CB320" i="1"/>
  <c r="CC320" i="1" s="1"/>
  <c r="CB321" i="1"/>
  <c r="CC321" i="1" s="1"/>
  <c r="CB322" i="1"/>
  <c r="CC322" i="1" s="1"/>
  <c r="CB300" i="1"/>
  <c r="CC300" i="1" s="1"/>
  <c r="CB301" i="1"/>
  <c r="CC301" i="1" s="1"/>
  <c r="CB302" i="1"/>
  <c r="CC302" i="1" s="1"/>
  <c r="CB303" i="1"/>
  <c r="CC303" i="1" s="1"/>
  <c r="CB304" i="1"/>
  <c r="CC304" i="1" s="1"/>
  <c r="CB305" i="1"/>
  <c r="CC305" i="1" s="1"/>
  <c r="CB306" i="1"/>
  <c r="CC306" i="1" s="1"/>
  <c r="CB307" i="1"/>
  <c r="CC307" i="1" s="1"/>
  <c r="CB308" i="1"/>
  <c r="CC308" i="1" s="1"/>
  <c r="CB309" i="1"/>
  <c r="CC309" i="1" s="1"/>
  <c r="CB310" i="1"/>
  <c r="CC310" i="1" s="1"/>
  <c r="CB311" i="1"/>
  <c r="CC311" i="1" s="1"/>
  <c r="CB312" i="1"/>
  <c r="CC312" i="1" s="1"/>
  <c r="CB313" i="1"/>
  <c r="CC313" i="1" s="1"/>
  <c r="CB314" i="1"/>
  <c r="CC314" i="1" s="1"/>
  <c r="CB315" i="1"/>
  <c r="CC315" i="1" s="1"/>
  <c r="CB286" i="1"/>
  <c r="CC286" i="1" s="1"/>
  <c r="CB287" i="1"/>
  <c r="CC287" i="1" s="1"/>
  <c r="CB288" i="1"/>
  <c r="CC288" i="1" s="1"/>
  <c r="CB289" i="1"/>
  <c r="CC289" i="1" s="1"/>
  <c r="CB290" i="1"/>
  <c r="CC290" i="1" s="1"/>
  <c r="CB291" i="1"/>
  <c r="CC291" i="1" s="1"/>
  <c r="CB292" i="1"/>
  <c r="CC292" i="1" s="1"/>
  <c r="CB293" i="1"/>
  <c r="CC293" i="1" s="1"/>
  <c r="CB294" i="1"/>
  <c r="CC294" i="1" s="1"/>
  <c r="CB295" i="1"/>
  <c r="CC295" i="1" s="1"/>
  <c r="CB296" i="1"/>
  <c r="CC296" i="1" s="1"/>
  <c r="CB297" i="1"/>
  <c r="CC297" i="1" s="1"/>
  <c r="CB298" i="1"/>
  <c r="CC298" i="1" s="1"/>
  <c r="CB299" i="1"/>
  <c r="CC299" i="1" s="1"/>
  <c r="CB268" i="1"/>
  <c r="CC268" i="1" s="1"/>
  <c r="CB269" i="1"/>
  <c r="CC269" i="1" s="1"/>
  <c r="CB270" i="1"/>
  <c r="CC270" i="1" s="1"/>
  <c r="CB271" i="1"/>
  <c r="CC271" i="1" s="1"/>
  <c r="CB272" i="1"/>
  <c r="CC272" i="1" s="1"/>
  <c r="CB273" i="1"/>
  <c r="CC273" i="1" s="1"/>
  <c r="CB274" i="1"/>
  <c r="CC274" i="1" s="1"/>
  <c r="CB275" i="1"/>
  <c r="CC275" i="1" s="1"/>
  <c r="CB276" i="1"/>
  <c r="CC276" i="1" s="1"/>
  <c r="CB277" i="1"/>
  <c r="CC277" i="1" s="1"/>
  <c r="CB278" i="1"/>
  <c r="CC278" i="1" s="1"/>
  <c r="CB279" i="1"/>
  <c r="CC279" i="1" s="1"/>
  <c r="CB280" i="1"/>
  <c r="CC280" i="1" s="1"/>
  <c r="CB281" i="1"/>
  <c r="CC281" i="1" s="1"/>
  <c r="CB282" i="1"/>
  <c r="CC282" i="1" s="1"/>
  <c r="CB283" i="1"/>
  <c r="CC283" i="1" s="1"/>
  <c r="CB284" i="1"/>
  <c r="CC284" i="1" s="1"/>
  <c r="CB285" i="1"/>
  <c r="CC285" i="1" s="1"/>
  <c r="CB257" i="1"/>
  <c r="CC257" i="1" s="1"/>
  <c r="CB258" i="1"/>
  <c r="CC258" i="1" s="1"/>
  <c r="CB259" i="1"/>
  <c r="CC259" i="1" s="1"/>
  <c r="CB260" i="1"/>
  <c r="CC260" i="1" s="1"/>
  <c r="CB261" i="1"/>
  <c r="CC261" i="1" s="1"/>
  <c r="CB262" i="1"/>
  <c r="CC262" i="1" s="1"/>
  <c r="CB263" i="1"/>
  <c r="CC263" i="1" s="1"/>
  <c r="CB264" i="1"/>
  <c r="CC264" i="1" s="1"/>
  <c r="CB265" i="1"/>
  <c r="CC265" i="1" s="1"/>
  <c r="CB266" i="1"/>
  <c r="CC266" i="1" s="1"/>
  <c r="CB267" i="1"/>
  <c r="CC267" i="1" s="1"/>
  <c r="CB241" i="1"/>
  <c r="CC241" i="1" s="1"/>
  <c r="CB242" i="1"/>
  <c r="CC242" i="1" s="1"/>
  <c r="CB243" i="1"/>
  <c r="CC243" i="1" s="1"/>
  <c r="CB244" i="1"/>
  <c r="CC244" i="1" s="1"/>
  <c r="CB245" i="1"/>
  <c r="CC245" i="1" s="1"/>
  <c r="CB246" i="1"/>
  <c r="CC246" i="1" s="1"/>
  <c r="CB247" i="1"/>
  <c r="CC247" i="1" s="1"/>
  <c r="CB248" i="1"/>
  <c r="CC248" i="1" s="1"/>
  <c r="CB249" i="1"/>
  <c r="CC249" i="1" s="1"/>
  <c r="CB250" i="1"/>
  <c r="CC250" i="1" s="1"/>
  <c r="CB251" i="1"/>
  <c r="CC251" i="1" s="1"/>
  <c r="CB252" i="1"/>
  <c r="CC252" i="1" s="1"/>
  <c r="CB253" i="1"/>
  <c r="CC253" i="1" s="1"/>
  <c r="CB254" i="1"/>
  <c r="CC254" i="1" s="1"/>
  <c r="CB255" i="1"/>
  <c r="CC255" i="1" s="1"/>
  <c r="CB256" i="1"/>
  <c r="CC256" i="1" s="1"/>
  <c r="CB224" i="1"/>
  <c r="CC224" i="1" s="1"/>
  <c r="CB225" i="1"/>
  <c r="CC225" i="1" s="1"/>
  <c r="CB226" i="1"/>
  <c r="CC226" i="1" s="1"/>
  <c r="CB227" i="1"/>
  <c r="CC227" i="1" s="1"/>
  <c r="CB228" i="1"/>
  <c r="CC228" i="1" s="1"/>
  <c r="CB229" i="1"/>
  <c r="CC229" i="1" s="1"/>
  <c r="CB230" i="1"/>
  <c r="CC230" i="1" s="1"/>
  <c r="CB231" i="1"/>
  <c r="CC231" i="1" s="1"/>
  <c r="CB232" i="1"/>
  <c r="CC232" i="1" s="1"/>
  <c r="CB233" i="1"/>
  <c r="CC233" i="1" s="1"/>
  <c r="CB234" i="1"/>
  <c r="CC234" i="1" s="1"/>
  <c r="CB235" i="1"/>
  <c r="CC235" i="1" s="1"/>
  <c r="CB236" i="1"/>
  <c r="CC236" i="1" s="1"/>
  <c r="CB237" i="1"/>
  <c r="CC237" i="1" s="1"/>
  <c r="CB238" i="1"/>
  <c r="CC238" i="1" s="1"/>
  <c r="CB239" i="1"/>
  <c r="CC239" i="1" s="1"/>
  <c r="CB240" i="1"/>
  <c r="CC240" i="1" s="1"/>
  <c r="CB210" i="1"/>
  <c r="CC210" i="1" s="1"/>
  <c r="CB211" i="1"/>
  <c r="CC211" i="1" s="1"/>
  <c r="CB212" i="1"/>
  <c r="CC212" i="1" s="1"/>
  <c r="CB213" i="1"/>
  <c r="CC213" i="1" s="1"/>
  <c r="CB214" i="1"/>
  <c r="CC214" i="1" s="1"/>
  <c r="CB215" i="1"/>
  <c r="CC215" i="1" s="1"/>
  <c r="CB216" i="1"/>
  <c r="CC216" i="1" s="1"/>
  <c r="CB217" i="1"/>
  <c r="CC217" i="1" s="1"/>
  <c r="CB218" i="1"/>
  <c r="CC218" i="1" s="1"/>
  <c r="CB219" i="1"/>
  <c r="CC219" i="1" s="1"/>
  <c r="CB220" i="1"/>
  <c r="CC220" i="1" s="1"/>
  <c r="CB221" i="1"/>
  <c r="CC221" i="1" s="1"/>
  <c r="CB222" i="1"/>
  <c r="CC222" i="1" s="1"/>
  <c r="CB223" i="1"/>
  <c r="CC223" i="1" s="1"/>
  <c r="CB195" i="1"/>
  <c r="CC195" i="1" s="1"/>
  <c r="CB196" i="1"/>
  <c r="CC196" i="1" s="1"/>
  <c r="CB197" i="1"/>
  <c r="CC197" i="1" s="1"/>
  <c r="CB198" i="1"/>
  <c r="CC198" i="1" s="1"/>
  <c r="CB199" i="1"/>
  <c r="CC199" i="1" s="1"/>
  <c r="CB200" i="1"/>
  <c r="CC200" i="1" s="1"/>
  <c r="CB201" i="1"/>
  <c r="CC201" i="1" s="1"/>
  <c r="CB202" i="1"/>
  <c r="CC202" i="1" s="1"/>
  <c r="CB203" i="1"/>
  <c r="CC203" i="1" s="1"/>
  <c r="CB204" i="1"/>
  <c r="CC204" i="1" s="1"/>
  <c r="CB205" i="1"/>
  <c r="CC205" i="1" s="1"/>
  <c r="CB206" i="1"/>
  <c r="CC206" i="1" s="1"/>
  <c r="CB207" i="1"/>
  <c r="CC207" i="1" s="1"/>
  <c r="CB208" i="1"/>
  <c r="CC208" i="1" s="1"/>
  <c r="CB209" i="1"/>
  <c r="CC209" i="1" s="1"/>
  <c r="CB181" i="1"/>
  <c r="CC181" i="1" s="1"/>
  <c r="CB182" i="1"/>
  <c r="CC182" i="1" s="1"/>
  <c r="CB183" i="1"/>
  <c r="CC183" i="1" s="1"/>
  <c r="CB184" i="1"/>
  <c r="CC184" i="1" s="1"/>
  <c r="CB185" i="1"/>
  <c r="CC185" i="1" s="1"/>
  <c r="CB186" i="1"/>
  <c r="CC186" i="1" s="1"/>
  <c r="CB187" i="1"/>
  <c r="CC187" i="1" s="1"/>
  <c r="CB188" i="1"/>
  <c r="CC188" i="1" s="1"/>
  <c r="CB189" i="1"/>
  <c r="CC189" i="1" s="1"/>
  <c r="CB190" i="1"/>
  <c r="CC190" i="1" s="1"/>
  <c r="CB191" i="1"/>
  <c r="CC191" i="1" s="1"/>
  <c r="CB192" i="1"/>
  <c r="CC192" i="1" s="1"/>
  <c r="CB193" i="1"/>
  <c r="CC193" i="1" s="1"/>
  <c r="CB194" i="1"/>
  <c r="CC194" i="1" s="1"/>
  <c r="CB166" i="1"/>
  <c r="CC166" i="1" s="1"/>
  <c r="CB167" i="1"/>
  <c r="CC167" i="1" s="1"/>
  <c r="CB168" i="1"/>
  <c r="CC168" i="1" s="1"/>
  <c r="CB169" i="1"/>
  <c r="CC169" i="1" s="1"/>
  <c r="CB170" i="1"/>
  <c r="CC170" i="1" s="1"/>
  <c r="CB171" i="1"/>
  <c r="CC171" i="1" s="1"/>
  <c r="CB172" i="1"/>
  <c r="CC172" i="1" s="1"/>
  <c r="CB173" i="1"/>
  <c r="CC173" i="1" s="1"/>
  <c r="CB174" i="1"/>
  <c r="CC174" i="1" s="1"/>
  <c r="CB175" i="1"/>
  <c r="CC175" i="1" s="1"/>
  <c r="CB176" i="1"/>
  <c r="CC176" i="1" s="1"/>
  <c r="CB177" i="1"/>
  <c r="CC177" i="1" s="1"/>
  <c r="CB178" i="1"/>
  <c r="CC178" i="1" s="1"/>
  <c r="CB179" i="1"/>
  <c r="CC179" i="1" s="1"/>
  <c r="CB180" i="1"/>
  <c r="CC180" i="1" s="1"/>
  <c r="CB147" i="1"/>
  <c r="CC147" i="1" s="1"/>
  <c r="CB148" i="1"/>
  <c r="CC148" i="1" s="1"/>
  <c r="CB149" i="1"/>
  <c r="CC149" i="1" s="1"/>
  <c r="CB150" i="1"/>
  <c r="CC150" i="1" s="1"/>
  <c r="CB151" i="1"/>
  <c r="CC151" i="1" s="1"/>
  <c r="CB152" i="1"/>
  <c r="CC152" i="1" s="1"/>
  <c r="CB153" i="1"/>
  <c r="CC153" i="1" s="1"/>
  <c r="CB154" i="1"/>
  <c r="CC154" i="1" s="1"/>
  <c r="CB155" i="1"/>
  <c r="CC155" i="1" s="1"/>
  <c r="CB156" i="1"/>
  <c r="CC156" i="1" s="1"/>
  <c r="CB157" i="1"/>
  <c r="CC157" i="1" s="1"/>
  <c r="CB158" i="1"/>
  <c r="CC158" i="1" s="1"/>
  <c r="CB159" i="1"/>
  <c r="CC159" i="1" s="1"/>
  <c r="CB160" i="1"/>
  <c r="CC160" i="1" s="1"/>
  <c r="CB161" i="1"/>
  <c r="CC161" i="1" s="1"/>
  <c r="CB162" i="1"/>
  <c r="CC162" i="1" s="1"/>
  <c r="CB163" i="1"/>
  <c r="CC163" i="1" s="1"/>
  <c r="CB164" i="1"/>
  <c r="CC164" i="1" s="1"/>
  <c r="CB165" i="1"/>
  <c r="CC165" i="1" s="1"/>
  <c r="CB133" i="1"/>
  <c r="CC133" i="1" s="1"/>
  <c r="CB134" i="1"/>
  <c r="CC134" i="1" s="1"/>
  <c r="CB135" i="1"/>
  <c r="CC135" i="1" s="1"/>
  <c r="CB136" i="1"/>
  <c r="CC136" i="1" s="1"/>
  <c r="CB137" i="1"/>
  <c r="CC137" i="1" s="1"/>
  <c r="CB138" i="1"/>
  <c r="CC138" i="1" s="1"/>
  <c r="CB139" i="1"/>
  <c r="CC139" i="1" s="1"/>
  <c r="CB140" i="1"/>
  <c r="CC140" i="1" s="1"/>
  <c r="CB141" i="1"/>
  <c r="CC141" i="1" s="1"/>
  <c r="CB142" i="1"/>
  <c r="CC142" i="1" s="1"/>
  <c r="CB143" i="1"/>
  <c r="CC143" i="1" s="1"/>
  <c r="CB144" i="1"/>
  <c r="CC144" i="1" s="1"/>
  <c r="CB145" i="1"/>
  <c r="CC145" i="1" s="1"/>
  <c r="CB146" i="1"/>
  <c r="CC146" i="1" s="1"/>
  <c r="CB124" i="1"/>
  <c r="CC124" i="1" s="1"/>
  <c r="CB125" i="1"/>
  <c r="CC125" i="1" s="1"/>
  <c r="CB126" i="1"/>
  <c r="CC126" i="1" s="1"/>
  <c r="CB127" i="1"/>
  <c r="CC127" i="1" s="1"/>
  <c r="CB128" i="1"/>
  <c r="CC128" i="1" s="1"/>
  <c r="CB129" i="1"/>
  <c r="CC129" i="1" s="1"/>
  <c r="CB130" i="1"/>
  <c r="CC130" i="1" s="1"/>
  <c r="CB131" i="1"/>
  <c r="CC131" i="1" s="1"/>
  <c r="CB132" i="1"/>
  <c r="CC132" i="1" s="1"/>
  <c r="CB113" i="1"/>
  <c r="CC113" i="1" s="1"/>
  <c r="CB114" i="1"/>
  <c r="CC114" i="1" s="1"/>
  <c r="CB115" i="1"/>
  <c r="CC115" i="1" s="1"/>
  <c r="CB116" i="1"/>
  <c r="CC116" i="1" s="1"/>
  <c r="CB117" i="1"/>
  <c r="CC117" i="1" s="1"/>
  <c r="CB118" i="1"/>
  <c r="CC118" i="1" s="1"/>
  <c r="CB119" i="1"/>
  <c r="CC119" i="1" s="1"/>
  <c r="CB120" i="1"/>
  <c r="CC120" i="1" s="1"/>
  <c r="CB121" i="1"/>
  <c r="CC121" i="1" s="1"/>
  <c r="CB122" i="1"/>
  <c r="CC122" i="1" s="1"/>
  <c r="CB123" i="1"/>
  <c r="CC123" i="1" s="1"/>
  <c r="CB98" i="1"/>
  <c r="CC98" i="1" s="1"/>
  <c r="CB99" i="1"/>
  <c r="CC99" i="1" s="1"/>
  <c r="CB100" i="1"/>
  <c r="CC100" i="1" s="1"/>
  <c r="CB101" i="1"/>
  <c r="CC101" i="1" s="1"/>
  <c r="CB102" i="1"/>
  <c r="CC102" i="1" s="1"/>
  <c r="CB103" i="1"/>
  <c r="CC103" i="1" s="1"/>
  <c r="CB104" i="1"/>
  <c r="CC104" i="1" s="1"/>
  <c r="CB105" i="1"/>
  <c r="CC105" i="1" s="1"/>
  <c r="CB106" i="1"/>
  <c r="CC106" i="1" s="1"/>
  <c r="CB107" i="1"/>
  <c r="CC107" i="1" s="1"/>
  <c r="CB108" i="1"/>
  <c r="CC108" i="1" s="1"/>
  <c r="CB109" i="1"/>
  <c r="CC109" i="1" s="1"/>
  <c r="CB110" i="1"/>
  <c r="CC110" i="1" s="1"/>
  <c r="CB111" i="1"/>
  <c r="CC111" i="1" s="1"/>
  <c r="CB112" i="1"/>
  <c r="CC112" i="1" s="1"/>
  <c r="CB86" i="1"/>
  <c r="CC86" i="1" s="1"/>
  <c r="CB87" i="1"/>
  <c r="CC87" i="1" s="1"/>
  <c r="CB88" i="1"/>
  <c r="CC88" i="1" s="1"/>
  <c r="CB89" i="1"/>
  <c r="CC89" i="1" s="1"/>
  <c r="CB90" i="1"/>
  <c r="CC90" i="1" s="1"/>
  <c r="CB91" i="1"/>
  <c r="CC91" i="1" s="1"/>
  <c r="CB92" i="1"/>
  <c r="CC92" i="1" s="1"/>
  <c r="CB93" i="1"/>
  <c r="CC93" i="1" s="1"/>
  <c r="CB94" i="1"/>
  <c r="CC94" i="1" s="1"/>
  <c r="CB95" i="1"/>
  <c r="CC95" i="1" s="1"/>
  <c r="CB96" i="1"/>
  <c r="CC96" i="1" s="1"/>
  <c r="CB97" i="1"/>
  <c r="CC97" i="1" s="1"/>
  <c r="CB62" i="1"/>
  <c r="CC62" i="1" s="1"/>
  <c r="CB63" i="1"/>
  <c r="CC63" i="1" s="1"/>
  <c r="CB64" i="1"/>
  <c r="CC64" i="1" s="1"/>
  <c r="CB65" i="1"/>
  <c r="CC65" i="1" s="1"/>
  <c r="CB66" i="1"/>
  <c r="CC66" i="1" s="1"/>
  <c r="CB67" i="1"/>
  <c r="CC67" i="1" s="1"/>
  <c r="CB68" i="1"/>
  <c r="CC68" i="1" s="1"/>
  <c r="CB69" i="1"/>
  <c r="CC69" i="1" s="1"/>
  <c r="CB70" i="1"/>
  <c r="CC70" i="1" s="1"/>
  <c r="CB71" i="1"/>
  <c r="CC71" i="1" s="1"/>
  <c r="CB72" i="1"/>
  <c r="CC72" i="1" s="1"/>
  <c r="CB73" i="1"/>
  <c r="CC73" i="1" s="1"/>
  <c r="CB74" i="1"/>
  <c r="CC74" i="1" s="1"/>
  <c r="CB75" i="1"/>
  <c r="CC75" i="1" s="1"/>
  <c r="CB76" i="1"/>
  <c r="CC76" i="1" s="1"/>
  <c r="CB77" i="1"/>
  <c r="CC77" i="1" s="1"/>
  <c r="CB78" i="1"/>
  <c r="CC78" i="1" s="1"/>
  <c r="CB79" i="1"/>
  <c r="CC79" i="1" s="1"/>
  <c r="CB80" i="1"/>
  <c r="CC80" i="1" s="1"/>
  <c r="CB81" i="1"/>
  <c r="CC81" i="1" s="1"/>
  <c r="CB82" i="1"/>
  <c r="CC82" i="1" s="1"/>
  <c r="CB83" i="1"/>
  <c r="CC83" i="1" s="1"/>
  <c r="CB84" i="1"/>
  <c r="CC84" i="1" s="1"/>
  <c r="CB85" i="1"/>
  <c r="CC85" i="1" s="1"/>
  <c r="CB43" i="1"/>
  <c r="CC43" i="1" s="1"/>
  <c r="CB44" i="1"/>
  <c r="CC44" i="1" s="1"/>
  <c r="CB45" i="1"/>
  <c r="CC45" i="1" s="1"/>
  <c r="CB46" i="1"/>
  <c r="CC46" i="1" s="1"/>
  <c r="CB47" i="1"/>
  <c r="CC47" i="1" s="1"/>
  <c r="CB48" i="1"/>
  <c r="CC48" i="1" s="1"/>
  <c r="CB49" i="1"/>
  <c r="CC49" i="1" s="1"/>
  <c r="CB50" i="1"/>
  <c r="CC50" i="1" s="1"/>
  <c r="CB51" i="1"/>
  <c r="CC51" i="1" s="1"/>
  <c r="CB52" i="1"/>
  <c r="CC52" i="1" s="1"/>
  <c r="CB53" i="1"/>
  <c r="CC53" i="1" s="1"/>
  <c r="CB54" i="1"/>
  <c r="CC54" i="1" s="1"/>
  <c r="CB55" i="1"/>
  <c r="CC55" i="1" s="1"/>
  <c r="CB56" i="1"/>
  <c r="CC56" i="1" s="1"/>
  <c r="CB57" i="1"/>
  <c r="CC57" i="1" s="1"/>
  <c r="CB58" i="1"/>
  <c r="CC58" i="1" s="1"/>
  <c r="CB59" i="1"/>
  <c r="CC59" i="1" s="1"/>
  <c r="CB60" i="1"/>
  <c r="CC60" i="1" s="1"/>
  <c r="CB61" i="1"/>
  <c r="CC61" i="1" s="1"/>
  <c r="CB32" i="1"/>
  <c r="CC32" i="1" s="1"/>
  <c r="CB33" i="1"/>
  <c r="CC33" i="1" s="1"/>
  <c r="CB34" i="1"/>
  <c r="CC34" i="1" s="1"/>
  <c r="CB35" i="1"/>
  <c r="CC35" i="1" s="1"/>
  <c r="CB36" i="1"/>
  <c r="CC36" i="1" s="1"/>
  <c r="CB37" i="1"/>
  <c r="CC37" i="1" s="1"/>
  <c r="CB38" i="1"/>
  <c r="CC38" i="1" s="1"/>
  <c r="CB39" i="1"/>
  <c r="CC39" i="1" s="1"/>
  <c r="CB40" i="1"/>
  <c r="CC40" i="1" s="1"/>
  <c r="CB41" i="1"/>
  <c r="CC41" i="1" s="1"/>
  <c r="CB42" i="1"/>
  <c r="CC42" i="1" s="1"/>
  <c r="CB31" i="1"/>
  <c r="CC31" i="1" s="1"/>
  <c r="CB3" i="1"/>
  <c r="CC3" i="1" s="1"/>
  <c r="CB4" i="1"/>
  <c r="CC4" i="1" s="1"/>
  <c r="CB5" i="1"/>
  <c r="CC5" i="1" s="1"/>
  <c r="CB6" i="1"/>
  <c r="CC6" i="1" s="1"/>
  <c r="CB7" i="1"/>
  <c r="CC7" i="1" s="1"/>
  <c r="CB8" i="1"/>
  <c r="CC8" i="1" s="1"/>
  <c r="CB9" i="1"/>
  <c r="CC9" i="1" s="1"/>
  <c r="CB10" i="1"/>
  <c r="CC10" i="1" s="1"/>
  <c r="CB11" i="1"/>
  <c r="CC11" i="1" s="1"/>
  <c r="CB12" i="1"/>
  <c r="CC12" i="1" s="1"/>
  <c r="CB13" i="1"/>
  <c r="CC13" i="1" s="1"/>
  <c r="CB14" i="1"/>
  <c r="CC14" i="1" s="1"/>
  <c r="CB15" i="1"/>
  <c r="CC15" i="1" s="1"/>
  <c r="CB16" i="1"/>
  <c r="CC16" i="1" s="1"/>
  <c r="CB17" i="1"/>
  <c r="CC17" i="1" s="1"/>
  <c r="CB18" i="1"/>
  <c r="CC18" i="1" s="1"/>
  <c r="CB19" i="1"/>
  <c r="CC19" i="1" s="1"/>
  <c r="CB20" i="1"/>
  <c r="CC20" i="1" s="1"/>
  <c r="CB21" i="1"/>
  <c r="CC21" i="1" s="1"/>
  <c r="CB22" i="1"/>
  <c r="CC22" i="1" s="1"/>
  <c r="CB23" i="1"/>
  <c r="CC23" i="1" s="1"/>
  <c r="CB24" i="1"/>
  <c r="CC24" i="1" s="1"/>
  <c r="CB25" i="1"/>
  <c r="CC25" i="1" s="1"/>
  <c r="CB26" i="1"/>
  <c r="CC26" i="1" s="1"/>
  <c r="CB27" i="1"/>
  <c r="CC27" i="1" s="1"/>
  <c r="CB28" i="1"/>
  <c r="CC28" i="1" s="1"/>
  <c r="CB29" i="1"/>
  <c r="CC29" i="1" s="1"/>
  <c r="CB30" i="1"/>
  <c r="CC30" i="1" s="1"/>
  <c r="BX309" i="1"/>
  <c r="BY309" i="1" s="1"/>
  <c r="BX310" i="1"/>
  <c r="BY310" i="1" s="1"/>
  <c r="BX311" i="1"/>
  <c r="BY311" i="1" s="1"/>
  <c r="BX312" i="1"/>
  <c r="BY312" i="1" s="1"/>
  <c r="BX313" i="1"/>
  <c r="BY313" i="1" s="1"/>
  <c r="BX314" i="1"/>
  <c r="BY314" i="1" s="1"/>
  <c r="BX315" i="1"/>
  <c r="BY315" i="1" s="1"/>
  <c r="BX316" i="1"/>
  <c r="BY316" i="1" s="1"/>
  <c r="BX317" i="1"/>
  <c r="BY317" i="1" s="1"/>
  <c r="BX318" i="1"/>
  <c r="BY318" i="1" s="1"/>
  <c r="BX319" i="1"/>
  <c r="BY319" i="1" s="1"/>
  <c r="BX320" i="1"/>
  <c r="BY320" i="1" s="1"/>
  <c r="BX321" i="1"/>
  <c r="BY321" i="1" s="1"/>
  <c r="BX322" i="1"/>
  <c r="BY322" i="1" s="1"/>
  <c r="BX287" i="1"/>
  <c r="BY287" i="1" s="1"/>
  <c r="BX288" i="1"/>
  <c r="BY288" i="1" s="1"/>
  <c r="BX289" i="1"/>
  <c r="BY289" i="1" s="1"/>
  <c r="BX290" i="1"/>
  <c r="BY290" i="1" s="1"/>
  <c r="BX291" i="1"/>
  <c r="BY291" i="1" s="1"/>
  <c r="BX292" i="1"/>
  <c r="BY292" i="1" s="1"/>
  <c r="BX293" i="1"/>
  <c r="BY293" i="1" s="1"/>
  <c r="BX294" i="1"/>
  <c r="BY294" i="1" s="1"/>
  <c r="BX295" i="1"/>
  <c r="BY295" i="1" s="1"/>
  <c r="BX296" i="1"/>
  <c r="BY296" i="1" s="1"/>
  <c r="BX297" i="1"/>
  <c r="BY297" i="1" s="1"/>
  <c r="BX298" i="1"/>
  <c r="BY298" i="1" s="1"/>
  <c r="BX299" i="1"/>
  <c r="BY299" i="1" s="1"/>
  <c r="BX300" i="1"/>
  <c r="BY300" i="1" s="1"/>
  <c r="BX301" i="1"/>
  <c r="BY301" i="1" s="1"/>
  <c r="BX302" i="1"/>
  <c r="BY302" i="1" s="1"/>
  <c r="BX303" i="1"/>
  <c r="BY303" i="1" s="1"/>
  <c r="BX304" i="1"/>
  <c r="BY304" i="1" s="1"/>
  <c r="BX305" i="1"/>
  <c r="BY305" i="1" s="1"/>
  <c r="BX306" i="1"/>
  <c r="BY306" i="1" s="1"/>
  <c r="BX307" i="1"/>
  <c r="BY307" i="1" s="1"/>
  <c r="BX308" i="1"/>
  <c r="BY308" i="1" s="1"/>
  <c r="BX267" i="1"/>
  <c r="BY267" i="1" s="1"/>
  <c r="BX268" i="1"/>
  <c r="BY268" i="1" s="1"/>
  <c r="BX269" i="1"/>
  <c r="BY269" i="1" s="1"/>
  <c r="BX270" i="1"/>
  <c r="BY270" i="1" s="1"/>
  <c r="BX271" i="1"/>
  <c r="BY271" i="1" s="1"/>
  <c r="BX272" i="1"/>
  <c r="BY272" i="1" s="1"/>
  <c r="BX273" i="1"/>
  <c r="BY273" i="1" s="1"/>
  <c r="BX274" i="1"/>
  <c r="BY274" i="1" s="1"/>
  <c r="BX275" i="1"/>
  <c r="BY275" i="1" s="1"/>
  <c r="BX276" i="1"/>
  <c r="BY276" i="1" s="1"/>
  <c r="BX277" i="1"/>
  <c r="BY277" i="1" s="1"/>
  <c r="BX278" i="1"/>
  <c r="BY278" i="1" s="1"/>
  <c r="BX279" i="1"/>
  <c r="BY279" i="1" s="1"/>
  <c r="BX280" i="1"/>
  <c r="BY280" i="1" s="1"/>
  <c r="BX281" i="1"/>
  <c r="BY281" i="1" s="1"/>
  <c r="BX282" i="1"/>
  <c r="BY282" i="1" s="1"/>
  <c r="BX283" i="1"/>
  <c r="BY283" i="1" s="1"/>
  <c r="BX284" i="1"/>
  <c r="BY284" i="1" s="1"/>
  <c r="BX285" i="1"/>
  <c r="BY285" i="1" s="1"/>
  <c r="BX286" i="1"/>
  <c r="BY286" i="1" s="1"/>
  <c r="BX249" i="1"/>
  <c r="BY249" i="1" s="1"/>
  <c r="BX250" i="1"/>
  <c r="BY250" i="1" s="1"/>
  <c r="BX251" i="1"/>
  <c r="BY251" i="1" s="1"/>
  <c r="BX252" i="1"/>
  <c r="BY252" i="1" s="1"/>
  <c r="BX253" i="1"/>
  <c r="BY253" i="1" s="1"/>
  <c r="BX254" i="1"/>
  <c r="BY254" i="1" s="1"/>
  <c r="BX255" i="1"/>
  <c r="BY255" i="1" s="1"/>
  <c r="BX256" i="1"/>
  <c r="BY256" i="1" s="1"/>
  <c r="BX257" i="1"/>
  <c r="BY257" i="1" s="1"/>
  <c r="BX258" i="1"/>
  <c r="BY258" i="1" s="1"/>
  <c r="BX259" i="1"/>
  <c r="BY259" i="1" s="1"/>
  <c r="BX260" i="1"/>
  <c r="BY260" i="1" s="1"/>
  <c r="BX261" i="1"/>
  <c r="BY261" i="1" s="1"/>
  <c r="BX262" i="1"/>
  <c r="BY262" i="1" s="1"/>
  <c r="BX263" i="1"/>
  <c r="BY263" i="1" s="1"/>
  <c r="BX264" i="1"/>
  <c r="BY264" i="1" s="1"/>
  <c r="BX265" i="1"/>
  <c r="BY265" i="1" s="1"/>
  <c r="BX266" i="1"/>
  <c r="BY266" i="1" s="1"/>
  <c r="BX233" i="1"/>
  <c r="BY233" i="1" s="1"/>
  <c r="BX234" i="1"/>
  <c r="BY234" i="1" s="1"/>
  <c r="BX235" i="1"/>
  <c r="BY235" i="1" s="1"/>
  <c r="BX236" i="1"/>
  <c r="BY236" i="1" s="1"/>
  <c r="BX237" i="1"/>
  <c r="BY237" i="1" s="1"/>
  <c r="BX238" i="1"/>
  <c r="BY238" i="1" s="1"/>
  <c r="BX239" i="1"/>
  <c r="BY239" i="1" s="1"/>
  <c r="BX240" i="1"/>
  <c r="BY240" i="1" s="1"/>
  <c r="BX241" i="1"/>
  <c r="BY241" i="1" s="1"/>
  <c r="BX242" i="1"/>
  <c r="BY242" i="1" s="1"/>
  <c r="BX243" i="1"/>
  <c r="BY243" i="1" s="1"/>
  <c r="BX244" i="1"/>
  <c r="BY244" i="1" s="1"/>
  <c r="BX245" i="1"/>
  <c r="BY245" i="1" s="1"/>
  <c r="BX246" i="1"/>
  <c r="BY246" i="1" s="1"/>
  <c r="BX247" i="1"/>
  <c r="BY247" i="1" s="1"/>
  <c r="BX248" i="1"/>
  <c r="BY248" i="1" s="1"/>
  <c r="BX226" i="1"/>
  <c r="BY226" i="1" s="1"/>
  <c r="BX227" i="1"/>
  <c r="BY227" i="1" s="1"/>
  <c r="BX228" i="1"/>
  <c r="BY228" i="1" s="1"/>
  <c r="BX229" i="1"/>
  <c r="BY229" i="1" s="1"/>
  <c r="BX230" i="1"/>
  <c r="BY230" i="1" s="1"/>
  <c r="BX231" i="1"/>
  <c r="BY231" i="1" s="1"/>
  <c r="BX232" i="1"/>
  <c r="BY232" i="1" s="1"/>
  <c r="BX209" i="1"/>
  <c r="BY209" i="1" s="1"/>
  <c r="BX210" i="1"/>
  <c r="BY210" i="1" s="1"/>
  <c r="BX211" i="1"/>
  <c r="BY211" i="1" s="1"/>
  <c r="BX212" i="1"/>
  <c r="BY212" i="1" s="1"/>
  <c r="BX213" i="1"/>
  <c r="BY213" i="1" s="1"/>
  <c r="BX214" i="1"/>
  <c r="BY214" i="1" s="1"/>
  <c r="BX215" i="1"/>
  <c r="BY215" i="1" s="1"/>
  <c r="BX216" i="1"/>
  <c r="BY216" i="1" s="1"/>
  <c r="BX217" i="1"/>
  <c r="BY217" i="1" s="1"/>
  <c r="BX218" i="1"/>
  <c r="BY218" i="1" s="1"/>
  <c r="BX219" i="1"/>
  <c r="BY219" i="1" s="1"/>
  <c r="BX220" i="1"/>
  <c r="BY220" i="1" s="1"/>
  <c r="BX221" i="1"/>
  <c r="BY221" i="1" s="1"/>
  <c r="BX222" i="1"/>
  <c r="BY222" i="1" s="1"/>
  <c r="BX223" i="1"/>
  <c r="BY223" i="1" s="1"/>
  <c r="BX224" i="1"/>
  <c r="BY224" i="1" s="1"/>
  <c r="BX225" i="1"/>
  <c r="BY225" i="1" s="1"/>
  <c r="BX194" i="1"/>
  <c r="BY194" i="1" s="1"/>
  <c r="BX195" i="1"/>
  <c r="BY195" i="1" s="1"/>
  <c r="BX196" i="1"/>
  <c r="BY196" i="1" s="1"/>
  <c r="BX197" i="1"/>
  <c r="BY197" i="1" s="1"/>
  <c r="BX198" i="1"/>
  <c r="BY198" i="1" s="1"/>
  <c r="BX199" i="1"/>
  <c r="BY199" i="1" s="1"/>
  <c r="BX200" i="1"/>
  <c r="BY200" i="1" s="1"/>
  <c r="BX201" i="1"/>
  <c r="BY201" i="1" s="1"/>
  <c r="BX202" i="1"/>
  <c r="BY202" i="1" s="1"/>
  <c r="BX203" i="1"/>
  <c r="BY203" i="1" s="1"/>
  <c r="BX204" i="1"/>
  <c r="BY204" i="1" s="1"/>
  <c r="BX205" i="1"/>
  <c r="BY205" i="1" s="1"/>
  <c r="BX206" i="1"/>
  <c r="BY206" i="1" s="1"/>
  <c r="BX207" i="1"/>
  <c r="BY207" i="1" s="1"/>
  <c r="BX208" i="1"/>
  <c r="BY208" i="1" s="1"/>
  <c r="BX176" i="1"/>
  <c r="BY176" i="1" s="1"/>
  <c r="BX177" i="1"/>
  <c r="BY177" i="1" s="1"/>
  <c r="BX178" i="1"/>
  <c r="BY178" i="1" s="1"/>
  <c r="BX179" i="1"/>
  <c r="BY179" i="1" s="1"/>
  <c r="BX180" i="1"/>
  <c r="BY180" i="1" s="1"/>
  <c r="BX181" i="1"/>
  <c r="BY181" i="1" s="1"/>
  <c r="BX182" i="1"/>
  <c r="BY182" i="1" s="1"/>
  <c r="BX183" i="1"/>
  <c r="BY183" i="1" s="1"/>
  <c r="BX184" i="1"/>
  <c r="BY184" i="1" s="1"/>
  <c r="BX185" i="1"/>
  <c r="BY185" i="1" s="1"/>
  <c r="BX186" i="1"/>
  <c r="BY186" i="1" s="1"/>
  <c r="BX187" i="1"/>
  <c r="BY187" i="1" s="1"/>
  <c r="BX188" i="1"/>
  <c r="BY188" i="1" s="1"/>
  <c r="BX189" i="1"/>
  <c r="BY189" i="1" s="1"/>
  <c r="BX190" i="1"/>
  <c r="BY190" i="1" s="1"/>
  <c r="BX191" i="1"/>
  <c r="BY191" i="1" s="1"/>
  <c r="BX192" i="1"/>
  <c r="BY192" i="1" s="1"/>
  <c r="BX193" i="1"/>
  <c r="BY193" i="1" s="1"/>
  <c r="BX158" i="1"/>
  <c r="BY158" i="1" s="1"/>
  <c r="BX159" i="1"/>
  <c r="BY159" i="1" s="1"/>
  <c r="BX160" i="1"/>
  <c r="BY160" i="1" s="1"/>
  <c r="BX161" i="1"/>
  <c r="BY161" i="1" s="1"/>
  <c r="BX162" i="1"/>
  <c r="BY162" i="1" s="1"/>
  <c r="BX163" i="1"/>
  <c r="BY163" i="1" s="1"/>
  <c r="BX164" i="1"/>
  <c r="BY164" i="1" s="1"/>
  <c r="BX165" i="1"/>
  <c r="BY165" i="1" s="1"/>
  <c r="BX166" i="1"/>
  <c r="BY166" i="1" s="1"/>
  <c r="BX167" i="1"/>
  <c r="BY167" i="1" s="1"/>
  <c r="BX168" i="1"/>
  <c r="BY168" i="1" s="1"/>
  <c r="BX169" i="1"/>
  <c r="BY169" i="1" s="1"/>
  <c r="BX170" i="1"/>
  <c r="BY170" i="1" s="1"/>
  <c r="BX171" i="1"/>
  <c r="BY171" i="1" s="1"/>
  <c r="BX172" i="1"/>
  <c r="BY172" i="1" s="1"/>
  <c r="BX173" i="1"/>
  <c r="BY173" i="1" s="1"/>
  <c r="BX174" i="1"/>
  <c r="BY174" i="1" s="1"/>
  <c r="BX175" i="1"/>
  <c r="BY175" i="1" s="1"/>
  <c r="BX140" i="1"/>
  <c r="BY140" i="1" s="1"/>
  <c r="BX141" i="1"/>
  <c r="BY141" i="1" s="1"/>
  <c r="BX142" i="1"/>
  <c r="BY142" i="1" s="1"/>
  <c r="BX143" i="1"/>
  <c r="BY143" i="1" s="1"/>
  <c r="BX144" i="1"/>
  <c r="BY144" i="1" s="1"/>
  <c r="BX145" i="1"/>
  <c r="BY145" i="1" s="1"/>
  <c r="BX146" i="1"/>
  <c r="BY146" i="1" s="1"/>
  <c r="BX147" i="1"/>
  <c r="BY147" i="1" s="1"/>
  <c r="BX148" i="1"/>
  <c r="BY148" i="1" s="1"/>
  <c r="BX149" i="1"/>
  <c r="BY149" i="1" s="1"/>
  <c r="BX150" i="1"/>
  <c r="BY150" i="1" s="1"/>
  <c r="BX151" i="1"/>
  <c r="BY151" i="1" s="1"/>
  <c r="BX152" i="1"/>
  <c r="BY152" i="1" s="1"/>
  <c r="BX153" i="1"/>
  <c r="BY153" i="1" s="1"/>
  <c r="BX154" i="1"/>
  <c r="BY154" i="1" s="1"/>
  <c r="BX155" i="1"/>
  <c r="BY155" i="1" s="1"/>
  <c r="BX156" i="1"/>
  <c r="BY156" i="1" s="1"/>
  <c r="BX157" i="1"/>
  <c r="BY157" i="1" s="1"/>
  <c r="BX126" i="1"/>
  <c r="BY126" i="1" s="1"/>
  <c r="BX127" i="1"/>
  <c r="BY127" i="1" s="1"/>
  <c r="BX128" i="1"/>
  <c r="BY128" i="1" s="1"/>
  <c r="BX129" i="1"/>
  <c r="BY129" i="1" s="1"/>
  <c r="BX130" i="1"/>
  <c r="BY130" i="1" s="1"/>
  <c r="BX131" i="1"/>
  <c r="BY131" i="1" s="1"/>
  <c r="BX132" i="1"/>
  <c r="BY132" i="1" s="1"/>
  <c r="BX133" i="1"/>
  <c r="BY133" i="1" s="1"/>
  <c r="BX134" i="1"/>
  <c r="BY134" i="1" s="1"/>
  <c r="BX135" i="1"/>
  <c r="BY135" i="1" s="1"/>
  <c r="BX136" i="1"/>
  <c r="BY136" i="1" s="1"/>
  <c r="BX137" i="1"/>
  <c r="BY137" i="1" s="1"/>
  <c r="BX138" i="1"/>
  <c r="BY138" i="1" s="1"/>
  <c r="BX139" i="1"/>
  <c r="BY139" i="1" s="1"/>
  <c r="BX111" i="1"/>
  <c r="BY111" i="1" s="1"/>
  <c r="BX112" i="1"/>
  <c r="BY112" i="1" s="1"/>
  <c r="BX113" i="1"/>
  <c r="BY113" i="1" s="1"/>
  <c r="BX114" i="1"/>
  <c r="BY114" i="1" s="1"/>
  <c r="BX115" i="1"/>
  <c r="BY115" i="1" s="1"/>
  <c r="BX116" i="1"/>
  <c r="BY116" i="1" s="1"/>
  <c r="BX117" i="1"/>
  <c r="BY117" i="1" s="1"/>
  <c r="BX118" i="1"/>
  <c r="BY118" i="1" s="1"/>
  <c r="BX119" i="1"/>
  <c r="BY119" i="1" s="1"/>
  <c r="BX120" i="1"/>
  <c r="BY120" i="1" s="1"/>
  <c r="BX121" i="1"/>
  <c r="BY121" i="1" s="1"/>
  <c r="BX122" i="1"/>
  <c r="BY122" i="1" s="1"/>
  <c r="BX123" i="1"/>
  <c r="BY123" i="1" s="1"/>
  <c r="BX124" i="1"/>
  <c r="BY124" i="1" s="1"/>
  <c r="BX125" i="1"/>
  <c r="BY125" i="1" s="1"/>
  <c r="BX94" i="1"/>
  <c r="BY94" i="1" s="1"/>
  <c r="BX95" i="1"/>
  <c r="BY95" i="1" s="1"/>
  <c r="BX96" i="1"/>
  <c r="BY96" i="1" s="1"/>
  <c r="BX97" i="1"/>
  <c r="BY97" i="1" s="1"/>
  <c r="BX98" i="1"/>
  <c r="BY98" i="1" s="1"/>
  <c r="BX99" i="1"/>
  <c r="BY99" i="1" s="1"/>
  <c r="BX100" i="1"/>
  <c r="BY100" i="1" s="1"/>
  <c r="BX101" i="1"/>
  <c r="BY101" i="1" s="1"/>
  <c r="BX102" i="1"/>
  <c r="BY102" i="1" s="1"/>
  <c r="BX103" i="1"/>
  <c r="BY103" i="1" s="1"/>
  <c r="BX104" i="1"/>
  <c r="BY104" i="1" s="1"/>
  <c r="BX105" i="1"/>
  <c r="BY105" i="1" s="1"/>
  <c r="BX106" i="1"/>
  <c r="BY106" i="1" s="1"/>
  <c r="BX107" i="1"/>
  <c r="BY107" i="1" s="1"/>
  <c r="BX108" i="1"/>
  <c r="BY108" i="1" s="1"/>
  <c r="BX109" i="1"/>
  <c r="BY109" i="1" s="1"/>
  <c r="BX110" i="1"/>
  <c r="BY110" i="1" s="1"/>
  <c r="BX79" i="1"/>
  <c r="BY79" i="1" s="1"/>
  <c r="BX80" i="1"/>
  <c r="BY80" i="1" s="1"/>
  <c r="BX81" i="1"/>
  <c r="BY81" i="1" s="1"/>
  <c r="BX82" i="1"/>
  <c r="BY82" i="1" s="1"/>
  <c r="BX83" i="1"/>
  <c r="BY83" i="1" s="1"/>
  <c r="BX84" i="1"/>
  <c r="BY84" i="1" s="1"/>
  <c r="BX85" i="1"/>
  <c r="BY85" i="1" s="1"/>
  <c r="BX86" i="1"/>
  <c r="BY86" i="1" s="1"/>
  <c r="BX87" i="1"/>
  <c r="BY87" i="1" s="1"/>
  <c r="BX88" i="1"/>
  <c r="BY88" i="1" s="1"/>
  <c r="BX89" i="1"/>
  <c r="BY89" i="1" s="1"/>
  <c r="BX90" i="1"/>
  <c r="BY90" i="1" s="1"/>
  <c r="BX91" i="1"/>
  <c r="BY91" i="1" s="1"/>
  <c r="BX92" i="1"/>
  <c r="BY92" i="1" s="1"/>
  <c r="BX93" i="1"/>
  <c r="BY93" i="1" s="1"/>
  <c r="BX64" i="1"/>
  <c r="BY64" i="1" s="1"/>
  <c r="BX65" i="1"/>
  <c r="BY65" i="1" s="1"/>
  <c r="BX66" i="1"/>
  <c r="BY66" i="1" s="1"/>
  <c r="BX67" i="1"/>
  <c r="BY67" i="1" s="1"/>
  <c r="BX68" i="1"/>
  <c r="BY68" i="1" s="1"/>
  <c r="BX69" i="1"/>
  <c r="BY69" i="1" s="1"/>
  <c r="BX70" i="1"/>
  <c r="BY70" i="1" s="1"/>
  <c r="BX71" i="1"/>
  <c r="BY71" i="1" s="1"/>
  <c r="BX72" i="1"/>
  <c r="BY72" i="1" s="1"/>
  <c r="BX73" i="1"/>
  <c r="BY73" i="1" s="1"/>
  <c r="BX74" i="1"/>
  <c r="BY74" i="1" s="1"/>
  <c r="BX75" i="1"/>
  <c r="BY75" i="1" s="1"/>
  <c r="BX76" i="1"/>
  <c r="BY76" i="1" s="1"/>
  <c r="BX77" i="1"/>
  <c r="BY77" i="1" s="1"/>
  <c r="BX78" i="1"/>
  <c r="BY78" i="1" s="1"/>
  <c r="BX47" i="1"/>
  <c r="BY47" i="1" s="1"/>
  <c r="BX48" i="1"/>
  <c r="BY48" i="1" s="1"/>
  <c r="BX49" i="1"/>
  <c r="BY49" i="1" s="1"/>
  <c r="BX50" i="1"/>
  <c r="BY50" i="1" s="1"/>
  <c r="BX51" i="1"/>
  <c r="BY51" i="1" s="1"/>
  <c r="BX52" i="1"/>
  <c r="BY52" i="1" s="1"/>
  <c r="BX53" i="1"/>
  <c r="BY53" i="1" s="1"/>
  <c r="BX54" i="1"/>
  <c r="BY54" i="1" s="1"/>
  <c r="BX55" i="1"/>
  <c r="BY55" i="1" s="1"/>
  <c r="BX56" i="1"/>
  <c r="BY56" i="1" s="1"/>
  <c r="BX57" i="1"/>
  <c r="BY57" i="1" s="1"/>
  <c r="BX58" i="1"/>
  <c r="BY58" i="1" s="1"/>
  <c r="BX59" i="1"/>
  <c r="BY59" i="1" s="1"/>
  <c r="BX60" i="1"/>
  <c r="BY60" i="1" s="1"/>
  <c r="BX61" i="1"/>
  <c r="BY61" i="1" s="1"/>
  <c r="BX62" i="1"/>
  <c r="BY62" i="1" s="1"/>
  <c r="BX63" i="1"/>
  <c r="BY63" i="1" s="1"/>
  <c r="BX32" i="1"/>
  <c r="BY32" i="1" s="1"/>
  <c r="BX33" i="1"/>
  <c r="BY33" i="1" s="1"/>
  <c r="BX34" i="1"/>
  <c r="BY34" i="1" s="1"/>
  <c r="BX35" i="1"/>
  <c r="BY35" i="1" s="1"/>
  <c r="BX36" i="1"/>
  <c r="BY36" i="1" s="1"/>
  <c r="BX37" i="1"/>
  <c r="BY37" i="1" s="1"/>
  <c r="BX38" i="1"/>
  <c r="BY38" i="1" s="1"/>
  <c r="BX39" i="1"/>
  <c r="BY39" i="1" s="1"/>
  <c r="BX40" i="1"/>
  <c r="BY40" i="1" s="1"/>
  <c r="BX41" i="1"/>
  <c r="BY41" i="1" s="1"/>
  <c r="BX42" i="1"/>
  <c r="BY42" i="1" s="1"/>
  <c r="BX43" i="1"/>
  <c r="BY43" i="1" s="1"/>
  <c r="BX44" i="1"/>
  <c r="BY44" i="1" s="1"/>
  <c r="BX45" i="1"/>
  <c r="BY45" i="1" s="1"/>
  <c r="BX46" i="1"/>
  <c r="BY46" i="1" s="1"/>
  <c r="BX31" i="1"/>
  <c r="BY31" i="1" s="1"/>
  <c r="BX3" i="1"/>
  <c r="BY3" i="1" s="1"/>
  <c r="BX4" i="1"/>
  <c r="BY4" i="1" s="1"/>
  <c r="BX5" i="1"/>
  <c r="BY5" i="1" s="1"/>
  <c r="BX6" i="1"/>
  <c r="BY6" i="1" s="1"/>
  <c r="BX7" i="1"/>
  <c r="BY7" i="1" s="1"/>
  <c r="BX8" i="1"/>
  <c r="BY8" i="1" s="1"/>
  <c r="BX9" i="1"/>
  <c r="BY9" i="1" s="1"/>
  <c r="BX10" i="1"/>
  <c r="BY10" i="1" s="1"/>
  <c r="BX11" i="1"/>
  <c r="BY11" i="1" s="1"/>
  <c r="BX12" i="1"/>
  <c r="BY12" i="1" s="1"/>
  <c r="BX13" i="1"/>
  <c r="BY13" i="1" s="1"/>
  <c r="BX14" i="1"/>
  <c r="BY14" i="1" s="1"/>
  <c r="BX15" i="1"/>
  <c r="BY15" i="1" s="1"/>
  <c r="BX16" i="1"/>
  <c r="BY16" i="1" s="1"/>
  <c r="BX17" i="1"/>
  <c r="BY17" i="1" s="1"/>
  <c r="BX18" i="1"/>
  <c r="BY18" i="1" s="1"/>
  <c r="BX19" i="1"/>
  <c r="BY19" i="1" s="1"/>
  <c r="BX20" i="1"/>
  <c r="BY20" i="1" s="1"/>
  <c r="BX21" i="1"/>
  <c r="BY21" i="1" s="1"/>
  <c r="BX22" i="1"/>
  <c r="BY22" i="1" s="1"/>
  <c r="BX23" i="1"/>
  <c r="BY23" i="1" s="1"/>
  <c r="BX24" i="1"/>
  <c r="BY24" i="1" s="1"/>
  <c r="BX25" i="1"/>
  <c r="BY25" i="1" s="1"/>
  <c r="BX26" i="1"/>
  <c r="BY26" i="1" s="1"/>
  <c r="BX27" i="1"/>
  <c r="BY27" i="1" s="1"/>
  <c r="BX28" i="1"/>
  <c r="BY28" i="1" s="1"/>
  <c r="BX29" i="1"/>
  <c r="BY29" i="1" s="1"/>
  <c r="BX30" i="1"/>
  <c r="BY30" i="1" s="1"/>
  <c r="BT318" i="1"/>
  <c r="BU318" i="1" s="1"/>
  <c r="BT319" i="1"/>
  <c r="BU319" i="1" s="1"/>
  <c r="BT320" i="1"/>
  <c r="BU320" i="1" s="1"/>
  <c r="BT321" i="1"/>
  <c r="BU321" i="1" s="1"/>
  <c r="BT322" i="1"/>
  <c r="BU322" i="1" s="1"/>
  <c r="BT301" i="1"/>
  <c r="BU301" i="1" s="1"/>
  <c r="BT302" i="1"/>
  <c r="BU302" i="1" s="1"/>
  <c r="BT303" i="1"/>
  <c r="BU303" i="1" s="1"/>
  <c r="BT304" i="1"/>
  <c r="BU304" i="1" s="1"/>
  <c r="BT305" i="1"/>
  <c r="BU305" i="1" s="1"/>
  <c r="BT306" i="1"/>
  <c r="BU306" i="1" s="1"/>
  <c r="BT307" i="1"/>
  <c r="BU307" i="1" s="1"/>
  <c r="BT308" i="1"/>
  <c r="BU308" i="1" s="1"/>
  <c r="BT309" i="1"/>
  <c r="BU309" i="1" s="1"/>
  <c r="BT310" i="1"/>
  <c r="BU310" i="1" s="1"/>
  <c r="BT311" i="1"/>
  <c r="BU311" i="1" s="1"/>
  <c r="BT312" i="1"/>
  <c r="BU312" i="1" s="1"/>
  <c r="BT313" i="1"/>
  <c r="BU313" i="1" s="1"/>
  <c r="BT314" i="1"/>
  <c r="BU314" i="1" s="1"/>
  <c r="BT315" i="1"/>
  <c r="BU315" i="1" s="1"/>
  <c r="BT316" i="1"/>
  <c r="BU316" i="1" s="1"/>
  <c r="BT317" i="1"/>
  <c r="BU317" i="1" s="1"/>
  <c r="BT275" i="1"/>
  <c r="BU275" i="1" s="1"/>
  <c r="BT276" i="1"/>
  <c r="BU276" i="1" s="1"/>
  <c r="BT277" i="1"/>
  <c r="BU277" i="1" s="1"/>
  <c r="BT278" i="1"/>
  <c r="BU278" i="1" s="1"/>
  <c r="BT279" i="1"/>
  <c r="BU279" i="1" s="1"/>
  <c r="BT280" i="1"/>
  <c r="BU280" i="1" s="1"/>
  <c r="BT281" i="1"/>
  <c r="BU281" i="1" s="1"/>
  <c r="BT282" i="1"/>
  <c r="BU282" i="1" s="1"/>
  <c r="BT283" i="1"/>
  <c r="BU283" i="1" s="1"/>
  <c r="BT284" i="1"/>
  <c r="BU284" i="1" s="1"/>
  <c r="BT285" i="1"/>
  <c r="BU285" i="1" s="1"/>
  <c r="BT286" i="1"/>
  <c r="BU286" i="1" s="1"/>
  <c r="BT287" i="1"/>
  <c r="BU287" i="1" s="1"/>
  <c r="BT288" i="1"/>
  <c r="BU288" i="1" s="1"/>
  <c r="BT289" i="1"/>
  <c r="BU289" i="1" s="1"/>
  <c r="BT290" i="1"/>
  <c r="BU290" i="1" s="1"/>
  <c r="BT291" i="1"/>
  <c r="BU291" i="1" s="1"/>
  <c r="BT292" i="1"/>
  <c r="BU292" i="1" s="1"/>
  <c r="BT293" i="1"/>
  <c r="BU293" i="1" s="1"/>
  <c r="BT294" i="1"/>
  <c r="BU294" i="1" s="1"/>
  <c r="BT295" i="1"/>
  <c r="BU295" i="1" s="1"/>
  <c r="BT296" i="1"/>
  <c r="BU296" i="1" s="1"/>
  <c r="BT297" i="1"/>
  <c r="BU297" i="1" s="1"/>
  <c r="BT298" i="1"/>
  <c r="BU298" i="1" s="1"/>
  <c r="BT299" i="1"/>
  <c r="BU299" i="1" s="1"/>
  <c r="BT300" i="1"/>
  <c r="BU300" i="1" s="1"/>
  <c r="BT255" i="1"/>
  <c r="BU255" i="1" s="1"/>
  <c r="BT256" i="1"/>
  <c r="BU256" i="1" s="1"/>
  <c r="BT257" i="1"/>
  <c r="BU257" i="1" s="1"/>
  <c r="BT258" i="1"/>
  <c r="BU258" i="1" s="1"/>
  <c r="BT259" i="1"/>
  <c r="BU259" i="1" s="1"/>
  <c r="BT260" i="1"/>
  <c r="BU260" i="1" s="1"/>
  <c r="BT261" i="1"/>
  <c r="BU261" i="1" s="1"/>
  <c r="BT262" i="1"/>
  <c r="BU262" i="1" s="1"/>
  <c r="BT263" i="1"/>
  <c r="BU263" i="1" s="1"/>
  <c r="BT264" i="1"/>
  <c r="BU264" i="1" s="1"/>
  <c r="BT265" i="1"/>
  <c r="BU265" i="1" s="1"/>
  <c r="BT266" i="1"/>
  <c r="BU266" i="1" s="1"/>
  <c r="BT267" i="1"/>
  <c r="BU267" i="1" s="1"/>
  <c r="BT268" i="1"/>
  <c r="BU268" i="1" s="1"/>
  <c r="BT269" i="1"/>
  <c r="BU269" i="1" s="1"/>
  <c r="BT270" i="1"/>
  <c r="BU270" i="1" s="1"/>
  <c r="BT271" i="1"/>
  <c r="BU271" i="1" s="1"/>
  <c r="BT272" i="1"/>
  <c r="BU272" i="1" s="1"/>
  <c r="BT273" i="1"/>
  <c r="BU273" i="1" s="1"/>
  <c r="BT274" i="1"/>
  <c r="BU274" i="1" s="1"/>
  <c r="BT240" i="1"/>
  <c r="BU240" i="1" s="1"/>
  <c r="BT241" i="1"/>
  <c r="BU241" i="1" s="1"/>
  <c r="BT242" i="1"/>
  <c r="BU242" i="1" s="1"/>
  <c r="BT243" i="1"/>
  <c r="BU243" i="1" s="1"/>
  <c r="BT244" i="1"/>
  <c r="BU244" i="1" s="1"/>
  <c r="BT245" i="1"/>
  <c r="BU245" i="1" s="1"/>
  <c r="BT246" i="1"/>
  <c r="BU246" i="1" s="1"/>
  <c r="BT247" i="1"/>
  <c r="BU247" i="1" s="1"/>
  <c r="BT248" i="1"/>
  <c r="BU248" i="1" s="1"/>
  <c r="BT249" i="1"/>
  <c r="BU249" i="1" s="1"/>
  <c r="BT250" i="1"/>
  <c r="BU250" i="1" s="1"/>
  <c r="BT251" i="1"/>
  <c r="BU251" i="1" s="1"/>
  <c r="BT252" i="1"/>
  <c r="BU252" i="1" s="1"/>
  <c r="BT253" i="1"/>
  <c r="BU253" i="1" s="1"/>
  <c r="BT254" i="1"/>
  <c r="BU254" i="1" s="1"/>
  <c r="BT226" i="1"/>
  <c r="BU226" i="1" s="1"/>
  <c r="BT227" i="1"/>
  <c r="BU227" i="1" s="1"/>
  <c r="BT228" i="1"/>
  <c r="BU228" i="1" s="1"/>
  <c r="BT229" i="1"/>
  <c r="BU229" i="1" s="1"/>
  <c r="BT230" i="1"/>
  <c r="BU230" i="1" s="1"/>
  <c r="BT231" i="1"/>
  <c r="BU231" i="1" s="1"/>
  <c r="BT232" i="1"/>
  <c r="BU232" i="1" s="1"/>
  <c r="BT233" i="1"/>
  <c r="BU233" i="1" s="1"/>
  <c r="BT234" i="1"/>
  <c r="BU234" i="1" s="1"/>
  <c r="BT235" i="1"/>
  <c r="BU235" i="1" s="1"/>
  <c r="BT236" i="1"/>
  <c r="BU236" i="1" s="1"/>
  <c r="BT237" i="1"/>
  <c r="BU237" i="1" s="1"/>
  <c r="BT238" i="1"/>
  <c r="BU238" i="1" s="1"/>
  <c r="BT239" i="1"/>
  <c r="BU239" i="1" s="1"/>
  <c r="BT211" i="1"/>
  <c r="BU211" i="1" s="1"/>
  <c r="BT212" i="1"/>
  <c r="BU212" i="1" s="1"/>
  <c r="BT213" i="1"/>
  <c r="BU213" i="1" s="1"/>
  <c r="BT214" i="1"/>
  <c r="BU214" i="1" s="1"/>
  <c r="BT215" i="1"/>
  <c r="BU215" i="1" s="1"/>
  <c r="BT216" i="1"/>
  <c r="BU216" i="1" s="1"/>
  <c r="BT217" i="1"/>
  <c r="BU217" i="1" s="1"/>
  <c r="BT218" i="1"/>
  <c r="BU218" i="1" s="1"/>
  <c r="BT219" i="1"/>
  <c r="BU219" i="1" s="1"/>
  <c r="BT220" i="1"/>
  <c r="BU220" i="1" s="1"/>
  <c r="BT221" i="1"/>
  <c r="BU221" i="1" s="1"/>
  <c r="BT222" i="1"/>
  <c r="BU222" i="1" s="1"/>
  <c r="BT223" i="1"/>
  <c r="BU223" i="1" s="1"/>
  <c r="BT224" i="1"/>
  <c r="BU224" i="1" s="1"/>
  <c r="BT225" i="1"/>
  <c r="BU225" i="1" s="1"/>
  <c r="BT194" i="1"/>
  <c r="BU194" i="1" s="1"/>
  <c r="BT195" i="1"/>
  <c r="BU195" i="1" s="1"/>
  <c r="BT196" i="1"/>
  <c r="BU196" i="1" s="1"/>
  <c r="BT197" i="1"/>
  <c r="BU197" i="1" s="1"/>
  <c r="BT198" i="1"/>
  <c r="BU198" i="1" s="1"/>
  <c r="BT199" i="1"/>
  <c r="BU199" i="1" s="1"/>
  <c r="BT200" i="1"/>
  <c r="BU200" i="1" s="1"/>
  <c r="BT201" i="1"/>
  <c r="BU201" i="1" s="1"/>
  <c r="BT202" i="1"/>
  <c r="BU202" i="1" s="1"/>
  <c r="BT203" i="1"/>
  <c r="BU203" i="1" s="1"/>
  <c r="BT204" i="1"/>
  <c r="BU204" i="1" s="1"/>
  <c r="BT205" i="1"/>
  <c r="BU205" i="1" s="1"/>
  <c r="BT206" i="1"/>
  <c r="BU206" i="1" s="1"/>
  <c r="BT207" i="1"/>
  <c r="BU207" i="1" s="1"/>
  <c r="BT208" i="1"/>
  <c r="BU208" i="1" s="1"/>
  <c r="BT209" i="1"/>
  <c r="BU209" i="1" s="1"/>
  <c r="BT210" i="1"/>
  <c r="BU210" i="1" s="1"/>
  <c r="BT176" i="1"/>
  <c r="BU176" i="1" s="1"/>
  <c r="BT177" i="1"/>
  <c r="BU177" i="1" s="1"/>
  <c r="BT178" i="1"/>
  <c r="BU178" i="1" s="1"/>
  <c r="BT179" i="1"/>
  <c r="BU179" i="1" s="1"/>
  <c r="BT180" i="1"/>
  <c r="BU180" i="1" s="1"/>
  <c r="BT181" i="1"/>
  <c r="BU181" i="1" s="1"/>
  <c r="BT182" i="1"/>
  <c r="BU182" i="1" s="1"/>
  <c r="BT183" i="1"/>
  <c r="BU183" i="1" s="1"/>
  <c r="BT184" i="1"/>
  <c r="BU184" i="1" s="1"/>
  <c r="BT185" i="1"/>
  <c r="BU185" i="1" s="1"/>
  <c r="BT186" i="1"/>
  <c r="BU186" i="1" s="1"/>
  <c r="BT187" i="1"/>
  <c r="BU187" i="1" s="1"/>
  <c r="BT188" i="1"/>
  <c r="BU188" i="1" s="1"/>
  <c r="BT189" i="1"/>
  <c r="BU189" i="1" s="1"/>
  <c r="BT190" i="1"/>
  <c r="BU190" i="1" s="1"/>
  <c r="BT191" i="1"/>
  <c r="BU191" i="1" s="1"/>
  <c r="BT192" i="1"/>
  <c r="BU192" i="1" s="1"/>
  <c r="BT193" i="1"/>
  <c r="BU193" i="1" s="1"/>
  <c r="BT158" i="1"/>
  <c r="BU158" i="1" s="1"/>
  <c r="BT159" i="1"/>
  <c r="BU159" i="1" s="1"/>
  <c r="BT160" i="1"/>
  <c r="BU160" i="1" s="1"/>
  <c r="BT161" i="1"/>
  <c r="BU161" i="1" s="1"/>
  <c r="BT162" i="1"/>
  <c r="BU162" i="1" s="1"/>
  <c r="BT163" i="1"/>
  <c r="BU163" i="1" s="1"/>
  <c r="BT164" i="1"/>
  <c r="BU164" i="1" s="1"/>
  <c r="BT165" i="1"/>
  <c r="BU165" i="1" s="1"/>
  <c r="BT166" i="1"/>
  <c r="BU166" i="1" s="1"/>
  <c r="BT167" i="1"/>
  <c r="BU167" i="1" s="1"/>
  <c r="BT168" i="1"/>
  <c r="BU168" i="1" s="1"/>
  <c r="BT169" i="1"/>
  <c r="BU169" i="1" s="1"/>
  <c r="BT170" i="1"/>
  <c r="BU170" i="1" s="1"/>
  <c r="BT171" i="1"/>
  <c r="BU171" i="1" s="1"/>
  <c r="BT172" i="1"/>
  <c r="BU172" i="1" s="1"/>
  <c r="BT173" i="1"/>
  <c r="BU173" i="1" s="1"/>
  <c r="BT174" i="1"/>
  <c r="BU174" i="1" s="1"/>
  <c r="BT175" i="1"/>
  <c r="BU175" i="1" s="1"/>
  <c r="BT142" i="1"/>
  <c r="BU142" i="1" s="1"/>
  <c r="BT143" i="1"/>
  <c r="BU143" i="1" s="1"/>
  <c r="BT144" i="1"/>
  <c r="BU144" i="1" s="1"/>
  <c r="BT145" i="1"/>
  <c r="BU145" i="1" s="1"/>
  <c r="BT146" i="1"/>
  <c r="BU146" i="1" s="1"/>
  <c r="BT147" i="1"/>
  <c r="BU147" i="1" s="1"/>
  <c r="BT148" i="1"/>
  <c r="BU148" i="1" s="1"/>
  <c r="BT149" i="1"/>
  <c r="BU149" i="1" s="1"/>
  <c r="BT150" i="1"/>
  <c r="BU150" i="1" s="1"/>
  <c r="BT151" i="1"/>
  <c r="BU151" i="1" s="1"/>
  <c r="BT152" i="1"/>
  <c r="BU152" i="1" s="1"/>
  <c r="BT153" i="1"/>
  <c r="BU153" i="1" s="1"/>
  <c r="BT154" i="1"/>
  <c r="BU154" i="1" s="1"/>
  <c r="BT155" i="1"/>
  <c r="BU155" i="1" s="1"/>
  <c r="BT156" i="1"/>
  <c r="BU156" i="1" s="1"/>
  <c r="BT157" i="1"/>
  <c r="BU157" i="1" s="1"/>
  <c r="BT126" i="1"/>
  <c r="BU126" i="1" s="1"/>
  <c r="BT127" i="1"/>
  <c r="BU127" i="1" s="1"/>
  <c r="BT128" i="1"/>
  <c r="BU128" i="1" s="1"/>
  <c r="BT129" i="1"/>
  <c r="BU129" i="1" s="1"/>
  <c r="BT130" i="1"/>
  <c r="BU130" i="1" s="1"/>
  <c r="BT131" i="1"/>
  <c r="BU131" i="1" s="1"/>
  <c r="BT132" i="1"/>
  <c r="BU132" i="1" s="1"/>
  <c r="BT133" i="1"/>
  <c r="BU133" i="1" s="1"/>
  <c r="BT134" i="1"/>
  <c r="BU134" i="1" s="1"/>
  <c r="BT135" i="1"/>
  <c r="BU135" i="1" s="1"/>
  <c r="BT136" i="1"/>
  <c r="BU136" i="1" s="1"/>
  <c r="BT137" i="1"/>
  <c r="BU137" i="1" s="1"/>
  <c r="BT138" i="1"/>
  <c r="BU138" i="1" s="1"/>
  <c r="BT139" i="1"/>
  <c r="BU139" i="1" s="1"/>
  <c r="BT140" i="1"/>
  <c r="BU140" i="1" s="1"/>
  <c r="BT141" i="1"/>
  <c r="BU141" i="1" s="1"/>
  <c r="BT107" i="1"/>
  <c r="BU107" i="1" s="1"/>
  <c r="BT108" i="1"/>
  <c r="BU108" i="1" s="1"/>
  <c r="BT109" i="1"/>
  <c r="BU109" i="1" s="1"/>
  <c r="BT110" i="1"/>
  <c r="BU110" i="1" s="1"/>
  <c r="BT111" i="1"/>
  <c r="BU111" i="1" s="1"/>
  <c r="BT112" i="1"/>
  <c r="BU112" i="1" s="1"/>
  <c r="BT113" i="1"/>
  <c r="BU113" i="1" s="1"/>
  <c r="BT114" i="1"/>
  <c r="BU114" i="1" s="1"/>
  <c r="BT115" i="1"/>
  <c r="BU115" i="1" s="1"/>
  <c r="BT116" i="1"/>
  <c r="BU116" i="1" s="1"/>
  <c r="BT117" i="1"/>
  <c r="BU117" i="1" s="1"/>
  <c r="BT118" i="1"/>
  <c r="BU118" i="1" s="1"/>
  <c r="BT119" i="1"/>
  <c r="BU119" i="1" s="1"/>
  <c r="BT120" i="1"/>
  <c r="BU120" i="1" s="1"/>
  <c r="BT121" i="1"/>
  <c r="BU121" i="1" s="1"/>
  <c r="BT122" i="1"/>
  <c r="BU122" i="1" s="1"/>
  <c r="BT123" i="1"/>
  <c r="BU123" i="1" s="1"/>
  <c r="BT124" i="1"/>
  <c r="BU124" i="1" s="1"/>
  <c r="BT125" i="1"/>
  <c r="BU125" i="1" s="1"/>
  <c r="BT92" i="1"/>
  <c r="BU92" i="1" s="1"/>
  <c r="BT93" i="1"/>
  <c r="BU93" i="1" s="1"/>
  <c r="BT94" i="1"/>
  <c r="BU94" i="1" s="1"/>
  <c r="BT95" i="1"/>
  <c r="BU95" i="1" s="1"/>
  <c r="BT96" i="1"/>
  <c r="BU96" i="1" s="1"/>
  <c r="BT97" i="1"/>
  <c r="BU97" i="1" s="1"/>
  <c r="BT98" i="1"/>
  <c r="BU98" i="1" s="1"/>
  <c r="BT99" i="1"/>
  <c r="BU99" i="1" s="1"/>
  <c r="BT100" i="1"/>
  <c r="BU100" i="1" s="1"/>
  <c r="BT101" i="1"/>
  <c r="BU101" i="1" s="1"/>
  <c r="BT102" i="1"/>
  <c r="BU102" i="1" s="1"/>
  <c r="BT103" i="1"/>
  <c r="BU103" i="1" s="1"/>
  <c r="BT104" i="1"/>
  <c r="BU104" i="1" s="1"/>
  <c r="BT105" i="1"/>
  <c r="BU105" i="1" s="1"/>
  <c r="BT106" i="1"/>
  <c r="BU106" i="1" s="1"/>
  <c r="BT89" i="1"/>
  <c r="BU89" i="1" s="1"/>
  <c r="BT90" i="1"/>
  <c r="BU90" i="1" s="1"/>
  <c r="BT91" i="1"/>
  <c r="BU91" i="1" s="1"/>
  <c r="BT68" i="1"/>
  <c r="BU68" i="1" s="1"/>
  <c r="BT69" i="1"/>
  <c r="BU69" i="1" s="1"/>
  <c r="BT70" i="1"/>
  <c r="BU70" i="1" s="1"/>
  <c r="BT71" i="1"/>
  <c r="BU71" i="1" s="1"/>
  <c r="BT72" i="1"/>
  <c r="BU72" i="1" s="1"/>
  <c r="BT73" i="1"/>
  <c r="BU73" i="1" s="1"/>
  <c r="BT74" i="1"/>
  <c r="BU74" i="1" s="1"/>
  <c r="BT75" i="1"/>
  <c r="BU75" i="1" s="1"/>
  <c r="BT76" i="1"/>
  <c r="BU76" i="1" s="1"/>
  <c r="BT77" i="1"/>
  <c r="BU77" i="1" s="1"/>
  <c r="BT78" i="1"/>
  <c r="BU78" i="1" s="1"/>
  <c r="BT79" i="1"/>
  <c r="BU79" i="1" s="1"/>
  <c r="BT80" i="1"/>
  <c r="BU80" i="1" s="1"/>
  <c r="BT81" i="1"/>
  <c r="BU81" i="1" s="1"/>
  <c r="BT82" i="1"/>
  <c r="BU82" i="1" s="1"/>
  <c r="BT83" i="1"/>
  <c r="BU83" i="1" s="1"/>
  <c r="BT84" i="1"/>
  <c r="BU84" i="1" s="1"/>
  <c r="BT85" i="1"/>
  <c r="BU85" i="1" s="1"/>
  <c r="BT86" i="1"/>
  <c r="BU86" i="1" s="1"/>
  <c r="BT87" i="1"/>
  <c r="BU87" i="1" s="1"/>
  <c r="BT88" i="1"/>
  <c r="BU88" i="1" s="1"/>
  <c r="BT47" i="1"/>
  <c r="BU47" i="1" s="1"/>
  <c r="BT48" i="1"/>
  <c r="BU48" i="1" s="1"/>
  <c r="BT49" i="1"/>
  <c r="BU49" i="1" s="1"/>
  <c r="BT50" i="1"/>
  <c r="BU50" i="1" s="1"/>
  <c r="BT51" i="1"/>
  <c r="BU51" i="1" s="1"/>
  <c r="BT52" i="1"/>
  <c r="BU52" i="1" s="1"/>
  <c r="BT53" i="1"/>
  <c r="BU53" i="1" s="1"/>
  <c r="BT54" i="1"/>
  <c r="BU54" i="1" s="1"/>
  <c r="BT55" i="1"/>
  <c r="BU55" i="1" s="1"/>
  <c r="BT56" i="1"/>
  <c r="BU56" i="1" s="1"/>
  <c r="BT57" i="1"/>
  <c r="BU57" i="1" s="1"/>
  <c r="BT58" i="1"/>
  <c r="BU58" i="1" s="1"/>
  <c r="BT59" i="1"/>
  <c r="BU59" i="1" s="1"/>
  <c r="BT60" i="1"/>
  <c r="BU60" i="1" s="1"/>
  <c r="BT61" i="1"/>
  <c r="BU61" i="1" s="1"/>
  <c r="BT62" i="1"/>
  <c r="BU62" i="1" s="1"/>
  <c r="BT63" i="1"/>
  <c r="BU63" i="1" s="1"/>
  <c r="BT64" i="1"/>
  <c r="BU64" i="1" s="1"/>
  <c r="BT65" i="1"/>
  <c r="BU65" i="1" s="1"/>
  <c r="BT66" i="1"/>
  <c r="BU66" i="1" s="1"/>
  <c r="BT67" i="1"/>
  <c r="BU67" i="1" s="1"/>
  <c r="BT32" i="1"/>
  <c r="BU32" i="1" s="1"/>
  <c r="BT33" i="1"/>
  <c r="BU33" i="1" s="1"/>
  <c r="BT34" i="1"/>
  <c r="BU34" i="1" s="1"/>
  <c r="BT35" i="1"/>
  <c r="BU35" i="1" s="1"/>
  <c r="BT36" i="1"/>
  <c r="BU36" i="1" s="1"/>
  <c r="BT37" i="1"/>
  <c r="BU37" i="1" s="1"/>
  <c r="BT38" i="1"/>
  <c r="BU38" i="1" s="1"/>
  <c r="BT39" i="1"/>
  <c r="BU39" i="1" s="1"/>
  <c r="BT40" i="1"/>
  <c r="BU40" i="1" s="1"/>
  <c r="BT41" i="1"/>
  <c r="BU41" i="1" s="1"/>
  <c r="BT42" i="1"/>
  <c r="BU42" i="1" s="1"/>
  <c r="BT43" i="1"/>
  <c r="BU43" i="1" s="1"/>
  <c r="BT44" i="1"/>
  <c r="BU44" i="1" s="1"/>
  <c r="BT45" i="1"/>
  <c r="BU45" i="1" s="1"/>
  <c r="BT46" i="1"/>
  <c r="BU46" i="1" s="1"/>
  <c r="BT31" i="1"/>
  <c r="BU31" i="1" s="1"/>
  <c r="BT3" i="1"/>
  <c r="BU3" i="1" s="1"/>
  <c r="BT4" i="1"/>
  <c r="BU4" i="1" s="1"/>
  <c r="BT5" i="1"/>
  <c r="BU5" i="1" s="1"/>
  <c r="BT6" i="1"/>
  <c r="BU6" i="1" s="1"/>
  <c r="BT7" i="1"/>
  <c r="BU7" i="1" s="1"/>
  <c r="BT8" i="1"/>
  <c r="BU8" i="1" s="1"/>
  <c r="BT9" i="1"/>
  <c r="BU9" i="1" s="1"/>
  <c r="BT10" i="1"/>
  <c r="BU10" i="1" s="1"/>
  <c r="BT11" i="1"/>
  <c r="BU11" i="1" s="1"/>
  <c r="BT12" i="1"/>
  <c r="BU12" i="1" s="1"/>
  <c r="BT13" i="1"/>
  <c r="BU13" i="1" s="1"/>
  <c r="BT14" i="1"/>
  <c r="BU14" i="1" s="1"/>
  <c r="BT15" i="1"/>
  <c r="BU15" i="1" s="1"/>
  <c r="BT16" i="1"/>
  <c r="BU16" i="1" s="1"/>
  <c r="BT17" i="1"/>
  <c r="BU17" i="1" s="1"/>
  <c r="BT18" i="1"/>
  <c r="BU18" i="1" s="1"/>
  <c r="BT19" i="1"/>
  <c r="BU19" i="1" s="1"/>
  <c r="BT20" i="1"/>
  <c r="BU20" i="1" s="1"/>
  <c r="BT21" i="1"/>
  <c r="BU21" i="1" s="1"/>
  <c r="BT22" i="1"/>
  <c r="BU22" i="1" s="1"/>
  <c r="BT23" i="1"/>
  <c r="BU23" i="1" s="1"/>
  <c r="BT24" i="1"/>
  <c r="BU24" i="1" s="1"/>
  <c r="BT25" i="1"/>
  <c r="BU25" i="1" s="1"/>
  <c r="BT26" i="1"/>
  <c r="BU26" i="1" s="1"/>
  <c r="BT27" i="1"/>
  <c r="BU27" i="1" s="1"/>
  <c r="BT28" i="1"/>
  <c r="BU28" i="1" s="1"/>
  <c r="BT29" i="1"/>
  <c r="BU29" i="1" s="1"/>
  <c r="BT30" i="1"/>
  <c r="BU30" i="1" s="1"/>
  <c r="BO317" i="1"/>
  <c r="BP317" i="1" s="1"/>
  <c r="BO318" i="1"/>
  <c r="BP318" i="1" s="1"/>
  <c r="BO319" i="1"/>
  <c r="BP319" i="1" s="1"/>
  <c r="BO320" i="1"/>
  <c r="BP320" i="1" s="1"/>
  <c r="BO321" i="1"/>
  <c r="BP321" i="1" s="1"/>
  <c r="BO322" i="1"/>
  <c r="BP322" i="1" s="1"/>
  <c r="BO303" i="1"/>
  <c r="BP303" i="1" s="1"/>
  <c r="BO304" i="1"/>
  <c r="BP304" i="1" s="1"/>
  <c r="BO305" i="1"/>
  <c r="BP305" i="1" s="1"/>
  <c r="BO306" i="1"/>
  <c r="BP306" i="1" s="1"/>
  <c r="BO307" i="1"/>
  <c r="BP307" i="1" s="1"/>
  <c r="BO308" i="1"/>
  <c r="BP308" i="1" s="1"/>
  <c r="BO309" i="1"/>
  <c r="BP309" i="1" s="1"/>
  <c r="BO310" i="1"/>
  <c r="BP310" i="1" s="1"/>
  <c r="BO311" i="1"/>
  <c r="BP311" i="1" s="1"/>
  <c r="BO312" i="1"/>
  <c r="BP312" i="1" s="1"/>
  <c r="BO313" i="1"/>
  <c r="BP313" i="1" s="1"/>
  <c r="BO314" i="1"/>
  <c r="BP314" i="1" s="1"/>
  <c r="BO315" i="1"/>
  <c r="BP315" i="1" s="1"/>
  <c r="BO316" i="1"/>
  <c r="BP316" i="1" s="1"/>
  <c r="BO275" i="1"/>
  <c r="BP275" i="1" s="1"/>
  <c r="BO276" i="1"/>
  <c r="BP276" i="1" s="1"/>
  <c r="BO277" i="1"/>
  <c r="BP277" i="1" s="1"/>
  <c r="BO278" i="1"/>
  <c r="BP278" i="1" s="1"/>
  <c r="BO279" i="1"/>
  <c r="BP279" i="1" s="1"/>
  <c r="BO280" i="1"/>
  <c r="BP280" i="1" s="1"/>
  <c r="BO281" i="1"/>
  <c r="BP281" i="1" s="1"/>
  <c r="BO282" i="1"/>
  <c r="BP282" i="1" s="1"/>
  <c r="BO283" i="1"/>
  <c r="BP283" i="1" s="1"/>
  <c r="BO284" i="1"/>
  <c r="BP284" i="1" s="1"/>
  <c r="BO285" i="1"/>
  <c r="BP285" i="1" s="1"/>
  <c r="BO286" i="1"/>
  <c r="BP286" i="1" s="1"/>
  <c r="BO287" i="1"/>
  <c r="BP287" i="1" s="1"/>
  <c r="BO288" i="1"/>
  <c r="BP288" i="1" s="1"/>
  <c r="BO289" i="1"/>
  <c r="BP289" i="1" s="1"/>
  <c r="BO290" i="1"/>
  <c r="BP290" i="1" s="1"/>
  <c r="BO291" i="1"/>
  <c r="BP291" i="1" s="1"/>
  <c r="BO292" i="1"/>
  <c r="BP292" i="1" s="1"/>
  <c r="BO293" i="1"/>
  <c r="BP293" i="1" s="1"/>
  <c r="BO294" i="1"/>
  <c r="BP294" i="1" s="1"/>
  <c r="BO295" i="1"/>
  <c r="BP295" i="1" s="1"/>
  <c r="BO296" i="1"/>
  <c r="BP296" i="1" s="1"/>
  <c r="BO297" i="1"/>
  <c r="BP297" i="1" s="1"/>
  <c r="BO298" i="1"/>
  <c r="BP298" i="1" s="1"/>
  <c r="BO299" i="1"/>
  <c r="BP299" i="1" s="1"/>
  <c r="BO300" i="1"/>
  <c r="BP300" i="1" s="1"/>
  <c r="BO301" i="1"/>
  <c r="BP301" i="1" s="1"/>
  <c r="BO302" i="1"/>
  <c r="BP302" i="1" s="1"/>
  <c r="BO254" i="1"/>
  <c r="BP254" i="1" s="1"/>
  <c r="BO255" i="1"/>
  <c r="BP255" i="1" s="1"/>
  <c r="BO256" i="1"/>
  <c r="BP256" i="1" s="1"/>
  <c r="BO257" i="1"/>
  <c r="BP257" i="1" s="1"/>
  <c r="BO258" i="1"/>
  <c r="BP258" i="1" s="1"/>
  <c r="BO259" i="1"/>
  <c r="BP259" i="1" s="1"/>
  <c r="BO260" i="1"/>
  <c r="BP260" i="1" s="1"/>
  <c r="BO261" i="1"/>
  <c r="BP261" i="1" s="1"/>
  <c r="BO262" i="1"/>
  <c r="BP262" i="1" s="1"/>
  <c r="BO263" i="1"/>
  <c r="BP263" i="1" s="1"/>
  <c r="BO264" i="1"/>
  <c r="BP264" i="1" s="1"/>
  <c r="BO265" i="1"/>
  <c r="BP265" i="1" s="1"/>
  <c r="BO266" i="1"/>
  <c r="BP266" i="1" s="1"/>
  <c r="BO267" i="1"/>
  <c r="BP267" i="1" s="1"/>
  <c r="BO268" i="1"/>
  <c r="BP268" i="1" s="1"/>
  <c r="BO269" i="1"/>
  <c r="BP269" i="1" s="1"/>
  <c r="BO270" i="1"/>
  <c r="BP270" i="1" s="1"/>
  <c r="BO271" i="1"/>
  <c r="BP271" i="1" s="1"/>
  <c r="BO272" i="1"/>
  <c r="BP272" i="1" s="1"/>
  <c r="BO273" i="1"/>
  <c r="BP273" i="1" s="1"/>
  <c r="BO274" i="1"/>
  <c r="BP274" i="1" s="1"/>
  <c r="BO237" i="1"/>
  <c r="BP237" i="1" s="1"/>
  <c r="BO238" i="1"/>
  <c r="BP238" i="1" s="1"/>
  <c r="BO239" i="1"/>
  <c r="BP239" i="1" s="1"/>
  <c r="BO240" i="1"/>
  <c r="BP240" i="1" s="1"/>
  <c r="BO241" i="1"/>
  <c r="BP241" i="1" s="1"/>
  <c r="BO242" i="1"/>
  <c r="BP242" i="1" s="1"/>
  <c r="BO243" i="1"/>
  <c r="BP243" i="1" s="1"/>
  <c r="BO244" i="1"/>
  <c r="BP244" i="1" s="1"/>
  <c r="BO245" i="1"/>
  <c r="BP245" i="1" s="1"/>
  <c r="BO246" i="1"/>
  <c r="BP246" i="1" s="1"/>
  <c r="BO247" i="1"/>
  <c r="BP247" i="1" s="1"/>
  <c r="BO248" i="1"/>
  <c r="BP248" i="1" s="1"/>
  <c r="BO249" i="1"/>
  <c r="BP249" i="1" s="1"/>
  <c r="BO250" i="1"/>
  <c r="BP250" i="1" s="1"/>
  <c r="BO251" i="1"/>
  <c r="BP251" i="1" s="1"/>
  <c r="BO252" i="1"/>
  <c r="BP252" i="1" s="1"/>
  <c r="BO253" i="1"/>
  <c r="BP253" i="1" s="1"/>
  <c r="BO217" i="1"/>
  <c r="BP217" i="1" s="1"/>
  <c r="BO218" i="1"/>
  <c r="BP218" i="1" s="1"/>
  <c r="BO219" i="1"/>
  <c r="BP219" i="1" s="1"/>
  <c r="BO220" i="1"/>
  <c r="BP220" i="1" s="1"/>
  <c r="BO221" i="1"/>
  <c r="BP221" i="1" s="1"/>
  <c r="BO222" i="1"/>
  <c r="BP222" i="1" s="1"/>
  <c r="BO223" i="1"/>
  <c r="BP223" i="1" s="1"/>
  <c r="BO224" i="1"/>
  <c r="BP224" i="1" s="1"/>
  <c r="BO225" i="1"/>
  <c r="BP225" i="1" s="1"/>
  <c r="BO226" i="1"/>
  <c r="BP226" i="1" s="1"/>
  <c r="BO227" i="1"/>
  <c r="BP227" i="1" s="1"/>
  <c r="BO228" i="1"/>
  <c r="BP228" i="1" s="1"/>
  <c r="BO229" i="1"/>
  <c r="BP229" i="1" s="1"/>
  <c r="BO230" i="1"/>
  <c r="BP230" i="1" s="1"/>
  <c r="BO231" i="1"/>
  <c r="BP231" i="1" s="1"/>
  <c r="BO232" i="1"/>
  <c r="BP232" i="1" s="1"/>
  <c r="BO233" i="1"/>
  <c r="BP233" i="1" s="1"/>
  <c r="BO234" i="1"/>
  <c r="BP234" i="1" s="1"/>
  <c r="BO235" i="1"/>
  <c r="BP235" i="1" s="1"/>
  <c r="BO236" i="1"/>
  <c r="BP236" i="1" s="1"/>
  <c r="BO212" i="1"/>
  <c r="BP212" i="1" s="1"/>
  <c r="BO213" i="1"/>
  <c r="BP213" i="1" s="1"/>
  <c r="BO214" i="1"/>
  <c r="BP214" i="1" s="1"/>
  <c r="BO215" i="1"/>
  <c r="BP215" i="1" s="1"/>
  <c r="BO216" i="1"/>
  <c r="BP216" i="1" s="1"/>
  <c r="BO197" i="1"/>
  <c r="BP197" i="1" s="1"/>
  <c r="BO198" i="1"/>
  <c r="BP198" i="1" s="1"/>
  <c r="BO199" i="1"/>
  <c r="BP199" i="1" s="1"/>
  <c r="BO200" i="1"/>
  <c r="BP200" i="1" s="1"/>
  <c r="BO201" i="1"/>
  <c r="BP201" i="1" s="1"/>
  <c r="BO202" i="1"/>
  <c r="BP202" i="1" s="1"/>
  <c r="BO203" i="1"/>
  <c r="BP203" i="1" s="1"/>
  <c r="BO204" i="1"/>
  <c r="BP204" i="1" s="1"/>
  <c r="BO205" i="1"/>
  <c r="BP205" i="1" s="1"/>
  <c r="BO206" i="1"/>
  <c r="BP206" i="1" s="1"/>
  <c r="BO207" i="1"/>
  <c r="BP207" i="1" s="1"/>
  <c r="BO208" i="1"/>
  <c r="BP208" i="1" s="1"/>
  <c r="BO209" i="1"/>
  <c r="BP209" i="1" s="1"/>
  <c r="BO210" i="1"/>
  <c r="BP210" i="1" s="1"/>
  <c r="BO211" i="1"/>
  <c r="BP211" i="1" s="1"/>
  <c r="BO178" i="1"/>
  <c r="BP178" i="1" s="1"/>
  <c r="BO179" i="1"/>
  <c r="BP179" i="1" s="1"/>
  <c r="BO180" i="1"/>
  <c r="BP180" i="1" s="1"/>
  <c r="BO181" i="1"/>
  <c r="BP181" i="1" s="1"/>
  <c r="BO182" i="1"/>
  <c r="BP182" i="1" s="1"/>
  <c r="BO183" i="1"/>
  <c r="BP183" i="1" s="1"/>
  <c r="BO184" i="1"/>
  <c r="BP184" i="1" s="1"/>
  <c r="BO185" i="1"/>
  <c r="BP185" i="1" s="1"/>
  <c r="BO186" i="1"/>
  <c r="BP186" i="1" s="1"/>
  <c r="BO187" i="1"/>
  <c r="BP187" i="1" s="1"/>
  <c r="BO188" i="1"/>
  <c r="BP188" i="1" s="1"/>
  <c r="BO189" i="1"/>
  <c r="BP189" i="1" s="1"/>
  <c r="BO190" i="1"/>
  <c r="BP190" i="1" s="1"/>
  <c r="BO191" i="1"/>
  <c r="BP191" i="1" s="1"/>
  <c r="BO192" i="1"/>
  <c r="BP192" i="1" s="1"/>
  <c r="BO193" i="1"/>
  <c r="BP193" i="1" s="1"/>
  <c r="BO194" i="1"/>
  <c r="BP194" i="1" s="1"/>
  <c r="BO195" i="1"/>
  <c r="BP195" i="1" s="1"/>
  <c r="BO196" i="1"/>
  <c r="BP196" i="1" s="1"/>
  <c r="BO163" i="1"/>
  <c r="BP163" i="1" s="1"/>
  <c r="BO164" i="1"/>
  <c r="BP164" i="1" s="1"/>
  <c r="BO165" i="1"/>
  <c r="BP165" i="1" s="1"/>
  <c r="BO166" i="1"/>
  <c r="BP166" i="1" s="1"/>
  <c r="BO167" i="1"/>
  <c r="BP167" i="1" s="1"/>
  <c r="BO168" i="1"/>
  <c r="BP168" i="1" s="1"/>
  <c r="BO169" i="1"/>
  <c r="BP169" i="1" s="1"/>
  <c r="BO170" i="1"/>
  <c r="BP170" i="1" s="1"/>
  <c r="BO171" i="1"/>
  <c r="BP171" i="1" s="1"/>
  <c r="BO172" i="1"/>
  <c r="BP172" i="1" s="1"/>
  <c r="BO173" i="1"/>
  <c r="BP173" i="1" s="1"/>
  <c r="BO174" i="1"/>
  <c r="BP174" i="1" s="1"/>
  <c r="BO175" i="1"/>
  <c r="BP175" i="1" s="1"/>
  <c r="BO176" i="1"/>
  <c r="BP176" i="1" s="1"/>
  <c r="BO177" i="1"/>
  <c r="BP177" i="1" s="1"/>
  <c r="BO145" i="1"/>
  <c r="BP145" i="1" s="1"/>
  <c r="BO146" i="1"/>
  <c r="BP146" i="1" s="1"/>
  <c r="BO147" i="1"/>
  <c r="BP147" i="1" s="1"/>
  <c r="BO148" i="1"/>
  <c r="BP148" i="1" s="1"/>
  <c r="BO149" i="1"/>
  <c r="BP149" i="1" s="1"/>
  <c r="BO150" i="1"/>
  <c r="BP150" i="1" s="1"/>
  <c r="BO151" i="1"/>
  <c r="BP151" i="1" s="1"/>
  <c r="BO152" i="1"/>
  <c r="BP152" i="1" s="1"/>
  <c r="BO153" i="1"/>
  <c r="BP153" i="1" s="1"/>
  <c r="BO154" i="1"/>
  <c r="BP154" i="1" s="1"/>
  <c r="BO155" i="1"/>
  <c r="BP155" i="1" s="1"/>
  <c r="BO156" i="1"/>
  <c r="BP156" i="1" s="1"/>
  <c r="BO157" i="1"/>
  <c r="BP157" i="1" s="1"/>
  <c r="BO158" i="1"/>
  <c r="BP158" i="1" s="1"/>
  <c r="BO159" i="1"/>
  <c r="BP159" i="1" s="1"/>
  <c r="BO160" i="1"/>
  <c r="BP160" i="1" s="1"/>
  <c r="BO161" i="1"/>
  <c r="BP161" i="1" s="1"/>
  <c r="BO162" i="1"/>
  <c r="BP162" i="1" s="1"/>
  <c r="BO131" i="1"/>
  <c r="BP131" i="1" s="1"/>
  <c r="BO132" i="1"/>
  <c r="BP132" i="1" s="1"/>
  <c r="BO133" i="1"/>
  <c r="BP133" i="1" s="1"/>
  <c r="BO134" i="1"/>
  <c r="BP134" i="1" s="1"/>
  <c r="BO135" i="1"/>
  <c r="BP135" i="1" s="1"/>
  <c r="BO136" i="1"/>
  <c r="BP136" i="1" s="1"/>
  <c r="BO137" i="1"/>
  <c r="BP137" i="1" s="1"/>
  <c r="BO138" i="1"/>
  <c r="BP138" i="1" s="1"/>
  <c r="BO139" i="1"/>
  <c r="BP139" i="1" s="1"/>
  <c r="BO140" i="1"/>
  <c r="BP140" i="1" s="1"/>
  <c r="BO141" i="1"/>
  <c r="BP141" i="1" s="1"/>
  <c r="BO142" i="1"/>
  <c r="BP142" i="1" s="1"/>
  <c r="BO143" i="1"/>
  <c r="BP143" i="1" s="1"/>
  <c r="BO144" i="1"/>
  <c r="BP144" i="1" s="1"/>
  <c r="BO115" i="1"/>
  <c r="BP115" i="1" s="1"/>
  <c r="BO116" i="1"/>
  <c r="BP116" i="1" s="1"/>
  <c r="BO117" i="1"/>
  <c r="BP117" i="1" s="1"/>
  <c r="BO118" i="1"/>
  <c r="BP118" i="1" s="1"/>
  <c r="BO119" i="1"/>
  <c r="BP119" i="1" s="1"/>
  <c r="BO120" i="1"/>
  <c r="BP120" i="1" s="1"/>
  <c r="BO121" i="1"/>
  <c r="BP121" i="1" s="1"/>
  <c r="BO122" i="1"/>
  <c r="BP122" i="1" s="1"/>
  <c r="BO123" i="1"/>
  <c r="BP123" i="1" s="1"/>
  <c r="BO124" i="1"/>
  <c r="BP124" i="1" s="1"/>
  <c r="BO125" i="1"/>
  <c r="BP125" i="1" s="1"/>
  <c r="BO126" i="1"/>
  <c r="BP126" i="1" s="1"/>
  <c r="BO127" i="1"/>
  <c r="BP127" i="1" s="1"/>
  <c r="BO128" i="1"/>
  <c r="BP128" i="1" s="1"/>
  <c r="BO129" i="1"/>
  <c r="BP129" i="1" s="1"/>
  <c r="BO130" i="1"/>
  <c r="BP130" i="1" s="1"/>
  <c r="BO101" i="1"/>
  <c r="BP101" i="1" s="1"/>
  <c r="BO102" i="1"/>
  <c r="BP102" i="1" s="1"/>
  <c r="BO103" i="1"/>
  <c r="BP103" i="1" s="1"/>
  <c r="BO104" i="1"/>
  <c r="BP104" i="1" s="1"/>
  <c r="BO105" i="1"/>
  <c r="BP105" i="1" s="1"/>
  <c r="BO106" i="1"/>
  <c r="BP106" i="1" s="1"/>
  <c r="BO107" i="1"/>
  <c r="BP107" i="1" s="1"/>
  <c r="BO108" i="1"/>
  <c r="BP108" i="1" s="1"/>
  <c r="BO109" i="1"/>
  <c r="BP109" i="1" s="1"/>
  <c r="BO110" i="1"/>
  <c r="BP110" i="1" s="1"/>
  <c r="BO111" i="1"/>
  <c r="BP111" i="1" s="1"/>
  <c r="BO112" i="1"/>
  <c r="BP112" i="1" s="1"/>
  <c r="BO113" i="1"/>
  <c r="BP113" i="1" s="1"/>
  <c r="BO114" i="1"/>
  <c r="BP114" i="1" s="1"/>
  <c r="BO85" i="1"/>
  <c r="BP85" i="1" s="1"/>
  <c r="BO86" i="1"/>
  <c r="BP86" i="1" s="1"/>
  <c r="BO87" i="1"/>
  <c r="BP87" i="1" s="1"/>
  <c r="BO88" i="1"/>
  <c r="BP88" i="1" s="1"/>
  <c r="BO89" i="1"/>
  <c r="BP89" i="1" s="1"/>
  <c r="BO90" i="1"/>
  <c r="BP90" i="1" s="1"/>
  <c r="BO91" i="1"/>
  <c r="BP91" i="1" s="1"/>
  <c r="BO92" i="1"/>
  <c r="BP92" i="1" s="1"/>
  <c r="BO93" i="1"/>
  <c r="BP93" i="1" s="1"/>
  <c r="BO94" i="1"/>
  <c r="BP94" i="1" s="1"/>
  <c r="BO95" i="1"/>
  <c r="BP95" i="1" s="1"/>
  <c r="BO96" i="1"/>
  <c r="BP96" i="1" s="1"/>
  <c r="BO97" i="1"/>
  <c r="BP97" i="1" s="1"/>
  <c r="BO98" i="1"/>
  <c r="BP98" i="1" s="1"/>
  <c r="BO99" i="1"/>
  <c r="BP99" i="1" s="1"/>
  <c r="BO100" i="1"/>
  <c r="BP100" i="1" s="1"/>
  <c r="BO64" i="1"/>
  <c r="BP64" i="1" s="1"/>
  <c r="BO65" i="1"/>
  <c r="BP65" i="1" s="1"/>
  <c r="BO66" i="1"/>
  <c r="BP66" i="1" s="1"/>
  <c r="BO67" i="1"/>
  <c r="BP67" i="1" s="1"/>
  <c r="BO68" i="1"/>
  <c r="BP68" i="1" s="1"/>
  <c r="BO69" i="1"/>
  <c r="BP69" i="1" s="1"/>
  <c r="BO70" i="1"/>
  <c r="BP70" i="1" s="1"/>
  <c r="BO71" i="1"/>
  <c r="BP71" i="1" s="1"/>
  <c r="BO72" i="1"/>
  <c r="BP72" i="1" s="1"/>
  <c r="BO73" i="1"/>
  <c r="BP73" i="1" s="1"/>
  <c r="BO74" i="1"/>
  <c r="BP74" i="1" s="1"/>
  <c r="BO75" i="1"/>
  <c r="BP75" i="1" s="1"/>
  <c r="BO76" i="1"/>
  <c r="BP76" i="1" s="1"/>
  <c r="BO77" i="1"/>
  <c r="BP77" i="1" s="1"/>
  <c r="BO78" i="1"/>
  <c r="BP78" i="1" s="1"/>
  <c r="BO79" i="1"/>
  <c r="BP79" i="1" s="1"/>
  <c r="BO80" i="1"/>
  <c r="BP80" i="1" s="1"/>
  <c r="BO81" i="1"/>
  <c r="BP81" i="1" s="1"/>
  <c r="BO82" i="1"/>
  <c r="BP82" i="1" s="1"/>
  <c r="BO83" i="1"/>
  <c r="BP83" i="1" s="1"/>
  <c r="BO84" i="1"/>
  <c r="BP84" i="1" s="1"/>
  <c r="BO47" i="1"/>
  <c r="BP47" i="1" s="1"/>
  <c r="BO48" i="1"/>
  <c r="BP48" i="1" s="1"/>
  <c r="BO49" i="1"/>
  <c r="BP49" i="1" s="1"/>
  <c r="BO50" i="1"/>
  <c r="BP50" i="1" s="1"/>
  <c r="BO51" i="1"/>
  <c r="BP51" i="1" s="1"/>
  <c r="BO52" i="1"/>
  <c r="BP52" i="1" s="1"/>
  <c r="BO53" i="1"/>
  <c r="BP53" i="1" s="1"/>
  <c r="BO54" i="1"/>
  <c r="BP54" i="1" s="1"/>
  <c r="BO55" i="1"/>
  <c r="BP55" i="1" s="1"/>
  <c r="BO56" i="1"/>
  <c r="BP56" i="1" s="1"/>
  <c r="BO57" i="1"/>
  <c r="BP57" i="1" s="1"/>
  <c r="BO58" i="1"/>
  <c r="BP58" i="1" s="1"/>
  <c r="BO59" i="1"/>
  <c r="BP59" i="1" s="1"/>
  <c r="BO60" i="1"/>
  <c r="BP60" i="1" s="1"/>
  <c r="BO61" i="1"/>
  <c r="BP61" i="1" s="1"/>
  <c r="BO62" i="1"/>
  <c r="BP62" i="1" s="1"/>
  <c r="BO63" i="1"/>
  <c r="BP63" i="1" s="1"/>
  <c r="BO40" i="1"/>
  <c r="BP40" i="1" s="1"/>
  <c r="BO41" i="1"/>
  <c r="BP41" i="1" s="1"/>
  <c r="BO42" i="1"/>
  <c r="BP42" i="1" s="1"/>
  <c r="BO43" i="1"/>
  <c r="BP43" i="1" s="1"/>
  <c r="BO44" i="1"/>
  <c r="BP44" i="1" s="1"/>
  <c r="BO45" i="1"/>
  <c r="BP45" i="1" s="1"/>
  <c r="BO46" i="1"/>
  <c r="BP46" i="1" s="1"/>
  <c r="BO32" i="1"/>
  <c r="BP32" i="1" s="1"/>
  <c r="BO33" i="1"/>
  <c r="BP33" i="1" s="1"/>
  <c r="BO34" i="1"/>
  <c r="BP34" i="1" s="1"/>
  <c r="BO35" i="1"/>
  <c r="BP35" i="1" s="1"/>
  <c r="BO36" i="1"/>
  <c r="BP36" i="1" s="1"/>
  <c r="BO37" i="1"/>
  <c r="BP37" i="1" s="1"/>
  <c r="BO38" i="1"/>
  <c r="BP38" i="1" s="1"/>
  <c r="BO39" i="1"/>
  <c r="BP39" i="1" s="1"/>
  <c r="BO31" i="1"/>
  <c r="BP31" i="1" s="1"/>
  <c r="BO3" i="1"/>
  <c r="BP3" i="1" s="1"/>
  <c r="BO4" i="1"/>
  <c r="BP4" i="1" s="1"/>
  <c r="BO5" i="1"/>
  <c r="BP5" i="1" s="1"/>
  <c r="BO6" i="1"/>
  <c r="BP6" i="1" s="1"/>
  <c r="BO7" i="1"/>
  <c r="BP7" i="1" s="1"/>
  <c r="BO8" i="1"/>
  <c r="BP8" i="1" s="1"/>
  <c r="BO9" i="1"/>
  <c r="BP9" i="1" s="1"/>
  <c r="BO10" i="1"/>
  <c r="BP10" i="1" s="1"/>
  <c r="BO11" i="1"/>
  <c r="BP11" i="1" s="1"/>
  <c r="BO12" i="1"/>
  <c r="BP12" i="1" s="1"/>
  <c r="BO13" i="1"/>
  <c r="BP13" i="1" s="1"/>
  <c r="BO14" i="1"/>
  <c r="BP14" i="1" s="1"/>
  <c r="BO15" i="1"/>
  <c r="BP15" i="1" s="1"/>
  <c r="BO16" i="1"/>
  <c r="BP16" i="1" s="1"/>
  <c r="BO17" i="1"/>
  <c r="BP17" i="1" s="1"/>
  <c r="BO18" i="1"/>
  <c r="BP18" i="1" s="1"/>
  <c r="BO19" i="1"/>
  <c r="BP19" i="1" s="1"/>
  <c r="BO20" i="1"/>
  <c r="BP20" i="1" s="1"/>
  <c r="BO21" i="1"/>
  <c r="BP21" i="1" s="1"/>
  <c r="BO22" i="1"/>
  <c r="BP22" i="1" s="1"/>
  <c r="BO23" i="1"/>
  <c r="BP23" i="1" s="1"/>
  <c r="BO24" i="1"/>
  <c r="BP24" i="1" s="1"/>
  <c r="BO25" i="1"/>
  <c r="BP25" i="1" s="1"/>
  <c r="BO26" i="1"/>
  <c r="BP26" i="1" s="1"/>
  <c r="BO27" i="1"/>
  <c r="BP27" i="1" s="1"/>
  <c r="BO28" i="1"/>
  <c r="BP28" i="1" s="1"/>
  <c r="BO29" i="1"/>
  <c r="BP29" i="1" s="1"/>
  <c r="BO30" i="1"/>
  <c r="BP30" i="1" s="1"/>
  <c r="BJ313" i="1"/>
  <c r="BK313" i="1" s="1"/>
  <c r="BJ314" i="1"/>
  <c r="BK314" i="1" s="1"/>
  <c r="BJ315" i="1"/>
  <c r="BK315" i="1" s="1"/>
  <c r="BJ316" i="1"/>
  <c r="BK316" i="1" s="1"/>
  <c r="BJ317" i="1"/>
  <c r="BK317" i="1" s="1"/>
  <c r="BJ318" i="1"/>
  <c r="BK318" i="1" s="1"/>
  <c r="BJ319" i="1"/>
  <c r="BK319" i="1" s="1"/>
  <c r="BJ320" i="1"/>
  <c r="BK320" i="1" s="1"/>
  <c r="BJ321" i="1"/>
  <c r="BK321" i="1" s="1"/>
  <c r="BJ322" i="1"/>
  <c r="BK322" i="1" s="1"/>
  <c r="BJ291" i="1"/>
  <c r="BK291" i="1" s="1"/>
  <c r="BJ292" i="1"/>
  <c r="BK292" i="1" s="1"/>
  <c r="BJ293" i="1"/>
  <c r="BK293" i="1" s="1"/>
  <c r="BJ294" i="1"/>
  <c r="BK294" i="1" s="1"/>
  <c r="BJ295" i="1"/>
  <c r="BK295" i="1" s="1"/>
  <c r="BJ296" i="1"/>
  <c r="BK296" i="1" s="1"/>
  <c r="BJ297" i="1"/>
  <c r="BK297" i="1" s="1"/>
  <c r="BJ298" i="1"/>
  <c r="BK298" i="1" s="1"/>
  <c r="BJ299" i="1"/>
  <c r="BK299" i="1" s="1"/>
  <c r="BJ300" i="1"/>
  <c r="BK300" i="1" s="1"/>
  <c r="BJ301" i="1"/>
  <c r="BK301" i="1" s="1"/>
  <c r="BJ302" i="1"/>
  <c r="BK302" i="1" s="1"/>
  <c r="BJ303" i="1"/>
  <c r="BK303" i="1" s="1"/>
  <c r="BJ304" i="1"/>
  <c r="BK304" i="1" s="1"/>
  <c r="BJ305" i="1"/>
  <c r="BK305" i="1" s="1"/>
  <c r="BJ306" i="1"/>
  <c r="BK306" i="1" s="1"/>
  <c r="BJ307" i="1"/>
  <c r="BK307" i="1" s="1"/>
  <c r="BJ308" i="1"/>
  <c r="BK308" i="1" s="1"/>
  <c r="BJ309" i="1"/>
  <c r="BK309" i="1" s="1"/>
  <c r="BJ310" i="1"/>
  <c r="BK310" i="1" s="1"/>
  <c r="BJ311" i="1"/>
  <c r="BK311" i="1" s="1"/>
  <c r="BJ312" i="1"/>
  <c r="BK312" i="1" s="1"/>
  <c r="BJ269" i="1"/>
  <c r="BK269" i="1" s="1"/>
  <c r="BJ270" i="1"/>
  <c r="BK270" i="1" s="1"/>
  <c r="BJ271" i="1"/>
  <c r="BK271" i="1" s="1"/>
  <c r="BJ272" i="1"/>
  <c r="BK272" i="1" s="1"/>
  <c r="BJ273" i="1"/>
  <c r="BK273" i="1" s="1"/>
  <c r="BJ274" i="1"/>
  <c r="BK274" i="1" s="1"/>
  <c r="BJ275" i="1"/>
  <c r="BK275" i="1" s="1"/>
  <c r="BJ276" i="1"/>
  <c r="BK276" i="1" s="1"/>
  <c r="BJ277" i="1"/>
  <c r="BK277" i="1" s="1"/>
  <c r="BJ278" i="1"/>
  <c r="BK278" i="1" s="1"/>
  <c r="BJ279" i="1"/>
  <c r="BK279" i="1" s="1"/>
  <c r="BJ280" i="1"/>
  <c r="BK280" i="1" s="1"/>
  <c r="BJ281" i="1"/>
  <c r="BK281" i="1" s="1"/>
  <c r="BJ282" i="1"/>
  <c r="BK282" i="1" s="1"/>
  <c r="BJ283" i="1"/>
  <c r="BK283" i="1" s="1"/>
  <c r="BJ284" i="1"/>
  <c r="BK284" i="1" s="1"/>
  <c r="BJ285" i="1"/>
  <c r="BK285" i="1" s="1"/>
  <c r="BJ286" i="1"/>
  <c r="BK286" i="1" s="1"/>
  <c r="BJ287" i="1"/>
  <c r="BK287" i="1" s="1"/>
  <c r="BJ288" i="1"/>
  <c r="BK288" i="1" s="1"/>
  <c r="BJ289" i="1"/>
  <c r="BK289" i="1" s="1"/>
  <c r="BJ290" i="1"/>
  <c r="BK290" i="1" s="1"/>
  <c r="BJ254" i="1"/>
  <c r="BK254" i="1" s="1"/>
  <c r="BJ255" i="1"/>
  <c r="BK255" i="1" s="1"/>
  <c r="BJ256" i="1"/>
  <c r="BK256" i="1" s="1"/>
  <c r="BJ257" i="1"/>
  <c r="BK257" i="1" s="1"/>
  <c r="BJ258" i="1"/>
  <c r="BK258" i="1" s="1"/>
  <c r="BJ259" i="1"/>
  <c r="BK259" i="1" s="1"/>
  <c r="BJ260" i="1"/>
  <c r="BK260" i="1" s="1"/>
  <c r="BJ261" i="1"/>
  <c r="BK261" i="1" s="1"/>
  <c r="BJ262" i="1"/>
  <c r="BK262" i="1" s="1"/>
  <c r="BJ263" i="1"/>
  <c r="BK263" i="1" s="1"/>
  <c r="BJ264" i="1"/>
  <c r="BK264" i="1" s="1"/>
  <c r="BJ265" i="1"/>
  <c r="BK265" i="1" s="1"/>
  <c r="BJ266" i="1"/>
  <c r="BK266" i="1" s="1"/>
  <c r="BJ267" i="1"/>
  <c r="BK267" i="1" s="1"/>
  <c r="BJ268" i="1"/>
  <c r="BK268" i="1" s="1"/>
  <c r="BJ239" i="1"/>
  <c r="BK239" i="1" s="1"/>
  <c r="BJ240" i="1"/>
  <c r="BK240" i="1" s="1"/>
  <c r="BJ241" i="1"/>
  <c r="BK241" i="1" s="1"/>
  <c r="BJ242" i="1"/>
  <c r="BK242" i="1" s="1"/>
  <c r="BJ243" i="1"/>
  <c r="BK243" i="1" s="1"/>
  <c r="BJ244" i="1"/>
  <c r="BK244" i="1" s="1"/>
  <c r="BJ245" i="1"/>
  <c r="BK245" i="1" s="1"/>
  <c r="BJ246" i="1"/>
  <c r="BK246" i="1" s="1"/>
  <c r="BJ247" i="1"/>
  <c r="BK247" i="1" s="1"/>
  <c r="BJ248" i="1"/>
  <c r="BK248" i="1" s="1"/>
  <c r="BJ249" i="1"/>
  <c r="BK249" i="1" s="1"/>
  <c r="BJ250" i="1"/>
  <c r="BK250" i="1" s="1"/>
  <c r="BJ251" i="1"/>
  <c r="BK251" i="1" s="1"/>
  <c r="BJ252" i="1"/>
  <c r="BK252" i="1" s="1"/>
  <c r="BJ253" i="1"/>
  <c r="BK253" i="1" s="1"/>
  <c r="BJ224" i="1"/>
  <c r="BK224" i="1" s="1"/>
  <c r="BJ225" i="1"/>
  <c r="BK225" i="1" s="1"/>
  <c r="BJ226" i="1"/>
  <c r="BK226" i="1" s="1"/>
  <c r="BJ227" i="1"/>
  <c r="BK227" i="1" s="1"/>
  <c r="BJ228" i="1"/>
  <c r="BK228" i="1" s="1"/>
  <c r="BJ229" i="1"/>
  <c r="BK229" i="1" s="1"/>
  <c r="BJ230" i="1"/>
  <c r="BK230" i="1" s="1"/>
  <c r="BJ231" i="1"/>
  <c r="BK231" i="1" s="1"/>
  <c r="BJ232" i="1"/>
  <c r="BK232" i="1" s="1"/>
  <c r="BJ233" i="1"/>
  <c r="BK233" i="1" s="1"/>
  <c r="BJ234" i="1"/>
  <c r="BK234" i="1" s="1"/>
  <c r="BJ235" i="1"/>
  <c r="BK235" i="1" s="1"/>
  <c r="BJ236" i="1"/>
  <c r="BK236" i="1" s="1"/>
  <c r="BJ237" i="1"/>
  <c r="BK237" i="1" s="1"/>
  <c r="BJ238" i="1"/>
  <c r="BK238" i="1" s="1"/>
  <c r="BJ209" i="1"/>
  <c r="BK209" i="1" s="1"/>
  <c r="BJ210" i="1"/>
  <c r="BK210" i="1" s="1"/>
  <c r="BJ211" i="1"/>
  <c r="BK211" i="1" s="1"/>
  <c r="BJ212" i="1"/>
  <c r="BK212" i="1" s="1"/>
  <c r="BJ213" i="1"/>
  <c r="BK213" i="1" s="1"/>
  <c r="BJ214" i="1"/>
  <c r="BK214" i="1" s="1"/>
  <c r="BJ215" i="1"/>
  <c r="BK215" i="1" s="1"/>
  <c r="BJ216" i="1"/>
  <c r="BK216" i="1" s="1"/>
  <c r="BJ217" i="1"/>
  <c r="BK217" i="1" s="1"/>
  <c r="BJ218" i="1"/>
  <c r="BK218" i="1" s="1"/>
  <c r="BJ219" i="1"/>
  <c r="BK219" i="1" s="1"/>
  <c r="BJ220" i="1"/>
  <c r="BK220" i="1" s="1"/>
  <c r="BJ221" i="1"/>
  <c r="BK221" i="1" s="1"/>
  <c r="BJ222" i="1"/>
  <c r="BK222" i="1" s="1"/>
  <c r="BJ223" i="1"/>
  <c r="BK223" i="1" s="1"/>
  <c r="BJ195" i="1"/>
  <c r="BK195" i="1" s="1"/>
  <c r="BJ196" i="1"/>
  <c r="BK196" i="1" s="1"/>
  <c r="BJ197" i="1"/>
  <c r="BK197" i="1" s="1"/>
  <c r="BJ198" i="1"/>
  <c r="BK198" i="1" s="1"/>
  <c r="BJ199" i="1"/>
  <c r="BK199" i="1" s="1"/>
  <c r="BJ200" i="1"/>
  <c r="BK200" i="1" s="1"/>
  <c r="BJ201" i="1"/>
  <c r="BK201" i="1" s="1"/>
  <c r="BJ202" i="1"/>
  <c r="BK202" i="1" s="1"/>
  <c r="BJ203" i="1"/>
  <c r="BK203" i="1" s="1"/>
  <c r="BJ204" i="1"/>
  <c r="BK204" i="1" s="1"/>
  <c r="BJ205" i="1"/>
  <c r="BK205" i="1" s="1"/>
  <c r="BJ206" i="1"/>
  <c r="BK206" i="1" s="1"/>
  <c r="BJ207" i="1"/>
  <c r="BK207" i="1" s="1"/>
  <c r="BJ208" i="1"/>
  <c r="BK208" i="1" s="1"/>
  <c r="BJ178" i="1"/>
  <c r="BK178" i="1" s="1"/>
  <c r="BJ179" i="1"/>
  <c r="BK179" i="1" s="1"/>
  <c r="BJ180" i="1"/>
  <c r="BK180" i="1" s="1"/>
  <c r="BJ181" i="1"/>
  <c r="BK181" i="1" s="1"/>
  <c r="BJ182" i="1"/>
  <c r="BK182" i="1" s="1"/>
  <c r="BJ183" i="1"/>
  <c r="BK183" i="1" s="1"/>
  <c r="BJ184" i="1"/>
  <c r="BK184" i="1" s="1"/>
  <c r="BJ185" i="1"/>
  <c r="BK185" i="1" s="1"/>
  <c r="BJ186" i="1"/>
  <c r="BK186" i="1" s="1"/>
  <c r="BJ187" i="1"/>
  <c r="BK187" i="1" s="1"/>
  <c r="BJ188" i="1"/>
  <c r="BK188" i="1" s="1"/>
  <c r="BJ189" i="1"/>
  <c r="BK189" i="1" s="1"/>
  <c r="BJ190" i="1"/>
  <c r="BK190" i="1" s="1"/>
  <c r="BJ191" i="1"/>
  <c r="BK191" i="1" s="1"/>
  <c r="BJ192" i="1"/>
  <c r="BK192" i="1" s="1"/>
  <c r="BJ193" i="1"/>
  <c r="BK193" i="1" s="1"/>
  <c r="BJ194" i="1"/>
  <c r="BK194" i="1" s="1"/>
  <c r="BJ164" i="1"/>
  <c r="BK164" i="1" s="1"/>
  <c r="BJ165" i="1"/>
  <c r="BK165" i="1" s="1"/>
  <c r="BJ166" i="1"/>
  <c r="BK166" i="1" s="1"/>
  <c r="BJ167" i="1"/>
  <c r="BK167" i="1" s="1"/>
  <c r="BJ168" i="1"/>
  <c r="BK168" i="1" s="1"/>
  <c r="BJ169" i="1"/>
  <c r="BK169" i="1" s="1"/>
  <c r="BJ170" i="1"/>
  <c r="BK170" i="1" s="1"/>
  <c r="BJ171" i="1"/>
  <c r="BK171" i="1" s="1"/>
  <c r="BJ172" i="1"/>
  <c r="BK172" i="1" s="1"/>
  <c r="BJ173" i="1"/>
  <c r="BK173" i="1" s="1"/>
  <c r="BJ174" i="1"/>
  <c r="BK174" i="1" s="1"/>
  <c r="BJ175" i="1"/>
  <c r="BK175" i="1" s="1"/>
  <c r="BJ176" i="1"/>
  <c r="BK176" i="1" s="1"/>
  <c r="BJ177" i="1"/>
  <c r="BK177" i="1" s="1"/>
  <c r="BJ147" i="1"/>
  <c r="BK147" i="1" s="1"/>
  <c r="BJ148" i="1"/>
  <c r="BK148" i="1" s="1"/>
  <c r="BJ149" i="1"/>
  <c r="BK149" i="1" s="1"/>
  <c r="BJ150" i="1"/>
  <c r="BK150" i="1" s="1"/>
  <c r="BJ151" i="1"/>
  <c r="BK151" i="1" s="1"/>
  <c r="BJ152" i="1"/>
  <c r="BK152" i="1" s="1"/>
  <c r="BJ153" i="1"/>
  <c r="BK153" i="1" s="1"/>
  <c r="BJ154" i="1"/>
  <c r="BK154" i="1" s="1"/>
  <c r="BJ155" i="1"/>
  <c r="BK155" i="1" s="1"/>
  <c r="BJ156" i="1"/>
  <c r="BK156" i="1" s="1"/>
  <c r="BJ157" i="1"/>
  <c r="BK157" i="1" s="1"/>
  <c r="BJ158" i="1"/>
  <c r="BK158" i="1" s="1"/>
  <c r="BJ159" i="1"/>
  <c r="BK159" i="1" s="1"/>
  <c r="BJ160" i="1"/>
  <c r="BK160" i="1" s="1"/>
  <c r="BJ161" i="1"/>
  <c r="BK161" i="1" s="1"/>
  <c r="BJ162" i="1"/>
  <c r="BK162" i="1" s="1"/>
  <c r="BJ163" i="1"/>
  <c r="BK163" i="1" s="1"/>
  <c r="BJ128" i="1"/>
  <c r="BK128" i="1" s="1"/>
  <c r="BJ129" i="1"/>
  <c r="BK129" i="1" s="1"/>
  <c r="BJ130" i="1"/>
  <c r="BK130" i="1" s="1"/>
  <c r="BJ131" i="1"/>
  <c r="BK131" i="1" s="1"/>
  <c r="BJ132" i="1"/>
  <c r="BK132" i="1" s="1"/>
  <c r="BJ133" i="1"/>
  <c r="BK133" i="1" s="1"/>
  <c r="BJ134" i="1"/>
  <c r="BK134" i="1" s="1"/>
  <c r="BJ135" i="1"/>
  <c r="BK135" i="1" s="1"/>
  <c r="BJ136" i="1"/>
  <c r="BK136" i="1" s="1"/>
  <c r="BJ137" i="1"/>
  <c r="BK137" i="1" s="1"/>
  <c r="BJ138" i="1"/>
  <c r="BK138" i="1" s="1"/>
  <c r="BJ139" i="1"/>
  <c r="BK139" i="1" s="1"/>
  <c r="BJ140" i="1"/>
  <c r="BK140" i="1" s="1"/>
  <c r="BJ141" i="1"/>
  <c r="BK141" i="1" s="1"/>
  <c r="BJ142" i="1"/>
  <c r="BK142" i="1" s="1"/>
  <c r="BJ143" i="1"/>
  <c r="BK143" i="1" s="1"/>
  <c r="BJ144" i="1"/>
  <c r="BK144" i="1" s="1"/>
  <c r="BJ145" i="1"/>
  <c r="BK145" i="1" s="1"/>
  <c r="BJ146" i="1"/>
  <c r="BK146" i="1" s="1"/>
  <c r="BJ113" i="1"/>
  <c r="BK113" i="1" s="1"/>
  <c r="BJ114" i="1"/>
  <c r="BK114" i="1" s="1"/>
  <c r="BJ115" i="1"/>
  <c r="BK115" i="1" s="1"/>
  <c r="BJ116" i="1"/>
  <c r="BK116" i="1" s="1"/>
  <c r="BJ117" i="1"/>
  <c r="BK117" i="1" s="1"/>
  <c r="BJ118" i="1"/>
  <c r="BK118" i="1" s="1"/>
  <c r="BJ119" i="1"/>
  <c r="BK119" i="1" s="1"/>
  <c r="BJ120" i="1"/>
  <c r="BK120" i="1" s="1"/>
  <c r="BJ121" i="1"/>
  <c r="BK121" i="1" s="1"/>
  <c r="BJ122" i="1"/>
  <c r="BK122" i="1" s="1"/>
  <c r="BJ123" i="1"/>
  <c r="BK123" i="1" s="1"/>
  <c r="BJ124" i="1"/>
  <c r="BK124" i="1" s="1"/>
  <c r="BJ125" i="1"/>
  <c r="BK125" i="1" s="1"/>
  <c r="BJ126" i="1"/>
  <c r="BK126" i="1" s="1"/>
  <c r="BJ127" i="1"/>
  <c r="BK127" i="1" s="1"/>
  <c r="BJ98" i="1"/>
  <c r="BK98" i="1" s="1"/>
  <c r="BJ99" i="1"/>
  <c r="BK99" i="1" s="1"/>
  <c r="BJ100" i="1"/>
  <c r="BK100" i="1" s="1"/>
  <c r="BJ101" i="1"/>
  <c r="BK101" i="1" s="1"/>
  <c r="BJ102" i="1"/>
  <c r="BK102" i="1" s="1"/>
  <c r="BJ103" i="1"/>
  <c r="BK103" i="1" s="1"/>
  <c r="BJ104" i="1"/>
  <c r="BK104" i="1" s="1"/>
  <c r="BJ105" i="1"/>
  <c r="BK105" i="1" s="1"/>
  <c r="BJ106" i="1"/>
  <c r="BK106" i="1" s="1"/>
  <c r="BJ107" i="1"/>
  <c r="BK107" i="1" s="1"/>
  <c r="BJ108" i="1"/>
  <c r="BK108" i="1" s="1"/>
  <c r="BJ109" i="1"/>
  <c r="BK109" i="1" s="1"/>
  <c r="BJ110" i="1"/>
  <c r="BK110" i="1" s="1"/>
  <c r="BJ111" i="1"/>
  <c r="BK111" i="1" s="1"/>
  <c r="BJ112" i="1"/>
  <c r="BK112" i="1" s="1"/>
  <c r="BJ86" i="1"/>
  <c r="BK86" i="1" s="1"/>
  <c r="BJ87" i="1"/>
  <c r="BK87" i="1" s="1"/>
  <c r="BJ88" i="1"/>
  <c r="BK88" i="1" s="1"/>
  <c r="BJ89" i="1"/>
  <c r="BK89" i="1" s="1"/>
  <c r="BJ90" i="1"/>
  <c r="BK90" i="1" s="1"/>
  <c r="BJ91" i="1"/>
  <c r="BK91" i="1" s="1"/>
  <c r="BJ92" i="1"/>
  <c r="BK92" i="1" s="1"/>
  <c r="BJ93" i="1"/>
  <c r="BK93" i="1" s="1"/>
  <c r="BJ94" i="1"/>
  <c r="BK94" i="1" s="1"/>
  <c r="BJ95" i="1"/>
  <c r="BK95" i="1" s="1"/>
  <c r="BJ96" i="1"/>
  <c r="BK96" i="1" s="1"/>
  <c r="BJ97" i="1"/>
  <c r="BK97" i="1" s="1"/>
  <c r="BJ62" i="1"/>
  <c r="BK62" i="1" s="1"/>
  <c r="BJ63" i="1"/>
  <c r="BK63" i="1" s="1"/>
  <c r="BJ64" i="1"/>
  <c r="BK64" i="1" s="1"/>
  <c r="BJ65" i="1"/>
  <c r="BK65" i="1" s="1"/>
  <c r="BJ66" i="1"/>
  <c r="BK66" i="1" s="1"/>
  <c r="BJ67" i="1"/>
  <c r="BK67" i="1" s="1"/>
  <c r="BJ68" i="1"/>
  <c r="BK68" i="1" s="1"/>
  <c r="BJ69" i="1"/>
  <c r="BK69" i="1" s="1"/>
  <c r="BJ70" i="1"/>
  <c r="BK70" i="1" s="1"/>
  <c r="BJ71" i="1"/>
  <c r="BK71" i="1" s="1"/>
  <c r="BJ72" i="1"/>
  <c r="BK72" i="1" s="1"/>
  <c r="BJ73" i="1"/>
  <c r="BK73" i="1" s="1"/>
  <c r="BJ74" i="1"/>
  <c r="BK74" i="1" s="1"/>
  <c r="BJ75" i="1"/>
  <c r="BK75" i="1" s="1"/>
  <c r="BJ76" i="1"/>
  <c r="BK76" i="1" s="1"/>
  <c r="BJ77" i="1"/>
  <c r="BK77" i="1" s="1"/>
  <c r="BJ78" i="1"/>
  <c r="BK78" i="1" s="1"/>
  <c r="BJ79" i="1"/>
  <c r="BK79" i="1" s="1"/>
  <c r="BJ80" i="1"/>
  <c r="BK80" i="1" s="1"/>
  <c r="BJ81" i="1"/>
  <c r="BK81" i="1" s="1"/>
  <c r="BJ82" i="1"/>
  <c r="BK82" i="1" s="1"/>
  <c r="BJ83" i="1"/>
  <c r="BK83" i="1" s="1"/>
  <c r="BJ84" i="1"/>
  <c r="BK84" i="1" s="1"/>
  <c r="BJ85" i="1"/>
  <c r="BK85" i="1" s="1"/>
  <c r="BJ47" i="1"/>
  <c r="BK47" i="1" s="1"/>
  <c r="BJ48" i="1"/>
  <c r="BK48" i="1" s="1"/>
  <c r="BJ49" i="1"/>
  <c r="BK49" i="1" s="1"/>
  <c r="BJ50" i="1"/>
  <c r="BK50" i="1" s="1"/>
  <c r="BJ51" i="1"/>
  <c r="BK51" i="1" s="1"/>
  <c r="BJ52" i="1"/>
  <c r="BK52" i="1" s="1"/>
  <c r="BJ53" i="1"/>
  <c r="BK53" i="1" s="1"/>
  <c r="BJ54" i="1"/>
  <c r="BK54" i="1" s="1"/>
  <c r="BJ55" i="1"/>
  <c r="BK55" i="1" s="1"/>
  <c r="BJ56" i="1"/>
  <c r="BK56" i="1" s="1"/>
  <c r="BJ57" i="1"/>
  <c r="BK57" i="1" s="1"/>
  <c r="BJ58" i="1"/>
  <c r="BK58" i="1" s="1"/>
  <c r="BJ59" i="1"/>
  <c r="BK59" i="1" s="1"/>
  <c r="BJ60" i="1"/>
  <c r="BK60" i="1" s="1"/>
  <c r="BJ61" i="1"/>
  <c r="BK61" i="1" s="1"/>
  <c r="BJ40" i="1"/>
  <c r="BK40" i="1" s="1"/>
  <c r="BJ41" i="1"/>
  <c r="BK41" i="1" s="1"/>
  <c r="BJ42" i="1"/>
  <c r="BK42" i="1" s="1"/>
  <c r="BJ43" i="1"/>
  <c r="BK43" i="1" s="1"/>
  <c r="BJ44" i="1"/>
  <c r="BK44" i="1" s="1"/>
  <c r="BJ45" i="1"/>
  <c r="BK45" i="1" s="1"/>
  <c r="BJ46" i="1"/>
  <c r="BK46" i="1" s="1"/>
  <c r="BJ32" i="1"/>
  <c r="BK32" i="1" s="1"/>
  <c r="BJ33" i="1"/>
  <c r="BK33" i="1" s="1"/>
  <c r="BJ34" i="1"/>
  <c r="BK34" i="1" s="1"/>
  <c r="BJ35" i="1"/>
  <c r="BK35" i="1" s="1"/>
  <c r="BJ36" i="1"/>
  <c r="BK36" i="1" s="1"/>
  <c r="BJ37" i="1"/>
  <c r="BK37" i="1" s="1"/>
  <c r="BJ38" i="1"/>
  <c r="BK38" i="1" s="1"/>
  <c r="BJ39" i="1"/>
  <c r="BK39" i="1" s="1"/>
  <c r="BJ31" i="1"/>
  <c r="BK31" i="1" s="1"/>
  <c r="BJ30" i="1"/>
  <c r="BK30" i="1" s="1"/>
  <c r="BJ28" i="1"/>
  <c r="BK28" i="1" s="1"/>
  <c r="BJ29" i="1"/>
  <c r="BK29" i="1" s="1"/>
  <c r="BJ25" i="1"/>
  <c r="BK25" i="1" s="1"/>
  <c r="BJ26" i="1"/>
  <c r="BK26" i="1" s="1"/>
  <c r="BJ27" i="1"/>
  <c r="BK27" i="1" s="1"/>
  <c r="BJ18" i="1"/>
  <c r="BK18" i="1" s="1"/>
  <c r="BJ19" i="1"/>
  <c r="BK19" i="1" s="1"/>
  <c r="BJ20" i="1"/>
  <c r="BK20" i="1" s="1"/>
  <c r="BJ21" i="1"/>
  <c r="BK21" i="1" s="1"/>
  <c r="BJ22" i="1"/>
  <c r="BK22" i="1" s="1"/>
  <c r="BJ23" i="1"/>
  <c r="BK23" i="1" s="1"/>
  <c r="BJ24" i="1"/>
  <c r="BK24" i="1" s="1"/>
  <c r="BJ4" i="1"/>
  <c r="BK4" i="1" s="1"/>
  <c r="BJ5" i="1"/>
  <c r="BK5" i="1" s="1"/>
  <c r="BJ6" i="1"/>
  <c r="BK6" i="1" s="1"/>
  <c r="BJ7" i="1"/>
  <c r="BK7" i="1" s="1"/>
  <c r="BJ8" i="1"/>
  <c r="BK8" i="1" s="1"/>
  <c r="BJ9" i="1"/>
  <c r="BK9" i="1" s="1"/>
  <c r="BJ10" i="1"/>
  <c r="BK10" i="1" s="1"/>
  <c r="BJ11" i="1"/>
  <c r="BK11" i="1" s="1"/>
  <c r="BJ12" i="1"/>
  <c r="BK12" i="1" s="1"/>
  <c r="BJ13" i="1"/>
  <c r="BK13" i="1" s="1"/>
  <c r="BJ14" i="1"/>
  <c r="BK14" i="1" s="1"/>
  <c r="BJ15" i="1"/>
  <c r="BK15" i="1" s="1"/>
  <c r="BJ16" i="1"/>
  <c r="BK16" i="1" s="1"/>
  <c r="BJ17" i="1"/>
  <c r="BK17" i="1" s="1"/>
  <c r="BJ3" i="1"/>
  <c r="BK3" i="1" s="1"/>
  <c r="AY316" i="1"/>
  <c r="AZ316" i="1" s="1"/>
  <c r="AY317" i="1"/>
  <c r="AZ317" i="1" s="1"/>
  <c r="AY318" i="1"/>
  <c r="AZ318" i="1" s="1"/>
  <c r="AY319" i="1"/>
  <c r="AZ319" i="1" s="1"/>
  <c r="AY320" i="1"/>
  <c r="AZ320" i="1" s="1"/>
  <c r="AY321" i="1"/>
  <c r="AZ321" i="1" s="1"/>
  <c r="AY322" i="1"/>
  <c r="AZ322" i="1" s="1"/>
  <c r="AY304" i="1"/>
  <c r="AZ304" i="1" s="1"/>
  <c r="AY305" i="1"/>
  <c r="AZ305" i="1" s="1"/>
  <c r="AY306" i="1"/>
  <c r="AZ306" i="1" s="1"/>
  <c r="AY307" i="1"/>
  <c r="AZ307" i="1" s="1"/>
  <c r="AY308" i="1"/>
  <c r="AZ308" i="1" s="1"/>
  <c r="AY309" i="1"/>
  <c r="AZ309" i="1" s="1"/>
  <c r="AY310" i="1"/>
  <c r="AZ310" i="1" s="1"/>
  <c r="AY311" i="1"/>
  <c r="AZ311" i="1" s="1"/>
  <c r="AY312" i="1"/>
  <c r="AZ312" i="1" s="1"/>
  <c r="AY313" i="1"/>
  <c r="AZ313" i="1" s="1"/>
  <c r="AY314" i="1"/>
  <c r="AZ314" i="1" s="1"/>
  <c r="AY315" i="1"/>
  <c r="AZ315" i="1" s="1"/>
  <c r="AY286" i="1"/>
  <c r="AZ286" i="1" s="1"/>
  <c r="AY287" i="1"/>
  <c r="AZ287" i="1" s="1"/>
  <c r="AY288" i="1"/>
  <c r="AZ288" i="1" s="1"/>
  <c r="AY289" i="1"/>
  <c r="AZ289" i="1" s="1"/>
  <c r="AY290" i="1"/>
  <c r="AZ290" i="1" s="1"/>
  <c r="AY291" i="1"/>
  <c r="AZ291" i="1" s="1"/>
  <c r="AY292" i="1"/>
  <c r="AZ292" i="1" s="1"/>
  <c r="AY293" i="1"/>
  <c r="AZ293" i="1" s="1"/>
  <c r="AY294" i="1"/>
  <c r="AZ294" i="1" s="1"/>
  <c r="AY295" i="1"/>
  <c r="AZ295" i="1" s="1"/>
  <c r="AY296" i="1"/>
  <c r="AZ296" i="1" s="1"/>
  <c r="AY297" i="1"/>
  <c r="AZ297" i="1" s="1"/>
  <c r="AY298" i="1"/>
  <c r="AZ298" i="1" s="1"/>
  <c r="AY299" i="1"/>
  <c r="AZ299" i="1" s="1"/>
  <c r="AY300" i="1"/>
  <c r="AZ300" i="1" s="1"/>
  <c r="AY301" i="1"/>
  <c r="AZ301" i="1" s="1"/>
  <c r="AY302" i="1"/>
  <c r="AZ302" i="1" s="1"/>
  <c r="AY303" i="1"/>
  <c r="AZ303" i="1" s="1"/>
  <c r="AY267" i="1"/>
  <c r="AZ267" i="1" s="1"/>
  <c r="AY268" i="1"/>
  <c r="AZ268" i="1" s="1"/>
  <c r="AY269" i="1"/>
  <c r="AZ269" i="1" s="1"/>
  <c r="AY270" i="1"/>
  <c r="AZ270" i="1" s="1"/>
  <c r="AY271" i="1"/>
  <c r="AZ271" i="1" s="1"/>
  <c r="AY272" i="1"/>
  <c r="AZ272" i="1" s="1"/>
  <c r="AY273" i="1"/>
  <c r="AZ273" i="1" s="1"/>
  <c r="AY274" i="1"/>
  <c r="AZ274" i="1" s="1"/>
  <c r="AY275" i="1"/>
  <c r="AZ275" i="1" s="1"/>
  <c r="AY276" i="1"/>
  <c r="AZ276" i="1" s="1"/>
  <c r="AY277" i="1"/>
  <c r="AZ277" i="1" s="1"/>
  <c r="AY278" i="1"/>
  <c r="AZ278" i="1" s="1"/>
  <c r="AY279" i="1"/>
  <c r="AZ279" i="1" s="1"/>
  <c r="AY280" i="1"/>
  <c r="AZ280" i="1" s="1"/>
  <c r="AY281" i="1"/>
  <c r="AZ281" i="1" s="1"/>
  <c r="AY282" i="1"/>
  <c r="AZ282" i="1" s="1"/>
  <c r="AY283" i="1"/>
  <c r="AZ283" i="1" s="1"/>
  <c r="AY284" i="1"/>
  <c r="AZ284" i="1" s="1"/>
  <c r="AY285" i="1"/>
  <c r="AZ285" i="1" s="1"/>
  <c r="AY252" i="1"/>
  <c r="AZ252" i="1" s="1"/>
  <c r="AY253" i="1"/>
  <c r="AZ253" i="1" s="1"/>
  <c r="AY254" i="1"/>
  <c r="AZ254" i="1" s="1"/>
  <c r="AY255" i="1"/>
  <c r="AZ255" i="1" s="1"/>
  <c r="AY256" i="1"/>
  <c r="AZ256" i="1" s="1"/>
  <c r="AY257" i="1"/>
  <c r="AZ257" i="1" s="1"/>
  <c r="AY258" i="1"/>
  <c r="AZ258" i="1" s="1"/>
  <c r="AY259" i="1"/>
  <c r="AZ259" i="1" s="1"/>
  <c r="AY260" i="1"/>
  <c r="AZ260" i="1" s="1"/>
  <c r="AY261" i="1"/>
  <c r="AZ261" i="1" s="1"/>
  <c r="AY262" i="1"/>
  <c r="AZ262" i="1" s="1"/>
  <c r="AY263" i="1"/>
  <c r="AZ263" i="1" s="1"/>
  <c r="AY264" i="1"/>
  <c r="AZ264" i="1" s="1"/>
  <c r="AY265" i="1"/>
  <c r="AZ265" i="1" s="1"/>
  <c r="AY266" i="1"/>
  <c r="AZ266" i="1" s="1"/>
  <c r="AY237" i="1"/>
  <c r="AZ237" i="1" s="1"/>
  <c r="AY238" i="1"/>
  <c r="AZ238" i="1" s="1"/>
  <c r="AY239" i="1"/>
  <c r="AZ239" i="1" s="1"/>
  <c r="AY240" i="1"/>
  <c r="AZ240" i="1" s="1"/>
  <c r="AY241" i="1"/>
  <c r="AZ241" i="1" s="1"/>
  <c r="AY242" i="1"/>
  <c r="AZ242" i="1" s="1"/>
  <c r="AY243" i="1"/>
  <c r="AZ243" i="1" s="1"/>
  <c r="AY244" i="1"/>
  <c r="AZ244" i="1" s="1"/>
  <c r="AY245" i="1"/>
  <c r="AZ245" i="1" s="1"/>
  <c r="AY246" i="1"/>
  <c r="AZ246" i="1" s="1"/>
  <c r="AY247" i="1"/>
  <c r="AZ247" i="1" s="1"/>
  <c r="AY248" i="1"/>
  <c r="AZ248" i="1" s="1"/>
  <c r="AY249" i="1"/>
  <c r="AZ249" i="1" s="1"/>
  <c r="AY250" i="1"/>
  <c r="AZ250" i="1" s="1"/>
  <c r="AY251" i="1"/>
  <c r="AZ251" i="1" s="1"/>
  <c r="AY229" i="1"/>
  <c r="AZ229" i="1" s="1"/>
  <c r="AY230" i="1"/>
  <c r="AZ230" i="1" s="1"/>
  <c r="AY231" i="1"/>
  <c r="AZ231" i="1" s="1"/>
  <c r="AY232" i="1"/>
  <c r="AZ232" i="1" s="1"/>
  <c r="AY233" i="1"/>
  <c r="AZ233" i="1" s="1"/>
  <c r="AY234" i="1"/>
  <c r="AZ234" i="1" s="1"/>
  <c r="AY235" i="1"/>
  <c r="AZ235" i="1" s="1"/>
  <c r="AY236" i="1"/>
  <c r="AZ236" i="1" s="1"/>
  <c r="AY225" i="1"/>
  <c r="AZ225" i="1" s="1"/>
  <c r="AY226" i="1"/>
  <c r="AZ226" i="1" s="1"/>
  <c r="AY227" i="1"/>
  <c r="AZ227" i="1" s="1"/>
  <c r="AY228" i="1"/>
  <c r="AZ228" i="1" s="1"/>
  <c r="AY214" i="1"/>
  <c r="AZ214" i="1" s="1"/>
  <c r="AY215" i="1"/>
  <c r="AZ215" i="1" s="1"/>
  <c r="AY216" i="1"/>
  <c r="AZ216" i="1" s="1"/>
  <c r="AY217" i="1"/>
  <c r="AZ217" i="1" s="1"/>
  <c r="AY218" i="1"/>
  <c r="AZ218" i="1" s="1"/>
  <c r="AY219" i="1"/>
  <c r="AZ219" i="1" s="1"/>
  <c r="AY220" i="1"/>
  <c r="AZ220" i="1" s="1"/>
  <c r="AY221" i="1"/>
  <c r="AZ221" i="1" s="1"/>
  <c r="AY222" i="1"/>
  <c r="AZ222" i="1" s="1"/>
  <c r="AY223" i="1"/>
  <c r="AZ223" i="1" s="1"/>
  <c r="AY224" i="1"/>
  <c r="AZ224" i="1" s="1"/>
  <c r="AY203" i="1"/>
  <c r="AZ203" i="1" s="1"/>
  <c r="AY204" i="1"/>
  <c r="AZ204" i="1" s="1"/>
  <c r="AY205" i="1"/>
  <c r="AZ205" i="1" s="1"/>
  <c r="AY206" i="1"/>
  <c r="AZ206" i="1" s="1"/>
  <c r="AY207" i="1"/>
  <c r="AZ207" i="1" s="1"/>
  <c r="AY208" i="1"/>
  <c r="AZ208" i="1" s="1"/>
  <c r="AY209" i="1"/>
  <c r="AZ209" i="1" s="1"/>
  <c r="AY210" i="1"/>
  <c r="AZ210" i="1" s="1"/>
  <c r="AY211" i="1"/>
  <c r="AZ211" i="1" s="1"/>
  <c r="AY212" i="1"/>
  <c r="AZ212" i="1" s="1"/>
  <c r="AY213" i="1"/>
  <c r="AZ213" i="1" s="1"/>
  <c r="AY194" i="1"/>
  <c r="AZ194" i="1" s="1"/>
  <c r="AY195" i="1"/>
  <c r="AZ195" i="1" s="1"/>
  <c r="AY196" i="1"/>
  <c r="AZ196" i="1" s="1"/>
  <c r="AY197" i="1"/>
  <c r="AZ197" i="1" s="1"/>
  <c r="AY198" i="1"/>
  <c r="AZ198" i="1" s="1"/>
  <c r="AY199" i="1"/>
  <c r="AZ199" i="1" s="1"/>
  <c r="AY200" i="1"/>
  <c r="AZ200" i="1" s="1"/>
  <c r="AY201" i="1"/>
  <c r="AZ201" i="1" s="1"/>
  <c r="AY202" i="1"/>
  <c r="AZ202" i="1" s="1"/>
  <c r="AY185" i="1"/>
  <c r="AZ185" i="1" s="1"/>
  <c r="AY186" i="1"/>
  <c r="AZ186" i="1" s="1"/>
  <c r="AY187" i="1"/>
  <c r="AZ187" i="1" s="1"/>
  <c r="AY188" i="1"/>
  <c r="AZ188" i="1" s="1"/>
  <c r="AY189" i="1"/>
  <c r="AZ189" i="1" s="1"/>
  <c r="AY190" i="1"/>
  <c r="AZ190" i="1" s="1"/>
  <c r="AY191" i="1"/>
  <c r="AZ191" i="1" s="1"/>
  <c r="AY192" i="1"/>
  <c r="AZ192" i="1" s="1"/>
  <c r="AY193" i="1"/>
  <c r="AZ193" i="1" s="1"/>
  <c r="AY172" i="1"/>
  <c r="AZ172" i="1" s="1"/>
  <c r="AY173" i="1"/>
  <c r="AZ173" i="1" s="1"/>
  <c r="AY174" i="1"/>
  <c r="AZ174" i="1" s="1"/>
  <c r="AY175" i="1"/>
  <c r="AZ175" i="1" s="1"/>
  <c r="AY176" i="1"/>
  <c r="AZ176" i="1" s="1"/>
  <c r="AY177" i="1"/>
  <c r="AZ177" i="1" s="1"/>
  <c r="AY178" i="1"/>
  <c r="AZ178" i="1" s="1"/>
  <c r="AY179" i="1"/>
  <c r="AZ179" i="1" s="1"/>
  <c r="AY180" i="1"/>
  <c r="AZ180" i="1" s="1"/>
  <c r="AY181" i="1"/>
  <c r="AZ181" i="1" s="1"/>
  <c r="AY182" i="1"/>
  <c r="AZ182" i="1" s="1"/>
  <c r="AY183" i="1"/>
  <c r="AZ183" i="1" s="1"/>
  <c r="AY184" i="1"/>
  <c r="AZ184" i="1" s="1"/>
  <c r="AY155" i="1"/>
  <c r="AZ155" i="1" s="1"/>
  <c r="AY156" i="1"/>
  <c r="AZ156" i="1" s="1"/>
  <c r="AY157" i="1"/>
  <c r="AZ157" i="1" s="1"/>
  <c r="AY158" i="1"/>
  <c r="AZ158" i="1" s="1"/>
  <c r="AY159" i="1"/>
  <c r="AZ159" i="1" s="1"/>
  <c r="AY160" i="1"/>
  <c r="AZ160" i="1" s="1"/>
  <c r="AY161" i="1"/>
  <c r="AZ161" i="1" s="1"/>
  <c r="AY162" i="1"/>
  <c r="AZ162" i="1" s="1"/>
  <c r="AY163" i="1"/>
  <c r="AZ163" i="1" s="1"/>
  <c r="AY164" i="1"/>
  <c r="AZ164" i="1" s="1"/>
  <c r="AY165" i="1"/>
  <c r="AZ165" i="1" s="1"/>
  <c r="AY166" i="1"/>
  <c r="AZ166" i="1" s="1"/>
  <c r="AY167" i="1"/>
  <c r="AZ167" i="1" s="1"/>
  <c r="AY168" i="1"/>
  <c r="AZ168" i="1" s="1"/>
  <c r="AY169" i="1"/>
  <c r="AZ169" i="1" s="1"/>
  <c r="AY170" i="1"/>
  <c r="AZ170" i="1" s="1"/>
  <c r="AY171" i="1"/>
  <c r="AZ171" i="1" s="1"/>
  <c r="AY141" i="1"/>
  <c r="AZ141" i="1" s="1"/>
  <c r="AY142" i="1"/>
  <c r="AZ142" i="1" s="1"/>
  <c r="AY143" i="1"/>
  <c r="AZ143" i="1" s="1"/>
  <c r="AY144" i="1"/>
  <c r="AZ144" i="1" s="1"/>
  <c r="AY145" i="1"/>
  <c r="AZ145" i="1" s="1"/>
  <c r="AY146" i="1"/>
  <c r="AZ146" i="1" s="1"/>
  <c r="AY147" i="1"/>
  <c r="AZ147" i="1" s="1"/>
  <c r="AY148" i="1"/>
  <c r="AZ148" i="1" s="1"/>
  <c r="AY149" i="1"/>
  <c r="AZ149" i="1" s="1"/>
  <c r="AY150" i="1"/>
  <c r="AZ150" i="1" s="1"/>
  <c r="AY151" i="1"/>
  <c r="AZ151" i="1" s="1"/>
  <c r="AY152" i="1"/>
  <c r="AZ152" i="1" s="1"/>
  <c r="AY153" i="1"/>
  <c r="AZ153" i="1" s="1"/>
  <c r="AY154" i="1"/>
  <c r="AZ154" i="1" s="1"/>
  <c r="AY129" i="1"/>
  <c r="AZ129" i="1" s="1"/>
  <c r="AY130" i="1"/>
  <c r="AZ130" i="1" s="1"/>
  <c r="AY131" i="1"/>
  <c r="AZ131" i="1" s="1"/>
  <c r="AY132" i="1"/>
  <c r="AZ132" i="1" s="1"/>
  <c r="AY133" i="1"/>
  <c r="AZ133" i="1" s="1"/>
  <c r="AY134" i="1"/>
  <c r="AZ134" i="1" s="1"/>
  <c r="AY135" i="1"/>
  <c r="AZ135" i="1" s="1"/>
  <c r="AY136" i="1"/>
  <c r="AZ136" i="1" s="1"/>
  <c r="AY137" i="1"/>
  <c r="AZ137" i="1" s="1"/>
  <c r="AY138" i="1"/>
  <c r="AZ138" i="1" s="1"/>
  <c r="AY139" i="1"/>
  <c r="AZ139" i="1" s="1"/>
  <c r="AY140" i="1"/>
  <c r="AZ140" i="1" s="1"/>
  <c r="AY124" i="1"/>
  <c r="AZ124" i="1" s="1"/>
  <c r="AY125" i="1"/>
  <c r="AZ125" i="1" s="1"/>
  <c r="AY126" i="1"/>
  <c r="AZ126" i="1" s="1"/>
  <c r="AY127" i="1"/>
  <c r="AZ127" i="1" s="1"/>
  <c r="AY128" i="1"/>
  <c r="AZ128" i="1" s="1"/>
  <c r="AY114" i="1"/>
  <c r="AZ114" i="1" s="1"/>
  <c r="AY115" i="1"/>
  <c r="AZ115" i="1" s="1"/>
  <c r="AY116" i="1"/>
  <c r="AZ116" i="1" s="1"/>
  <c r="AY117" i="1"/>
  <c r="AZ117" i="1" s="1"/>
  <c r="AY118" i="1"/>
  <c r="AZ118" i="1" s="1"/>
  <c r="AY119" i="1"/>
  <c r="AZ119" i="1" s="1"/>
  <c r="AY120" i="1"/>
  <c r="AZ120" i="1" s="1"/>
  <c r="AY121" i="1"/>
  <c r="AZ121" i="1" s="1"/>
  <c r="AY122" i="1"/>
  <c r="AZ122" i="1" s="1"/>
  <c r="AY123" i="1"/>
  <c r="AZ123" i="1" s="1"/>
  <c r="AY104" i="1"/>
  <c r="AZ104" i="1" s="1"/>
  <c r="AY105" i="1"/>
  <c r="AZ105" i="1" s="1"/>
  <c r="AY106" i="1"/>
  <c r="AZ106" i="1" s="1"/>
  <c r="AY107" i="1"/>
  <c r="AZ107" i="1" s="1"/>
  <c r="AY108" i="1"/>
  <c r="AZ108" i="1" s="1"/>
  <c r="AY109" i="1"/>
  <c r="AZ109" i="1" s="1"/>
  <c r="AY110" i="1"/>
  <c r="AZ110" i="1" s="1"/>
  <c r="AY111" i="1"/>
  <c r="AZ111" i="1" s="1"/>
  <c r="AY112" i="1"/>
  <c r="AZ112" i="1" s="1"/>
  <c r="AY113" i="1"/>
  <c r="AZ113" i="1" s="1"/>
  <c r="AY96" i="1"/>
  <c r="AZ96" i="1" s="1"/>
  <c r="AY97" i="1"/>
  <c r="AZ97" i="1" s="1"/>
  <c r="AY98" i="1"/>
  <c r="AZ98" i="1" s="1"/>
  <c r="AY99" i="1"/>
  <c r="AZ99" i="1" s="1"/>
  <c r="AY100" i="1"/>
  <c r="AZ100" i="1" s="1"/>
  <c r="AY101" i="1"/>
  <c r="AZ101" i="1" s="1"/>
  <c r="AY102" i="1"/>
  <c r="AZ102" i="1" s="1"/>
  <c r="AY103" i="1"/>
  <c r="AZ103" i="1" s="1"/>
  <c r="AY87" i="1"/>
  <c r="AZ87" i="1" s="1"/>
  <c r="AY88" i="1"/>
  <c r="AZ88" i="1" s="1"/>
  <c r="AY89" i="1"/>
  <c r="AZ89" i="1" s="1"/>
  <c r="AY90" i="1"/>
  <c r="AZ90" i="1" s="1"/>
  <c r="AY91" i="1"/>
  <c r="AZ91" i="1" s="1"/>
  <c r="AY92" i="1"/>
  <c r="AZ92" i="1" s="1"/>
  <c r="AY93" i="1"/>
  <c r="AZ93" i="1" s="1"/>
  <c r="AY94" i="1"/>
  <c r="AZ94" i="1" s="1"/>
  <c r="AY95" i="1"/>
  <c r="AZ95" i="1" s="1"/>
  <c r="AY82" i="1"/>
  <c r="AZ82" i="1" s="1"/>
  <c r="AY83" i="1"/>
  <c r="AZ83" i="1" s="1"/>
  <c r="AY84" i="1"/>
  <c r="AZ84" i="1" s="1"/>
  <c r="AY85" i="1"/>
  <c r="AZ85" i="1" s="1"/>
  <c r="AY86" i="1"/>
  <c r="AZ86" i="1" s="1"/>
  <c r="AY73" i="1"/>
  <c r="AZ73" i="1" s="1"/>
  <c r="AY74" i="1"/>
  <c r="AZ74" i="1" s="1"/>
  <c r="AY75" i="1"/>
  <c r="AZ75" i="1" s="1"/>
  <c r="AY76" i="1"/>
  <c r="AZ76" i="1" s="1"/>
  <c r="AY77" i="1"/>
  <c r="AZ77" i="1" s="1"/>
  <c r="AY78" i="1"/>
  <c r="AZ78" i="1" s="1"/>
  <c r="AY79" i="1"/>
  <c r="AZ79" i="1" s="1"/>
  <c r="AY80" i="1"/>
  <c r="AZ80" i="1" s="1"/>
  <c r="AY81" i="1"/>
  <c r="AZ81" i="1" s="1"/>
  <c r="AY65" i="1"/>
  <c r="AZ65" i="1" s="1"/>
  <c r="AY66" i="1"/>
  <c r="AZ66" i="1" s="1"/>
  <c r="AY67" i="1"/>
  <c r="AZ67" i="1" s="1"/>
  <c r="AY68" i="1"/>
  <c r="AZ68" i="1" s="1"/>
  <c r="AY69" i="1"/>
  <c r="AZ69" i="1" s="1"/>
  <c r="AY70" i="1"/>
  <c r="AZ70" i="1" s="1"/>
  <c r="AY71" i="1"/>
  <c r="AZ71" i="1" s="1"/>
  <c r="AY72" i="1"/>
  <c r="AZ72" i="1" s="1"/>
  <c r="AY57" i="1"/>
  <c r="AZ57" i="1" s="1"/>
  <c r="AY58" i="1"/>
  <c r="AZ58" i="1" s="1"/>
  <c r="AY59" i="1"/>
  <c r="AZ59" i="1" s="1"/>
  <c r="AY60" i="1"/>
  <c r="AZ60" i="1" s="1"/>
  <c r="AY61" i="1"/>
  <c r="AZ61" i="1" s="1"/>
  <c r="AY62" i="1"/>
  <c r="AZ62" i="1" s="1"/>
  <c r="AY63" i="1"/>
  <c r="AZ63" i="1" s="1"/>
  <c r="AY64" i="1"/>
  <c r="AZ64" i="1" s="1"/>
  <c r="AY42" i="1"/>
  <c r="AZ42" i="1" s="1"/>
  <c r="AY43" i="1"/>
  <c r="AZ43" i="1" s="1"/>
  <c r="AY44" i="1"/>
  <c r="AZ44" i="1" s="1"/>
  <c r="AY45" i="1"/>
  <c r="AZ45" i="1" s="1"/>
  <c r="AY46" i="1"/>
  <c r="AZ46" i="1" s="1"/>
  <c r="AY47" i="1"/>
  <c r="AZ47" i="1" s="1"/>
  <c r="AY48" i="1"/>
  <c r="AZ48" i="1" s="1"/>
  <c r="AY49" i="1"/>
  <c r="AZ49" i="1" s="1"/>
  <c r="AY50" i="1"/>
  <c r="AZ50" i="1" s="1"/>
  <c r="AY51" i="1"/>
  <c r="AZ51" i="1" s="1"/>
  <c r="AY52" i="1"/>
  <c r="AZ52" i="1" s="1"/>
  <c r="AY53" i="1"/>
  <c r="AZ53" i="1" s="1"/>
  <c r="AY54" i="1"/>
  <c r="AZ54" i="1" s="1"/>
  <c r="AY55" i="1"/>
  <c r="AZ55" i="1" s="1"/>
  <c r="AY56" i="1"/>
  <c r="AZ56" i="1" s="1"/>
  <c r="AY32" i="1"/>
  <c r="AZ32" i="1" s="1"/>
  <c r="AY33" i="1"/>
  <c r="AZ33" i="1" s="1"/>
  <c r="AY34" i="1"/>
  <c r="AZ34" i="1" s="1"/>
  <c r="AY35" i="1"/>
  <c r="AZ35" i="1" s="1"/>
  <c r="AY36" i="1"/>
  <c r="AZ36" i="1" s="1"/>
  <c r="AY37" i="1"/>
  <c r="AZ37" i="1" s="1"/>
  <c r="AY38" i="1"/>
  <c r="AZ38" i="1" s="1"/>
  <c r="AY39" i="1"/>
  <c r="AZ39" i="1" s="1"/>
  <c r="AY40" i="1"/>
  <c r="AZ40" i="1" s="1"/>
  <c r="AY41" i="1"/>
  <c r="AZ41" i="1" s="1"/>
  <c r="AY31" i="1"/>
  <c r="AZ31" i="1" s="1"/>
  <c r="AY3" i="1"/>
  <c r="AZ3" i="1" s="1"/>
  <c r="AY4" i="1"/>
  <c r="AZ4" i="1" s="1"/>
  <c r="AY5" i="1"/>
  <c r="AZ5" i="1" s="1"/>
  <c r="AY6" i="1"/>
  <c r="AZ6" i="1" s="1"/>
  <c r="AY7" i="1"/>
  <c r="AZ7" i="1" s="1"/>
  <c r="AY8" i="1"/>
  <c r="AZ8" i="1" s="1"/>
  <c r="AY9" i="1"/>
  <c r="AZ9" i="1" s="1"/>
  <c r="AY10" i="1"/>
  <c r="AZ10" i="1" s="1"/>
  <c r="AY11" i="1"/>
  <c r="AZ11" i="1" s="1"/>
  <c r="AY12" i="1"/>
  <c r="AZ12" i="1" s="1"/>
  <c r="AY13" i="1"/>
  <c r="AZ13" i="1" s="1"/>
  <c r="AY14" i="1"/>
  <c r="AZ14" i="1" s="1"/>
  <c r="AY15" i="1"/>
  <c r="AZ15" i="1" s="1"/>
  <c r="AY16" i="1"/>
  <c r="AZ16" i="1" s="1"/>
  <c r="AY17" i="1"/>
  <c r="AZ17" i="1" s="1"/>
  <c r="AY18" i="1"/>
  <c r="AZ18" i="1" s="1"/>
  <c r="AY19" i="1"/>
  <c r="AZ19" i="1" s="1"/>
  <c r="AY20" i="1"/>
  <c r="AZ20" i="1" s="1"/>
  <c r="AY21" i="1"/>
  <c r="AZ21" i="1" s="1"/>
  <c r="AY22" i="1"/>
  <c r="AZ22" i="1" s="1"/>
  <c r="AY23" i="1"/>
  <c r="AZ23" i="1" s="1"/>
  <c r="AY24" i="1"/>
  <c r="AZ24" i="1" s="1"/>
  <c r="AY25" i="1"/>
  <c r="AZ25" i="1" s="1"/>
  <c r="AY26" i="1"/>
  <c r="AZ26" i="1" s="1"/>
  <c r="AY27" i="1"/>
  <c r="AZ27" i="1" s="1"/>
  <c r="AY28" i="1"/>
  <c r="AZ28" i="1" s="1"/>
  <c r="AY29" i="1"/>
  <c r="AZ29" i="1" s="1"/>
  <c r="AY30" i="1"/>
  <c r="AZ30" i="1" s="1"/>
  <c r="AM305" i="1"/>
  <c r="AN305" i="1" s="1"/>
  <c r="AM306" i="1"/>
  <c r="AN306" i="1" s="1"/>
  <c r="AM307" i="1"/>
  <c r="AN307" i="1" s="1"/>
  <c r="AM308" i="1"/>
  <c r="AN308" i="1" s="1"/>
  <c r="AM309" i="1"/>
  <c r="AN309" i="1" s="1"/>
  <c r="AM310" i="1"/>
  <c r="AN310" i="1" s="1"/>
  <c r="AM311" i="1"/>
  <c r="AN311" i="1" s="1"/>
  <c r="AM312" i="1"/>
  <c r="AN312" i="1" s="1"/>
  <c r="AM313" i="1"/>
  <c r="AN313" i="1" s="1"/>
  <c r="AM314" i="1"/>
  <c r="AN314" i="1" s="1"/>
  <c r="AM315" i="1"/>
  <c r="AN315" i="1" s="1"/>
  <c r="AM316" i="1"/>
  <c r="AN316" i="1" s="1"/>
  <c r="AM317" i="1"/>
  <c r="AN317" i="1" s="1"/>
  <c r="AM318" i="1"/>
  <c r="AN318" i="1" s="1"/>
  <c r="AM319" i="1"/>
  <c r="AN319" i="1" s="1"/>
  <c r="AM320" i="1"/>
  <c r="AN320" i="1" s="1"/>
  <c r="AM321" i="1"/>
  <c r="AN321" i="1" s="1"/>
  <c r="AM322" i="1"/>
  <c r="AN322" i="1" s="1"/>
  <c r="AM287" i="1"/>
  <c r="AN287" i="1" s="1"/>
  <c r="AM288" i="1"/>
  <c r="AN288" i="1" s="1"/>
  <c r="AM289" i="1"/>
  <c r="AN289" i="1" s="1"/>
  <c r="AM290" i="1"/>
  <c r="AN290" i="1" s="1"/>
  <c r="AM291" i="1"/>
  <c r="AN291" i="1" s="1"/>
  <c r="AM292" i="1"/>
  <c r="AN292" i="1" s="1"/>
  <c r="AM293" i="1"/>
  <c r="AN293" i="1" s="1"/>
  <c r="AM294" i="1"/>
  <c r="AN294" i="1" s="1"/>
  <c r="AM295" i="1"/>
  <c r="AN295" i="1" s="1"/>
  <c r="AM296" i="1"/>
  <c r="AN296" i="1" s="1"/>
  <c r="AM297" i="1"/>
  <c r="AN297" i="1" s="1"/>
  <c r="AM298" i="1"/>
  <c r="AN298" i="1" s="1"/>
  <c r="AM299" i="1"/>
  <c r="AN299" i="1" s="1"/>
  <c r="AM300" i="1"/>
  <c r="AN300" i="1" s="1"/>
  <c r="AM301" i="1"/>
  <c r="AN301" i="1" s="1"/>
  <c r="AM302" i="1"/>
  <c r="AN302" i="1" s="1"/>
  <c r="AM303" i="1"/>
  <c r="AN303" i="1" s="1"/>
  <c r="AM304" i="1"/>
  <c r="AN304" i="1" s="1"/>
  <c r="AM267" i="1"/>
  <c r="AN267" i="1" s="1"/>
  <c r="AM268" i="1"/>
  <c r="AN268" i="1" s="1"/>
  <c r="AM269" i="1"/>
  <c r="AN269" i="1" s="1"/>
  <c r="AM270" i="1"/>
  <c r="AN270" i="1" s="1"/>
  <c r="AM271" i="1"/>
  <c r="AN271" i="1" s="1"/>
  <c r="AM272" i="1"/>
  <c r="AN272" i="1" s="1"/>
  <c r="AM273" i="1"/>
  <c r="AN273" i="1" s="1"/>
  <c r="AM274" i="1"/>
  <c r="AN274" i="1" s="1"/>
  <c r="AM275" i="1"/>
  <c r="AN275" i="1" s="1"/>
  <c r="AM276" i="1"/>
  <c r="AN276" i="1" s="1"/>
  <c r="AM277" i="1"/>
  <c r="AN277" i="1" s="1"/>
  <c r="AM278" i="1"/>
  <c r="AN278" i="1" s="1"/>
  <c r="AM279" i="1"/>
  <c r="AN279" i="1" s="1"/>
  <c r="AM280" i="1"/>
  <c r="AN280" i="1" s="1"/>
  <c r="AM281" i="1"/>
  <c r="AN281" i="1" s="1"/>
  <c r="AM282" i="1"/>
  <c r="AN282" i="1" s="1"/>
  <c r="AM283" i="1"/>
  <c r="AN283" i="1" s="1"/>
  <c r="AM284" i="1"/>
  <c r="AN284" i="1" s="1"/>
  <c r="AM285" i="1"/>
  <c r="AN285" i="1" s="1"/>
  <c r="AM286" i="1"/>
  <c r="AN286" i="1" s="1"/>
  <c r="AM255" i="1"/>
  <c r="AN255" i="1" s="1"/>
  <c r="AM256" i="1"/>
  <c r="AN256" i="1" s="1"/>
  <c r="AM257" i="1"/>
  <c r="AN257" i="1" s="1"/>
  <c r="AM258" i="1"/>
  <c r="AN258" i="1" s="1"/>
  <c r="AM259" i="1"/>
  <c r="AN259" i="1" s="1"/>
  <c r="AM260" i="1"/>
  <c r="AN260" i="1" s="1"/>
  <c r="AM261" i="1"/>
  <c r="AN261" i="1" s="1"/>
  <c r="AM262" i="1"/>
  <c r="AN262" i="1" s="1"/>
  <c r="AM263" i="1"/>
  <c r="AN263" i="1" s="1"/>
  <c r="AM264" i="1"/>
  <c r="AN264" i="1" s="1"/>
  <c r="AM265" i="1"/>
  <c r="AN265" i="1" s="1"/>
  <c r="AM266" i="1"/>
  <c r="AN266" i="1" s="1"/>
  <c r="AM234" i="1"/>
  <c r="AN234" i="1" s="1"/>
  <c r="AM235" i="1"/>
  <c r="AN235" i="1" s="1"/>
  <c r="AM236" i="1"/>
  <c r="AN236" i="1" s="1"/>
  <c r="AM237" i="1"/>
  <c r="AN237" i="1" s="1"/>
  <c r="AM238" i="1"/>
  <c r="AN238" i="1" s="1"/>
  <c r="AM239" i="1"/>
  <c r="AN239" i="1" s="1"/>
  <c r="AM240" i="1"/>
  <c r="AN240" i="1" s="1"/>
  <c r="AM241" i="1"/>
  <c r="AN241" i="1" s="1"/>
  <c r="AM242" i="1"/>
  <c r="AN242" i="1" s="1"/>
  <c r="AM243" i="1"/>
  <c r="AN243" i="1" s="1"/>
  <c r="AM244" i="1"/>
  <c r="AN244" i="1" s="1"/>
  <c r="AM245" i="1"/>
  <c r="AN245" i="1" s="1"/>
  <c r="AM246" i="1"/>
  <c r="AN246" i="1" s="1"/>
  <c r="AM247" i="1"/>
  <c r="AN247" i="1" s="1"/>
  <c r="AM248" i="1"/>
  <c r="AN248" i="1" s="1"/>
  <c r="AM249" i="1"/>
  <c r="AN249" i="1" s="1"/>
  <c r="AM250" i="1"/>
  <c r="AN250" i="1" s="1"/>
  <c r="AM251" i="1"/>
  <c r="AN251" i="1" s="1"/>
  <c r="AM252" i="1"/>
  <c r="AN252" i="1" s="1"/>
  <c r="AM253" i="1"/>
  <c r="AN253" i="1" s="1"/>
  <c r="AM254" i="1"/>
  <c r="AN254" i="1" s="1"/>
  <c r="AM219" i="1"/>
  <c r="AN219" i="1" s="1"/>
  <c r="AM220" i="1"/>
  <c r="AN220" i="1" s="1"/>
  <c r="AM221" i="1"/>
  <c r="AN221" i="1" s="1"/>
  <c r="AM222" i="1"/>
  <c r="AN222" i="1" s="1"/>
  <c r="AM223" i="1"/>
  <c r="AN223" i="1" s="1"/>
  <c r="AM224" i="1"/>
  <c r="AN224" i="1" s="1"/>
  <c r="AM225" i="1"/>
  <c r="AN225" i="1" s="1"/>
  <c r="AM226" i="1"/>
  <c r="AN226" i="1" s="1"/>
  <c r="AM227" i="1"/>
  <c r="AN227" i="1" s="1"/>
  <c r="AM228" i="1"/>
  <c r="AN228" i="1" s="1"/>
  <c r="AM229" i="1"/>
  <c r="AN229" i="1" s="1"/>
  <c r="AM230" i="1"/>
  <c r="AN230" i="1" s="1"/>
  <c r="AM231" i="1"/>
  <c r="AN231" i="1" s="1"/>
  <c r="AM232" i="1"/>
  <c r="AN232" i="1" s="1"/>
  <c r="AM233" i="1"/>
  <c r="AN233" i="1" s="1"/>
  <c r="AM204" i="1"/>
  <c r="AN204" i="1" s="1"/>
  <c r="AM205" i="1"/>
  <c r="AN205" i="1" s="1"/>
  <c r="AM206" i="1"/>
  <c r="AN206" i="1" s="1"/>
  <c r="AM207" i="1"/>
  <c r="AN207" i="1" s="1"/>
  <c r="AM208" i="1"/>
  <c r="AN208" i="1" s="1"/>
  <c r="AM209" i="1"/>
  <c r="AN209" i="1" s="1"/>
  <c r="AM210" i="1"/>
  <c r="AN210" i="1" s="1"/>
  <c r="AM211" i="1"/>
  <c r="AN211" i="1" s="1"/>
  <c r="AM212" i="1"/>
  <c r="AN212" i="1" s="1"/>
  <c r="AM213" i="1"/>
  <c r="AN213" i="1" s="1"/>
  <c r="AM214" i="1"/>
  <c r="AN214" i="1" s="1"/>
  <c r="AM215" i="1"/>
  <c r="AN215" i="1" s="1"/>
  <c r="AM216" i="1"/>
  <c r="AN216" i="1" s="1"/>
  <c r="AM217" i="1"/>
  <c r="AN217" i="1" s="1"/>
  <c r="AM218" i="1"/>
  <c r="AN218" i="1" s="1"/>
  <c r="AM188" i="1"/>
  <c r="AN188" i="1" s="1"/>
  <c r="AM189" i="1"/>
  <c r="AN189" i="1" s="1"/>
  <c r="AM190" i="1"/>
  <c r="AN190" i="1" s="1"/>
  <c r="AM191" i="1"/>
  <c r="AN191" i="1" s="1"/>
  <c r="AM192" i="1"/>
  <c r="AN192" i="1" s="1"/>
  <c r="AM193" i="1"/>
  <c r="AN193" i="1" s="1"/>
  <c r="AM194" i="1"/>
  <c r="AN194" i="1" s="1"/>
  <c r="AM195" i="1"/>
  <c r="AN195" i="1" s="1"/>
  <c r="AM196" i="1"/>
  <c r="AN196" i="1" s="1"/>
  <c r="AM197" i="1"/>
  <c r="AN197" i="1" s="1"/>
  <c r="AM198" i="1"/>
  <c r="AN198" i="1" s="1"/>
  <c r="AM199" i="1"/>
  <c r="AN199" i="1" s="1"/>
  <c r="AM200" i="1"/>
  <c r="AN200" i="1" s="1"/>
  <c r="AM201" i="1"/>
  <c r="AN201" i="1" s="1"/>
  <c r="AM202" i="1"/>
  <c r="AN202" i="1" s="1"/>
  <c r="AM203" i="1"/>
  <c r="AN203" i="1" s="1"/>
  <c r="AM176" i="1"/>
  <c r="AN176" i="1" s="1"/>
  <c r="AM177" i="1"/>
  <c r="AN177" i="1" s="1"/>
  <c r="AM178" i="1"/>
  <c r="AN178" i="1" s="1"/>
  <c r="AM179" i="1"/>
  <c r="AN179" i="1" s="1"/>
  <c r="AM180" i="1"/>
  <c r="AN180" i="1" s="1"/>
  <c r="AM181" i="1"/>
  <c r="AN181" i="1" s="1"/>
  <c r="AM182" i="1"/>
  <c r="AN182" i="1" s="1"/>
  <c r="AM183" i="1"/>
  <c r="AN183" i="1" s="1"/>
  <c r="AM184" i="1"/>
  <c r="AN184" i="1" s="1"/>
  <c r="AM185" i="1"/>
  <c r="AN185" i="1" s="1"/>
  <c r="AM186" i="1"/>
  <c r="AN186" i="1" s="1"/>
  <c r="AM187" i="1"/>
  <c r="AN187" i="1" s="1"/>
  <c r="AM163" i="1"/>
  <c r="AN163" i="1" s="1"/>
  <c r="AM164" i="1"/>
  <c r="AN164" i="1" s="1"/>
  <c r="AM165" i="1"/>
  <c r="AN165" i="1" s="1"/>
  <c r="AM166" i="1"/>
  <c r="AN166" i="1" s="1"/>
  <c r="AM167" i="1"/>
  <c r="AN167" i="1" s="1"/>
  <c r="AM168" i="1"/>
  <c r="AN168" i="1" s="1"/>
  <c r="AM169" i="1"/>
  <c r="AN169" i="1" s="1"/>
  <c r="AM170" i="1"/>
  <c r="AN170" i="1" s="1"/>
  <c r="AM171" i="1"/>
  <c r="AN171" i="1" s="1"/>
  <c r="AM172" i="1"/>
  <c r="AN172" i="1" s="1"/>
  <c r="AM173" i="1"/>
  <c r="AN173" i="1" s="1"/>
  <c r="AM174" i="1"/>
  <c r="AN174" i="1" s="1"/>
  <c r="AM175" i="1"/>
  <c r="AN175" i="1" s="1"/>
  <c r="AM147" i="1"/>
  <c r="AN147" i="1" s="1"/>
  <c r="AM148" i="1"/>
  <c r="AN148" i="1" s="1"/>
  <c r="AM149" i="1"/>
  <c r="AN149" i="1" s="1"/>
  <c r="AM150" i="1"/>
  <c r="AN150" i="1" s="1"/>
  <c r="AM151" i="1"/>
  <c r="AN151" i="1" s="1"/>
  <c r="AM152" i="1"/>
  <c r="AN152" i="1" s="1"/>
  <c r="AM153" i="1"/>
  <c r="AN153" i="1" s="1"/>
  <c r="AM154" i="1"/>
  <c r="AN154" i="1" s="1"/>
  <c r="AM155" i="1"/>
  <c r="AN155" i="1" s="1"/>
  <c r="AM156" i="1"/>
  <c r="AN156" i="1" s="1"/>
  <c r="AM157" i="1"/>
  <c r="AN157" i="1" s="1"/>
  <c r="AM158" i="1"/>
  <c r="AN158" i="1" s="1"/>
  <c r="AM159" i="1"/>
  <c r="AN159" i="1" s="1"/>
  <c r="AM160" i="1"/>
  <c r="AN160" i="1" s="1"/>
  <c r="AM161" i="1"/>
  <c r="AN161" i="1" s="1"/>
  <c r="AM162" i="1"/>
  <c r="AN162" i="1" s="1"/>
  <c r="AM132" i="1"/>
  <c r="AN132" i="1" s="1"/>
  <c r="AM133" i="1"/>
  <c r="AN133" i="1" s="1"/>
  <c r="AM134" i="1"/>
  <c r="AN134" i="1" s="1"/>
  <c r="AM135" i="1"/>
  <c r="AN135" i="1" s="1"/>
  <c r="AM136" i="1"/>
  <c r="AN136" i="1" s="1"/>
  <c r="AM137" i="1"/>
  <c r="AN137" i="1" s="1"/>
  <c r="AM138" i="1"/>
  <c r="AN138" i="1" s="1"/>
  <c r="AM139" i="1"/>
  <c r="AN139" i="1" s="1"/>
  <c r="AM140" i="1"/>
  <c r="AN140" i="1" s="1"/>
  <c r="AM141" i="1"/>
  <c r="AN141" i="1" s="1"/>
  <c r="AM142" i="1"/>
  <c r="AN142" i="1" s="1"/>
  <c r="AM143" i="1"/>
  <c r="AN143" i="1" s="1"/>
  <c r="AM144" i="1"/>
  <c r="AN144" i="1" s="1"/>
  <c r="AM145" i="1"/>
  <c r="AN145" i="1" s="1"/>
  <c r="AM146" i="1"/>
  <c r="AN146" i="1" s="1"/>
  <c r="AM122" i="1"/>
  <c r="AN122" i="1" s="1"/>
  <c r="AM123" i="1"/>
  <c r="AN123" i="1" s="1"/>
  <c r="AM124" i="1"/>
  <c r="AN124" i="1" s="1"/>
  <c r="AM125" i="1"/>
  <c r="AN125" i="1" s="1"/>
  <c r="AM126" i="1"/>
  <c r="AN126" i="1" s="1"/>
  <c r="AM127" i="1"/>
  <c r="AN127" i="1" s="1"/>
  <c r="AM128" i="1"/>
  <c r="AN128" i="1" s="1"/>
  <c r="AM129" i="1"/>
  <c r="AN129" i="1" s="1"/>
  <c r="AM130" i="1"/>
  <c r="AN130" i="1" s="1"/>
  <c r="AM131" i="1"/>
  <c r="AN131" i="1" s="1"/>
  <c r="AM113" i="1"/>
  <c r="AN113" i="1" s="1"/>
  <c r="AM114" i="1"/>
  <c r="AN114" i="1" s="1"/>
  <c r="AM115" i="1"/>
  <c r="AN115" i="1" s="1"/>
  <c r="AM116" i="1"/>
  <c r="AN116" i="1" s="1"/>
  <c r="AM117" i="1"/>
  <c r="AN117" i="1" s="1"/>
  <c r="AM118" i="1"/>
  <c r="AN118" i="1" s="1"/>
  <c r="AM119" i="1"/>
  <c r="AN119" i="1" s="1"/>
  <c r="AM120" i="1"/>
  <c r="AN120" i="1" s="1"/>
  <c r="AM121" i="1"/>
  <c r="AN121" i="1" s="1"/>
  <c r="AM101" i="1"/>
  <c r="AN101" i="1" s="1"/>
  <c r="AM102" i="1"/>
  <c r="AN102" i="1" s="1"/>
  <c r="AM103" i="1"/>
  <c r="AN103" i="1" s="1"/>
  <c r="AM104" i="1"/>
  <c r="AN104" i="1" s="1"/>
  <c r="AM105" i="1"/>
  <c r="AN105" i="1" s="1"/>
  <c r="AM106" i="1"/>
  <c r="AN106" i="1" s="1"/>
  <c r="AM107" i="1"/>
  <c r="AN107" i="1" s="1"/>
  <c r="AM108" i="1"/>
  <c r="AN108" i="1" s="1"/>
  <c r="AM109" i="1"/>
  <c r="AN109" i="1" s="1"/>
  <c r="AM110" i="1"/>
  <c r="AN110" i="1" s="1"/>
  <c r="AM111" i="1"/>
  <c r="AN111" i="1" s="1"/>
  <c r="AM112" i="1"/>
  <c r="AN112" i="1" s="1"/>
  <c r="AM93" i="1"/>
  <c r="AN93" i="1" s="1"/>
  <c r="AM94" i="1"/>
  <c r="AN94" i="1" s="1"/>
  <c r="AM95" i="1"/>
  <c r="AN95" i="1" s="1"/>
  <c r="AM96" i="1"/>
  <c r="AN96" i="1" s="1"/>
  <c r="AM97" i="1"/>
  <c r="AN97" i="1" s="1"/>
  <c r="AM98" i="1"/>
  <c r="AN98" i="1" s="1"/>
  <c r="AM99" i="1"/>
  <c r="AN99" i="1" s="1"/>
  <c r="AM100" i="1"/>
  <c r="AN100" i="1" s="1"/>
  <c r="AM79" i="1"/>
  <c r="AN79" i="1" s="1"/>
  <c r="AM80" i="1"/>
  <c r="AN80" i="1" s="1"/>
  <c r="AM81" i="1"/>
  <c r="AN81" i="1" s="1"/>
  <c r="AM82" i="1"/>
  <c r="AN82" i="1" s="1"/>
  <c r="AM83" i="1"/>
  <c r="AN83" i="1" s="1"/>
  <c r="AM84" i="1"/>
  <c r="AN84" i="1" s="1"/>
  <c r="AM85" i="1"/>
  <c r="AN85" i="1" s="1"/>
  <c r="AM86" i="1"/>
  <c r="AN86" i="1" s="1"/>
  <c r="AM87" i="1"/>
  <c r="AN87" i="1" s="1"/>
  <c r="AM88" i="1"/>
  <c r="AN88" i="1" s="1"/>
  <c r="AM89" i="1"/>
  <c r="AN89" i="1" s="1"/>
  <c r="AM90" i="1"/>
  <c r="AN90" i="1" s="1"/>
  <c r="AM91" i="1"/>
  <c r="AN91" i="1" s="1"/>
  <c r="AM92" i="1"/>
  <c r="AN92" i="1" s="1"/>
  <c r="AM67" i="1"/>
  <c r="AN67" i="1" s="1"/>
  <c r="AM68" i="1"/>
  <c r="AN68" i="1" s="1"/>
  <c r="AM69" i="1"/>
  <c r="AN69" i="1" s="1"/>
  <c r="AM70" i="1"/>
  <c r="AN70" i="1" s="1"/>
  <c r="AM71" i="1"/>
  <c r="AN71" i="1" s="1"/>
  <c r="AM72" i="1"/>
  <c r="AN72" i="1" s="1"/>
  <c r="AM73" i="1"/>
  <c r="AN73" i="1" s="1"/>
  <c r="AM74" i="1"/>
  <c r="AN74" i="1" s="1"/>
  <c r="AM75" i="1"/>
  <c r="AN75" i="1" s="1"/>
  <c r="AM76" i="1"/>
  <c r="AN76" i="1" s="1"/>
  <c r="AM77" i="1"/>
  <c r="AN77" i="1" s="1"/>
  <c r="AM78" i="1"/>
  <c r="AN78" i="1" s="1"/>
  <c r="AM57" i="1"/>
  <c r="AN57" i="1" s="1"/>
  <c r="AM58" i="1"/>
  <c r="AN58" i="1" s="1"/>
  <c r="AM59" i="1"/>
  <c r="AN59" i="1" s="1"/>
  <c r="AM60" i="1"/>
  <c r="AN60" i="1" s="1"/>
  <c r="AM61" i="1"/>
  <c r="AN61" i="1" s="1"/>
  <c r="AM62" i="1"/>
  <c r="AN62" i="1" s="1"/>
  <c r="AM63" i="1"/>
  <c r="AN63" i="1" s="1"/>
  <c r="AM64" i="1"/>
  <c r="AN64" i="1" s="1"/>
  <c r="AM65" i="1"/>
  <c r="AN65" i="1" s="1"/>
  <c r="AM66" i="1"/>
  <c r="AN66" i="1" s="1"/>
  <c r="AM47" i="1"/>
  <c r="AN47" i="1" s="1"/>
  <c r="AM48" i="1"/>
  <c r="AN48" i="1" s="1"/>
  <c r="AM49" i="1"/>
  <c r="AN49" i="1" s="1"/>
  <c r="AM50" i="1"/>
  <c r="AN50" i="1" s="1"/>
  <c r="AM51" i="1"/>
  <c r="AN51" i="1" s="1"/>
  <c r="AM52" i="1"/>
  <c r="AN52" i="1" s="1"/>
  <c r="AM53" i="1"/>
  <c r="AN53" i="1" s="1"/>
  <c r="AM54" i="1"/>
  <c r="AN54" i="1" s="1"/>
  <c r="AM55" i="1"/>
  <c r="AN55" i="1" s="1"/>
  <c r="AM56" i="1"/>
  <c r="AN56" i="1" s="1"/>
  <c r="AM34" i="1"/>
  <c r="AN34" i="1" s="1"/>
  <c r="AM35" i="1"/>
  <c r="AN35" i="1" s="1"/>
  <c r="AM36" i="1"/>
  <c r="AN36" i="1" s="1"/>
  <c r="AM37" i="1"/>
  <c r="AN37" i="1" s="1"/>
  <c r="AM38" i="1"/>
  <c r="AN38" i="1" s="1"/>
  <c r="AM39" i="1"/>
  <c r="AN39" i="1" s="1"/>
  <c r="AM40" i="1"/>
  <c r="AN40" i="1" s="1"/>
  <c r="AM41" i="1"/>
  <c r="AN41" i="1" s="1"/>
  <c r="AM42" i="1"/>
  <c r="AN42" i="1" s="1"/>
  <c r="AM43" i="1"/>
  <c r="AN43" i="1" s="1"/>
  <c r="AM44" i="1"/>
  <c r="AN44" i="1" s="1"/>
  <c r="AM45" i="1"/>
  <c r="AN45" i="1" s="1"/>
  <c r="AM46" i="1"/>
  <c r="AN46" i="1" s="1"/>
  <c r="AM32" i="1"/>
  <c r="AN32" i="1" s="1"/>
  <c r="AM33" i="1"/>
  <c r="AN33" i="1" s="1"/>
  <c r="AM31" i="1"/>
  <c r="AN31" i="1" s="1"/>
  <c r="AM3" i="1"/>
  <c r="AN3" i="1" s="1"/>
  <c r="AM4" i="1"/>
  <c r="AN4" i="1" s="1"/>
  <c r="AM5" i="1"/>
  <c r="AN5" i="1" s="1"/>
  <c r="AM6" i="1"/>
  <c r="AN6" i="1" s="1"/>
  <c r="AM7" i="1"/>
  <c r="AN7" i="1" s="1"/>
  <c r="AM8" i="1"/>
  <c r="AN8" i="1" s="1"/>
  <c r="AM9" i="1"/>
  <c r="AN9" i="1" s="1"/>
  <c r="AM10" i="1"/>
  <c r="AN10" i="1" s="1"/>
  <c r="AM11" i="1"/>
  <c r="AN11" i="1" s="1"/>
  <c r="AM12" i="1"/>
  <c r="AN12" i="1" s="1"/>
  <c r="AM13" i="1"/>
  <c r="AN13" i="1" s="1"/>
  <c r="AM14" i="1"/>
  <c r="AN14" i="1" s="1"/>
  <c r="AM15" i="1"/>
  <c r="AN15" i="1" s="1"/>
  <c r="AM16" i="1"/>
  <c r="AN16" i="1" s="1"/>
  <c r="AM17" i="1"/>
  <c r="AN17" i="1" s="1"/>
  <c r="AM18" i="1"/>
  <c r="AN18" i="1" s="1"/>
  <c r="AM19" i="1"/>
  <c r="AN19" i="1" s="1"/>
  <c r="AM20" i="1"/>
  <c r="AN20" i="1" s="1"/>
  <c r="AM21" i="1"/>
  <c r="AN21" i="1" s="1"/>
  <c r="AM22" i="1"/>
  <c r="AN22" i="1" s="1"/>
  <c r="AM23" i="1"/>
  <c r="AN23" i="1" s="1"/>
  <c r="AM24" i="1"/>
  <c r="AN24" i="1" s="1"/>
  <c r="AM25" i="1"/>
  <c r="AN25" i="1" s="1"/>
  <c r="AM26" i="1"/>
  <c r="AN26" i="1" s="1"/>
  <c r="AM27" i="1"/>
  <c r="AN27" i="1" s="1"/>
  <c r="AM28" i="1"/>
  <c r="AN28" i="1" s="1"/>
  <c r="AM29" i="1"/>
  <c r="AN29" i="1" s="1"/>
  <c r="AM30" i="1"/>
  <c r="AN30" i="1" s="1"/>
  <c r="AB74" i="1"/>
  <c r="AC74" i="1" s="1"/>
  <c r="AB315" i="1"/>
  <c r="AB316" i="1"/>
  <c r="AB317" i="1"/>
  <c r="AB318" i="1"/>
  <c r="AB319" i="1"/>
  <c r="AB320" i="1"/>
  <c r="AB321" i="1"/>
  <c r="AB322" i="1"/>
  <c r="AB308" i="1"/>
  <c r="AC320" i="1" s="1"/>
  <c r="AB309" i="1"/>
  <c r="AC321" i="1" s="1"/>
  <c r="AB310" i="1"/>
  <c r="AC322" i="1" s="1"/>
  <c r="AB311" i="1"/>
  <c r="AB312" i="1"/>
  <c r="AB313" i="1"/>
  <c r="AB314" i="1"/>
  <c r="AB299" i="1"/>
  <c r="AC311" i="1" s="1"/>
  <c r="AB300" i="1"/>
  <c r="AC312" i="1" s="1"/>
  <c r="AB301" i="1"/>
  <c r="AC313" i="1" s="1"/>
  <c r="AB302" i="1"/>
  <c r="AC314" i="1" s="1"/>
  <c r="AB303" i="1"/>
  <c r="AC315" i="1" s="1"/>
  <c r="AB304" i="1"/>
  <c r="AC316" i="1" s="1"/>
  <c r="AB305" i="1"/>
  <c r="AC317" i="1" s="1"/>
  <c r="AB306" i="1"/>
  <c r="AC318" i="1" s="1"/>
  <c r="AB307" i="1"/>
  <c r="AC319" i="1" s="1"/>
  <c r="AB287" i="1"/>
  <c r="AC299" i="1" s="1"/>
  <c r="AB288" i="1"/>
  <c r="AC300" i="1" s="1"/>
  <c r="AB289" i="1"/>
  <c r="AC301" i="1" s="1"/>
  <c r="AB290" i="1"/>
  <c r="AC302" i="1" s="1"/>
  <c r="AB291" i="1"/>
  <c r="AC303" i="1" s="1"/>
  <c r="AB292" i="1"/>
  <c r="AC304" i="1" s="1"/>
  <c r="AB293" i="1"/>
  <c r="AC305" i="1" s="1"/>
  <c r="AB294" i="1"/>
  <c r="AC306" i="1" s="1"/>
  <c r="AB295" i="1"/>
  <c r="AC307" i="1" s="1"/>
  <c r="AB296" i="1"/>
  <c r="AC308" i="1" s="1"/>
  <c r="AB297" i="1"/>
  <c r="AC309" i="1" s="1"/>
  <c r="AB298" i="1"/>
  <c r="AC310" i="1" s="1"/>
  <c r="AB276" i="1"/>
  <c r="AC288" i="1" s="1"/>
  <c r="AB277" i="1"/>
  <c r="AC289" i="1" s="1"/>
  <c r="AB278" i="1"/>
  <c r="AC290" i="1" s="1"/>
  <c r="AB279" i="1"/>
  <c r="AC291" i="1" s="1"/>
  <c r="AB280" i="1"/>
  <c r="AC292" i="1" s="1"/>
  <c r="AB281" i="1"/>
  <c r="AC293" i="1" s="1"/>
  <c r="AB282" i="1"/>
  <c r="AC294" i="1" s="1"/>
  <c r="AB283" i="1"/>
  <c r="AC295" i="1" s="1"/>
  <c r="AB284" i="1"/>
  <c r="AC296" i="1" s="1"/>
  <c r="AB285" i="1"/>
  <c r="AC297" i="1" s="1"/>
  <c r="AB286" i="1"/>
  <c r="AC298" i="1" s="1"/>
  <c r="AB267" i="1"/>
  <c r="AC279" i="1" s="1"/>
  <c r="AB268" i="1"/>
  <c r="AC280" i="1" s="1"/>
  <c r="AB269" i="1"/>
  <c r="AC281" i="1" s="1"/>
  <c r="AB270" i="1"/>
  <c r="AC282" i="1" s="1"/>
  <c r="AB271" i="1"/>
  <c r="AC283" i="1" s="1"/>
  <c r="AB272" i="1"/>
  <c r="AC284" i="1" s="1"/>
  <c r="AB273" i="1"/>
  <c r="AC285" i="1" s="1"/>
  <c r="AB274" i="1"/>
  <c r="AC286" i="1" s="1"/>
  <c r="AB275" i="1"/>
  <c r="AC287" i="1" s="1"/>
  <c r="AB256" i="1"/>
  <c r="AC268" i="1" s="1"/>
  <c r="AB257" i="1"/>
  <c r="AC269" i="1" s="1"/>
  <c r="AB258" i="1"/>
  <c r="AC270" i="1" s="1"/>
  <c r="AB259" i="1"/>
  <c r="AC271" i="1" s="1"/>
  <c r="AB260" i="1"/>
  <c r="AC272" i="1" s="1"/>
  <c r="AB261" i="1"/>
  <c r="AC273" i="1" s="1"/>
  <c r="AB262" i="1"/>
  <c r="AC274" i="1" s="1"/>
  <c r="AB263" i="1"/>
  <c r="AC275" i="1" s="1"/>
  <c r="AB264" i="1"/>
  <c r="AC276" i="1" s="1"/>
  <c r="AB265" i="1"/>
  <c r="AC277" i="1" s="1"/>
  <c r="AB266" i="1"/>
  <c r="AC278" i="1" s="1"/>
  <c r="AB251" i="1"/>
  <c r="AC263" i="1" s="1"/>
  <c r="AB252" i="1"/>
  <c r="AC264" i="1" s="1"/>
  <c r="AB253" i="1"/>
  <c r="AC265" i="1" s="1"/>
  <c r="AB254" i="1"/>
  <c r="AC266" i="1" s="1"/>
  <c r="AB255" i="1"/>
  <c r="AC267" i="1" s="1"/>
  <c r="AB242" i="1"/>
  <c r="AC254" i="1" s="1"/>
  <c r="AB243" i="1"/>
  <c r="AC255" i="1" s="1"/>
  <c r="AB244" i="1"/>
  <c r="AC256" i="1" s="1"/>
  <c r="AB245" i="1"/>
  <c r="AC257" i="1" s="1"/>
  <c r="AB246" i="1"/>
  <c r="AC258" i="1" s="1"/>
  <c r="AB247" i="1"/>
  <c r="AC259" i="1" s="1"/>
  <c r="AB248" i="1"/>
  <c r="AC260" i="1" s="1"/>
  <c r="AB249" i="1"/>
  <c r="AC261" i="1" s="1"/>
  <c r="AB250" i="1"/>
  <c r="AC262" i="1" s="1"/>
  <c r="AB232" i="1"/>
  <c r="AC244" i="1" s="1"/>
  <c r="AB233" i="1"/>
  <c r="AC245" i="1" s="1"/>
  <c r="AB234" i="1"/>
  <c r="AC246" i="1" s="1"/>
  <c r="AB235" i="1"/>
  <c r="AC247" i="1" s="1"/>
  <c r="AB236" i="1"/>
  <c r="AC248" i="1" s="1"/>
  <c r="AB237" i="1"/>
  <c r="AC249" i="1" s="1"/>
  <c r="AB238" i="1"/>
  <c r="AC250" i="1" s="1"/>
  <c r="AB239" i="1"/>
  <c r="AC251" i="1" s="1"/>
  <c r="AB240" i="1"/>
  <c r="AC252" i="1" s="1"/>
  <c r="AB241" i="1"/>
  <c r="AC253" i="1" s="1"/>
  <c r="AB226" i="1"/>
  <c r="AC238" i="1" s="1"/>
  <c r="AB227" i="1"/>
  <c r="AC239" i="1" s="1"/>
  <c r="AB228" i="1"/>
  <c r="AC240" i="1" s="1"/>
  <c r="AB229" i="1"/>
  <c r="AC241" i="1" s="1"/>
  <c r="AB230" i="1"/>
  <c r="AC242" i="1" s="1"/>
  <c r="AB231" i="1"/>
  <c r="AC243" i="1" s="1"/>
  <c r="AB218" i="1"/>
  <c r="AC230" i="1" s="1"/>
  <c r="AB219" i="1"/>
  <c r="AC231" i="1" s="1"/>
  <c r="AB220" i="1"/>
  <c r="AC232" i="1" s="1"/>
  <c r="AB221" i="1"/>
  <c r="AC233" i="1" s="1"/>
  <c r="AB222" i="1"/>
  <c r="AC234" i="1" s="1"/>
  <c r="AB223" i="1"/>
  <c r="AC235" i="1" s="1"/>
  <c r="AB224" i="1"/>
  <c r="AC236" i="1" s="1"/>
  <c r="AB225" i="1"/>
  <c r="AC237" i="1" s="1"/>
  <c r="AB212" i="1"/>
  <c r="AC224" i="1" s="1"/>
  <c r="AB213" i="1"/>
  <c r="AC225" i="1" s="1"/>
  <c r="AB214" i="1"/>
  <c r="AC226" i="1" s="1"/>
  <c r="AB215" i="1"/>
  <c r="AC227" i="1" s="1"/>
  <c r="AB216" i="1"/>
  <c r="AC228" i="1" s="1"/>
  <c r="AB217" i="1"/>
  <c r="AC229" i="1" s="1"/>
  <c r="AB200" i="1"/>
  <c r="AC212" i="1" s="1"/>
  <c r="AB201" i="1"/>
  <c r="AC213" i="1" s="1"/>
  <c r="AB202" i="1"/>
  <c r="AC214" i="1" s="1"/>
  <c r="AB203" i="1"/>
  <c r="AC215" i="1" s="1"/>
  <c r="AB204" i="1"/>
  <c r="AC216" i="1" s="1"/>
  <c r="AB205" i="1"/>
  <c r="AC217" i="1" s="1"/>
  <c r="AB206" i="1"/>
  <c r="AC218" i="1" s="1"/>
  <c r="AB207" i="1"/>
  <c r="AC219" i="1" s="1"/>
  <c r="AB208" i="1"/>
  <c r="AC220" i="1" s="1"/>
  <c r="AB209" i="1"/>
  <c r="AC221" i="1" s="1"/>
  <c r="AB210" i="1"/>
  <c r="AC222" i="1" s="1"/>
  <c r="AB211" i="1"/>
  <c r="AC223" i="1" s="1"/>
  <c r="AB194" i="1"/>
  <c r="AC206" i="1" s="1"/>
  <c r="AB195" i="1"/>
  <c r="AC207" i="1" s="1"/>
  <c r="AB196" i="1"/>
  <c r="AC208" i="1" s="1"/>
  <c r="AB197" i="1"/>
  <c r="AC209" i="1" s="1"/>
  <c r="AB198" i="1"/>
  <c r="AC210" i="1" s="1"/>
  <c r="AB199" i="1"/>
  <c r="AC211" i="1" s="1"/>
  <c r="AB177" i="1"/>
  <c r="AC189" i="1" s="1"/>
  <c r="AB178" i="1"/>
  <c r="AC190" i="1" s="1"/>
  <c r="AB179" i="1"/>
  <c r="AC191" i="1" s="1"/>
  <c r="AB180" i="1"/>
  <c r="AC192" i="1" s="1"/>
  <c r="AB181" i="1"/>
  <c r="AC193" i="1" s="1"/>
  <c r="AB182" i="1"/>
  <c r="AC194" i="1" s="1"/>
  <c r="AB183" i="1"/>
  <c r="AC195" i="1" s="1"/>
  <c r="AB184" i="1"/>
  <c r="AC196" i="1" s="1"/>
  <c r="AB185" i="1"/>
  <c r="AC197" i="1" s="1"/>
  <c r="AB186" i="1"/>
  <c r="AC198" i="1" s="1"/>
  <c r="AB187" i="1"/>
  <c r="AC199" i="1" s="1"/>
  <c r="AB188" i="1"/>
  <c r="AC200" i="1" s="1"/>
  <c r="AB189" i="1"/>
  <c r="AC201" i="1" s="1"/>
  <c r="AB190" i="1"/>
  <c r="AC202" i="1" s="1"/>
  <c r="AB191" i="1"/>
  <c r="AC203" i="1" s="1"/>
  <c r="AB192" i="1"/>
  <c r="AC204" i="1" s="1"/>
  <c r="AB193" i="1"/>
  <c r="AC205" i="1" s="1"/>
  <c r="AB166" i="1"/>
  <c r="AC178" i="1" s="1"/>
  <c r="AB167" i="1"/>
  <c r="AC179" i="1" s="1"/>
  <c r="AB168" i="1"/>
  <c r="AC180" i="1" s="1"/>
  <c r="AB169" i="1"/>
  <c r="AC181" i="1" s="1"/>
  <c r="AB170" i="1"/>
  <c r="AC182" i="1" s="1"/>
  <c r="AB171" i="1"/>
  <c r="AC183" i="1" s="1"/>
  <c r="AB172" i="1"/>
  <c r="AC184" i="1" s="1"/>
  <c r="AB173" i="1"/>
  <c r="AC185" i="1" s="1"/>
  <c r="AB174" i="1"/>
  <c r="AC186" i="1" s="1"/>
  <c r="AB175" i="1"/>
  <c r="AC187" i="1" s="1"/>
  <c r="AB176" i="1"/>
  <c r="AC188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75" i="1" s="1"/>
  <c r="AB164" i="1"/>
  <c r="AC176" i="1" s="1"/>
  <c r="AB165" i="1"/>
  <c r="AC177" i="1" s="1"/>
  <c r="AB137" i="1"/>
  <c r="AC137" i="1" s="1"/>
  <c r="AB138" i="1"/>
  <c r="AC138" i="1" s="1"/>
  <c r="AB139" i="1"/>
  <c r="AC139" i="1" s="1"/>
  <c r="AB140" i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26" i="1"/>
  <c r="AC126" i="1" s="1"/>
  <c r="AB127" i="1"/>
  <c r="AC127" i="1" s="1"/>
  <c r="AB128" i="1"/>
  <c r="AC128" i="1" s="1"/>
  <c r="AB129" i="1"/>
  <c r="AC129" i="1" s="1"/>
  <c r="AB130" i="1"/>
  <c r="AC130" i="1" s="1"/>
  <c r="AB131" i="1"/>
  <c r="AC131" i="1" s="1"/>
  <c r="AB132" i="1"/>
  <c r="AC132" i="1" s="1"/>
  <c r="AB133" i="1"/>
  <c r="AC133" i="1" s="1"/>
  <c r="AB134" i="1"/>
  <c r="AC134" i="1" s="1"/>
  <c r="AB135" i="1"/>
  <c r="AC135" i="1" s="1"/>
  <c r="AB136" i="1"/>
  <c r="AC136" i="1" s="1"/>
  <c r="AB121" i="1"/>
  <c r="AC121" i="1" s="1"/>
  <c r="AB122" i="1"/>
  <c r="AC122" i="1" s="1"/>
  <c r="AB123" i="1"/>
  <c r="AC123" i="1" s="1"/>
  <c r="AB124" i="1"/>
  <c r="AC124" i="1" s="1"/>
  <c r="AB125" i="1"/>
  <c r="AC125" i="1" s="1"/>
  <c r="AB106" i="1"/>
  <c r="AC106" i="1" s="1"/>
  <c r="AB107" i="1"/>
  <c r="AC107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B97" i="1"/>
  <c r="AC97" i="1" s="1"/>
  <c r="AB98" i="1"/>
  <c r="AC98" i="1" s="1"/>
  <c r="AB99" i="1"/>
  <c r="AC99" i="1" s="1"/>
  <c r="AB100" i="1"/>
  <c r="AC100" i="1" s="1"/>
  <c r="AB101" i="1"/>
  <c r="AC101" i="1" s="1"/>
  <c r="AB102" i="1"/>
  <c r="AC102" i="1" s="1"/>
  <c r="AB103" i="1"/>
  <c r="AC103" i="1" s="1"/>
  <c r="AB104" i="1"/>
  <c r="AC104" i="1" s="1"/>
  <c r="AB105" i="1"/>
  <c r="AC105" i="1" s="1"/>
  <c r="AB90" i="1"/>
  <c r="AC90" i="1" s="1"/>
  <c r="AB91" i="1"/>
  <c r="AC91" i="1" s="1"/>
  <c r="AB92" i="1"/>
  <c r="AC92" i="1" s="1"/>
  <c r="AB93" i="1"/>
  <c r="AC93" i="1" s="1"/>
  <c r="AB94" i="1"/>
  <c r="AC94" i="1" s="1"/>
  <c r="AB95" i="1"/>
  <c r="AC95" i="1" s="1"/>
  <c r="AB96" i="1"/>
  <c r="AC96" i="1" s="1"/>
  <c r="AB84" i="1"/>
  <c r="AC84" i="1" s="1"/>
  <c r="AB85" i="1"/>
  <c r="AC85" i="1" s="1"/>
  <c r="AB86" i="1"/>
  <c r="AC86" i="1" s="1"/>
  <c r="AB87" i="1"/>
  <c r="AC87" i="1" s="1"/>
  <c r="AB88" i="1"/>
  <c r="AC88" i="1" s="1"/>
  <c r="AB89" i="1"/>
  <c r="AC89" i="1" s="1"/>
  <c r="AB75" i="1"/>
  <c r="AC75" i="1" s="1"/>
  <c r="AB76" i="1"/>
  <c r="AC76" i="1" s="1"/>
  <c r="AB77" i="1"/>
  <c r="AC77" i="1" s="1"/>
  <c r="AB78" i="1"/>
  <c r="AC78" i="1" s="1"/>
  <c r="AB79" i="1"/>
  <c r="AC79" i="1" s="1"/>
  <c r="AB80" i="1"/>
  <c r="AC80" i="1" s="1"/>
  <c r="AB81" i="1"/>
  <c r="AC81" i="1" s="1"/>
  <c r="AB82" i="1"/>
  <c r="AC82" i="1" s="1"/>
  <c r="AB83" i="1"/>
  <c r="AC83" i="1" s="1"/>
  <c r="AB66" i="1"/>
  <c r="AC66" i="1" s="1"/>
  <c r="AB67" i="1"/>
  <c r="AC67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59" i="1"/>
  <c r="AC59" i="1" s="1"/>
  <c r="AB60" i="1"/>
  <c r="AC60" i="1" s="1"/>
  <c r="AB61" i="1"/>
  <c r="AC61" i="1" s="1"/>
  <c r="AB62" i="1"/>
  <c r="AC62" i="1" s="1"/>
  <c r="AB63" i="1"/>
  <c r="AC63" i="1" s="1"/>
  <c r="AB64" i="1"/>
  <c r="AC64" i="1" s="1"/>
  <c r="AB65" i="1"/>
  <c r="AC65" i="1" s="1"/>
  <c r="AB51" i="1"/>
  <c r="AC51" i="1" s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47" i="1"/>
  <c r="AC47" i="1" s="1"/>
  <c r="AB48" i="1"/>
  <c r="AC48" i="1" s="1"/>
  <c r="AB49" i="1"/>
  <c r="AC49" i="1" s="1"/>
  <c r="AB50" i="1"/>
  <c r="AC50" i="1" s="1"/>
  <c r="AB44" i="1"/>
  <c r="AC44" i="1" s="1"/>
  <c r="AB45" i="1"/>
  <c r="AC45" i="1" s="1"/>
  <c r="AB46" i="1"/>
  <c r="AC46" i="1" s="1"/>
  <c r="AB41" i="1"/>
  <c r="AC41" i="1" s="1"/>
  <c r="AB42" i="1"/>
  <c r="AC42" i="1" s="1"/>
  <c r="AB43" i="1"/>
  <c r="AC43" i="1" s="1"/>
  <c r="AB39" i="1"/>
  <c r="AC39" i="1" s="1"/>
  <c r="AB40" i="1"/>
  <c r="AC40" i="1" s="1"/>
  <c r="AB36" i="1"/>
  <c r="AC36" i="1" s="1"/>
  <c r="AB37" i="1"/>
  <c r="AC37" i="1" s="1"/>
  <c r="AB38" i="1"/>
  <c r="AC38" i="1" s="1"/>
  <c r="AB34" i="1"/>
  <c r="AC34" i="1" s="1"/>
  <c r="AB35" i="1"/>
  <c r="AC35" i="1" s="1"/>
  <c r="AB32" i="1"/>
  <c r="AC32" i="1" s="1"/>
  <c r="AB33" i="1"/>
  <c r="AC33" i="1" s="1"/>
  <c r="AB31" i="1"/>
  <c r="AC31" i="1" s="1"/>
  <c r="AB29" i="1"/>
  <c r="AC29" i="1" s="1"/>
  <c r="AB30" i="1"/>
  <c r="AC30" i="1" s="1"/>
  <c r="AB25" i="1"/>
  <c r="AC25" i="1" s="1"/>
  <c r="AB26" i="1"/>
  <c r="AC26" i="1" s="1"/>
  <c r="AB27" i="1"/>
  <c r="AC27" i="1" s="1"/>
  <c r="AB28" i="1"/>
  <c r="AC28" i="1" s="1"/>
  <c r="AB24" i="1"/>
  <c r="AC24" i="1" s="1"/>
  <c r="AB4" i="1"/>
  <c r="AC4" i="1" s="1"/>
  <c r="AB5" i="1"/>
  <c r="AC5" i="1" s="1"/>
  <c r="AB6" i="1"/>
  <c r="AC6" i="1" s="1"/>
  <c r="AB7" i="1"/>
  <c r="AC7" i="1" s="1"/>
  <c r="AB8" i="1"/>
  <c r="AC8" i="1" s="1"/>
  <c r="AB9" i="1"/>
  <c r="AC9" i="1" s="1"/>
  <c r="AB10" i="1"/>
  <c r="AC10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B3" i="1"/>
  <c r="AC3" i="1" s="1"/>
  <c r="AC174" i="1" l="1"/>
  <c r="AC171" i="1"/>
  <c r="AC170" i="1"/>
  <c r="AC167" i="1"/>
  <c r="AC166" i="1"/>
  <c r="AC163" i="1"/>
  <c r="AC168" i="1"/>
  <c r="AC173" i="1"/>
  <c r="AC165" i="1"/>
  <c r="AC172" i="1"/>
  <c r="AC164" i="1"/>
  <c r="AC169" i="1"/>
</calcChain>
</file>

<file path=xl/sharedStrings.xml><?xml version="1.0" encoding="utf-8"?>
<sst xmlns="http://schemas.openxmlformats.org/spreadsheetml/2006/main" count="95584" uniqueCount="2366">
  <si>
    <t>Nama</t>
  </si>
  <si>
    <t>Jenis Kelamin</t>
  </si>
  <si>
    <t>Alamat</t>
  </si>
  <si>
    <t>Jumlah Anggota Keluarga</t>
  </si>
  <si>
    <t xml:space="preserve">A8. Pekerjaan Utama Pencari Nafkah </t>
  </si>
  <si>
    <t xml:space="preserve">A9. Pendidikan Terakhir </t>
  </si>
  <si>
    <t xml:space="preserve">A10. Penghasilan Keluarga per Bulan (Rupiah) </t>
  </si>
  <si>
    <t xml:space="preserve">A11. Pengeluaran Keluarga per Bulan (Rupiah) </t>
  </si>
  <si>
    <t xml:space="preserve">A12. Luas Lahan Sawit (Hektar) </t>
  </si>
  <si>
    <t xml:space="preserve">A13. Status Lahan </t>
  </si>
  <si>
    <t xml:space="preserve">  A14. Jumlah Pohon Sawit (pohon) </t>
  </si>
  <si>
    <t xml:space="preserve">  A15. Produksi Rata-rata (ton/bulan) </t>
  </si>
  <si>
    <t xml:space="preserve">  A16. Lama menjadi Petani Sawit (tahun) </t>
  </si>
  <si>
    <t xml:space="preserve">  A17. Pelatihan yang pernah diikuti terkait Sawit</t>
  </si>
  <si>
    <t xml:space="preserve">1. Pesantren mengintegrasikan pendidikan keagamaan dengan pendidikan formal/umum </t>
  </si>
  <si>
    <t xml:space="preserve">2. Kurikulum pesantren disusun untuk menjawab kebutuhan masyarakat dan dunia usaha </t>
  </si>
  <si>
    <t xml:space="preserve">3. Sistem pembelajaran pesantren tidak hanya tradisional, tetapi juga menggunakan metode modern </t>
  </si>
  <si>
    <t xml:space="preserve">4. Pesantren menerapkan pembelajaran terstruktur dan terencana </t>
  </si>
  <si>
    <t xml:space="preserve">5. Pesantren terbuka terhadap inovasi teknologi dan metode baru </t>
  </si>
  <si>
    <t xml:space="preserve">6. Pesantren bersedia menjalin kerja sama dengan pihak luar </t>
  </si>
  <si>
    <t xml:space="preserve">7. Pesantren memiliki program pemberdayaan ekonomi bagi masyarakat sekitar </t>
  </si>
  <si>
    <t xml:space="preserve">8. Program pemberdayaan ekonomi pesantren dijalankan secara berkelanjutan </t>
  </si>
  <si>
    <t xml:space="preserve">9. Pesantren memiliki unit usaha yang dikelola secara kelembagaan </t>
  </si>
  <si>
    <t xml:space="preserve">10. Unit usaha pesantren berkontribusi dalam mendukung kegiatan pendidikan dan pemberdayaan </t>
  </si>
  <si>
    <t xml:space="preserve">1. Pesantren memiliki program pemberdayaan ekonomi yang dirancang secara jelas </t>
  </si>
  <si>
    <t xml:space="preserve">2. Program pemberdayaan ekonomi pesantren memiliki tujuan yang mudah dipahami oleh petani </t>
  </si>
  <si>
    <t xml:space="preserve">3. Program pemberdayaan ekonomi pesantren sesuai dengan kebutuhan petani kelapa sawit </t>
  </si>
  <si>
    <t xml:space="preserve">4. Kegiatan ekonomi yang dikembangkan pesantren relevan dengan kondisi lokal masyarakat </t>
  </si>
  <si>
    <t xml:space="preserve">5. Program pemberdayaan ekonomi pesantren dilaksanakan secara berkelanjutan </t>
  </si>
  <si>
    <t xml:space="preserve">6. Petani dilibatkan secara aktif dalam kegiatan pemberdayaan ekonomi pesantren </t>
  </si>
  <si>
    <t xml:space="preserve">7. Program pemberdayaan ekonomi pesantren mendorong kemandirian ekonomi petani </t>
  </si>
  <si>
    <t xml:space="preserve">8. Program pemberdayaan ekonomi pesantren membantu meningkatkan pendapatan petani </t>
  </si>
  <si>
    <t xml:space="preserve">9. Program pemberdayaan ekonomi pesantren memberikan manfaat nyata bagi usaha petani </t>
  </si>
  <si>
    <t xml:space="preserve">1. Pesantren memiliki kerja sama dengan instansi pemerintah </t>
  </si>
  <si>
    <t xml:space="preserve">2. Pesantren menjalin kemitraan dengan pihak swasta atau dunia usaha </t>
  </si>
  <si>
    <t xml:space="preserve">3. Pesantren bekerja sama dengan lembaga non-pemerintah (LSM, koperasi, perguruan tinggi) </t>
  </si>
  <si>
    <t xml:space="preserve">4.  Kerja sama pesantren dengan pihak luar berlangsung secara berkelanjutan </t>
  </si>
  <si>
    <t xml:space="preserve">5.  Pesantren secara aktif menjaga dan mengembangkan hubungan kemitraan </t>
  </si>
  <si>
    <t xml:space="preserve">6.  Kemitraan pesantren membantu meningkatkan kapasitas usaha petani kelapa sawit </t>
  </si>
  <si>
    <t xml:space="preserve">7.  Mitra eksternal berperan dalam mendukung program pemberdayaan ekonomi pesantren </t>
  </si>
  <si>
    <t xml:space="preserve">8.  Kemitraan pesantren mempermudah akses petani terhadap informasi dan teknologi </t>
  </si>
  <si>
    <t xml:space="preserve">9.  Pesantren melalui kemitraan eksternal membantu memperluas akses pasar hasil pertanian </t>
  </si>
  <si>
    <t xml:space="preserve">10.  Pesantren berperan sebagai penghubung antara petani dan pihak luar </t>
  </si>
  <si>
    <t xml:space="preserve">1.  Pesantren memiliki sarana teknologi komunikasi yang memadai (HP, komputer, dll) </t>
  </si>
  <si>
    <t xml:space="preserve">2.  Pesantren memiliki akses internet untuk mendukung kegiatan pemberdayaan ekonomi </t>
  </si>
  <si>
    <t xml:space="preserve">3.  Teknologi komunikasi yang dimiliki pesantren mudah diakses oleh petani </t>
  </si>
  <si>
    <t xml:space="preserve">4.  Petani dapat menggunakan sarana komunikasi pesantren untuk berinteraksi dan berkonsultasi </t>
  </si>
  <si>
    <t xml:space="preserve">5.  Pesantren memanfaatkan teknologi komunikasi untuk menyampaikan informasi kepada petani </t>
  </si>
  <si>
    <t xml:space="preserve">6.  Informasi dari pesantren disampaikan secara cepat melalui sarana komunikasi yang tersedia </t>
  </si>
  <si>
    <t xml:space="preserve">7.  Teknologi komunikasi pesantren membantu memperlancar komunikasi dengan petani </t>
  </si>
  <si>
    <t xml:space="preserve">8.  Sarana teknologi komunikasi pesantren dikelola dan dipelihara dengan baik </t>
  </si>
  <si>
    <t xml:space="preserve">9. Pesantren terus mengembangkan penggunaan teknologi komunikasi untuk kegiatan ekonomi </t>
  </si>
  <si>
    <t xml:space="preserve">1. Tingkat pendidikan saya membantu dalam memahami teknik budidaya kelapa sawit yang baik </t>
  </si>
  <si>
    <t xml:space="preserve">2. Pendidikan formal saya memudahkan dalam memahami informasi dari penyuluh atau pesantren </t>
  </si>
  <si>
    <t xml:space="preserve">3. Latar belakang pendidikan saya membantu dalam mengambil keputusan pengelolaan kebun </t>
  </si>
  <si>
    <t xml:space="preserve">4. Pengalaman bertani kelapa sawit saya sudah cukup untuk mengelola kebun secara mandiri </t>
  </si>
  <si>
    <t xml:space="preserve">5. Semakin lama saya bertani, semakin baik hasil panen yang saya peroleh </t>
  </si>
  <si>
    <t xml:space="preserve">6. Pengalaman bertani membuat saya lebih percaya diri dalam menerapkan inovasi baru </t>
  </si>
  <si>
    <t xml:space="preserve">7. Luas lahan kelapa sawit yang saya kelola sudah mencukupi kebutuhan ekonomi keluarga </t>
  </si>
  <si>
    <t xml:space="preserve">8. Luas lahan yang saya kelola memungkinkan untuk meningkatkan produksi kelapa sawit </t>
  </si>
  <si>
    <t xml:space="preserve">9. Status kepemilikan lahan yang jelas memberikan kepastian dalam berusahatani </t>
  </si>
  <si>
    <t xml:space="preserve">10. Kepemilikan lahan secara legal memudahkan dalam mengakses bantuan atau kredit usaha </t>
  </si>
  <si>
    <t xml:space="preserve">11. Pendapatan dari kelapa sawit sudah memenuhi kebutuhan hidup keluarga saya </t>
  </si>
  <si>
    <t xml:space="preserve">12. Pendapatan dari kelapa sawit memberikan stabilitas ekonomi bagi keluarga saya </t>
  </si>
  <si>
    <t xml:space="preserve">13. Pemerintah daerah memberikan dukungan program yang membantu pengembangan usaha kelapa sawit </t>
  </si>
  <si>
    <t xml:space="preserve">14. Bantuan dari pemerintah daerah mudah diakses oleh petani kelapa sawit seperti saya </t>
  </si>
  <si>
    <t xml:space="preserve">15. Kondisi jalan menuju kebun kelapa sawit memudahkan proses pengangkutan hasil panen </t>
  </si>
  <si>
    <t xml:space="preserve">16. Infrastruktur wilayah (jalan, jembatan, listrik) sudah mendukung aktivitas perkebunan </t>
  </si>
  <si>
    <t xml:space="preserve">17. Saya memiliki akses yang baik untuk menjual hasil panen (TBS) ke pedagang atau pabrik </t>
  </si>
  <si>
    <t xml:space="preserve">18. Jarak antara kebun dengan tempat penjualan/pabrik kelapa sawit cukup terjangkau </t>
  </si>
  <si>
    <t xml:space="preserve">19. Informasi harga kelapa sawit mudah saya peroleh untuk menentukan waktu penjualan </t>
  </si>
  <si>
    <t xml:space="preserve">1. Petani diberikan kesempatan untuk menyampaikan pendapat dalam kegiatan pesantren </t>
  </si>
  <si>
    <t xml:space="preserve">2. Petani dapat menyampaikan masalah atau kebutuhan usaha secara langsung kepada pesantren </t>
  </si>
  <si>
    <t xml:space="preserve">3. Pihak pesantren memberikan tanggapan terhadap masukan yang disampaikan petani </t>
  </si>
  <si>
    <t xml:space="preserve">4. Diskusi antara pesantren dan petani berlangsung secara dua arah, bukan satu arah </t>
  </si>
  <si>
    <t xml:space="preserve">5. Pendapat petani dihargai dalam proses diskusi dengan pesantren </t>
  </si>
  <si>
    <t xml:space="preserve">6. Pesantren terbuka terhadap perbedaan pandangan yang disampaikan petani </t>
  </si>
  <si>
    <t xml:space="preserve">7. Dialog antara pesantren dan petani dilakukan secara rutin </t>
  </si>
  <si>
    <t xml:space="preserve">8. Komunikasi dua arah tetap berlangsung meskipun di luar kegiatan formal </t>
  </si>
  <si>
    <t xml:space="preserve">1. Kegiatan pesantren bertujuan meningkatkan kemampuan petani dalam mengelola usaha secara mandiri </t>
  </si>
  <si>
    <t xml:space="preserve">2. Pesantren membantu petani memahami cara mengembangkan usaha kelapa sawit </t>
  </si>
  <si>
    <t xml:space="preserve">3. Program pesantren mendorong petani untuk tidak bergantung pada bantuan pihak luar </t>
  </si>
  <si>
    <t xml:space="preserve">4. Pesantren mendorong petani untuk mampu mengambil keputusan usaha sendiri </t>
  </si>
  <si>
    <t xml:space="preserve">5. Pesantren membantu meningkatkan posisi tawar petani dalam kegiatan ekonomi </t>
  </si>
  <si>
    <t xml:space="preserve">6. Petani menjadi lebih percaya diri setelah mengikuti kegiatan pesantren </t>
  </si>
  <si>
    <t xml:space="preserve">7. Kegiatan pesantren mendorong perubahan cara berpikir petani ke arah yang lebih maju </t>
  </si>
  <si>
    <t xml:space="preserve">8. Pesantren mendorong petani untuk berinisiatif mengembangkan usaha secara berkelanjutan </t>
  </si>
  <si>
    <t xml:space="preserve">1. Materi pembelajaran yang disampaikan pesantren mudah dipahami oleh petani </t>
  </si>
  <si>
    <t xml:space="preserve">2. Metode pembelajaran yang digunakan pesantren sesuai dengan kondisi dan kebutuhan petani </t>
  </si>
  <si>
    <t xml:space="preserve">3. Contoh dan praktik yang diberikan pesantren memudahkan petani memahami materi </t>
  </si>
  <si>
    <t xml:space="preserve">4. Pembelajaran dari pesantren dapat langsung diterapkan dalam usaha kelapa sawit </t>
  </si>
  <si>
    <t xml:space="preserve">5. Kegiatan pembelajaran pesantren meningkatkan pengetahuan petani tentang pengelolaan usaha </t>
  </si>
  <si>
    <t xml:space="preserve">6. Setelah mengikuti pembelajaran, kemampuan petani dalam berusaha menjadi lebih baik </t>
  </si>
  <si>
    <t xml:space="preserve">1. Petani dilibatkan dalam perencanaan kegiatan yang dilakukan bersama pesantren </t>
  </si>
  <si>
    <t xml:space="preserve">2. Kegiatan yang dijalankan merupakan hasil kesepakatan antara pesantren dan petani </t>
  </si>
  <si>
    <t xml:space="preserve">3. Petani memiliki kesempatan untuk menyampaikan usulan dalam perencanaan program </t>
  </si>
  <si>
    <t xml:space="preserve">4. Masukan petani dipertimbangkan dalam penyusunan rencana kegiatan pesantren </t>
  </si>
  <si>
    <t xml:space="preserve">5. Perencanaan kegiatan dilakukan melalui diskusi antara pesantren dan petani </t>
  </si>
  <si>
    <t xml:space="preserve">6. Rencana kegiatan yang disusun bersama sesuai dengan kebutuhan petani </t>
  </si>
  <si>
    <t xml:space="preserve">1. Petani dilibatkan dalam proses evaluasi kegiatan yang dilakukan bersama pesantren </t>
  </si>
  <si>
    <t xml:space="preserve">2. Petani memiliki kesempatan untuk menyampaikan penilaian terhadap kegiatan pesantren </t>
  </si>
  <si>
    <t xml:space="preserve">3. Pendapat petani digunakan sebagai bahan evaluasi kegiatan pesantren </t>
  </si>
  <si>
    <t xml:space="preserve">4. Hasil evaluasi kegiatan disampaikan kembali kepada petani </t>
  </si>
  <si>
    <t xml:space="preserve">5. Evaluasi dilakukan melalui diskusi antara pesantren dan petani </t>
  </si>
  <si>
    <t xml:space="preserve">6. Hasil evaluasi digunakan untuk memperbaiki kegiatan pesantren selanjutnya </t>
  </si>
  <si>
    <t xml:space="preserve">1. Saya mudah mengakses pesantren untuk keperluan konsultasi atau diskusi usaha </t>
  </si>
  <si>
    <t xml:space="preserve">2. Lokasi pesantren mudah dijangkau dari tempat tinggal atau lahan usaha saya </t>
  </si>
  <si>
    <t xml:space="preserve">3. Saya dapat menghubungi pihak pesantren dengan mudah ketika membutuhkan bantuan </t>
  </si>
  <si>
    <t xml:space="preserve">4. Pesantren terbuka menerima kedatangan petani untuk berdiskusi atau berkonsultasi </t>
  </si>
  <si>
    <t xml:space="preserve">5. Waktu layanan pesantren sesuai dengan kebutuhan petani </t>
  </si>
  <si>
    <t xml:space="preserve">1. Saya sering berinteraksi dengan pihak pesantren terkait usaha kelapa sawit </t>
  </si>
  <si>
    <t xml:space="preserve">2. Interaksi antara petani dan pesantren dilakukan secara rutin </t>
  </si>
  <si>
    <t xml:space="preserve">3. Saya memiliki kesempatan yang cukup sering untuk berkomunikasi dengan pesantren </t>
  </si>
  <si>
    <t xml:space="preserve">4. Pesantren secara aktif menghubungi petani dalam kegiatan kemitraan </t>
  </si>
  <si>
    <t xml:space="preserve">5. Interaksi antara pesantren dan petani tidak hanya terjadi pada kegiatan tertentu saja </t>
  </si>
  <si>
    <t xml:space="preserve">1. Inovasi yang diperkenalkan pesantren sesuai dengan kebutuhan petani kelapa sawit </t>
  </si>
  <si>
    <t xml:space="preserve">2. Inovasi yang diberikan pesantren mudah dipahami oleh petani </t>
  </si>
  <si>
    <t xml:space="preserve">3. Inovasi yang diperkenalkan pesantren mudah diterapkan dalam usaha kelapa sawit </t>
  </si>
  <si>
    <t xml:space="preserve">4. Inovasi yang diberikan pesantren sesuai dengan kondisi lokal petani </t>
  </si>
  <si>
    <t xml:space="preserve">5. Inovasi dari pesantren memberikan manfaat nyata bagi usaha petani </t>
  </si>
  <si>
    <t xml:space="preserve">6. Inovasi yang diperkenalkan pesantren membantu meningkatkan kinerja usaha petani </t>
  </si>
  <si>
    <t xml:space="preserve">1. Pesantren menyediakan saluran komunikasi yang jelas untuk berinteraksi dengan petani </t>
  </si>
  <si>
    <t xml:space="preserve">2. Saluran komunikasi yang digunakan pesantren mudah diakses oleh petani </t>
  </si>
  <si>
    <t xml:space="preserve">3. Pesantren menggunakan lebih dari satu saluran komunikasi untuk menyampaikan informasi </t>
  </si>
  <si>
    <t xml:space="preserve">4. Saluran komunikasi yang digunakan pesantren berjalan dengan baik tanpa banyak kendala </t>
  </si>
  <si>
    <t xml:space="preserve">5. Informasi dari pesantren dapat diterima petani melalui saluran komunikasi yang tersedia </t>
  </si>
  <si>
    <t xml:space="preserve">1. Pesantren menjadi rujukan utama bagi petani dalam pengembangan usaha kelapa sawit </t>
  </si>
  <si>
    <t xml:space="preserve">2. Pesantren berperan sebagai pusat pembelajaran bagi petani terkait pengelolaan usaha </t>
  </si>
  <si>
    <t xml:space="preserve">3. Pesantren menyediakan pengetahuan dan informasi yang dibutuhkan petani secara berkelanjutan </t>
  </si>
  <si>
    <t xml:space="preserve">4. Pesantren menjadi tempat berbagi pengalaman dan pembelajaran antarpetani </t>
  </si>
  <si>
    <t xml:space="preserve">5. Inovasi yang dikembangkan pesantren dapat dijadikan contoh bagi petani lain </t>
  </si>
  <si>
    <t xml:space="preserve">6. Pesantren berperan penting dalam mendorong pengembangan usaha petani secara mandiri </t>
  </si>
  <si>
    <t xml:space="preserve">1. Saya mampu mengambil keputusan usaha kelapa sawit secara mandiri </t>
  </si>
  <si>
    <t xml:space="preserve">2. Saya dapat mengelola usaha kelapa sawit tanpa bergantung pada bantuan pihak luar </t>
  </si>
  <si>
    <t xml:space="preserve">3. Saya mampu menyelesaikan masalah usaha kelapa sawit yang saya hadapi </t>
  </si>
  <si>
    <t xml:space="preserve">4. Saya percaya diri dalam mengembangkan usaha kelapa sawit ke depan </t>
  </si>
  <si>
    <t xml:space="preserve">5. Saya memiliki inisiatif untuk mencari informasi atau inovasi secara mandiri </t>
  </si>
  <si>
    <t xml:space="preserve">6. Saya mampu merencanakan pengembangan usaha kelapa sawit secara mandiri </t>
  </si>
  <si>
    <t>1. Apa manfaat utama yang Bapak/Ibu rasakan dari kemitraan dengan pesantren dalam usaha kelapa sawit?</t>
  </si>
  <si>
    <t>2. Apa kendala atau hambatan yang Bapak/Ibu hadapi dalam berkomunikasi/berinteraksi dengan pesantren?</t>
  </si>
  <si>
    <t>3.  Apa saran Bapak/Ibu untuk meningkatkan efektivitas kemitraan antara pesantren dengan petani kelapa sawit?</t>
  </si>
  <si>
    <t>4.  Bagaimana harapan Bapak/Ibu terhadap peran pesantren dalam pemberdayaan ekonomi petani kelapa sawit di masa depan?</t>
  </si>
  <si>
    <t>5. Bagaimana tingkat kemandirian Bapak/Ibu sebagai petani kelapa sawit dalam hal pengambilan keputusan terkait usaha tani (pemilihan bibit, pemupukan, panen, pemasaran) sebelum dan sesudah bermitra dengan pesantren?</t>
  </si>
  <si>
    <t>6. Bentuk pemberdayaan apa saja yang diberikan pesantren kepada petani (pelatihan, pendampingan, akses modal, akses pasar, penguatan kelembagaan) dan bagaimana proses pemberdayaan tersebut melibatkan partisipasi aktif petani?</t>
  </si>
  <si>
    <t>7.  Bagaimana proses dialog dua arah berlangsung antara pesantren dan petani dalam merencanakan, melaksanakan, dan mengevaluasi program kemitraan, serta sejauh mana suara petani didengar dan diakomodasi?</t>
  </si>
  <si>
    <t>8.   Apakah terdapat hambatan komunikasi (bahasa, budaya, teknologi, waktu) antara pesantren dan petani, dan bagaimana cara mengatasinya?</t>
  </si>
  <si>
    <t>Laki-Laki</t>
  </si>
  <si>
    <t>Milik Sendiri</t>
  </si>
  <si>
    <t>Sangat Setuju</t>
  </si>
  <si>
    <t>Setuju</t>
  </si>
  <si>
    <t>Tidak Setuju</t>
  </si>
  <si>
    <t>Tidak ada kebdala komunikasi</t>
  </si>
  <si>
    <t>No</t>
  </si>
  <si>
    <t>Panimin</t>
  </si>
  <si>
    <t xml:space="preserve">No Hp </t>
  </si>
  <si>
    <t>Desa Banggal, Kec Sungai sem, Bagan Keladi</t>
  </si>
  <si>
    <t>Umur (tahun)</t>
  </si>
  <si>
    <t>Petani</t>
  </si>
  <si>
    <t>SMP</t>
  </si>
  <si>
    <t>setuju</t>
  </si>
  <si>
    <t>sangat setuju</t>
  </si>
  <si>
    <t>tidak setuju</t>
  </si>
  <si>
    <t>Informasi manfaat sawit</t>
  </si>
  <si>
    <t>Keterbatasan waktu/sibuk bekerja</t>
  </si>
  <si>
    <t>sering mengadakan pertemuan pengelolaan sawit</t>
  </si>
  <si>
    <t>pesantren bisa membantu menjadi penghubung</t>
  </si>
  <si>
    <t>sebelum bermitra kami ragu dalam mengambil keputusan. Sekarang lebih yakin karena ada pendampingan</t>
  </si>
  <si>
    <t>ada pertemuan dan musyawarah bersama, jadi kami bisa menyampaikan pendapat dan didengar langsung oleh pihak pesantren</t>
  </si>
  <si>
    <t>kendala waktu</t>
  </si>
  <si>
    <t>pesantren mmeberi pelatihan, pendampingaan</t>
  </si>
  <si>
    <t>Agus susilo</t>
  </si>
  <si>
    <t>Desa Merasan Dumai Barat</t>
  </si>
  <si>
    <t>SMA</t>
  </si>
  <si>
    <t>2 Ha</t>
  </si>
  <si>
    <t>2 ton</t>
  </si>
  <si>
    <t>Belum pernah</t>
  </si>
  <si>
    <t>Mendapatkan informasi manfaat sawit, pembiayaan</t>
  </si>
  <si>
    <t xml:space="preserve">sering membahasa perkembangan terkini </t>
  </si>
  <si>
    <t>semoga menjadi wadah yang bisa membantu dalam kedala dan masalah masalah sawit kami</t>
  </si>
  <si>
    <t>Sebelumya kami tidak tau apa apa, ternyata banyak sekali inovasi dan ilmu tentang sawit</t>
  </si>
  <si>
    <t>pemberdayaan pelatihan, pembibitan, modal dan pelatihan lainnya. Alhamdulilah berjalan baik</t>
  </si>
  <si>
    <t xml:space="preserve">melaksanakan pertemuan musywarah bersama </t>
  </si>
  <si>
    <t>kendala waktu dan pemahaman</t>
  </si>
  <si>
    <t>Supandi</t>
  </si>
  <si>
    <t>B Aceh Kec Sembilan Kab Dumai</t>
  </si>
  <si>
    <t>pedagang</t>
  </si>
  <si>
    <t>1Ha</t>
  </si>
  <si>
    <t>0,6 ton</t>
  </si>
  <si>
    <t>Mendapat informasi pengelolaan sawit</t>
  </si>
  <si>
    <t>pesatren menjadi solusi untuk petani sawit</t>
  </si>
  <si>
    <t>pesantren memberikan pelatihan, pemdampingan dan kami ikut</t>
  </si>
  <si>
    <t>biasanya ada pertemuan dan musyawarah bersama</t>
  </si>
  <si>
    <t>Sismadi</t>
  </si>
  <si>
    <t>B Aceh Kec Sembilan Kab Bengkalis</t>
  </si>
  <si>
    <t>Pesantren bisa menjadi penghubung</t>
  </si>
  <si>
    <t>Kadang ada kendala waktu dan pemahaman</t>
  </si>
  <si>
    <t>Darmanto</t>
  </si>
  <si>
    <t>sangat tidak setuju</t>
  </si>
  <si>
    <t>Membantu mendapatkan informasi</t>
  </si>
  <si>
    <t>Sumaryanto</t>
  </si>
  <si>
    <t>Kec Sungai 9</t>
  </si>
  <si>
    <t>5 Ha</t>
  </si>
  <si>
    <t>8 ton</t>
  </si>
  <si>
    <t>Sangat setuju</t>
  </si>
  <si>
    <t>sangat membantu menghubungkan petani</t>
  </si>
  <si>
    <t>Kadang susah atur waktu ketemu</t>
  </si>
  <si>
    <t>sering diadakan pertemuan dan pendampingan</t>
  </si>
  <si>
    <t>pesantren terus menjembantani dari segi ilmu. Modal dan pemasaran supaya ekonomi petani semakin maju</t>
  </si>
  <si>
    <t>Bonadi</t>
  </si>
  <si>
    <t>Bagan keladi</t>
  </si>
  <si>
    <t>SD</t>
  </si>
  <si>
    <t>7,5 Ha</t>
  </si>
  <si>
    <t>3 ton</t>
  </si>
  <si>
    <t>Laksiman</t>
  </si>
  <si>
    <t>Dumai Barat</t>
  </si>
  <si>
    <t>petani</t>
  </si>
  <si>
    <t>Lebih paham  dalam merawat sawit</t>
  </si>
  <si>
    <t>Sulit waktu</t>
  </si>
  <si>
    <t>perbanyak pendampingan langsung kekebun</t>
  </si>
  <si>
    <t>harap dukungan ilmu modal</t>
  </si>
  <si>
    <t>kini lebih yakin bermitra</t>
  </si>
  <si>
    <t>dapat pelatihan modal</t>
  </si>
  <si>
    <t>musyawarah bersama sampaikan pendapat</t>
  </si>
  <si>
    <t>selesaikan kendala lewat komunikasi</t>
  </si>
  <si>
    <t>Muhammad Zendri</t>
  </si>
  <si>
    <t>Bagan Dumai</t>
  </si>
  <si>
    <t>1 Ton</t>
  </si>
  <si>
    <t xml:space="preserve">untuk saat ini petani mendukung usulan dan gagasan/kemitraan </t>
  </si>
  <si>
    <t>baik</t>
  </si>
  <si>
    <t>lebih sering mengadakan pertemuan</t>
  </si>
  <si>
    <t>menjadi petani sukses</t>
  </si>
  <si>
    <t>Purwandi</t>
  </si>
  <si>
    <t>Kec Sungai 9 Dumai Kota</t>
  </si>
  <si>
    <t>8 Ha</t>
  </si>
  <si>
    <t>4 ton</t>
  </si>
  <si>
    <t>sangat membantu mendapatkan ilmu dan pengalaman</t>
  </si>
  <si>
    <t>Kurang paham istilah istilah bahasa</t>
  </si>
  <si>
    <t>masyarakat petani sawit mendukung penuh sambil silaturahmi tukar pengalaman dan masukan</t>
  </si>
  <si>
    <t>semoga terus bantu ilmu dan modal</t>
  </si>
  <si>
    <t>Salikin</t>
  </si>
  <si>
    <t>Dumai Barat Kota Dumai</t>
  </si>
  <si>
    <t>1,5 ton</t>
  </si>
  <si>
    <t>Mudah mudahan berkembang lahan sawitnya</t>
  </si>
  <si>
    <t>semoga pesantren memfasilitasi ilmu dan pemasaran supaya petani bisa sejahtera</t>
  </si>
  <si>
    <t>Rizal Efendi</t>
  </si>
  <si>
    <t>Kadang susah waktu dan kami kurang paham istilah dalam rapat</t>
  </si>
  <si>
    <t>dapat peminjaman permodalan kelapa sawit</t>
  </si>
  <si>
    <t>Marsono</t>
  </si>
  <si>
    <t>Sangat membantu</t>
  </si>
  <si>
    <t>Sulaiman</t>
  </si>
  <si>
    <t>10 Ha</t>
  </si>
  <si>
    <t>5 Ton</t>
  </si>
  <si>
    <t>sangat membantu menghubungkan petani dengan berbagai pihak</t>
  </si>
  <si>
    <t>Lasiono</t>
  </si>
  <si>
    <t>Desa suka damai, kec sembilan kabupaten dumai barat</t>
  </si>
  <si>
    <t>3 Ha</t>
  </si>
  <si>
    <t>dapat pelatihan modal dan pemasaran</t>
  </si>
  <si>
    <t>Supriyanto</t>
  </si>
  <si>
    <t>Desa B keladi, Keca Butak, dumai</t>
  </si>
  <si>
    <t>1,5 Ha</t>
  </si>
  <si>
    <t>1,2 ton</t>
  </si>
  <si>
    <t>Supratno</t>
  </si>
  <si>
    <t>untuk sering mengadakan pertemuan</t>
  </si>
  <si>
    <t>bisa membantu untuk petani sawit untuk masa depan</t>
  </si>
  <si>
    <t>Legiyat</t>
  </si>
  <si>
    <t>1,3 ton</t>
  </si>
  <si>
    <t>informasi tentang kelapa  sawit</t>
  </si>
  <si>
    <t>bisa mmebnatu solusi untuk menghadapi masalah</t>
  </si>
  <si>
    <t>M Naim</t>
  </si>
  <si>
    <t>desa purnama, kec dumai barat kota dumai</t>
  </si>
  <si>
    <t>buruh</t>
  </si>
  <si>
    <t>1,3 Ha</t>
  </si>
  <si>
    <t>700 kg</t>
  </si>
  <si>
    <t>menyambungkan informasi</t>
  </si>
  <si>
    <t>tidak ada</t>
  </si>
  <si>
    <t>diskusi permasalahan sawit lebih rutin</t>
  </si>
  <si>
    <t>semoga lebih banyak petani sawit yang mau menabung dan berkembang bersama</t>
  </si>
  <si>
    <t>pendamingan dan penguatan kelembagaan</t>
  </si>
  <si>
    <t>masukkan petani didengar dan diberi arahan</t>
  </si>
  <si>
    <t>Abdul Musthoya</t>
  </si>
  <si>
    <t>B keladi kec dumai barat</t>
  </si>
  <si>
    <t>Pelatihan pemupukkan</t>
  </si>
  <si>
    <t>tidk setuju</t>
  </si>
  <si>
    <t>sebagai penyambung aspirasi secara terbuka</t>
  </si>
  <si>
    <t>sosialiasi pesantren terhadap masyarakat</t>
  </si>
  <si>
    <t>pesantren semakin terbuka terhadap hasil pengelolaan sawit menyambung kepada perusahaan</t>
  </si>
  <si>
    <t>Sebelumnya dengan pengelaman pribadi, sekarang semakin mengerti</t>
  </si>
  <si>
    <t>pelatihan dan penguatan kelembagaan</t>
  </si>
  <si>
    <t>terbuka, mudah konsultasi</t>
  </si>
  <si>
    <t>tidak ada kendala</t>
  </si>
  <si>
    <t>IDENTITAS RESPONDEN</t>
  </si>
  <si>
    <t>TIPOLOGI PESANTREN</t>
  </si>
  <si>
    <t>PROGRAM PEMBERDAYAAN EKONOMI PESANTREN</t>
  </si>
  <si>
    <t>JARINGAN KEMITRAAN EKSTERNAL</t>
  </si>
  <si>
    <t>INFRASTRUKTUR TEKNOLOGI DAN KOMUNIKASI</t>
  </si>
  <si>
    <t>TINGKAT PENDIDIKAN</t>
  </si>
  <si>
    <t>PENGALAMAN BERTANI</t>
  </si>
  <si>
    <t>LUAS LAHAN GARAPAN</t>
  </si>
  <si>
    <t>STATUS KEPEMILIKAN LAHAN</t>
  </si>
  <si>
    <t>TINGKAT PENDAPATAN</t>
  </si>
  <si>
    <t>DUKUNGAN PEMERINTAH DAERAH</t>
  </si>
  <si>
    <t>KONDISI INFRASTRUKTUR WILAYAH</t>
  </si>
  <si>
    <t>KETERAKSESASN PASAR</t>
  </si>
  <si>
    <t>DIALOG DUA ARAH</t>
  </si>
  <si>
    <t>ORIENTASI PEMBERDAYAAN</t>
  </si>
  <si>
    <t>EFEKTIFITAS PEMBELAJARAN</t>
  </si>
  <si>
    <t>EVALUASI PARTISIPATIF</t>
  </si>
  <si>
    <t>PERENCANAAN BERSAMA</t>
  </si>
  <si>
    <t>AKSESIBILITAS KEMITRAAN</t>
  </si>
  <si>
    <t>FREKUENSI INTERAKSI</t>
  </si>
  <si>
    <t>KUALITAS INOVASI</t>
  </si>
  <si>
    <t>SALURAN KOMUNIKASI</t>
  </si>
  <si>
    <t>Legino</t>
  </si>
  <si>
    <t>Kebun jadi lebih banyak hasilnya</t>
  </si>
  <si>
    <t>sulit wak dan istilah</t>
  </si>
  <si>
    <t>kalau bisa pesantren membeli sawit petani agak mahal dari pembeli yang lain</t>
  </si>
  <si>
    <t>sebel;um bermitra saya beli bibit sembarangan, pemupukan tidak teratur, panen  lancar, pemasaran lancar tapi agak mahal</t>
  </si>
  <si>
    <t>Juari</t>
  </si>
  <si>
    <t>1 Ha</t>
  </si>
  <si>
    <t>Diberikan bantuan mdal</t>
  </si>
  <si>
    <t>Membuat m,usyawarah bersama dan berpendapat</t>
  </si>
  <si>
    <t>Irmadi</t>
  </si>
  <si>
    <t>Desa Bagan Keladi, Kecamatan Dumai Barat, Kab Dumai</t>
  </si>
  <si>
    <t>Tidak setuju</t>
  </si>
  <si>
    <t>Sulit waktu dan istilah</t>
  </si>
  <si>
    <t>Muhammad Anis</t>
  </si>
  <si>
    <t>sese</t>
  </si>
  <si>
    <t>Kami lebih yakin bermitra</t>
  </si>
  <si>
    <t>Misnu</t>
  </si>
  <si>
    <t>Desa Bagan Keladi, Kecamatan Dumai Barat, Kota Dumai</t>
  </si>
  <si>
    <t>Membuat piring dari lidi sawit, membuat minyak goreng</t>
  </si>
  <si>
    <t>Semangat yang tinggi</t>
  </si>
  <si>
    <t>Semoga sukses kedepannya</t>
  </si>
  <si>
    <t>Sabar</t>
  </si>
  <si>
    <t>sulit waktu  dan istilah</t>
  </si>
  <si>
    <t>Sering pendampingan langsung kekebun</t>
  </si>
  <si>
    <t>M Syoim</t>
  </si>
  <si>
    <t>Berbagi kisah/ kendala sawit kesesama petani mitra</t>
  </si>
  <si>
    <t>pendmapingan dan bantuan perbaikan jalan dan modal kebun</t>
  </si>
  <si>
    <t>Semopga lebih maju dan stabil ekonomi pesantren dan petani sawit</t>
  </si>
  <si>
    <t>Sudah dapat membedakan yang baik bibit dan pupuknya</t>
  </si>
  <si>
    <t>pendmapingan dan pelatihan</t>
  </si>
  <si>
    <t>secara diskusi</t>
  </si>
  <si>
    <t>Bibit Hariyanto</t>
  </si>
  <si>
    <t>Buruh</t>
  </si>
  <si>
    <t>Milik Mertua</t>
  </si>
  <si>
    <t>Rasa percaya diri dalam bertani sawit</t>
  </si>
  <si>
    <t>Diskusi dilaksanakan pada waktu tidak bekerja</t>
  </si>
  <si>
    <t>Semoga ekonomi petani lebih stabil</t>
  </si>
  <si>
    <t>Sudah mandiri untuk kegiatan budidaya ini</t>
  </si>
  <si>
    <t>diskusi dan tanya jawab</t>
  </si>
  <si>
    <t>Hariyanto</t>
  </si>
  <si>
    <t>Suryana</t>
  </si>
  <si>
    <t>Laki Laki</t>
  </si>
  <si>
    <t>Desa Dumai Kota, kecamatan dumai Kota Dumai</t>
  </si>
  <si>
    <t>Pedagang</t>
  </si>
  <si>
    <t>1 ton</t>
  </si>
  <si>
    <t>setujju</t>
  </si>
  <si>
    <t>Setuiju</t>
  </si>
  <si>
    <t>Semakin yakin dengan perkebunan sawit</t>
  </si>
  <si>
    <t>Jarak</t>
  </si>
  <si>
    <t>Penjelasan kepada petani tentang tujuan adanya kemitraan</t>
  </si>
  <si>
    <t>Semoga dengan adanya kemitraan ini banyak bantuan mudah didapatkan</t>
  </si>
  <si>
    <t>Menjadi lebih tahu terutama tentang panen, karena selama ini hanya percaya kepada pekerja</t>
  </si>
  <si>
    <t>sejauh ini pendampingan</t>
  </si>
  <si>
    <t>ada diskusi yang dilakukan</t>
  </si>
  <si>
    <t>Sri Wiatini</t>
  </si>
  <si>
    <t>851376868409</t>
  </si>
  <si>
    <t>Perempuan</t>
  </si>
  <si>
    <t>Desa B keladi, Kecamatan Duma Barat Kabupaten Dumai</t>
  </si>
  <si>
    <t>4 Ha</t>
  </si>
  <si>
    <t>Nambah ilmu sawit</t>
  </si>
  <si>
    <t>petani yang ikut lebih banyak lagi, supaya semangat petaninya</t>
  </si>
  <si>
    <t>semoga lebih banyak petani yang tergabung dan tambah naik ekonominya</t>
  </si>
  <si>
    <t>tambah mandiri lagi</t>
  </si>
  <si>
    <t>pendampingan kepada petani agar lebih percaya diri lagi</t>
  </si>
  <si>
    <t>melalui diskusi</t>
  </si>
  <si>
    <t>waktu yang tidak cukup karena bekerja</t>
  </si>
  <si>
    <t>Endang</t>
  </si>
  <si>
    <t>Desa purnama, kecamatan dumai, kota dumai</t>
  </si>
  <si>
    <t>0,25 Ha</t>
  </si>
  <si>
    <t>Berbagi masalah/kendala disawit</t>
  </si>
  <si>
    <t>Jarak kepesantren</t>
  </si>
  <si>
    <t>Diberikan akses untuk mendapat pupuk/racun yang mudah</t>
  </si>
  <si>
    <t>semoga ekonomi petani sawit semakin baik</t>
  </si>
  <si>
    <t>Lebih mandiri lagi karena ada tambahan informasi</t>
  </si>
  <si>
    <t>Melalui diskusi</t>
  </si>
  <si>
    <t>waktu yang tidak memadai untuk diskusi</t>
  </si>
  <si>
    <t>Juri</t>
  </si>
  <si>
    <t>Penanaman sawit yang baik</t>
  </si>
  <si>
    <t>Sangat tidak setuju</t>
  </si>
  <si>
    <t>Silaturahmi dan informasi tentang sawit</t>
  </si>
  <si>
    <t>Jkarak kepesantren dan waktu</t>
  </si>
  <si>
    <t>dijelaskan kepetani secara langsung tentang kerjasamamya supaya petani lebih paham</t>
  </si>
  <si>
    <t>Semoga petani sawit bisa lebih baik ekonominya</t>
  </si>
  <si>
    <t>Lebih jelas lagi tentang proses pertanian sawit ini, cara memilih bibitnya</t>
  </si>
  <si>
    <t>Pendampingan dengan menjelasakan tentang sawit kepetanu</t>
  </si>
  <si>
    <t>Melalui diskusi dan dengar pendapat atau masalah petani ke pesantren</t>
  </si>
  <si>
    <t>Beberapa istilah juga kurang dimengerti petani</t>
  </si>
  <si>
    <t>878946205146</t>
  </si>
  <si>
    <t>Bibit Heriyanto</t>
  </si>
  <si>
    <t>1,5 Ton</t>
  </si>
  <si>
    <t>Informasi tentang sawitnya bertambah</t>
  </si>
  <si>
    <t>Waktu dan jarak</t>
  </si>
  <si>
    <t>Petani diberitahu tentang sawit yang baik dan bantuan pupuk</t>
  </si>
  <si>
    <t>Semoga petani sawit bisa stabil ekonominya</t>
  </si>
  <si>
    <t>Saya mudah mendapatkan pupuk dan pasar</t>
  </si>
  <si>
    <t>Pendampingan</t>
  </si>
  <si>
    <t>melalui dskusi</t>
  </si>
  <si>
    <t>Akmal Hidayat</t>
  </si>
  <si>
    <t>Desa Bangsal Aceh, kecamatan sungai sembilan, Kab Dumai</t>
  </si>
  <si>
    <t>Tidak ada</t>
  </si>
  <si>
    <t>Lamiso</t>
  </si>
  <si>
    <t>Lainnya</t>
  </si>
  <si>
    <t>Sarjana</t>
  </si>
  <si>
    <t>Mengetahui info terbaik budidaya sawit</t>
  </si>
  <si>
    <t>dorongan dan info serta pemasaran sawit</t>
  </si>
  <si>
    <t>Semakin sejahtera petani sawit</t>
  </si>
  <si>
    <t>Mandiri dalam budidaya</t>
  </si>
  <si>
    <t>Pendampingan dan pelatihan</t>
  </si>
  <si>
    <t>dialog baik dan diakomodasi</t>
  </si>
  <si>
    <t>Ernaliza</t>
  </si>
  <si>
    <t>7 Ha</t>
  </si>
  <si>
    <t>8 Ton</t>
  </si>
  <si>
    <t>Usaha sawti menambah pendapatan</t>
  </si>
  <si>
    <t>sering diskusi tentang sawit</t>
  </si>
  <si>
    <t>supaya harga sawit semakin tinggi</t>
  </si>
  <si>
    <t>Sudah mandiri</t>
  </si>
  <si>
    <t>Berlangsung baik</t>
  </si>
  <si>
    <t>Sutiman</t>
  </si>
  <si>
    <t>Desa Batang Merawan, kecamatan dumai kabupaten dumai</t>
  </si>
  <si>
    <t>0,5 Ton</t>
  </si>
  <si>
    <t>Tidak pernah</t>
  </si>
  <si>
    <t>Hubungan yang terjalin dengan pesantren mmeperkuat rasa kebersamaan sehingga kemajuan kami rasakan bersama</t>
  </si>
  <si>
    <t>Keterbatasa waktu pertemuan membuat diskusi kurang intens sehingga pemahaman terhadap program jadi kurang mendalam</t>
  </si>
  <si>
    <t>Bangun kepercayaan dengan transaparansi , misalnya dalam hasil laporan kemitraan</t>
  </si>
  <si>
    <t>Saya ingin pesantren menjadi contoh dalam pemberdayaan SDM petani sehingga lebih percaya diri</t>
  </si>
  <si>
    <t>Keputusan kami berdasarkan data bukan sekedar intuisi setelah dibimbing oleh pesantren</t>
  </si>
  <si>
    <t>Kami dibekali pengetahuan tentang pengelolaan keuangan sehingga proses pembiayaan usaha lebih terencana</t>
  </si>
  <si>
    <t>kami diajak diskusi tentang solusi sehingga program  dihasilkan lebih praktis dan efektif</t>
  </si>
  <si>
    <t>Ada kesulitan memahmi istilah teknis sehingga sering salah tafsir</t>
  </si>
  <si>
    <t>Wijianto</t>
  </si>
  <si>
    <t>0,5 Ha</t>
  </si>
  <si>
    <t>Kami merasa adanya peningkatan poduktivitas karena pesantrn membantu memotivasi warga untuk lebih disiplin bekerja</t>
  </si>
  <si>
    <t>Kadang kami mengalami kesulitan memahami istilah yang digunakan dipesantren, terutama yang berbahasa arab atau tradisional</t>
  </si>
  <si>
    <t>Kembangkan program pelatihan bersama, misalnya pelatihan teknologi atau manajemen agribisnis</t>
  </si>
  <si>
    <t>saya berharap pesantren bisa memberikan pendamping finasial agar petani lebih mandiri</t>
  </si>
  <si>
    <t>Sebelum bermitra dengan pesantren kami masih bergantung pada pedagang perantara, tetapi sekarang kami lebih mandiir dalam menentukan harga</t>
  </si>
  <si>
    <t>Pesantren memberikan pelatihan manajemen usahatani secara rutin dimaan petani aktif terlibat dalam simulasi dan praktik</t>
  </si>
  <si>
    <t xml:space="preserve">dialog dua arah berlangsung rutin dalam pertemuan bulanan yang dihadiri kedua belah pihak </t>
  </si>
  <si>
    <t>tidak semua petani  mengurangi teknologi digital sehingga akses informasi tertunda</t>
  </si>
  <si>
    <t>Djuwandi</t>
  </si>
  <si>
    <t>60 Ha</t>
  </si>
  <si>
    <t>7 ton</t>
  </si>
  <si>
    <t>Ada trasnfer ilmu dan teknologi dari pesantren ke petani termasuk praktik petani berkelanjutan</t>
  </si>
  <si>
    <t>Perbedaan pola waktu kerja dan jadwal, karena aktivitas di pesantren bisa berbeda dengan petani</t>
  </si>
  <si>
    <t>Evaluasi rutin setiap semester, untuk melihat progres serta menyesuaikan strategi agar kemitraan semakin solid dan bermanfaat</t>
  </si>
  <si>
    <t>Pesantren bisa mengadopsi teknologi baru, diversifikasi usaha dan membangun jaringan pasar yang lebih luas</t>
  </si>
  <si>
    <t>Sebelumnya tingkat kemandirian lebih rendah berbeda dengan sekarang lebih selektif dalam memilih bibit</t>
  </si>
  <si>
    <t>Pendampingan langsung dilapangan, dimana para petani didampingi dalam proses penanaman hingga panen</t>
  </si>
  <si>
    <t>petani dan pesantren duduk bersama. Petani diberikan ruang untuk memberikan informasi bahkan langsung terlibat dalam kegiatan</t>
  </si>
  <si>
    <t>sedikit perbedaan budaya, dibuat glosarium atau bahasa bahasa istilah dan mengenalkan sedikit budaya pesantren dihadapamn petani</t>
  </si>
  <si>
    <t>Rike Florentina</t>
  </si>
  <si>
    <t>0,6 Ha</t>
  </si>
  <si>
    <t>Pemberdayaan ekonomi sawit memerlukan peluang ekonomi bagi  santri warga sekitar</t>
  </si>
  <si>
    <t>jadwal yang padat, kegiatan pesantren yang terstruktur kadang membagi waktu</t>
  </si>
  <si>
    <t>Jadwalkan pertemuan rutin</t>
  </si>
  <si>
    <t>Pesantren menjadi pusat edukasi ekonomi berbasis kelapa sawit</t>
  </si>
  <si>
    <t>sebelumnya masih pengalaman pribadi sekarang lebih terstruktur</t>
  </si>
  <si>
    <t>monitoring pesantren menimbulkan umpan balik, saran dan  ikut merancang perbaikan program kedepan</t>
  </si>
  <si>
    <t>dialog dimulai dengan pertemuan rutin dipesantren, dimana petani diberikan ruang untuk menyampaikan keluhan</t>
  </si>
  <si>
    <t>perbedaan istilah agama, biasanya digunakan kamus visual</t>
  </si>
  <si>
    <t>Samsuddin</t>
  </si>
  <si>
    <t>Pendidikan yang berlanjut, praktik pertanian kedalam kurikulum pesantren</t>
  </si>
  <si>
    <t>kurang koordinasi, keterbatasan personil yang bisa dihubungi</t>
  </si>
  <si>
    <t>adakan pelatihan bagi santri dan petani dalam hal budidaya sawit</t>
  </si>
  <si>
    <t>Pesantren menjadi pengembang UMKM sawit dumai</t>
  </si>
  <si>
    <t>Pengolahan bibit dulu sering salah, sekarang sudah lebih baik</t>
  </si>
  <si>
    <t>petani terlibat dalam musyawarah, pengalihan, pengurus dan pengambilan keputusan bersyarat</t>
  </si>
  <si>
    <t>petani sering berbagi informasi baik secara formal maupun secara informal</t>
  </si>
  <si>
    <t>sederhanakan prosedur, gunakan digitalisasi untuk administrasi yang lebih efisien</t>
  </si>
  <si>
    <t>Ponijan</t>
  </si>
  <si>
    <t>1 kali</t>
  </si>
  <si>
    <t>Mendapatkan solusi untuk pemupukan sawit dengan hasil yang maksimal</t>
  </si>
  <si>
    <t>Waktu untuk sharing</t>
  </si>
  <si>
    <t>Bimbingan dan pelatihan dengan maksimal kepetani</t>
  </si>
  <si>
    <t>Harapannya agar harga jual sawit yang tinggi dengan hasil buah yang maksimal dari manfaatnya pelatihan dari pesantren</t>
  </si>
  <si>
    <t>Sudah bisa mengambil keputusan sendiir karena sudah ada pengalaman dipertanian sawit</t>
  </si>
  <si>
    <t>pelatihan, dan diharapkan sampai akses modal dan pasar</t>
  </si>
  <si>
    <t>Berjalan perencanaan kedepannya, pelatihan, pemasukan dan kendala pertanian sawit</t>
  </si>
  <si>
    <t>Waktu diskusi yang tidak bisa ditetapkan karena adanya kesibukkan lainnya</t>
  </si>
  <si>
    <t>Imam Widodo</t>
  </si>
  <si>
    <t>Mendapatkan solusi yang baik dari kemitraan dalam mendukung pengelolaan kelapa sawit</t>
  </si>
  <si>
    <t>Waktu yang tidak bisa dipastikan karan adanya kesibukkan yang lainnya</t>
  </si>
  <si>
    <t>mendapatkan pendampingan dalam pengelolaan pertanian kelapa sawit</t>
  </si>
  <si>
    <t>harapannyaagar dapat memberikan solusi apa yang menajadi kendala dalam hal harga sawit yang stabil</t>
  </si>
  <si>
    <t>dapat mengambil keputusan sendiri karena sudah lama bertani sawit</t>
  </si>
  <si>
    <t>pelatihan, pendampingan dan akses pasar</t>
  </si>
  <si>
    <t>sudah berjalannya untuk perencanaan pengelolaan sawit dan solusi yang ada dipertanian</t>
  </si>
  <si>
    <t>adanya hambatan pertemuan untuk diskusi karena ada kesibukkan yang lain</t>
  </si>
  <si>
    <t>Suprinyanto</t>
  </si>
  <si>
    <t>081378304962</t>
  </si>
  <si>
    <t xml:space="preserve">Dumai Barat </t>
  </si>
  <si>
    <t xml:space="preserve">9 ton </t>
  </si>
  <si>
    <t xml:space="preserve">22 Tahun </t>
  </si>
  <si>
    <t xml:space="preserve">Penanaman Sawit </t>
  </si>
  <si>
    <t xml:space="preserve">Sangat Setuju </t>
  </si>
  <si>
    <t>Menyatukan nila-nilai spiritual dalam kegiatan ekonomi</t>
  </si>
  <si>
    <t>kemahiran pesantren terhadap bisnis yang dianggap materialisasi</t>
  </si>
  <si>
    <t>Rancang Program tanggungjawab sosial yang melibatkan pesantren dan masyarakat</t>
  </si>
  <si>
    <t xml:space="preserve">pesantren memperkuat nilai-nilai keadilan dalam distribusi hasil usaha </t>
  </si>
  <si>
    <t xml:space="preserve">sekarang panen lebih terjadwal dan sekarang potensi hasil sawit lebih baik </t>
  </si>
  <si>
    <t xml:space="preserve">petani ikut menentukan sistem penjualan harga dan ajdwal distribusi </t>
  </si>
  <si>
    <t xml:space="preserve">evaluasi program dilakukan bersama petani menyampaikan hasil yang dinyatakan </t>
  </si>
  <si>
    <t xml:space="preserve">proses administrasi terbilang lambat sederhanakan prosedur gunakan digitalisasi untuk adminsitrasi yang lebih efesien </t>
  </si>
  <si>
    <t>Wicaksono</t>
  </si>
  <si>
    <t>08978362303</t>
  </si>
  <si>
    <t>Dumai Purnama</t>
  </si>
  <si>
    <t>Diploma</t>
  </si>
  <si>
    <t xml:space="preserve">1 ton </t>
  </si>
  <si>
    <t xml:space="preserve">5 Tahun </t>
  </si>
  <si>
    <t xml:space="preserve">Menghasilkan Produk-Produk yang baru beserta ide-ide yang infromatif </t>
  </si>
  <si>
    <t xml:space="preserve">Tujuan Pesantren berbeda-beda dengan tujuan komersial </t>
  </si>
  <si>
    <t xml:space="preserve">sertakan nilai-nilai agama dalam setiap kegiatan usaha </t>
  </si>
  <si>
    <t xml:space="preserve">memperkuat jaringan koperasi sawit pesantren dengan petani </t>
  </si>
  <si>
    <t xml:space="preserve">pemupukan dilakukan secara tradisional sekarang lebih modern </t>
  </si>
  <si>
    <t>efesiensi biaya produksi petani menerapkan praktik tersebut di kebun kebun</t>
  </si>
  <si>
    <t xml:space="preserve">rapat serta diskusi larangan </t>
  </si>
  <si>
    <t xml:space="preserve">nilai tradisional adakan dialog budaya </t>
  </si>
  <si>
    <t xml:space="preserve">Somarto </t>
  </si>
  <si>
    <t xml:space="preserve">Bangsal Aceh, Sungai Sembilan, Dumai </t>
  </si>
  <si>
    <t xml:space="preserve">20 Tahun </t>
  </si>
  <si>
    <t xml:space="preserve">Pemupukan dengan baik </t>
  </si>
  <si>
    <t>tentu sangat bermanfaat dengan hal ini kini mengetahui apa yang perlu di siapkan dalam pertanian</t>
  </si>
  <si>
    <t>tidak ada saat ini dirayakan</t>
  </si>
  <si>
    <t xml:space="preserve">komunikasi antar pesantren beserta petani lebih di percepat serta transparan </t>
  </si>
  <si>
    <t>membantu petani dalam proses apapun baik saran atau pun bantuan lainnya</t>
  </si>
  <si>
    <t xml:space="preserve">untuk saat ini hampir sama seperti dulu tetapi kedepannya mungkin akan lebih baik </t>
  </si>
  <si>
    <t>memberikan pelatihan terhadap petani</t>
  </si>
  <si>
    <t>cukup baik, dan pesantren dapat transparan dalam dialog</t>
  </si>
  <si>
    <t xml:space="preserve">tidak ada </t>
  </si>
  <si>
    <t xml:space="preserve">Misleni </t>
  </si>
  <si>
    <t>082310996848</t>
  </si>
  <si>
    <t xml:space="preserve">Purnama, Duami Barat, Dumai </t>
  </si>
  <si>
    <t xml:space="preserve">18 Tahun </t>
  </si>
  <si>
    <t>Penanaman Sawit yang baik</t>
  </si>
  <si>
    <t>Dapat membuka peluang usaha baru berbasis hasil sawit</t>
  </si>
  <si>
    <t>terkadang membatasi waktu pertemuan</t>
  </si>
  <si>
    <t>lakukan penilaian yang berkala untuk melihat proses petani</t>
  </si>
  <si>
    <t xml:space="preserve">terbatasi akses petani kepasar yang lebih luas </t>
  </si>
  <si>
    <t xml:space="preserve">sekarang panen lebih terjadwal dan sekarang potensi hasil sawti lebih baik </t>
  </si>
  <si>
    <t>petani ikut menentukan sistem penjualan harga dan jadwal distribusi</t>
  </si>
  <si>
    <t>evaluasi program dilakukan bersama petani menyolokan hasil yang diratakan</t>
  </si>
  <si>
    <t xml:space="preserve">proses adminsitrasi terbilang lambat sadar kenakan prosedur gunakan digitalisasi untuk administrasi yang lebih efesien </t>
  </si>
  <si>
    <t>Galih Purnomo</t>
  </si>
  <si>
    <t>4 Tahun</t>
  </si>
  <si>
    <t xml:space="preserve">Penanaman serta panen </t>
  </si>
  <si>
    <t>Pesantren dapat melatih warga santri beserta petani</t>
  </si>
  <si>
    <t>Tujuan yang mungkin berbeda diantara pesantren dengan petani</t>
  </si>
  <si>
    <t xml:space="preserve">Untuk sawti pesantren sebagai pengembangan </t>
  </si>
  <si>
    <t>Pengambilan keputusan sebelumnya dari pengalaman pribadi tanpa diskusi sekarang berbeda</t>
  </si>
  <si>
    <t>pelatihan teknis budidaya sawit ptani ikut praktik dalam proses demplot</t>
  </si>
  <si>
    <t xml:space="preserve">Langkah jangka panjag menjadi komitmen antara petani dengan pesantren </t>
  </si>
  <si>
    <t>keterbatasan online sediakan akses offline, radio komunitas</t>
  </si>
  <si>
    <t>Teguh</t>
  </si>
  <si>
    <t>082390028993</t>
  </si>
  <si>
    <t xml:space="preserve">Purnama, Dumai Barat, Dumai </t>
  </si>
  <si>
    <t>Sewa</t>
  </si>
  <si>
    <t xml:space="preserve">151 Tahun </t>
  </si>
  <si>
    <t xml:space="preserve">Memudahkan dalam budidaya dan pemasaran </t>
  </si>
  <si>
    <t xml:space="preserve">pembinaan dan pembimbingan agar lebuh di tingkatkan lagi </t>
  </si>
  <si>
    <t xml:space="preserve">semoga pesantren mempunyai pabrik sendiri untuk pengelolaan kelapa sawit </t>
  </si>
  <si>
    <t>petani mendapatkan ilmu dalam budidaya</t>
  </si>
  <si>
    <t>pesantren memberikan pelatihan dan kami dilibatkan dalam setiap kegiatannya</t>
  </si>
  <si>
    <t>proses dilakukan dengan pertemuan dan musyawarh dan pihak pesantren sangat menghargai pendapat kami</t>
  </si>
  <si>
    <t xml:space="preserve">tidak ada hambatan komunikasi Cuma terkadang terkendala waktu karna kesibukan sehari-ari solusinya harus dicari waktu yang tepat untuk mengandalkan pertemuan </t>
  </si>
  <si>
    <t xml:space="preserve">Wahyudi </t>
  </si>
  <si>
    <t>082180756726</t>
  </si>
  <si>
    <t xml:space="preserve">15 Tahun </t>
  </si>
  <si>
    <t xml:space="preserve">jadi banyak mendapatkan infromasi tentang banyaknya manfaat kelapa sawti </t>
  </si>
  <si>
    <t>kendala waktu karna bekerja setiap hari</t>
  </si>
  <si>
    <t>harus sering mengadakan pertemuan dengan petani sawit</t>
  </si>
  <si>
    <t xml:space="preserve">semoga hadirnya pesantren bisa membantu meningkatkan ekonomi petani sawti melalui pelatihan dan pendampingan usaha </t>
  </si>
  <si>
    <t>bisa mendapatkan kemudahan dalam mendapat pupuk ataupun bibit yang bagus</t>
  </si>
  <si>
    <t>Sapan</t>
  </si>
  <si>
    <t>085375599944</t>
  </si>
  <si>
    <t>500 ton</t>
  </si>
  <si>
    <t xml:space="preserve">Dapat banyak informasi tentang manfaat kelapa sawit </t>
  </si>
  <si>
    <t xml:space="preserve">kadang susah ketemu, kemana hujan setiap hari </t>
  </si>
  <si>
    <t xml:space="preserve">harus saya mengadakan pertemuan dengan petani sawit </t>
  </si>
  <si>
    <t xml:space="preserve">semoga pesantren bisa meningkatkan ekonomi petani sawit melalui pelatihan </t>
  </si>
  <si>
    <t xml:space="preserve">dilakukan pertemuan dan musyawarah dan pertemuan menghargai pendapat teman </t>
  </si>
  <si>
    <t xml:space="preserve">komunikasi lancar Cuma terkadang terkendala waktu karena kesibukkan sehari-hari solusinya mencari waktu yang tepat </t>
  </si>
  <si>
    <t>Sudarsono</t>
  </si>
  <si>
    <t>081233021394</t>
  </si>
  <si>
    <t xml:space="preserve">Sukadamai, Sel Sembilan, Dumai </t>
  </si>
  <si>
    <t>belum produksi</t>
  </si>
  <si>
    <t>3 Tahun</t>
  </si>
  <si>
    <t>sangat bermanfaat</t>
  </si>
  <si>
    <t>terkendala waktu untuk berkomunikasi empat mata</t>
  </si>
  <si>
    <t>menambah wawasan</t>
  </si>
  <si>
    <t>sering ada pertemuan ke kebun agar bisa lebih kompak</t>
  </si>
  <si>
    <t>sebelum bermitra masih ragu dalam emngambil keputusan</t>
  </si>
  <si>
    <t>memberi pelatihan dan membantu akses pemasaran dan modal</t>
  </si>
  <si>
    <t>pertemuan musyawarah bersama untuk menyampaikan pendapat</t>
  </si>
  <si>
    <t>terkendala waktu dan pemahaman</t>
  </si>
  <si>
    <t xml:space="preserve">Roy Niardi </t>
  </si>
  <si>
    <t>085374841373</t>
  </si>
  <si>
    <t xml:space="preserve">Parit Saduk, Dumai Barat, Dumai </t>
  </si>
  <si>
    <t xml:space="preserve">2 Tahun </t>
  </si>
  <si>
    <t xml:space="preserve">belum ada dikarenakan adanya komunikasi atau berinteraksi dengan pihak pesantren </t>
  </si>
  <si>
    <t>belum adanya pihak yang menghubungkan antara petani sawit dengan pesantren</t>
  </si>
  <si>
    <t>menjalin hubungan silaturahmi dan lebih sering lagi diadakan pertemuan-pertemuan ini</t>
  </si>
  <si>
    <t>adanya silaturahmi berkelanjutan untuk menumbuhkan ekonomi petani kelapa sawit, supaya petani lebih maju dan makmur</t>
  </si>
  <si>
    <t>semua dilakukan atas inisiatif sendiri</t>
  </si>
  <si>
    <t>sering diadakan musyawarah bersama jadi kami bisa menyampaikan pendapat bersama</t>
  </si>
  <si>
    <t>tidak ada tapi biasanya diselesaikan dengan komunikasi langsung</t>
  </si>
  <si>
    <t xml:space="preserve">Riski Pebian </t>
  </si>
  <si>
    <t>082272821350</t>
  </si>
  <si>
    <t>Bangal Keladi, Dumai Barat, Kota Dumai</t>
  </si>
  <si>
    <t xml:space="preserve">Penanaman Sawit dengan baik </t>
  </si>
  <si>
    <t>Dengan ini dapat memberikan informasi yang belum di dapatkan dari luar</t>
  </si>
  <si>
    <t>terkadang sering mis-informasi</t>
  </si>
  <si>
    <t>selalu mendengarkan saran para petani dengan baik</t>
  </si>
  <si>
    <t>dapat bekerjasama dengan baik serta berkontribusi dengan baik</t>
  </si>
  <si>
    <t>terntu berbeda mungkin tidak sebaik sekrang, sekarang tidak dapat waktu-waktu yang tepat beserta mendapatkan bibit yang baik</t>
  </si>
  <si>
    <t>pemberdayaan yang diberikan adalah pelatihan, serta akses-akses pasar-pesantren memberikan informasi</t>
  </si>
  <si>
    <t>biasanya peran petani akan dijadwalkan dalam pertemuan dengan hal itu disampiakan hasil serta evaluasi</t>
  </si>
  <si>
    <t>untuk saat ini belum, terkadang jika kurang dipahami sering bertanya sesama petani yang menyertai hal itu</t>
  </si>
  <si>
    <t xml:space="preserve">M Haidar S </t>
  </si>
  <si>
    <t>082170479404</t>
  </si>
  <si>
    <t>Guru</t>
  </si>
  <si>
    <t>Sangat Tidak Setuju</t>
  </si>
  <si>
    <t xml:space="preserve">Kolabrasi dapat menghasilkan produk olahan sawit yang inovatif </t>
  </si>
  <si>
    <t>Pesantren perlu memadai hal-hal yang perlu didapatkan dalam kolaborasi</t>
  </si>
  <si>
    <t>tetapkan peran masing-masing pihak agar petani sama terfokus</t>
  </si>
  <si>
    <t>pesantren berperan dalam menjaga stabilitas harga sawit ditingkat petani</t>
  </si>
  <si>
    <t>sebelumnya pembibitan dilakukan secara tradisional sekarang lebih modern</t>
  </si>
  <si>
    <t>petani ikut praktik lansgung dilhaan demonstasi berdiskusi dan berbagai pengalaman lapangan</t>
  </si>
  <si>
    <t>petani dilibatkan dalam perencanaa, prgoram memberikan masukan terkait kebutuhan dilapangan</t>
  </si>
  <si>
    <t xml:space="preserve">sederhanakan prosedur gunakan digitalisasi untuk administrasi </t>
  </si>
  <si>
    <t xml:space="preserve">Muhammad Nasir </t>
  </si>
  <si>
    <t>08126859995</t>
  </si>
  <si>
    <t>Wiraswasta</t>
  </si>
  <si>
    <t>2,5 ton</t>
  </si>
  <si>
    <t>Penanaman Sawit</t>
  </si>
  <si>
    <t xml:space="preserve">kami mendapatkan ilmu baru tenatang menajemen usaha sehingga usaha lebih terarah </t>
  </si>
  <si>
    <t>tidak semua paham sturukur organisasi di pesantren sehingga koordinasi jadi kurang kolektif</t>
  </si>
  <si>
    <t xml:space="preserve">libatkan generasi muda, agar afa inovasi dan pemikiran segar dalam kemitraaan </t>
  </si>
  <si>
    <t>pesantren diharapkan bisa menjadi mitra strategis dalam mengembangkan prduk turunan, seperti oahan kelapa sawit</t>
  </si>
  <si>
    <t>kami lebih produktif dalam mencari informasi ppasar sehingga keputusan pejualan lebih ceoat</t>
  </si>
  <si>
    <t>kami dibekali pengetahuan tentang pengelolaan, keuangan yangs ehingga proses pembiyaan usaha lebih terencana</t>
  </si>
  <si>
    <t xml:space="preserve">kami aktif menyuarakan kendala di lapangan yang kemdian di akomi=odasi dalam revisi program </t>
  </si>
  <si>
    <t>tidak, petani aktif karena setara dalam dialog</t>
  </si>
  <si>
    <t>Indo Asek</t>
  </si>
  <si>
    <t>semakin mandiri</t>
  </si>
  <si>
    <t>pesantren harus juga memperhatikan waktu pendampingan</t>
  </si>
  <si>
    <t>semoga semua petani sawit lebih mandiri lagi</t>
  </si>
  <si>
    <t>sudah mandiri bissa memilih bibit yang baik</t>
  </si>
  <si>
    <t>pendampingan, penguatan kelembagaan</t>
  </si>
  <si>
    <t>dialog diadakan saat pertemuan dan menjadi wadah saling berukar pikiran dengan petani lain</t>
  </si>
  <si>
    <t>tidak</t>
  </si>
  <si>
    <t xml:space="preserve">Zulvi Amri </t>
  </si>
  <si>
    <t>Bunasir</t>
  </si>
  <si>
    <t>0859191766194</t>
  </si>
  <si>
    <t>38 Tahun</t>
  </si>
  <si>
    <t>mendapat pemgalaman baru</t>
  </si>
  <si>
    <t>jarang ketemu langsung</t>
  </si>
  <si>
    <t>saling bekerjasama</t>
  </si>
  <si>
    <t>bisa mandiri dalam mengambangkan usaha</t>
  </si>
  <si>
    <t>Sangat mandiri sekali</t>
  </si>
  <si>
    <t>pelatihan dan pendampingan</t>
  </si>
  <si>
    <t>berdiskusi antar sesama</t>
  </si>
  <si>
    <t>Giono</t>
  </si>
  <si>
    <t>Hasan Sudarsono</t>
  </si>
  <si>
    <t>manfaatnya banyak sekali</t>
  </si>
  <si>
    <t>jarak yang terlalu jauh</t>
  </si>
  <si>
    <t>bisa mengembangkan dengan mandiri</t>
  </si>
  <si>
    <t>pembekalan dan latihan</t>
  </si>
  <si>
    <t>diajak bicara</t>
  </si>
  <si>
    <t>tidak ada mungkin</t>
  </si>
  <si>
    <t>Sugianto</t>
  </si>
  <si>
    <t>800 Kg</t>
  </si>
  <si>
    <t>bisa mengembangkan usaha tersebut</t>
  </si>
  <si>
    <t>kadang karena jarak</t>
  </si>
  <si>
    <t>sering bermusyawarah</t>
  </si>
  <si>
    <t>bisa mandiri dan memiliki pengalaman</t>
  </si>
  <si>
    <t>sangat mandiri</t>
  </si>
  <si>
    <t>pembakalan dalam usaha tersebut</t>
  </si>
  <si>
    <t>saling berdiksusi</t>
  </si>
  <si>
    <t>Maslingah</t>
  </si>
  <si>
    <t>Tidak Sekolah</t>
  </si>
  <si>
    <t>500 Kg</t>
  </si>
  <si>
    <t xml:space="preserve">33 Tahun </t>
  </si>
  <si>
    <t xml:space="preserve">banyak sekali manfaatnya, bisa menegnal kelapa sawit dan bagaimana </t>
  </si>
  <si>
    <t>tidak ada hambatan</t>
  </si>
  <si>
    <t xml:space="preserve">menggandeng petani sawit dalam hal yang berkaitan dengan sawit </t>
  </si>
  <si>
    <t>pesantren bisa memajukan petani sawit</t>
  </si>
  <si>
    <t>pemasaran tidak lahi sulit dan harganya lumayan bagus</t>
  </si>
  <si>
    <t>pelatihan, pengarahan dan pendampinhan</t>
  </si>
  <si>
    <t>saling bermusyawarah</t>
  </si>
  <si>
    <t>Sumino</t>
  </si>
  <si>
    <t>08519191766194</t>
  </si>
  <si>
    <t>1,4 Ha</t>
  </si>
  <si>
    <t>300 Kg</t>
  </si>
  <si>
    <t xml:space="preserve">30 Tahun </t>
  </si>
  <si>
    <t>pengalaman yang baru dan sangat senang sekali</t>
  </si>
  <si>
    <t>kadang karena jarak terlalu jauh</t>
  </si>
  <si>
    <t>menggandeng sawit dalam hal tersebut</t>
  </si>
  <si>
    <t>bisa memajukan usaha tersebut</t>
  </si>
  <si>
    <t>pemasaran dan harga yang bagus</t>
  </si>
  <si>
    <t>pengarahan dan pendampingan</t>
  </si>
  <si>
    <t>saling berdiskusi</t>
  </si>
  <si>
    <t>Khasi Setiawan</t>
  </si>
  <si>
    <t xml:space="preserve">10 Tahun </t>
  </si>
  <si>
    <t>bisa mengenalkan usaha seperit itu</t>
  </si>
  <si>
    <t>saling bertukar pengalaman</t>
  </si>
  <si>
    <t xml:space="preserve">pesantren bisa mandiri dalam menggambangkan usaha </t>
  </si>
  <si>
    <t>Solikhun</t>
  </si>
  <si>
    <t xml:space="preserve">26 Tahun </t>
  </si>
  <si>
    <t xml:space="preserve">Bisa menjangkau akses pasar lebih variatif </t>
  </si>
  <si>
    <t>sering bertemu antara petani dan pesantren</t>
  </si>
  <si>
    <t>petani bisa lebih maju</t>
  </si>
  <si>
    <t>sudah memiliki akses kemanapun</t>
  </si>
  <si>
    <t>pelatihan dan pendampingnya</t>
  </si>
  <si>
    <t>diskusi bersama</t>
  </si>
  <si>
    <t xml:space="preserve">Legiman </t>
  </si>
  <si>
    <t xml:space="preserve">1,5 ton </t>
  </si>
  <si>
    <t>mengenal usaha sawit itu apa</t>
  </si>
  <si>
    <t xml:space="preserve">menggandengkan petani dengan pesantren </t>
  </si>
  <si>
    <t>pesantren bisa memajukan usaha tersebut</t>
  </si>
  <si>
    <t>pemasaran tidak lagi sulit</t>
  </si>
  <si>
    <t>Ponisem</t>
  </si>
  <si>
    <t xml:space="preserve">bisa mengenal apa itu usaha sawit </t>
  </si>
  <si>
    <t>jarak yang jauh</t>
  </si>
  <si>
    <t>mengumpulkan petani dan pesantren dengan diajak bedialog</t>
  </si>
  <si>
    <t>pesantren bisa mengembangkan usaha tersebut</t>
  </si>
  <si>
    <t>Pemasaran yang bagus</t>
  </si>
  <si>
    <t xml:space="preserve">Pelatihan dan pengarahan </t>
  </si>
  <si>
    <t>Saling bermusyawarah</t>
  </si>
  <si>
    <t>Wahyu Budi Susiono</t>
  </si>
  <si>
    <t>diajak bertemu dan bicara</t>
  </si>
  <si>
    <t>Pelatiihan dan pengarahan</t>
  </si>
  <si>
    <t>Maryono</t>
  </si>
  <si>
    <t xml:space="preserve">Petani </t>
  </si>
  <si>
    <t>bisa lebih paham sawit dan hilirisasinya</t>
  </si>
  <si>
    <t>pendampingan secara berkala</t>
  </si>
  <si>
    <t>petani sawit bisa kaya</t>
  </si>
  <si>
    <t>Mandiri Semuanya</t>
  </si>
  <si>
    <t>Melaksanakan Pendampingan</t>
  </si>
  <si>
    <t>bermusyawarah</t>
  </si>
  <si>
    <t>Tidak Ada</t>
  </si>
  <si>
    <t xml:space="preserve">Syahrini </t>
  </si>
  <si>
    <t>083173262050</t>
  </si>
  <si>
    <t>Memahami Usaha Sawit</t>
  </si>
  <si>
    <t>Belum ada</t>
  </si>
  <si>
    <t xml:space="preserve">Lebih sering lagi mengumpulkan petani, tempat pekeumpulan tidak jauh dari kemarin </t>
  </si>
  <si>
    <t>Semoga petana lebih paham tentang sawit dan bisa mandiri</t>
  </si>
  <si>
    <t>melalui musyawarah</t>
  </si>
  <si>
    <t>Sakiah</t>
  </si>
  <si>
    <t>belum ada manfaat yang didapat karena masih belum lama kami bemitra dengan pesantren</t>
  </si>
  <si>
    <t>jauhnya pesantren dari rumah tidak punya HP</t>
  </si>
  <si>
    <t>sering dikumpulkan petani sawitnya</t>
  </si>
  <si>
    <t>diharap pesantren isa membimibng para petani agar ekonomi meningkat</t>
  </si>
  <si>
    <t>belum bisa merasakan</t>
  </si>
  <si>
    <t>hanya pelatihan untuk saat ini</t>
  </si>
  <si>
    <t>hanya sekali berdiskusi</t>
  </si>
  <si>
    <t>hamabtan tidak memiliki HP</t>
  </si>
  <si>
    <t>Nganiman</t>
  </si>
  <si>
    <t xml:space="preserve">25 Tahun </t>
  </si>
  <si>
    <t>bisa sering berkomunikasi dengan pesantren terkait kelapa sawit</t>
  </si>
  <si>
    <t>jauhnya akses</t>
  </si>
  <si>
    <t>lebih banyak dan seirng mengajak petani untuk mengikuti pelantihan tentnag sawit</t>
  </si>
  <si>
    <t>agar pesantren bisa mendukung petani untuk mandiri</t>
  </si>
  <si>
    <t>bisa lebih mandiri</t>
  </si>
  <si>
    <t>pelatihan</t>
  </si>
  <si>
    <t>betanya dan musyawarah via hp</t>
  </si>
  <si>
    <t>Sugeng</t>
  </si>
  <si>
    <t>Bangsal Aceh, Sei Sembilan, Dumai</t>
  </si>
  <si>
    <t>mengetahui budidaya sawit yang baik</t>
  </si>
  <si>
    <t>kadang susah untuk ke pesantren karna kerja</t>
  </si>
  <si>
    <t>diskusi dan program bantuan di permudah</t>
  </si>
  <si>
    <t>semoga pesantren bisa terus melanjutkan dan memberikan bantuan serta dukungan bagi petani sawit sekitar</t>
  </si>
  <si>
    <t>semakin mandiri karna diberitahu bibit yang baik seperti apa dan pupuk yang cocok untuk sawit juga</t>
  </si>
  <si>
    <t>pendampingan dan pelatihan</t>
  </si>
  <si>
    <t>dialog berjalan baik dan pesantren memberi kesempatan bagi kami petani untuk menyampaikan kendala</t>
  </si>
  <si>
    <t>Kader B</t>
  </si>
  <si>
    <t>085264781177</t>
  </si>
  <si>
    <t>Buyung KS</t>
  </si>
  <si>
    <t>082389552656</t>
  </si>
  <si>
    <t>17 tahun</t>
  </si>
  <si>
    <t>sa</t>
  </si>
  <si>
    <t>bisa menambah wawasan mengenai usaha kelapa sawit</t>
  </si>
  <si>
    <t>waktu yang terbatas</t>
  </si>
  <si>
    <t>harus sering melakukan diskusi</t>
  </si>
  <si>
    <t>semoga ekonomi petani sawit lebih bagus</t>
  </si>
  <si>
    <t xml:space="preserve">sudah mandiri </t>
  </si>
  <si>
    <t>berjalan dengan lancar</t>
  </si>
  <si>
    <t>Dimin</t>
  </si>
  <si>
    <t>082213301806</t>
  </si>
  <si>
    <t>sanga setuju</t>
  </si>
  <si>
    <t>bisa mengetahui tentang untungnya usaha kelapa sawit</t>
  </si>
  <si>
    <t xml:space="preserve">selalu melakukan komunikasi </t>
  </si>
  <si>
    <t>semoga ekonomi petani sawit lebih baik</t>
  </si>
  <si>
    <t>sudah mandiri</t>
  </si>
  <si>
    <t>Wagiman B</t>
  </si>
  <si>
    <t>082389552650</t>
  </si>
  <si>
    <t>S Damai, Sei Sembilan, Dumai</t>
  </si>
  <si>
    <t>mengetahui tentang sawit</t>
  </si>
  <si>
    <t>diskusi lebih sering, pembekalan tentang sawit lebih banyak lagi</t>
  </si>
  <si>
    <t>semoga ekonomi petani lebih baik lagi</t>
  </si>
  <si>
    <t>setelah diberi pemahaman jadi lebih tau dan lebih bisa memilih bibit serta pupuk yang baik</t>
  </si>
  <si>
    <t xml:space="preserve">pelatihan dan akses pasar, diberi tahu bagaimana pasar yang sesuai </t>
  </si>
  <si>
    <t>secara rutin diskusi</t>
  </si>
  <si>
    <t>Karimin</t>
  </si>
  <si>
    <t>700 Kg</t>
  </si>
  <si>
    <t>Mengetahui budidaya yang baik dan pemilihan bibit tempat pembelian bibit yang baik</t>
  </si>
  <si>
    <t>diskusi bisa dilakukan di lingkungan pesantren karena untuk kepesantrenan butuh waktu yang pas</t>
  </si>
  <si>
    <t>semoga dengan kerja sama ini petani lebih mudah mengakses kebutuhan kebun</t>
  </si>
  <si>
    <t>sesudah bemitra petani lebih tau memilih bibit yang baik dan membeli dimana</t>
  </si>
  <si>
    <t>petani berperan aktif dalam setiap kegiatan yang dilakukan pesantren terkait sawit</t>
  </si>
  <si>
    <t>dilakukan dialog dalam pertemuan, ada sesi tanya jawab</t>
  </si>
  <si>
    <t>Sularno</t>
  </si>
  <si>
    <t>petani lebih tau memilih bibit yang baik</t>
  </si>
  <si>
    <t>dilakukan dialog dalam pertamuan, ada sesi tanya jawab</t>
  </si>
  <si>
    <t>Uncu</t>
  </si>
  <si>
    <t>085264781137</t>
  </si>
  <si>
    <t>Penanaman sawit</t>
  </si>
  <si>
    <t>kami mendapatkan akses yang lebih luas sehingga hasil panen lebih cepat terjual</t>
  </si>
  <si>
    <t>adanya kurang pemahaman teknologi digital dintari kami membuat akses komunikasi  jadi kurang lancar</t>
  </si>
  <si>
    <t>tingkat pemahaman budaya pesantren terhadap petani terkadang asing budaya budaya pesantren</t>
  </si>
  <si>
    <t>berharap pesantren dapat memfasilitasi petani kepasar yang lebih luas</t>
  </si>
  <si>
    <t xml:space="preserve">lebih mandiri lagi </t>
  </si>
  <si>
    <t xml:space="preserve">pedampingan ada proses tanya jawab </t>
  </si>
  <si>
    <t>Donidi</t>
  </si>
  <si>
    <t>Sukadamai,Sungai Sembilan, Dumai</t>
  </si>
  <si>
    <t>lebih paham dalam usaha sawit</t>
  </si>
  <si>
    <t>diberikan penjelasan tentang usaha sawit keseluruhan dan manfaatan kelanjutannya</t>
  </si>
  <si>
    <t>semoga ekonimoi sawit meningkat dan stabil</t>
  </si>
  <si>
    <t xml:space="preserve">sekarang sudah bisa mencari dan memutus sendiri </t>
  </si>
  <si>
    <t>pendamping</t>
  </si>
  <si>
    <t>diskusi musyawrah bersama</t>
  </si>
  <si>
    <t>Tusijan</t>
  </si>
  <si>
    <t>sse</t>
  </si>
  <si>
    <t>s</t>
  </si>
  <si>
    <t>Mahredi Rahayu</t>
  </si>
  <si>
    <t>Laki-laki</t>
  </si>
  <si>
    <t>Sukadamai, Sungai Sembilan, Dumai</t>
  </si>
  <si>
    <t>Milik sendiri</t>
  </si>
  <si>
    <t>22 tahun</t>
  </si>
  <si>
    <t>Menanam sawit secara baik</t>
  </si>
  <si>
    <t xml:space="preserve">Setuju </t>
  </si>
  <si>
    <t>bisa mengetahui tentang untungnya kelapa dan peluaang-peluang di pasar</t>
  </si>
  <si>
    <t>adanya jauhnya jarak pesantren dari rumah dan waktu yang tidak mencukupi</t>
  </si>
  <si>
    <t>adalah bisa meningkatkan kemandirian dan ekonomi para petani sawit</t>
  </si>
  <si>
    <t>kalau sebelum bermitra itu masih belum paham dengan yang berkaitan dengan kelapa sawit, kalo sekarang sudah lebih mengerti</t>
  </si>
  <si>
    <t>pendampingan dan penguatan kelembagaan</t>
  </si>
  <si>
    <t>selalu lancar dan suara petani selalu di respon</t>
  </si>
  <si>
    <t>Rasmi</t>
  </si>
  <si>
    <t>Sukadamai, Sei Sembilan, Dumai</t>
  </si>
  <si>
    <t>23 tahun</t>
  </si>
  <si>
    <t>banyak sekali manfaatnya bisa mengenal kelapa sawit itu apa dan bagaimana</t>
  </si>
  <si>
    <t>menggandeng petani sawit dalam hal yang berkaitan dengan sawit</t>
  </si>
  <si>
    <t>pemasaran tidak lagi sulit dan harganya lumayan bagus</t>
  </si>
  <si>
    <t>pelatihan pendampingan dan akses pasar</t>
  </si>
  <si>
    <t>tidak ada sama sekali</t>
  </si>
  <si>
    <t xml:space="preserve">Purwandi </t>
  </si>
  <si>
    <t>082132520755</t>
  </si>
  <si>
    <t>6 Ha</t>
  </si>
  <si>
    <t>16 tahun</t>
  </si>
  <si>
    <t>banyak sekali manfaatnya, bisa mengenal kelapa sawit itu apa dan bagaimana</t>
  </si>
  <si>
    <t>Pasijan</t>
  </si>
  <si>
    <t>20 tahun</t>
  </si>
  <si>
    <t>mengenal sawit lebih jauh</t>
  </si>
  <si>
    <t>waktu terbatas</t>
  </si>
  <si>
    <t>lebih sering diadakan pelatihan dan bimbingan</t>
  </si>
  <si>
    <t>petani sawit sukses bersama</t>
  </si>
  <si>
    <t>harga bibit dan pupuk lebih terjangkau setelah bermitra dengan pesantren</t>
  </si>
  <si>
    <t>pendampingan</t>
  </si>
  <si>
    <t>selalu bertanya baik maupun via telpon</t>
  </si>
  <si>
    <t>Tusino</t>
  </si>
  <si>
    <t>Ngatijo</t>
  </si>
  <si>
    <t>19 tahun</t>
  </si>
  <si>
    <t>mengenal sawit lebih baik</t>
  </si>
  <si>
    <t>Paimun</t>
  </si>
  <si>
    <t>30 tahun</t>
  </si>
  <si>
    <t>Sawit baik</t>
  </si>
  <si>
    <t>Misrandi</t>
  </si>
  <si>
    <t>092310996848</t>
  </si>
  <si>
    <t>10 tahun</t>
  </si>
  <si>
    <t>Wage</t>
  </si>
  <si>
    <t>082310946848</t>
  </si>
  <si>
    <t>21 tahun</t>
  </si>
  <si>
    <t>petani sawit bisa memajukan petani sawit</t>
  </si>
  <si>
    <t>Mirin</t>
  </si>
  <si>
    <t>2 ha</t>
  </si>
  <si>
    <t>11 tahun</t>
  </si>
  <si>
    <t>Suyanto</t>
  </si>
  <si>
    <t>82169278092</t>
  </si>
  <si>
    <t>Desa Gayo Kelat, Kec Dumai barat, Dumai</t>
  </si>
  <si>
    <t>750  kg</t>
  </si>
  <si>
    <t>Banyak mendapat informasi tentang kelapa sawit</t>
  </si>
  <si>
    <t>Kendala waktu karna kerja dan jarak yang jauh</t>
  </si>
  <si>
    <t>Agar sering mengadakan pertemuan dengan petani</t>
  </si>
  <si>
    <t>Semoga pesantren bisa membantu meningkatkan ekonomi petani sawit melalui pelatihan-pelatihan</t>
  </si>
  <si>
    <t>Bisa mendapatkan informasi-informasi dan kemudahan mendapatkan pupuk maupun bibit yang berkualitas</t>
  </si>
  <si>
    <t>Pesantren memberikan pelatihan-pelatihan dan kegiatan yang berkaitan dengan sawit</t>
  </si>
  <si>
    <t>Dialkukan dengan pertemuan dan musyawarah pihak pesantren membuka peluang dan menghargai pendapat kami</t>
  </si>
  <si>
    <t>Hmbatan tidak ada hanya kendala waktu karna kebutuhan yang berbeda harus dicari atau ditentukan waktu yang tepat untuk pertemuan</t>
  </si>
  <si>
    <t>Eliana</t>
  </si>
  <si>
    <t>85278783846</t>
  </si>
  <si>
    <t>Diploma/Sarjana</t>
  </si>
  <si>
    <t>Mengetahui budi daya yang baik,pemilihan bibit tempat pembelian bibit yang baik</t>
  </si>
  <si>
    <t>Diskusi bisa dilakukan diluar pesantren karna untuk kepesantrenan butuh waktu yang pas</t>
  </si>
  <si>
    <t>Semoga dengan kerjasama ini petani lebih mudah mengakses kebutuhan kebun</t>
  </si>
  <si>
    <t>Sesudah bermitra petani lebih tau memilih bibit yang baik dan membeli dimana</t>
  </si>
  <si>
    <t>Petani berperan aktif dalam setiap kegiatan yang dilakukan pesantren terkait sawit</t>
  </si>
  <si>
    <t>Dilakukan dialog dalam pertemuan ada sesi tanya jawab</t>
  </si>
  <si>
    <t xml:space="preserve">Sumadi </t>
  </si>
  <si>
    <t>85355564531</t>
  </si>
  <si>
    <t xml:space="preserve">Desa Batang Merawan, Kec Dumai Barat, Dumai </t>
  </si>
  <si>
    <t xml:space="preserve">3 ton </t>
  </si>
  <si>
    <t xml:space="preserve">Mengetahui budidaya yang baik ,Pemilihan bibit, Tempat Pembelian bibit yang baik </t>
  </si>
  <si>
    <t xml:space="preserve">Tidak Ada </t>
  </si>
  <si>
    <t xml:space="preserve">Diskusi Bisa Dilakukan pesantren, karna untuk ke pesantren butuh waktu yang pantas </t>
  </si>
  <si>
    <t xml:space="preserve">Semoga kerja sama ini petani lebih mudah mengakses kebutuhan kebun </t>
  </si>
  <si>
    <t xml:space="preserve">Amelia Andriani </t>
  </si>
  <si>
    <t>82310996848</t>
  </si>
  <si>
    <t xml:space="preserve">Desa Mundam, Kec Medang Kampai, Dumai </t>
  </si>
  <si>
    <t xml:space="preserve">Guru </t>
  </si>
  <si>
    <t xml:space="preserve">2 Ha </t>
  </si>
  <si>
    <t xml:space="preserve">Lainnya </t>
  </si>
  <si>
    <t xml:space="preserve">Tidak setuju </t>
  </si>
  <si>
    <t xml:space="preserve">Tidak Setuju </t>
  </si>
  <si>
    <t xml:space="preserve">Sangat Tidak Setuju </t>
  </si>
  <si>
    <t xml:space="preserve">Sangat Tidak setuju </t>
  </si>
  <si>
    <t xml:space="preserve">Dapat Membuka Peluang Usaha Baru berbasis hasil sawit </t>
  </si>
  <si>
    <t xml:space="preserve">Terkadang membatasi waktu pertemuan </t>
  </si>
  <si>
    <t xml:space="preserve">Melakukan Penilaian yang berkala untuk melihat progres petani </t>
  </si>
  <si>
    <t xml:space="preserve">Membatasi akses petani ke pasar yang lebih luas </t>
  </si>
  <si>
    <t xml:space="preserve">Sekarang Panen lebih terjaga dan sekarang potensi hasil sawit lebih banyak </t>
  </si>
  <si>
    <t xml:space="preserve">Petani ikut menentukan sistem penjualan harga dan jadwal distribusi </t>
  </si>
  <si>
    <t xml:space="preserve">Evaluasoi program dilakukan bersama petani menyatakan hasil yang dirapatkan </t>
  </si>
  <si>
    <t xml:space="preserve">Proses Administrasi terbilang lambat Sederhanakan Prosedur gunakan digitalisasi untuk administrasi yang lebih efisien </t>
  </si>
  <si>
    <t xml:space="preserve">Arifat Nukman </t>
  </si>
  <si>
    <t>82213301806</t>
  </si>
  <si>
    <t xml:space="preserve">Desa Bagan, Kec Dumai Barat, Dumai </t>
  </si>
  <si>
    <t xml:space="preserve">600 m </t>
  </si>
  <si>
    <t xml:space="preserve">225 Kg </t>
  </si>
  <si>
    <t>se</t>
  </si>
  <si>
    <t xml:space="preserve">Ada solusi untuk masalah pembibitan yang tidak baik, pengelolaan sawit yang baik </t>
  </si>
  <si>
    <t xml:space="preserve">Waktu </t>
  </si>
  <si>
    <t xml:space="preserve">Pendampingan dan pelatihan yang langsung ke petani </t>
  </si>
  <si>
    <t xml:space="preserve">Harapannya lebih mudah penjualan sawit dan harga stabil </t>
  </si>
  <si>
    <t xml:space="preserve">Saya sudah dapat mengambil keputusan sendiri, karena sudah lama bertani sawit </t>
  </si>
  <si>
    <t xml:space="preserve">Pelatihan, belum sampai akses modal dan pasar </t>
  </si>
  <si>
    <t xml:space="preserve">Sudah berjalan untuk perencanaan ke depan lahan sawit dan masukkan serta kendala di dengar </t>
  </si>
  <si>
    <t xml:space="preserve">Ada hambatan, waktu untuk diskusi tidak bisa sesuai, jika malam atau tidak sedang bekerja baru bisa hadir </t>
  </si>
  <si>
    <t xml:space="preserve">Rifki Pratama </t>
  </si>
  <si>
    <t>81378304962</t>
  </si>
  <si>
    <t xml:space="preserve">Desa Bangsal Aceh, Kec Sei Sembilan, Dumai </t>
  </si>
  <si>
    <t xml:space="preserve">Rembukan dilakukan secara modern sebelum tidak </t>
  </si>
  <si>
    <t xml:space="preserve">Petani menyampaikan umpan balik, saran, dan ikut merancang program ke depan </t>
  </si>
  <si>
    <t xml:space="preserve">Pesantren dan petani membangun komitmen bersama merencanakan langkah jarak panjang </t>
  </si>
  <si>
    <t xml:space="preserve">Petani kurang update dalam tren sedikit informasi tentang hal hal itu </t>
  </si>
  <si>
    <t>Uliaman Purba</t>
  </si>
  <si>
    <t>859191766199</t>
  </si>
  <si>
    <t>Desa S Damai, Kec. Sei Sembilan, Dumai</t>
  </si>
  <si>
    <t>Memahami bagaimana kelapa sawit</t>
  </si>
  <si>
    <t>Selama ini masih belum ada kendala</t>
  </si>
  <si>
    <t>Untuk bisa sharing berkelanjutan agar petani lebih terarah</t>
  </si>
  <si>
    <t>Agar pesantren bisa menyongsong  petani sawit untuk bisa mandiri</t>
  </si>
  <si>
    <t>Sebelum bermitra dengan pesantren, kami masih ragu untuk pemilihan bibit, dan juga harga pupuk lebih mahal</t>
  </si>
  <si>
    <t>Mengadakan pelatihan untuk menunjang ekonomi petani dan menjelaskan hilirasasi sawit</t>
  </si>
  <si>
    <t>Bermusyawarah untuk segala hal dan memberi keputusan</t>
  </si>
  <si>
    <t>Setiap waktu boleh berkunjung dan tidak ada hambatan</t>
  </si>
  <si>
    <t>Seneh</t>
  </si>
  <si>
    <t>Manfaat banyak sekali, bisa mengenal usaha seperti itu</t>
  </si>
  <si>
    <t>Jarak yang terlalu jauh kadang</t>
  </si>
  <si>
    <t>Saling bertukar pengalaman</t>
  </si>
  <si>
    <t>Bisa mandiri dalam mengembangkan sawit</t>
  </si>
  <si>
    <t>Mandiri sangat</t>
  </si>
  <si>
    <t>Yang jelas adalah pelatihan dengan didampingi</t>
  </si>
  <si>
    <t>Sering diajak bicara</t>
  </si>
  <si>
    <t>Purwanto</t>
  </si>
  <si>
    <t>Mengenalkan tentang usaha sawit itu bagaimana</t>
  </si>
  <si>
    <t>Adanya jarak pesantren dengan lokasi karena jauh</t>
  </si>
  <si>
    <t>Sering berkumpul</t>
  </si>
  <si>
    <t>Pelatihan dan pendampingan</t>
  </si>
  <si>
    <t>Sering - sering berkomunikasi</t>
  </si>
  <si>
    <t>Sumarto</t>
  </si>
  <si>
    <t>Sangat Bermanfaat Sekali Bisa Mengenalkan Sawit</t>
  </si>
  <si>
    <t xml:space="preserve">Mungkin Tidak Ada </t>
  </si>
  <si>
    <t>Mengumpulkan Para Petani Dengan Anak Pesantren</t>
  </si>
  <si>
    <t>Agar Pesantren bisa merawat sawit</t>
  </si>
  <si>
    <t>Agar pemasarannya tidak sulit</t>
  </si>
  <si>
    <t>Pendampingan dalam pertanian sawit</t>
  </si>
  <si>
    <t>Tidak ada,diajak berkomunikasi mengatasinya</t>
  </si>
  <si>
    <t>Andi</t>
  </si>
  <si>
    <t>Manfaatnya sangat banyak,mengenal kelapa sawit itu apa</t>
  </si>
  <si>
    <t>Menggandeng petani sawit dengan sesuatu hal yang berkaitan dengan itu</t>
  </si>
  <si>
    <t>Agar pesantren bisa mengolahnya</t>
  </si>
  <si>
    <t>Agar memasarkan tidak sulit</t>
  </si>
  <si>
    <t>Pelatihan dan tata cara</t>
  </si>
  <si>
    <t>Suwandi</t>
  </si>
  <si>
    <t>Samgat Setuju</t>
  </si>
  <si>
    <t>Manfaatnya banyak sekali</t>
  </si>
  <si>
    <t>Tidak ada hambatan</t>
  </si>
  <si>
    <t>Menggandeng petani sawit dalam hal berkaitan dengan sawit</t>
  </si>
  <si>
    <t>Pesantren juga bisa mengembangkan sawit</t>
  </si>
  <si>
    <t>Pemasaran tidak sulit dan bagus</t>
  </si>
  <si>
    <t>Pelatihan dan didampingi</t>
  </si>
  <si>
    <t>Masono</t>
  </si>
  <si>
    <t>Saangat Setuju</t>
  </si>
  <si>
    <t>Pengelolaan hasil lebih banyak</t>
  </si>
  <si>
    <t>Sering berkonikasi</t>
  </si>
  <si>
    <t>Petani sawit lebih baik</t>
  </si>
  <si>
    <t>Masih perlu bertanya untuk hal itu agar komodipinya dan kualitasnya bagus</t>
  </si>
  <si>
    <t>Pendampingan,pelatihan</t>
  </si>
  <si>
    <t>Berdiskusi via tlp atau langsung</t>
  </si>
  <si>
    <t>Kasyono</t>
  </si>
  <si>
    <t>SSE</t>
  </si>
  <si>
    <t>Sangat banyak diantaranya mengetahui hikrusasinya</t>
  </si>
  <si>
    <t>Agar ada pendampingan berkala</t>
  </si>
  <si>
    <t>Petani lebih sejartera</t>
  </si>
  <si>
    <t xml:space="preserve">Bermusyawarah </t>
  </si>
  <si>
    <t>Prasojo</t>
  </si>
  <si>
    <t>500 kg</t>
  </si>
  <si>
    <t>Mengenal sawit lebih jauh</t>
  </si>
  <si>
    <t>Tidak ada kendala</t>
  </si>
  <si>
    <t>Lebih sering berdiskusi</t>
  </si>
  <si>
    <t xml:space="preserve">Petani lebih disejahterakan </t>
  </si>
  <si>
    <t>Akses pasar lebih variatif</t>
  </si>
  <si>
    <t>Selalu bermusyawarah</t>
  </si>
  <si>
    <t>Tiddak ada</t>
  </si>
  <si>
    <t>Sucipto</t>
  </si>
  <si>
    <t>Desa S Damai, Kec. Sei Kasih Dumai</t>
  </si>
  <si>
    <t xml:space="preserve">Mengenal sawit lebih dalam </t>
  </si>
  <si>
    <t>Sering kumpul bersama</t>
  </si>
  <si>
    <t>Pesantren bisa menggandeng petani sawit untuk maju</t>
  </si>
  <si>
    <t>Banyak memiliki akses terkait kemandirian terkait ekonomi</t>
  </si>
  <si>
    <t>Pelatihan sawit</t>
  </si>
  <si>
    <t>Diskusi berkelanjutan</t>
  </si>
  <si>
    <t>Ahmad Irwani</t>
  </si>
  <si>
    <t>sSangat Setuju</t>
  </si>
  <si>
    <t>Mengerti usaha kelapa sawit sangat menjanjikan</t>
  </si>
  <si>
    <t>Mungkin karna lokasi pesantren dari rumah</t>
  </si>
  <si>
    <t>Bisa meningkatkan kemandirian petani sawit</t>
  </si>
  <si>
    <t>Alhamdulillah sudah mandiri</t>
  </si>
  <si>
    <t>Ahmadi</t>
  </si>
  <si>
    <t>Mengerti usaha kelapa sawit sangat menguntungkan</t>
  </si>
  <si>
    <t>Mungkin karna jauhnya lokasi pesantren dari rumah</t>
  </si>
  <si>
    <t>Pendampingan dan penguatan kelembagaan</t>
  </si>
  <si>
    <t>Ngadiro</t>
  </si>
  <si>
    <t>Mengerti usaha sawit itu sangat menjanjikan</t>
  </si>
  <si>
    <t>Harus sering kumpul bersama</t>
  </si>
  <si>
    <t>Pelatiuhan dan pendampingan</t>
  </si>
  <si>
    <t>Rikki Pernandes</t>
  </si>
  <si>
    <t>sngat setuju</t>
  </si>
  <si>
    <t>sanagt setuju</t>
  </si>
  <si>
    <t>Platihan dan pendampingan</t>
  </si>
  <si>
    <t>Tugimin</t>
  </si>
  <si>
    <t>Desa S Damai, Kec. Sei Sembilan Dumai</t>
  </si>
  <si>
    <t>Suyatman</t>
  </si>
  <si>
    <t>Sano</t>
  </si>
  <si>
    <t>82132520755</t>
  </si>
  <si>
    <t>Waktu yang terbatas</t>
  </si>
  <si>
    <t>Mengadakan pelatihan tentang usaha kelapa sawit</t>
  </si>
  <si>
    <t>Bisa meniingkatkan ekonomi para petani sawit</t>
  </si>
  <si>
    <t>Jauh lebih baik dari sebelumnya</t>
  </si>
  <si>
    <t>Penguatan kelembagaan</t>
  </si>
  <si>
    <t>Bejalan dengan lancar</t>
  </si>
  <si>
    <t>Susanto</t>
  </si>
  <si>
    <t>Bisa meningkatkan tentang untungnya usaha kelapa sawit</t>
  </si>
  <si>
    <t>Waktu yang terbatas dan arak rumah kepesantren</t>
  </si>
  <si>
    <t>Selalu mengadakan diskusi</t>
  </si>
  <si>
    <t>Pelatuhan dan pendampingan</t>
  </si>
  <si>
    <t>Berjalan dengan lancar</t>
  </si>
  <si>
    <t>Basir</t>
  </si>
  <si>
    <t>300 kg</t>
  </si>
  <si>
    <t>Pengelolaan TBS</t>
  </si>
  <si>
    <t>Meningkatkan pemahaman tentang usaha kelpa sawit</t>
  </si>
  <si>
    <t>Bisa menigkatkan ekonomi peatni sawit</t>
  </si>
  <si>
    <t>Ngadino</t>
  </si>
  <si>
    <t>Desa S Damai, Kec. Sei Sembilan,Dumai</t>
  </si>
  <si>
    <t>Bisa mengetahui kalau melakukan usaha kelapa sawit itu sangat menguntungkan</t>
  </si>
  <si>
    <t>Akses modal dan akses pasar</t>
  </si>
  <si>
    <t>Selalu lancar</t>
  </si>
  <si>
    <t>Sumiyati</t>
  </si>
  <si>
    <t>Banyak sekali manfaatnya,bisa mengenal kelapa sawit itu apa dan bagaimana</t>
  </si>
  <si>
    <t>Menggandeng kelapa sawit dalam hal yang berkaitan dengan sawit</t>
  </si>
  <si>
    <t>Pesantren bisa memajukan petani sawit</t>
  </si>
  <si>
    <t>Latihan dan penekunan</t>
  </si>
  <si>
    <t>Joko santono</t>
  </si>
  <si>
    <t>82113301806</t>
  </si>
  <si>
    <t xml:space="preserve">4 Ha </t>
  </si>
  <si>
    <t>stidak setuju</t>
  </si>
  <si>
    <t>settuju</t>
  </si>
  <si>
    <t>Mengerti usaha sawit sangat menjanjikan</t>
  </si>
  <si>
    <t>Bisa meningkatkan kemandirian sawit</t>
  </si>
  <si>
    <t>Misman</t>
  </si>
  <si>
    <t>Tohirin</t>
  </si>
  <si>
    <t>tida setuju</t>
  </si>
  <si>
    <t>82135250755</t>
  </si>
  <si>
    <t>Suhastini</t>
  </si>
  <si>
    <t>Husein</t>
  </si>
  <si>
    <t>bisa mengetahui peluang dari kelapa sawit</t>
  </si>
  <si>
    <t>harus sering bermusyawarah</t>
  </si>
  <si>
    <t>Bisa meningkatkan ekonomi para petani sawit</t>
  </si>
  <si>
    <t>jauh lebih mandiri dari pada sebelum bermitra dengan pesantren</t>
  </si>
  <si>
    <t>akses padar dan penguatan kelembagaan</t>
  </si>
  <si>
    <t>selalu lancar</t>
  </si>
  <si>
    <t>hanya waktu yang terbatas</t>
  </si>
  <si>
    <t>Legiot</t>
  </si>
  <si>
    <t>Warsiati</t>
  </si>
  <si>
    <t>200 kg</t>
  </si>
  <si>
    <t>Muqni'ah Assa'idah</t>
  </si>
  <si>
    <t>082284445743</t>
  </si>
  <si>
    <t>B Keladi, Kec. D Barat, Dumai</t>
  </si>
  <si>
    <t>1,5 Tton</t>
  </si>
  <si>
    <t xml:space="preserve">Sangat setuju </t>
  </si>
  <si>
    <t>kebun sawit lebih diperrkenalkan</t>
  </si>
  <si>
    <t>SDM beserta SDA kurang memadai</t>
  </si>
  <si>
    <t>pastikan komunikasi terbuka dan transparan</t>
  </si>
  <si>
    <t>nilai-nilai keadilan dalam diskusi hasil usaha</t>
  </si>
  <si>
    <t>panen lebih terjaga dan terjadwal dari sebelumnya</t>
  </si>
  <si>
    <t>pendamping dan monitoring perkembangan sawit petani</t>
  </si>
  <si>
    <t>pesantren mengadakan loka karya sehingga petani dapat memperkenalkan konsep yang dibahas</t>
  </si>
  <si>
    <t>pertemuan yang lebih fleksibel kurang didapatkan sehingga perlu diadakan</t>
  </si>
  <si>
    <t>Suparman</t>
  </si>
  <si>
    <t>mengetahui budidaya yang baik dan pemilihan bibit tempat pembilian bibit yang baik</t>
  </si>
  <si>
    <t>diskusi bisa dilakukan diluar pesantren karena untuk kepesantrenan butuh waktu yang pas</t>
  </si>
  <si>
    <t>sesudah bermitra petani lebih tau memilih bibit yang baik dan membeli dimana</t>
  </si>
  <si>
    <t>petani berperan aktif didalam setiap kegiatan yang dilakukan pesantren terkait sawit</t>
  </si>
  <si>
    <t>dilakukan dialog dalam pertemuan ada sesi tanya  jawab</t>
  </si>
  <si>
    <t>Muhibun</t>
  </si>
  <si>
    <t>diberi penjelasan tentang usaha sawit</t>
  </si>
  <si>
    <t>semoga ekonomi petani sawit meningkat dan stabil</t>
  </si>
  <si>
    <t>awalnya ikut orang lain sekarang sudah bisa sendiri</t>
  </si>
  <si>
    <t xml:space="preserve">pendamping </t>
  </si>
  <si>
    <t>diskusi/musyawarah</t>
  </si>
  <si>
    <t>Basiran</t>
  </si>
  <si>
    <t>15 tahun</t>
  </si>
  <si>
    <t>Selamat K</t>
  </si>
  <si>
    <t>sekarang bisa mencari sendiri</t>
  </si>
  <si>
    <t>diskusi</t>
  </si>
  <si>
    <t>Badariah</t>
  </si>
  <si>
    <t>faham dalam petani sawit</t>
  </si>
  <si>
    <t>ekonomi petani sawit bisa stabil</t>
  </si>
  <si>
    <t>musyawarah bersama</t>
  </si>
  <si>
    <t>Ngateman</t>
  </si>
  <si>
    <t>8 tahun</t>
  </si>
  <si>
    <t>Informasi tentang sawit</t>
  </si>
  <si>
    <t>lebih sering untuk berdiskusi</t>
  </si>
  <si>
    <t>lebih maju dan petani sawit lebih sejahtera</t>
  </si>
  <si>
    <t>lebuh mandiri karna banyak informasi yang di berikan</t>
  </si>
  <si>
    <t>berlangsung sesi tanya jawab</t>
  </si>
  <si>
    <t>Wagiman K</t>
  </si>
  <si>
    <t>Pelatihan Sawit</t>
  </si>
  <si>
    <t>nilai sosial dan spriritual yang meningkat, sehingga para petani juga termotivasi untuk lebih jujur dan disiplin peduli lingkungan hidup</t>
  </si>
  <si>
    <t>kadang ada perbedaan priroritas antara pesantren dan kami, sehinggat membuat koordinasi kurang berjalan</t>
  </si>
  <si>
    <t>tingkatan pemahaman tentang budaya pesantren, sehingga interaksi lebih harmonis0</t>
  </si>
  <si>
    <t>saya berharap pesantren mampu menjadi contoh dalam perbudayaan sumber day manusia petani sehingga mereka lebih percaya diri</t>
  </si>
  <si>
    <t>kami menentukan pemasaran sendiri, memanfaatkan media sosial, dan jaringan yang sudah dibangun pesantren</t>
  </si>
  <si>
    <t>kami didorong untuk terlibat dalam riset bersama pesantren sehingga inovasi kami lakukan berbasis data</t>
  </si>
  <si>
    <t>pesantren memfasilitasi diskusi tentang solusi sehingga program yang dihasilkan lebih praktis</t>
  </si>
  <si>
    <t>tidak ada, budaya pesantren dan petani saling melengkapi, sehingga tidak ada kesalah pahaman</t>
  </si>
  <si>
    <t>Ahmad Subasi</t>
  </si>
  <si>
    <t>diberi penjelasan tentang usaha sawit, keseluruhan dan pemanfaatan lanjutan</t>
  </si>
  <si>
    <t>awalnya ikut orang lain sekarang sudah bisa mencari dan memutuskan sendiri</t>
  </si>
  <si>
    <t>diskusi/musyawarah bersama</t>
  </si>
  <si>
    <t>Purwandi M</t>
  </si>
  <si>
    <t>pesantren membantu kami meningkatkan kualitas produksi sehingga lebih kompetitif</t>
  </si>
  <si>
    <t>kadang pesantren memiliki ritme kegiatan yang berbeda sehingga kami kesulitan menyelesaikan jadwal</t>
  </si>
  <si>
    <t>rencana program panjang antara petani dan program pesatren</t>
  </si>
  <si>
    <t>saya berharappesantren menjadi wadah pertukaran ilmu seperti praktik-praktik pertanian berkelanjutan</t>
  </si>
  <si>
    <t>kami memilih bibit sendiri dengan kualitas baik tidak seperti dulu</t>
  </si>
  <si>
    <t>pesntren memberi pelatihan kepada petani dan pendampingan sehingga petani lebih aktif seperti yang di harapkan</t>
  </si>
  <si>
    <t xml:space="preserve">petani terlibat langsung, sebagai pelaksana kegiatan di lapangan </t>
  </si>
  <si>
    <t>adanya stereotip budaya yang membuat kami ragu untuk mengemukakan pendapat</t>
  </si>
  <si>
    <t>Abdul Salim</t>
  </si>
  <si>
    <t>4 tahun</t>
  </si>
  <si>
    <t>mengetahui budidaya yang baik dan pemilihan bibit tempat pembelian bibit yang baik</t>
  </si>
  <si>
    <t>Suyono</t>
  </si>
  <si>
    <t>Dasimin</t>
  </si>
  <si>
    <t>Desa Sukadamai, Kec Seisimbilan. Kab Dumai</t>
  </si>
  <si>
    <t>semakin banyak yang paham tentang untungnya usaha kelapa sawit</t>
  </si>
  <si>
    <t>waktu yang terbatas dan jarak dari rumah ke pesantren yang cukup jauh</t>
  </si>
  <si>
    <t>sering-sering mengadakan diskusi tentang kelapa sawit</t>
  </si>
  <si>
    <t>semoga petani sawit ekonominya semakin bagus</t>
  </si>
  <si>
    <t>petani diajak bekerja sama untuk meningkatkan produksi dengan diskusi</t>
  </si>
  <si>
    <t>dalam dialog petani menyampaikan permasalahan lalu diberi masukan</t>
  </si>
  <si>
    <t>Suparno</t>
  </si>
  <si>
    <t>089389882656</t>
  </si>
  <si>
    <t>semakin banyak petani lain untuk diskusi dan tukar pendapat</t>
  </si>
  <si>
    <t>jarak antara rumah ke pesantren yang tidak dekat</t>
  </si>
  <si>
    <t>dengan sering melakukan diskusi mengnal kelapa sawit</t>
  </si>
  <si>
    <t>semoga ekonomi para petani sawit selalu bagus</t>
  </si>
  <si>
    <t>petani diajak bekerja sama untuk meningkatkan produsi dengan diskusi</t>
  </si>
  <si>
    <t>para petani menyampaikan masalahnya dan pihak pesantren memberi masukan</t>
  </si>
  <si>
    <t>Saikun</t>
  </si>
  <si>
    <t>Desa b Aceh Kec: Sei. Kab: Dumai</t>
  </si>
  <si>
    <t>Semakin banyak petani yang paham tentang untungnya usaha kelapa sawit</t>
  </si>
  <si>
    <t>dengan sering melalkukan pelatihan tentang kelapa sawit</t>
  </si>
  <si>
    <t>semoga ekonomi para petani sawit semakin bagus</t>
  </si>
  <si>
    <t>para petani menyampaikan masalah dan diberi saran</t>
  </si>
  <si>
    <t>Sugiman</t>
  </si>
  <si>
    <t>081365756881</t>
  </si>
  <si>
    <t>1,5</t>
  </si>
  <si>
    <t>Semakin paham tentang untungnya usaha kelapa sawit</t>
  </si>
  <si>
    <t>Akses Modal dan akses pasar</t>
  </si>
  <si>
    <t>dalam dialog petani menyampaikan permasalahan lalu diberikan masukan</t>
  </si>
  <si>
    <t>Ruslan</t>
  </si>
  <si>
    <t>Menambah wawaswan tentang untungnya usaha kelapa sawit</t>
  </si>
  <si>
    <t>harus sering berkomunikasi</t>
  </si>
  <si>
    <t>semoga ekonomiu para petani sawit semakin membaik</t>
  </si>
  <si>
    <t>Rasimin</t>
  </si>
  <si>
    <t>kami mendapatkan akses pesan yang lebih luas sehingg hasil panen lebih cepat terjual</t>
  </si>
  <si>
    <t>adanya kurang pemahaman teknologi digital di atnara kami membuat koordinasi kurang berjalan lancara</t>
  </si>
  <si>
    <t>tingkat pemahaman budaya pesantren terhadap petrani terkadang asing budaya budaya pesantren</t>
  </si>
  <si>
    <t>berharap pesantren dapat memfasilitasi akses petani kepassar lebih luas</t>
  </si>
  <si>
    <t>kami lebih terbuka pada inovasi dari pesangtren sehingga kami terus berkembang</t>
  </si>
  <si>
    <t>kami dibekali pengetahuan tentang perselokan dan sehingga rencana pembiayaan lebih tergorganisir</t>
  </si>
  <si>
    <t>partisipasi menginkat, sehingga punya andil dalam keberhasilan kemitraan</t>
  </si>
  <si>
    <t>tidak ada kolbaroasi berjalan dengan mulius program berjalan optimal</t>
  </si>
  <si>
    <t>Samujiono</t>
  </si>
  <si>
    <t>082310996846</t>
  </si>
  <si>
    <t>Desa Bangsal Kec. Sei Se,bilan. Kab. Dumai</t>
  </si>
  <si>
    <t>mengetahui bididay yang baik, tempat pembelian bibit yang baik</t>
  </si>
  <si>
    <t>tiidak ada</t>
  </si>
  <si>
    <t>diskusi bisa dilakukan di luar pesantren karena untuk kepesantrenan butuh waktu yang pas</t>
  </si>
  <si>
    <t xml:space="preserve">semoga dengan kerjasama ini petamni lebih mudah mengakses kebutuhan kebun </t>
  </si>
  <si>
    <t>sesudah bermitra petani lebih tau memilih bibit yang baik dan membeli di mana</t>
  </si>
  <si>
    <t>dilakukan dialog dalam petemuan ada sesi tanya jawab</t>
  </si>
  <si>
    <t>Sadi Manto</t>
  </si>
  <si>
    <t>diskusi dilakukan diluar pesantren karena ke pesantren butuh waktu yang pas</t>
  </si>
  <si>
    <t>semoga dengan kerja sama ini petani lebih mudah mengkases kebutuhan kebun</t>
  </si>
  <si>
    <t>Joko Suseno</t>
  </si>
  <si>
    <t>sangat Setuju</t>
  </si>
  <si>
    <t>megetahui budidaya yang baik, tempat pembelian bibit yang baiik</t>
  </si>
  <si>
    <t>Sumarjo Midin</t>
  </si>
  <si>
    <t>kadang susah untuk ke pesanrten karena kerja</t>
  </si>
  <si>
    <t>diskusi dan porogram bantuan dipermudah</t>
  </si>
  <si>
    <t>semoga pesantren bisa dterus melanjutkan dan memberikan bantuan serta dukungan bagi petani sawit sekitar</t>
  </si>
  <si>
    <t>semakin mandiri karena diberi tahu bibit yang baik serperti aa dan pupuk yang vovok untuk sawit juga</t>
  </si>
  <si>
    <t>dialog berjalanm baik dan pesantren memberi kesempatan bagi kami upetani untuk menyampaikan kendala</t>
  </si>
  <si>
    <t>Desa B. Aceh Kec Sei Sembilan, Kab. Dumai</t>
  </si>
  <si>
    <t>Tau budidaya yang baik, selama ini hanya secara konvensional/tradisional saja</t>
  </si>
  <si>
    <t>Petani diberi materi lanjutan yang mudah dipahami lagi</t>
  </si>
  <si>
    <t>Semoga lebih banyak pesantren yang bisa membantu petani</t>
  </si>
  <si>
    <t>Sudah Mandiri</t>
  </si>
  <si>
    <t>Akses modal dengan menyambungkan dengan pemilik Modal</t>
  </si>
  <si>
    <t>Berlangsung saat ada kegiatan, dengan memghipun keluhan petanoi dan diberi arahan</t>
  </si>
  <si>
    <t>Tidk Ada</t>
  </si>
  <si>
    <t>Muslimin</t>
  </si>
  <si>
    <t xml:space="preserve">Milik Sendiri </t>
  </si>
  <si>
    <t xml:space="preserve">Kami mendapatkan akses pasar yang lebih luas, sehingga hasil panen lebih cepat terjual </t>
  </si>
  <si>
    <t>Adanya kuang pemahaman teknologi digital diantara kami membuat koordinasi  jarang berjalan lancar</t>
  </si>
  <si>
    <t>Tingkat Pemahaman budaya pesantren terhadap petani terkadang asing budaya - budaya pesantren</t>
  </si>
  <si>
    <t>Berharap pesantren dapat memfasilitasi akses petani ke pasar yang lebih luas</t>
  </si>
  <si>
    <t>Kami lebih terbuka pada inovasi dari pesantren sehingga kami terus berkembang</t>
  </si>
  <si>
    <t>Kami dibekali pengetahuan tentang pengelolaan uang sehingga rencana pembiayaan lebih terorganisir</t>
  </si>
  <si>
    <t>Partisipasi meningkat, sehingga puna andil dalam keberhasilan kemitraan</t>
  </si>
  <si>
    <t>Tidak ada kolaborasi berjalan dengan mulus program berjalan optimal</t>
  </si>
  <si>
    <t>Ratiman</t>
  </si>
  <si>
    <t>0813783044962</t>
  </si>
  <si>
    <t>Mengetahui budidaya yang baik, pemilihan bibit tempat pembelian bibit yang baik</t>
  </si>
  <si>
    <t>Diskusi bisa dilakukan diluar pesantren karena untuk kepesantrenan butuh waktu yang pas</t>
  </si>
  <si>
    <t>Semoga dengan kerjasama ini petani lebihmudah mengakses kebun.</t>
  </si>
  <si>
    <t>Sesudah bermitra petani lebih tahu memiliih bibit yang baik membeli dimana</t>
  </si>
  <si>
    <t xml:space="preserve">Dilakukan dialog diluar pertemuan, ada sesi tanya jawab </t>
  </si>
  <si>
    <t xml:space="preserve">Junaidi </t>
  </si>
  <si>
    <t>Mengetahui budidaya ya baik, pemilihan bibit tempat pembelian bibit yg baik</t>
  </si>
  <si>
    <t>Diskusi bisa dilakukan di luar pesantren karen ke pesantren butuh waktu yang pas</t>
  </si>
  <si>
    <t xml:space="preserve">Semoga dengan bekerja sama ini petani lebih mudah mengakses kebutuhan kebun </t>
  </si>
  <si>
    <t>Sesudah bermitra petani lebih tau memimilih bibit yg baik membeli dimana</t>
  </si>
  <si>
    <t>Petani berperan aktif dalam setiap kegiatan yang dilakukan pesantren berkait sawit</t>
  </si>
  <si>
    <t>Dilakukan dialog pertemanan, ada sesi tanya jawab</t>
  </si>
  <si>
    <t>Susyanto</t>
  </si>
  <si>
    <t>Penanaman model sawit terbaik</t>
  </si>
  <si>
    <t>Bisa menambah wawasan tentang usaha kelapa sawit</t>
  </si>
  <si>
    <t>Waktu yang terbatas dan jarak dari rumah ke pondok yang cukup jauh</t>
  </si>
  <si>
    <t>dengan melakukan diskusi ketika hari-hari libur kerja</t>
  </si>
  <si>
    <t>Semoga petani sawit dimasa depan stabil ekonominya</t>
  </si>
  <si>
    <t xml:space="preserve">Petani diajak bekerja sama untuk meningkatkan produksi dengan diskusi </t>
  </si>
  <si>
    <t>Dalam dialog petani menyampaikan permasalahan lalau diberi masukan</t>
  </si>
  <si>
    <t>Kasmudi</t>
  </si>
  <si>
    <t>Sangat tidak Setuju</t>
  </si>
  <si>
    <t>Semaikin banyak petani lain yang mengerti tentang usaha kelapa sawit</t>
  </si>
  <si>
    <t>Waktu karena kerja</t>
  </si>
  <si>
    <t>Sering-sering melakukan musyawarah</t>
  </si>
  <si>
    <t>Semoga petani sawit ekonominya semakin naik.</t>
  </si>
  <si>
    <t>Sutikno</t>
  </si>
  <si>
    <t>081378304762</t>
  </si>
  <si>
    <t>-</t>
  </si>
  <si>
    <t>Semakin Banyak yang paham tentang sawit</t>
  </si>
  <si>
    <t xml:space="preserve">Waktu yang terbatas </t>
  </si>
  <si>
    <t xml:space="preserve">Sering-sering mengadakan diskusi </t>
  </si>
  <si>
    <t>Semoga seluruh indonesia petaninya, ekonominya semakin membaik</t>
  </si>
  <si>
    <t>Petani diajak bekerja sama</t>
  </si>
  <si>
    <t>Petani menyampaikan permasalahan</t>
  </si>
  <si>
    <t>\</t>
  </si>
  <si>
    <t>Wagino</t>
  </si>
  <si>
    <t>089389552656</t>
  </si>
  <si>
    <t>Semakin banyak petani lain untuk diskusi dan tukar pendapat</t>
  </si>
  <si>
    <t>Diskusi diperhatikan waktu-waktu tidak sedang kerja</t>
  </si>
  <si>
    <t>Sriwinarno</t>
  </si>
  <si>
    <t>Sering-sering melaksanakan diskusi terkait kelapa sawit</t>
  </si>
  <si>
    <t>Semoga petani sawit ekonominya selalu bagus</t>
  </si>
  <si>
    <t>Pelatihan dan akses pasar</t>
  </si>
  <si>
    <t>Petani menyampaikan permasalahan dan pihak pondok memberi masukan</t>
  </si>
  <si>
    <t>Alex Timinto</t>
  </si>
  <si>
    <t>Sering melakukan diskusi dihari-hari tertentu</t>
  </si>
  <si>
    <t>Semoga Ekonomi petani sawit semakin membaik</t>
  </si>
  <si>
    <t xml:space="preserve">Alhamdulillah sudah mandiri </t>
  </si>
  <si>
    <t>Pendampingan tentang cara menanam yang benar memupuk, dan lain sebagainya</t>
  </si>
  <si>
    <t>Para petani menyampaikan permasalahannya dan pihak pesantren memberi saran</t>
  </si>
  <si>
    <t>Gono</t>
  </si>
  <si>
    <t>82389552656</t>
  </si>
  <si>
    <t>Desa S Damai, Kec. Sei Subika Dumai</t>
  </si>
  <si>
    <t>Tahu dimana bisa membeli bibit sawit yang baik</t>
  </si>
  <si>
    <t>Kendala diwaktu siang bekerja dikebun</t>
  </si>
  <si>
    <t>Diskusi atau pendampingan bisa menyesuaikan waktu petani</t>
  </si>
  <si>
    <t>Semoga pesantren bisa membawa petani lebih baik lagi ekonomi</t>
  </si>
  <si>
    <t>Lebih mandiri karna sudah diberi informasi</t>
  </si>
  <si>
    <t>Petani diajak untuk diskusi dan diberi pelatihan</t>
  </si>
  <si>
    <t>Suara petani didesak melalui diskusi</t>
  </si>
  <si>
    <t>Tidak begitu menjadi hambatan</t>
  </si>
  <si>
    <t>Pawit setiyawan</t>
  </si>
  <si>
    <t>Desa Bangsa Aceh, Kec. Sei Sembilan Dumai</t>
  </si>
  <si>
    <t>Lebih paham dalam usaha sawit</t>
  </si>
  <si>
    <t xml:space="preserve">Diberi penjelasan keseluruhan dan pemanfaatkan  </t>
  </si>
  <si>
    <t>Ekonomi petani semakin meningkat</t>
  </si>
  <si>
    <t>Cari tau sendiri</t>
  </si>
  <si>
    <t>Diskusi bersama</t>
  </si>
  <si>
    <t>Lasio</t>
  </si>
  <si>
    <t>81365756881</t>
  </si>
  <si>
    <t>Lebih paham dalam masalah sawit</t>
  </si>
  <si>
    <t>Meningkat dan stabil ekonomi petani sawit</t>
  </si>
  <si>
    <t>Bisa</t>
  </si>
  <si>
    <t>Ngaliayah</t>
  </si>
  <si>
    <t>Desa Bangsal aceh Sei Sembilan Aceh</t>
  </si>
  <si>
    <t xml:space="preserve">Lebih paham usaha sawiit </t>
  </si>
  <si>
    <t>Usaha sawit pemanfaatan</t>
  </si>
  <si>
    <t>Butuh ekonomi</t>
  </si>
  <si>
    <t>Ikut ikut orang lain</t>
  </si>
  <si>
    <t>Tidak ada pendampingan</t>
  </si>
  <si>
    <t>Tidak ada diskusi</t>
  </si>
  <si>
    <t>Gito</t>
  </si>
  <si>
    <t>2 Ton</t>
  </si>
  <si>
    <t xml:space="preserve">Lebih paham tentang sawit </t>
  </si>
  <si>
    <t xml:space="preserve">Usaha Sawit sangat baik </t>
  </si>
  <si>
    <t xml:space="preserve">Saidi </t>
  </si>
  <si>
    <t xml:space="preserve">2 ton </t>
  </si>
  <si>
    <t xml:space="preserve">sangat setuju </t>
  </si>
  <si>
    <t xml:space="preserve">Sangat tidak setuju </t>
  </si>
  <si>
    <t xml:space="preserve">Semakin banyak petani lain yang mengerti tentang usaha kelapa sawit </t>
  </si>
  <si>
    <t xml:space="preserve">Waktu karena kerja </t>
  </si>
  <si>
    <t xml:space="preserve">Seiring sering melakukan musyawarah </t>
  </si>
  <si>
    <t xml:space="preserve">semoga petani sawit ekonominya semakin naik </t>
  </si>
  <si>
    <t xml:space="preserve">Sudah mandiri </t>
  </si>
  <si>
    <t xml:space="preserve">Petani Diajak bekerja sama untuk meningkatkan produksi dengan diskusi </t>
  </si>
  <si>
    <t xml:space="preserve">Dalam dialog petani menyampaikan permasalahan lalu diberi masukan </t>
  </si>
  <si>
    <t xml:space="preserve">Manisem </t>
  </si>
  <si>
    <t>85246781137</t>
  </si>
  <si>
    <t xml:space="preserve">Mengetahui informasi sawit lebih detail </t>
  </si>
  <si>
    <t xml:space="preserve">Lebih sering interaksi dengan petani dan ditambah lagi petani </t>
  </si>
  <si>
    <t xml:space="preserve">Semoga dengan adanya program ini petani lebih stabil ekonominya </t>
  </si>
  <si>
    <t xml:space="preserve">Lebih mandiri sesudah bermitra </t>
  </si>
  <si>
    <t xml:space="preserve">Pelatihan </t>
  </si>
  <si>
    <t xml:space="preserve">Diskusi antar petani dan pihak pesantren </t>
  </si>
  <si>
    <t xml:space="preserve">Syahrial </t>
  </si>
  <si>
    <t xml:space="preserve">Enak, Dan bagus dalam usaha sawit </t>
  </si>
  <si>
    <t xml:space="preserve">Musyawarah </t>
  </si>
  <si>
    <t xml:space="preserve">Semoga ekonomi petani meningkat dan stabil </t>
  </si>
  <si>
    <t xml:space="preserve">Awal awalnya saya meniru orang lain sekarang mandiri </t>
  </si>
  <si>
    <t xml:space="preserve">Tidak ada </t>
  </si>
  <si>
    <t xml:space="preserve">Pendampingan </t>
  </si>
  <si>
    <t xml:space="preserve">Anjo </t>
  </si>
  <si>
    <t xml:space="preserve">1 Ha </t>
  </si>
  <si>
    <t xml:space="preserve">Enak Dan bagus sudah paham dengan baik </t>
  </si>
  <si>
    <t xml:space="preserve">Tidak Ada penjelasan </t>
  </si>
  <si>
    <t xml:space="preserve">Mengadakan musyawarah </t>
  </si>
  <si>
    <t xml:space="preserve">Semoga ekonomi Petani Sawit semakin bagus </t>
  </si>
  <si>
    <t xml:space="preserve">Kurang pendampingan </t>
  </si>
  <si>
    <t xml:space="preserve">Kurang bermusyawarah </t>
  </si>
  <si>
    <t xml:space="preserve">Marjan </t>
  </si>
  <si>
    <t xml:space="preserve">SD </t>
  </si>
  <si>
    <t xml:space="preserve">Sangat Seuju </t>
  </si>
  <si>
    <t xml:space="preserve">Sangan Setuju </t>
  </si>
  <si>
    <t xml:space="preserve">Mengetahui Budaya Sawit yang baik </t>
  </si>
  <si>
    <t xml:space="preserve">Kadang susah untuk ke pesantren karena kerja </t>
  </si>
  <si>
    <t xml:space="preserve">diskusi dan program bantuan dipermudah </t>
  </si>
  <si>
    <t xml:space="preserve">Semoga Pesantren Bisa terus melanjutkan dan memberikan bantuan serta dukungan bagi petani sawit sekitar </t>
  </si>
  <si>
    <t xml:space="preserve">Semakin mandiri karena diberi tau bibit yang baik seperti apa dan pupuk apa yang cocok untuk sawit </t>
  </si>
  <si>
    <t xml:space="preserve">Pendampingan dan pelatihan </t>
  </si>
  <si>
    <t xml:space="preserve">dialog berjalan baik dan pesnatren memberi kesempatan bagi kami petani untuk menyampaikan kendala </t>
  </si>
  <si>
    <t>Sunaryo</t>
  </si>
  <si>
    <t>Tanjung Penyembal, Sei Sembilan, Dumai</t>
  </si>
  <si>
    <t>Mengetahui bibit sawit yang baik</t>
  </si>
  <si>
    <t>Perlunya dukungan lebih lanjut dari mitra termasuk biaya operasional bagi petani</t>
  </si>
  <si>
    <t>Semoga banyak petani sawit yang lebih mandiri dan stabil ekonominya</t>
  </si>
  <si>
    <t>Sudahj mandiri karna sudah lama bertani dan ditambah dengan ilmu baru</t>
  </si>
  <si>
    <t>Pendampingan dan pertisipasi petani diikutkan dalam diskusi</t>
  </si>
  <si>
    <t>Siti Rahmah</t>
  </si>
  <si>
    <t>3 Ton</t>
  </si>
  <si>
    <t>Lebih paham rawat sawit</t>
  </si>
  <si>
    <t>Perbanyak perdampingan langsung kebun</t>
  </si>
  <si>
    <t>Harap dukungan ilmu modal</t>
  </si>
  <si>
    <t>Kini lebih yakin bermitra</t>
  </si>
  <si>
    <t>Dapat pelatihan modal pemas</t>
  </si>
  <si>
    <t>Bermusyawarah bersama sampaikan pendapat</t>
  </si>
  <si>
    <t>Selesaikann kendala lewat komunikasi</t>
  </si>
  <si>
    <t>Riniyani</t>
  </si>
  <si>
    <t>Basilan Baru, Sei sembilan, Dumai</t>
  </si>
  <si>
    <t>2,5 Ha</t>
  </si>
  <si>
    <t>Saya bisa mengambil keputusan budidaya dengan yakin</t>
  </si>
  <si>
    <t>Kerjasama yang berkelanjutan</t>
  </si>
  <si>
    <t>Semoga dengan adanuya ini ekonomi petani sawitt  bisa stabil</t>
  </si>
  <si>
    <t>Suudah mandiri</t>
  </si>
  <si>
    <t>Terjadi bila ada pertemuan</t>
  </si>
  <si>
    <t>Paryono</t>
  </si>
  <si>
    <t>2,5  Ha</t>
  </si>
  <si>
    <t>4 Ton</t>
  </si>
  <si>
    <t>Sangat setuu</t>
  </si>
  <si>
    <t>Agus Hariono</t>
  </si>
  <si>
    <t>15 Tahun</t>
  </si>
  <si>
    <t>Penanaman sawit baik</t>
  </si>
  <si>
    <t>Banyak tentang sawit dari bibit sampai panen</t>
  </si>
  <si>
    <t>Waktu kerja yang setiap hari</t>
  </si>
  <si>
    <t>Penjelasan yang secara langsung dan waktu atau tempat yang mudah dijangkau petaninya</t>
  </si>
  <si>
    <t>Semoga semua petani sawit bisa mengelola sawit dengan lebih baik dan meningkatkan ekonominya</t>
  </si>
  <si>
    <t>Setelah bermitra tidak lagi bingung mencari bibit yang baik dan pupuk yang bagus</t>
  </si>
  <si>
    <t>Pendampingan kepada petani dengan mengumpulkan dan menerima massukan atau keluhan terkait sawit</t>
  </si>
  <si>
    <t>Adanya diskusi</t>
  </si>
  <si>
    <t>Sulastri</t>
  </si>
  <si>
    <t>10 Tahun</t>
  </si>
  <si>
    <t>Bersilatuhrahmi dan menyampaikan keluhan tentang sawit</t>
  </si>
  <si>
    <t>Semoga ekonomi petani bisa lebih stabil kedepannya</t>
  </si>
  <si>
    <t>Sudah mandiri dan bisa mengambil keputusan sendiri untuk lahan pribadi</t>
  </si>
  <si>
    <t>Pesantren dan petani melakukan diskusi, menyampaikan damn memberi solusi dari permasalahan yang dialami</t>
  </si>
  <si>
    <t>Teknologi, ada yang tidak bisa memakai gadget</t>
  </si>
  <si>
    <t>Siti Mahmudah</t>
  </si>
  <si>
    <t>Lubuk Gaung, Sei Sembilan, Dumai</t>
  </si>
  <si>
    <t>2,5 Ton</t>
  </si>
  <si>
    <t>Tidak setujuse</t>
  </si>
  <si>
    <t>Mengetahui info sawit</t>
  </si>
  <si>
    <t>Saling  terbuka dan kalo bisa modal juga diusahakan</t>
  </si>
  <si>
    <t>Semoga dengan mitra ini ekonomi pesantren lebih stabil</t>
  </si>
  <si>
    <t>Setlahh bermitra banyak yang diketahui, biasanya bibit acak yang dipakai, setelah tau, kami jadi memilih biibit yang bagus</t>
  </si>
  <si>
    <t>Pelatihan dan Pendampingan</t>
  </si>
  <si>
    <t>Dialog dilakukan antara petani dan pesantren, dan pesantren menerima keluh kesah atau kenfdala petani</t>
  </si>
  <si>
    <t>Nurahim</t>
  </si>
  <si>
    <t>20 Tahun</t>
  </si>
  <si>
    <t>Info sawit lebih banyak</t>
  </si>
  <si>
    <t>Tidak aada hambatan yang berarti</t>
  </si>
  <si>
    <t>Saling terbuka mengenai masalah dan pemberian solusi</t>
  </si>
  <si>
    <t>Semoga petani kelapa sawit yang lahannya sedikit tetap bisa stabil ekonominya</t>
  </si>
  <si>
    <t>Dari pengalaman menjadi petani sawit sudah bisa mengambil keputusan tentang bibit, pupuk dan panen</t>
  </si>
  <si>
    <t>Berdasar keluhan dan maslah petani, tetapi belum ada akses modal yang saya terima</t>
  </si>
  <si>
    <t>Djumirin</t>
  </si>
  <si>
    <t>Bagan Keladi, Dumai Barat, Dumai</t>
  </si>
  <si>
    <t>Jadi tau lebih banyak tentang sawit</t>
  </si>
  <si>
    <t>Lebih banyak diskusi dan interaksi</t>
  </si>
  <si>
    <t>Semoga dengan mitra ini bisa membawa ekonomi  petani lebih baik</t>
  </si>
  <si>
    <t>Menjadi lebih mandiri setelah bermitra kerana tau banyak informasi</t>
  </si>
  <si>
    <t>Suara petani didengan dan diterima dengan baik saat diskusi</t>
  </si>
  <si>
    <t>Agung Pratama</t>
  </si>
  <si>
    <t>1  Ton</t>
  </si>
  <si>
    <t>Tau lebih banyak tentang sawit, dari pembibitan hingga pasca panen</t>
  </si>
  <si>
    <t>Lebih sering untuk diskusi dan waktunya lebih bisa diatur lagi</t>
  </si>
  <si>
    <t>Semoga ekonomi petani semakin baik</t>
  </si>
  <si>
    <t>Lebih mandiri dan tau lebih banyak ilmu tentang sawit</t>
  </si>
  <si>
    <t>Suara petani didengar dengan baik</t>
  </si>
  <si>
    <t>Riski Suprianto</t>
  </si>
  <si>
    <t>5 Tahun</t>
  </si>
  <si>
    <t>Tau lebih banyak tentang sawit</t>
  </si>
  <si>
    <t>Lebih sering diskusi dan waktu diskusi disepakati dari dua pihak</t>
  </si>
  <si>
    <t>Lebih mandiri dan bannyak info yang didapat</t>
  </si>
  <si>
    <t>Berlangsung baik, dan suara petani juga didengar</t>
  </si>
  <si>
    <t>H. Abu Bakar</t>
  </si>
  <si>
    <t>26 Tahun</t>
  </si>
  <si>
    <t>Penanaman kelapa sawit yang baik</t>
  </si>
  <si>
    <t>Tidalk setuju</t>
  </si>
  <si>
    <t>Tidak setyuju</t>
  </si>
  <si>
    <t>Bisa menyampaikan kendala dan masalah pada tempat yang tepat</t>
  </si>
  <si>
    <t>Mungkin pihak mitra atau pesantren bisa mengumpulkan lebih banyak lagi petani sawitnya</t>
  </si>
  <si>
    <t>Sudah bisa mandiri dengan membeli bibit pada penjual yang terpercaya</t>
  </si>
  <si>
    <t>Pendampingan dan akses pasar</t>
  </si>
  <si>
    <t xml:space="preserve">Melalui diskusi, Petani menyampaikan masalah atau keluhan lalu dibberikan masukan </t>
  </si>
  <si>
    <t>Rika Sari</t>
  </si>
  <si>
    <t>Muhammad Dwi Satrio</t>
  </si>
  <si>
    <t>7 Tahun</t>
  </si>
  <si>
    <t>Adanya wadah untuk masalah budidaya sawit</t>
  </si>
  <si>
    <t>Jarak dan waktuuntuk interaksi sering tidak pas</t>
  </si>
  <si>
    <t>Diskusi bisa dilakukan di tempat yang dekat dengan  tempat tinggal warga</t>
  </si>
  <si>
    <t>Semoga petani sawit lebih sejahtera</t>
  </si>
  <si>
    <t>Jahari</t>
  </si>
  <si>
    <t>18 Tahun</t>
  </si>
  <si>
    <t>Bisa menyampaikan kendala dan masalah pada tempat yang tempat</t>
  </si>
  <si>
    <t>Sukarmi</t>
  </si>
  <si>
    <t>10 Tahu n</t>
  </si>
  <si>
    <t>Bisa menyampikan kendala dan masalah pada tempat yang tepat</t>
  </si>
  <si>
    <t>Mitra atau pesantren bisa mengumpulkan lebih banyak lagi petani sawitnya</t>
  </si>
  <si>
    <t>Semopga semakin banyak petani yang stabil ekonominya</t>
  </si>
  <si>
    <t>Rasiman</t>
  </si>
  <si>
    <t>8137830962</t>
  </si>
  <si>
    <t>e</t>
  </si>
  <si>
    <t>Mengetahui  info sawit</t>
  </si>
  <si>
    <t>Semoga petani kelapa sawit lebih stabil ekonominya</t>
  </si>
  <si>
    <t>Semakin mandiri karena sudah diberi info</t>
  </si>
  <si>
    <t>Dilakukan diskusi</t>
  </si>
  <si>
    <t>Rasikun</t>
  </si>
  <si>
    <t>Bisa menyampaikan kendala dan masalah pada tempat yang tept</t>
  </si>
  <si>
    <t>Sugeng Riyanto</t>
  </si>
  <si>
    <t>85265566027</t>
  </si>
  <si>
    <t>Herman</t>
  </si>
  <si>
    <t>t</t>
  </si>
  <si>
    <t>Silaturahmi dan bertukar informasi mengenai sawit</t>
  </si>
  <si>
    <t>Waktu diskusi  atau interaksi kepesantrenan yang kurang dari saya</t>
  </si>
  <si>
    <t>Pesantren memberikan program tentang prakting pertanian berkelanjutan, pengelolaan keuangan dan pemasaran produk</t>
  </si>
  <si>
    <t>Semoga ekonomi petani sawit lebih stabil</t>
  </si>
  <si>
    <t>Bibit, pupuk, panen sudah bisa saya kendalikan</t>
  </si>
  <si>
    <t xml:space="preserve">Pendampingan, Penguatan lembaga, pesantren memberikan kesempatan </t>
  </si>
  <si>
    <t>melalui diskusi  pesantren menerima keluhan petani dan memberikan solusi</t>
  </si>
  <si>
    <t>Tubari</t>
  </si>
  <si>
    <t>9 Tahun</t>
  </si>
  <si>
    <t>Ada solusi tentang masalah sawit</t>
  </si>
  <si>
    <t>Ada dana bantuan</t>
  </si>
  <si>
    <t>Semoga harga sawit bisa stabil</t>
  </si>
  <si>
    <t>Bisa tau dan mandiri dalam budidaya sawit</t>
  </si>
  <si>
    <t>Ada pendampingan, petani diundang</t>
  </si>
  <si>
    <t>Keluhan dan masalah petani didengar dan diberi solusi</t>
  </si>
  <si>
    <t>Ada kada teknologinyakurang faham, sebagai petani biasa yang jarang menggunakan teknologi</t>
  </si>
  <si>
    <t>Suratminah</t>
  </si>
  <si>
    <t>1,2 Ha</t>
  </si>
  <si>
    <t>1,4 Ton</t>
  </si>
  <si>
    <t>Menambah info baru tentang sawit</t>
  </si>
  <si>
    <t>Pemahaman, bahasa dalam materi kadang kurang bisa difahami</t>
  </si>
  <si>
    <t>Semoga pesantren bisa membawa petani sawit stabil dalam ekonomi</t>
  </si>
  <si>
    <t xml:space="preserve">Sebelum bermitra sudah mampu memilih bibit yang baik. Setelah bermitra bertambah informasi mengenai pupuk yang baik dan sumber pupuknya </t>
  </si>
  <si>
    <t>Pendampingan dilakukan pada petani yang sudah bermitra dengan pesantren</t>
  </si>
  <si>
    <t>Melalui diskusi bersama</t>
  </si>
  <si>
    <t>Teknologi dan waktu. Zaman sudah modern petani yang sudah tua sulit mengikuti metodenya</t>
  </si>
  <si>
    <t>Atim</t>
  </si>
  <si>
    <t>Tidak sekolah</t>
  </si>
  <si>
    <t>36 Tahun</t>
  </si>
  <si>
    <t>Prospek dan keuntungan petani sawit</t>
  </si>
  <si>
    <t>Pemahaman dilakukan lagi secara menyeluruh ke petani sawit</t>
  </si>
  <si>
    <t>Semoga ekonomi petani sawit semakin meningkat</t>
  </si>
  <si>
    <t>Saya sudah dapat mengambil dalam bertani sawit</t>
  </si>
  <si>
    <t>Pendampingan dan pesantren bersam sama  dengan petani</t>
  </si>
  <si>
    <t>Melakukan diskusi dan pertemuan, membahas kendala dalam berani sawit</t>
  </si>
  <si>
    <t>Johan</t>
  </si>
  <si>
    <t>85963896029</t>
  </si>
  <si>
    <t>Bagi hasil</t>
  </si>
  <si>
    <t>7 Ton</t>
  </si>
  <si>
    <t>ese</t>
  </si>
  <si>
    <t xml:space="preserve">Pemanfaatan kelapa sawit dan informasi tentang sawit </t>
  </si>
  <si>
    <t>Disesuaikan waktu-waktu diskusi dan materi diskusi</t>
  </si>
  <si>
    <t>Semoga pesantren lebih memudahkan petani</t>
  </si>
  <si>
    <t>Pupuk, panen sudah diberikan pelatihan yang baik jadi lebih mandiri lagi</t>
  </si>
  <si>
    <t>Petani menyampaikan masalah dan diterima oleh pesantren, lalu diberikan solusi mengenai permasalahnnya</t>
  </si>
  <si>
    <t>Petani yang sudah menyampaikan kendala kemudian diberikan solusi</t>
  </si>
  <si>
    <t>Wasliya</t>
  </si>
  <si>
    <t>85963048985W</t>
  </si>
  <si>
    <t>0,3 Ha</t>
  </si>
  <si>
    <t>200 Kg</t>
  </si>
  <si>
    <t>ssssse</t>
  </si>
  <si>
    <t>Mendapat akses tentang sawit bibit dan pemasaran</t>
  </si>
  <si>
    <t>Petani diberikan keluasan dalam berkomunikasi dengan pijhak luar</t>
  </si>
  <si>
    <t>Semoga pesantren mampu meningkatkan kestabilan ekonomi petani</t>
  </si>
  <si>
    <t>Setelah bermitra lebih banyak tahu milih bibit, jenis pupuk bagus dan panen</t>
  </si>
  <si>
    <t>Akses pasar diberikan pada petani sawit yang memanfaatkan limbah atau turunan sawit</t>
  </si>
  <si>
    <t>Dede</t>
  </si>
  <si>
    <t>Desa Bukit kapur Kec. Bukit Kapur,Dumai</t>
  </si>
  <si>
    <t>Pekerja</t>
  </si>
  <si>
    <t>6-7 ton</t>
  </si>
  <si>
    <t>Menganalisis penyalit sawit &amp; pemulihannya</t>
  </si>
  <si>
    <t>Manfaat utama yang saya rasakan adalah adanya peningkatan pengetahuan dan keterampilan</t>
  </si>
  <si>
    <t>Keterbatasan waktu untuk berkomunikasi secara langsung serta kurangnya berkomunikasi dengan baik</t>
  </si>
  <si>
    <t>Sarannya berkomunikasi secara baik</t>
  </si>
  <si>
    <t>Saya harap pesantren dapat berperan dengan baik dengan aktif sebagai pusat daya ekonomi</t>
  </si>
  <si>
    <t>Memilih bibit yang baik dan unggul</t>
  </si>
  <si>
    <t>Petani adalah bisa di alam setiap hari</t>
  </si>
  <si>
    <t>Sesuai dengan pihak pesanren</t>
  </si>
  <si>
    <t>Fardi Firmansyah</t>
  </si>
  <si>
    <t>Alhamdulillah sawitnya semakin enak dan berhasil</t>
  </si>
  <si>
    <t>Cuma hambatannya buahnya sedang buruk</t>
  </si>
  <si>
    <t>Menjaga persawitan pesantren</t>
  </si>
  <si>
    <t>Menjadi lebih baik</t>
  </si>
  <si>
    <t>Membuat lahan menjadi banyak</t>
  </si>
  <si>
    <t>Sesuai dengan pihak pesantren mau gimana</t>
  </si>
  <si>
    <t xml:space="preserve">Dengan cara mempermudah situasi </t>
  </si>
  <si>
    <t>Desa Mataram Kec. Bukit Kapur,Dumai</t>
  </si>
  <si>
    <t>6 ton</t>
  </si>
  <si>
    <t>Menjaga komunikasi</t>
  </si>
  <si>
    <t>Membuat lahan menjadi baanyak buahnya</t>
  </si>
  <si>
    <t>Irfan gunawan</t>
  </si>
  <si>
    <t>10 ton</t>
  </si>
  <si>
    <t>Pelatihan mengenai tahapan pemupukan sawit,cara memproduksi kecambah</t>
  </si>
  <si>
    <t>Kemandirian dalam mengelola sawit</t>
  </si>
  <si>
    <t>Pemberdayaan untuk memenuhi perekonomian</t>
  </si>
  <si>
    <t>Pesantren sangat berperan bagi petani</t>
  </si>
  <si>
    <t>Buyung sagala</t>
  </si>
  <si>
    <t>Alhamdulillah bermanfaat buat penghasilan keluar</t>
  </si>
  <si>
    <t>Sering kumpul aja</t>
  </si>
  <si>
    <t>Sering kunjungan lahan</t>
  </si>
  <si>
    <t>Merawat sawit</t>
  </si>
  <si>
    <t>Fasilitas,pupuk,dan lainnya</t>
  </si>
  <si>
    <t>Kumpul bersama</t>
  </si>
  <si>
    <t>Riki hamdani</t>
  </si>
  <si>
    <t>Saya mendapatkan keuntungan</t>
  </si>
  <si>
    <t>Alhamdulillah tidak ada</t>
  </si>
  <si>
    <t>Sering berkomunikasi</t>
  </si>
  <si>
    <t>Agar selalu berkomunikasi dengan baik</t>
  </si>
  <si>
    <t xml:space="preserve">Dengan memlih bibit ubggul dan jadwal </t>
  </si>
  <si>
    <t>Perawatan rutin</t>
  </si>
  <si>
    <t>Dialog dengan baik</t>
  </si>
  <si>
    <t>Butet simbolon</t>
  </si>
  <si>
    <t>Prempuan</t>
  </si>
  <si>
    <t>Desa Sedakat Kec. Btang kapur,Dumai</t>
  </si>
  <si>
    <t>5 ton</t>
  </si>
  <si>
    <t>Membantu keuangan karyawan</t>
  </si>
  <si>
    <t>Kurang komunikasi</t>
  </si>
  <si>
    <t>Sering komunikasi</t>
  </si>
  <si>
    <t>Harapan agar sering peduli terhadap karyawan</t>
  </si>
  <si>
    <t>Mengelola perkebunan</t>
  </si>
  <si>
    <t>Fasilitas untuk kebun</t>
  </si>
  <si>
    <t>Adanya perencanaan</t>
  </si>
  <si>
    <t>Rahim</t>
  </si>
  <si>
    <t>Desa Suka Damai Kec Bukit kapur,Dumai</t>
  </si>
  <si>
    <t>Dapat menambah ilmu pengetahuan saya</t>
  </si>
  <si>
    <t>Kurangnya jaringan/internet di wilayah</t>
  </si>
  <si>
    <t>Rutin melakukan perawatan</t>
  </si>
  <si>
    <t>Berkembang lebih maju</t>
  </si>
  <si>
    <t>Pemupukan panen</t>
  </si>
  <si>
    <t>Penyediaan pupuk dan keperluan lainnya</t>
  </si>
  <si>
    <t>Rapat bersama anggota kebun</t>
  </si>
  <si>
    <t>Lamhot</t>
  </si>
  <si>
    <t>Desa jln.Kebun Kecc. Batang kapur,Dumai</t>
  </si>
  <si>
    <t>3,5 ton</t>
  </si>
  <si>
    <t>Tidaksetuju</t>
  </si>
  <si>
    <t>Mendapatkan pelajaran dan pengetahuan tentang pengelolaan perkebunan kelapa sawit</t>
  </si>
  <si>
    <t>Lokasi jauh</t>
  </si>
  <si>
    <t>Lauk dipondok ga enak</t>
  </si>
  <si>
    <t>Ustnya tidak peduli santri</t>
  </si>
  <si>
    <t>Sangat mendukung sekali</t>
  </si>
  <si>
    <t>Santrinya sedikit</t>
  </si>
  <si>
    <t>Lauknya tempe terus</t>
  </si>
  <si>
    <t>Tempe basi</t>
  </si>
  <si>
    <t>Syah rizal</t>
  </si>
  <si>
    <t>Dapat membantu masyarakat/karyawan</t>
  </si>
  <si>
    <t>Sering kunjungi lahan</t>
  </si>
  <si>
    <t xml:space="preserve">Kumpul bersama </t>
  </si>
  <si>
    <t>Syawaluddin</t>
  </si>
  <si>
    <t>0,8 ton</t>
  </si>
  <si>
    <t>Pelatihan pertanian sawit</t>
  </si>
  <si>
    <t>Sanagat setuju</t>
  </si>
  <si>
    <t>Dapat meningkatkann penghasilan petani</t>
  </si>
  <si>
    <t>Pesantren lebih aktif lagi dengan petani</t>
  </si>
  <si>
    <t>Agar dapat membantu petani kalau kebutuhan petani sawit</t>
  </si>
  <si>
    <t>Bisa membantu perekonomian keluarga</t>
  </si>
  <si>
    <t>Bambang</t>
  </si>
  <si>
    <t>Desa Buluhala Kec.Geniot,Sungai g</t>
  </si>
  <si>
    <t>Tidak ada,karna gatau</t>
  </si>
  <si>
    <t>Gak kenal</t>
  </si>
  <si>
    <t>Lebih konsisten lagi dalam merawat kebun</t>
  </si>
  <si>
    <t>Merawatnya dengan konsisten</t>
  </si>
  <si>
    <t>Baik baik saja lancar tidak ada hambatan</t>
  </si>
  <si>
    <t>Gaada tapi ga kenal aja</t>
  </si>
  <si>
    <t>Poniman</t>
  </si>
  <si>
    <t>Desa suka maju Kec.Bukit kapur, Dumai</t>
  </si>
  <si>
    <t>Sangat menguntungkan jika bekerja sama</t>
  </si>
  <si>
    <t>Baik baik saja</t>
  </si>
  <si>
    <t>Ahmad afandi</t>
  </si>
  <si>
    <t>Manfaat utama yang kita rasakan adalah daapat dengan mudah bekerja ama dengan kemitraan ponpes</t>
  </si>
  <si>
    <t>Sering mengadakan perkumpulan kemitraan jika untuk meningkatkan berkomunikasi</t>
  </si>
  <si>
    <t>Harapan kita adalah kedepannya adalah ponpes lebih memperbanyak lahan sawit dan membuat pabrik sawit sendiri dan dikelola sendiri</t>
  </si>
  <si>
    <t>Masih sama dengan sebenernya</t>
  </si>
  <si>
    <t xml:space="preserve">Prosess pemberdayaan sangat bagus </t>
  </si>
  <si>
    <t>Harus semangat dalam bekerja</t>
  </si>
  <si>
    <t>Harus mengikuti adat istiadat masyarakat</t>
  </si>
  <si>
    <t>Suryo cipto</t>
  </si>
  <si>
    <t>Manffatnya bisa digunakan untuk menggoreng gorengan</t>
  </si>
  <si>
    <t>Hambatannya adalah komunikasinya saat orang pesantren kalau bagi ada waktu</t>
  </si>
  <si>
    <t>Bekerja sama</t>
  </si>
  <si>
    <t>Sukses selalu dan berkembang dan berbagi masyarakat</t>
  </si>
  <si>
    <t>Musyawarah dulu</t>
  </si>
  <si>
    <t>Tingkatkan gaji</t>
  </si>
  <si>
    <t>Mencari solusi</t>
  </si>
  <si>
    <t>Ada langsung dibahas dan cari subsidi</t>
  </si>
  <si>
    <t>Usdi Sudrajat</t>
  </si>
  <si>
    <t>Desa harapan Kec.Batang kapur, Dumai</t>
  </si>
  <si>
    <t>Manfaatnya adalah dapat memahami tentang kelapa sawit</t>
  </si>
  <si>
    <t>Pesantren kurang memberi pupuk sawit karna sawitnya buahnya kecil</t>
  </si>
  <si>
    <t>Sarannya adalah pondok pesantren harus sering berkomunikasi sama petani tentang perkembangan</t>
  </si>
  <si>
    <t>Harapan saya supaya lahan darunnajah ini lebih banyak berkembang dan buah buahnya</t>
  </si>
  <si>
    <t>Saya harap dalam memilih bibit pondok harus memilih bibit yang bagus</t>
  </si>
  <si>
    <t>Hermanto</t>
  </si>
  <si>
    <t>Desa Panam Kec. Batang kapur,Dumai</t>
  </si>
  <si>
    <t>Dapat bekerja sama dengan baik</t>
  </si>
  <si>
    <t>Susah berkomunikasi secara langsung dengan pihak pesantren karena lokasi wilayahnya jauh</t>
  </si>
  <si>
    <t>Dapat menciptakan kerja sama dengan baik</t>
  </si>
  <si>
    <t>Gaji</t>
  </si>
  <si>
    <t>Harus diskusi</t>
  </si>
  <si>
    <t>Ada,dengan cara berkomunikasi</t>
  </si>
  <si>
    <t>Junaidi</t>
  </si>
  <si>
    <t>Dapat menghasilkan uang untuk makan</t>
  </si>
  <si>
    <t>Susah dihubungi</t>
  </si>
  <si>
    <t>Agar meningkatkan semangat panen</t>
  </si>
  <si>
    <t xml:space="preserve">Lebih konsisten  </t>
  </si>
  <si>
    <t>Mengambil keputusan dengan baik</t>
  </si>
  <si>
    <t>Modal,mobil buat panen</t>
  </si>
  <si>
    <t>Dengan baik</t>
  </si>
  <si>
    <t>Dengan mengikuti daerah/segala adat di masyarakat</t>
  </si>
  <si>
    <t>Andre saputa</t>
  </si>
  <si>
    <t>sangat setse</t>
  </si>
  <si>
    <t>Susah karena jauh</t>
  </si>
  <si>
    <t>Sering bantu dikebun agar efektif</t>
  </si>
  <si>
    <t>Dapat membantu kami dalam berkebun</t>
  </si>
  <si>
    <t>Bibit harus yang unggul</t>
  </si>
  <si>
    <t>Serius jangan terlalu sepele</t>
  </si>
  <si>
    <t>Cara nya adalah sering sering komunikasi</t>
  </si>
  <si>
    <t>Monarizal</t>
  </si>
  <si>
    <t>Manfaat utaama ialah mendapatkan penghasilan yang cukup untuk membantu pondok pesantren</t>
  </si>
  <si>
    <t>Tidak ada hambatan yang didapat</t>
  </si>
  <si>
    <t>Untuk berhati hati menjaga lahan pesantren agar tidak terjadi apa apa</t>
  </si>
  <si>
    <t>Untuk tetap berkembang dan maju</t>
  </si>
  <si>
    <t>Alhamdulillah pemilihan bibit pemupukan dan panen pemasaran</t>
  </si>
  <si>
    <t>Pelatuh,pendampingan,akses mudah dengan cara mendampingi petani agar mereka tau</t>
  </si>
  <si>
    <t>Waktu</t>
  </si>
  <si>
    <t>Masrul</t>
  </si>
  <si>
    <t>82286193395</t>
  </si>
  <si>
    <t>2 tin</t>
  </si>
  <si>
    <t>Dalam bertani menjadi lebih banyak hasil daripada sebenernya dan tumbuhan sawit lebih banyak hasil</t>
  </si>
  <si>
    <t>Kurangnya rakap yang cepat</t>
  </si>
  <si>
    <t>Lebih banyak dirawat lagi dan memilih buah yang bagus ketika hendak memetik buah sawit</t>
  </si>
  <si>
    <t>Semoga lebih maju dan berkembang dengan baik</t>
  </si>
  <si>
    <t>Pemilihan bibit dan tanam sendiri,pemupukan dengan setahun 2/1 kali,panen dalam 2 kali /sebulan,menjadi dan memanen sendiri tidak menggunakan orang lain untuk memanen</t>
  </si>
  <si>
    <t>Akses pasar dalam menjual sawit ke pabriknya dan diolah selebihnya</t>
  </si>
  <si>
    <t>Cukup jauh dan saling interaksi atau komunikasi yang cukup</t>
  </si>
  <si>
    <t>Nurtadi</t>
  </si>
  <si>
    <t>Desa Batang Kapur Kec.Batang kapur, Dumai</t>
  </si>
  <si>
    <t>Sangat bermanfaat bagi saya</t>
  </si>
  <si>
    <t>komunikasi lebih dipebaiki</t>
  </si>
  <si>
    <t>Pembagian dengan masyarakat harus rata</t>
  </si>
  <si>
    <t>Harus lebih dijaga lagi</t>
  </si>
  <si>
    <t>Siswanto</t>
  </si>
  <si>
    <t>82392546664</t>
  </si>
  <si>
    <t>Adi fahimudin</t>
  </si>
  <si>
    <t>85214146065</t>
  </si>
  <si>
    <t>5,5 Ha</t>
  </si>
  <si>
    <t>2,2 ton</t>
  </si>
  <si>
    <t>Pengelolaan buah sawit yang baik,pembimbingan sawit di dominasi</t>
  </si>
  <si>
    <t>Membantu meningkatkan hasil produksi</t>
  </si>
  <si>
    <t>Tidakn ada kendala Peningkatan produksi sawit</t>
  </si>
  <si>
    <t>Suriadi</t>
  </si>
  <si>
    <t>85274400775</t>
  </si>
  <si>
    <t>Jln Harapan Kec Batang kapur, Dumai</t>
  </si>
  <si>
    <t>H.Suyanto</t>
  </si>
  <si>
    <t>81276374600</t>
  </si>
  <si>
    <t>82385579494</t>
  </si>
  <si>
    <t>Rahasia perusahaan</t>
  </si>
  <si>
    <t>Apa mau membantu</t>
  </si>
  <si>
    <t>Kalo ga ganjil genap</t>
  </si>
  <si>
    <t>Engga pernah dirata rata</t>
  </si>
  <si>
    <t>Otodidak</t>
  </si>
  <si>
    <t>Tidak pernah ada kemitraaan dengan pesantren</t>
  </si>
  <si>
    <t>Tidak pernah berkomunikasi</t>
  </si>
  <si>
    <t>Jangan jadikan agama untuk usaha atau  PT</t>
  </si>
  <si>
    <t>Memang pesantren tidak bisa diharapkan</t>
  </si>
  <si>
    <t>Tidak pernah ada kemitraan</t>
  </si>
  <si>
    <t>Boro boro dimodali</t>
  </si>
  <si>
    <t>Mana pernah diolok olok 2 kali</t>
  </si>
  <si>
    <t>Pondok cari kaya sendiri,petani dibuat miskin sendiri</t>
  </si>
  <si>
    <t>Iwan</t>
  </si>
  <si>
    <t>82371898402</t>
  </si>
  <si>
    <t>0,4 Ha</t>
  </si>
  <si>
    <t>0,25 Ton</t>
  </si>
  <si>
    <t>Dapat informasi  tentang sawit</t>
  </si>
  <si>
    <t>Komunikasi di siang hari tidak dapat dilakukan karna kesibukan masing-masing</t>
  </si>
  <si>
    <t>Mengadakan pertemuan untuk saling bertukar pengalaman</t>
  </si>
  <si>
    <t>Pesantren dapat memfasilitasi pembelian pupuk yang murah untuk sawit</t>
  </si>
  <si>
    <t>Mendapatkan kemudahan terkait pembelian pupuk dan bibit sawit</t>
  </si>
  <si>
    <t xml:space="preserve">Mengikuti pelatihan-pelatihan yang di adakan pesantren terkait pengelolaan sawit </t>
  </si>
  <si>
    <t>Diadakan pertemuan untuk petani-petani sawit untuk bermusyawarah dan saling bertukar pendapat</t>
  </si>
  <si>
    <t>Karna jarak antar pesantren yang jauh komunikasi</t>
  </si>
  <si>
    <t>Marzuki</t>
  </si>
  <si>
    <t>82383756013</t>
  </si>
  <si>
    <t>250 Kg</t>
  </si>
  <si>
    <t>8 Tahun</t>
  </si>
  <si>
    <t>Materi tentang sawit</t>
  </si>
  <si>
    <t>Waktu kadang kurang</t>
  </si>
  <si>
    <t>Dialog antar petani dengan tim pesantren masalah sawit</t>
  </si>
  <si>
    <t>Agar ekonomi petani sawit stabil</t>
  </si>
  <si>
    <t>Lebih baik setelah diberikan akses bibit yang baik</t>
  </si>
  <si>
    <t>Pendampingan yang diberikan</t>
  </si>
  <si>
    <t>Suara petani diterima dengan baik</t>
  </si>
  <si>
    <t>Said Mahmus</t>
  </si>
  <si>
    <t>82381736069</t>
  </si>
  <si>
    <t>Bisa menyampaikan kendala dan maslah pada tempat yang tepat</t>
  </si>
  <si>
    <t>Semoga semakin banyak petani yang stabil ekonominya</t>
  </si>
  <si>
    <t>Awaludin</t>
  </si>
  <si>
    <t>85264781137</t>
  </si>
  <si>
    <t>Bisa menyampaikan kendala dan masalah  pada tempat yang tepat</t>
  </si>
  <si>
    <t>Susilo</t>
  </si>
  <si>
    <t>081364894719</t>
  </si>
  <si>
    <t>Sialang Kubang, Perhentian Raja, Kampar</t>
  </si>
  <si>
    <t>12 Tahun</t>
  </si>
  <si>
    <t>Belum Pernah</t>
  </si>
  <si>
    <t>mendapatkan contoh praktik terbaik dari pesantren</t>
  </si>
  <si>
    <t>perubahan kebijakan yang mendadak</t>
  </si>
  <si>
    <t>kurangi salah paham</t>
  </si>
  <si>
    <t>saya berharap pesantren membanyu petani menghadapi masalah sulit ekonomi</t>
  </si>
  <si>
    <t>sebelum bermitra kurang pengetahuan, sekarang bertambah</t>
  </si>
  <si>
    <t>pesantren membantu petani menjadi lebih mandiri, petani belajar sendiri</t>
  </si>
  <si>
    <t>pesantren tidak menutup diri</t>
  </si>
  <si>
    <t>kami kadang merasa jauh dari pesantren, jadi harus sering datang kesini</t>
  </si>
  <si>
    <t>H Mat Saidan</t>
  </si>
  <si>
    <t>085271400469</t>
  </si>
  <si>
    <t>Hang tuah, Perhentian Raja, Kampar</t>
  </si>
  <si>
    <t>meningkatkan kerjasama anatar petani</t>
  </si>
  <si>
    <t>kurangnya keterlibatan tokoh masyarakat sebagai penghubung</t>
  </si>
  <si>
    <t>saling kasih masukan</t>
  </si>
  <si>
    <t>saya berharap pesantren memberi pelatihan wirausaha kepada iburumah tangga petani</t>
  </si>
  <si>
    <t>dulu belum terarah, sekarang lebih terarah</t>
  </si>
  <si>
    <t>pesantren melatih cara menghemat biaya pupuk, petani menerapkan</t>
  </si>
  <si>
    <t>ada diskusi saat terjadi masalah</t>
  </si>
  <si>
    <t>kalau sering ketemu, komunikasi jadi lancar</t>
  </si>
  <si>
    <t>M Arjun Setiawan</t>
  </si>
  <si>
    <t>082285669334</t>
  </si>
  <si>
    <t>Sei Simp Dua, Sei Pagar,Kampar</t>
  </si>
  <si>
    <t>2,7 ton</t>
  </si>
  <si>
    <t>7 tahun</t>
  </si>
  <si>
    <t>Memberikan manfaat ekonomi dan spriritual secara bersamaan</t>
  </si>
  <si>
    <t>kurangnya dukungan fasilitas komunikasi dari kedua pihak</t>
  </si>
  <si>
    <t>tingkatkan kesejahteraan petani</t>
  </si>
  <si>
    <t>saya berharap pesantren memberi manfaat besar bagi kemajuan ekonomi petanu sawit di masa depan</t>
  </si>
  <si>
    <t>dulu belum yakin mengambil keputusan, sekarang lebih yakin</t>
  </si>
  <si>
    <t xml:space="preserve"> semua program dilakukan dengan melibatkan petani secara aktif, mulai dari pelatihan hingga praktik langsung dikebun</t>
  </si>
  <si>
    <t>suara petani cukup di akomodasi dalam program</t>
  </si>
  <si>
    <t>menurut saya, hambatan pasti ada, tapi kalau sama-sama mau mengerti dan menyesuaikan, komunikasi, pasti bisa berjalan dengan baik.</t>
  </si>
  <si>
    <t>Agus Supangat</t>
  </si>
  <si>
    <t>Sei Simpang Dua, Sei Pagar, Kampar</t>
  </si>
  <si>
    <t>1,7 ton</t>
  </si>
  <si>
    <t>Mendapatkan bimbingan langsung dari tenaga ahli</t>
  </si>
  <si>
    <t>Kerja dibuat efektif</t>
  </si>
  <si>
    <t>Saya berharap pesantren mengajarkan cara usaha yang jujur dan amanah</t>
  </si>
  <si>
    <t>Dulu sebelum yakin sekarang lebih percaya diri</t>
  </si>
  <si>
    <t>Pesantren melakukan pendampingan langsung dari lapangan, petani aktif ikut</t>
  </si>
  <si>
    <t>Dialog dilakukan dengan sederhana</t>
  </si>
  <si>
    <t>Waktu harus disepakati bareng</t>
  </si>
  <si>
    <t>Ngatiman</t>
  </si>
  <si>
    <t>88707519772</t>
  </si>
  <si>
    <t>Pantai Raja, Perhentian Raja, Kampar</t>
  </si>
  <si>
    <t>13 tahun</t>
  </si>
  <si>
    <t>PTP</t>
  </si>
  <si>
    <t>Menimgkatkan kualitan hidup petani</t>
  </si>
  <si>
    <t>Informasi tidak terdokumentasi dengan baik</t>
  </si>
  <si>
    <t>Buat target yang jelas</t>
  </si>
  <si>
    <t>Saya berharap pesantren membantu petani membanguin desa yang maju</t>
  </si>
  <si>
    <t>Sebelum bermitra belum paham, sekarang sudah paham</t>
  </si>
  <si>
    <t>Pesantren membantu memperluas jaringan petani, petani mendapat banyak relasi</t>
  </si>
  <si>
    <t>Semua pihak saling menghargai</t>
  </si>
  <si>
    <t>Teknologi cukup jadi tambahan saja</t>
  </si>
  <si>
    <t>Yusman</t>
  </si>
  <si>
    <t>85265482690</t>
  </si>
  <si>
    <t>14 Tahun</t>
  </si>
  <si>
    <t>Membantu dalam perencanaan pemasaran</t>
  </si>
  <si>
    <t xml:space="preserve">Kurangnya kejelasan tujuan jangka panjang kemitraan </t>
  </si>
  <si>
    <t>Cari ide baru dalam bertani</t>
  </si>
  <si>
    <t>Saya berharap pesantren memberi bimbingan agama dan ekoni sekaligus</t>
  </si>
  <si>
    <t>Dulu banyak ketergantungan, sekarang berkurang</t>
  </si>
  <si>
    <t>Pesantren melatih cara menigkatkan produksi, petani coba</t>
  </si>
  <si>
    <t>Ada kesepakatan bersama dalam setiap langkah</t>
  </si>
  <si>
    <t>Ngobrol langsung itu paling efekttif</t>
  </si>
  <si>
    <t>Munaris</t>
  </si>
  <si>
    <t>82363200533</t>
  </si>
  <si>
    <t>Hangtuah, Perhatian Raja, Kampar</t>
  </si>
  <si>
    <t>a</t>
  </si>
  <si>
    <t>Mendapatkan ilmu tentang biaya produksi</t>
  </si>
  <si>
    <t>Perbedaan cara pandang antara petani dan lembaga pesantren</t>
  </si>
  <si>
    <t>Tingkattkan pelayanan pesantren</t>
  </si>
  <si>
    <t>Saya berharap pesantren membantu petani hidup mandiri dan tidak bargantung orang lain</t>
  </si>
  <si>
    <t>Sebelum kerja sama kurang mandiri, sekarang meningkat</t>
  </si>
  <si>
    <t>Pesantren mambantu meningkatkan kekompakan petani, petani saling membantu</t>
  </si>
  <si>
    <t>Petani bisa menyampaikan ide baru</t>
  </si>
  <si>
    <t>Orang lokal bisa jadi bantu penyambung</t>
  </si>
  <si>
    <t>Faisal</t>
  </si>
  <si>
    <t>87882024224</t>
  </si>
  <si>
    <t>sesa</t>
  </si>
  <si>
    <t>Meningkatkan kemampuan usaha</t>
  </si>
  <si>
    <t>Petani kesulitan mengikuti bahasa formal dari pesantren</t>
  </si>
  <si>
    <t xml:space="preserve">Pererat hubungan </t>
  </si>
  <si>
    <t>Saya berharap pesantren memberi pelatihan manajemen kebun sawit</t>
  </si>
  <si>
    <t>Dulu masih ragu, sekarang lebih yakin</t>
  </si>
  <si>
    <t>Pesantren melatih perawatan kebun jangka panjang, petani mengikuti</t>
  </si>
  <si>
    <t>Pesantren mendungkung usaha petani yang baik</t>
  </si>
  <si>
    <t>Budaya santai kami harus dipahami, bukan disalahkan</t>
  </si>
  <si>
    <t>Yuspidar</t>
  </si>
  <si>
    <t>81275299479</t>
  </si>
  <si>
    <t>SE</t>
  </si>
  <si>
    <t xml:space="preserve">Membantu menciptakan usaha yang berkelanjutan </t>
  </si>
  <si>
    <t>Tidak adanya sistem komunikasi yang terstruktur</t>
  </si>
  <si>
    <t>Sediakan pusat informasi</t>
  </si>
  <si>
    <t>Saya berharap pesantren menjadi contoh usaha yang bermanfaat bagi masyarakat</t>
  </si>
  <si>
    <t>Sebelum bermitra balum bisa mandiri, sekarang bisa</t>
  </si>
  <si>
    <t>Pesantren memberikan solusi saat harga turun, petani mengikuti saran</t>
  </si>
  <si>
    <t>Evaluasi dilakukan jujur</t>
  </si>
  <si>
    <t>Pesantren juga perlu ngerti kehidupan petani</t>
  </si>
  <si>
    <t>Sangadi</t>
  </si>
  <si>
    <t>82389328970</t>
  </si>
  <si>
    <t>E</t>
  </si>
  <si>
    <t>SA</t>
  </si>
  <si>
    <t>Membantu dalam pengembangan usaha berbasis syiriah</t>
  </si>
  <si>
    <t>Petani lebih fokus pada pekerjaan lapangan daripada komunikasi</t>
  </si>
  <si>
    <t>Pesantren lebih aktif  bantu</t>
  </si>
  <si>
    <t>Saya berharap pesantren membantu petani mengenal pasar yang lebih luas</t>
  </si>
  <si>
    <t>Sebelum kera sama masih iku-ikutan, sekarang mandiri</t>
  </si>
  <si>
    <t>Pesantren memberikan contoh kebun yang baik,petani meniru</t>
  </si>
  <si>
    <t>Petani diberi waktu bicara yang cukup</t>
  </si>
  <si>
    <t>Bahasa sederhana itu kunci utama</t>
  </si>
  <si>
    <t>Idham Khalid</t>
  </si>
  <si>
    <t>82147475533</t>
  </si>
  <si>
    <t xml:space="preserve">Desa pantai raja Kec perhentian raja Kab Kampar </t>
  </si>
  <si>
    <t xml:space="preserve">Pensiunan AU RI </t>
  </si>
  <si>
    <t xml:space="preserve">2,5 Ha </t>
  </si>
  <si>
    <t xml:space="preserve">Milik sendiri </t>
  </si>
  <si>
    <t xml:space="preserve">Belum Pernah </t>
  </si>
  <si>
    <t xml:space="preserve">mendapat pengetahuan baru tentang pengelolaan kelapa sawit </t>
  </si>
  <si>
    <t xml:space="preserve">Perbedaan bahasa atau istilah antar petani dan pihak pesantren </t>
  </si>
  <si>
    <t xml:space="preserve">Lebih sering komunikasi </t>
  </si>
  <si>
    <t xml:space="preserve">Saya berharap Pesantren menjadi tempat belajar cara mengelola kebun sawit yang baik dan benar </t>
  </si>
  <si>
    <t xml:space="preserve">Sebelum bermitra saya kurang mandiri setelah bermitra jadi lebih mandiri </t>
  </si>
  <si>
    <t xml:space="preserve">Pesantren memberikan pelatihan cara merawat kelapa sawit dengan benar dan petani ikut praktik lansung dikebun </t>
  </si>
  <si>
    <t xml:space="preserve">Dialog dilakukan lewat pertemuan secara rutin </t>
  </si>
  <si>
    <t xml:space="preserve">Saya merasa ada hambatan bahasa karena kadang ustad pakai bahasa yang kurang dimengerti jadi menurut saya solusinya pakai bahasa sederhana biar kami cepat paham </t>
  </si>
  <si>
    <t xml:space="preserve">Sugianto </t>
  </si>
  <si>
    <t>85376154769</t>
  </si>
  <si>
    <t xml:space="preserve">Belum pernah </t>
  </si>
  <si>
    <t xml:space="preserve">Adanya bimbingan teknis dari pihak pesantren </t>
  </si>
  <si>
    <t xml:space="preserve">Kurangnya pemahaman petani terhadap program kemitraan </t>
  </si>
  <si>
    <t xml:space="preserve">Adakan pertemuan rutin </t>
  </si>
  <si>
    <t xml:space="preserve">Saya berharap pesantren membantu petani memahami cara meningkatkan hasil pesantren </t>
  </si>
  <si>
    <t xml:space="preserve">Dulu sering ikut orang lain sekarang lebih berani menentukan sendiri </t>
  </si>
  <si>
    <t xml:space="preserve">Pesantren melakukan pendampingan rutin ke kebun petani aktif bertanya dan belajar </t>
  </si>
  <si>
    <t xml:space="preserve">Petani diberi kesemppatan menyampaikan pendapat </t>
  </si>
  <si>
    <t xml:space="preserve">Menurut saya budaya juga beda mereka lebih formal kami santai jadi harus sama sama menyesuaikan biar bisa nyambung </t>
  </si>
  <si>
    <t xml:space="preserve">Widiastuti </t>
  </si>
  <si>
    <t>85392240602</t>
  </si>
  <si>
    <t xml:space="preserve">Perempuan </t>
  </si>
  <si>
    <t xml:space="preserve">Seuju </t>
  </si>
  <si>
    <t xml:space="preserve">Membantu meningkatkan hasil sawit </t>
  </si>
  <si>
    <t xml:space="preserve">Informasi dari pesantren tidak selalu tersampaikan </t>
  </si>
  <si>
    <t xml:space="preserve">Kasih pelatihan ke petani </t>
  </si>
  <si>
    <t xml:space="preserve">Saya berharap pesantren mengajarkan pentingnya kejujuran dalam jual beli sawit </t>
  </si>
  <si>
    <t xml:space="preserve">Sebelium kerja sama masih bingung sekarang sudah yakin </t>
  </si>
  <si>
    <t xml:space="preserve">Pesantren membantu akses pupuk dengan harga lebih terjangkau petani ikut melalui kelompok </t>
  </si>
  <si>
    <t xml:space="preserve">pPesantren mendengarkan keluhan petani </t>
  </si>
  <si>
    <t xml:space="preserve">Klau soal teknologi sinyal dikebun kurang bagus jadi lebih baik sering ketemu langsung </t>
  </si>
  <si>
    <t xml:space="preserve">Charles sirait </t>
  </si>
  <si>
    <t>82172914433</t>
  </si>
  <si>
    <t xml:space="preserve">8 Ha </t>
  </si>
  <si>
    <t xml:space="preserve">PTP </t>
  </si>
  <si>
    <t xml:space="preserve">Setuiju </t>
  </si>
  <si>
    <t xml:space="preserve">setuju </t>
  </si>
  <si>
    <t xml:space="preserve">Mendapatkan akses pelatihan yang bermanfaat </t>
  </si>
  <si>
    <t xml:space="preserve">Jadwal kegiatan pesantren tidak sesuai dengan waktu kerja petani </t>
  </si>
  <si>
    <t xml:space="preserve">Lebih terbuka soal kerja sama </t>
  </si>
  <si>
    <t>Saya berharap pesantren membantu petani memahami cara menjual hasil sawit dengan harga sawit yang adil</t>
  </si>
  <si>
    <t xml:space="preserve">Dulu tergantung bantuan sekarang lebih mandiri </t>
  </si>
  <si>
    <t xml:space="preserve">Pesantren memberikan pelatihan memilih bibit unggul petani mencoba dilahannya </t>
  </si>
  <si>
    <t xml:space="preserve">Adanya musyawarah sebelum program dimulai </t>
  </si>
  <si>
    <t xml:space="preserve">Dari segi waktu kami kerja dari pagi jadi solusinya kumpul sore atau malam hari </t>
  </si>
  <si>
    <t xml:space="preserve">M. Rinaldi </t>
  </si>
  <si>
    <t>82281508818</t>
  </si>
  <si>
    <t xml:space="preserve">3,5 ton </t>
  </si>
  <si>
    <t xml:space="preserve">Sangat tifdak setuju </t>
  </si>
  <si>
    <t xml:space="preserve">Sangat tidalk setuju </t>
  </si>
  <si>
    <t>Mmperluas Keja sama jaringan usaha</t>
  </si>
  <si>
    <t xml:space="preserve">Kesibukkan dikebun membuat sulit hadir dalam pertemuan </t>
  </si>
  <si>
    <t xml:space="preserve">Buat kesepakatan yang jelas </t>
  </si>
  <si>
    <t xml:space="preserve">Saya berharap pesantren Mmebantu petani belajar usaha sampingan selain sawit </t>
  </si>
  <si>
    <t xml:space="preserve">Sebelum bermitra kurang paham sekarang lebih paham </t>
  </si>
  <si>
    <t xml:space="preserve">Petani dilibatkan dalam perencanaan </t>
  </si>
  <si>
    <t xml:space="preserve">Kadang saya mau ngomong jadi sebaiknya ustad lebih santai biar kami berani </t>
  </si>
  <si>
    <t>Konizhak</t>
  </si>
  <si>
    <t>82386661502</t>
  </si>
  <si>
    <t>Setuuju</t>
  </si>
  <si>
    <t>Mendapatkan pendampingan dalam pengelolaan usaha</t>
  </si>
  <si>
    <t>Ada pendapingan dilapangan</t>
  </si>
  <si>
    <t>Saya berharap pesantren dapat membantu petani mendapatkan ilmu dan pendampingan untuk mengembangankan kebun sawit</t>
  </si>
  <si>
    <t>Dulu ikut saran orang sekarang bisa memutuskan sendiri</t>
  </si>
  <si>
    <t>Pesantren memberikan pelatihan pemupukan yang tepat</t>
  </si>
  <si>
    <t>Petani mempraktikannya dikebun</t>
  </si>
  <si>
    <t>Semua kebutuhan dibahas bersama</t>
  </si>
  <si>
    <t>Istilah agama kadang berat jadi lebih ,udah dengan contoh harian</t>
  </si>
  <si>
    <t>Turut</t>
  </si>
  <si>
    <t>81328569262</t>
  </si>
  <si>
    <t>Menambah tentang management sawit</t>
  </si>
  <si>
    <t>Media komunikasi terbatas tidak semua petani menggunakan smartphone</t>
  </si>
  <si>
    <t>Pembagian hasil harus jelas</t>
  </si>
  <si>
    <t>Saya berharap pesantren mengajarkan ekonomi syariah</t>
  </si>
  <si>
    <t>Sebelum bermitra kurang percaya diri sekarang lebih percaya diri</t>
  </si>
  <si>
    <t>Pesantren membentuk pertani aktif mengikuti pertanian</t>
  </si>
  <si>
    <t>Dialog dilakukan secar terbuka</t>
  </si>
  <si>
    <t>Karna pendidikan kami beda harus pelan'</t>
  </si>
  <si>
    <t>Doni sofriyadi</t>
  </si>
  <si>
    <t>81378291972</t>
  </si>
  <si>
    <t>Membantu perencanaan meningkatkan kualitas hasil panen</t>
  </si>
  <si>
    <t>Sinyal internet dikebun sering tidak stabil</t>
  </si>
  <si>
    <t>Buat tempat diskusi bersama</t>
  </si>
  <si>
    <t>Dulu ragu' sekarag lebih Pati</t>
  </si>
  <si>
    <t>pesantren memberikan alat sederhana petani merawat bersama'</t>
  </si>
  <si>
    <t>tidak ada pihak yang mendominasi</t>
  </si>
  <si>
    <t>Cara bicara kami masing'</t>
  </si>
  <si>
    <t>Ahmad supardi</t>
  </si>
  <si>
    <t>8277548605</t>
  </si>
  <si>
    <t>Ptani</t>
  </si>
  <si>
    <t>Mendapatkan motivasi agar lebih mandiri dalam berusaha</t>
  </si>
  <si>
    <t>Respon dari pihak pesantren kadang lambat</t>
  </si>
  <si>
    <t>Pakai hp / wa untuk komunikas</t>
  </si>
  <si>
    <t>Saya berharap pesantren memberi motivasi agar petani lebih semangat</t>
  </si>
  <si>
    <t>sekarang lebih berpengalaman</t>
  </si>
  <si>
    <t>Pesantren melatih cara panen yang benar</t>
  </si>
  <si>
    <t>Petani bisa menyelesaikan masalah dikebun</t>
  </si>
  <si>
    <t>Sinyal hp sering hilang</t>
  </si>
  <si>
    <t>nana supena</t>
  </si>
  <si>
    <t>82172065236</t>
  </si>
  <si>
    <t>KUD</t>
  </si>
  <si>
    <t>Adanya berbagi pengalaman</t>
  </si>
  <si>
    <t>Tidak adanya pertemuan rutin antara petani dan pesantren</t>
  </si>
  <si>
    <t>Membuat rencana kerja bersama</t>
  </si>
  <si>
    <t>Saya berharap pesantren membantu petani mencari peluang usaha baru agar penghasilan bertambah</t>
  </si>
  <si>
    <t>bisa sendiri</t>
  </si>
  <si>
    <t>Pesantren mendamppingi petani dalam mengatasi hama</t>
  </si>
  <si>
    <t>Pesantren memberi solusi atas masalah petani</t>
  </si>
  <si>
    <t>Klau panen lagi sibuk jadi harus fleksibel</t>
  </si>
  <si>
    <t>Hendri Saragih</t>
  </si>
  <si>
    <t>081379890970</t>
  </si>
  <si>
    <t>Desa Pantai Raja Kec Perhentian raja Kab Kampar</t>
  </si>
  <si>
    <t>Membantu dalam Pemasaran hasil sawit</t>
  </si>
  <si>
    <t>Kurangnya pendampingan teknis dari pesantren</t>
  </si>
  <si>
    <t>Ajari cara merawat sawit</t>
  </si>
  <si>
    <t>Saya berharap pesantren mengajarkan cara menabung hasil panen</t>
  </si>
  <si>
    <t>Sebelum bermitra masih awam, sekarang sudah mengerti</t>
  </si>
  <si>
    <t>pesantren membantu modsl usaha kecil, petani memanfaatkan untuk kebun</t>
  </si>
  <si>
    <t>Ada diskusi saat pelaksanaan program</t>
  </si>
  <si>
    <t>Saya kadang takut salah kalau nanya, jadi suasana harus santai</t>
  </si>
  <si>
    <t>Erlina</t>
  </si>
  <si>
    <t>082386661502</t>
  </si>
  <si>
    <t>900 kg</t>
  </si>
  <si>
    <t>Mendapatkan akses informasi terbaru tentang perkebunan sawit</t>
  </si>
  <si>
    <t>Informasi program kurang detail dan sulit dipahami</t>
  </si>
  <si>
    <t>Sosialisasi program dengan jelas</t>
  </si>
  <si>
    <t>Saya berharap pesantren mendidik anak petani agar sukses di masa depan</t>
  </si>
  <si>
    <t>Dulu tidak tahu banyak. Sekarang lebih tau</t>
  </si>
  <si>
    <t>Pesantern melatih pengelolaan keuangan hasil panen, petani</t>
  </si>
  <si>
    <t>petani bisa memberi masukan kapan saja</t>
  </si>
  <si>
    <t>kami lebih nyaman pakai bahasa daerah, jadi itu bisa di pakai juga</t>
  </si>
  <si>
    <t>Leni Purwanti</t>
  </si>
  <si>
    <t>082391585377</t>
  </si>
  <si>
    <t>Sa</t>
  </si>
  <si>
    <t>Saling terbuka satu sama lain untuk meningkatkan keterampilan dalam merawat sawit</t>
  </si>
  <si>
    <t>perbedaan harapan antara petani dan pesantren</t>
  </si>
  <si>
    <t>saling terbuka antara satu sama lain</t>
  </si>
  <si>
    <t>saya berharap pesantren merasakan penyuluhan tentang kebersihan kebun</t>
  </si>
  <si>
    <t>sebelum bermitra kurang mandiri, sekarang mengerti</t>
  </si>
  <si>
    <t>membuka akses pasar yang luas,</t>
  </si>
  <si>
    <t>petani menerima kritik dari petani</t>
  </si>
  <si>
    <t xml:space="preserve">wa sering ga aktif, jadi lebih baik ngobrol langsung </t>
  </si>
  <si>
    <t>Lukman Hakim</t>
  </si>
  <si>
    <t>081365556605</t>
  </si>
  <si>
    <t>Koperasi Unit Desa (KUD)</t>
  </si>
  <si>
    <t>adanya dukung moral dan spiritual</t>
  </si>
  <si>
    <t>Kurangnya transparansi dalam pelaksanaan program</t>
  </si>
  <si>
    <t>Tunjuk orang penghubung</t>
  </si>
  <si>
    <t>Saya harap pesantren mengajarkan cara bertahan pada sawit menurun</t>
  </si>
  <si>
    <t>dulu bergantung pada orang lain sekarang tidak terlalu</t>
  </si>
  <si>
    <t>pesantern memberikan pelatihan perawatan tanaman muda, petani menerapkan dari lahan</t>
  </si>
  <si>
    <t>adda komunikasi dua arah yang aktif</t>
  </si>
  <si>
    <t>perlu orang penghubung agar komunikasi lancar</t>
  </si>
  <si>
    <t>Hairuddin Rangkuti</t>
  </si>
  <si>
    <t>08126357531</t>
  </si>
  <si>
    <t xml:space="preserve">membantu dalam pengelolaan keuangan dalam mengelola kebun sawit </t>
  </si>
  <si>
    <t xml:space="preserve">sulit menyampaikan aspirasi atau keluhan </t>
  </si>
  <si>
    <t xml:space="preserve">bangun kepercayaan </t>
  </si>
  <si>
    <t>saya berharap pesantren mengajarkan cara mengelola keuangan keluarga</t>
  </si>
  <si>
    <t xml:space="preserve">sebelum kerja sama belum yakin sekarang baru yakin </t>
  </si>
  <si>
    <t>pesantren mengajarkan cara membuat pupuk organik petani mencoba sendiri</t>
  </si>
  <si>
    <t>petani dilibatkan dalam evaluasi program</t>
  </si>
  <si>
    <t>kami capek kerja jadi evaluasi jangan lama</t>
  </si>
  <si>
    <t>082170456163</t>
  </si>
  <si>
    <t>Mendapatkan solusi atas permasalahan dilapangan</t>
  </si>
  <si>
    <t>Perbedaan tingkat pendidikan mempengaruhi komunikasi</t>
  </si>
  <si>
    <t>Bantu alat atau kebutuhan petani</t>
  </si>
  <si>
    <t>Saya berharap pesantren menjadi penghubung antara petani dan pemerintah</t>
  </si>
  <si>
    <t>Dulu sering salah mengambil keputusan sekarang lebih tepat</t>
  </si>
  <si>
    <t>Pesantren melatuh menjaga kualitas buah sawit,petani mengikuti arahan</t>
  </si>
  <si>
    <t>Hasil evaluai dibahas bersama</t>
  </si>
  <si>
    <t>Waktu paling enak kumpul itu habis maghrib</t>
  </si>
  <si>
    <t>Edi R</t>
  </si>
  <si>
    <t>082171663969</t>
  </si>
  <si>
    <t>Meningkatkan efesiensi kerja dalam kebun sawit</t>
  </si>
  <si>
    <t>Kurangnya kepercayaan diawal kerja sama</t>
  </si>
  <si>
    <t>Evaluasi kerja sama rutin</t>
  </si>
  <si>
    <t>Saya berharap pesantren memberi pelatihan usaha kecil untuk keluarga petani</t>
  </si>
  <si>
    <t>Sebelum bermitra kurang ilmu,sekarang bertambah</t>
  </si>
  <si>
    <t>Psantren mendampingi saat panen petani bekerja sama dengan kelompok</t>
  </si>
  <si>
    <t>Suara petani cukup didengar</t>
  </si>
  <si>
    <t>Istilah yang ribet bikin bingung,jadi harus disederhanakan</t>
  </si>
  <si>
    <t>Iskandar</t>
  </si>
  <si>
    <t>082229231026</t>
  </si>
  <si>
    <t>Menumbuhkan semangat kerja sama</t>
  </si>
  <si>
    <t>Informasi sering berubah tanpa pemberitahuan jelas</t>
  </si>
  <si>
    <t>Pastikan info sampai ke sana</t>
  </si>
  <si>
    <t>Saya berharap pesantren membantu petani menjaga persatuan sesama petani</t>
  </si>
  <si>
    <t>Dulu belum berani,sekarang lebih berani</t>
  </si>
  <si>
    <t>Pesantren memberikan pelatihan penghematan biaya kebun,petani menerapkan</t>
  </si>
  <si>
    <t>Petani sering dipertimbangin</t>
  </si>
  <si>
    <t>Kalau pakai cerita,kami lebih cepat paham</t>
  </si>
  <si>
    <t>Edi susanto</t>
  </si>
  <si>
    <t>081275995036</t>
  </si>
  <si>
    <t>Membantu meningkatkan pendapatan</t>
  </si>
  <si>
    <t>Jarak kebun yang jauh dari lokasi pesantren</t>
  </si>
  <si>
    <t>Kasih semangat ke petani</t>
  </si>
  <si>
    <t>Saya berharap pesantren memberi ilmu tentang zakat hasil pertanian</t>
  </si>
  <si>
    <t>Ada catatan hasil evaluasi bersama</t>
  </si>
  <si>
    <t>Kalau pesantren datang ke kebun,kami lebih nyaman</t>
  </si>
  <si>
    <t>Zulfahmi</t>
  </si>
  <si>
    <t>085365805155</t>
  </si>
  <si>
    <t>Mendapatkan arahan dalam perencanaan usaha</t>
  </si>
  <si>
    <t>Keterbatasan akses transportasi menuju pesantren</t>
  </si>
  <si>
    <t>Keja lebuh teratur</t>
  </si>
  <si>
    <t>Saya berharap pesantren membina akhlak petani dan keluarganya</t>
  </si>
  <si>
    <t>Dulu bingung menentukan,sekarang lebih mudah</t>
  </si>
  <si>
    <t>Pesantren memilih kerja sama kelompok,petani aktif berdiskusi</t>
  </si>
  <si>
    <t>Dialog dilakukan dengan suasana damai</t>
  </si>
  <si>
    <t>Abadillah</t>
  </si>
  <si>
    <t>Mengarahkan kedisiplinan dalam bekerja</t>
  </si>
  <si>
    <t>Kurangnya sosialiasi awal program kemitraan</t>
  </si>
  <si>
    <t>Buat jadwal kegiatan</t>
  </si>
  <si>
    <t>Sebelum bermitra kurang terarah,sekarang lebih terarah</t>
  </si>
  <si>
    <t>Petani membantu pengakuan petani,</t>
  </si>
  <si>
    <t>Kalau penyampaian susah masuk jadi harus santai</t>
  </si>
  <si>
    <t>082384382378</t>
  </si>
  <si>
    <t>Mendapatkan ilmu praktis langsung diaplikasikan</t>
  </si>
  <si>
    <t>Petani belum memahami program secara menyeluruh</t>
  </si>
  <si>
    <t>Mudahkan akses informasi</t>
  </si>
  <si>
    <t>Saya berharap pesantren memberikan solusi ketika kebun sawit terkena hama</t>
  </si>
  <si>
    <t>Pesantren memberi ruang diskusi terbuka</t>
  </si>
  <si>
    <t>Kadang pembahasan ga sesuai dengan kehidupan kami,jadi harus disesuaikan</t>
  </si>
  <si>
    <t>Koeswari</t>
  </si>
  <si>
    <t>08126847703</t>
  </si>
  <si>
    <t>Membantu dalam penggunaan teknologi pertanian</t>
  </si>
  <si>
    <t>Tidak ada perwakilan petani sebagai penghubung komunikasi</t>
  </si>
  <si>
    <t>Saya berharap pesantren mengajarkan pentingnya kerja sama dan sabar</t>
  </si>
  <si>
    <t>Pesantren mendampingi petani ketika menghadapi masalah,petani berkonsultasi</t>
  </si>
  <si>
    <t>Ada perwakilan petani dalam rapat</t>
  </si>
  <si>
    <t>Teknologi bukan hal penting bagi kami,jadi jangan terlalu tergantung disitu</t>
  </si>
  <si>
    <t>Anwar sani</t>
  </si>
  <si>
    <t>081378675957</t>
  </si>
  <si>
    <t>Mempererat hubungan sosial dengan pesantren</t>
  </si>
  <si>
    <t>Koordinasi antar pihak belum berjalan baik</t>
  </si>
  <si>
    <t>Tingkatkan kemampuan petani</t>
  </si>
  <si>
    <t>Saya berharap pesantren mendukung petani muda agar mau bertani</t>
  </si>
  <si>
    <t>Dulu banyak takut sekarang lebih berani</t>
  </si>
  <si>
    <t>Pesantren memilih penggunaan alat pertanian,petani belajar menggunakannya</t>
  </si>
  <si>
    <t>Waktu kerja bergantung cuaca,jadi jadwal harus menyesuaikan</t>
  </si>
  <si>
    <t>Ali nuddin</t>
  </si>
  <si>
    <t>Mendapatkan akses bibit unggul</t>
  </si>
  <si>
    <t>Kurangnya laporan perkembangan kagiatan</t>
  </si>
  <si>
    <t>Membantu secara langsung dilapangan</t>
  </si>
  <si>
    <t xml:space="preserve">Saya berharap pesantren membantu petani dalam melangsungkan keterampilan </t>
  </si>
  <si>
    <t>Sebelum bermitra belum terampil sekarang lebih terampil</t>
  </si>
  <si>
    <t>Ada tindakan setiap harinya</t>
  </si>
  <si>
    <t>Budaya bisa dipakai agar lebih dekat</t>
  </si>
  <si>
    <t>Adanya tindakan lanjutan</t>
  </si>
  <si>
    <t>Murfurqon</t>
  </si>
  <si>
    <t>081365727153</t>
  </si>
  <si>
    <t>Desa Sei simpang dua Kec Sei pagar Kab Kampar</t>
  </si>
  <si>
    <t>9 ton</t>
  </si>
  <si>
    <t>Tidak ssetuju</t>
  </si>
  <si>
    <t>Meningkatkan produktifitas lahan</t>
  </si>
  <si>
    <t>Komunikasi masih bersifat satu arah</t>
  </si>
  <si>
    <t>Kerja sama dengan pihak lain</t>
  </si>
  <si>
    <t>Saya berharap pesantren memberi pelatihan membuat pupuk organik</t>
  </si>
  <si>
    <t>Dulu kurang pengalaman,sekarang lebih pengalaman</t>
  </si>
  <si>
    <t>Pesantren melatih menjaga kebersihan kebun,petani menerapkan dilapangan</t>
  </si>
  <si>
    <t>Komunikasi tidak hanya satu arah</t>
  </si>
  <si>
    <t>Kalau dikaitkan dengan kerja sawit,kami lebih ngerti</t>
  </si>
  <si>
    <t>Sugirin</t>
  </si>
  <si>
    <t>085272321015</t>
  </si>
  <si>
    <t xml:space="preserve">Mendapatkan pelatihan,pengolaan </t>
  </si>
  <si>
    <t>Kurangnya forum diskusi antara petani dan pesantren</t>
  </si>
  <si>
    <t>Perbaiki perjualan hasil</t>
  </si>
  <si>
    <t>Saya berharap pesantren membantu petani memahami cara menjual hasil sawit dengan lebih menguntungkan</t>
  </si>
  <si>
    <t>Sebelum kerja sama masih butuh bantuan sekarang sudah mandiri</t>
  </si>
  <si>
    <t>Pesantren memberikan motifasi usaha tani,petani menjadi lebih semangat</t>
  </si>
  <si>
    <t>Petani merasa dihargai</t>
  </si>
  <si>
    <t>Kadang info ga sampai jelas jadi lebih baik disampaikan langsung</t>
  </si>
  <si>
    <t xml:space="preserve">Rizal Hermawan </t>
  </si>
  <si>
    <t xml:space="preserve">Desa Hangtuah Kec Perhentian Raja Kab Kampar </t>
  </si>
  <si>
    <t>Membantu mengurangi kesalahan dalam pengelolaan kebun</t>
  </si>
  <si>
    <t xml:space="preserve">Petani merasa kurang dilibatkan dalam pengambilan keputusan </t>
  </si>
  <si>
    <t xml:space="preserve">Tingkatan kualitas panen </t>
  </si>
  <si>
    <t xml:space="preserve">Saya berharap pesantren memberi arahan agar kebun lebih terawat </t>
  </si>
  <si>
    <t xml:space="preserve">Dulu belum mengerti pasar sekarang lebih paham </t>
  </si>
  <si>
    <t xml:space="preserve">Pesantren melatih manajemenwaktu kerja petani menjadi lebih teratur </t>
  </si>
  <si>
    <t>Pesantren mananggapi setiap keluhan</t>
  </si>
  <si>
    <t xml:space="preserve">Kalau jarang ketemu jadi terasa jauh jadi harus sering silaturahmi </t>
  </si>
  <si>
    <t xml:space="preserve">M Sofyan Ginting </t>
  </si>
  <si>
    <t>81365762910</t>
  </si>
  <si>
    <t xml:space="preserve">Desa Lubuk Sakat Kec Perhentian Raja Kab Kampar </t>
  </si>
  <si>
    <t xml:space="preserve">10 ton </t>
  </si>
  <si>
    <t xml:space="preserve">Mendapatkan wawasan kewirausahaan </t>
  </si>
  <si>
    <t xml:space="preserve">Informasi hanya disampaikan melalui satu jalur komunikasi </t>
  </si>
  <si>
    <t xml:space="preserve">Kasih bonus atau isentif </t>
  </si>
  <si>
    <t xml:space="preserve">Saya berharap pesantren mengajarkan hidup hemat saat harga sawit naik </t>
  </si>
  <si>
    <t>Sebelum bermitra kurang percaya diri sekarang meningkat</t>
  </si>
  <si>
    <t>Pesantren membantu kerja sama dengan pabrik petani ikut menjual hasilnya</t>
  </si>
  <si>
    <t xml:space="preserve">Ada forum khusus petani </t>
  </si>
  <si>
    <t xml:space="preserve">Terlalu banyak teori bikin pusing jadi lebih baik praktik </t>
  </si>
  <si>
    <t xml:space="preserve">Yuda </t>
  </si>
  <si>
    <t>88279852976</t>
  </si>
  <si>
    <t xml:space="preserve">Membantu dalam pengembangan usaha jangka panjang </t>
  </si>
  <si>
    <t xml:space="preserve">Tidak semua petani aktif dalam grup komunikasi </t>
  </si>
  <si>
    <t xml:space="preserve">Laporan dibuat terbuka </t>
  </si>
  <si>
    <t xml:space="preserve">Saya berharap pesantren membantu keluarga petani hidup lebih sejahtera </t>
  </si>
  <si>
    <t>Dulu belum berani mengambil keputusan sekarang berani</t>
  </si>
  <si>
    <t xml:space="preserve">Pesantren melatih pengendalian gulma petani mempraktikan </t>
  </si>
  <si>
    <t xml:space="preserve">diskusi dilakukan secara berkala </t>
  </si>
  <si>
    <t xml:space="preserve">kami cepat dan langsung paham jika langsung dilihat dan dicoba </t>
  </si>
  <si>
    <t>Anton</t>
  </si>
  <si>
    <t>Nala</t>
  </si>
  <si>
    <t>Mahmidah</t>
  </si>
  <si>
    <t>Sirahmi</t>
  </si>
  <si>
    <t>Dani</t>
  </si>
  <si>
    <t>Agus</t>
  </si>
  <si>
    <t>Suparpto</t>
  </si>
  <si>
    <t>Bani</t>
  </si>
  <si>
    <t>Sarina</t>
  </si>
  <si>
    <t>Sartono</t>
  </si>
  <si>
    <t>82132535647</t>
  </si>
  <si>
    <t>82213243156</t>
  </si>
  <si>
    <t>8221330356</t>
  </si>
  <si>
    <t>hartono</t>
  </si>
  <si>
    <t>Surtana</t>
  </si>
  <si>
    <t>Usda</t>
  </si>
  <si>
    <t>Antonio</t>
  </si>
  <si>
    <t>Tedy</t>
  </si>
  <si>
    <t>Nanto</t>
  </si>
  <si>
    <t>Aqil</t>
  </si>
  <si>
    <t>Rano</t>
  </si>
  <si>
    <t>Suarna</t>
  </si>
  <si>
    <t>Madi</t>
  </si>
  <si>
    <t>Anis</t>
  </si>
  <si>
    <t>Manto</t>
  </si>
  <si>
    <t>Salah</t>
  </si>
  <si>
    <t>Qoim</t>
  </si>
  <si>
    <t>Nurhayat</t>
  </si>
  <si>
    <t>Yanto</t>
  </si>
  <si>
    <t>Nuryatna</t>
  </si>
  <si>
    <t>Sridiarti</t>
  </si>
  <si>
    <t>Enci</t>
  </si>
  <si>
    <t>Jurnato</t>
  </si>
  <si>
    <t>Abdurahmad</t>
  </si>
  <si>
    <t>Andi saputra</t>
  </si>
  <si>
    <t>Andra</t>
  </si>
  <si>
    <t>Danto</t>
  </si>
  <si>
    <t>Akbar</t>
  </si>
  <si>
    <t>Surana</t>
  </si>
  <si>
    <t>Rusdi</t>
  </si>
  <si>
    <t>Rusdianto</t>
  </si>
  <si>
    <t>Jono</t>
  </si>
  <si>
    <t>Ardianto</t>
  </si>
  <si>
    <t>Sujana</t>
  </si>
  <si>
    <t>Arqi</t>
  </si>
  <si>
    <t>Gianto</t>
  </si>
  <si>
    <t>Sulistyo</t>
  </si>
  <si>
    <t>Radi</t>
  </si>
  <si>
    <t>Akbarianto</t>
  </si>
  <si>
    <t>Geger</t>
  </si>
  <si>
    <t>Baldan akbar</t>
  </si>
  <si>
    <t>Suarti</t>
  </si>
  <si>
    <t>Angga</t>
  </si>
  <si>
    <t>Fathan</t>
  </si>
  <si>
    <t>X1.1</t>
  </si>
  <si>
    <t>X1.2</t>
  </si>
  <si>
    <t>X.1.3</t>
  </si>
  <si>
    <t>X.1.4</t>
  </si>
  <si>
    <t>X2.1</t>
  </si>
  <si>
    <t>X2.3</t>
  </si>
  <si>
    <t>X2.2</t>
  </si>
  <si>
    <t>X2.4</t>
  </si>
  <si>
    <t>X2.5</t>
  </si>
  <si>
    <t>X3.1</t>
  </si>
  <si>
    <t>X3.2</t>
  </si>
  <si>
    <t>X.3.3</t>
  </si>
  <si>
    <t>X4.1</t>
  </si>
  <si>
    <t>X4.2</t>
  </si>
  <si>
    <t>X4.3</t>
  </si>
  <si>
    <t>X4.4</t>
  </si>
  <si>
    <t>X4.5</t>
  </si>
  <si>
    <t>Y1.1</t>
  </si>
  <si>
    <t>Y1.2</t>
  </si>
  <si>
    <t>Y1.3</t>
  </si>
  <si>
    <t>Y1.4</t>
  </si>
  <si>
    <t>Y2.1</t>
  </si>
  <si>
    <t>Y2.2</t>
  </si>
  <si>
    <t>Saangat 3</t>
  </si>
  <si>
    <t>s4</t>
  </si>
  <si>
    <t>s2</t>
  </si>
  <si>
    <t>KATEGORI</t>
  </si>
  <si>
    <t>TOTAL</t>
  </si>
  <si>
    <t>RESPONDEN</t>
  </si>
  <si>
    <t>TOTAL2</t>
  </si>
  <si>
    <t>KATEGORI2</t>
  </si>
  <si>
    <t>X1.3</t>
  </si>
  <si>
    <t>TOTAL3</t>
  </si>
  <si>
    <t>KATEGORI3</t>
  </si>
  <si>
    <t>TOTAL4</t>
  </si>
  <si>
    <t>KATEGORI4</t>
  </si>
  <si>
    <t>X1.4</t>
  </si>
  <si>
    <t>TOTAL5</t>
  </si>
  <si>
    <t>KATEGORI5</t>
  </si>
  <si>
    <t>TOTAL6</t>
  </si>
  <si>
    <t>KATEGORI6</t>
  </si>
  <si>
    <t>TOTAL7</t>
  </si>
  <si>
    <t>KATEGORI7</t>
  </si>
  <si>
    <t>TOTAL8</t>
  </si>
  <si>
    <t>KATEGORI8</t>
  </si>
  <si>
    <t>TOTAL9</t>
  </si>
  <si>
    <t>KATEGORI9</t>
  </si>
  <si>
    <t>KATEGORI10</t>
  </si>
  <si>
    <t>JUMLAH</t>
  </si>
  <si>
    <t>JUMLAH2</t>
  </si>
  <si>
    <t>KATEGORI11</t>
  </si>
  <si>
    <t>JUMLAH3</t>
  </si>
  <si>
    <t>KATEGORI12</t>
  </si>
  <si>
    <t>X3.3</t>
  </si>
  <si>
    <t>JUMLAH4</t>
  </si>
  <si>
    <t>KATEGORI13</t>
  </si>
  <si>
    <t>JUMLAH5</t>
  </si>
  <si>
    <t>KATEGORI14</t>
  </si>
  <si>
    <t>JUMLAH6</t>
  </si>
  <si>
    <t>KATEGORI15</t>
  </si>
  <si>
    <t>JUMLAH7</t>
  </si>
  <si>
    <t>KATEGORI16</t>
  </si>
  <si>
    <t>JUMLAH8</t>
  </si>
  <si>
    <t>KATEGORI17</t>
  </si>
  <si>
    <t>JUMLAH9</t>
  </si>
  <si>
    <t>KATEGORI18</t>
  </si>
  <si>
    <t>JUMLAH10</t>
  </si>
  <si>
    <t>KATEGORI19</t>
  </si>
  <si>
    <t>JUMLAH11</t>
  </si>
  <si>
    <t>KATEGORI20</t>
  </si>
  <si>
    <t>JUMLAH12</t>
  </si>
  <si>
    <t>KATEGORI21</t>
  </si>
  <si>
    <t>JUMLAH13</t>
  </si>
  <si>
    <t>KATEGORI22</t>
  </si>
  <si>
    <t>JUMLAH14</t>
  </si>
  <si>
    <t>KATEGORI23</t>
  </si>
  <si>
    <t>0,5 ton</t>
  </si>
  <si>
    <t>0,2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</si>
</sst>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26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sz val="20"/>
      <color rgb="FF000000"/>
      <name val="Arial"/>
      <family val="2"/>
      <scheme val="minor"/>
    </font>
    <font>
      <sz val="8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5" fontId="17" fillId="0" borderId="0" applyFont="0" applyFill="0" applyBorder="0" applyAlignment="0" applyProtection="0"/>
    <xf numFmtId="164" fontId="20" fillId="0" borderId="0" applyFont="0" applyFill="0" applyBorder="0" applyAlignment="0" applyProtection="0"/>
  </cellStyleXfs>
  <cellXfs count="235">
    <xf numFmtId="0" fontId="0" fillId="0" borderId="0" xfId="0"/>
    <xf numFmtId="0" fontId="12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3" fontId="12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3" fontId="9" fillId="3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14" fillId="0" borderId="4" xfId="0" applyFont="1" applyBorder="1" applyAlignment="1">
      <alignment horizontal="left"/>
    </xf>
    <xf numFmtId="3" fontId="14" fillId="0" borderId="4" xfId="0" applyNumberFormat="1" applyFont="1" applyBorder="1" applyAlignment="1">
      <alignment horizontal="left"/>
    </xf>
    <xf numFmtId="3" fontId="14" fillId="0" borderId="1" xfId="0" applyNumberFormat="1" applyFont="1" applyBorder="1" applyAlignment="1">
      <alignment horizontal="left"/>
    </xf>
    <xf numFmtId="0" fontId="14" fillId="0" borderId="1" xfId="0" quotePrefix="1" applyFont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3" fontId="14" fillId="4" borderId="1" xfId="0" applyNumberFormat="1" applyFont="1" applyFill="1" applyBorder="1" applyAlignment="1">
      <alignment horizontal="left"/>
    </xf>
    <xf numFmtId="0" fontId="14" fillId="0" borderId="3" xfId="0" applyFont="1" applyBorder="1" applyAlignment="1">
      <alignment horizontal="left"/>
    </xf>
    <xf numFmtId="3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14" fillId="16" borderId="3" xfId="0" applyFont="1" applyFill="1" applyBorder="1" applyAlignment="1">
      <alignment horizontal="left"/>
    </xf>
    <xf numFmtId="0" fontId="14" fillId="16" borderId="0" xfId="0" applyFont="1" applyFill="1" applyAlignment="1">
      <alignment horizontal="left"/>
    </xf>
    <xf numFmtId="3" fontId="14" fillId="16" borderId="0" xfId="0" applyNumberFormat="1" applyFont="1" applyFill="1" applyAlignment="1">
      <alignment horizontal="left"/>
    </xf>
    <xf numFmtId="0" fontId="1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quotePrefix="1" applyFont="1" applyFill="1" applyBorder="1" applyAlignment="1">
      <alignment horizontal="left" vertical="center"/>
    </xf>
    <xf numFmtId="166" fontId="6" fillId="3" borderId="1" xfId="1" applyNumberFormat="1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/>
    <xf numFmtId="0" fontId="6" fillId="3" borderId="4" xfId="0" quotePrefix="1" applyFont="1" applyFill="1" applyBorder="1" applyAlignment="1">
      <alignment horizontal="left" vertical="center"/>
    </xf>
    <xf numFmtId="0" fontId="14" fillId="0" borderId="1" xfId="0" applyFont="1" applyBorder="1"/>
    <xf numFmtId="164" fontId="6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41" fontId="6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41" fontId="1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3" fillId="3" borderId="1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66" fontId="14" fillId="0" borderId="4" xfId="1" applyNumberFormat="1" applyFont="1" applyBorder="1" applyAlignment="1">
      <alignment horizontal="left"/>
    </xf>
    <xf numFmtId="166" fontId="14" fillId="0" borderId="1" xfId="1" applyNumberFormat="1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8" fillId="3" borderId="1" xfId="0" quotePrefix="1" applyFont="1" applyFill="1" applyBorder="1" applyAlignment="1">
      <alignment horizontal="left" vertical="center"/>
    </xf>
    <xf numFmtId="3" fontId="18" fillId="3" borderId="1" xfId="0" applyNumberFormat="1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5" fillId="3" borderId="1" xfId="0" quotePrefix="1" applyFont="1" applyFill="1" applyBorder="1" applyAlignment="1">
      <alignment horizontal="left" vertical="center"/>
    </xf>
    <xf numFmtId="41" fontId="5" fillId="3" borderId="1" xfId="0" applyNumberFormat="1" applyFont="1" applyFill="1" applyBorder="1" applyAlignment="1">
      <alignment horizontal="left" vertical="center"/>
    </xf>
    <xf numFmtId="41" fontId="14" fillId="0" borderId="4" xfId="0" applyNumberFormat="1" applyFont="1" applyBorder="1" applyAlignment="1">
      <alignment horizontal="left"/>
    </xf>
    <xf numFmtId="0" fontId="5" fillId="3" borderId="4" xfId="0" applyFont="1" applyFill="1" applyBorder="1" applyAlignment="1">
      <alignment horizontal="left" vertical="center"/>
    </xf>
    <xf numFmtId="0" fontId="5" fillId="3" borderId="4" xfId="0" quotePrefix="1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 vertical="center"/>
    </xf>
    <xf numFmtId="41" fontId="4" fillId="3" borderId="1" xfId="0" applyNumberFormat="1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quotePrefix="1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8" fillId="3" borderId="4" xfId="0" quotePrefix="1" applyFont="1" applyFill="1" applyBorder="1" applyAlignment="1">
      <alignment horizontal="left" vertical="center"/>
    </xf>
    <xf numFmtId="41" fontId="18" fillId="0" borderId="4" xfId="0" applyNumberFormat="1" applyFont="1" applyBorder="1" applyAlignment="1">
      <alignment horizontal="left"/>
    </xf>
    <xf numFmtId="0" fontId="18" fillId="3" borderId="4" xfId="0" applyFont="1" applyFill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4" fillId="3" borderId="4" xfId="0" quotePrefix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41" fontId="18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horizontal="left" vertical="center"/>
    </xf>
    <xf numFmtId="0" fontId="3" fillId="3" borderId="4" xfId="0" quotePrefix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164" fontId="18" fillId="3" borderId="1" xfId="0" applyNumberFormat="1" applyFont="1" applyFill="1" applyBorder="1" applyAlignment="1">
      <alignment horizontal="left" vertical="center"/>
    </xf>
    <xf numFmtId="0" fontId="19" fillId="3" borderId="1" xfId="0" applyFont="1" applyFill="1" applyBorder="1" applyAlignment="1">
      <alignment vertical="center"/>
    </xf>
    <xf numFmtId="0" fontId="2" fillId="3" borderId="4" xfId="0" quotePrefix="1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/>
    </xf>
    <xf numFmtId="0" fontId="21" fillId="9" borderId="2" xfId="0" applyFont="1" applyFill="1" applyBorder="1" applyAlignment="1">
      <alignment horizontal="center"/>
    </xf>
    <xf numFmtId="0" fontId="21" fillId="14" borderId="2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/>
    </xf>
    <xf numFmtId="0" fontId="23" fillId="12" borderId="2" xfId="0" applyFont="1" applyFill="1" applyBorder="1" applyAlignment="1">
      <alignment horizontal="center"/>
    </xf>
    <xf numFmtId="0" fontId="23" fillId="13" borderId="2" xfId="0" applyFont="1" applyFill="1" applyBorder="1" applyAlignment="1">
      <alignment horizontal="center"/>
    </xf>
    <xf numFmtId="0" fontId="23" fillId="9" borderId="2" xfId="0" applyFont="1" applyFill="1" applyBorder="1" applyAlignment="1">
      <alignment horizontal="center"/>
    </xf>
    <xf numFmtId="0" fontId="23" fillId="14" borderId="2" xfId="0" applyFont="1" applyFill="1" applyBorder="1" applyAlignment="1">
      <alignment horizontal="center"/>
    </xf>
    <xf numFmtId="0" fontId="21" fillId="15" borderId="2" xfId="0" applyFont="1" applyFill="1" applyBorder="1" applyAlignment="1">
      <alignment horizontal="center"/>
    </xf>
    <xf numFmtId="0" fontId="23" fillId="15" borderId="2" xfId="0" applyFont="1" applyFill="1" applyBorder="1" applyAlignment="1">
      <alignment horizontal="center"/>
    </xf>
    <xf numFmtId="0" fontId="21" fillId="6" borderId="2" xfId="0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/>
    </xf>
    <xf numFmtId="0" fontId="24" fillId="13" borderId="2" xfId="0" applyFont="1" applyFill="1" applyBorder="1" applyAlignment="1">
      <alignment horizontal="center"/>
    </xf>
    <xf numFmtId="0" fontId="21" fillId="16" borderId="2" xfId="0" applyFont="1" applyFill="1" applyBorder="1" applyAlignment="1">
      <alignment horizontal="center" wrapText="1"/>
    </xf>
    <xf numFmtId="0" fontId="23" fillId="8" borderId="2" xfId="0" applyFont="1" applyFill="1" applyBorder="1" applyAlignment="1">
      <alignment horizontal="center"/>
    </xf>
    <xf numFmtId="0" fontId="23" fillId="13" borderId="2" xfId="0" applyFont="1" applyFill="1" applyBorder="1" applyAlignment="1">
      <alignment horizontal="center" wrapText="1"/>
    </xf>
    <xf numFmtId="0" fontId="14" fillId="0" borderId="4" xfId="0" applyFont="1" applyBorder="1" applyAlignment="1">
      <alignment horizontal="center"/>
    </xf>
    <xf numFmtId="41" fontId="6" fillId="3" borderId="1" xfId="0" applyNumberFormat="1" applyFont="1" applyFill="1" applyBorder="1" applyAlignment="1">
      <alignment vertical="center"/>
    </xf>
    <xf numFmtId="166" fontId="6" fillId="3" borderId="1" xfId="1" applyNumberFormat="1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vertical="center"/>
    </xf>
    <xf numFmtId="3" fontId="18" fillId="3" borderId="1" xfId="0" applyNumberFormat="1" applyFont="1" applyFill="1" applyBorder="1" applyAlignment="1">
      <alignment vertical="center"/>
    </xf>
    <xf numFmtId="41" fontId="5" fillId="3" borderId="1" xfId="0" applyNumberFormat="1" applyFont="1" applyFill="1" applyBorder="1" applyAlignment="1">
      <alignment vertical="center"/>
    </xf>
    <xf numFmtId="41" fontId="4" fillId="3" borderId="1" xfId="0" applyNumberFormat="1" applyFont="1" applyFill="1" applyBorder="1" applyAlignment="1">
      <alignment vertical="center"/>
    </xf>
    <xf numFmtId="41" fontId="18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4" fontId="18" fillId="3" borderId="1" xfId="0" applyNumberFormat="1" applyFont="1" applyFill="1" applyBorder="1" applyAlignment="1">
      <alignment vertical="center"/>
    </xf>
    <xf numFmtId="3" fontId="12" fillId="3" borderId="1" xfId="0" applyNumberFormat="1" applyFont="1" applyFill="1" applyBorder="1" applyAlignment="1">
      <alignment vertical="center"/>
    </xf>
    <xf numFmtId="3" fontId="14" fillId="0" borderId="4" xfId="0" applyNumberFormat="1" applyFont="1" applyBorder="1"/>
    <xf numFmtId="3" fontId="14" fillId="0" borderId="1" xfId="0" applyNumberFormat="1" applyFont="1" applyBorder="1"/>
    <xf numFmtId="166" fontId="14" fillId="0" borderId="4" xfId="1" applyNumberFormat="1" applyFont="1" applyBorder="1" applyAlignment="1">
      <alignment vertical="center"/>
    </xf>
    <xf numFmtId="166" fontId="14" fillId="0" borderId="1" xfId="1" applyNumberFormat="1" applyFont="1" applyBorder="1" applyAlignment="1">
      <alignment vertical="center"/>
    </xf>
    <xf numFmtId="41" fontId="14" fillId="0" borderId="1" xfId="0" applyNumberFormat="1" applyFont="1" applyBorder="1" applyAlignment="1">
      <alignment vertical="center"/>
    </xf>
    <xf numFmtId="41" fontId="14" fillId="0" borderId="4" xfId="0" applyNumberFormat="1" applyFont="1" applyBorder="1" applyAlignment="1">
      <alignment vertical="center"/>
    </xf>
    <xf numFmtId="41" fontId="18" fillId="0" borderId="4" xfId="0" applyNumberFormat="1" applyFont="1" applyBorder="1" applyAlignment="1">
      <alignment vertical="center"/>
    </xf>
    <xf numFmtId="3" fontId="14" fillId="0" borderId="4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vertical="center"/>
    </xf>
    <xf numFmtId="3" fontId="14" fillId="4" borderId="1" xfId="0" applyNumberFormat="1" applyFont="1" applyFill="1" applyBorder="1"/>
    <xf numFmtId="3" fontId="14" fillId="0" borderId="0" xfId="0" applyNumberFormat="1" applyFont="1"/>
    <xf numFmtId="3" fontId="14" fillId="16" borderId="0" xfId="0" applyNumberFormat="1" applyFont="1" applyFill="1"/>
    <xf numFmtId="0" fontId="2" fillId="2" borderId="1" xfId="0" applyFont="1" applyFill="1" applyBorder="1" applyAlignment="1">
      <alignment horizontal="left" vertical="center" wrapText="1"/>
    </xf>
    <xf numFmtId="164" fontId="22" fillId="5" borderId="2" xfId="2" applyFont="1" applyFill="1" applyBorder="1" applyAlignment="1">
      <alignment horizontal="center" vertical="center"/>
    </xf>
    <xf numFmtId="164" fontId="2" fillId="2" borderId="1" xfId="2" applyFont="1" applyFill="1" applyBorder="1" applyAlignment="1">
      <alignment horizontal="left" vertical="center" wrapText="1"/>
    </xf>
    <xf numFmtId="164" fontId="7" fillId="3" borderId="1" xfId="2" applyFont="1" applyFill="1" applyBorder="1" applyAlignment="1">
      <alignment horizontal="left" vertical="center"/>
    </xf>
    <xf numFmtId="164" fontId="14" fillId="0" borderId="4" xfId="2" applyFont="1" applyBorder="1" applyAlignment="1">
      <alignment horizontal="left"/>
    </xf>
    <xf numFmtId="164" fontId="0" fillId="0" borderId="0" xfId="2" applyFont="1" applyAlignment="1">
      <alignment horizontal="left"/>
    </xf>
    <xf numFmtId="164" fontId="0" fillId="0" borderId="0" xfId="2" applyFont="1"/>
    <xf numFmtId="164" fontId="7" fillId="3" borderId="1" xfId="2" applyFont="1" applyFill="1" applyBorder="1" applyAlignment="1">
      <alignment vertical="center"/>
    </xf>
    <xf numFmtId="164" fontId="14" fillId="0" borderId="4" xfId="2" applyFont="1" applyBorder="1" applyAlignment="1"/>
    <xf numFmtId="164" fontId="2" fillId="2" borderId="1" xfId="2" applyFont="1" applyFill="1" applyBorder="1" applyAlignment="1">
      <alignment horizontal="center" vertical="center" wrapText="1"/>
    </xf>
    <xf numFmtId="164" fontId="2" fillId="3" borderId="1" xfId="2" applyFont="1" applyFill="1" applyBorder="1" applyAlignment="1">
      <alignment horizontal="center" vertical="center"/>
    </xf>
    <xf numFmtId="164" fontId="7" fillId="3" borderId="1" xfId="2" applyFont="1" applyFill="1" applyBorder="1" applyAlignment="1">
      <alignment horizontal="center" vertical="center"/>
    </xf>
    <xf numFmtId="164" fontId="7" fillId="3" borderId="4" xfId="2" applyFont="1" applyFill="1" applyBorder="1" applyAlignment="1">
      <alignment horizontal="center" vertical="center"/>
    </xf>
    <xf numFmtId="164" fontId="14" fillId="0" borderId="4" xfId="2" applyFont="1" applyBorder="1" applyAlignment="1">
      <alignment horizontal="center"/>
    </xf>
    <xf numFmtId="164" fontId="14" fillId="0" borderId="4" xfId="2" applyFont="1" applyBorder="1" applyAlignment="1">
      <alignment horizontal="center" vertical="center"/>
    </xf>
    <xf numFmtId="164" fontId="0" fillId="0" borderId="0" xfId="2" applyFont="1" applyAlignment="1">
      <alignment horizontal="center" vertical="center"/>
    </xf>
    <xf numFmtId="0" fontId="15" fillId="0" borderId="0" xfId="0" applyFont="1"/>
    <xf numFmtId="0" fontId="14" fillId="18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0" fillId="0" borderId="0" xfId="0" applyNumberFormat="1"/>
    <xf numFmtId="0" fontId="1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1" fillId="6" borderId="2" xfId="2" applyFont="1" applyFill="1" applyBorder="1" applyAlignment="1">
      <alignment horizontal="center" vertical="center"/>
    </xf>
    <xf numFmtId="164" fontId="11" fillId="3" borderId="1" xfId="2" applyFont="1" applyFill="1" applyBorder="1" applyAlignment="1">
      <alignment horizontal="left" vertical="center"/>
    </xf>
    <xf numFmtId="164" fontId="10" fillId="3" borderId="1" xfId="2" applyFont="1" applyFill="1" applyBorder="1" applyAlignment="1">
      <alignment horizontal="left" vertical="center"/>
    </xf>
    <xf numFmtId="164" fontId="9" fillId="3" borderId="1" xfId="2" applyFont="1" applyFill="1" applyBorder="1" applyAlignment="1">
      <alignment horizontal="left" vertical="center"/>
    </xf>
    <xf numFmtId="164" fontId="14" fillId="0" borderId="1" xfId="2" applyFont="1" applyBorder="1" applyAlignment="1">
      <alignment horizontal="left"/>
    </xf>
    <xf numFmtId="164" fontId="14" fillId="0" borderId="4" xfId="2" applyFont="1" applyBorder="1" applyAlignment="1">
      <alignment horizontal="right"/>
    </xf>
    <xf numFmtId="164" fontId="14" fillId="0" borderId="1" xfId="2" applyFont="1" applyBorder="1" applyAlignment="1">
      <alignment horizontal="right"/>
    </xf>
    <xf numFmtId="164" fontId="23" fillId="17" borderId="2" xfId="2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left" vertical="center"/>
    </xf>
    <xf numFmtId="164" fontId="10" fillId="3" borderId="1" xfId="0" applyNumberFormat="1" applyFont="1" applyFill="1" applyBorder="1" applyAlignment="1">
      <alignment horizontal="left" vertical="center"/>
    </xf>
    <xf numFmtId="164" fontId="9" fillId="3" borderId="1" xfId="0" applyNumberFormat="1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left" vertical="center"/>
    </xf>
    <xf numFmtId="164" fontId="14" fillId="0" borderId="1" xfId="0" applyNumberFormat="1" applyFont="1" applyBorder="1" applyAlignment="1">
      <alignment horizontal="left"/>
    </xf>
    <xf numFmtId="164" fontId="14" fillId="0" borderId="4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4" fillId="7" borderId="2" xfId="0" applyFont="1" applyFill="1" applyBorder="1"/>
    <xf numFmtId="0" fontId="2" fillId="2" borderId="1" xfId="0" applyFont="1" applyFill="1" applyBorder="1" applyAlignment="1">
      <alignment vertical="center" wrapText="1"/>
    </xf>
    <xf numFmtId="164" fontId="11" fillId="3" borderId="1" xfId="2" applyFont="1" applyFill="1" applyBorder="1" applyAlignment="1">
      <alignment vertical="center"/>
    </xf>
    <xf numFmtId="164" fontId="10" fillId="3" borderId="1" xfId="2" applyFont="1" applyFill="1" applyBorder="1" applyAlignment="1">
      <alignment vertical="center"/>
    </xf>
    <xf numFmtId="164" fontId="9" fillId="3" borderId="1" xfId="2" applyFont="1" applyFill="1" applyBorder="1" applyAlignment="1">
      <alignment vertical="center"/>
    </xf>
    <xf numFmtId="164" fontId="14" fillId="0" borderId="1" xfId="2" applyFont="1" applyBorder="1" applyAlignment="1"/>
    <xf numFmtId="0" fontId="0" fillId="9" borderId="0" xfId="0" applyFill="1" applyAlignment="1">
      <alignment horizont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23" fillId="14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2" fillId="5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/>
    </xf>
    <xf numFmtId="0" fontId="21" fillId="9" borderId="2" xfId="0" applyFont="1" applyFill="1" applyBorder="1" applyAlignment="1">
      <alignment horizontal="center"/>
    </xf>
    <xf numFmtId="0" fontId="21" fillId="14" borderId="2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/>
    </xf>
    <xf numFmtId="0" fontId="23" fillId="12" borderId="2" xfId="0" applyFont="1" applyFill="1" applyBorder="1" applyAlignment="1">
      <alignment horizontal="center"/>
    </xf>
    <xf numFmtId="0" fontId="23" fillId="13" borderId="2" xfId="0" applyFont="1" applyFill="1" applyBorder="1" applyAlignment="1">
      <alignment horizontal="center"/>
    </xf>
    <xf numFmtId="0" fontId="23" fillId="9" borderId="2" xfId="0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 wrapText="1"/>
    </xf>
    <xf numFmtId="0" fontId="0" fillId="9" borderId="2" xfId="0" applyFill="1" applyBorder="1" applyAlignment="1">
      <alignment horizontal="center" wrapText="1"/>
    </xf>
    <xf numFmtId="0" fontId="23" fillId="15" borderId="2" xfId="0" applyFont="1" applyFill="1" applyBorder="1" applyAlignment="1">
      <alignment horizontal="center"/>
    </xf>
    <xf numFmtId="0" fontId="21" fillId="6" borderId="2" xfId="0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/>
    </xf>
    <xf numFmtId="0" fontId="24" fillId="13" borderId="2" xfId="0" applyFont="1" applyFill="1" applyBorder="1" applyAlignment="1">
      <alignment horizontal="center"/>
    </xf>
    <xf numFmtId="0" fontId="21" fillId="15" borderId="2" xfId="0" applyFont="1" applyFill="1" applyBorder="1" applyAlignment="1">
      <alignment horizontal="center"/>
    </xf>
    <xf numFmtId="0" fontId="21" fillId="16" borderId="2" xfId="0" applyFont="1" applyFill="1" applyBorder="1" applyAlignment="1">
      <alignment horizontal="center" wrapText="1"/>
    </xf>
    <xf numFmtId="0" fontId="23" fillId="8" borderId="2" xfId="0" applyFont="1" applyFill="1" applyBorder="1" applyAlignment="1">
      <alignment horizontal="center"/>
    </xf>
    <xf numFmtId="0" fontId="23" fillId="13" borderId="2" xfId="0" applyFont="1" applyFill="1" applyBorder="1" applyAlignment="1">
      <alignment horizontal="center" wrapText="1"/>
    </xf>
    <xf numFmtId="0" fontId="15" fillId="14" borderId="2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16" fillId="5" borderId="2" xfId="0" applyFont="1" applyFill="1" applyBorder="1" applyAlignment="1">
      <alignment horizontal="center"/>
    </xf>
    <xf numFmtId="0" fontId="15" fillId="6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15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15" fillId="11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5" fillId="12" borderId="2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5" fillId="13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15" fillId="15" borderId="2" xfId="0" applyFont="1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15" fillId="16" borderId="2" xfId="0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3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164" formatCode="_(* #,##0_);_(* \(#,##0\);_(* &quot;-&quot;_);_(@_)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  <border outline="0">
        <left style="thin">
          <color indexed="64"/>
        </left>
      </border>
    </dxf>
    <dxf>
      <alignment horizontal="left" textRotation="0" wrapText="0" indent="0" justifyLastLine="0" shrinkToFit="0" readingOrder="0"/>
    </dxf>
    <dxf>
      <alignment horizontal="left" textRotation="0" indent="0" justifyLastLine="0" shrinkToFit="0" readingOrder="0"/>
      <border outline="0">
        <right style="thin">
          <color indexed="64"/>
        </right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  <border outline="0">
        <left style="thin">
          <color indexed="64"/>
        </left>
      </border>
    </dxf>
    <dxf>
      <alignment horizontal="left" textRotation="0" wrapText="0" indent="0" justifyLastLine="0" shrinkToFit="0" readingOrder="0"/>
    </dxf>
    <dxf>
      <alignment horizontal="left" textRotation="0" indent="0" justifyLastLine="0" shrinkToFit="0" readingOrder="0"/>
      <border outline="0">
        <right style="thin">
          <color indexed="64"/>
        </right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34"/>
      <tableStyleElement type="headerRow" dxfId="333"/>
      <tableStyleElement type="firstRowStripe" dxfId="332"/>
      <tableStyleElement type="secondRowStripe" dxfId="3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EC26CB-6F2D-7642-BA31-6924ED37E1E5}" name="Form_Responses3" displayName="Form_Responses3" ref="B2:ES30" headerRowDxfId="235" headerRowBorderDxfId="234">
  <tableColumns count="148">
    <tableColumn id="2" xr3:uid="{9A807629-9C23-2242-A53E-6D655396ADC0}" name="Nama" dataDxfId="233"/>
    <tableColumn id="1" xr3:uid="{C0794680-A295-8041-AF2D-31A079D2774E}" name="No Hp " dataDxfId="232"/>
    <tableColumn id="3" xr3:uid="{5182667E-D8CD-7C4C-88D6-065CEFACC3B2}" name="Jenis Kelamin" dataDxfId="231"/>
    <tableColumn id="4" xr3:uid="{B6FA4EC2-3B34-844D-A9F8-27B24FF60FC6}" name="Alamat" dataDxfId="230"/>
    <tableColumn id="5" xr3:uid="{6CB1ADAA-2527-C942-9BF9-FE1C033D9BDA}" name="Umur (tahun)" dataDxfId="229"/>
    <tableColumn id="6" xr3:uid="{0BCD81C8-2590-A74A-A557-C3A1A63300E3}" name="Jumlah Anggota Keluarga" dataDxfId="228"/>
    <tableColumn id="7" xr3:uid="{1DA3D95B-B8C1-AB4D-88F2-C09FC8033557}" name="A8. Pekerjaan Utama Pencari Nafkah " dataDxfId="227"/>
    <tableColumn id="8" xr3:uid="{3EE84403-A14F-1044-909E-3B6B352C882F}" name="A9. Pendidikan Terakhir " dataDxfId="226"/>
    <tableColumn id="9" xr3:uid="{D934F29D-C691-7E4D-9A82-FEC7C95EC9CF}" name="A10. Penghasilan Keluarga per Bulan (Rupiah) " dataDxfId="225"/>
    <tableColumn id="10" xr3:uid="{131BE263-5980-3045-A132-3FE35AD1444D}" name="A11. Pengeluaran Keluarga per Bulan (Rupiah) " dataDxfId="224"/>
    <tableColumn id="11" xr3:uid="{A300F059-071A-ED4F-A02B-C00CA38162DF}" name="A12. Luas Lahan Sawit (Hektar) " dataDxfId="223"/>
    <tableColumn id="12" xr3:uid="{EA79F330-D653-394A-BEDD-E74892345382}" name="A13. Status Lahan " dataDxfId="222"/>
    <tableColumn id="13" xr3:uid="{91A8C2D9-3F72-5C45-8EA6-0BE19E1A4200}" name="  A14. Jumlah Pohon Sawit (pohon) " dataDxfId="221"/>
    <tableColumn id="14" xr3:uid="{AA0B3A21-2FA8-B449-94C8-196E46B8F1C9}" name="  A15. Produksi Rata-rata (ton/bulan) " dataDxfId="220"/>
    <tableColumn id="15" xr3:uid="{126B3327-3AF8-9844-AAA2-2AE7B080258E}" name="  A16. Lama menjadi Petani Sawit (tahun) " dataDxfId="219"/>
    <tableColumn id="16" xr3:uid="{31F7CC5E-B3B3-2040-A595-436B2CE3232D}" name="  A17. Pelatihan yang pernah diikuti terkait Sawit" dataDxfId="218"/>
    <tableColumn id="17" xr3:uid="{0949DA28-3DD3-DB42-94BA-FC2FEB479AAA}" name="1. Pesantren mengintegrasikan pendidikan keagamaan dengan pendidikan formal/umum " dataDxfId="217"/>
    <tableColumn id="18" xr3:uid="{62FC974E-B546-1D40-9D5E-E6602EC804A5}" name="2. Kurikulum pesantren disusun untuk menjawab kebutuhan masyarakat dan dunia usaha " dataDxfId="216"/>
    <tableColumn id="19" xr3:uid="{6DB55201-B7E7-1640-A207-70A93B33AFA0}" name="3. Sistem pembelajaran pesantren tidak hanya tradisional, tetapi juga menggunakan metode modern " dataDxfId="215"/>
    <tableColumn id="20" xr3:uid="{DFD99D45-ECF4-4541-86F9-09C855C43B75}" name="4. Pesantren menerapkan pembelajaran terstruktur dan terencana " dataDxfId="214"/>
    <tableColumn id="21" xr3:uid="{6ABABE7F-1F45-824F-802A-2F6791018665}" name="5. Pesantren terbuka terhadap inovasi teknologi dan metode baru " dataDxfId="213"/>
    <tableColumn id="22" xr3:uid="{A63A3A3E-3744-324C-8318-16C90CB713AF}" name="6. Pesantren bersedia menjalin kerja sama dengan pihak luar " dataDxfId="212"/>
    <tableColumn id="23" xr3:uid="{A23D421F-387D-9D4E-AC9A-D38A127549AE}" name="7. Pesantren memiliki program pemberdayaan ekonomi bagi masyarakat sekitar " dataDxfId="211"/>
    <tableColumn id="24" xr3:uid="{24DD0893-8517-1D41-BF2B-1CEF6FBF8714}" name="8. Program pemberdayaan ekonomi pesantren dijalankan secara berkelanjutan " dataDxfId="210"/>
    <tableColumn id="25" xr3:uid="{B944E7CD-666D-534F-82B1-2B3EE90A285B}" name="9. Pesantren memiliki unit usaha yang dikelola secara kelembagaan " dataDxfId="209"/>
    <tableColumn id="26" xr3:uid="{F3A7B65E-C18A-DA42-AF03-297E0EF770FA}" name="10. Unit usaha pesantren berkontribusi dalam mendukung kegiatan pendidikan dan pemberdayaan " dataDxfId="208"/>
    <tableColumn id="27" xr3:uid="{8CE94ECD-8AA2-CB40-8BE8-22515A400198}" name="1. Pesantren memiliki program pemberdayaan ekonomi yang dirancang secara jelas " dataDxfId="207"/>
    <tableColumn id="28" xr3:uid="{29B3A055-1017-3142-9F79-C12A5EF1DF7E}" name="2. Program pemberdayaan ekonomi pesantren memiliki tujuan yang mudah dipahami oleh petani " dataDxfId="206"/>
    <tableColumn id="29" xr3:uid="{751C61FB-AEA5-2249-8E82-C43909A3F809}" name="3. Program pemberdayaan ekonomi pesantren sesuai dengan kebutuhan petani kelapa sawit " dataDxfId="205"/>
    <tableColumn id="30" xr3:uid="{B2713856-32D5-1A45-A614-47102E0679AF}" name="4. Kegiatan ekonomi yang dikembangkan pesantren relevan dengan kondisi lokal masyarakat " dataDxfId="204"/>
    <tableColumn id="31" xr3:uid="{0B31DE5C-399D-7948-9058-365CFB705A9B}" name="5. Program pemberdayaan ekonomi pesantren dilaksanakan secara berkelanjutan " dataDxfId="203"/>
    <tableColumn id="32" xr3:uid="{9B0F1F7D-AA72-164D-9C22-868CE139BE57}" name="6. Petani dilibatkan secara aktif dalam kegiatan pemberdayaan ekonomi pesantren " dataDxfId="202"/>
    <tableColumn id="33" xr3:uid="{1E62D28C-D2BE-924E-8499-08A4DAFD2213}" name="7. Program pemberdayaan ekonomi pesantren mendorong kemandirian ekonomi petani " dataDxfId="201"/>
    <tableColumn id="34" xr3:uid="{EB8A80A3-8618-5647-AE76-40592796CA2D}" name="8. Program pemberdayaan ekonomi pesantren membantu meningkatkan pendapatan petani " dataDxfId="200"/>
    <tableColumn id="35" xr3:uid="{6453008C-AF3C-4148-940C-4C8841585CEA}" name="9. Program pemberdayaan ekonomi pesantren memberikan manfaat nyata bagi usaha petani " dataDxfId="199"/>
    <tableColumn id="36" xr3:uid="{9FC157EF-61B3-4A43-9097-622F578089F8}" name="1. Pesantren memiliki kerja sama dengan instansi pemerintah " dataDxfId="198"/>
    <tableColumn id="37" xr3:uid="{12A9B076-62CD-D542-8169-B3627ECF9401}" name="2. Pesantren menjalin kemitraan dengan pihak swasta atau dunia usaha " dataDxfId="197"/>
    <tableColumn id="38" xr3:uid="{73045AA7-D940-F44A-B473-ED4D3A332A91}" name="3. Pesantren bekerja sama dengan lembaga non-pemerintah (LSM, koperasi, perguruan tinggi) " dataDxfId="196"/>
    <tableColumn id="39" xr3:uid="{13C2E5D3-33FD-4B4E-9E5B-3EDD4F1563A4}" name="4.  Kerja sama pesantren dengan pihak luar berlangsung secara berkelanjutan " dataDxfId="195"/>
    <tableColumn id="40" xr3:uid="{9AE39B6F-09C1-CA40-95AE-2EC7AE33DDB0}" name="5.  Pesantren secara aktif menjaga dan mengembangkan hubungan kemitraan " dataDxfId="194"/>
    <tableColumn id="41" xr3:uid="{88EF7620-F991-BA4D-A34D-0ABC4B9A1196}" name="6.  Kemitraan pesantren membantu meningkatkan kapasitas usaha petani kelapa sawit " dataDxfId="193"/>
    <tableColumn id="42" xr3:uid="{97AD2154-DDCF-4E4B-A64E-97029CE493F5}" name="7.  Mitra eksternal berperan dalam mendukung program pemberdayaan ekonomi pesantren " dataDxfId="192"/>
    <tableColumn id="43" xr3:uid="{94CF73F7-6956-0F4A-AF5E-120E97C25A15}" name="8.  Kemitraan pesantren mempermudah akses petani terhadap informasi dan teknologi " dataDxfId="191"/>
    <tableColumn id="44" xr3:uid="{FA75A1D6-9EFB-A24C-893C-C04C2D9C0738}" name="9.  Pesantren melalui kemitraan eksternal membantu memperluas akses pasar hasil pertanian " dataDxfId="190"/>
    <tableColumn id="45" xr3:uid="{FA115E75-C311-F94D-ABAD-C76DB0E2BEBC}" name="10.  Pesantren berperan sebagai penghubung antara petani dan pihak luar " dataDxfId="189"/>
    <tableColumn id="46" xr3:uid="{D75193BA-7EB3-8F4E-97D8-A3D20D44B6ED}" name="1.  Pesantren memiliki sarana teknologi komunikasi yang memadai (HP, komputer, dll) " dataDxfId="188"/>
    <tableColumn id="47" xr3:uid="{EDD5DBFC-FCE8-E440-82C7-54A15AFE0718}" name="2.  Pesantren memiliki akses internet untuk mendukung kegiatan pemberdayaan ekonomi " dataDxfId="187"/>
    <tableColumn id="48" xr3:uid="{B4440A3D-478A-4D44-ABFD-E2D15EDD6AD5}" name="3.  Teknologi komunikasi yang dimiliki pesantren mudah diakses oleh petani " dataDxfId="186"/>
    <tableColumn id="49" xr3:uid="{5BF1BE63-B5BA-5D40-8172-E1A4F563F9ED}" name="4.  Petani dapat menggunakan sarana komunikasi pesantren untuk berinteraksi dan berkonsultasi " dataDxfId="185"/>
    <tableColumn id="50" xr3:uid="{C65FD82C-6B7C-4E4A-BFD0-182061E19295}" name="5.  Pesantren memanfaatkan teknologi komunikasi untuk menyampaikan informasi kepada petani " dataDxfId="184"/>
    <tableColumn id="51" xr3:uid="{B701A00C-5B8E-944F-A569-2DC23028BC25}" name="6.  Informasi dari pesantren disampaikan secara cepat melalui sarana komunikasi yang tersedia " dataDxfId="183"/>
    <tableColumn id="52" xr3:uid="{B3962134-C9FB-8C4B-8E70-517B36B1E966}" name="7.  Teknologi komunikasi pesantren membantu memperlancar komunikasi dengan petani " dataDxfId="182"/>
    <tableColumn id="53" xr3:uid="{8E2470C4-6CBF-7543-9D59-1937DD755298}" name="8.  Sarana teknologi komunikasi pesantren dikelola dan dipelihara dengan baik " dataDxfId="181"/>
    <tableColumn id="54" xr3:uid="{9197BDD8-3074-0B4B-BF31-D27594FB61B5}" name="9. Pesantren terus mengembangkan penggunaan teknologi komunikasi untuk kegiatan ekonomi " dataDxfId="180"/>
    <tableColumn id="55" xr3:uid="{4224908B-CDBA-EA49-8C72-F507F6FC557A}" name="1. Tingkat pendidikan saya membantu dalam memahami teknik budidaya kelapa sawit yang baik " dataDxfId="179"/>
    <tableColumn id="56" xr3:uid="{9E9BBA55-534D-6443-BB29-1E0328DCADA8}" name="2. Pendidikan formal saya memudahkan dalam memahami informasi dari penyuluh atau pesantren " dataDxfId="178"/>
    <tableColumn id="57" xr3:uid="{0B20F164-06BB-224A-B407-69C612C57301}" name="3. Latar belakang pendidikan saya membantu dalam mengambil keputusan pengelolaan kebun " dataDxfId="177"/>
    <tableColumn id="58" xr3:uid="{ECED60B2-3572-8E40-888B-0B5FAD166AA1}" name="4. Pengalaman bertani kelapa sawit saya sudah cukup untuk mengelola kebun secara mandiri " dataDxfId="176"/>
    <tableColumn id="59" xr3:uid="{A3F3EA68-3DF5-074C-938A-BB3111373D6B}" name="5. Semakin lama saya bertani, semakin baik hasil panen yang saya peroleh " dataDxfId="175"/>
    <tableColumn id="60" xr3:uid="{BFC95295-766B-8640-BBDE-86B2A78A738B}" name="6. Pengalaman bertani membuat saya lebih percaya diri dalam menerapkan inovasi baru " dataDxfId="174"/>
    <tableColumn id="61" xr3:uid="{D22CCBDE-73DB-7844-B64F-62C9459CA5D2}" name="7. Luas lahan kelapa sawit yang saya kelola sudah mencukupi kebutuhan ekonomi keluarga " dataDxfId="173"/>
    <tableColumn id="62" xr3:uid="{740435E7-6086-3543-8395-4858F5D97F4B}" name="8. Luas lahan yang saya kelola memungkinkan untuk meningkatkan produksi kelapa sawit " dataDxfId="172"/>
    <tableColumn id="63" xr3:uid="{5CF80C58-2C3C-1C49-841C-5EBE7F99507F}" name="9. Status kepemilikan lahan yang jelas memberikan kepastian dalam berusahatani " dataDxfId="171"/>
    <tableColumn id="64" xr3:uid="{138F13FD-047F-2745-A825-0A2A13E3C752}" name="10. Kepemilikan lahan secara legal memudahkan dalam mengakses bantuan atau kredit usaha " dataDxfId="170"/>
    <tableColumn id="65" xr3:uid="{3F6F2175-E166-1F4B-AC0B-5144ADC8ADCE}" name="11. Pendapatan dari kelapa sawit sudah memenuhi kebutuhan hidup keluarga saya " dataDxfId="169"/>
    <tableColumn id="66" xr3:uid="{3BBCB90E-97C3-A34C-89DE-82290CF242CD}" name="12. Pendapatan dari kelapa sawit memberikan stabilitas ekonomi bagi keluarga saya " dataDxfId="168"/>
    <tableColumn id="67" xr3:uid="{E4D4D161-8B58-B749-B5B3-10B05AA94789}" name="13. Pemerintah daerah memberikan dukungan program yang membantu pengembangan usaha kelapa sawit " dataDxfId="167"/>
    <tableColumn id="68" xr3:uid="{DF7E64C3-637F-B544-8758-A7AB58566CA7}" name="14. Bantuan dari pemerintah daerah mudah diakses oleh petani kelapa sawit seperti saya " dataDxfId="166"/>
    <tableColumn id="69" xr3:uid="{17651379-5C92-A94C-B4F6-89B6C370722B}" name="15. Kondisi jalan menuju kebun kelapa sawit memudahkan proses pengangkutan hasil panen " dataDxfId="165"/>
    <tableColumn id="70" xr3:uid="{5E20FE4D-CF44-1043-9840-B2C47D76AB77}" name="16. Infrastruktur wilayah (jalan, jembatan, listrik) sudah mendukung aktivitas perkebunan " dataDxfId="164"/>
    <tableColumn id="71" xr3:uid="{B99F267E-367D-764C-92AE-573B46693837}" name="17. Saya memiliki akses yang baik untuk menjual hasil panen (TBS) ke pedagang atau pabrik " dataDxfId="163"/>
    <tableColumn id="72" xr3:uid="{8846D698-6C40-684E-ABFC-70FE10DE81EF}" name="18. Jarak antara kebun dengan tempat penjualan/pabrik kelapa sawit cukup terjangkau " dataDxfId="162"/>
    <tableColumn id="73" xr3:uid="{64836163-53BA-CC42-BC5B-A08A73F31C14}" name="19. Informasi harga kelapa sawit mudah saya peroleh untuk menentukan waktu penjualan " dataDxfId="161"/>
    <tableColumn id="74" xr3:uid="{B9636559-1896-8744-9EC7-0BBC79D7FFE9}" name="1. Petani diberikan kesempatan untuk menyampaikan pendapat dalam kegiatan pesantren " dataDxfId="160"/>
    <tableColumn id="75" xr3:uid="{D66805FC-7282-0241-829C-B507AE09D40A}" name="2. Petani dapat menyampaikan masalah atau kebutuhan usaha secara langsung kepada pesantren " dataDxfId="159"/>
    <tableColumn id="76" xr3:uid="{A3EC8E68-95AA-2741-A7CD-BDCC451838F5}" name="3. Pihak pesantren memberikan tanggapan terhadap masukan yang disampaikan petani " dataDxfId="158"/>
    <tableColumn id="77" xr3:uid="{6DAA1775-50ED-4246-B7FA-74126F7B33C6}" name="4. Diskusi antara pesantren dan petani berlangsung secara dua arah, bukan satu arah " dataDxfId="157"/>
    <tableColumn id="78" xr3:uid="{22AE101E-E9AA-6D40-8F77-D83B65B84B88}" name="5. Pendapat petani dihargai dalam proses diskusi dengan pesantren " dataDxfId="156"/>
    <tableColumn id="79" xr3:uid="{0CA314BA-7B6E-AD47-B136-DE6F68A930F2}" name="6. Pesantren terbuka terhadap perbedaan pandangan yang disampaikan petani " dataDxfId="155"/>
    <tableColumn id="80" xr3:uid="{B04FB7D8-B858-C444-B1A3-D73E9E8DA294}" name="7. Dialog antara pesantren dan petani dilakukan secara rutin " dataDxfId="154"/>
    <tableColumn id="81" xr3:uid="{7194B7D0-5F0A-D145-A633-1BC0B9AE558D}" name="8. Komunikasi dua arah tetap berlangsung meskipun di luar kegiatan formal " dataDxfId="153"/>
    <tableColumn id="82" xr3:uid="{FDA8330E-303D-9D49-AF9E-30D02F7052C7}" name="1. Kegiatan pesantren bertujuan meningkatkan kemampuan petani dalam mengelola usaha secara mandiri " dataDxfId="152"/>
    <tableColumn id="83" xr3:uid="{C57AC59E-84EC-1741-B062-553A9DDF8D3D}" name="2. Pesantren membantu petani memahami cara mengembangkan usaha kelapa sawit " dataDxfId="151"/>
    <tableColumn id="84" xr3:uid="{1227D517-AFDF-F245-92B1-25BF845124E6}" name="3. Program pesantren mendorong petani untuk tidak bergantung pada bantuan pihak luar " dataDxfId="150"/>
    <tableColumn id="85" xr3:uid="{F4BCB18A-4E5F-5544-ABA4-46203EC1C452}" name="4. Pesantren mendorong petani untuk mampu mengambil keputusan usaha sendiri " dataDxfId="149"/>
    <tableColumn id="86" xr3:uid="{E02BE47A-2F18-DF4E-A608-D33AEBC070A4}" name="5. Pesantren membantu meningkatkan posisi tawar petani dalam kegiatan ekonomi " dataDxfId="148"/>
    <tableColumn id="87" xr3:uid="{52AA5CAC-426A-4C40-9A02-727DF02BDDB9}" name="6. Petani menjadi lebih percaya diri setelah mengikuti kegiatan pesantren " dataDxfId="147"/>
    <tableColumn id="88" xr3:uid="{4F443AA0-073A-5D41-B64A-9E456FBA5311}" name="7. Kegiatan pesantren mendorong perubahan cara berpikir petani ke arah yang lebih maju " dataDxfId="146"/>
    <tableColumn id="89" xr3:uid="{7F0442E2-813D-0844-A6AB-F00971910818}" name="8. Pesantren mendorong petani untuk berinisiatif mengembangkan usaha secara berkelanjutan " dataDxfId="145"/>
    <tableColumn id="90" xr3:uid="{DF611CD7-4273-1943-897D-5DEBB8502CCC}" name="1. Materi pembelajaran yang disampaikan pesantren mudah dipahami oleh petani " dataDxfId="144"/>
    <tableColumn id="91" xr3:uid="{9AD2634B-9C86-9A40-A659-FC4A0B81273B}" name="2. Metode pembelajaran yang digunakan pesantren sesuai dengan kondisi dan kebutuhan petani " dataDxfId="143"/>
    <tableColumn id="92" xr3:uid="{151BDA8A-38A1-524A-86C1-6231686A9AC2}" name="3. Contoh dan praktik yang diberikan pesantren memudahkan petani memahami materi " dataDxfId="142"/>
    <tableColumn id="93" xr3:uid="{3CE01010-68AC-A84B-B963-E2EB0EA947C4}" name="4. Pembelajaran dari pesantren dapat langsung diterapkan dalam usaha kelapa sawit " dataDxfId="141"/>
    <tableColumn id="94" xr3:uid="{567C099C-2482-434A-A6B4-DAB6C3555E7E}" name="5. Kegiatan pembelajaran pesantren meningkatkan pengetahuan petani tentang pengelolaan usaha "/>
    <tableColumn id="95" xr3:uid="{0B4B4ADE-AE47-434B-9178-277158937669}" name="6. Setelah mengikuti pembelajaran, kemampuan petani dalam berusaha menjadi lebih baik "/>
    <tableColumn id="96" xr3:uid="{96BE915D-20A2-9940-B3C9-1F00C464B41E}" name="1. Petani dilibatkan dalam perencanaan kegiatan yang dilakukan bersama pesantren "/>
    <tableColumn id="97" xr3:uid="{74A32639-35F1-DE4C-8CFD-663345952E15}" name="2. Kegiatan yang dijalankan merupakan hasil kesepakatan antara pesantren dan petani "/>
    <tableColumn id="98" xr3:uid="{B6DD0952-6E38-0649-9C23-36CB20365438}" name="3. Petani memiliki kesempatan untuk menyampaikan usulan dalam perencanaan program "/>
    <tableColumn id="99" xr3:uid="{1880B63A-2CA2-9E41-93D8-867D9C5FA496}" name="4. Masukan petani dipertimbangkan dalam penyusunan rencana kegiatan pesantren "/>
    <tableColumn id="100" xr3:uid="{57014344-4029-C84E-A603-E9765617E014}" name="5. Perencanaan kegiatan dilakukan melalui diskusi antara pesantren dan petani "/>
    <tableColumn id="101" xr3:uid="{3156170E-98FF-EC4C-9826-77E32D3422BC}" name="6. Rencana kegiatan yang disusun bersama sesuai dengan kebutuhan petani "/>
    <tableColumn id="102" xr3:uid="{7FDCEAE9-D76C-F345-B9D0-9F00DA748F15}" name="1. Petani dilibatkan dalam proses evaluasi kegiatan yang dilakukan bersama pesantren "/>
    <tableColumn id="103" xr3:uid="{0C2A2050-5586-3F42-8AE4-965D5FA8602C}" name="2. Petani memiliki kesempatan untuk menyampaikan penilaian terhadap kegiatan pesantren "/>
    <tableColumn id="104" xr3:uid="{2D56B9A8-DF31-4848-A26B-E6E267C9B3E5}" name="3. Pendapat petani digunakan sebagai bahan evaluasi kegiatan pesantren "/>
    <tableColumn id="105" xr3:uid="{B3181BFE-1EE8-B241-A770-C7DA18A3FBB9}" name="4. Hasil evaluasi kegiatan disampaikan kembali kepada petani "/>
    <tableColumn id="106" xr3:uid="{FB97DF5C-33D5-214C-8B7D-276E0CBC1263}" name="5. Evaluasi dilakukan melalui diskusi antara pesantren dan petani "/>
    <tableColumn id="107" xr3:uid="{E2505D08-BD75-824B-9830-29B37B86F376}" name="6. Hasil evaluasi digunakan untuk memperbaiki kegiatan pesantren selanjutnya "/>
    <tableColumn id="108" xr3:uid="{9D3222D8-1A3D-9945-989F-5E444D56DA61}" name="1. Saya mudah mengakses pesantren untuk keperluan konsultasi atau diskusi usaha "/>
    <tableColumn id="109" xr3:uid="{D3361731-1FA0-4549-B473-EF7C77550AD4}" name="2. Lokasi pesantren mudah dijangkau dari tempat tinggal atau lahan usaha saya "/>
    <tableColumn id="110" xr3:uid="{CB2EF602-7813-A44F-B8B3-7FE2F243DC9F}" name="3. Saya dapat menghubungi pihak pesantren dengan mudah ketika membutuhkan bantuan "/>
    <tableColumn id="111" xr3:uid="{DF37C1BB-3853-D84D-A757-E1C8401BA099}" name="4. Pesantren terbuka menerima kedatangan petani untuk berdiskusi atau berkonsultasi "/>
    <tableColumn id="112" xr3:uid="{3A5AAFB7-3AE2-AE40-845A-B415F5FCF5B5}" name="5. Waktu layanan pesantren sesuai dengan kebutuhan petani "/>
    <tableColumn id="113" xr3:uid="{5D8F9A93-D9C6-5E46-A7B1-45D20CBE4FFC}" name="1. Saya sering berinteraksi dengan pihak pesantren terkait usaha kelapa sawit "/>
    <tableColumn id="114" xr3:uid="{6DD117C0-E8C6-D14F-89F1-B05E06B490ED}" name="2. Interaksi antara petani dan pesantren dilakukan secara rutin "/>
    <tableColumn id="115" xr3:uid="{B1D3FCEB-2367-4E45-9870-5B4F4F919CB9}" name="3. Saya memiliki kesempatan yang cukup sering untuk berkomunikasi dengan pesantren "/>
    <tableColumn id="116" xr3:uid="{9123BB1D-F8FE-AE43-BFEB-B00AA766770B}" name="4. Pesantren secara aktif menghubungi petani dalam kegiatan kemitraan "/>
    <tableColumn id="117" xr3:uid="{87BF5674-C4BC-A947-BF00-DEA4CEF6485F}" name="5. Interaksi antara pesantren dan petani tidak hanya terjadi pada kegiatan tertentu saja "/>
    <tableColumn id="118" xr3:uid="{496B7F92-6F42-754D-BC41-36C140560886}" name="1. Inovasi yang diperkenalkan pesantren sesuai dengan kebutuhan petani kelapa sawit "/>
    <tableColumn id="119" xr3:uid="{B75FA819-4E2D-C14B-9F7D-DA0BB20EA4E0}" name="2. Inovasi yang diberikan pesantren mudah dipahami oleh petani "/>
    <tableColumn id="120" xr3:uid="{8CA0B499-059E-584B-BF78-1AD6389AC89A}" name="3. Inovasi yang diperkenalkan pesantren mudah diterapkan dalam usaha kelapa sawit "/>
    <tableColumn id="121" xr3:uid="{BCDA355A-CBD6-F64B-8EDA-AB8B6D80244A}" name="4. Inovasi yang diberikan pesantren sesuai dengan kondisi lokal petani "/>
    <tableColumn id="122" xr3:uid="{8A1B0918-E315-B141-BC3E-8A695C1D72E1}" name="5. Inovasi dari pesantren memberikan manfaat nyata bagi usaha petani "/>
    <tableColumn id="123" xr3:uid="{F023DFA9-BA9C-5F48-B1AD-51988267864B}" name="6. Inovasi yang diperkenalkan pesantren membantu meningkatkan kinerja usaha petani "/>
    <tableColumn id="124" xr3:uid="{940DB2DD-B86B-8F43-BF4C-A46BBEEA11EE}" name="1. Pesantren menyediakan saluran komunikasi yang jelas untuk berinteraksi dengan petani "/>
    <tableColumn id="125" xr3:uid="{F2627F6B-9A0B-3743-888D-D55864C3AB6B}" name="2. Saluran komunikasi yang digunakan pesantren mudah diakses oleh petani "/>
    <tableColumn id="126" xr3:uid="{DC2EF3F8-42B8-4044-80A3-52FE904A6BCA}" name="3. Pesantren menggunakan lebih dari satu saluran komunikasi untuk menyampaikan informasi "/>
    <tableColumn id="127" xr3:uid="{1AB92234-3FD4-7649-A173-B8AEBAE1C278}" name="4. Saluran komunikasi yang digunakan pesantren berjalan dengan baik tanpa banyak kendala "/>
    <tableColumn id="128" xr3:uid="{C327B4DA-DB56-CE40-8B13-AD9A31BB0F57}" name="5. Informasi dari pesantren dapat diterima petani melalui saluran komunikasi yang tersedia "/>
    <tableColumn id="129" xr3:uid="{92CA47A0-0655-C948-A7C6-012637B916EB}" name="1. Pesantren menjadi rujukan utama bagi petani dalam pengembangan usaha kelapa sawit "/>
    <tableColumn id="130" xr3:uid="{A740377F-4690-984F-B6E5-C0D8A4B8547D}" name="2. Pesantren berperan sebagai pusat pembelajaran bagi petani terkait pengelolaan usaha "/>
    <tableColumn id="131" xr3:uid="{B6DB0834-FE98-F54D-A7A0-69A5FB69CA62}" name="3. Pesantren menyediakan pengetahuan dan informasi yang dibutuhkan petani secara berkelanjutan "/>
    <tableColumn id="132" xr3:uid="{D807C186-35EA-5A4C-A464-8DB983AD9B30}" name="4. Pesantren menjadi tempat berbagi pengalaman dan pembelajaran antarpetani "/>
    <tableColumn id="133" xr3:uid="{B1284052-AC9B-1A4A-8D9F-4105DE958BC4}" name="5. Inovasi yang dikembangkan pesantren dapat dijadikan contoh bagi petani lain "/>
    <tableColumn id="134" xr3:uid="{2B50E206-53A0-5746-8AF6-29748DD3C4C4}" name="6. Pesantren berperan penting dalam mendorong pengembangan usaha petani secara mandiri "/>
    <tableColumn id="135" xr3:uid="{9AD2D06E-9034-1B48-AB37-0BEDD950F420}" name="1. Saya mampu mengambil keputusan usaha kelapa sawit secara mandiri "/>
    <tableColumn id="136" xr3:uid="{2A91814C-F498-2F4F-8AF5-0D32424998B4}" name="2. Saya dapat mengelola usaha kelapa sawit tanpa bergantung pada bantuan pihak luar "/>
    <tableColumn id="137" xr3:uid="{1227AA50-8167-344D-BB0B-9C9F52520154}" name="3. Saya mampu menyelesaikan masalah usaha kelapa sawit yang saya hadapi "/>
    <tableColumn id="138" xr3:uid="{44D0F021-ACD9-154A-A33B-68900899FEB3}" name="4. Saya percaya diri dalam mengembangkan usaha kelapa sawit ke depan "/>
    <tableColumn id="139" xr3:uid="{02EE459A-634D-5347-8486-7A57A735C032}" name="5. Saya memiliki inisiatif untuk mencari informasi atau inovasi secara mandiri "/>
    <tableColumn id="140" xr3:uid="{F5D24121-1CB7-6945-B6E2-2A036DA23D2E}" name="6. Saya mampu merencanakan pengembangan usaha kelapa sawit secara mandiri "/>
    <tableColumn id="141" xr3:uid="{56580316-71BC-EB41-8CDD-4C877014A88D}" name="1. Apa manfaat utama yang Bapak/Ibu rasakan dari kemitraan dengan pesantren dalam usaha kelapa sawit?"/>
    <tableColumn id="142" xr3:uid="{50A6EE0E-0D9B-4E46-AAE4-0C53FCBC5D4C}" name="2. Apa kendala atau hambatan yang Bapak/Ibu hadapi dalam berkomunikasi/berinteraksi dengan pesantren?"/>
    <tableColumn id="143" xr3:uid="{F15FF8B2-362A-0047-B0BD-E0FBA6D7198F}" name="3.  Apa saran Bapak/Ibu untuk meningkatkan efektivitas kemitraan antara pesantren dengan petani kelapa sawit?"/>
    <tableColumn id="144" xr3:uid="{3BC77E15-FA9C-0345-93A9-E18DDD6B03FB}" name="4.  Bagaimana harapan Bapak/Ibu terhadap peran pesantren dalam pemberdayaan ekonomi petani kelapa sawit di masa depan?"/>
    <tableColumn id="145" xr3:uid="{7D31E0EC-97A8-424B-BEC7-F79EEEAD5985}" name="5. Bagaimana tingkat kemandirian Bapak/Ibu sebagai petani kelapa sawit dalam hal pengambilan keputusan terkait usaha tani (pemilihan bibit, pemupukan, panen, pemasaran) sebelum dan sesudah bermitra dengan pesantren?"/>
    <tableColumn id="146" xr3:uid="{A80315BF-B119-944E-B08F-082F1D420412}" name="6. Bentuk pemberdayaan apa saja yang diberikan pesantren kepada petani (pelatihan, pendampingan, akses modal, akses pasar, penguatan kelembagaan) dan bagaimana proses pemberdayaan tersebut melibatkan partisipasi aktif petani?"/>
    <tableColumn id="147" xr3:uid="{71A9E435-E44B-DB44-AAE1-7B343FA03633}" name="7.  Bagaimana proses dialog dua arah berlangsung antara pesantren dan petani dalam merencanakan, melaksanakan, dan mengevaluasi program kemitraan, serta sejauh mana suara petani didengar dan diakomodasi?"/>
    <tableColumn id="148" xr3:uid="{9890924F-74FE-8741-A25A-2A3AD5C006C6}" name="8.   Apakah terdapat hambatan komunikasi (bahasa, budaya, teknologi, waktu) antara pesantren dan petani, dan bagaimana cara mengatasinya?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0499A6-1F64-4542-A365-6001B05350CB}" name="Form_Responses4" displayName="Form_Responses4" ref="B2:ES30" headerRowDxfId="330" headerRowBorderDxfId="329">
  <tableColumns count="148">
    <tableColumn id="2" xr3:uid="{99ECF919-7DF6-E74D-9CF8-1877DB5EAE7B}" name="Nama" dataDxfId="328"/>
    <tableColumn id="1" xr3:uid="{4ED92775-400A-EF47-8762-EB45B6BBF3BF}" name="No Hp " dataDxfId="327"/>
    <tableColumn id="3" xr3:uid="{2277E13A-1838-324D-9D41-BC6DA6BB82F7}" name="Jenis Kelamin" dataDxfId="326"/>
    <tableColumn id="4" xr3:uid="{7A53B8BE-C31A-014D-9F0C-0155AD9B2513}" name="Alamat" dataDxfId="325"/>
    <tableColumn id="5" xr3:uid="{E08C6FF3-566C-194C-9F25-8E54A49EFA68}" name="Umur (tahun)" dataDxfId="324"/>
    <tableColumn id="6" xr3:uid="{A71922DE-FB23-9447-9583-602D11C6BA87}" name="Jumlah Anggota Keluarga" dataDxfId="323"/>
    <tableColumn id="7" xr3:uid="{424A413F-8173-A844-B39F-B556451DFB36}" name="A8. Pekerjaan Utama Pencari Nafkah " dataDxfId="322"/>
    <tableColumn id="8" xr3:uid="{46B8E2B0-F3F5-314D-A544-B644533FCA90}" name="A9. Pendidikan Terakhir " dataDxfId="321"/>
    <tableColumn id="9" xr3:uid="{4EE199B2-27BB-1C41-B262-2622DFF0F642}" name="A10. Penghasilan Keluarga per Bulan (Rupiah) " dataDxfId="320"/>
    <tableColumn id="10" xr3:uid="{E18D7DCA-D7A9-7944-BDF0-2F3DAE0C4211}" name="A11. Pengeluaran Keluarga per Bulan (Rupiah) " dataDxfId="319"/>
    <tableColumn id="11" xr3:uid="{B57478E3-54E6-634A-B9AD-505B765BC553}" name="A12. Luas Lahan Sawit (Hektar) " dataDxfId="318"/>
    <tableColumn id="12" xr3:uid="{ABB416C9-C9A7-574F-88E0-188E84AE0B55}" name="A13. Status Lahan " dataDxfId="317"/>
    <tableColumn id="13" xr3:uid="{7F150D10-C436-1D43-AD43-C09988601CDB}" name="  A14. Jumlah Pohon Sawit (pohon) " dataDxfId="316"/>
    <tableColumn id="14" xr3:uid="{DFAB7975-B631-AD4E-A85C-DFE855EE6CC3}" name="  A15. Produksi Rata-rata (ton/bulan) " dataDxfId="315"/>
    <tableColumn id="15" xr3:uid="{A5F151AA-44E4-5B45-8EC9-6AB78357228B}" name="  A16. Lama menjadi Petani Sawit (tahun) " dataDxfId="314"/>
    <tableColumn id="16" xr3:uid="{A01E17ED-EA0E-3A4E-B9A2-09242D8FEC95}" name="  A17. Pelatihan yang pernah diikuti terkait Sawit" dataDxfId="313"/>
    <tableColumn id="17" xr3:uid="{8B28D26B-709D-1744-98BF-E22183F41687}" name="1. Pesantren mengintegrasikan pendidikan keagamaan dengan pendidikan formal/umum " dataDxfId="312"/>
    <tableColumn id="18" xr3:uid="{D4D78166-7A33-4644-9CF7-A459367D62F7}" name="2. Kurikulum pesantren disusun untuk menjawab kebutuhan masyarakat dan dunia usaha " dataDxfId="311"/>
    <tableColumn id="19" xr3:uid="{078B52D5-30DB-4242-A656-64B0E895B288}" name="3. Sistem pembelajaran pesantren tidak hanya tradisional, tetapi juga menggunakan metode modern " dataDxfId="310"/>
    <tableColumn id="20" xr3:uid="{7FEB9860-3519-D446-AFB1-7AF35F676F8C}" name="4. Pesantren menerapkan pembelajaran terstruktur dan terencana " dataDxfId="309"/>
    <tableColumn id="21" xr3:uid="{18831A60-2CB4-8147-A61F-4926B44E2346}" name="5. Pesantren terbuka terhadap inovasi teknologi dan metode baru " dataDxfId="308"/>
    <tableColumn id="22" xr3:uid="{3BD464F0-79BE-974F-B88D-94152F27589C}" name="6. Pesantren bersedia menjalin kerja sama dengan pihak luar " dataDxfId="307"/>
    <tableColumn id="23" xr3:uid="{C0D86141-C7C0-C04C-BB9A-354950BEB667}" name="7. Pesantren memiliki program pemberdayaan ekonomi bagi masyarakat sekitar " dataDxfId="306"/>
    <tableColumn id="24" xr3:uid="{2CF0E400-10B6-D341-AD9C-03BFC40AC7CD}" name="8. Program pemberdayaan ekonomi pesantren dijalankan secara berkelanjutan " dataDxfId="305"/>
    <tableColumn id="25" xr3:uid="{D8AFC244-B96F-7F4B-B30F-268F43BF7C7A}" name="9. Pesantren memiliki unit usaha yang dikelola secara kelembagaan " dataDxfId="304"/>
    <tableColumn id="26" xr3:uid="{432CF8EA-D70F-1946-960D-B6B017BE132A}" name="10. Unit usaha pesantren berkontribusi dalam mendukung kegiatan pendidikan dan pemberdayaan " dataDxfId="303"/>
    <tableColumn id="27" xr3:uid="{38E74C67-D91B-BF46-966C-245D2ACDD05C}" name="1. Pesantren memiliki program pemberdayaan ekonomi yang dirancang secara jelas " dataDxfId="302"/>
    <tableColumn id="28" xr3:uid="{6DE1BD39-0369-524D-91DA-2D942B8F5114}" name="2. Program pemberdayaan ekonomi pesantren memiliki tujuan yang mudah dipahami oleh petani " dataDxfId="301"/>
    <tableColumn id="29" xr3:uid="{0CC4E7E1-D8AE-F84D-AC7B-20D17520F753}" name="3. Program pemberdayaan ekonomi pesantren sesuai dengan kebutuhan petani kelapa sawit " dataDxfId="300"/>
    <tableColumn id="30" xr3:uid="{2561F75B-AB90-8247-AB4E-1F1034291280}" name="4. Kegiatan ekonomi yang dikembangkan pesantren relevan dengan kondisi lokal masyarakat " dataDxfId="299"/>
    <tableColumn id="31" xr3:uid="{7EC50E71-C3F3-394E-AD13-BB5C5E0BE8B6}" name="5. Program pemberdayaan ekonomi pesantren dilaksanakan secara berkelanjutan " dataDxfId="298"/>
    <tableColumn id="32" xr3:uid="{796759DF-80AC-3B4D-880A-82059A67A5E4}" name="6. Petani dilibatkan secara aktif dalam kegiatan pemberdayaan ekonomi pesantren " dataDxfId="297"/>
    <tableColumn id="33" xr3:uid="{BC24222A-2CB3-1E44-B6FD-864F24435614}" name="7. Program pemberdayaan ekonomi pesantren mendorong kemandirian ekonomi petani " dataDxfId="296"/>
    <tableColumn id="34" xr3:uid="{DA4D0860-F687-4641-B93F-C85306924546}" name="8. Program pemberdayaan ekonomi pesantren membantu meningkatkan pendapatan petani " dataDxfId="295"/>
    <tableColumn id="35" xr3:uid="{DA8F7C2B-8292-4745-998B-47A780B2EDA8}" name="9. Program pemberdayaan ekonomi pesantren memberikan manfaat nyata bagi usaha petani " dataDxfId="294"/>
    <tableColumn id="36" xr3:uid="{EE38DC32-277D-A343-9713-6E725152632A}" name="1. Pesantren memiliki kerja sama dengan instansi pemerintah " dataDxfId="293"/>
    <tableColumn id="37" xr3:uid="{9C7F862D-31C2-A340-8E36-9A4EAE716F83}" name="2. Pesantren menjalin kemitraan dengan pihak swasta atau dunia usaha " dataDxfId="292"/>
    <tableColumn id="38" xr3:uid="{2D37F914-2E92-654D-A728-B057773427ED}" name="3. Pesantren bekerja sama dengan lembaga non-pemerintah (LSM, koperasi, perguruan tinggi) " dataDxfId="291"/>
    <tableColumn id="39" xr3:uid="{A76FD893-D6BF-DB4F-AEE4-D11F4604D8DE}" name="4.  Kerja sama pesantren dengan pihak luar berlangsung secara berkelanjutan " dataDxfId="290"/>
    <tableColumn id="40" xr3:uid="{3266B573-F217-5545-A1C7-FDB917FE6E6A}" name="5.  Pesantren secara aktif menjaga dan mengembangkan hubungan kemitraan " dataDxfId="289"/>
    <tableColumn id="41" xr3:uid="{2265AEEC-9BFA-9742-AA2A-2FC4E95E6AF1}" name="6.  Kemitraan pesantren membantu meningkatkan kapasitas usaha petani kelapa sawit " dataDxfId="288"/>
    <tableColumn id="42" xr3:uid="{B19355ED-7B04-9B40-BEA9-9974436051D1}" name="7.  Mitra eksternal berperan dalam mendukung program pemberdayaan ekonomi pesantren " dataDxfId="287"/>
    <tableColumn id="43" xr3:uid="{55BE90DB-4FD0-714F-832A-019CD054AC58}" name="8.  Kemitraan pesantren mempermudah akses petani terhadap informasi dan teknologi " dataDxfId="286"/>
    <tableColumn id="44" xr3:uid="{E1B613A5-8769-F74D-9489-A3BE8DEEBCCE}" name="9.  Pesantren melalui kemitraan eksternal membantu memperluas akses pasar hasil pertanian " dataDxfId="285"/>
    <tableColumn id="45" xr3:uid="{0AB092C4-0065-FC43-86DD-FB47E1678777}" name="10.  Pesantren berperan sebagai penghubung antara petani dan pihak luar " dataDxfId="284"/>
    <tableColumn id="46" xr3:uid="{971DB5E9-AB2C-CA49-8DAB-E2E66CB553DA}" name="1.  Pesantren memiliki sarana teknologi komunikasi yang memadai (HP, komputer, dll) " dataDxfId="283"/>
    <tableColumn id="47" xr3:uid="{4CD29B5B-18B1-6948-9B69-86B403EADB01}" name="2.  Pesantren memiliki akses internet untuk mendukung kegiatan pemberdayaan ekonomi " dataDxfId="282"/>
    <tableColumn id="48" xr3:uid="{2AAFE35C-BBCD-9C4E-91BB-585BAE4E3923}" name="3.  Teknologi komunikasi yang dimiliki pesantren mudah diakses oleh petani " dataDxfId="281"/>
    <tableColumn id="49" xr3:uid="{9510F685-2151-834A-A152-28B002E0295A}" name="4.  Petani dapat menggunakan sarana komunikasi pesantren untuk berinteraksi dan berkonsultasi " dataDxfId="280"/>
    <tableColumn id="50" xr3:uid="{32B4C7BE-95DA-F942-A3CC-C6119B858AD4}" name="5.  Pesantren memanfaatkan teknologi komunikasi untuk menyampaikan informasi kepada petani " dataDxfId="279"/>
    <tableColumn id="51" xr3:uid="{1E299697-B450-4543-91A8-6418314A786B}" name="6.  Informasi dari pesantren disampaikan secara cepat melalui sarana komunikasi yang tersedia " dataDxfId="278"/>
    <tableColumn id="52" xr3:uid="{2939DBE7-EC06-E849-BDF7-975E34577F5F}" name="7.  Teknologi komunikasi pesantren membantu memperlancar komunikasi dengan petani " dataDxfId="277"/>
    <tableColumn id="53" xr3:uid="{28DFEFFE-A210-9E4F-8633-8A48256FC312}" name="8.  Sarana teknologi komunikasi pesantren dikelola dan dipelihara dengan baik " dataDxfId="276"/>
    <tableColumn id="54" xr3:uid="{1ED3B1B0-19C7-5A4D-AB0E-125B8BF999B1}" name="9. Pesantren terus mengembangkan penggunaan teknologi komunikasi untuk kegiatan ekonomi " dataDxfId="275"/>
    <tableColumn id="55" xr3:uid="{B9B9BBCF-A97D-7C4C-B2D2-7F3094EF56AD}" name="1. Tingkat pendidikan saya membantu dalam memahami teknik budidaya kelapa sawit yang baik " dataDxfId="274"/>
    <tableColumn id="56" xr3:uid="{9016F2F2-870A-314C-950F-EA2AEEE20E7A}" name="2. Pendidikan formal saya memudahkan dalam memahami informasi dari penyuluh atau pesantren " dataDxfId="273"/>
    <tableColumn id="57" xr3:uid="{2324ED20-1A31-C547-8EAB-8A35ECBA9B79}" name="3. Latar belakang pendidikan saya membantu dalam mengambil keputusan pengelolaan kebun " dataDxfId="272"/>
    <tableColumn id="58" xr3:uid="{E59E02E2-6601-B645-A4AC-93A9B236F97B}" name="4. Pengalaman bertani kelapa sawit saya sudah cukup untuk mengelola kebun secara mandiri " dataDxfId="271"/>
    <tableColumn id="59" xr3:uid="{BF30656E-9286-B343-986A-4B1709A17348}" name="5. Semakin lama saya bertani, semakin baik hasil panen yang saya peroleh " dataDxfId="270"/>
    <tableColumn id="60" xr3:uid="{9E6FBEE0-869B-5B4A-9B1B-1D2D990329B5}" name="6. Pengalaman bertani membuat saya lebih percaya diri dalam menerapkan inovasi baru " dataDxfId="269"/>
    <tableColumn id="61" xr3:uid="{13627944-1B5F-1C45-B262-C7280DEC1E85}" name="7. Luas lahan kelapa sawit yang saya kelola sudah mencukupi kebutuhan ekonomi keluarga " dataDxfId="268"/>
    <tableColumn id="62" xr3:uid="{8CC5C385-5443-424C-B232-55043F1D239B}" name="8. Luas lahan yang saya kelola memungkinkan untuk meningkatkan produksi kelapa sawit " dataDxfId="267"/>
    <tableColumn id="63" xr3:uid="{A3B24B08-6C6B-1247-9912-A21998313E65}" name="9. Status kepemilikan lahan yang jelas memberikan kepastian dalam berusahatani " dataDxfId="266"/>
    <tableColumn id="64" xr3:uid="{176EA508-E9E9-2F4F-AB51-68F6206B4814}" name="10. Kepemilikan lahan secara legal memudahkan dalam mengakses bantuan atau kredit usaha " dataDxfId="265"/>
    <tableColumn id="65" xr3:uid="{75B85F6B-1AA8-6A49-8062-D63A079CE592}" name="11. Pendapatan dari kelapa sawit sudah memenuhi kebutuhan hidup keluarga saya " dataDxfId="264"/>
    <tableColumn id="66" xr3:uid="{E5480340-58B2-B048-857B-AA547A166930}" name="12. Pendapatan dari kelapa sawit memberikan stabilitas ekonomi bagi keluarga saya " dataDxfId="263"/>
    <tableColumn id="67" xr3:uid="{D7481A46-8FAC-C744-BFAF-F8C0D9384597}" name="13. Pemerintah daerah memberikan dukungan program yang membantu pengembangan usaha kelapa sawit " dataDxfId="262"/>
    <tableColumn id="68" xr3:uid="{9527CDAB-D013-8448-B93D-E67F03F5C9E3}" name="14. Bantuan dari pemerintah daerah mudah diakses oleh petani kelapa sawit seperti saya " dataDxfId="261"/>
    <tableColumn id="69" xr3:uid="{D0D17359-31F3-3A41-8B62-113EFD2B4C2E}" name="15. Kondisi jalan menuju kebun kelapa sawit memudahkan proses pengangkutan hasil panen " dataDxfId="260"/>
    <tableColumn id="70" xr3:uid="{298F254B-7627-8940-96E4-EFA6F4D90EC8}" name="16. Infrastruktur wilayah (jalan, jembatan, listrik) sudah mendukung aktivitas perkebunan " dataDxfId="259"/>
    <tableColumn id="71" xr3:uid="{BAA21E2C-4407-4B4E-AE5E-67D8A51C6F81}" name="17. Saya memiliki akses yang baik untuk menjual hasil panen (TBS) ke pedagang atau pabrik " dataDxfId="258"/>
    <tableColumn id="72" xr3:uid="{D57A27E6-6A24-6F4F-88F7-0D7474472D44}" name="18. Jarak antara kebun dengan tempat penjualan/pabrik kelapa sawit cukup terjangkau " dataDxfId="257"/>
    <tableColumn id="73" xr3:uid="{8FA7D294-FAE7-7548-BF1B-FB5B539C69D0}" name="19. Informasi harga kelapa sawit mudah saya peroleh untuk menentukan waktu penjualan " dataDxfId="256"/>
    <tableColumn id="74" xr3:uid="{01EE9174-4B6D-4F49-A3BE-B5B2B6EBF283}" name="1. Petani diberikan kesempatan untuk menyampaikan pendapat dalam kegiatan pesantren " dataDxfId="255"/>
    <tableColumn id="75" xr3:uid="{A3B5ABE1-4F86-5441-B83B-34BA1F527155}" name="2. Petani dapat menyampaikan masalah atau kebutuhan usaha secara langsung kepada pesantren " dataDxfId="254"/>
    <tableColumn id="76" xr3:uid="{3C473B9C-4FBA-B24A-A55D-1042C0001236}" name="3. Pihak pesantren memberikan tanggapan terhadap masukan yang disampaikan petani " dataDxfId="253"/>
    <tableColumn id="77" xr3:uid="{1224AED8-BC42-3C48-97DB-ADCEA2A14B97}" name="4. Diskusi antara pesantren dan petani berlangsung secara dua arah, bukan satu arah " dataDxfId="252"/>
    <tableColumn id="78" xr3:uid="{222485F5-B6E7-2245-817E-7D21045CDF5B}" name="5. Pendapat petani dihargai dalam proses diskusi dengan pesantren " dataDxfId="251"/>
    <tableColumn id="79" xr3:uid="{18AC57A1-BEFD-9443-A5D1-AD437AE5976A}" name="6. Pesantren terbuka terhadap perbedaan pandangan yang disampaikan petani " dataDxfId="250"/>
    <tableColumn id="80" xr3:uid="{577904D3-609D-1348-8F8C-34E6A316FE09}" name="7. Dialog antara pesantren dan petani dilakukan secara rutin " dataDxfId="249"/>
    <tableColumn id="81" xr3:uid="{4FB673AF-C8AC-BF46-B113-67FBE3F3EBF4}" name="8. Komunikasi dua arah tetap berlangsung meskipun di luar kegiatan formal " dataDxfId="248"/>
    <tableColumn id="82" xr3:uid="{9F889794-AF3A-E141-BF67-4C04DBE5F350}" name="1. Kegiatan pesantren bertujuan meningkatkan kemampuan petani dalam mengelola usaha secara mandiri " dataDxfId="247"/>
    <tableColumn id="83" xr3:uid="{BE7FC3A5-D1A6-3C48-BCC7-636290ADBE76}" name="2. Pesantren membantu petani memahami cara mengembangkan usaha kelapa sawit " dataDxfId="246"/>
    <tableColumn id="84" xr3:uid="{1DE95E56-727A-1449-A69B-38430DB2852B}" name="3. Program pesantren mendorong petani untuk tidak bergantung pada bantuan pihak luar " dataDxfId="245"/>
    <tableColumn id="85" xr3:uid="{7A0C4BF7-5162-1C49-8B25-40A03F9EB09E}" name="4. Pesantren mendorong petani untuk mampu mengambil keputusan usaha sendiri " dataDxfId="244"/>
    <tableColumn id="86" xr3:uid="{2BC7D067-3210-F742-933B-425A80E75E96}" name="5. Pesantren membantu meningkatkan posisi tawar petani dalam kegiatan ekonomi " dataDxfId="243"/>
    <tableColumn id="87" xr3:uid="{3E404A54-26A8-1041-BB3A-00E480E9E8F2}" name="6. Petani menjadi lebih percaya diri setelah mengikuti kegiatan pesantren " dataDxfId="242"/>
    <tableColumn id="88" xr3:uid="{DC1CFDF2-67CC-9E4A-8D89-CBEE7BEC3914}" name="7. Kegiatan pesantren mendorong perubahan cara berpikir petani ke arah yang lebih maju " dataDxfId="241"/>
    <tableColumn id="89" xr3:uid="{2D1EFA4B-2A7D-1744-A321-9772C440DF55}" name="8. Pesantren mendorong petani untuk berinisiatif mengembangkan usaha secara berkelanjutan " dataDxfId="240"/>
    <tableColumn id="90" xr3:uid="{EB86367C-1B93-654D-B826-07AD8FD73219}" name="1. Materi pembelajaran yang disampaikan pesantren mudah dipahami oleh petani " dataDxfId="239"/>
    <tableColumn id="91" xr3:uid="{7C2ABA87-A0D9-4544-8FC2-80FB11603C7B}" name="2. Metode pembelajaran yang digunakan pesantren sesuai dengan kondisi dan kebutuhan petani " dataDxfId="238"/>
    <tableColumn id="92" xr3:uid="{4A729E13-D89C-7E44-A5F3-03F79508D801}" name="3. Contoh dan praktik yang diberikan pesantren memudahkan petani memahami materi " dataDxfId="237"/>
    <tableColumn id="93" xr3:uid="{4CFB66E6-B7B8-C840-AD54-63FB3F9245BA}" name="4. Pembelajaran dari pesantren dapat langsung diterapkan dalam usaha kelapa sawit " dataDxfId="236"/>
    <tableColumn id="94" xr3:uid="{985869F8-603E-364F-99D5-304CAD238227}" name="5. Kegiatan pembelajaran pesantren meningkatkan pengetahuan petani tentang pengelolaan usaha "/>
    <tableColumn id="95" xr3:uid="{52DB83F0-D41C-E141-8624-F303B5AE5324}" name="6. Setelah mengikuti pembelajaran, kemampuan petani dalam berusaha menjadi lebih baik "/>
    <tableColumn id="96" xr3:uid="{3963AF12-85F5-204A-B76D-D5B0620A1DA0}" name="1. Petani dilibatkan dalam perencanaan kegiatan yang dilakukan bersama pesantren "/>
    <tableColumn id="97" xr3:uid="{A7FB066F-5977-B547-AE72-2F6BDAF94B5E}" name="2. Kegiatan yang dijalankan merupakan hasil kesepakatan antara pesantren dan petani "/>
    <tableColumn id="98" xr3:uid="{A721C60F-CCC7-7A44-A2A3-1777C0F72ADB}" name="3. Petani memiliki kesempatan untuk menyampaikan usulan dalam perencanaan program "/>
    <tableColumn id="99" xr3:uid="{E0CAE452-EC34-5243-8121-0B83AEFFAAFC}" name="4. Masukan petani dipertimbangkan dalam penyusunan rencana kegiatan pesantren "/>
    <tableColumn id="100" xr3:uid="{6EF5F085-2CC4-F14C-AAB3-8337F631B749}" name="5. Perencanaan kegiatan dilakukan melalui diskusi antara pesantren dan petani "/>
    <tableColumn id="101" xr3:uid="{30443BD0-7135-2D4C-B241-79FFC7A6ADA7}" name="6. Rencana kegiatan yang disusun bersama sesuai dengan kebutuhan petani "/>
    <tableColumn id="102" xr3:uid="{9C343A60-D957-5442-94C0-935D7FD89ADF}" name="1. Petani dilibatkan dalam proses evaluasi kegiatan yang dilakukan bersama pesantren "/>
    <tableColumn id="103" xr3:uid="{673D9268-E679-754E-81AF-ACD5FCE9D265}" name="2. Petani memiliki kesempatan untuk menyampaikan penilaian terhadap kegiatan pesantren "/>
    <tableColumn id="104" xr3:uid="{B65B5ACD-CF97-AF45-B319-2D1281CC2A46}" name="3. Pendapat petani digunakan sebagai bahan evaluasi kegiatan pesantren "/>
    <tableColumn id="105" xr3:uid="{FC846D8B-A574-9949-A507-360DFBA352FB}" name="4. Hasil evaluasi kegiatan disampaikan kembali kepada petani "/>
    <tableColumn id="106" xr3:uid="{E447F025-3CD8-BB46-9667-7753787E6405}" name="5. Evaluasi dilakukan melalui diskusi antara pesantren dan petani "/>
    <tableColumn id="107" xr3:uid="{AD3177F1-9F5E-9B48-9738-1C1E1B9574CF}" name="6. Hasil evaluasi digunakan untuk memperbaiki kegiatan pesantren selanjutnya "/>
    <tableColumn id="108" xr3:uid="{7F9A5299-7DB6-804E-9B3B-F41470249A9C}" name="1. Saya mudah mengakses pesantren untuk keperluan konsultasi atau diskusi usaha "/>
    <tableColumn id="109" xr3:uid="{CEA2806B-5626-7241-BDBD-5D923BE20E5A}" name="2. Lokasi pesantren mudah dijangkau dari tempat tinggal atau lahan usaha saya "/>
    <tableColumn id="110" xr3:uid="{07077B86-5E57-4348-947B-202EBD9C3840}" name="3. Saya dapat menghubungi pihak pesantren dengan mudah ketika membutuhkan bantuan "/>
    <tableColumn id="111" xr3:uid="{20A2D0B9-42A9-5943-B2A4-CA1D39519FE7}" name="4. Pesantren terbuka menerima kedatangan petani untuk berdiskusi atau berkonsultasi "/>
    <tableColumn id="112" xr3:uid="{A56BA0CE-777A-CE4A-AD5C-2CC878DA155C}" name="5. Waktu layanan pesantren sesuai dengan kebutuhan petani "/>
    <tableColumn id="113" xr3:uid="{D17D4901-2E74-7148-96F2-C483255A9BB4}" name="1. Saya sering berinteraksi dengan pihak pesantren terkait usaha kelapa sawit "/>
    <tableColumn id="114" xr3:uid="{7FE0CD06-DA0B-714A-BE4F-C613F50A8DCE}" name="2. Interaksi antara petani dan pesantren dilakukan secara rutin "/>
    <tableColumn id="115" xr3:uid="{F020D2F7-415B-7147-B95D-9B2CF399518F}" name="3. Saya memiliki kesempatan yang cukup sering untuk berkomunikasi dengan pesantren "/>
    <tableColumn id="116" xr3:uid="{F5654BB5-400E-D04D-A717-BBBC266BE1B4}" name="4. Pesantren secara aktif menghubungi petani dalam kegiatan kemitraan "/>
    <tableColumn id="117" xr3:uid="{1087AAEE-82CF-6248-9B4E-7F716AE80C56}" name="5. Interaksi antara pesantren dan petani tidak hanya terjadi pada kegiatan tertentu saja "/>
    <tableColumn id="118" xr3:uid="{82A4AAD3-84D3-484C-8DAC-EE5B78540FF9}" name="1. Inovasi yang diperkenalkan pesantren sesuai dengan kebutuhan petani kelapa sawit "/>
    <tableColumn id="119" xr3:uid="{9D80DEA3-BABB-3644-B2A0-D508DD22C33B}" name="2. Inovasi yang diberikan pesantren mudah dipahami oleh petani "/>
    <tableColumn id="120" xr3:uid="{CCE7509F-C184-2643-80D9-75BAD959E29B}" name="3. Inovasi yang diperkenalkan pesantren mudah diterapkan dalam usaha kelapa sawit "/>
    <tableColumn id="121" xr3:uid="{1EA529FF-CF3F-B341-8462-94A226C721E6}" name="4. Inovasi yang diberikan pesantren sesuai dengan kondisi lokal petani "/>
    <tableColumn id="122" xr3:uid="{529449EB-96BB-1649-A6BF-476EB03117BD}" name="5. Inovasi dari pesantren memberikan manfaat nyata bagi usaha petani "/>
    <tableColumn id="123" xr3:uid="{A903802F-CA85-AD46-9540-AC9D10E9B8D5}" name="6. Inovasi yang diperkenalkan pesantren membantu meningkatkan kinerja usaha petani "/>
    <tableColumn id="124" xr3:uid="{5A51F968-299B-2840-A09E-1622C6BDD1FE}" name="1. Pesantren menyediakan saluran komunikasi yang jelas untuk berinteraksi dengan petani "/>
    <tableColumn id="125" xr3:uid="{B70EAA43-42F0-544B-8261-797387F853BE}" name="2. Saluran komunikasi yang digunakan pesantren mudah diakses oleh petani "/>
    <tableColumn id="126" xr3:uid="{28AFE5DA-68C4-0540-8624-8F9D10C9C6A1}" name="3. Pesantren menggunakan lebih dari satu saluran komunikasi untuk menyampaikan informasi "/>
    <tableColumn id="127" xr3:uid="{D9A6BFCE-7F0E-B248-A704-02B5057A0463}" name="4. Saluran komunikasi yang digunakan pesantren berjalan dengan baik tanpa banyak kendala "/>
    <tableColumn id="128" xr3:uid="{AB7C25E7-4DDD-1C45-8D2D-742E74A292D3}" name="5. Informasi dari pesantren dapat diterima petani melalui saluran komunikasi yang tersedia "/>
    <tableColumn id="129" xr3:uid="{8E8B2A38-29A8-EF47-BBFC-FFBE16B68568}" name="1. Pesantren menjadi rujukan utama bagi petani dalam pengembangan usaha kelapa sawit "/>
    <tableColumn id="130" xr3:uid="{8AAD0678-2178-FC4B-A589-2647CE2EF674}" name="2. Pesantren berperan sebagai pusat pembelajaran bagi petani terkait pengelolaan usaha "/>
    <tableColumn id="131" xr3:uid="{4D93C8CC-F350-BB4C-9F36-5A2CA598284E}" name="3. Pesantren menyediakan pengetahuan dan informasi yang dibutuhkan petani secara berkelanjutan "/>
    <tableColumn id="132" xr3:uid="{E7C5F41D-9600-2146-91B7-A38A1FBCEE40}" name="4. Pesantren menjadi tempat berbagi pengalaman dan pembelajaran antarpetani "/>
    <tableColumn id="133" xr3:uid="{66753ECF-CF9B-D141-9DCF-07536E70ADFF}" name="5. Inovasi yang dikembangkan pesantren dapat dijadikan contoh bagi petani lain "/>
    <tableColumn id="134" xr3:uid="{9548DC6A-5770-8849-B354-7650B524C4FC}" name="6. Pesantren berperan penting dalam mendorong pengembangan usaha petani secara mandiri "/>
    <tableColumn id="135" xr3:uid="{9ADFB4D0-7D19-B44D-8E9C-98CF3593AC40}" name="1. Saya mampu mengambil keputusan usaha kelapa sawit secara mandiri "/>
    <tableColumn id="136" xr3:uid="{427D8A22-2CF5-1C47-AF4B-72AE1FD2C6C6}" name="2. Saya dapat mengelola usaha kelapa sawit tanpa bergantung pada bantuan pihak luar "/>
    <tableColumn id="137" xr3:uid="{B21207CE-A3FB-1C47-98C6-6BD70E503C2B}" name="3. Saya mampu menyelesaikan masalah usaha kelapa sawit yang saya hadapi "/>
    <tableColumn id="138" xr3:uid="{C2707D1C-95A3-3547-B249-72E6CACB3536}" name="4. Saya percaya diri dalam mengembangkan usaha kelapa sawit ke depan "/>
    <tableColumn id="139" xr3:uid="{E9312131-7000-B947-A90E-68293D69668C}" name="5. Saya memiliki inisiatif untuk mencari informasi atau inovasi secara mandiri "/>
    <tableColumn id="140" xr3:uid="{377BC99C-BDCC-B941-B5A2-5BABC59FC72E}" name="6. Saya mampu merencanakan pengembangan usaha kelapa sawit secara mandiri "/>
    <tableColumn id="141" xr3:uid="{BE3F4DAC-4EF7-1044-94EE-821880D94EE0}" name="1. Apa manfaat utama yang Bapak/Ibu rasakan dari kemitraan dengan pesantren dalam usaha kelapa sawit?"/>
    <tableColumn id="142" xr3:uid="{A45E145C-3BC0-1F4E-99B3-DA02A92E7CB4}" name="2. Apa kendala atau hambatan yang Bapak/Ibu hadapi dalam berkomunikasi/berinteraksi dengan pesantren?"/>
    <tableColumn id="143" xr3:uid="{060A01AA-61DF-D947-A392-C25AEC3441DB}" name="3.  Apa saran Bapak/Ibu untuk meningkatkan efektivitas kemitraan antara pesantren dengan petani kelapa sawit?"/>
    <tableColumn id="144" xr3:uid="{9B5FBCBA-A95D-514E-9D5B-355367530EE4}" name="4.  Bagaimana harapan Bapak/Ibu terhadap peran pesantren dalam pemberdayaan ekonomi petani kelapa sawit di masa depan?"/>
    <tableColumn id="145" xr3:uid="{BE9B3346-C979-1044-A224-08CBB90D97DC}" name="5. Bagaimana tingkat kemandirian Bapak/Ibu sebagai petani kelapa sawit dalam hal pengambilan keputusan terkait usaha tani (pemilihan bibit, pemupukan, panen, pemasaran) sebelum dan sesudah bermitra dengan pesantren?"/>
    <tableColumn id="146" xr3:uid="{3E30698A-CD52-0245-84D5-97EAD8E42311}" name="6. Bentuk pemberdayaan apa saja yang diberikan pesantren kepada petani (pelatihan, pendampingan, akses modal, akses pasar, penguatan kelembagaan) dan bagaimana proses pemberdayaan tersebut melibatkan partisipasi aktif petani?"/>
    <tableColumn id="147" xr3:uid="{3238777C-7C81-FF46-9C62-1DA5807B28B0}" name="7.  Bagaimana proses dialog dua arah berlangsung antara pesantren dan petani dalam merencanakan, melaksanakan, dan mengevaluasi program kemitraan, serta sejauh mana suara petani didengar dan diakomodasi?"/>
    <tableColumn id="148" xr3:uid="{04834BB2-C13B-8648-89C5-F5926AB41694}" name="8.   Apakah terdapat hambatan komunikasi (bahasa, budaya, teknologi, waktu) antara pesantren dan petani, dan bagaimana cara mengatasinya?"/>
  </tableColumns>
  <tableStyleInfo name="Form Responses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2:GM30" headerRowDxfId="140" headerRowBorderDxfId="139">
  <tableColumns count="194">
    <tableColumn id="2" xr3:uid="{00000000-0010-0000-0000-000002000000}" name="Nama" dataDxfId="138"/>
    <tableColumn id="1" xr3:uid="{02CE7756-EAFF-0547-8735-A8499D64EE72}" name="No Hp " dataDxfId="137"/>
    <tableColumn id="3" xr3:uid="{00000000-0010-0000-0000-000003000000}" name="Jenis Kelamin" dataDxfId="136"/>
    <tableColumn id="4" xr3:uid="{00000000-0010-0000-0000-000004000000}" name="Alamat" dataDxfId="135"/>
    <tableColumn id="5" xr3:uid="{00000000-0010-0000-0000-000005000000}" name="Umur (tahun)" dataDxfId="134"/>
    <tableColumn id="6" xr3:uid="{00000000-0010-0000-0000-000006000000}" name="Jumlah Anggota Keluarga" dataDxfId="133"/>
    <tableColumn id="7" xr3:uid="{00000000-0010-0000-0000-000007000000}" name="A8. Pekerjaan Utama Pencari Nafkah " dataDxfId="132"/>
    <tableColumn id="8" xr3:uid="{00000000-0010-0000-0000-000008000000}" name="A9. Pendidikan Terakhir " dataDxfId="131"/>
    <tableColumn id="9" xr3:uid="{00000000-0010-0000-0000-000009000000}" name="A10. Penghasilan Keluarga per Bulan (Rupiah) " dataDxfId="130"/>
    <tableColumn id="10" xr3:uid="{00000000-0010-0000-0000-00000A000000}" name="A11. Pengeluaran Keluarga per Bulan (Rupiah) " dataDxfId="129"/>
    <tableColumn id="11" xr3:uid="{00000000-0010-0000-0000-00000B000000}" name="A12. Luas Lahan Sawit (Hektar) " dataDxfId="128"/>
    <tableColumn id="12" xr3:uid="{00000000-0010-0000-0000-00000C000000}" name="A13. Status Lahan " dataDxfId="127"/>
    <tableColumn id="13" xr3:uid="{00000000-0010-0000-0000-00000D000000}" name="  A14. Jumlah Pohon Sawit (pohon) " dataDxfId="126"/>
    <tableColumn id="14" xr3:uid="{00000000-0010-0000-0000-00000E000000}" name="  A15. Produksi Rata-rata (ton/bulan) " dataDxfId="125"/>
    <tableColumn id="15" xr3:uid="{00000000-0010-0000-0000-00000F000000}" name="  A16. Lama menjadi Petani Sawit (tahun) " dataDxfId="124"/>
    <tableColumn id="16" xr3:uid="{00000000-0010-0000-0000-000010000000}" name="  A17. Pelatihan yang pernah diikuti terkait Sawit" dataDxfId="123"/>
    <tableColumn id="17" xr3:uid="{00000000-0010-0000-0000-000011000000}" name="1. Pesantren mengintegrasikan pendidikan keagamaan dengan pendidikan formal/umum " dataDxfId="122"/>
    <tableColumn id="18" xr3:uid="{00000000-0010-0000-0000-000012000000}" name="2. Kurikulum pesantren disusun untuk menjawab kebutuhan masyarakat dan dunia usaha " dataDxfId="121"/>
    <tableColumn id="19" xr3:uid="{00000000-0010-0000-0000-000013000000}" name="3. Sistem pembelajaran pesantren tidak hanya tradisional, tetapi juga menggunakan metode modern " dataDxfId="120"/>
    <tableColumn id="20" xr3:uid="{00000000-0010-0000-0000-000014000000}" name="4. Pesantren menerapkan pembelajaran terstruktur dan terencana " dataDxfId="119"/>
    <tableColumn id="21" xr3:uid="{00000000-0010-0000-0000-000015000000}" name="5. Pesantren terbuka terhadap inovasi teknologi dan metode baru " dataDxfId="118"/>
    <tableColumn id="22" xr3:uid="{00000000-0010-0000-0000-000016000000}" name="6. Pesantren bersedia menjalin kerja sama dengan pihak luar " dataDxfId="117"/>
    <tableColumn id="23" xr3:uid="{00000000-0010-0000-0000-000017000000}" name="7. Pesantren memiliki program pemberdayaan ekonomi bagi masyarakat sekitar " dataDxfId="116"/>
    <tableColumn id="24" xr3:uid="{00000000-0010-0000-0000-000018000000}" name="8. Program pemberdayaan ekonomi pesantren dijalankan secara berkelanjutan " dataDxfId="115"/>
    <tableColumn id="25" xr3:uid="{00000000-0010-0000-0000-000019000000}" name="9. Pesantren memiliki unit usaha yang dikelola secara kelembagaan " dataDxfId="114"/>
    <tableColumn id="26" xr3:uid="{00000000-0010-0000-0000-00001A000000}" name="10. Unit usaha pesantren berkontribusi dalam mendukung kegiatan pendidikan dan pemberdayaan " dataDxfId="113"/>
    <tableColumn id="150" xr3:uid="{F3C45182-C4D1-1244-815D-C2C8DB0B9CCC}" name="TOTAL" dataDxfId="112"/>
    <tableColumn id="151" xr3:uid="{DF3A3BE2-75AC-4547-B540-2529517E2A24}" name="KATEGORI" dataDxfId="111" dataCellStyle="Comma [0]">
      <calculatedColumnFormula>Form_Responses[[#This Row],[TOTAL]]/10</calculatedColumnFormula>
    </tableColumn>
    <tableColumn id="27" xr3:uid="{00000000-0010-0000-0000-00001B000000}" name="1. Pesantren memiliki program pemberdayaan ekonomi yang dirancang secara jelas " dataDxfId="110"/>
    <tableColumn id="28" xr3:uid="{00000000-0010-0000-0000-00001C000000}" name="2. Program pemberdayaan ekonomi pesantren memiliki tujuan yang mudah dipahami oleh petani " dataDxfId="109"/>
    <tableColumn id="29" xr3:uid="{00000000-0010-0000-0000-00001D000000}" name="3. Program pemberdayaan ekonomi pesantren sesuai dengan kebutuhan petani kelapa sawit " dataDxfId="108"/>
    <tableColumn id="30" xr3:uid="{00000000-0010-0000-0000-00001E000000}" name="4. Kegiatan ekonomi yang dikembangkan pesantren relevan dengan kondisi lokal masyarakat " dataDxfId="107"/>
    <tableColumn id="31" xr3:uid="{00000000-0010-0000-0000-00001F000000}" name="5. Program pemberdayaan ekonomi pesantren dilaksanakan secara berkelanjutan " dataDxfId="106"/>
    <tableColumn id="32" xr3:uid="{00000000-0010-0000-0000-000020000000}" name="6. Petani dilibatkan secara aktif dalam kegiatan pemberdayaan ekonomi pesantren " dataDxfId="105"/>
    <tableColumn id="33" xr3:uid="{00000000-0010-0000-0000-000021000000}" name="7. Program pemberdayaan ekonomi pesantren mendorong kemandirian ekonomi petani " dataDxfId="104"/>
    <tableColumn id="34" xr3:uid="{00000000-0010-0000-0000-000022000000}" name="8. Program pemberdayaan ekonomi pesantren membantu meningkatkan pendapatan petani " dataDxfId="103"/>
    <tableColumn id="35" xr3:uid="{00000000-0010-0000-0000-000023000000}" name="9. Program pemberdayaan ekonomi pesantren memberikan manfaat nyata bagi usaha petani " dataDxfId="102"/>
    <tableColumn id="152" xr3:uid="{C12F6B1E-C85E-DB4B-A813-D0617B9BBD1C}" name="TOTAL2" dataDxfId="101">
      <calculatedColumnFormula>SUM(Form_Responses[[#This Row],[1. Pesantren memiliki program pemberdayaan ekonomi yang dirancang secara jelas ]:[9. Program pemberdayaan ekonomi pesantren memberikan manfaat nyata bagi usaha petani ]])</calculatedColumnFormula>
    </tableColumn>
    <tableColumn id="153" xr3:uid="{4897FE09-C722-6F49-8EB2-B26C2D5BA45B}" name="KATEGORI2" dataDxfId="100" dataCellStyle="Comma [0]">
      <calculatedColumnFormula>Form_Responses[[#This Row],[TOTAL2]]/9</calculatedColumnFormula>
    </tableColumn>
    <tableColumn id="36" xr3:uid="{00000000-0010-0000-0000-000024000000}" name="1. Pesantren memiliki kerja sama dengan instansi pemerintah " dataDxfId="99"/>
    <tableColumn id="37" xr3:uid="{00000000-0010-0000-0000-000025000000}" name="2. Pesantren menjalin kemitraan dengan pihak swasta atau dunia usaha " dataDxfId="98"/>
    <tableColumn id="38" xr3:uid="{00000000-0010-0000-0000-000026000000}" name="3. Pesantren bekerja sama dengan lembaga non-pemerintah (LSM, koperasi, perguruan tinggi) " dataDxfId="97"/>
    <tableColumn id="39" xr3:uid="{00000000-0010-0000-0000-000027000000}" name="4.  Kerja sama pesantren dengan pihak luar berlangsung secara berkelanjutan " dataDxfId="96"/>
    <tableColumn id="40" xr3:uid="{00000000-0010-0000-0000-000028000000}" name="5.  Pesantren secara aktif menjaga dan mengembangkan hubungan kemitraan " dataDxfId="95"/>
    <tableColumn id="41" xr3:uid="{00000000-0010-0000-0000-000029000000}" name="6.  Kemitraan pesantren membantu meningkatkan kapasitas usaha petani kelapa sawit " dataDxfId="94"/>
    <tableColumn id="42" xr3:uid="{00000000-0010-0000-0000-00002A000000}" name="7.  Mitra eksternal berperan dalam mendukung program pemberdayaan ekonomi pesantren " dataDxfId="93"/>
    <tableColumn id="43" xr3:uid="{00000000-0010-0000-0000-00002B000000}" name="8.  Kemitraan pesantren mempermudah akses petani terhadap informasi dan teknologi " dataDxfId="92"/>
    <tableColumn id="44" xr3:uid="{00000000-0010-0000-0000-00002C000000}" name="9.  Pesantren melalui kemitraan eksternal membantu memperluas akses pasar hasil pertanian " dataDxfId="91"/>
    <tableColumn id="45" xr3:uid="{00000000-0010-0000-0000-00002D000000}" name="10.  Pesantren berperan sebagai penghubung antara petani dan pihak luar " dataDxfId="90"/>
    <tableColumn id="155" xr3:uid="{46EF59DA-7A0D-634F-BCCB-D798FC4A6D07}" name="TOTAL3" dataDxfId="89">
      <calculatedColumnFormula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calculatedColumnFormula>
    </tableColumn>
    <tableColumn id="154" xr3:uid="{CBD4A7E9-FD23-AA4E-8BB1-129CBF12E619}" name="KATEGORI3" dataDxfId="88" dataCellStyle="Comma [0]">
      <calculatedColumnFormula>Form_Responses[[#This Row],[TOTAL3]]/10</calculatedColumnFormula>
    </tableColumn>
    <tableColumn id="46" xr3:uid="{00000000-0010-0000-0000-00002E000000}" name="1.  Pesantren memiliki sarana teknologi komunikasi yang memadai (HP, komputer, dll) " dataDxfId="87"/>
    <tableColumn id="47" xr3:uid="{00000000-0010-0000-0000-00002F000000}" name="2.  Pesantren memiliki akses internet untuk mendukung kegiatan pemberdayaan ekonomi " dataDxfId="86"/>
    <tableColumn id="48" xr3:uid="{00000000-0010-0000-0000-000030000000}" name="3.  Teknologi komunikasi yang dimiliki pesantren mudah diakses oleh petani " dataDxfId="85"/>
    <tableColumn id="49" xr3:uid="{00000000-0010-0000-0000-000031000000}" name="4.  Petani dapat menggunakan sarana komunikasi pesantren untuk berinteraksi dan berkonsultasi " dataDxfId="84"/>
    <tableColumn id="50" xr3:uid="{00000000-0010-0000-0000-000032000000}" name="5.  Pesantren memanfaatkan teknologi komunikasi untuk menyampaikan informasi kepada petani " dataDxfId="83"/>
    <tableColumn id="51" xr3:uid="{00000000-0010-0000-0000-000033000000}" name="6.  Informasi dari pesantren disampaikan secara cepat melalui sarana komunikasi yang tersedia " dataDxfId="82"/>
    <tableColumn id="52" xr3:uid="{00000000-0010-0000-0000-000034000000}" name="7.  Teknologi komunikasi pesantren membantu memperlancar komunikasi dengan petani " dataDxfId="81"/>
    <tableColumn id="53" xr3:uid="{00000000-0010-0000-0000-000035000000}" name="8.  Sarana teknologi komunikasi pesantren dikelola dan dipelihara dengan baik " dataDxfId="80"/>
    <tableColumn id="54" xr3:uid="{00000000-0010-0000-0000-000036000000}" name="9. Pesantren terus mengembangkan penggunaan teknologi komunikasi untuk kegiatan ekonomi " dataDxfId="79"/>
    <tableColumn id="157" xr3:uid="{C5331507-A6BE-0F4E-9349-7A8DFE2D4FAC}" name="TOTAL4" dataDxfId="78"/>
    <tableColumn id="156" xr3:uid="{8C94BFC3-BB9F-D846-B4CA-6AE3931F4C51}" name="KATEGORI4" dataDxfId="77" dataCellStyle="Comma [0]">
      <calculatedColumnFormula>Form_Responses[[#This Row],[TOTAL4]]/9</calculatedColumnFormula>
    </tableColumn>
    <tableColumn id="55" xr3:uid="{00000000-0010-0000-0000-000037000000}" name="1. Tingkat pendidikan saya membantu dalam memahami teknik budidaya kelapa sawit yang baik " dataDxfId="76"/>
    <tableColumn id="56" xr3:uid="{00000000-0010-0000-0000-000038000000}" name="2. Pendidikan formal saya memudahkan dalam memahami informasi dari penyuluh atau pesantren " dataDxfId="75"/>
    <tableColumn id="57" xr3:uid="{00000000-0010-0000-0000-000039000000}" name="3. Latar belakang pendidikan saya membantu dalam mengambil keputusan pengelolaan kebun " dataDxfId="74"/>
    <tableColumn id="158" xr3:uid="{3C513B84-1A7B-3042-B5B7-03A8E88A5A9C}" name="TOTAL5" dataDxfId="73">
      <calculatedColumnFormula>SUM(Form_Responses[[#This Row],[1. Tingkat pendidikan saya membantu dalam memahami teknik budidaya kelapa sawit yang baik ]:[3. Latar belakang pendidikan saya membantu dalam mengambil keputusan pengelolaan kebun ]])</calculatedColumnFormula>
    </tableColumn>
    <tableColumn id="159" xr3:uid="{E46705ED-DEBC-564F-8041-2BC93039145A}" name="KATEGORI5" dataDxfId="72" dataCellStyle="Comma [0]">
      <calculatedColumnFormula>Form_Responses[[#This Row],[TOTAL5]]/3</calculatedColumnFormula>
    </tableColumn>
    <tableColumn id="58" xr3:uid="{00000000-0010-0000-0000-00003A000000}" name="4. Pengalaman bertani kelapa sawit saya sudah cukup untuk mengelola kebun secara mandiri " dataDxfId="71"/>
    <tableColumn id="59" xr3:uid="{00000000-0010-0000-0000-00003B000000}" name="5. Semakin lama saya bertani, semakin baik hasil panen yang saya peroleh " dataDxfId="70"/>
    <tableColumn id="60" xr3:uid="{00000000-0010-0000-0000-00003C000000}" name="6. Pengalaman bertani membuat saya lebih percaya diri dalam menerapkan inovasi baru " dataDxfId="69"/>
    <tableColumn id="161" xr3:uid="{A6F37E18-7693-E24B-B50C-6F5D97886980}" name="TOTAL6" dataDxfId="68" dataCellStyle="Comma [0]">
      <calculatedColumnFormula>SUM(Form_Responses[[#This Row],[4. Pengalaman bertani kelapa sawit saya sudah cukup untuk mengelola kebun secara mandiri ]:[6. Pengalaman bertani membuat saya lebih percaya diri dalam menerapkan inovasi baru ]])</calculatedColumnFormula>
    </tableColumn>
    <tableColumn id="160" xr3:uid="{A397FA06-BFD3-1847-9549-E2087891A6B7}" name="KATEGORI6" dataDxfId="67">
      <calculatedColumnFormula>Form_Responses[[#This Row],[TOTAL6]]/3</calculatedColumnFormula>
    </tableColumn>
    <tableColumn id="61" xr3:uid="{00000000-0010-0000-0000-00003D000000}" name="7. Luas lahan kelapa sawit yang saya kelola sudah mencukupi kebutuhan ekonomi keluarga " dataDxfId="66"/>
    <tableColumn id="62" xr3:uid="{00000000-0010-0000-0000-00003E000000}" name="8. Luas lahan yang saya kelola memungkinkan untuk meningkatkan produksi kelapa sawit " dataDxfId="65"/>
    <tableColumn id="163" xr3:uid="{EFE7E942-E7AD-E040-A3B1-36805D733E15}" name="TOTAL7" dataDxfId="64">
      <calculatedColumnFormula>SUM(Form_Responses[[#This Row],[7. Luas lahan kelapa sawit yang saya kelola sudah mencukupi kebutuhan ekonomi keluarga ]:[8. Luas lahan yang saya kelola memungkinkan untuk meningkatkan produksi kelapa sawit ]])</calculatedColumnFormula>
    </tableColumn>
    <tableColumn id="162" xr3:uid="{B80E9C8C-66F7-AA4F-8664-B0A8FA7710F9}" name="KATEGORI7" dataDxfId="63" dataCellStyle="Comma [0]">
      <calculatedColumnFormula>Form_Responses[[#This Row],[TOTAL7]]/2</calculatedColumnFormula>
    </tableColumn>
    <tableColumn id="63" xr3:uid="{00000000-0010-0000-0000-00003F000000}" name="9. Status kepemilikan lahan yang jelas memberikan kepastian dalam berusahatani " dataDxfId="62"/>
    <tableColumn id="64" xr3:uid="{00000000-0010-0000-0000-000040000000}" name="10. Kepemilikan lahan secara legal memudahkan dalam mengakses bantuan atau kredit usaha " dataDxfId="61"/>
    <tableColumn id="165" xr3:uid="{20014315-425D-EF4F-942A-6751BDDFABF4}" name="TOTAL8" dataDxfId="60">
      <calculatedColumnFormula>SUM(Form_Responses[[#This Row],[9. Status kepemilikan lahan yang jelas memberikan kepastian dalam berusahatani ]:[10. Kepemilikan lahan secara legal memudahkan dalam mengakses bantuan atau kredit usaha ]])</calculatedColumnFormula>
    </tableColumn>
    <tableColumn id="164" xr3:uid="{08A07AF6-4653-1E4B-B7FA-E52A70FD7534}" name="KATEGORI8" dataDxfId="59" dataCellStyle="Comma [0]">
      <calculatedColumnFormula>Form_Responses[[#This Row],[TOTAL8]]/2</calculatedColumnFormula>
    </tableColumn>
    <tableColumn id="65" xr3:uid="{00000000-0010-0000-0000-000041000000}" name="11. Pendapatan dari kelapa sawit sudah memenuhi kebutuhan hidup keluarga saya " dataDxfId="58"/>
    <tableColumn id="66" xr3:uid="{00000000-0010-0000-0000-000042000000}" name="12. Pendapatan dari kelapa sawit memberikan stabilitas ekonomi bagi keluarga saya " dataDxfId="57"/>
    <tableColumn id="167" xr3:uid="{0B69A139-7542-FA46-AE62-F4A7CA68864F}" name="TOTAL9" dataDxfId="56">
      <calculatedColumnFormula>SUM(Form_Responses[[#This Row],[11. Pendapatan dari kelapa sawit sudah memenuhi kebutuhan hidup keluarga saya ]:[12. Pendapatan dari kelapa sawit memberikan stabilitas ekonomi bagi keluarga saya ]])</calculatedColumnFormula>
    </tableColumn>
    <tableColumn id="166" xr3:uid="{0D6ACAAC-226D-E949-9097-517B571BA1CB}" name="KATEGORI9" dataDxfId="55" dataCellStyle="Comma [0]">
      <calculatedColumnFormula>Form_Responses[[#This Row],[TOTAL9]]/2</calculatedColumnFormula>
    </tableColumn>
    <tableColumn id="67" xr3:uid="{00000000-0010-0000-0000-000043000000}" name="13. Pemerintah daerah memberikan dukungan program yang membantu pengembangan usaha kelapa sawit " dataDxfId="54"/>
    <tableColumn id="68" xr3:uid="{00000000-0010-0000-0000-000044000000}" name="14. Bantuan dari pemerintah daerah mudah diakses oleh petani kelapa sawit seperti saya " dataDxfId="53"/>
    <tableColumn id="171" xr3:uid="{21A844CB-932D-8345-A5A0-38FEBBA2AFA9}" name="JUMLAH" dataDxfId="52">
      <calculatedColumnFormula>SUM(Form_Responses[[#This Row],[13. Pemerintah daerah memberikan dukungan program yang membantu pengembangan usaha kelapa sawit ]:[14. Bantuan dari pemerintah daerah mudah diakses oleh petani kelapa sawit seperti saya ]])</calculatedColumnFormula>
    </tableColumn>
    <tableColumn id="170" xr3:uid="{F56255C3-D59C-5A48-863A-9A9075713A2F}" name="KATEGORI10" dataDxfId="51" dataCellStyle="Comma [0]">
      <calculatedColumnFormula>Form_Responses[[#This Row],[JUMLAH]]/2</calculatedColumnFormula>
    </tableColumn>
    <tableColumn id="69" xr3:uid="{00000000-0010-0000-0000-000045000000}" name="15. Kondisi jalan menuju kebun kelapa sawit memudahkan proses pengangkutan hasil panen " dataDxfId="50"/>
    <tableColumn id="70" xr3:uid="{00000000-0010-0000-0000-000046000000}" name="16. Infrastruktur wilayah (jalan, jembatan, listrik) sudah mendukung aktivitas perkebunan " dataDxfId="49"/>
    <tableColumn id="173" xr3:uid="{79DCFBDB-8091-894F-BC4F-DC02E783DA26}" name="JUMLAH2" dataDxfId="48">
      <calculatedColumnFormula>SUM(Form_Responses[[#This Row],[15. Kondisi jalan menuju kebun kelapa sawit memudahkan proses pengangkutan hasil panen ]:[16. Infrastruktur wilayah (jalan, jembatan, listrik) sudah mendukung aktivitas perkebunan ]])</calculatedColumnFormula>
    </tableColumn>
    <tableColumn id="172" xr3:uid="{7BB8BC17-358A-B742-AFFF-B30B23D2E686}" name="KATEGORI11" dataDxfId="47">
      <calculatedColumnFormula>Form_Responses[[#This Row],[JUMLAH2]]/2</calculatedColumnFormula>
    </tableColumn>
    <tableColumn id="71" xr3:uid="{00000000-0010-0000-0000-000047000000}" name="17. Saya memiliki akses yang baik untuk menjual hasil panen (TBS) ke pedagang atau pabrik " dataDxfId="46"/>
    <tableColumn id="72" xr3:uid="{00000000-0010-0000-0000-000048000000}" name="18. Jarak antara kebun dengan tempat penjualan/pabrik kelapa sawit cukup terjangkau " dataDxfId="45"/>
    <tableColumn id="73" xr3:uid="{00000000-0010-0000-0000-000049000000}" name="19. Informasi harga kelapa sawit mudah saya peroleh untuk menentukan waktu penjualan " dataDxfId="44"/>
    <tableColumn id="175" xr3:uid="{CF458B93-A571-F241-82C1-979ED0368FAE}" name="JUMLAH3" dataDxfId="43">
      <calculatedColumnFormula>SUM(Form_Responses[[#This Row],[17. Saya memiliki akses yang baik untuk menjual hasil panen (TBS) ke pedagang atau pabrik ]:[19. Informasi harga kelapa sawit mudah saya peroleh untuk menentukan waktu penjualan ]])</calculatedColumnFormula>
    </tableColumn>
    <tableColumn id="174" xr3:uid="{FBF14874-BA9A-EA48-B2AA-80300A161089}" name="KATEGORI12" dataDxfId="42" dataCellStyle="Comma [0]">
      <calculatedColumnFormula>Form_Responses[[#This Row],[JUMLAH3]]/3</calculatedColumnFormula>
    </tableColumn>
    <tableColumn id="74" xr3:uid="{00000000-0010-0000-0000-00004A000000}" name="1. Petani diberikan kesempatan untuk menyampaikan pendapat dalam kegiatan pesantren " dataDxfId="41"/>
    <tableColumn id="75" xr3:uid="{00000000-0010-0000-0000-00004B000000}" name="2. Petani dapat menyampaikan masalah atau kebutuhan usaha secara langsung kepada pesantren " dataDxfId="40"/>
    <tableColumn id="76" xr3:uid="{00000000-0010-0000-0000-00004C000000}" name="3. Pihak pesantren memberikan tanggapan terhadap masukan yang disampaikan petani " dataDxfId="39"/>
    <tableColumn id="77" xr3:uid="{00000000-0010-0000-0000-00004D000000}" name="4. Diskusi antara pesantren dan petani berlangsung secara dua arah, bukan satu arah " dataDxfId="38"/>
    <tableColumn id="78" xr3:uid="{00000000-0010-0000-0000-00004E000000}" name="5. Pendapat petani dihargai dalam proses diskusi dengan pesantren " dataDxfId="37"/>
    <tableColumn id="79" xr3:uid="{00000000-0010-0000-0000-00004F000000}" name="6. Pesantren terbuka terhadap perbedaan pandangan yang disampaikan petani " dataDxfId="36"/>
    <tableColumn id="80" xr3:uid="{00000000-0010-0000-0000-000050000000}" name="7. Dialog antara pesantren dan petani dilakukan secara rutin " dataDxfId="35"/>
    <tableColumn id="81" xr3:uid="{00000000-0010-0000-0000-000051000000}" name="8. Komunikasi dua arah tetap berlangsung meskipun di luar kegiatan formal " dataDxfId="34"/>
    <tableColumn id="176" xr3:uid="{424D860F-C578-6C41-B075-AC85213AB7BE}" name="JUMLAH4" dataDxfId="33">
      <calculatedColumnFormula>SUM(Form_Responses[[#This Row],[1. Petani diberikan kesempatan untuk menyampaikan pendapat dalam kegiatan pesantren ]:[8. Komunikasi dua arah tetap berlangsung meskipun di luar kegiatan formal ]])</calculatedColumnFormula>
    </tableColumn>
    <tableColumn id="177" xr3:uid="{FAC2AE56-A82B-BE4C-9BF9-D50B81DBB44D}" name="KATEGORI13" dataDxfId="32" dataCellStyle="Comma [0]">
      <calculatedColumnFormula>Form_Responses[[#This Row],[JUMLAH4]]/8</calculatedColumnFormula>
    </tableColumn>
    <tableColumn id="82" xr3:uid="{00000000-0010-0000-0000-000052000000}" name="1. Kegiatan pesantren bertujuan meningkatkan kemampuan petani dalam mengelola usaha secara mandiri " dataDxfId="31"/>
    <tableColumn id="83" xr3:uid="{00000000-0010-0000-0000-000053000000}" name="2. Pesantren membantu petani memahami cara mengembangkan usaha kelapa sawit " dataDxfId="30"/>
    <tableColumn id="84" xr3:uid="{00000000-0010-0000-0000-000054000000}" name="3. Program pesantren mendorong petani untuk tidak bergantung pada bantuan pihak luar " dataDxfId="29"/>
    <tableColumn id="85" xr3:uid="{00000000-0010-0000-0000-000055000000}" name="4. Pesantren mendorong petani untuk mampu mengambil keputusan usaha sendiri " dataDxfId="28"/>
    <tableColumn id="86" xr3:uid="{00000000-0010-0000-0000-000056000000}" name="5. Pesantren membantu meningkatkan posisi tawar petani dalam kegiatan ekonomi " dataDxfId="27"/>
    <tableColumn id="87" xr3:uid="{00000000-0010-0000-0000-000057000000}" name="6. Petani menjadi lebih percaya diri setelah mengikuti kegiatan pesantren " dataDxfId="26"/>
    <tableColumn id="88" xr3:uid="{00000000-0010-0000-0000-000058000000}" name="7. Kegiatan pesantren mendorong perubahan cara berpikir petani ke arah yang lebih maju " dataDxfId="25"/>
    <tableColumn id="89" xr3:uid="{00000000-0010-0000-0000-000059000000}" name="8. Pesantren mendorong petani untuk berinisiatif mengembangkan usaha secara berkelanjutan " dataDxfId="24"/>
    <tableColumn id="179" xr3:uid="{EB539478-3B62-A548-919C-A8B603DA10CE}" name="JUMLAH5" dataDxfId="23">
      <calculatedColumnFormula>SUM(Form_Responses[[#This Row],[1. Kegiatan pesantren bertujuan meningkatkan kemampuan petani dalam mengelola usaha secara mandiri ]:[8. Pesantren mendorong petani untuk berinisiatif mengembangkan usaha secara berkelanjutan ]])</calculatedColumnFormula>
    </tableColumn>
    <tableColumn id="178" xr3:uid="{5D25DE40-DB20-1948-A22B-81A3A46F97E6}" name="KATEGORI14" dataDxfId="22" dataCellStyle="Comma [0]">
      <calculatedColumnFormula>Form_Responses[[#This Row],[JUMLAH5]]/8</calculatedColumnFormula>
    </tableColumn>
    <tableColumn id="90" xr3:uid="{00000000-0010-0000-0000-00005A000000}" name="1. Materi pembelajaran yang disampaikan pesantren mudah dipahami oleh petani " dataDxfId="21"/>
    <tableColumn id="91" xr3:uid="{00000000-0010-0000-0000-00005B000000}" name="2. Metode pembelajaran yang digunakan pesantren sesuai dengan kondisi dan kebutuhan petani " dataDxfId="20"/>
    <tableColumn id="92" xr3:uid="{00000000-0010-0000-0000-00005C000000}" name="3. Contoh dan praktik yang diberikan pesantren memudahkan petani memahami materi " dataDxfId="19"/>
    <tableColumn id="93" xr3:uid="{00000000-0010-0000-0000-00005D000000}" name="4. Pembelajaran dari pesantren dapat langsung diterapkan dalam usaha kelapa sawit " dataDxfId="18"/>
    <tableColumn id="94" xr3:uid="{00000000-0010-0000-0000-00005E000000}" name="5. Kegiatan pembelajaran pesantren meningkatkan pengetahuan petani tentang pengelolaan usaha "/>
    <tableColumn id="95" xr3:uid="{00000000-0010-0000-0000-00005F000000}" name="6. Setelah mengikuti pembelajaran, kemampuan petani dalam berusaha menjadi lebih baik "/>
    <tableColumn id="180" xr3:uid="{07B836CD-636A-9F4C-B164-557DEFE6AB86}" name="JUMLAH6" dataDxfId="17">
      <calculatedColumnFormula>SUM(Form_Responses[[#This Row],[1. Materi pembelajaran yang disampaikan pesantren mudah dipahami oleh petani ]:[6. Setelah mengikuti pembelajaran, kemampuan petani dalam berusaha menjadi lebih baik ]])</calculatedColumnFormula>
    </tableColumn>
    <tableColumn id="181" xr3:uid="{8A0EA402-ED0C-304B-8583-F3A06CBE0A25}" name="KATEGORI15" dataDxfId="16" dataCellStyle="Comma [0]">
      <calculatedColumnFormula>Form_Responses[[#This Row],[JUMLAH6]]/6</calculatedColumnFormula>
    </tableColumn>
    <tableColumn id="96" xr3:uid="{00000000-0010-0000-0000-000060000000}" name="1. Petani dilibatkan dalam perencanaan kegiatan yang dilakukan bersama pesantren "/>
    <tableColumn id="97" xr3:uid="{00000000-0010-0000-0000-000061000000}" name="2. Kegiatan yang dijalankan merupakan hasil kesepakatan antara pesantren dan petani "/>
    <tableColumn id="98" xr3:uid="{00000000-0010-0000-0000-000062000000}" name="3. Petani memiliki kesempatan untuk menyampaikan usulan dalam perencanaan program "/>
    <tableColumn id="99" xr3:uid="{00000000-0010-0000-0000-000063000000}" name="4. Masukan petani dipertimbangkan dalam penyusunan rencana kegiatan pesantren "/>
    <tableColumn id="100" xr3:uid="{00000000-0010-0000-0000-000064000000}" name="5. Perencanaan kegiatan dilakukan melalui diskusi antara pesantren dan petani "/>
    <tableColumn id="101" xr3:uid="{00000000-0010-0000-0000-000065000000}" name="6. Rencana kegiatan yang disusun bersama sesuai dengan kebutuhan petani "/>
    <tableColumn id="183" xr3:uid="{5F44335F-D32A-E040-8A49-08E958C248FA}" name="JUMLAH7" dataDxfId="15">
      <calculatedColumnFormula>SUM(Form_Responses[[#This Row],[1. Petani dilibatkan dalam perencanaan kegiatan yang dilakukan bersama pesantren ]:[6. Rencana kegiatan yang disusun bersama sesuai dengan kebutuhan petani ]])</calculatedColumnFormula>
    </tableColumn>
    <tableColumn id="182" xr3:uid="{087BE6AB-1D27-3C43-BBEB-861E5180FD0B}" name="KATEGORI16" dataDxfId="14" dataCellStyle="Comma [0]">
      <calculatedColumnFormula>Form_Responses[[#This Row],[JUMLAH7]]/6</calculatedColumnFormula>
    </tableColumn>
    <tableColumn id="102" xr3:uid="{00000000-0010-0000-0000-000066000000}" name="1. Petani dilibatkan dalam proses evaluasi kegiatan yang dilakukan bersama pesantren "/>
    <tableColumn id="103" xr3:uid="{00000000-0010-0000-0000-000067000000}" name="2. Petani memiliki kesempatan untuk menyampaikan penilaian terhadap kegiatan pesantren "/>
    <tableColumn id="104" xr3:uid="{00000000-0010-0000-0000-000068000000}" name="3. Pendapat petani digunakan sebagai bahan evaluasi kegiatan pesantren "/>
    <tableColumn id="105" xr3:uid="{00000000-0010-0000-0000-000069000000}" name="4. Hasil evaluasi kegiatan disampaikan kembali kepada petani "/>
    <tableColumn id="106" xr3:uid="{00000000-0010-0000-0000-00006A000000}" name="5. Evaluasi dilakukan melalui diskusi antara pesantren dan petani "/>
    <tableColumn id="107" xr3:uid="{00000000-0010-0000-0000-00006B000000}" name="6. Hasil evaluasi digunakan untuk memperbaiki kegiatan pesantren selanjutnya "/>
    <tableColumn id="185" xr3:uid="{9BFF6E36-0CB9-9E46-99A4-36F2FDD4F9B8}" name="JUMLAH8" dataDxfId="13">
      <calculatedColumnFormula>SUM(Form_Responses[[#This Row],[1. Petani dilibatkan dalam proses evaluasi kegiatan yang dilakukan bersama pesantren ]:[6. Hasil evaluasi digunakan untuk memperbaiki kegiatan pesantren selanjutnya ]])</calculatedColumnFormula>
    </tableColumn>
    <tableColumn id="184" xr3:uid="{7125AC87-6B4C-7342-935E-10843E617486}" name="KATEGORI17" dataDxfId="12" dataCellStyle="Comma [0]">
      <calculatedColumnFormula>Form_Responses[[#This Row],[JUMLAH8]]/6</calculatedColumnFormula>
    </tableColumn>
    <tableColumn id="108" xr3:uid="{00000000-0010-0000-0000-00006C000000}" name="1. Saya mudah mengakses pesantren untuk keperluan konsultasi atau diskusi usaha "/>
    <tableColumn id="109" xr3:uid="{00000000-0010-0000-0000-00006D000000}" name="2. Lokasi pesantren mudah dijangkau dari tempat tinggal atau lahan usaha saya "/>
    <tableColumn id="110" xr3:uid="{00000000-0010-0000-0000-00006E000000}" name="3. Saya dapat menghubungi pihak pesantren dengan mudah ketika membutuhkan bantuan "/>
    <tableColumn id="111" xr3:uid="{00000000-0010-0000-0000-00006F000000}" name="4. Pesantren terbuka menerima kedatangan petani untuk berdiskusi atau berkonsultasi "/>
    <tableColumn id="112" xr3:uid="{00000000-0010-0000-0000-000070000000}" name="5. Waktu layanan pesantren sesuai dengan kebutuhan petani "/>
    <tableColumn id="187" xr3:uid="{D0705917-5D64-224B-A157-9487377B1F0E}" name="JUMLAH9" dataDxfId="11">
      <calculatedColumnFormula>SUM(Form_Responses[[#This Row],[1. Saya mudah mengakses pesantren untuk keperluan konsultasi atau diskusi usaha ]:[5. Waktu layanan pesantren sesuai dengan kebutuhan petani ]])</calculatedColumnFormula>
    </tableColumn>
    <tableColumn id="186" xr3:uid="{303554C8-788E-9A49-A0BD-3DD186056800}" name="KATEGORI18" dataDxfId="10" dataCellStyle="Comma [0]">
      <calculatedColumnFormula>Form_Responses[[#This Row],[JUMLAH9]]/5</calculatedColumnFormula>
    </tableColumn>
    <tableColumn id="113" xr3:uid="{00000000-0010-0000-0000-000071000000}" name="1. Saya sering berinteraksi dengan pihak pesantren terkait usaha kelapa sawit "/>
    <tableColumn id="114" xr3:uid="{00000000-0010-0000-0000-000072000000}" name="2. Interaksi antara petani dan pesantren dilakukan secara rutin "/>
    <tableColumn id="115" xr3:uid="{00000000-0010-0000-0000-000073000000}" name="3. Saya memiliki kesempatan yang cukup sering untuk berkomunikasi dengan pesantren "/>
    <tableColumn id="116" xr3:uid="{00000000-0010-0000-0000-000074000000}" name="4. Pesantren secara aktif menghubungi petani dalam kegiatan kemitraan "/>
    <tableColumn id="117" xr3:uid="{00000000-0010-0000-0000-000075000000}" name="5. Interaksi antara pesantren dan petani tidak hanya terjadi pada kegiatan tertentu saja "/>
    <tableColumn id="189" xr3:uid="{E6CC96C4-5B7C-3340-968A-600B2E7B03E1}" name="JUMLAH10" dataDxfId="9">
      <calculatedColumnFormula>SUM(Form_Responses[[#This Row],[1. Saya sering berinteraksi dengan pihak pesantren terkait usaha kelapa sawit ]:[5. Interaksi antara pesantren dan petani tidak hanya terjadi pada kegiatan tertentu saja ]])</calculatedColumnFormula>
    </tableColumn>
    <tableColumn id="188" xr3:uid="{88DD888B-7085-4645-85D6-203E68E5B6DA}" name="KATEGORI19" dataDxfId="8" dataCellStyle="Comma [0]">
      <calculatedColumnFormula>Form_Responses[[#This Row],[JUMLAH10]]/5</calculatedColumnFormula>
    </tableColumn>
    <tableColumn id="118" xr3:uid="{00000000-0010-0000-0000-000076000000}" name="1. Inovasi yang diperkenalkan pesantren sesuai dengan kebutuhan petani kelapa sawit "/>
    <tableColumn id="119" xr3:uid="{00000000-0010-0000-0000-000077000000}" name="2. Inovasi yang diberikan pesantren mudah dipahami oleh petani "/>
    <tableColumn id="120" xr3:uid="{00000000-0010-0000-0000-000078000000}" name="3. Inovasi yang diperkenalkan pesantren mudah diterapkan dalam usaha kelapa sawit "/>
    <tableColumn id="121" xr3:uid="{00000000-0010-0000-0000-000079000000}" name="4. Inovasi yang diberikan pesantren sesuai dengan kondisi lokal petani "/>
    <tableColumn id="122" xr3:uid="{00000000-0010-0000-0000-00007A000000}" name="5. Inovasi dari pesantren memberikan manfaat nyata bagi usaha petani "/>
    <tableColumn id="123" xr3:uid="{00000000-0010-0000-0000-00007B000000}" name="6. Inovasi yang diperkenalkan pesantren membantu meningkatkan kinerja usaha petani "/>
    <tableColumn id="190" xr3:uid="{26CA921B-A607-B142-AAF3-F8AF960AE4DC}" name="JUMLAH11" dataDxfId="7">
      <calculatedColumnFormula>SUM(Form_Responses[[#This Row],[1. Inovasi yang diperkenalkan pesantren sesuai dengan kebutuhan petani kelapa sawit ]:[6. Inovasi yang diperkenalkan pesantren membantu meningkatkan kinerja usaha petani ]])</calculatedColumnFormula>
    </tableColumn>
    <tableColumn id="191" xr3:uid="{D05141B0-49F1-064B-AA84-BB4990DF44A5}" name="KATEGORI20" dataDxfId="6" dataCellStyle="Comma [0]">
      <calculatedColumnFormula>Form_Responses[[#This Row],[JUMLAH11]]/6</calculatedColumnFormula>
    </tableColumn>
    <tableColumn id="124" xr3:uid="{00000000-0010-0000-0000-00007C000000}" name="1. Pesantren menyediakan saluran komunikasi yang jelas untuk berinteraksi dengan petani "/>
    <tableColumn id="125" xr3:uid="{00000000-0010-0000-0000-00007D000000}" name="2. Saluran komunikasi yang digunakan pesantren mudah diakses oleh petani "/>
    <tableColumn id="126" xr3:uid="{00000000-0010-0000-0000-00007E000000}" name="3. Pesantren menggunakan lebih dari satu saluran komunikasi untuk menyampaikan informasi "/>
    <tableColumn id="127" xr3:uid="{00000000-0010-0000-0000-00007F000000}" name="4. Saluran komunikasi yang digunakan pesantren berjalan dengan baik tanpa banyak kendala "/>
    <tableColumn id="128" xr3:uid="{00000000-0010-0000-0000-000080000000}" name="5. Informasi dari pesantren dapat diterima petani melalui saluran komunikasi yang tersedia "/>
    <tableColumn id="193" xr3:uid="{E56DF2F7-2A46-924A-8E7A-2E43D1325624}" name="JUMLAH12" dataDxfId="5">
      <calculatedColumnFormula>SUM(Form_Responses[[#This Row],[1. Pesantren menyediakan saluran komunikasi yang jelas untuk berinteraksi dengan petani ]:[5. Informasi dari pesantren dapat diterima petani melalui saluran komunikasi yang tersedia ]])</calculatedColumnFormula>
    </tableColumn>
    <tableColumn id="192" xr3:uid="{2D823784-F4A6-B045-B345-9CDF7C2A4EA6}" name="KATEGORI21" dataDxfId="4" dataCellStyle="Comma [0]">
      <calculatedColumnFormula>Form_Responses[[#This Row],[JUMLAH12]]/5</calculatedColumnFormula>
    </tableColumn>
    <tableColumn id="129" xr3:uid="{00000000-0010-0000-0000-000081000000}" name="1. Pesantren menjadi rujukan utama bagi petani dalam pengembangan usaha kelapa sawit "/>
    <tableColumn id="130" xr3:uid="{00000000-0010-0000-0000-000082000000}" name="2. Pesantren berperan sebagai pusat pembelajaran bagi petani terkait pengelolaan usaha "/>
    <tableColumn id="131" xr3:uid="{00000000-0010-0000-0000-000083000000}" name="3. Pesantren menyediakan pengetahuan dan informasi yang dibutuhkan petani secara berkelanjutan "/>
    <tableColumn id="132" xr3:uid="{00000000-0010-0000-0000-000084000000}" name="4. Pesantren menjadi tempat berbagi pengalaman dan pembelajaran antarpetani "/>
    <tableColumn id="133" xr3:uid="{00000000-0010-0000-0000-000085000000}" name="5. Inovasi yang dikembangkan pesantren dapat dijadikan contoh bagi petani lain "/>
    <tableColumn id="134" xr3:uid="{00000000-0010-0000-0000-000086000000}" name="6. Pesantren berperan penting dalam mendorong pengembangan usaha petani secara mandiri "/>
    <tableColumn id="195" xr3:uid="{BE8F9DE6-D035-5148-A531-EB220580A360}" name="JUMLAH13" dataDxfId="3">
      <calculatedColumnFormula>SUM(Form_Responses[[#This Row],[1. Pesantren menjadi rujukan utama bagi petani dalam pengembangan usaha kelapa sawit ]:[6. Pesantren berperan penting dalam mendorong pengembangan usaha petani secara mandiri ]])</calculatedColumnFormula>
    </tableColumn>
    <tableColumn id="194" xr3:uid="{1C8B7B3D-1D88-B04E-99AA-EA22B785BCCC}" name="KATEGORI22" dataDxfId="2">
      <calculatedColumnFormula>Form_Responses[[#This Row],[JUMLAH13]]/6</calculatedColumnFormula>
    </tableColumn>
    <tableColumn id="135" xr3:uid="{00000000-0010-0000-0000-000087000000}" name="1. Saya mampu mengambil keputusan usaha kelapa sawit secara mandiri "/>
    <tableColumn id="136" xr3:uid="{00000000-0010-0000-0000-000088000000}" name="2. Saya dapat mengelola usaha kelapa sawit tanpa bergantung pada bantuan pihak luar "/>
    <tableColumn id="137" xr3:uid="{00000000-0010-0000-0000-000089000000}" name="3. Saya mampu menyelesaikan masalah usaha kelapa sawit yang saya hadapi "/>
    <tableColumn id="138" xr3:uid="{00000000-0010-0000-0000-00008A000000}" name="4. Saya percaya diri dalam mengembangkan usaha kelapa sawit ke depan "/>
    <tableColumn id="139" xr3:uid="{00000000-0010-0000-0000-00008B000000}" name="5. Saya memiliki inisiatif untuk mencari informasi atau inovasi secara mandiri "/>
    <tableColumn id="140" xr3:uid="{00000000-0010-0000-0000-00008C000000}" name="6. Saya mampu merencanakan pengembangan usaha kelapa sawit secara mandiri "/>
    <tableColumn id="197" xr3:uid="{454473AA-FF0B-8148-91BE-8C6A3F3AFF91}" name="JUMLAH14" dataDxfId="1">
      <calculatedColumnFormula>SUM(Form_Responses[[#This Row],[1. Saya mampu mengambil keputusan usaha kelapa sawit secara mandiri ]:[6. Saya mampu merencanakan pengembangan usaha kelapa sawit secara mandiri ]])</calculatedColumnFormula>
    </tableColumn>
    <tableColumn id="196" xr3:uid="{FC5627B1-86AF-674E-B544-B8A272BC7186}" name="KATEGORI23" dataDxfId="0" dataCellStyle="Comma [0]">
      <calculatedColumnFormula>Form_Responses[[#This Row],[JUMLAH14]]/6</calculatedColumnFormula>
    </tableColumn>
    <tableColumn id="141" xr3:uid="{00000000-0010-0000-0000-00008D000000}" name="1. Apa manfaat utama yang Bapak/Ibu rasakan dari kemitraan dengan pesantren dalam usaha kelapa sawit?"/>
    <tableColumn id="142" xr3:uid="{00000000-0010-0000-0000-00008E000000}" name="2. Apa kendala atau hambatan yang Bapak/Ibu hadapi dalam berkomunikasi/berinteraksi dengan pesantren?"/>
    <tableColumn id="143" xr3:uid="{00000000-0010-0000-0000-00008F000000}" name="3.  Apa saran Bapak/Ibu untuk meningkatkan efektivitas kemitraan antara pesantren dengan petani kelapa sawit?"/>
    <tableColumn id="144" xr3:uid="{00000000-0010-0000-0000-000090000000}" name="4.  Bagaimana harapan Bapak/Ibu terhadap peran pesantren dalam pemberdayaan ekonomi petani kelapa sawit di masa depan?"/>
    <tableColumn id="145" xr3:uid="{00000000-0010-0000-0000-000091000000}" name="5. Bagaimana tingkat kemandirian Bapak/Ibu sebagai petani kelapa sawit dalam hal pengambilan keputusan terkait usaha tani (pemilihan bibit, pemupukan, panen, pemasaran) sebelum dan sesudah bermitra dengan pesantren?"/>
    <tableColumn id="146" xr3:uid="{00000000-0010-0000-0000-000092000000}" name="6. Bentuk pemberdayaan apa saja yang diberikan pesantren kepada petani (pelatihan, pendampingan, akses modal, akses pasar, penguatan kelembagaan) dan bagaimana proses pemberdayaan tersebut melibatkan partisipasi aktif petani?"/>
    <tableColumn id="147" xr3:uid="{00000000-0010-0000-0000-000093000000}" name="7.  Bagaimana proses dialog dua arah berlangsung antara pesantren dan petani dalam merencanakan, melaksanakan, dan mengevaluasi program kemitraan, serta sejauh mana suara petani didengar dan diakomodasi?"/>
    <tableColumn id="148" xr3:uid="{00000000-0010-0000-0000-000094000000}" name="8.   Apakah terdapat hambatan komunikasi (bahasa, budaya, teknologi, waktu) antara pesantren dan petani, dan bagaimana cara mengatasinya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733A-6930-B940-A13D-47C2353C66AD}">
  <sheetPr>
    <outlinePr summaryBelow="0" summaryRight="0"/>
  </sheetPr>
  <dimension ref="A1:HZ524"/>
  <sheetViews>
    <sheetView zoomScale="49" workbookViewId="0">
      <pane ySplit="2" topLeftCell="A3" activePane="bottomLeft" state="frozen"/>
      <selection pane="bottomLeft" activeCell="C40" sqref="C40"/>
    </sheetView>
  </sheetViews>
  <sheetFormatPr defaultColWidth="12.6328125" defaultRowHeight="15.75" customHeight="1" x14ac:dyDescent="0.25"/>
  <cols>
    <col min="1" max="1" width="12.6328125" style="94"/>
    <col min="2" max="4" width="18.81640625" customWidth="1"/>
    <col min="5" max="5" width="60.1796875" customWidth="1"/>
    <col min="6" max="6" width="18.81640625" customWidth="1"/>
    <col min="7" max="7" width="29.81640625" customWidth="1"/>
    <col min="8" max="8" width="36.6328125" customWidth="1"/>
    <col min="9" max="9" width="29.453125" customWidth="1"/>
    <col min="10" max="10" width="46.453125" customWidth="1"/>
    <col min="11" max="11" width="44.6328125" customWidth="1"/>
    <col min="12" max="12" width="36.1796875" customWidth="1"/>
    <col min="13" max="13" width="23.1796875" customWidth="1"/>
    <col min="14" max="14" width="34.36328125" customWidth="1"/>
    <col min="15" max="15" width="39.1796875" customWidth="1"/>
    <col min="16" max="16" width="39.453125" customWidth="1"/>
    <col min="17" max="17" width="54" customWidth="1"/>
    <col min="18" max="18" width="82.36328125" customWidth="1"/>
    <col min="19" max="19" width="87.453125" customWidth="1"/>
    <col min="20" max="20" width="97.36328125" customWidth="1"/>
    <col min="21" max="21" width="68.36328125" customWidth="1"/>
    <col min="22" max="22" width="66.1796875" customWidth="1"/>
    <col min="23" max="23" width="37.6328125" customWidth="1"/>
    <col min="24" max="24" width="80" customWidth="1"/>
    <col min="25" max="25" width="78.36328125" customWidth="1"/>
    <col min="26" max="26" width="63.81640625" customWidth="1"/>
    <col min="27" max="27" width="97.1796875" customWidth="1"/>
    <col min="28" max="28" width="78.453125" customWidth="1"/>
    <col min="29" max="29" width="98.1796875" customWidth="1"/>
    <col min="30" max="30" width="88.1796875" customWidth="1"/>
    <col min="31" max="31" width="89.81640625" customWidth="1"/>
    <col min="32" max="32" width="78.36328125" customWidth="1"/>
    <col min="33" max="33" width="78.1796875" customWidth="1"/>
    <col min="34" max="34" width="84.1796875" customWidth="1"/>
    <col min="35" max="35" width="37.6328125" customWidth="1"/>
    <col min="36" max="36" width="88.81640625" customWidth="1"/>
    <col min="37" max="37" width="60.1796875" customWidth="1"/>
    <col min="38" max="38" width="69.36328125" customWidth="1"/>
    <col min="39" max="39" width="91.453125" customWidth="1"/>
    <col min="40" max="40" width="74.36328125" customWidth="1"/>
    <col min="41" max="41" width="73.6328125" customWidth="1"/>
    <col min="42" max="42" width="83.81640625" customWidth="1"/>
    <col min="43" max="43" width="87.6328125" customWidth="1"/>
    <col min="44" max="44" width="81" customWidth="1"/>
    <col min="45" max="45" width="90.1796875" customWidth="1"/>
    <col min="46" max="46" width="73" customWidth="1"/>
    <col min="47" max="47" width="84.453125" customWidth="1"/>
    <col min="48" max="48" width="87.36328125" customWidth="1"/>
    <col min="49" max="49" width="72.81640625" customWidth="1"/>
    <col min="50" max="50" width="94" customWidth="1"/>
    <col min="51" max="51" width="92.6328125" customWidth="1"/>
    <col min="52" max="52" width="93.36328125" customWidth="1"/>
    <col min="53" max="53" width="84.1796875" customWidth="1"/>
    <col min="54" max="54" width="77.81640625" customWidth="1"/>
    <col min="55" max="55" width="93.6328125" customWidth="1"/>
    <col min="56" max="56" width="95.453125" customWidth="1"/>
    <col min="57" max="57" width="94.81640625" customWidth="1"/>
    <col min="58" max="58" width="95.6328125" customWidth="1"/>
    <col min="59" max="59" width="95" customWidth="1"/>
    <col min="60" max="60" width="78.36328125" customWidth="1"/>
    <col min="61" max="61" width="87" customWidth="1"/>
    <col min="62" max="62" width="86.453125" customWidth="1"/>
    <col min="63" max="63" width="88.6328125" customWidth="1"/>
    <col min="64" max="64" width="79.36328125" customWidth="1"/>
    <col min="65" max="65" width="89.81640625" customWidth="1"/>
    <col min="66" max="66" width="78.6328125" customWidth="1"/>
    <col min="67" max="67" width="80.36328125" customWidth="1"/>
    <col min="68" max="68" width="104.453125" customWidth="1"/>
    <col min="69" max="69" width="90.1796875" customWidth="1"/>
    <col min="70" max="70" width="88.81640625" customWidth="1"/>
    <col min="71" max="71" width="84.81640625" customWidth="1"/>
    <col min="72" max="72" width="89.6328125" customWidth="1"/>
    <col min="73" max="73" width="87.6328125" customWidth="1"/>
    <col min="74" max="74" width="83.6328125" customWidth="1"/>
    <col min="75" max="75" width="96.453125" customWidth="1"/>
    <col min="76" max="76" width="97.1796875" customWidth="1"/>
    <col min="77" max="77" width="84.453125" customWidth="1"/>
    <col min="78" max="78" width="85.6328125" customWidth="1"/>
    <col min="79" max="79" width="65.453125" customWidth="1"/>
    <col min="80" max="80" width="77" customWidth="1"/>
    <col min="81" max="81" width="57.1796875" customWidth="1"/>
    <col min="82" max="82" width="72" customWidth="1"/>
    <col min="83" max="83" width="53.36328125" customWidth="1"/>
    <col min="84" max="141" width="37.6328125" customWidth="1"/>
    <col min="142" max="142" width="110.1796875" customWidth="1"/>
    <col min="143" max="143" width="123.1796875" customWidth="1"/>
    <col min="144" max="144" width="126.1796875" customWidth="1"/>
    <col min="145" max="145" width="116.6328125" customWidth="1"/>
    <col min="146" max="146" width="148.453125" customWidth="1"/>
    <col min="147" max="147" width="127.36328125" customWidth="1"/>
    <col min="148" max="148" width="128.36328125" customWidth="1"/>
    <col min="149" max="149" width="48.453125" customWidth="1"/>
    <col min="150" max="155" width="18.81640625" customWidth="1"/>
  </cols>
  <sheetData>
    <row r="1" spans="1:149" ht="15.75" customHeight="1" x14ac:dyDescent="0.3">
      <c r="A1" s="189" t="s">
        <v>290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214" t="s">
        <v>291</v>
      </c>
      <c r="S1" s="214"/>
      <c r="T1" s="214"/>
      <c r="U1" s="214"/>
      <c r="V1" s="214"/>
      <c r="W1" s="214"/>
      <c r="X1" s="214"/>
      <c r="Y1" s="214"/>
      <c r="Z1" s="214"/>
      <c r="AA1" s="214"/>
      <c r="AB1" s="215" t="s">
        <v>292</v>
      </c>
      <c r="AC1" s="216"/>
      <c r="AD1" s="216"/>
      <c r="AE1" s="216"/>
      <c r="AF1" s="216"/>
      <c r="AG1" s="216"/>
      <c r="AH1" s="216"/>
      <c r="AI1" s="216"/>
      <c r="AJ1" s="216"/>
      <c r="AK1" s="217" t="s">
        <v>293</v>
      </c>
      <c r="AL1" s="218"/>
      <c r="AM1" s="218"/>
      <c r="AN1" s="218"/>
      <c r="AO1" s="218"/>
      <c r="AP1" s="218"/>
      <c r="AQ1" s="218"/>
      <c r="AR1" s="218"/>
      <c r="AS1" s="218"/>
      <c r="AT1" s="218"/>
      <c r="AU1" s="219" t="s">
        <v>294</v>
      </c>
      <c r="AV1" s="220"/>
      <c r="AW1" s="220"/>
      <c r="AX1" s="220"/>
      <c r="AY1" s="220"/>
      <c r="AZ1" s="220"/>
      <c r="BA1" s="220"/>
      <c r="BB1" s="220"/>
      <c r="BC1" s="220"/>
      <c r="BD1" s="221" t="s">
        <v>295</v>
      </c>
      <c r="BE1" s="222"/>
      <c r="BF1" s="222"/>
      <c r="BG1" s="223" t="s">
        <v>296</v>
      </c>
      <c r="BH1" s="224"/>
      <c r="BI1" s="224"/>
      <c r="BJ1" s="225" t="s">
        <v>297</v>
      </c>
      <c r="BK1" s="226"/>
      <c r="BL1" s="227" t="s">
        <v>298</v>
      </c>
      <c r="BM1" s="228"/>
      <c r="BN1" s="229" t="s">
        <v>299</v>
      </c>
      <c r="BO1" s="230"/>
      <c r="BP1" s="221" t="s">
        <v>300</v>
      </c>
      <c r="BQ1" s="222"/>
      <c r="BR1" s="212" t="s">
        <v>301</v>
      </c>
      <c r="BS1" s="213"/>
      <c r="BT1" s="221" t="s">
        <v>302</v>
      </c>
      <c r="BU1" s="222"/>
      <c r="BV1" s="222"/>
      <c r="BW1" s="231" t="s">
        <v>303</v>
      </c>
      <c r="BX1" s="231"/>
      <c r="BY1" s="231"/>
      <c r="BZ1" s="231"/>
      <c r="CA1" s="231"/>
      <c r="CB1" s="231"/>
      <c r="CC1" s="231"/>
      <c r="CD1" s="231"/>
      <c r="CE1" s="215" t="s">
        <v>304</v>
      </c>
      <c r="CF1" s="216"/>
      <c r="CG1" s="216"/>
      <c r="CH1" s="216"/>
      <c r="CI1" s="216"/>
      <c r="CJ1" s="216"/>
      <c r="CK1" s="216"/>
      <c r="CL1" s="216"/>
      <c r="CM1" s="217" t="s">
        <v>305</v>
      </c>
      <c r="CN1" s="218"/>
      <c r="CO1" s="218"/>
      <c r="CP1" s="218"/>
      <c r="CQ1" s="218"/>
      <c r="CR1" s="218"/>
      <c r="CS1" s="221" t="s">
        <v>307</v>
      </c>
      <c r="CT1" s="222"/>
      <c r="CU1" s="222"/>
      <c r="CV1" s="222"/>
      <c r="CW1" s="222"/>
      <c r="CX1" s="222"/>
      <c r="CY1" s="217" t="s">
        <v>306</v>
      </c>
      <c r="CZ1" s="218"/>
      <c r="DA1" s="218"/>
      <c r="DB1" s="218"/>
      <c r="DC1" s="218"/>
      <c r="DD1" s="218"/>
      <c r="DE1" s="229" t="s">
        <v>308</v>
      </c>
      <c r="DF1" s="230"/>
      <c r="DG1" s="230"/>
      <c r="DH1" s="230"/>
      <c r="DI1" s="230"/>
      <c r="DJ1" s="231" t="s">
        <v>309</v>
      </c>
      <c r="DK1" s="232"/>
      <c r="DL1" s="232"/>
      <c r="DM1" s="232"/>
      <c r="DN1" s="232"/>
      <c r="DO1" s="233" t="s">
        <v>310</v>
      </c>
      <c r="DP1" s="234"/>
      <c r="DQ1" s="234"/>
      <c r="DR1" s="234"/>
      <c r="DS1" s="234"/>
      <c r="DT1" s="234"/>
      <c r="DU1" s="219" t="s">
        <v>311</v>
      </c>
      <c r="DV1" s="220"/>
      <c r="DW1" s="220"/>
      <c r="DX1" s="220"/>
      <c r="DY1" s="220"/>
    </row>
    <row r="2" spans="1:149" s="4" customFormat="1" ht="22.5" customHeight="1" x14ac:dyDescent="0.35">
      <c r="A2" s="89" t="s">
        <v>152</v>
      </c>
      <c r="B2" s="3" t="s">
        <v>0</v>
      </c>
      <c r="C2" s="6" t="s">
        <v>154</v>
      </c>
      <c r="D2" s="3" t="s">
        <v>1</v>
      </c>
      <c r="E2" s="3" t="s">
        <v>2</v>
      </c>
      <c r="F2" s="6" t="s">
        <v>156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  <c r="AD2" s="3" t="s">
        <v>26</v>
      </c>
      <c r="AE2" s="11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O2" s="3" t="s">
        <v>37</v>
      </c>
      <c r="AP2" s="3" t="s">
        <v>38</v>
      </c>
      <c r="AQ2" s="3" t="s">
        <v>39</v>
      </c>
      <c r="AR2" s="3" t="s">
        <v>40</v>
      </c>
      <c r="AS2" s="3" t="s">
        <v>41</v>
      </c>
      <c r="AT2" s="3" t="s">
        <v>42</v>
      </c>
      <c r="AU2" s="3" t="s">
        <v>43</v>
      </c>
      <c r="AV2" s="3" t="s">
        <v>44</v>
      </c>
      <c r="AW2" s="3" t="s">
        <v>45</v>
      </c>
      <c r="AX2" s="3" t="s">
        <v>46</v>
      </c>
      <c r="AY2" s="3" t="s">
        <v>47</v>
      </c>
      <c r="AZ2" s="3" t="s">
        <v>48</v>
      </c>
      <c r="BA2" s="3" t="s">
        <v>49</v>
      </c>
      <c r="BB2" s="3" t="s">
        <v>50</v>
      </c>
      <c r="BC2" s="3" t="s">
        <v>51</v>
      </c>
      <c r="BD2" s="3" t="s">
        <v>52</v>
      </c>
      <c r="BE2" s="3" t="s">
        <v>53</v>
      </c>
      <c r="BF2" s="3" t="s">
        <v>54</v>
      </c>
      <c r="BG2" s="3" t="s">
        <v>55</v>
      </c>
      <c r="BH2" s="3" t="s">
        <v>56</v>
      </c>
      <c r="BI2" s="3" t="s">
        <v>57</v>
      </c>
      <c r="BJ2" s="3" t="s">
        <v>58</v>
      </c>
      <c r="BK2" s="3" t="s">
        <v>59</v>
      </c>
      <c r="BL2" s="3" t="s">
        <v>60</v>
      </c>
      <c r="BM2" s="3" t="s">
        <v>61</v>
      </c>
      <c r="BN2" s="3" t="s">
        <v>62</v>
      </c>
      <c r="BO2" s="3" t="s">
        <v>63</v>
      </c>
      <c r="BP2" s="3" t="s">
        <v>64</v>
      </c>
      <c r="BQ2" s="3" t="s">
        <v>65</v>
      </c>
      <c r="BR2" s="3" t="s">
        <v>66</v>
      </c>
      <c r="BS2" s="3" t="s">
        <v>67</v>
      </c>
      <c r="BT2" s="3" t="s">
        <v>68</v>
      </c>
      <c r="BU2" s="3" t="s">
        <v>69</v>
      </c>
      <c r="BV2" s="3" t="s">
        <v>70</v>
      </c>
      <c r="BW2" s="3" t="s">
        <v>71</v>
      </c>
      <c r="BX2" s="3" t="s">
        <v>72</v>
      </c>
      <c r="BY2" s="3" t="s">
        <v>73</v>
      </c>
      <c r="BZ2" s="3" t="s">
        <v>74</v>
      </c>
      <c r="CA2" s="3" t="s">
        <v>75</v>
      </c>
      <c r="CB2" s="3" t="s">
        <v>76</v>
      </c>
      <c r="CC2" s="3" t="s">
        <v>77</v>
      </c>
      <c r="CD2" s="3" t="s">
        <v>78</v>
      </c>
      <c r="CE2" s="3" t="s">
        <v>79</v>
      </c>
      <c r="CF2" s="3" t="s">
        <v>80</v>
      </c>
      <c r="CG2" s="3" t="s">
        <v>81</v>
      </c>
      <c r="CH2" s="3" t="s">
        <v>82</v>
      </c>
      <c r="CI2" s="3" t="s">
        <v>83</v>
      </c>
      <c r="CJ2" s="3" t="s">
        <v>84</v>
      </c>
      <c r="CK2" s="3" t="s">
        <v>85</v>
      </c>
      <c r="CL2" s="3" t="s">
        <v>86</v>
      </c>
      <c r="CM2" s="3" t="s">
        <v>87</v>
      </c>
      <c r="CN2" s="3" t="s">
        <v>88</v>
      </c>
      <c r="CO2" s="3" t="s">
        <v>89</v>
      </c>
      <c r="CP2" s="3" t="s">
        <v>90</v>
      </c>
      <c r="CQ2" s="3" t="s">
        <v>91</v>
      </c>
      <c r="CR2" s="3" t="s">
        <v>92</v>
      </c>
      <c r="CS2" s="3" t="s">
        <v>93</v>
      </c>
      <c r="CT2" s="3" t="s">
        <v>94</v>
      </c>
      <c r="CU2" s="3" t="s">
        <v>95</v>
      </c>
      <c r="CV2" s="3" t="s">
        <v>96</v>
      </c>
      <c r="CW2" s="3" t="s">
        <v>97</v>
      </c>
      <c r="CX2" s="3" t="s">
        <v>98</v>
      </c>
      <c r="CY2" s="3" t="s">
        <v>99</v>
      </c>
      <c r="CZ2" s="3" t="s">
        <v>100</v>
      </c>
      <c r="DA2" s="3" t="s">
        <v>101</v>
      </c>
      <c r="DB2" s="3" t="s">
        <v>102</v>
      </c>
      <c r="DC2" s="3" t="s">
        <v>103</v>
      </c>
      <c r="DD2" s="3" t="s">
        <v>104</v>
      </c>
      <c r="DE2" s="3" t="s">
        <v>105</v>
      </c>
      <c r="DF2" s="3" t="s">
        <v>106</v>
      </c>
      <c r="DG2" s="3" t="s">
        <v>107</v>
      </c>
      <c r="DH2" s="3" t="s">
        <v>108</v>
      </c>
      <c r="DI2" s="3" t="s">
        <v>109</v>
      </c>
      <c r="DJ2" s="3" t="s">
        <v>110</v>
      </c>
      <c r="DK2" s="3" t="s">
        <v>111</v>
      </c>
      <c r="DL2" s="3" t="s">
        <v>112</v>
      </c>
      <c r="DM2" s="3" t="s">
        <v>113</v>
      </c>
      <c r="DN2" s="3" t="s">
        <v>114</v>
      </c>
      <c r="DO2" s="3" t="s">
        <v>115</v>
      </c>
      <c r="DP2" s="3" t="s">
        <v>116</v>
      </c>
      <c r="DQ2" s="3" t="s">
        <v>117</v>
      </c>
      <c r="DR2" s="3" t="s">
        <v>118</v>
      </c>
      <c r="DS2" s="3" t="s">
        <v>119</v>
      </c>
      <c r="DT2" s="3" t="s">
        <v>120</v>
      </c>
      <c r="DU2" s="3" t="s">
        <v>121</v>
      </c>
      <c r="DV2" s="3" t="s">
        <v>122</v>
      </c>
      <c r="DW2" s="3" t="s">
        <v>123</v>
      </c>
      <c r="DX2" s="3" t="s">
        <v>124</v>
      </c>
      <c r="DY2" s="3" t="s">
        <v>125</v>
      </c>
      <c r="DZ2" s="3" t="s">
        <v>126</v>
      </c>
      <c r="EA2" s="3" t="s">
        <v>127</v>
      </c>
      <c r="EB2" s="3" t="s">
        <v>128</v>
      </c>
      <c r="EC2" s="3" t="s">
        <v>129</v>
      </c>
      <c r="ED2" s="3" t="s">
        <v>130</v>
      </c>
      <c r="EE2" s="3" t="s">
        <v>131</v>
      </c>
      <c r="EF2" s="3" t="s">
        <v>132</v>
      </c>
      <c r="EG2" s="3" t="s">
        <v>133</v>
      </c>
      <c r="EH2" s="3" t="s">
        <v>134</v>
      </c>
      <c r="EI2" s="3" t="s">
        <v>135</v>
      </c>
      <c r="EJ2" s="3" t="s">
        <v>136</v>
      </c>
      <c r="EK2" s="3" t="s">
        <v>137</v>
      </c>
      <c r="EL2" s="3" t="s">
        <v>138</v>
      </c>
      <c r="EM2" s="3" t="s">
        <v>139</v>
      </c>
      <c r="EN2" s="3" t="s">
        <v>140</v>
      </c>
      <c r="EO2" s="3" t="s">
        <v>141</v>
      </c>
      <c r="EP2" s="3" t="s">
        <v>142</v>
      </c>
      <c r="EQ2" s="3" t="s">
        <v>143</v>
      </c>
      <c r="ER2" s="3" t="s">
        <v>144</v>
      </c>
      <c r="ES2" s="3" t="s">
        <v>145</v>
      </c>
    </row>
    <row r="3" spans="1:149" s="2" customFormat="1" ht="22.5" customHeight="1" x14ac:dyDescent="0.35">
      <c r="A3" s="29">
        <v>1</v>
      </c>
      <c r="B3" s="5" t="s">
        <v>153</v>
      </c>
      <c r="C3" s="5">
        <v>82171747749</v>
      </c>
      <c r="D3" s="5" t="s">
        <v>146</v>
      </c>
      <c r="E3" s="5" t="s">
        <v>155</v>
      </c>
      <c r="F3" s="1">
        <v>48</v>
      </c>
      <c r="G3" s="1">
        <v>5</v>
      </c>
      <c r="H3" s="5" t="s">
        <v>157</v>
      </c>
      <c r="I3" s="5" t="s">
        <v>158</v>
      </c>
      <c r="J3" s="7">
        <v>5000000</v>
      </c>
      <c r="K3" s="7">
        <v>4000000</v>
      </c>
      <c r="L3" s="5" t="s">
        <v>173</v>
      </c>
      <c r="M3" s="5" t="s">
        <v>147</v>
      </c>
      <c r="N3" s="1">
        <v>200</v>
      </c>
      <c r="O3" s="5" t="s">
        <v>174</v>
      </c>
      <c r="P3" s="1">
        <v>15</v>
      </c>
      <c r="Q3" s="5" t="s">
        <v>175</v>
      </c>
      <c r="R3" s="5" t="s">
        <v>159</v>
      </c>
      <c r="S3" s="5" t="s">
        <v>149</v>
      </c>
      <c r="T3" s="5" t="s">
        <v>160</v>
      </c>
      <c r="U3" s="5" t="s">
        <v>149</v>
      </c>
      <c r="V3" s="5" t="s">
        <v>149</v>
      </c>
      <c r="W3" s="5" t="s">
        <v>149</v>
      </c>
      <c r="X3" s="5" t="s">
        <v>159</v>
      </c>
      <c r="Y3" s="5" t="s">
        <v>149</v>
      </c>
      <c r="Z3" s="5" t="s">
        <v>148</v>
      </c>
      <c r="AA3" s="5" t="s">
        <v>159</v>
      </c>
      <c r="AB3" s="5" t="s">
        <v>149</v>
      </c>
      <c r="AC3" s="5" t="s">
        <v>159</v>
      </c>
      <c r="AD3" s="5" t="s">
        <v>149</v>
      </c>
      <c r="AE3" s="5" t="s">
        <v>149</v>
      </c>
      <c r="AF3" s="5" t="s">
        <v>149</v>
      </c>
      <c r="AG3" s="5" t="s">
        <v>160</v>
      </c>
      <c r="AH3" s="5" t="s">
        <v>160</v>
      </c>
      <c r="AI3" s="5" t="s">
        <v>149</v>
      </c>
      <c r="AJ3" s="5" t="s">
        <v>149</v>
      </c>
      <c r="AK3" s="5" t="s">
        <v>149</v>
      </c>
      <c r="AL3" s="5" t="s">
        <v>149</v>
      </c>
      <c r="AM3" s="5" t="s">
        <v>160</v>
      </c>
      <c r="AN3" s="5" t="s">
        <v>149</v>
      </c>
      <c r="AO3" s="5" t="s">
        <v>149</v>
      </c>
      <c r="AP3" s="5" t="s">
        <v>149</v>
      </c>
      <c r="AQ3" s="5" t="s">
        <v>149</v>
      </c>
      <c r="AR3" s="5" t="s">
        <v>149</v>
      </c>
      <c r="AS3" s="5" t="s">
        <v>159</v>
      </c>
      <c r="AT3" s="5" t="s">
        <v>159</v>
      </c>
      <c r="AU3" s="5" t="s">
        <v>149</v>
      </c>
      <c r="AV3" s="5" t="s">
        <v>149</v>
      </c>
      <c r="AW3" s="5" t="s">
        <v>149</v>
      </c>
      <c r="AX3" s="5" t="s">
        <v>149</v>
      </c>
      <c r="AY3" s="5" t="s">
        <v>149</v>
      </c>
      <c r="AZ3" s="5" t="s">
        <v>149</v>
      </c>
      <c r="BA3" s="5" t="s">
        <v>149</v>
      </c>
      <c r="BB3" s="5" t="s">
        <v>149</v>
      </c>
      <c r="BC3" s="5" t="s">
        <v>149</v>
      </c>
      <c r="BD3" s="5" t="s">
        <v>159</v>
      </c>
      <c r="BE3" s="5" t="s">
        <v>149</v>
      </c>
      <c r="BF3" s="5" t="s">
        <v>159</v>
      </c>
      <c r="BG3" s="5" t="s">
        <v>160</v>
      </c>
      <c r="BH3" s="5" t="s">
        <v>159</v>
      </c>
      <c r="BI3" s="5" t="s">
        <v>159</v>
      </c>
      <c r="BJ3" s="5" t="s">
        <v>149</v>
      </c>
      <c r="BK3" s="5" t="s">
        <v>149</v>
      </c>
      <c r="BL3" s="5" t="s">
        <v>149</v>
      </c>
      <c r="BM3" s="5" t="s">
        <v>149</v>
      </c>
      <c r="BN3" s="5" t="s">
        <v>149</v>
      </c>
      <c r="BO3" s="5" t="s">
        <v>149</v>
      </c>
      <c r="BP3" s="5" t="s">
        <v>149</v>
      </c>
      <c r="BQ3" s="5" t="s">
        <v>149</v>
      </c>
      <c r="BR3" s="46" t="s">
        <v>149</v>
      </c>
      <c r="BS3" s="5" t="s">
        <v>149</v>
      </c>
      <c r="BT3" s="5" t="s">
        <v>161</v>
      </c>
      <c r="BU3" s="5" t="s">
        <v>149</v>
      </c>
      <c r="BV3" s="5" t="s">
        <v>149</v>
      </c>
      <c r="BW3" s="5" t="s">
        <v>149</v>
      </c>
      <c r="BX3" s="5" t="s">
        <v>149</v>
      </c>
      <c r="BY3" s="5" t="s">
        <v>160</v>
      </c>
      <c r="BZ3" s="5" t="s">
        <v>149</v>
      </c>
      <c r="CA3" s="5" t="s">
        <v>149</v>
      </c>
      <c r="CB3" s="5" t="s">
        <v>149</v>
      </c>
      <c r="CC3" s="5" t="s">
        <v>149</v>
      </c>
      <c r="CD3" s="5" t="s">
        <v>149</v>
      </c>
      <c r="CE3" s="5" t="s">
        <v>149</v>
      </c>
      <c r="CF3" s="5" t="s">
        <v>149</v>
      </c>
      <c r="CG3" s="5" t="s">
        <v>161</v>
      </c>
      <c r="CH3" s="5" t="s">
        <v>160</v>
      </c>
      <c r="CI3" s="5" t="s">
        <v>149</v>
      </c>
      <c r="CJ3" s="5" t="s">
        <v>149</v>
      </c>
      <c r="CK3" s="5" t="s">
        <v>149</v>
      </c>
      <c r="CL3" s="5" t="s">
        <v>149</v>
      </c>
      <c r="CM3" s="5" t="s">
        <v>160</v>
      </c>
      <c r="CN3" s="5" t="s">
        <v>149</v>
      </c>
      <c r="CO3" s="5" t="s">
        <v>149</v>
      </c>
      <c r="CP3" s="5" t="s">
        <v>149</v>
      </c>
      <c r="CQ3" s="5" t="s">
        <v>149</v>
      </c>
      <c r="CR3" s="5" t="s">
        <v>149</v>
      </c>
      <c r="CS3" s="5" t="s">
        <v>149</v>
      </c>
      <c r="CT3" s="5" t="s">
        <v>149</v>
      </c>
      <c r="CU3" s="5" t="s">
        <v>160</v>
      </c>
      <c r="CV3" s="5" t="s">
        <v>149</v>
      </c>
      <c r="CW3" s="5" t="s">
        <v>149</v>
      </c>
      <c r="CX3" s="5" t="s">
        <v>160</v>
      </c>
      <c r="CY3" s="5" t="s">
        <v>149</v>
      </c>
      <c r="CZ3" s="5" t="s">
        <v>149</v>
      </c>
      <c r="DA3" s="5" t="s">
        <v>149</v>
      </c>
      <c r="DB3" s="5" t="s">
        <v>149</v>
      </c>
      <c r="DC3" s="5" t="s">
        <v>149</v>
      </c>
      <c r="DD3" s="5" t="s">
        <v>149</v>
      </c>
      <c r="DE3" s="5" t="s">
        <v>149</v>
      </c>
      <c r="DF3" s="5" t="s">
        <v>149</v>
      </c>
      <c r="DG3" s="5" t="s">
        <v>160</v>
      </c>
      <c r="DH3" s="5" t="s">
        <v>149</v>
      </c>
      <c r="DI3" s="5" t="s">
        <v>159</v>
      </c>
      <c r="DJ3" s="5" t="s">
        <v>149</v>
      </c>
      <c r="DK3" s="5" t="s">
        <v>149</v>
      </c>
      <c r="DL3" s="5" t="s">
        <v>160</v>
      </c>
      <c r="DM3" s="5" t="s">
        <v>159</v>
      </c>
      <c r="DN3" s="5" t="s">
        <v>149</v>
      </c>
      <c r="DO3" s="5" t="s">
        <v>160</v>
      </c>
      <c r="DP3" s="5" t="s">
        <v>149</v>
      </c>
      <c r="DQ3" s="5" t="s">
        <v>149</v>
      </c>
      <c r="DR3" s="5" t="s">
        <v>149</v>
      </c>
      <c r="DS3" s="5" t="s">
        <v>149</v>
      </c>
      <c r="DT3" s="5" t="s">
        <v>149</v>
      </c>
      <c r="DU3" s="5" t="s">
        <v>160</v>
      </c>
      <c r="DV3" s="5" t="s">
        <v>149</v>
      </c>
      <c r="DW3" s="5" t="s">
        <v>161</v>
      </c>
      <c r="DX3" s="5" t="s">
        <v>161</v>
      </c>
      <c r="DY3" s="5" t="s">
        <v>149</v>
      </c>
      <c r="DZ3" s="5" t="s">
        <v>161</v>
      </c>
      <c r="EA3" s="5" t="s">
        <v>159</v>
      </c>
      <c r="EB3" s="5" t="s">
        <v>149</v>
      </c>
      <c r="EC3" s="5" t="s">
        <v>150</v>
      </c>
      <c r="ED3" s="5" t="s">
        <v>160</v>
      </c>
      <c r="EE3" s="5" t="s">
        <v>161</v>
      </c>
      <c r="EF3" s="5" t="s">
        <v>149</v>
      </c>
      <c r="EG3" s="5" t="s">
        <v>150</v>
      </c>
      <c r="EH3" s="5" t="s">
        <v>160</v>
      </c>
      <c r="EI3" s="5" t="s">
        <v>160</v>
      </c>
      <c r="EJ3" s="5" t="s">
        <v>159</v>
      </c>
      <c r="EK3" s="5" t="s">
        <v>159</v>
      </c>
      <c r="EL3" s="5" t="s">
        <v>162</v>
      </c>
      <c r="EM3" s="5" t="s">
        <v>163</v>
      </c>
      <c r="EN3" s="5" t="s">
        <v>164</v>
      </c>
      <c r="EO3" s="5" t="s">
        <v>165</v>
      </c>
      <c r="EP3" s="5" t="s">
        <v>166</v>
      </c>
      <c r="EQ3" s="5" t="s">
        <v>167</v>
      </c>
      <c r="ER3" s="5" t="s">
        <v>169</v>
      </c>
      <c r="ES3" s="5" t="s">
        <v>168</v>
      </c>
    </row>
    <row r="4" spans="1:149" s="2" customFormat="1" ht="22.5" customHeight="1" x14ac:dyDescent="0.35">
      <c r="A4" s="29">
        <v>2</v>
      </c>
      <c r="B4" s="5" t="s">
        <v>170</v>
      </c>
      <c r="C4" s="1">
        <v>85289586118</v>
      </c>
      <c r="D4" s="5" t="s">
        <v>146</v>
      </c>
      <c r="E4" s="5" t="s">
        <v>171</v>
      </c>
      <c r="F4" s="1">
        <v>42</v>
      </c>
      <c r="G4" s="1">
        <v>5</v>
      </c>
      <c r="H4" s="5" t="s">
        <v>157</v>
      </c>
      <c r="I4" s="5" t="s">
        <v>172</v>
      </c>
      <c r="J4" s="7">
        <v>5000000</v>
      </c>
      <c r="K4" s="7">
        <v>4500000</v>
      </c>
      <c r="L4" s="5" t="s">
        <v>173</v>
      </c>
      <c r="M4" s="5" t="s">
        <v>147</v>
      </c>
      <c r="N4" s="1">
        <v>221</v>
      </c>
      <c r="O4" s="5" t="s">
        <v>174</v>
      </c>
      <c r="P4" s="1">
        <v>12</v>
      </c>
      <c r="Q4" s="5" t="s">
        <v>175</v>
      </c>
      <c r="R4" s="5" t="s">
        <v>159</v>
      </c>
      <c r="S4" s="5" t="s">
        <v>149</v>
      </c>
      <c r="T4" s="5" t="s">
        <v>160</v>
      </c>
      <c r="U4" s="5" t="s">
        <v>149</v>
      </c>
      <c r="V4" s="5" t="s">
        <v>149</v>
      </c>
      <c r="W4" s="5" t="s">
        <v>149</v>
      </c>
      <c r="X4" s="5" t="s">
        <v>159</v>
      </c>
      <c r="Y4" s="5" t="s">
        <v>149</v>
      </c>
      <c r="Z4" s="5" t="s">
        <v>159</v>
      </c>
      <c r="AA4" s="5" t="s">
        <v>159</v>
      </c>
      <c r="AB4" s="5" t="s">
        <v>149</v>
      </c>
      <c r="AC4" s="5" t="s">
        <v>159</v>
      </c>
      <c r="AD4" s="5" t="s">
        <v>149</v>
      </c>
      <c r="AE4" s="5" t="s">
        <v>149</v>
      </c>
      <c r="AF4" s="5" t="s">
        <v>149</v>
      </c>
      <c r="AG4" s="5" t="s">
        <v>160</v>
      </c>
      <c r="AH4" s="5" t="s">
        <v>149</v>
      </c>
      <c r="AI4" s="5" t="s">
        <v>149</v>
      </c>
      <c r="AJ4" s="5" t="s">
        <v>149</v>
      </c>
      <c r="AK4" s="5" t="s">
        <v>149</v>
      </c>
      <c r="AL4" s="5" t="s">
        <v>149</v>
      </c>
      <c r="AM4" s="5" t="s">
        <v>149</v>
      </c>
      <c r="AN4" s="5" t="s">
        <v>149</v>
      </c>
      <c r="AO4" s="5" t="s">
        <v>160</v>
      </c>
      <c r="AP4" s="5" t="s">
        <v>149</v>
      </c>
      <c r="AQ4" s="5" t="s">
        <v>149</v>
      </c>
      <c r="AR4" s="5" t="s">
        <v>149</v>
      </c>
      <c r="AS4" s="5" t="s">
        <v>160</v>
      </c>
      <c r="AT4" s="5" t="s">
        <v>159</v>
      </c>
      <c r="AU4" s="5" t="s">
        <v>149</v>
      </c>
      <c r="AV4" s="5" t="s">
        <v>149</v>
      </c>
      <c r="AW4" s="5" t="s">
        <v>149</v>
      </c>
      <c r="AX4" s="5" t="s">
        <v>149</v>
      </c>
      <c r="AY4" s="5" t="s">
        <v>149</v>
      </c>
      <c r="AZ4" s="5" t="s">
        <v>149</v>
      </c>
      <c r="BA4" s="5" t="s">
        <v>149</v>
      </c>
      <c r="BB4" s="5" t="s">
        <v>149</v>
      </c>
      <c r="BC4" s="5" t="s">
        <v>149</v>
      </c>
      <c r="BD4" s="5" t="s">
        <v>159</v>
      </c>
      <c r="BE4" s="5" t="s">
        <v>149</v>
      </c>
      <c r="BF4" s="5" t="s">
        <v>159</v>
      </c>
      <c r="BG4" s="5" t="s">
        <v>159</v>
      </c>
      <c r="BH4" s="5" t="s">
        <v>160</v>
      </c>
      <c r="BI4" s="5" t="s">
        <v>159</v>
      </c>
      <c r="BJ4" s="5" t="s">
        <v>161</v>
      </c>
      <c r="BK4" s="5" t="s">
        <v>161</v>
      </c>
      <c r="BL4" s="5" t="s">
        <v>149</v>
      </c>
      <c r="BM4" s="5" t="s">
        <v>160</v>
      </c>
      <c r="BN4" s="5" t="s">
        <v>161</v>
      </c>
      <c r="BO4" s="5" t="s">
        <v>161</v>
      </c>
      <c r="BP4" s="5" t="s">
        <v>161</v>
      </c>
      <c r="BQ4" s="5" t="s">
        <v>161</v>
      </c>
      <c r="BR4" s="46" t="s">
        <v>161</v>
      </c>
      <c r="BS4" s="5" t="s">
        <v>161</v>
      </c>
      <c r="BT4" s="5" t="s">
        <v>161</v>
      </c>
      <c r="BU4" s="5" t="s">
        <v>149</v>
      </c>
      <c r="BV4" s="5" t="s">
        <v>160</v>
      </c>
      <c r="BW4" s="5" t="s">
        <v>149</v>
      </c>
      <c r="BX4" s="5" t="s">
        <v>149</v>
      </c>
      <c r="BY4" s="5" t="s">
        <v>160</v>
      </c>
      <c r="BZ4" s="5" t="s">
        <v>149</v>
      </c>
      <c r="CA4" s="5" t="s">
        <v>149</v>
      </c>
      <c r="CB4" s="5" t="s">
        <v>149</v>
      </c>
      <c r="CC4" s="5" t="s">
        <v>149</v>
      </c>
      <c r="CD4" s="5" t="s">
        <v>149</v>
      </c>
      <c r="CE4" s="5" t="s">
        <v>149</v>
      </c>
      <c r="CF4" s="5" t="s">
        <v>161</v>
      </c>
      <c r="CG4" s="5" t="s">
        <v>149</v>
      </c>
      <c r="CH4" s="5" t="s">
        <v>149</v>
      </c>
      <c r="CI4" s="5" t="s">
        <v>149</v>
      </c>
      <c r="CJ4" s="5" t="s">
        <v>149</v>
      </c>
      <c r="CK4" s="5" t="s">
        <v>149</v>
      </c>
      <c r="CL4" s="5" t="s">
        <v>149</v>
      </c>
      <c r="CM4" s="5" t="s">
        <v>160</v>
      </c>
      <c r="CN4" s="5" t="s">
        <v>149</v>
      </c>
      <c r="CO4" s="5" t="s">
        <v>149</v>
      </c>
      <c r="CP4" s="5" t="s">
        <v>149</v>
      </c>
      <c r="CQ4" s="5" t="s">
        <v>149</v>
      </c>
      <c r="CR4" s="5" t="s">
        <v>149</v>
      </c>
      <c r="CS4" s="5" t="s">
        <v>149</v>
      </c>
      <c r="CT4" s="5" t="s">
        <v>159</v>
      </c>
      <c r="CU4" s="5" t="s">
        <v>160</v>
      </c>
      <c r="CV4" s="5" t="s">
        <v>149</v>
      </c>
      <c r="CW4" s="5" t="s">
        <v>149</v>
      </c>
      <c r="CX4" s="5" t="s">
        <v>149</v>
      </c>
      <c r="CY4" s="5" t="s">
        <v>149</v>
      </c>
      <c r="CZ4" s="5" t="s">
        <v>160</v>
      </c>
      <c r="DA4" s="5" t="s">
        <v>160</v>
      </c>
      <c r="DB4" s="5" t="s">
        <v>160</v>
      </c>
      <c r="DC4" s="5" t="s">
        <v>149</v>
      </c>
      <c r="DD4" s="5" t="s">
        <v>149</v>
      </c>
      <c r="DE4" s="5" t="s">
        <v>149</v>
      </c>
      <c r="DF4" s="5" t="s">
        <v>160</v>
      </c>
      <c r="DG4" s="5" t="s">
        <v>149</v>
      </c>
      <c r="DH4" s="5" t="s">
        <v>149</v>
      </c>
      <c r="DI4" s="5" t="s">
        <v>159</v>
      </c>
      <c r="DJ4" s="5" t="s">
        <v>149</v>
      </c>
      <c r="DK4" s="5" t="s">
        <v>161</v>
      </c>
      <c r="DL4" s="5" t="s">
        <v>149</v>
      </c>
      <c r="DM4" s="5" t="s">
        <v>160</v>
      </c>
      <c r="DN4" s="5" t="s">
        <v>149</v>
      </c>
      <c r="DO4" s="5" t="s">
        <v>149</v>
      </c>
      <c r="DP4" s="5" t="s">
        <v>149</v>
      </c>
      <c r="DQ4" s="5" t="s">
        <v>149</v>
      </c>
      <c r="DR4" s="5" t="s">
        <v>149</v>
      </c>
      <c r="DS4" s="5" t="s">
        <v>149</v>
      </c>
      <c r="DT4" s="5" t="s">
        <v>149</v>
      </c>
      <c r="DU4" s="5" t="s">
        <v>149</v>
      </c>
      <c r="DV4" s="5" t="s">
        <v>149</v>
      </c>
      <c r="DW4" s="5" t="s">
        <v>161</v>
      </c>
      <c r="DX4" s="5" t="s">
        <v>161</v>
      </c>
      <c r="DY4" s="5" t="s">
        <v>149</v>
      </c>
      <c r="DZ4" s="5" t="s">
        <v>161</v>
      </c>
      <c r="EA4" s="5" t="s">
        <v>159</v>
      </c>
      <c r="EB4" s="5" t="s">
        <v>149</v>
      </c>
      <c r="EC4" s="5" t="s">
        <v>160</v>
      </c>
      <c r="ED4" s="5" t="s">
        <v>149</v>
      </c>
      <c r="EE4" s="5" t="s">
        <v>161</v>
      </c>
      <c r="EF4" s="5" t="s">
        <v>149</v>
      </c>
      <c r="EG4" s="5" t="s">
        <v>150</v>
      </c>
      <c r="EH4" s="5" t="s">
        <v>149</v>
      </c>
      <c r="EI4" s="5" t="s">
        <v>149</v>
      </c>
      <c r="EJ4" s="8" t="s">
        <v>160</v>
      </c>
      <c r="EK4" s="5" t="s">
        <v>159</v>
      </c>
      <c r="EL4" s="5" t="s">
        <v>176</v>
      </c>
      <c r="EM4" s="5" t="s">
        <v>163</v>
      </c>
      <c r="EN4" s="5" t="s">
        <v>177</v>
      </c>
      <c r="EO4" s="5" t="s">
        <v>178</v>
      </c>
      <c r="EP4" s="5" t="s">
        <v>179</v>
      </c>
      <c r="EQ4" s="5" t="s">
        <v>180</v>
      </c>
      <c r="ER4" s="5" t="s">
        <v>181</v>
      </c>
      <c r="ES4" s="5" t="s">
        <v>182</v>
      </c>
    </row>
    <row r="5" spans="1:149" s="2" customFormat="1" ht="22.5" customHeight="1" x14ac:dyDescent="0.35">
      <c r="A5" s="29">
        <v>3</v>
      </c>
      <c r="B5" s="8" t="s">
        <v>183</v>
      </c>
      <c r="C5" s="1">
        <v>85374524204</v>
      </c>
      <c r="D5" s="8" t="s">
        <v>146</v>
      </c>
      <c r="E5" s="8" t="s">
        <v>184</v>
      </c>
      <c r="F5" s="1">
        <v>32</v>
      </c>
      <c r="G5" s="1">
        <v>3</v>
      </c>
      <c r="H5" s="8" t="s">
        <v>185</v>
      </c>
      <c r="I5" s="8" t="s">
        <v>172</v>
      </c>
      <c r="J5" s="7">
        <v>6000000</v>
      </c>
      <c r="K5" s="7">
        <v>5000000</v>
      </c>
      <c r="L5" s="8" t="s">
        <v>186</v>
      </c>
      <c r="M5" s="8" t="s">
        <v>147</v>
      </c>
      <c r="N5" s="1">
        <v>85</v>
      </c>
      <c r="O5" s="8" t="s">
        <v>187</v>
      </c>
      <c r="P5" s="1">
        <v>2</v>
      </c>
      <c r="Q5" s="8" t="s">
        <v>175</v>
      </c>
      <c r="R5" s="8" t="s">
        <v>159</v>
      </c>
      <c r="S5" s="8" t="s">
        <v>149</v>
      </c>
      <c r="T5" s="8" t="s">
        <v>149</v>
      </c>
      <c r="U5" s="8" t="s">
        <v>149</v>
      </c>
      <c r="V5" s="8" t="s">
        <v>149</v>
      </c>
      <c r="W5" s="8" t="s">
        <v>149</v>
      </c>
      <c r="X5" s="8" t="s">
        <v>159</v>
      </c>
      <c r="Y5" s="8" t="s">
        <v>149</v>
      </c>
      <c r="Z5" s="8" t="s">
        <v>159</v>
      </c>
      <c r="AA5" s="8" t="s">
        <v>159</v>
      </c>
      <c r="AB5" s="8" t="s">
        <v>149</v>
      </c>
      <c r="AC5" s="8" t="s">
        <v>159</v>
      </c>
      <c r="AD5" s="8" t="s">
        <v>149</v>
      </c>
      <c r="AE5" s="8" t="s">
        <v>149</v>
      </c>
      <c r="AF5" s="8" t="s">
        <v>149</v>
      </c>
      <c r="AG5" s="8" t="s">
        <v>149</v>
      </c>
      <c r="AH5" s="8" t="s">
        <v>149</v>
      </c>
      <c r="AI5" s="8" t="s">
        <v>149</v>
      </c>
      <c r="AJ5" s="8" t="s">
        <v>149</v>
      </c>
      <c r="AK5" s="8" t="s">
        <v>149</v>
      </c>
      <c r="AL5" s="8" t="s">
        <v>149</v>
      </c>
      <c r="AM5" s="8" t="s">
        <v>149</v>
      </c>
      <c r="AN5" s="8" t="s">
        <v>149</v>
      </c>
      <c r="AO5" s="8" t="s">
        <v>149</v>
      </c>
      <c r="AP5" s="8" t="s">
        <v>149</v>
      </c>
      <c r="AQ5" s="8" t="s">
        <v>149</v>
      </c>
      <c r="AR5" s="8" t="s">
        <v>149</v>
      </c>
      <c r="AS5" s="8" t="s">
        <v>159</v>
      </c>
      <c r="AT5" s="8" t="s">
        <v>159</v>
      </c>
      <c r="AU5" s="8" t="s">
        <v>160</v>
      </c>
      <c r="AV5" s="8" t="s">
        <v>149</v>
      </c>
      <c r="AW5" s="8" t="s">
        <v>161</v>
      </c>
      <c r="AX5" s="8" t="s">
        <v>161</v>
      </c>
      <c r="AY5" s="8" t="s">
        <v>149</v>
      </c>
      <c r="AZ5" s="8" t="s">
        <v>149</v>
      </c>
      <c r="BA5" s="8" t="s">
        <v>149</v>
      </c>
      <c r="BB5" s="8" t="s">
        <v>149</v>
      </c>
      <c r="BC5" s="8" t="s">
        <v>149</v>
      </c>
      <c r="BD5" s="8" t="s">
        <v>159</v>
      </c>
      <c r="BE5" s="8" t="s">
        <v>149</v>
      </c>
      <c r="BF5" s="8" t="s">
        <v>159</v>
      </c>
      <c r="BG5" s="8" t="s">
        <v>150</v>
      </c>
      <c r="BH5" s="8" t="s">
        <v>159</v>
      </c>
      <c r="BI5" s="8" t="s">
        <v>160</v>
      </c>
      <c r="BJ5" s="8" t="s">
        <v>161</v>
      </c>
      <c r="BK5" s="8" t="s">
        <v>161</v>
      </c>
      <c r="BL5" s="8" t="s">
        <v>149</v>
      </c>
      <c r="BM5" s="8" t="s">
        <v>149</v>
      </c>
      <c r="BN5" s="8" t="s">
        <v>161</v>
      </c>
      <c r="BO5" s="8" t="s">
        <v>161</v>
      </c>
      <c r="BP5" s="8" t="s">
        <v>161</v>
      </c>
      <c r="BQ5" s="8" t="s">
        <v>161</v>
      </c>
      <c r="BR5" s="46" t="s">
        <v>161</v>
      </c>
      <c r="BS5" s="8" t="s">
        <v>161</v>
      </c>
      <c r="BT5" s="8" t="s">
        <v>161</v>
      </c>
      <c r="BU5" s="8" t="s">
        <v>149</v>
      </c>
      <c r="BV5" s="8" t="s">
        <v>149</v>
      </c>
      <c r="BW5" s="8" t="s">
        <v>149</v>
      </c>
      <c r="BX5" s="8" t="s">
        <v>160</v>
      </c>
      <c r="BY5" s="8" t="s">
        <v>160</v>
      </c>
      <c r="BZ5" s="8" t="s">
        <v>149</v>
      </c>
      <c r="CA5" s="8" t="s">
        <v>149</v>
      </c>
      <c r="CB5" s="8" t="s">
        <v>149</v>
      </c>
      <c r="CC5" s="8" t="s">
        <v>149</v>
      </c>
      <c r="CD5" s="8" t="s">
        <v>149</v>
      </c>
      <c r="CE5" s="8" t="s">
        <v>149</v>
      </c>
      <c r="CF5" s="8" t="s">
        <v>149</v>
      </c>
      <c r="CG5" s="8" t="s">
        <v>161</v>
      </c>
      <c r="CH5" s="8" t="s">
        <v>149</v>
      </c>
      <c r="CI5" s="8" t="s">
        <v>149</v>
      </c>
      <c r="CJ5" s="8" t="s">
        <v>149</v>
      </c>
      <c r="CK5" s="8" t="s">
        <v>149</v>
      </c>
      <c r="CL5" s="8" t="s">
        <v>160</v>
      </c>
      <c r="CM5" s="8" t="s">
        <v>160</v>
      </c>
      <c r="CN5" s="8" t="s">
        <v>160</v>
      </c>
      <c r="CO5" s="8" t="s">
        <v>159</v>
      </c>
      <c r="CP5" s="8" t="s">
        <v>159</v>
      </c>
      <c r="CQ5" s="8" t="s">
        <v>149</v>
      </c>
      <c r="CR5" s="8" t="s">
        <v>149</v>
      </c>
      <c r="CS5" s="8" t="s">
        <v>149</v>
      </c>
      <c r="CT5" s="8" t="s">
        <v>149</v>
      </c>
      <c r="CU5" s="8" t="s">
        <v>149</v>
      </c>
      <c r="CV5" s="8" t="s">
        <v>149</v>
      </c>
      <c r="CW5" s="8" t="s">
        <v>149</v>
      </c>
      <c r="CX5" s="8" t="s">
        <v>149</v>
      </c>
      <c r="CY5" s="8" t="s">
        <v>160</v>
      </c>
      <c r="CZ5" s="8" t="s">
        <v>149</v>
      </c>
      <c r="DA5" s="8" t="s">
        <v>149</v>
      </c>
      <c r="DB5" s="8" t="s">
        <v>149</v>
      </c>
      <c r="DC5" s="8" t="s">
        <v>149</v>
      </c>
      <c r="DD5" s="8" t="s">
        <v>149</v>
      </c>
      <c r="DE5" s="8" t="s">
        <v>149</v>
      </c>
      <c r="DF5" s="8" t="s">
        <v>160</v>
      </c>
      <c r="DG5" s="8" t="s">
        <v>160</v>
      </c>
      <c r="DH5" s="8" t="s">
        <v>149</v>
      </c>
      <c r="DI5" s="8" t="s">
        <v>159</v>
      </c>
      <c r="DJ5" s="8" t="s">
        <v>149</v>
      </c>
      <c r="DK5" s="8" t="s">
        <v>161</v>
      </c>
      <c r="DL5" s="8" t="s">
        <v>149</v>
      </c>
      <c r="DM5" s="8" t="s">
        <v>160</v>
      </c>
      <c r="DN5" s="8" t="s">
        <v>160</v>
      </c>
      <c r="DO5" s="8" t="s">
        <v>149</v>
      </c>
      <c r="DP5" s="8" t="s">
        <v>149</v>
      </c>
      <c r="DQ5" s="8" t="s">
        <v>149</v>
      </c>
      <c r="DR5" s="8" t="s">
        <v>160</v>
      </c>
      <c r="DS5" s="8" t="s">
        <v>160</v>
      </c>
      <c r="DT5" s="8" t="s">
        <v>160</v>
      </c>
      <c r="DU5" s="8" t="s">
        <v>160</v>
      </c>
      <c r="DV5" s="8" t="s">
        <v>149</v>
      </c>
      <c r="DW5" s="8" t="s">
        <v>161</v>
      </c>
      <c r="DX5" s="8" t="s">
        <v>161</v>
      </c>
      <c r="DY5" s="8" t="s">
        <v>149</v>
      </c>
      <c r="DZ5" s="8" t="s">
        <v>161</v>
      </c>
      <c r="EA5" s="8" t="s">
        <v>159</v>
      </c>
      <c r="EB5" s="8" t="s">
        <v>149</v>
      </c>
      <c r="EC5" s="8" t="s">
        <v>150</v>
      </c>
      <c r="ED5" s="8" t="s">
        <v>149</v>
      </c>
      <c r="EE5" s="8" t="s">
        <v>161</v>
      </c>
      <c r="EF5" s="8" t="s">
        <v>149</v>
      </c>
      <c r="EG5" s="8" t="s">
        <v>150</v>
      </c>
      <c r="EH5" s="8" t="s">
        <v>149</v>
      </c>
      <c r="EI5" s="8" t="s">
        <v>160</v>
      </c>
      <c r="EJ5" s="8" t="s">
        <v>160</v>
      </c>
      <c r="EK5" s="8" t="s">
        <v>160</v>
      </c>
      <c r="EL5" s="8" t="s">
        <v>188</v>
      </c>
      <c r="EM5" s="8" t="s">
        <v>163</v>
      </c>
      <c r="EN5" s="8" t="s">
        <v>164</v>
      </c>
      <c r="EO5" s="8" t="s">
        <v>189</v>
      </c>
      <c r="EP5" s="8" t="s">
        <v>166</v>
      </c>
      <c r="EQ5" s="8" t="s">
        <v>190</v>
      </c>
      <c r="ER5" s="8" t="s">
        <v>191</v>
      </c>
      <c r="ES5" s="8" t="s">
        <v>151</v>
      </c>
    </row>
    <row r="6" spans="1:149" s="2" customFormat="1" ht="22.5" customHeight="1" x14ac:dyDescent="0.35">
      <c r="A6" s="29">
        <v>4</v>
      </c>
      <c r="B6" s="8" t="s">
        <v>192</v>
      </c>
      <c r="C6" s="1">
        <v>85271440219</v>
      </c>
      <c r="D6" s="8" t="s">
        <v>146</v>
      </c>
      <c r="E6" s="8" t="s">
        <v>193</v>
      </c>
      <c r="F6" s="1">
        <v>46</v>
      </c>
      <c r="G6" s="1">
        <v>5</v>
      </c>
      <c r="H6" s="8" t="s">
        <v>157</v>
      </c>
      <c r="I6" s="8" t="s">
        <v>172</v>
      </c>
      <c r="J6" s="1"/>
      <c r="K6" s="1"/>
      <c r="L6" s="1"/>
      <c r="M6" s="8" t="s">
        <v>147</v>
      </c>
      <c r="N6" s="1"/>
      <c r="O6" s="1"/>
      <c r="P6" s="1">
        <v>15</v>
      </c>
      <c r="Q6" s="8" t="s">
        <v>175</v>
      </c>
      <c r="R6" s="8" t="s">
        <v>159</v>
      </c>
      <c r="S6" s="8" t="s">
        <v>149</v>
      </c>
      <c r="T6" s="8" t="s">
        <v>149</v>
      </c>
      <c r="U6" s="8" t="s">
        <v>160</v>
      </c>
      <c r="V6" s="8" t="s">
        <v>160</v>
      </c>
      <c r="W6" s="8" t="s">
        <v>160</v>
      </c>
      <c r="X6" s="8" t="s">
        <v>148</v>
      </c>
      <c r="Y6" s="8" t="s">
        <v>160</v>
      </c>
      <c r="Z6" s="8" t="s">
        <v>159</v>
      </c>
      <c r="AA6" s="8" t="s">
        <v>159</v>
      </c>
      <c r="AB6" s="8" t="s">
        <v>149</v>
      </c>
      <c r="AC6" s="8" t="s">
        <v>159</v>
      </c>
      <c r="AD6" s="8" t="s">
        <v>149</v>
      </c>
      <c r="AE6" s="8" t="s">
        <v>160</v>
      </c>
      <c r="AF6" s="8" t="s">
        <v>160</v>
      </c>
      <c r="AG6" s="8" t="s">
        <v>160</v>
      </c>
      <c r="AH6" s="8" t="s">
        <v>160</v>
      </c>
      <c r="AI6" s="8" t="s">
        <v>149</v>
      </c>
      <c r="AJ6" s="8" t="s">
        <v>149</v>
      </c>
      <c r="AK6" s="8" t="s">
        <v>149</v>
      </c>
      <c r="AL6" s="8" t="s">
        <v>149</v>
      </c>
      <c r="AM6" s="8" t="s">
        <v>149</v>
      </c>
      <c r="AN6" s="8" t="s">
        <v>149</v>
      </c>
      <c r="AO6" s="8" t="s">
        <v>149</v>
      </c>
      <c r="AP6" s="8" t="s">
        <v>149</v>
      </c>
      <c r="AQ6" s="8" t="s">
        <v>149</v>
      </c>
      <c r="AR6" s="8" t="s">
        <v>149</v>
      </c>
      <c r="AS6" s="8" t="s">
        <v>159</v>
      </c>
      <c r="AT6" s="8" t="s">
        <v>159</v>
      </c>
      <c r="AU6" s="8" t="s">
        <v>149</v>
      </c>
      <c r="AV6" s="8" t="s">
        <v>149</v>
      </c>
      <c r="AW6" s="8" t="s">
        <v>149</v>
      </c>
      <c r="AX6" s="8" t="s">
        <v>149</v>
      </c>
      <c r="AY6" s="8" t="s">
        <v>149</v>
      </c>
      <c r="AZ6" s="8" t="s">
        <v>149</v>
      </c>
      <c r="BA6" s="8" t="s">
        <v>149</v>
      </c>
      <c r="BB6" s="8" t="s">
        <v>149</v>
      </c>
      <c r="BC6" s="8" t="s">
        <v>149</v>
      </c>
      <c r="BD6" s="8" t="s">
        <v>159</v>
      </c>
      <c r="BE6" s="8" t="s">
        <v>149</v>
      </c>
      <c r="BF6" s="8" t="s">
        <v>159</v>
      </c>
      <c r="BG6" s="8" t="s">
        <v>160</v>
      </c>
      <c r="BH6" s="8" t="s">
        <v>160</v>
      </c>
      <c r="BI6" s="8" t="s">
        <v>160</v>
      </c>
      <c r="BJ6" s="8" t="s">
        <v>161</v>
      </c>
      <c r="BK6" s="8" t="s">
        <v>161</v>
      </c>
      <c r="BL6" s="8" t="s">
        <v>160</v>
      </c>
      <c r="BM6" s="8" t="s">
        <v>160</v>
      </c>
      <c r="BN6" s="8" t="s">
        <v>161</v>
      </c>
      <c r="BO6" s="8" t="s">
        <v>161</v>
      </c>
      <c r="BP6" s="8" t="s">
        <v>160</v>
      </c>
      <c r="BQ6" s="8" t="s">
        <v>160</v>
      </c>
      <c r="BR6" s="46" t="s">
        <v>159</v>
      </c>
      <c r="BS6" s="8" t="s">
        <v>159</v>
      </c>
      <c r="BT6" s="8" t="s">
        <v>161</v>
      </c>
      <c r="BU6" s="8" t="s">
        <v>159</v>
      </c>
      <c r="BV6" s="8" t="s">
        <v>159</v>
      </c>
      <c r="BW6" s="8" t="s">
        <v>149</v>
      </c>
      <c r="BX6" s="8" t="s">
        <v>149</v>
      </c>
      <c r="BY6" s="8" t="s">
        <v>149</v>
      </c>
      <c r="BZ6" s="8" t="s">
        <v>160</v>
      </c>
      <c r="CA6" s="8" t="s">
        <v>160</v>
      </c>
      <c r="CB6" s="8" t="s">
        <v>160</v>
      </c>
      <c r="CC6" s="8" t="s">
        <v>160</v>
      </c>
      <c r="CD6" s="8" t="s">
        <v>160</v>
      </c>
      <c r="CE6" s="8" t="s">
        <v>159</v>
      </c>
      <c r="CF6" s="8" t="s">
        <v>149</v>
      </c>
      <c r="CG6" s="8" t="s">
        <v>161</v>
      </c>
      <c r="CH6" s="8" t="s">
        <v>160</v>
      </c>
      <c r="CI6" s="8" t="s">
        <v>160</v>
      </c>
      <c r="CJ6" s="8" t="s">
        <v>160</v>
      </c>
      <c r="CK6" s="8" t="s">
        <v>160</v>
      </c>
      <c r="CL6" s="8" t="s">
        <v>160</v>
      </c>
      <c r="CM6" s="8" t="s">
        <v>149</v>
      </c>
      <c r="CN6" s="8" t="s">
        <v>149</v>
      </c>
      <c r="CO6" s="8" t="s">
        <v>149</v>
      </c>
      <c r="CP6" s="8" t="s">
        <v>149</v>
      </c>
      <c r="CQ6" s="8" t="s">
        <v>149</v>
      </c>
      <c r="CR6" s="8" t="s">
        <v>149</v>
      </c>
      <c r="CS6" s="8" t="s">
        <v>149</v>
      </c>
      <c r="CT6" s="8" t="s">
        <v>149</v>
      </c>
      <c r="CU6" s="8" t="s">
        <v>149</v>
      </c>
      <c r="CV6" s="8" t="s">
        <v>149</v>
      </c>
      <c r="CW6" s="8" t="s">
        <v>149</v>
      </c>
      <c r="CX6" s="8" t="s">
        <v>149</v>
      </c>
      <c r="CY6" s="8" t="s">
        <v>160</v>
      </c>
      <c r="CZ6" s="8" t="s">
        <v>160</v>
      </c>
      <c r="DA6" s="8" t="s">
        <v>160</v>
      </c>
      <c r="DB6" s="8" t="s">
        <v>160</v>
      </c>
      <c r="DC6" s="8" t="s">
        <v>160</v>
      </c>
      <c r="DD6" s="8" t="s">
        <v>160</v>
      </c>
      <c r="DE6" s="8" t="s">
        <v>149</v>
      </c>
      <c r="DF6" s="8" t="s">
        <v>149</v>
      </c>
      <c r="DG6" s="8" t="s">
        <v>149</v>
      </c>
      <c r="DH6" s="8" t="s">
        <v>149</v>
      </c>
      <c r="DI6" s="8" t="s">
        <v>159</v>
      </c>
      <c r="DJ6" s="8" t="s">
        <v>160</v>
      </c>
      <c r="DK6" s="8" t="s">
        <v>161</v>
      </c>
      <c r="DL6" s="8" t="s">
        <v>159</v>
      </c>
      <c r="DM6" s="8" t="s">
        <v>159</v>
      </c>
      <c r="DN6" s="8" t="s">
        <v>159</v>
      </c>
      <c r="DO6" s="8" t="s">
        <v>160</v>
      </c>
      <c r="DP6" s="8" t="s">
        <v>160</v>
      </c>
      <c r="DQ6" s="8" t="s">
        <v>160</v>
      </c>
      <c r="DR6" s="8" t="s">
        <v>159</v>
      </c>
      <c r="DS6" s="8" t="s">
        <v>159</v>
      </c>
      <c r="DT6" s="8" t="s">
        <v>149</v>
      </c>
      <c r="DU6" s="8" t="s">
        <v>149</v>
      </c>
      <c r="DV6" s="8" t="s">
        <v>149</v>
      </c>
      <c r="DW6" s="8" t="s">
        <v>161</v>
      </c>
      <c r="DX6" s="8" t="s">
        <v>161</v>
      </c>
      <c r="DY6" s="8" t="s">
        <v>149</v>
      </c>
      <c r="DZ6" s="8" t="s">
        <v>161</v>
      </c>
      <c r="EA6" s="8" t="s">
        <v>159</v>
      </c>
      <c r="EB6" s="8" t="s">
        <v>149</v>
      </c>
      <c r="EC6" s="8" t="s">
        <v>159</v>
      </c>
      <c r="ED6" s="8" t="s">
        <v>149</v>
      </c>
      <c r="EE6" s="8" t="s">
        <v>161</v>
      </c>
      <c r="EF6" s="8" t="s">
        <v>149</v>
      </c>
      <c r="EG6" s="8" t="s">
        <v>150</v>
      </c>
      <c r="EH6" s="8" t="s">
        <v>149</v>
      </c>
      <c r="EI6" s="8" t="s">
        <v>149</v>
      </c>
      <c r="EJ6" s="8" t="s">
        <v>159</v>
      </c>
      <c r="EK6" s="8" t="s">
        <v>159</v>
      </c>
      <c r="EL6" s="8" t="s">
        <v>162</v>
      </c>
      <c r="EM6" s="8" t="s">
        <v>163</v>
      </c>
      <c r="EN6" s="8" t="s">
        <v>164</v>
      </c>
      <c r="EO6" s="8" t="s">
        <v>194</v>
      </c>
      <c r="EP6" s="8" t="s">
        <v>166</v>
      </c>
      <c r="EQ6" s="8" t="s">
        <v>190</v>
      </c>
      <c r="ER6" s="8" t="s">
        <v>191</v>
      </c>
      <c r="ES6" s="8" t="s">
        <v>195</v>
      </c>
    </row>
    <row r="7" spans="1:149" s="2" customFormat="1" ht="22.5" customHeight="1" x14ac:dyDescent="0.35">
      <c r="A7" s="29">
        <v>5</v>
      </c>
      <c r="B7" s="8" t="s">
        <v>196</v>
      </c>
      <c r="C7" s="1">
        <v>82386716934</v>
      </c>
      <c r="D7" s="8" t="s">
        <v>146</v>
      </c>
      <c r="E7" s="8" t="s">
        <v>184</v>
      </c>
      <c r="F7" s="1">
        <v>42</v>
      </c>
      <c r="G7" s="1">
        <v>5</v>
      </c>
      <c r="H7" s="1"/>
      <c r="I7" s="1"/>
      <c r="J7" s="1"/>
      <c r="K7" s="1"/>
      <c r="L7" s="1"/>
      <c r="M7" s="8" t="s">
        <v>147</v>
      </c>
      <c r="N7" s="1"/>
      <c r="O7" s="1"/>
      <c r="P7" s="1"/>
      <c r="Q7" s="1"/>
      <c r="R7" s="8" t="s">
        <v>148</v>
      </c>
      <c r="S7" s="8" t="s">
        <v>160</v>
      </c>
      <c r="T7" s="8" t="s">
        <v>160</v>
      </c>
      <c r="U7" s="8" t="s">
        <v>160</v>
      </c>
      <c r="V7" s="8" t="s">
        <v>160</v>
      </c>
      <c r="W7" s="8" t="s">
        <v>160</v>
      </c>
      <c r="X7" s="8" t="s">
        <v>148</v>
      </c>
      <c r="Y7" s="8" t="s">
        <v>160</v>
      </c>
      <c r="Z7" s="8" t="s">
        <v>148</v>
      </c>
      <c r="AA7" s="8" t="s">
        <v>148</v>
      </c>
      <c r="AB7" s="8" t="s">
        <v>160</v>
      </c>
      <c r="AC7" s="8" t="s">
        <v>159</v>
      </c>
      <c r="AD7" s="8" t="s">
        <v>149</v>
      </c>
      <c r="AE7" s="8" t="s">
        <v>160</v>
      </c>
      <c r="AF7" s="8" t="s">
        <v>160</v>
      </c>
      <c r="AG7" s="8" t="s">
        <v>149</v>
      </c>
      <c r="AH7" s="8" t="s">
        <v>160</v>
      </c>
      <c r="AI7" s="8" t="s">
        <v>149</v>
      </c>
      <c r="AJ7" s="8" t="s">
        <v>160</v>
      </c>
      <c r="AK7" s="8" t="s">
        <v>149</v>
      </c>
      <c r="AL7" s="8" t="s">
        <v>149</v>
      </c>
      <c r="AM7" s="8" t="s">
        <v>160</v>
      </c>
      <c r="AN7" s="8" t="s">
        <v>160</v>
      </c>
      <c r="AO7" s="8" t="s">
        <v>149</v>
      </c>
      <c r="AP7" s="8" t="s">
        <v>149</v>
      </c>
      <c r="AQ7" s="8" t="s">
        <v>159</v>
      </c>
      <c r="AR7" s="8" t="s">
        <v>149</v>
      </c>
      <c r="AS7" s="8" t="s">
        <v>159</v>
      </c>
      <c r="AT7" s="8" t="s">
        <v>160</v>
      </c>
      <c r="AU7" s="8" t="s">
        <v>160</v>
      </c>
      <c r="AV7" s="8" t="s">
        <v>160</v>
      </c>
      <c r="AW7" s="8" t="s">
        <v>149</v>
      </c>
      <c r="AX7" s="8" t="s">
        <v>149</v>
      </c>
      <c r="AY7" s="8" t="s">
        <v>160</v>
      </c>
      <c r="AZ7" s="8" t="s">
        <v>149</v>
      </c>
      <c r="BA7" s="8" t="s">
        <v>160</v>
      </c>
      <c r="BB7" s="8" t="s">
        <v>149</v>
      </c>
      <c r="BC7" s="8" t="s">
        <v>149</v>
      </c>
      <c r="BD7" s="8" t="s">
        <v>160</v>
      </c>
      <c r="BE7" s="8" t="s">
        <v>149</v>
      </c>
      <c r="BF7" s="8" t="s">
        <v>159</v>
      </c>
      <c r="BG7" s="8" t="s">
        <v>160</v>
      </c>
      <c r="BH7" s="8" t="s">
        <v>159</v>
      </c>
      <c r="BI7" s="8" t="s">
        <v>160</v>
      </c>
      <c r="BJ7" s="8" t="s">
        <v>161</v>
      </c>
      <c r="BK7" s="8" t="s">
        <v>161</v>
      </c>
      <c r="BL7" s="8" t="s">
        <v>161</v>
      </c>
      <c r="BM7" s="8" t="s">
        <v>149</v>
      </c>
      <c r="BN7" s="8" t="s">
        <v>149</v>
      </c>
      <c r="BO7" s="8" t="s">
        <v>149</v>
      </c>
      <c r="BP7" s="8" t="s">
        <v>197</v>
      </c>
      <c r="BQ7" s="8" t="s">
        <v>197</v>
      </c>
      <c r="BR7" s="46" t="s">
        <v>197</v>
      </c>
      <c r="BS7" s="8" t="s">
        <v>197</v>
      </c>
      <c r="BT7" s="8" t="s">
        <v>161</v>
      </c>
      <c r="BU7" s="8" t="s">
        <v>149</v>
      </c>
      <c r="BV7" s="8" t="s">
        <v>149</v>
      </c>
      <c r="BW7" s="8" t="s">
        <v>149</v>
      </c>
      <c r="BX7" s="8" t="s">
        <v>149</v>
      </c>
      <c r="BY7" s="8" t="s">
        <v>149</v>
      </c>
      <c r="BZ7" s="8" t="s">
        <v>160</v>
      </c>
      <c r="CA7" s="8" t="s">
        <v>149</v>
      </c>
      <c r="CB7" s="8" t="s">
        <v>160</v>
      </c>
      <c r="CC7" s="8" t="s">
        <v>160</v>
      </c>
      <c r="CD7" s="8" t="s">
        <v>160</v>
      </c>
      <c r="CE7" s="8" t="s">
        <v>160</v>
      </c>
      <c r="CF7" s="8" t="s">
        <v>160</v>
      </c>
      <c r="CG7" s="8" t="s">
        <v>161</v>
      </c>
      <c r="CH7" s="8" t="s">
        <v>149</v>
      </c>
      <c r="CI7" s="8" t="s">
        <v>149</v>
      </c>
      <c r="CJ7" s="8" t="s">
        <v>160</v>
      </c>
      <c r="CK7" s="8" t="s">
        <v>160</v>
      </c>
      <c r="CL7" s="8" t="s">
        <v>149</v>
      </c>
      <c r="CM7" s="8" t="s">
        <v>160</v>
      </c>
      <c r="CN7" s="8" t="s">
        <v>160</v>
      </c>
      <c r="CO7" s="8" t="s">
        <v>149</v>
      </c>
      <c r="CP7" s="8" t="s">
        <v>149</v>
      </c>
      <c r="CQ7" s="8" t="s">
        <v>149</v>
      </c>
      <c r="CR7" s="8" t="s">
        <v>160</v>
      </c>
      <c r="CS7" s="8" t="s">
        <v>149</v>
      </c>
      <c r="CT7" s="8" t="s">
        <v>149</v>
      </c>
      <c r="CU7" s="8" t="s">
        <v>160</v>
      </c>
      <c r="CV7" s="8" t="s">
        <v>149</v>
      </c>
      <c r="CW7" s="8" t="s">
        <v>160</v>
      </c>
      <c r="CX7" s="8" t="s">
        <v>149</v>
      </c>
      <c r="CY7" s="8" t="s">
        <v>149</v>
      </c>
      <c r="CZ7" s="8" t="s">
        <v>160</v>
      </c>
      <c r="DA7" s="8" t="s">
        <v>149</v>
      </c>
      <c r="DB7" s="8" t="s">
        <v>160</v>
      </c>
      <c r="DC7" s="8" t="s">
        <v>149</v>
      </c>
      <c r="DD7" s="8" t="s">
        <v>160</v>
      </c>
      <c r="DE7" s="8" t="s">
        <v>149</v>
      </c>
      <c r="DF7" s="8" t="s">
        <v>149</v>
      </c>
      <c r="DG7" s="8" t="s">
        <v>160</v>
      </c>
      <c r="DH7" s="8" t="s">
        <v>160</v>
      </c>
      <c r="DI7" s="8" t="s">
        <v>160</v>
      </c>
      <c r="DJ7" s="8" t="s">
        <v>149</v>
      </c>
      <c r="DK7" s="8" t="s">
        <v>161</v>
      </c>
      <c r="DL7" s="8" t="s">
        <v>160</v>
      </c>
      <c r="DM7" s="8" t="s">
        <v>160</v>
      </c>
      <c r="DN7" s="8" t="s">
        <v>160</v>
      </c>
      <c r="DO7" s="8" t="s">
        <v>149</v>
      </c>
      <c r="DP7" s="8" t="s">
        <v>149</v>
      </c>
      <c r="DQ7" s="8" t="s">
        <v>160</v>
      </c>
      <c r="DR7" s="8" t="s">
        <v>149</v>
      </c>
      <c r="DS7" s="8" t="s">
        <v>160</v>
      </c>
      <c r="DT7" s="8" t="s">
        <v>149</v>
      </c>
      <c r="DU7" s="8" t="s">
        <v>149</v>
      </c>
      <c r="DV7" s="8" t="s">
        <v>149</v>
      </c>
      <c r="DW7" s="8" t="s">
        <v>161</v>
      </c>
      <c r="DX7" s="8" t="s">
        <v>161</v>
      </c>
      <c r="DY7" s="8" t="s">
        <v>149</v>
      </c>
      <c r="DZ7" s="8" t="s">
        <v>161</v>
      </c>
      <c r="EA7" s="8" t="s">
        <v>159</v>
      </c>
      <c r="EB7" s="8" t="s">
        <v>149</v>
      </c>
      <c r="EC7" s="8" t="s">
        <v>150</v>
      </c>
      <c r="ED7" s="8" t="s">
        <v>160</v>
      </c>
      <c r="EE7" s="8" t="s">
        <v>161</v>
      </c>
      <c r="EF7" s="8" t="s">
        <v>149</v>
      </c>
      <c r="EG7" s="8" t="s">
        <v>160</v>
      </c>
      <c r="EH7" s="8" t="s">
        <v>149</v>
      </c>
      <c r="EI7" s="8" t="s">
        <v>160</v>
      </c>
      <c r="EJ7" s="8" t="s">
        <v>160</v>
      </c>
      <c r="EK7" s="8" t="s">
        <v>159</v>
      </c>
      <c r="EL7" s="8" t="s">
        <v>198</v>
      </c>
      <c r="EM7" s="1"/>
      <c r="EN7" s="1"/>
      <c r="EO7" s="1"/>
      <c r="EP7" s="1"/>
      <c r="EQ7" s="1"/>
      <c r="ER7" s="1"/>
      <c r="ES7" s="1"/>
    </row>
    <row r="8" spans="1:149" s="2" customFormat="1" ht="22.5" customHeight="1" x14ac:dyDescent="0.35">
      <c r="A8" s="29">
        <v>6</v>
      </c>
      <c r="B8" s="8" t="s">
        <v>199</v>
      </c>
      <c r="C8" s="8">
        <v>82288493331</v>
      </c>
      <c r="D8" s="8" t="s">
        <v>146</v>
      </c>
      <c r="E8" s="8" t="s">
        <v>200</v>
      </c>
      <c r="F8" s="1">
        <v>26</v>
      </c>
      <c r="G8" s="1">
        <v>4</v>
      </c>
      <c r="H8" s="8" t="s">
        <v>157</v>
      </c>
      <c r="I8" s="8" t="s">
        <v>172</v>
      </c>
      <c r="J8" s="7">
        <v>7000000</v>
      </c>
      <c r="K8" s="7">
        <v>6000000</v>
      </c>
      <c r="L8" s="8" t="s">
        <v>201</v>
      </c>
      <c r="M8" s="8" t="s">
        <v>147</v>
      </c>
      <c r="N8" s="1">
        <v>700</v>
      </c>
      <c r="O8" s="8" t="s">
        <v>202</v>
      </c>
      <c r="P8" s="1">
        <v>10</v>
      </c>
      <c r="Q8" s="8" t="s">
        <v>175</v>
      </c>
      <c r="R8" s="8" t="s">
        <v>148</v>
      </c>
      <c r="S8" s="8" t="s">
        <v>160</v>
      </c>
      <c r="T8" s="8" t="s">
        <v>160</v>
      </c>
      <c r="U8" s="8" t="s">
        <v>160</v>
      </c>
      <c r="V8" s="8" t="s">
        <v>160</v>
      </c>
      <c r="W8" s="8" t="s">
        <v>160</v>
      </c>
      <c r="X8" s="8" t="s">
        <v>148</v>
      </c>
      <c r="Y8" s="8" t="s">
        <v>160</v>
      </c>
      <c r="Z8" s="8" t="s">
        <v>148</v>
      </c>
      <c r="AA8" s="8" t="s">
        <v>148</v>
      </c>
      <c r="AB8" s="8" t="s">
        <v>160</v>
      </c>
      <c r="AC8" s="8" t="s">
        <v>159</v>
      </c>
      <c r="AD8" s="8" t="s">
        <v>203</v>
      </c>
      <c r="AE8" s="8" t="s">
        <v>160</v>
      </c>
      <c r="AF8" s="8" t="s">
        <v>160</v>
      </c>
      <c r="AG8" s="8" t="s">
        <v>160</v>
      </c>
      <c r="AH8" s="8" t="s">
        <v>160</v>
      </c>
      <c r="AI8" s="8" t="s">
        <v>160</v>
      </c>
      <c r="AJ8" s="8" t="s">
        <v>160</v>
      </c>
      <c r="AK8" s="8" t="s">
        <v>160</v>
      </c>
      <c r="AL8" s="8" t="s">
        <v>160</v>
      </c>
      <c r="AM8" s="8" t="s">
        <v>160</v>
      </c>
      <c r="AN8" s="8" t="s">
        <v>160</v>
      </c>
      <c r="AO8" s="8" t="s">
        <v>160</v>
      </c>
      <c r="AP8" s="8" t="s">
        <v>160</v>
      </c>
      <c r="AQ8" s="8" t="s">
        <v>160</v>
      </c>
      <c r="AR8" s="8" t="s">
        <v>160</v>
      </c>
      <c r="AS8" s="8" t="s">
        <v>160</v>
      </c>
      <c r="AT8" s="8" t="s">
        <v>160</v>
      </c>
      <c r="AU8" s="8" t="s">
        <v>160</v>
      </c>
      <c r="AV8" s="8" t="s">
        <v>160</v>
      </c>
      <c r="AW8" s="8" t="s">
        <v>160</v>
      </c>
      <c r="AX8" s="8" t="s">
        <v>160</v>
      </c>
      <c r="AY8" s="8" t="s">
        <v>160</v>
      </c>
      <c r="AZ8" s="8" t="s">
        <v>160</v>
      </c>
      <c r="BA8" s="8" t="s">
        <v>160</v>
      </c>
      <c r="BB8" s="8" t="s">
        <v>160</v>
      </c>
      <c r="BC8" s="8" t="s">
        <v>149</v>
      </c>
      <c r="BD8" s="8" t="s">
        <v>160</v>
      </c>
      <c r="BE8" s="8" t="s">
        <v>160</v>
      </c>
      <c r="BF8" s="8" t="s">
        <v>160</v>
      </c>
      <c r="BG8" s="8" t="s">
        <v>160</v>
      </c>
      <c r="BH8" s="8" t="s">
        <v>160</v>
      </c>
      <c r="BI8" s="8" t="s">
        <v>160</v>
      </c>
      <c r="BJ8" s="8" t="s">
        <v>160</v>
      </c>
      <c r="BK8" s="8" t="s">
        <v>160</v>
      </c>
      <c r="BL8" s="8" t="s">
        <v>160</v>
      </c>
      <c r="BM8" s="8" t="s">
        <v>160</v>
      </c>
      <c r="BN8" s="8" t="s">
        <v>160</v>
      </c>
      <c r="BO8" s="8" t="s">
        <v>160</v>
      </c>
      <c r="BP8" s="8" t="s">
        <v>160</v>
      </c>
      <c r="BQ8" s="8" t="s">
        <v>160</v>
      </c>
      <c r="BR8" s="46" t="s">
        <v>160</v>
      </c>
      <c r="BS8" s="8" t="s">
        <v>160</v>
      </c>
      <c r="BT8" s="8" t="s">
        <v>160</v>
      </c>
      <c r="BU8" s="8" t="s">
        <v>160</v>
      </c>
      <c r="BV8" s="8" t="s">
        <v>160</v>
      </c>
      <c r="BW8" s="8" t="s">
        <v>160</v>
      </c>
      <c r="BX8" s="8" t="s">
        <v>160</v>
      </c>
      <c r="BY8" s="8" t="s">
        <v>160</v>
      </c>
      <c r="BZ8" s="8" t="s">
        <v>160</v>
      </c>
      <c r="CA8" s="8" t="s">
        <v>160</v>
      </c>
      <c r="CB8" s="8" t="s">
        <v>160</v>
      </c>
      <c r="CC8" s="8" t="s">
        <v>160</v>
      </c>
      <c r="CD8" s="8" t="s">
        <v>160</v>
      </c>
      <c r="CE8" s="8" t="s">
        <v>160</v>
      </c>
      <c r="CF8" s="8" t="s">
        <v>160</v>
      </c>
      <c r="CG8" s="8" t="s">
        <v>160</v>
      </c>
      <c r="CH8" s="8" t="s">
        <v>160</v>
      </c>
      <c r="CI8" s="8" t="s">
        <v>160</v>
      </c>
      <c r="CJ8" s="8" t="s">
        <v>160</v>
      </c>
      <c r="CK8" s="8" t="s">
        <v>160</v>
      </c>
      <c r="CL8" s="8" t="s">
        <v>160</v>
      </c>
      <c r="CM8" s="8" t="s">
        <v>160</v>
      </c>
      <c r="CN8" s="8" t="s">
        <v>160</v>
      </c>
      <c r="CO8" s="8" t="s">
        <v>160</v>
      </c>
      <c r="CP8" s="8" t="s">
        <v>160</v>
      </c>
      <c r="CQ8" s="8" t="s">
        <v>160</v>
      </c>
      <c r="CR8" s="8" t="s">
        <v>160</v>
      </c>
      <c r="CS8" s="8" t="s">
        <v>160</v>
      </c>
      <c r="CT8" s="8" t="s">
        <v>160</v>
      </c>
      <c r="CU8" s="8" t="s">
        <v>160</v>
      </c>
      <c r="CV8" s="8" t="s">
        <v>160</v>
      </c>
      <c r="CW8" s="8" t="s">
        <v>160</v>
      </c>
      <c r="CX8" s="8" t="s">
        <v>160</v>
      </c>
      <c r="CY8" s="8" t="s">
        <v>160</v>
      </c>
      <c r="CZ8" s="8" t="s">
        <v>160</v>
      </c>
      <c r="DA8" s="8" t="s">
        <v>160</v>
      </c>
      <c r="DB8" s="8" t="s">
        <v>160</v>
      </c>
      <c r="DC8" s="8" t="s">
        <v>160</v>
      </c>
      <c r="DD8" s="8" t="s">
        <v>160</v>
      </c>
      <c r="DE8" s="8" t="s">
        <v>160</v>
      </c>
      <c r="DF8" s="8" t="s">
        <v>160</v>
      </c>
      <c r="DG8" s="8" t="s">
        <v>160</v>
      </c>
      <c r="DH8" s="8" t="s">
        <v>160</v>
      </c>
      <c r="DI8" s="8" t="s">
        <v>160</v>
      </c>
      <c r="DJ8" s="8" t="s">
        <v>160</v>
      </c>
      <c r="DK8" s="8" t="s">
        <v>160</v>
      </c>
      <c r="DL8" s="8" t="s">
        <v>160</v>
      </c>
      <c r="DM8" s="8" t="s">
        <v>160</v>
      </c>
      <c r="DN8" s="8" t="s">
        <v>160</v>
      </c>
      <c r="DO8" s="8" t="s">
        <v>160</v>
      </c>
      <c r="DP8" s="8" t="s">
        <v>160</v>
      </c>
      <c r="DQ8" s="8" t="s">
        <v>160</v>
      </c>
      <c r="DR8" s="8" t="s">
        <v>160</v>
      </c>
      <c r="DS8" s="8" t="s">
        <v>160</v>
      </c>
      <c r="DT8" s="8" t="s">
        <v>160</v>
      </c>
      <c r="DU8" s="8" t="s">
        <v>160</v>
      </c>
      <c r="DV8" s="8" t="s">
        <v>160</v>
      </c>
      <c r="DW8" s="8" t="s">
        <v>160</v>
      </c>
      <c r="DX8" s="8" t="s">
        <v>160</v>
      </c>
      <c r="DY8" s="8" t="s">
        <v>149</v>
      </c>
      <c r="DZ8" s="8" t="s">
        <v>149</v>
      </c>
      <c r="EA8" s="8" t="s">
        <v>159</v>
      </c>
      <c r="EB8" s="8" t="s">
        <v>149</v>
      </c>
      <c r="EC8" s="8" t="s">
        <v>159</v>
      </c>
      <c r="ED8" s="8" t="s">
        <v>149</v>
      </c>
      <c r="EE8" s="8" t="s">
        <v>149</v>
      </c>
      <c r="EF8" s="8" t="s">
        <v>149</v>
      </c>
      <c r="EG8" s="8" t="s">
        <v>159</v>
      </c>
      <c r="EH8" s="8" t="s">
        <v>149</v>
      </c>
      <c r="EI8" s="8" t="s">
        <v>149</v>
      </c>
      <c r="EJ8" s="8" t="s">
        <v>160</v>
      </c>
      <c r="EK8" s="8" t="s">
        <v>160</v>
      </c>
      <c r="EL8" s="8" t="s">
        <v>204</v>
      </c>
      <c r="EM8" s="8" t="s">
        <v>205</v>
      </c>
      <c r="EN8" s="8" t="s">
        <v>206</v>
      </c>
      <c r="EO8" s="8" t="s">
        <v>207</v>
      </c>
      <c r="EP8" s="8" t="s">
        <v>166</v>
      </c>
      <c r="EQ8" s="8" t="s">
        <v>190</v>
      </c>
      <c r="ER8" s="8" t="s">
        <v>191</v>
      </c>
      <c r="ES8" s="8" t="s">
        <v>195</v>
      </c>
    </row>
    <row r="9" spans="1:149" s="2" customFormat="1" ht="22.5" customHeight="1" x14ac:dyDescent="0.35">
      <c r="A9" s="29">
        <v>7</v>
      </c>
      <c r="B9" s="8" t="s">
        <v>208</v>
      </c>
      <c r="C9" s="8">
        <v>82390282088</v>
      </c>
      <c r="D9" s="8" t="s">
        <v>146</v>
      </c>
      <c r="E9" s="8" t="s">
        <v>209</v>
      </c>
      <c r="F9" s="1">
        <v>53</v>
      </c>
      <c r="G9" s="1">
        <v>6</v>
      </c>
      <c r="H9" s="8" t="s">
        <v>157</v>
      </c>
      <c r="I9" s="8" t="s">
        <v>210</v>
      </c>
      <c r="J9" s="7">
        <v>12000000</v>
      </c>
      <c r="K9" s="7">
        <v>7000000</v>
      </c>
      <c r="L9" s="8" t="s">
        <v>211</v>
      </c>
      <c r="M9" s="8" t="s">
        <v>147</v>
      </c>
      <c r="N9" s="1">
        <v>1300</v>
      </c>
      <c r="O9" s="8" t="s">
        <v>212</v>
      </c>
      <c r="P9" s="1">
        <v>15</v>
      </c>
      <c r="Q9" s="8" t="s">
        <v>175</v>
      </c>
      <c r="R9" s="8" t="s">
        <v>159</v>
      </c>
      <c r="S9" s="8" t="s">
        <v>160</v>
      </c>
      <c r="T9" s="8" t="s">
        <v>149</v>
      </c>
      <c r="U9" s="8" t="s">
        <v>149</v>
      </c>
      <c r="V9" s="8" t="s">
        <v>160</v>
      </c>
      <c r="W9" s="8" t="s">
        <v>160</v>
      </c>
      <c r="X9" s="8" t="s">
        <v>148</v>
      </c>
      <c r="Y9" s="8" t="s">
        <v>149</v>
      </c>
      <c r="Z9" s="8" t="s">
        <v>159</v>
      </c>
      <c r="AA9" s="8" t="s">
        <v>159</v>
      </c>
      <c r="AB9" s="8" t="s">
        <v>149</v>
      </c>
      <c r="AC9" s="8" t="s">
        <v>159</v>
      </c>
      <c r="AD9" s="8" t="s">
        <v>149</v>
      </c>
      <c r="AE9" s="8" t="s">
        <v>149</v>
      </c>
      <c r="AF9" s="8" t="s">
        <v>160</v>
      </c>
      <c r="AG9" s="8" t="s">
        <v>160</v>
      </c>
      <c r="AH9" s="8" t="s">
        <v>160</v>
      </c>
      <c r="AI9" s="8" t="s">
        <v>160</v>
      </c>
      <c r="AJ9" s="8" t="s">
        <v>149</v>
      </c>
      <c r="AK9" s="8" t="s">
        <v>149</v>
      </c>
      <c r="AL9" s="8" t="s">
        <v>149</v>
      </c>
      <c r="AM9" s="8" t="s">
        <v>160</v>
      </c>
      <c r="AN9" s="8" t="s">
        <v>160</v>
      </c>
      <c r="AO9" s="8" t="s">
        <v>160</v>
      </c>
      <c r="AP9" s="8" t="s">
        <v>160</v>
      </c>
      <c r="AQ9" s="8" t="s">
        <v>149</v>
      </c>
      <c r="AR9" s="8" t="s">
        <v>149</v>
      </c>
      <c r="AS9" s="8" t="s">
        <v>159</v>
      </c>
      <c r="AT9" s="8" t="s">
        <v>159</v>
      </c>
      <c r="AU9" s="8" t="s">
        <v>149</v>
      </c>
      <c r="AV9" s="8" t="s">
        <v>160</v>
      </c>
      <c r="AW9" s="8" t="s">
        <v>160</v>
      </c>
      <c r="AX9" s="8" t="s">
        <v>160</v>
      </c>
      <c r="AY9" s="8" t="s">
        <v>149</v>
      </c>
      <c r="AZ9" s="8" t="s">
        <v>149</v>
      </c>
      <c r="BA9" s="8" t="s">
        <v>149</v>
      </c>
      <c r="BB9" s="8" t="s">
        <v>149</v>
      </c>
      <c r="BC9" s="8" t="s">
        <v>149</v>
      </c>
      <c r="BD9" s="8" t="s">
        <v>159</v>
      </c>
      <c r="BE9" s="8" t="s">
        <v>149</v>
      </c>
      <c r="BF9" s="8" t="s">
        <v>159</v>
      </c>
      <c r="BG9" s="8" t="s">
        <v>160</v>
      </c>
      <c r="BH9" s="8" t="s">
        <v>160</v>
      </c>
      <c r="BI9" s="8" t="s">
        <v>160</v>
      </c>
      <c r="BJ9" s="8" t="s">
        <v>161</v>
      </c>
      <c r="BK9" s="8" t="s">
        <v>161</v>
      </c>
      <c r="BL9" s="8" t="s">
        <v>161</v>
      </c>
      <c r="BM9" s="8" t="s">
        <v>149</v>
      </c>
      <c r="BN9" s="8" t="s">
        <v>149</v>
      </c>
      <c r="BO9" s="8" t="s">
        <v>161</v>
      </c>
      <c r="BP9" s="8" t="s">
        <v>197</v>
      </c>
      <c r="BQ9" s="8" t="s">
        <v>197</v>
      </c>
      <c r="BR9" s="46" t="s">
        <v>161</v>
      </c>
      <c r="BS9" s="8" t="s">
        <v>161</v>
      </c>
      <c r="BT9" s="8" t="s">
        <v>197</v>
      </c>
      <c r="BU9" s="8" t="s">
        <v>149</v>
      </c>
      <c r="BV9" s="8" t="s">
        <v>149</v>
      </c>
      <c r="BW9" s="8" t="s">
        <v>149</v>
      </c>
      <c r="BX9" s="8" t="s">
        <v>149</v>
      </c>
      <c r="BY9" s="8" t="s">
        <v>160</v>
      </c>
      <c r="BZ9" s="8" t="s">
        <v>149</v>
      </c>
      <c r="CA9" s="8" t="s">
        <v>149</v>
      </c>
      <c r="CB9" s="8" t="s">
        <v>160</v>
      </c>
      <c r="CC9" s="8" t="s">
        <v>149</v>
      </c>
      <c r="CD9" s="8" t="s">
        <v>160</v>
      </c>
      <c r="CE9" s="8" t="s">
        <v>161</v>
      </c>
      <c r="CF9" s="8" t="s">
        <v>197</v>
      </c>
      <c r="CG9" s="8" t="s">
        <v>149</v>
      </c>
      <c r="CH9" s="8" t="s">
        <v>149</v>
      </c>
      <c r="CI9" s="8" t="s">
        <v>160</v>
      </c>
      <c r="CJ9" s="8" t="s">
        <v>160</v>
      </c>
      <c r="CK9" s="8" t="s">
        <v>160</v>
      </c>
      <c r="CL9" s="8" t="s">
        <v>160</v>
      </c>
      <c r="CM9" s="8" t="s">
        <v>149</v>
      </c>
      <c r="CN9" s="8" t="s">
        <v>149</v>
      </c>
      <c r="CO9" s="8" t="s">
        <v>149</v>
      </c>
      <c r="CP9" s="8" t="s">
        <v>160</v>
      </c>
      <c r="CQ9" s="8" t="s">
        <v>149</v>
      </c>
      <c r="CR9" s="8" t="s">
        <v>160</v>
      </c>
      <c r="CS9" s="8" t="s">
        <v>149</v>
      </c>
      <c r="CT9" s="8" t="s">
        <v>160</v>
      </c>
      <c r="CU9" s="8" t="s">
        <v>160</v>
      </c>
      <c r="CV9" s="8" t="s">
        <v>149</v>
      </c>
      <c r="CW9" s="8" t="s">
        <v>160</v>
      </c>
      <c r="CX9" s="8" t="s">
        <v>149</v>
      </c>
      <c r="CY9" s="8" t="s">
        <v>149</v>
      </c>
      <c r="CZ9" s="8" t="s">
        <v>149</v>
      </c>
      <c r="DA9" s="8" t="s">
        <v>160</v>
      </c>
      <c r="DB9" s="8" t="s">
        <v>149</v>
      </c>
      <c r="DC9" s="8" t="s">
        <v>160</v>
      </c>
      <c r="DD9" s="8" t="s">
        <v>149</v>
      </c>
      <c r="DE9" s="8" t="s">
        <v>161</v>
      </c>
      <c r="DF9" s="8" t="s">
        <v>161</v>
      </c>
      <c r="DG9" s="8" t="s">
        <v>160</v>
      </c>
      <c r="DH9" s="8" t="s">
        <v>160</v>
      </c>
      <c r="DI9" s="8" t="s">
        <v>160</v>
      </c>
      <c r="DJ9" s="8" t="s">
        <v>161</v>
      </c>
      <c r="DK9" s="8" t="s">
        <v>161</v>
      </c>
      <c r="DL9" s="8" t="s">
        <v>160</v>
      </c>
      <c r="DM9" s="8" t="s">
        <v>160</v>
      </c>
      <c r="DN9" s="8" t="s">
        <v>160</v>
      </c>
      <c r="DO9" s="8" t="s">
        <v>149</v>
      </c>
      <c r="DP9" s="8" t="s">
        <v>160</v>
      </c>
      <c r="DQ9" s="8" t="s">
        <v>160</v>
      </c>
      <c r="DR9" s="8" t="s">
        <v>149</v>
      </c>
      <c r="DS9" s="8" t="s">
        <v>149</v>
      </c>
      <c r="DT9" s="8" t="s">
        <v>160</v>
      </c>
      <c r="DU9" s="8" t="s">
        <v>149</v>
      </c>
      <c r="DV9" s="8" t="s">
        <v>160</v>
      </c>
      <c r="DW9" s="8" t="s">
        <v>161</v>
      </c>
      <c r="DX9" s="8" t="s">
        <v>161</v>
      </c>
      <c r="DY9" s="8" t="s">
        <v>160</v>
      </c>
      <c r="DZ9" s="8" t="s">
        <v>161</v>
      </c>
      <c r="EA9" s="8" t="s">
        <v>160</v>
      </c>
      <c r="EB9" s="8" t="s">
        <v>160</v>
      </c>
      <c r="EC9" s="8" t="s">
        <v>150</v>
      </c>
      <c r="ED9" s="8" t="s">
        <v>149</v>
      </c>
      <c r="EE9" s="8" t="s">
        <v>160</v>
      </c>
      <c r="EF9" s="8" t="s">
        <v>149</v>
      </c>
      <c r="EG9" s="8" t="s">
        <v>197</v>
      </c>
      <c r="EH9" s="8" t="s">
        <v>149</v>
      </c>
      <c r="EI9" s="8" t="s">
        <v>149</v>
      </c>
      <c r="EJ9" s="8" t="s">
        <v>159</v>
      </c>
      <c r="EK9" s="8" t="s">
        <v>159</v>
      </c>
      <c r="EL9" s="8" t="s">
        <v>204</v>
      </c>
      <c r="EM9" s="8" t="s">
        <v>205</v>
      </c>
      <c r="EN9" s="8" t="s">
        <v>206</v>
      </c>
      <c r="EO9" s="8" t="s">
        <v>207</v>
      </c>
      <c r="EP9" s="8" t="s">
        <v>166</v>
      </c>
      <c r="EQ9" s="8" t="s">
        <v>190</v>
      </c>
      <c r="ER9" s="8" t="s">
        <v>191</v>
      </c>
      <c r="ES9" s="8" t="s">
        <v>195</v>
      </c>
    </row>
    <row r="10" spans="1:149" s="2" customFormat="1" ht="22.5" customHeight="1" x14ac:dyDescent="0.35">
      <c r="A10" s="29">
        <v>8</v>
      </c>
      <c r="B10" s="8" t="s">
        <v>213</v>
      </c>
      <c r="C10" s="8">
        <v>85272279133</v>
      </c>
      <c r="D10" s="8" t="s">
        <v>146</v>
      </c>
      <c r="E10" s="8" t="s">
        <v>214</v>
      </c>
      <c r="F10" s="1">
        <v>43</v>
      </c>
      <c r="G10" s="1">
        <v>4</v>
      </c>
      <c r="H10" s="8" t="s">
        <v>215</v>
      </c>
      <c r="I10" s="8" t="s">
        <v>210</v>
      </c>
      <c r="J10" s="7"/>
      <c r="K10" s="7"/>
      <c r="L10" s="8"/>
      <c r="M10" s="8" t="s">
        <v>147</v>
      </c>
      <c r="N10" s="1"/>
      <c r="O10" s="8"/>
      <c r="P10" s="1"/>
      <c r="Q10" s="8"/>
      <c r="R10" s="8" t="s">
        <v>159</v>
      </c>
      <c r="S10" s="8" t="s">
        <v>149</v>
      </c>
      <c r="T10" s="8" t="s">
        <v>160</v>
      </c>
      <c r="U10" s="8" t="s">
        <v>149</v>
      </c>
      <c r="V10" s="8" t="s">
        <v>149</v>
      </c>
      <c r="W10" s="8" t="s">
        <v>149</v>
      </c>
      <c r="X10" s="8" t="s">
        <v>148</v>
      </c>
      <c r="Y10" s="8" t="s">
        <v>160</v>
      </c>
      <c r="Z10" s="8" t="s">
        <v>159</v>
      </c>
      <c r="AA10" s="8" t="s">
        <v>148</v>
      </c>
      <c r="AB10" s="8" t="s">
        <v>149</v>
      </c>
      <c r="AC10" s="8" t="s">
        <v>159</v>
      </c>
      <c r="AD10" s="8" t="s">
        <v>149</v>
      </c>
      <c r="AE10" s="8" t="s">
        <v>160</v>
      </c>
      <c r="AF10" s="8" t="s">
        <v>160</v>
      </c>
      <c r="AG10" s="8" t="s">
        <v>160</v>
      </c>
      <c r="AH10" s="8" t="s">
        <v>160</v>
      </c>
      <c r="AI10" s="8" t="s">
        <v>149</v>
      </c>
      <c r="AJ10" s="8" t="s">
        <v>149</v>
      </c>
      <c r="AK10" s="8" t="s">
        <v>149</v>
      </c>
      <c r="AL10" s="8" t="s">
        <v>149</v>
      </c>
      <c r="AM10" s="8" t="s">
        <v>149</v>
      </c>
      <c r="AN10" s="8" t="s">
        <v>149</v>
      </c>
      <c r="AO10" s="8" t="s">
        <v>160</v>
      </c>
      <c r="AP10" s="8" t="s">
        <v>160</v>
      </c>
      <c r="AQ10" s="8" t="s">
        <v>149</v>
      </c>
      <c r="AR10" s="8" t="s">
        <v>149</v>
      </c>
      <c r="AS10" s="8" t="s">
        <v>159</v>
      </c>
      <c r="AT10" s="8" t="s">
        <v>159</v>
      </c>
      <c r="AU10" s="8" t="s">
        <v>160</v>
      </c>
      <c r="AV10" s="8" t="s">
        <v>149</v>
      </c>
      <c r="AW10" s="8" t="s">
        <v>160</v>
      </c>
      <c r="AX10" s="8" t="s">
        <v>149</v>
      </c>
      <c r="AY10" s="8" t="s">
        <v>149</v>
      </c>
      <c r="AZ10" s="8" t="s">
        <v>149</v>
      </c>
      <c r="BA10" s="8" t="s">
        <v>149</v>
      </c>
      <c r="BB10" s="8" t="s">
        <v>160</v>
      </c>
      <c r="BC10" s="8" t="s">
        <v>160</v>
      </c>
      <c r="BD10" s="8" t="s">
        <v>159</v>
      </c>
      <c r="BE10" s="8" t="s">
        <v>149</v>
      </c>
      <c r="BF10" s="8" t="s">
        <v>159</v>
      </c>
      <c r="BG10" s="8" t="s">
        <v>160</v>
      </c>
      <c r="BH10" s="8" t="s">
        <v>159</v>
      </c>
      <c r="BI10" s="8" t="s">
        <v>159</v>
      </c>
      <c r="BJ10" s="8" t="s">
        <v>161</v>
      </c>
      <c r="BK10" s="8" t="s">
        <v>161</v>
      </c>
      <c r="BL10" s="8" t="s">
        <v>161</v>
      </c>
      <c r="BM10" s="8" t="s">
        <v>161</v>
      </c>
      <c r="BN10" s="8" t="s">
        <v>161</v>
      </c>
      <c r="BO10" s="8" t="s">
        <v>161</v>
      </c>
      <c r="BP10" s="8" t="s">
        <v>161</v>
      </c>
      <c r="BQ10" s="8" t="s">
        <v>161</v>
      </c>
      <c r="BR10" s="46" t="s">
        <v>161</v>
      </c>
      <c r="BS10" s="8" t="s">
        <v>161</v>
      </c>
      <c r="BT10" s="8" t="s">
        <v>161</v>
      </c>
      <c r="BU10" s="8" t="s">
        <v>149</v>
      </c>
      <c r="BV10" s="8" t="s">
        <v>149</v>
      </c>
      <c r="BW10" s="8" t="s">
        <v>149</v>
      </c>
      <c r="BX10" s="8" t="s">
        <v>149</v>
      </c>
      <c r="BY10" s="8" t="s">
        <v>149</v>
      </c>
      <c r="BZ10" s="8" t="s">
        <v>160</v>
      </c>
      <c r="CA10" s="8" t="s">
        <v>149</v>
      </c>
      <c r="CB10" s="8" t="s">
        <v>160</v>
      </c>
      <c r="CC10" s="8" t="s">
        <v>160</v>
      </c>
      <c r="CD10" s="8" t="s">
        <v>149</v>
      </c>
      <c r="CE10" s="8" t="s">
        <v>161</v>
      </c>
      <c r="CF10" s="8" t="s">
        <v>161</v>
      </c>
      <c r="CG10" s="8" t="s">
        <v>161</v>
      </c>
      <c r="CH10" s="8" t="s">
        <v>161</v>
      </c>
      <c r="CI10" s="8" t="s">
        <v>161</v>
      </c>
      <c r="CJ10" s="8" t="s">
        <v>161</v>
      </c>
      <c r="CK10" s="8" t="s">
        <v>161</v>
      </c>
      <c r="CL10" s="8" t="s">
        <v>161</v>
      </c>
      <c r="CM10" s="8" t="s">
        <v>161</v>
      </c>
      <c r="CN10" s="8" t="s">
        <v>161</v>
      </c>
      <c r="CO10" s="8" t="s">
        <v>161</v>
      </c>
      <c r="CP10" s="8" t="s">
        <v>161</v>
      </c>
      <c r="CQ10" s="8" t="s">
        <v>161</v>
      </c>
      <c r="CR10" s="8" t="s">
        <v>161</v>
      </c>
      <c r="CS10" s="8" t="s">
        <v>149</v>
      </c>
      <c r="CT10" s="8" t="s">
        <v>149</v>
      </c>
      <c r="CU10" s="8" t="s">
        <v>149</v>
      </c>
      <c r="CV10" s="8" t="s">
        <v>160</v>
      </c>
      <c r="CW10" s="8" t="s">
        <v>149</v>
      </c>
      <c r="CX10" s="8" t="s">
        <v>149</v>
      </c>
      <c r="CY10" s="8" t="s">
        <v>149</v>
      </c>
      <c r="CZ10" s="8" t="s">
        <v>149</v>
      </c>
      <c r="DA10" s="8" t="s">
        <v>149</v>
      </c>
      <c r="DB10" s="8" t="s">
        <v>160</v>
      </c>
      <c r="DC10" s="8" t="s">
        <v>160</v>
      </c>
      <c r="DD10" s="8" t="s">
        <v>149</v>
      </c>
      <c r="DE10" s="8" t="s">
        <v>149</v>
      </c>
      <c r="DF10" s="8" t="s">
        <v>149</v>
      </c>
      <c r="DG10" s="8" t="s">
        <v>149</v>
      </c>
      <c r="DH10" s="8" t="s">
        <v>149</v>
      </c>
      <c r="DI10" s="8" t="s">
        <v>159</v>
      </c>
      <c r="DJ10" s="8" t="s">
        <v>149</v>
      </c>
      <c r="DK10" s="8" t="s">
        <v>161</v>
      </c>
      <c r="DL10" s="8" t="s">
        <v>160</v>
      </c>
      <c r="DM10" s="8" t="s">
        <v>159</v>
      </c>
      <c r="DN10" s="8" t="s">
        <v>149</v>
      </c>
      <c r="DO10" s="8" t="s">
        <v>149</v>
      </c>
      <c r="DP10" s="8" t="s">
        <v>149</v>
      </c>
      <c r="DQ10" s="8" t="s">
        <v>149</v>
      </c>
      <c r="DR10" s="8" t="s">
        <v>149</v>
      </c>
      <c r="DS10" s="8" t="s">
        <v>149</v>
      </c>
      <c r="DT10" s="8" t="s">
        <v>149</v>
      </c>
      <c r="DU10" s="8" t="s">
        <v>149</v>
      </c>
      <c r="DV10" s="8" t="s">
        <v>149</v>
      </c>
      <c r="DW10" s="8" t="s">
        <v>161</v>
      </c>
      <c r="DX10" s="8" t="s">
        <v>161</v>
      </c>
      <c r="DY10" s="8" t="s">
        <v>160</v>
      </c>
      <c r="DZ10" s="8" t="s">
        <v>161</v>
      </c>
      <c r="EA10" s="8" t="s">
        <v>159</v>
      </c>
      <c r="EB10" s="8" t="s">
        <v>149</v>
      </c>
      <c r="EC10" s="8" t="s">
        <v>150</v>
      </c>
      <c r="ED10" s="8" t="s">
        <v>149</v>
      </c>
      <c r="EE10" s="8" t="s">
        <v>161</v>
      </c>
      <c r="EF10" s="8" t="s">
        <v>149</v>
      </c>
      <c r="EG10" s="8" t="s">
        <v>150</v>
      </c>
      <c r="EH10" s="8" t="s">
        <v>149</v>
      </c>
      <c r="EI10" s="8" t="s">
        <v>160</v>
      </c>
      <c r="EJ10" s="8" t="s">
        <v>159</v>
      </c>
      <c r="EK10" s="8" t="s">
        <v>159</v>
      </c>
      <c r="EL10" s="8" t="s">
        <v>216</v>
      </c>
      <c r="EM10" s="8" t="s">
        <v>217</v>
      </c>
      <c r="EN10" s="8" t="s">
        <v>218</v>
      </c>
      <c r="EO10" s="8" t="s">
        <v>219</v>
      </c>
      <c r="EP10" s="8" t="s">
        <v>220</v>
      </c>
      <c r="EQ10" s="8" t="s">
        <v>221</v>
      </c>
      <c r="ER10" s="8" t="s">
        <v>222</v>
      </c>
      <c r="ES10" s="8" t="s">
        <v>223</v>
      </c>
    </row>
    <row r="11" spans="1:149" s="2" customFormat="1" ht="22.5" customHeight="1" x14ac:dyDescent="0.35">
      <c r="A11" s="29">
        <v>9</v>
      </c>
      <c r="B11" s="8" t="s">
        <v>224</v>
      </c>
      <c r="C11" s="8">
        <v>81371524933</v>
      </c>
      <c r="D11" s="8" t="s">
        <v>146</v>
      </c>
      <c r="E11" s="8" t="s">
        <v>225</v>
      </c>
      <c r="F11" s="1">
        <v>44</v>
      </c>
      <c r="G11" s="1">
        <v>4</v>
      </c>
      <c r="H11" s="8" t="s">
        <v>157</v>
      </c>
      <c r="I11" s="8" t="s">
        <v>210</v>
      </c>
      <c r="J11" s="7">
        <v>3000000</v>
      </c>
      <c r="K11" s="7">
        <v>3000000</v>
      </c>
      <c r="L11" s="8" t="s">
        <v>186</v>
      </c>
      <c r="M11" s="8" t="s">
        <v>147</v>
      </c>
      <c r="N11" s="1">
        <v>140</v>
      </c>
      <c r="O11" s="8" t="s">
        <v>226</v>
      </c>
      <c r="P11" s="1">
        <v>2</v>
      </c>
      <c r="Q11" s="8" t="s">
        <v>175</v>
      </c>
      <c r="R11" s="8" t="s">
        <v>159</v>
      </c>
      <c r="S11" s="8" t="s">
        <v>149</v>
      </c>
      <c r="T11" s="8" t="s">
        <v>160</v>
      </c>
      <c r="U11" s="8" t="s">
        <v>149</v>
      </c>
      <c r="V11" s="8" t="s">
        <v>149</v>
      </c>
      <c r="W11" s="8" t="s">
        <v>149</v>
      </c>
      <c r="X11" s="8" t="s">
        <v>159</v>
      </c>
      <c r="Y11" s="8" t="s">
        <v>149</v>
      </c>
      <c r="Z11" s="8" t="s">
        <v>159</v>
      </c>
      <c r="AA11" s="8" t="s">
        <v>159</v>
      </c>
      <c r="AB11" s="8" t="s">
        <v>149</v>
      </c>
      <c r="AC11" s="8" t="s">
        <v>148</v>
      </c>
      <c r="AD11" s="8" t="s">
        <v>149</v>
      </c>
      <c r="AE11" s="8" t="s">
        <v>149</v>
      </c>
      <c r="AF11" s="8" t="s">
        <v>149</v>
      </c>
      <c r="AG11" s="8" t="s">
        <v>149</v>
      </c>
      <c r="AH11" s="8" t="s">
        <v>149</v>
      </c>
      <c r="AI11" s="8" t="s">
        <v>149</v>
      </c>
      <c r="AJ11" s="8" t="s">
        <v>149</v>
      </c>
      <c r="AK11" s="8" t="s">
        <v>149</v>
      </c>
      <c r="AL11" s="8" t="s">
        <v>149</v>
      </c>
      <c r="AM11" s="8" t="s">
        <v>160</v>
      </c>
      <c r="AN11" s="8" t="s">
        <v>160</v>
      </c>
      <c r="AO11" s="8" t="s">
        <v>149</v>
      </c>
      <c r="AP11" s="8" t="s">
        <v>149</v>
      </c>
      <c r="AQ11" s="8" t="s">
        <v>149</v>
      </c>
      <c r="AR11" s="8" t="s">
        <v>160</v>
      </c>
      <c r="AS11" s="8" t="s">
        <v>159</v>
      </c>
      <c r="AT11" s="8" t="s">
        <v>160</v>
      </c>
      <c r="AU11" s="8" t="s">
        <v>149</v>
      </c>
      <c r="AV11" s="8" t="s">
        <v>149</v>
      </c>
      <c r="AW11" s="8" t="s">
        <v>149</v>
      </c>
      <c r="AX11" s="8" t="s">
        <v>149</v>
      </c>
      <c r="AY11" s="8" t="s">
        <v>160</v>
      </c>
      <c r="AZ11" s="8" t="s">
        <v>149</v>
      </c>
      <c r="BA11" s="8" t="s">
        <v>149</v>
      </c>
      <c r="BB11" s="8" t="s">
        <v>149</v>
      </c>
      <c r="BC11" s="8" t="s">
        <v>149</v>
      </c>
      <c r="BD11" s="8" t="s">
        <v>159</v>
      </c>
      <c r="BE11" s="8" t="s">
        <v>160</v>
      </c>
      <c r="BF11" s="8" t="s">
        <v>159</v>
      </c>
      <c r="BG11" s="8" t="s">
        <v>159</v>
      </c>
      <c r="BH11" s="8" t="s">
        <v>159</v>
      </c>
      <c r="BI11" s="8" t="s">
        <v>159</v>
      </c>
      <c r="BJ11" s="8" t="s">
        <v>161</v>
      </c>
      <c r="BK11" s="8" t="s">
        <v>161</v>
      </c>
      <c r="BL11" s="8" t="s">
        <v>149</v>
      </c>
      <c r="BM11" s="8" t="s">
        <v>149</v>
      </c>
      <c r="BN11" s="8" t="s">
        <v>149</v>
      </c>
      <c r="BO11" s="8" t="s">
        <v>161</v>
      </c>
      <c r="BP11" s="8" t="s">
        <v>161</v>
      </c>
      <c r="BQ11" s="8" t="s">
        <v>161</v>
      </c>
      <c r="BR11" s="46" t="s">
        <v>161</v>
      </c>
      <c r="BS11" s="8" t="s">
        <v>161</v>
      </c>
      <c r="BT11" s="8" t="s">
        <v>161</v>
      </c>
      <c r="BU11" s="8" t="s">
        <v>149</v>
      </c>
      <c r="BV11" s="8" t="s">
        <v>149</v>
      </c>
      <c r="BW11" s="8" t="s">
        <v>149</v>
      </c>
      <c r="BX11" s="8" t="s">
        <v>160</v>
      </c>
      <c r="BY11" s="8" t="s">
        <v>160</v>
      </c>
      <c r="BZ11" s="8" t="s">
        <v>160</v>
      </c>
      <c r="CA11" s="8" t="s">
        <v>149</v>
      </c>
      <c r="CB11" s="8" t="s">
        <v>149</v>
      </c>
      <c r="CC11" s="8" t="s">
        <v>149</v>
      </c>
      <c r="CD11" s="8" t="s">
        <v>149</v>
      </c>
      <c r="CE11" s="8" t="s">
        <v>149</v>
      </c>
      <c r="CF11" s="8" t="s">
        <v>149</v>
      </c>
      <c r="CG11" s="8" t="s">
        <v>161</v>
      </c>
      <c r="CH11" s="8" t="s">
        <v>149</v>
      </c>
      <c r="CI11" s="8" t="s">
        <v>149</v>
      </c>
      <c r="CJ11" s="8" t="s">
        <v>160</v>
      </c>
      <c r="CK11" s="8" t="s">
        <v>160</v>
      </c>
      <c r="CL11" s="8" t="s">
        <v>160</v>
      </c>
      <c r="CM11" s="8" t="s">
        <v>149</v>
      </c>
      <c r="CN11" s="8" t="s">
        <v>149</v>
      </c>
      <c r="CO11" s="8" t="s">
        <v>149</v>
      </c>
      <c r="CP11" s="8" t="s">
        <v>149</v>
      </c>
      <c r="CQ11" s="8" t="s">
        <v>149</v>
      </c>
      <c r="CR11" s="8" t="s">
        <v>149</v>
      </c>
      <c r="CS11" s="8" t="s">
        <v>149</v>
      </c>
      <c r="CT11" s="8" t="s">
        <v>149</v>
      </c>
      <c r="CU11" s="8" t="s">
        <v>149</v>
      </c>
      <c r="CV11" s="8" t="s">
        <v>149</v>
      </c>
      <c r="CW11" s="8" t="s">
        <v>149</v>
      </c>
      <c r="CX11" s="8" t="s">
        <v>149</v>
      </c>
      <c r="CY11" s="8" t="s">
        <v>160</v>
      </c>
      <c r="CZ11" s="8" t="s">
        <v>149</v>
      </c>
      <c r="DA11" s="8" t="s">
        <v>149</v>
      </c>
      <c r="DB11" s="8" t="s">
        <v>149</v>
      </c>
      <c r="DC11" s="8" t="s">
        <v>149</v>
      </c>
      <c r="DD11" s="8" t="s">
        <v>149</v>
      </c>
      <c r="DE11" s="8" t="s">
        <v>149</v>
      </c>
      <c r="DF11" s="8" t="s">
        <v>149</v>
      </c>
      <c r="DG11" s="8" t="s">
        <v>149</v>
      </c>
      <c r="DH11" s="8" t="s">
        <v>149</v>
      </c>
      <c r="DI11" s="8" t="s">
        <v>159</v>
      </c>
      <c r="DJ11" s="8" t="s">
        <v>149</v>
      </c>
      <c r="DK11" s="8" t="s">
        <v>161</v>
      </c>
      <c r="DL11" s="8" t="s">
        <v>149</v>
      </c>
      <c r="DM11" s="8" t="s">
        <v>160</v>
      </c>
      <c r="DN11" s="8" t="s">
        <v>149</v>
      </c>
      <c r="DO11" s="8" t="s">
        <v>149</v>
      </c>
      <c r="DP11" s="8" t="s">
        <v>149</v>
      </c>
      <c r="DQ11" s="8" t="s">
        <v>149</v>
      </c>
      <c r="DR11" s="8" t="s">
        <v>160</v>
      </c>
      <c r="DS11" s="8" t="s">
        <v>160</v>
      </c>
      <c r="DT11" s="8" t="s">
        <v>160</v>
      </c>
      <c r="DU11" s="8" t="s">
        <v>160</v>
      </c>
      <c r="DV11" s="8" t="s">
        <v>149</v>
      </c>
      <c r="DW11" s="8" t="s">
        <v>161</v>
      </c>
      <c r="DX11" s="8" t="s">
        <v>161</v>
      </c>
      <c r="DY11" s="8" t="s">
        <v>149</v>
      </c>
      <c r="DZ11" s="8" t="s">
        <v>161</v>
      </c>
      <c r="EA11" s="8" t="s">
        <v>159</v>
      </c>
      <c r="EB11" s="8" t="s">
        <v>149</v>
      </c>
      <c r="EC11" s="8" t="s">
        <v>150</v>
      </c>
      <c r="ED11" s="8" t="s">
        <v>149</v>
      </c>
      <c r="EE11" s="8" t="s">
        <v>149</v>
      </c>
      <c r="EF11" s="8" t="s">
        <v>149</v>
      </c>
      <c r="EG11" s="8" t="s">
        <v>150</v>
      </c>
      <c r="EH11" s="8" t="s">
        <v>160</v>
      </c>
      <c r="EI11" s="8" t="s">
        <v>149</v>
      </c>
      <c r="EJ11" s="8" t="s">
        <v>159</v>
      </c>
      <c r="EK11" s="8" t="s">
        <v>159</v>
      </c>
      <c r="EL11" s="8" t="s">
        <v>227</v>
      </c>
      <c r="EM11" s="8" t="s">
        <v>228</v>
      </c>
      <c r="EN11" s="8" t="s">
        <v>229</v>
      </c>
      <c r="EO11" s="8" t="s">
        <v>230</v>
      </c>
      <c r="EP11" s="8" t="s">
        <v>166</v>
      </c>
      <c r="EQ11" s="8" t="s">
        <v>190</v>
      </c>
      <c r="ER11" s="8" t="s">
        <v>222</v>
      </c>
      <c r="ES11" s="8" t="s">
        <v>195</v>
      </c>
    </row>
    <row r="12" spans="1:149" s="2" customFormat="1" ht="22.5" customHeight="1" x14ac:dyDescent="0.35">
      <c r="A12" s="29">
        <v>10</v>
      </c>
      <c r="B12" s="8" t="s">
        <v>231</v>
      </c>
      <c r="C12" s="8">
        <v>81371986038</v>
      </c>
      <c r="D12" s="8" t="s">
        <v>146</v>
      </c>
      <c r="E12" s="8" t="s">
        <v>232</v>
      </c>
      <c r="F12" s="1">
        <v>54</v>
      </c>
      <c r="G12" s="1">
        <v>5</v>
      </c>
      <c r="H12" s="8" t="s">
        <v>157</v>
      </c>
      <c r="I12" s="8" t="s">
        <v>210</v>
      </c>
      <c r="J12" s="7">
        <v>8000000</v>
      </c>
      <c r="K12" s="7">
        <v>7000000</v>
      </c>
      <c r="L12" s="8" t="s">
        <v>233</v>
      </c>
      <c r="M12" s="8" t="s">
        <v>147</v>
      </c>
      <c r="N12" s="1">
        <v>1200</v>
      </c>
      <c r="O12" s="8" t="s">
        <v>234</v>
      </c>
      <c r="P12" s="1">
        <v>15</v>
      </c>
      <c r="Q12" s="8" t="s">
        <v>175</v>
      </c>
      <c r="R12" s="8" t="s">
        <v>159</v>
      </c>
      <c r="S12" s="8" t="s">
        <v>149</v>
      </c>
      <c r="T12" s="8" t="s">
        <v>149</v>
      </c>
      <c r="U12" s="8" t="s">
        <v>149</v>
      </c>
      <c r="V12" s="8" t="s">
        <v>149</v>
      </c>
      <c r="W12" s="8" t="s">
        <v>149</v>
      </c>
      <c r="X12" s="8" t="s">
        <v>159</v>
      </c>
      <c r="Y12" s="8" t="s">
        <v>149</v>
      </c>
      <c r="Z12" s="8" t="s">
        <v>159</v>
      </c>
      <c r="AA12" s="8" t="s">
        <v>159</v>
      </c>
      <c r="AB12" s="8" t="s">
        <v>149</v>
      </c>
      <c r="AC12" s="8" t="s">
        <v>148</v>
      </c>
      <c r="AD12" s="8" t="s">
        <v>149</v>
      </c>
      <c r="AE12" s="8" t="s">
        <v>160</v>
      </c>
      <c r="AF12" s="8" t="s">
        <v>149</v>
      </c>
      <c r="AG12" s="8" t="s">
        <v>149</v>
      </c>
      <c r="AH12" s="8" t="s">
        <v>149</v>
      </c>
      <c r="AI12" s="8" t="s">
        <v>160</v>
      </c>
      <c r="AJ12" s="8" t="s">
        <v>149</v>
      </c>
      <c r="AK12" s="8" t="s">
        <v>149</v>
      </c>
      <c r="AL12" s="8" t="s">
        <v>149</v>
      </c>
      <c r="AM12" s="8" t="s">
        <v>149</v>
      </c>
      <c r="AN12" s="8" t="s">
        <v>149</v>
      </c>
      <c r="AO12" s="8" t="s">
        <v>149</v>
      </c>
      <c r="AP12" s="8" t="s">
        <v>149</v>
      </c>
      <c r="AQ12" s="8" t="s">
        <v>149</v>
      </c>
      <c r="AR12" s="8" t="s">
        <v>149</v>
      </c>
      <c r="AS12" s="8" t="s">
        <v>159</v>
      </c>
      <c r="AT12" s="8" t="s">
        <v>159</v>
      </c>
      <c r="AU12" s="8" t="s">
        <v>160</v>
      </c>
      <c r="AV12" s="8" t="s">
        <v>160</v>
      </c>
      <c r="AW12" s="8" t="s">
        <v>160</v>
      </c>
      <c r="AX12" s="8" t="s">
        <v>149</v>
      </c>
      <c r="AY12" s="8" t="s">
        <v>149</v>
      </c>
      <c r="AZ12" s="8" t="s">
        <v>149</v>
      </c>
      <c r="BA12" s="8" t="s">
        <v>149</v>
      </c>
      <c r="BB12" s="8" t="s">
        <v>160</v>
      </c>
      <c r="BC12" s="8" t="s">
        <v>149</v>
      </c>
      <c r="BD12" s="8" t="s">
        <v>159</v>
      </c>
      <c r="BE12" s="8" t="s">
        <v>149</v>
      </c>
      <c r="BF12" s="8" t="s">
        <v>159</v>
      </c>
      <c r="BG12" s="8" t="s">
        <v>160</v>
      </c>
      <c r="BH12" s="8" t="s">
        <v>160</v>
      </c>
      <c r="BI12" s="8" t="s">
        <v>160</v>
      </c>
      <c r="BJ12" s="8" t="s">
        <v>149</v>
      </c>
      <c r="BK12" s="8" t="s">
        <v>149</v>
      </c>
      <c r="BL12" s="8" t="s">
        <v>160</v>
      </c>
      <c r="BM12" s="8" t="s">
        <v>160</v>
      </c>
      <c r="BN12" s="8" t="s">
        <v>149</v>
      </c>
      <c r="BO12" s="8" t="s">
        <v>161</v>
      </c>
      <c r="BP12" s="8" t="s">
        <v>160</v>
      </c>
      <c r="BQ12" s="8" t="s">
        <v>160</v>
      </c>
      <c r="BR12" s="46" t="s">
        <v>160</v>
      </c>
      <c r="BS12" s="8" t="s">
        <v>160</v>
      </c>
      <c r="BT12" s="8" t="s">
        <v>161</v>
      </c>
      <c r="BU12" s="8" t="s">
        <v>149</v>
      </c>
      <c r="BV12" s="8" t="s">
        <v>149</v>
      </c>
      <c r="BW12" s="8" t="s">
        <v>149</v>
      </c>
      <c r="BX12" s="8" t="s">
        <v>160</v>
      </c>
      <c r="BY12" s="8" t="s">
        <v>149</v>
      </c>
      <c r="BZ12" s="8" t="s">
        <v>149</v>
      </c>
      <c r="CA12" s="8" t="s">
        <v>149</v>
      </c>
      <c r="CB12" s="8" t="s">
        <v>149</v>
      </c>
      <c r="CC12" s="8" t="s">
        <v>149</v>
      </c>
      <c r="CD12" s="8" t="s">
        <v>149</v>
      </c>
      <c r="CE12" s="8" t="s">
        <v>160</v>
      </c>
      <c r="CF12" s="8" t="s">
        <v>160</v>
      </c>
      <c r="CG12" s="8" t="s">
        <v>161</v>
      </c>
      <c r="CH12" s="8" t="s">
        <v>149</v>
      </c>
      <c r="CI12" s="8" t="s">
        <v>149</v>
      </c>
      <c r="CJ12" s="8" t="s">
        <v>149</v>
      </c>
      <c r="CK12" s="8" t="s">
        <v>149</v>
      </c>
      <c r="CL12" s="8" t="s">
        <v>149</v>
      </c>
      <c r="CM12" s="8" t="s">
        <v>149</v>
      </c>
      <c r="CN12" s="8" t="s">
        <v>149</v>
      </c>
      <c r="CO12" s="8" t="s">
        <v>160</v>
      </c>
      <c r="CP12" s="8" t="s">
        <v>160</v>
      </c>
      <c r="CQ12" s="8" t="s">
        <v>160</v>
      </c>
      <c r="CR12" s="8" t="s">
        <v>149</v>
      </c>
      <c r="CS12" s="8" t="s">
        <v>149</v>
      </c>
      <c r="CT12" s="8" t="s">
        <v>149</v>
      </c>
      <c r="CU12" s="8" t="s">
        <v>149</v>
      </c>
      <c r="CV12" s="8" t="s">
        <v>149</v>
      </c>
      <c r="CW12" s="8" t="s">
        <v>160</v>
      </c>
      <c r="CX12" s="8" t="s">
        <v>160</v>
      </c>
      <c r="CY12" s="8" t="s">
        <v>149</v>
      </c>
      <c r="CZ12" s="8" t="s">
        <v>149</v>
      </c>
      <c r="DA12" s="8" t="s">
        <v>149</v>
      </c>
      <c r="DB12" s="8" t="s">
        <v>160</v>
      </c>
      <c r="DC12" s="8" t="s">
        <v>160</v>
      </c>
      <c r="DD12" s="8" t="s">
        <v>160</v>
      </c>
      <c r="DE12" s="8" t="s">
        <v>149</v>
      </c>
      <c r="DF12" s="8" t="s">
        <v>149</v>
      </c>
      <c r="DG12" s="8" t="s">
        <v>149</v>
      </c>
      <c r="DH12" s="8" t="s">
        <v>149</v>
      </c>
      <c r="DI12" s="8" t="s">
        <v>159</v>
      </c>
      <c r="DJ12" s="8" t="s">
        <v>160</v>
      </c>
      <c r="DK12" s="8" t="s">
        <v>161</v>
      </c>
      <c r="DL12" s="8" t="s">
        <v>160</v>
      </c>
      <c r="DM12" s="8" t="s">
        <v>160</v>
      </c>
      <c r="DN12" s="8" t="s">
        <v>160</v>
      </c>
      <c r="DO12" s="8" t="s">
        <v>149</v>
      </c>
      <c r="DP12" s="8" t="s">
        <v>149</v>
      </c>
      <c r="DQ12" s="8" t="s">
        <v>149</v>
      </c>
      <c r="DR12" s="8" t="s">
        <v>149</v>
      </c>
      <c r="DS12" s="8" t="s">
        <v>149</v>
      </c>
      <c r="DT12" s="8" t="s">
        <v>160</v>
      </c>
      <c r="DU12" s="8" t="s">
        <v>149</v>
      </c>
      <c r="DV12" s="8" t="s">
        <v>149</v>
      </c>
      <c r="DW12" s="8" t="s">
        <v>161</v>
      </c>
      <c r="DX12" s="8" t="s">
        <v>161</v>
      </c>
      <c r="DY12" s="8" t="s">
        <v>149</v>
      </c>
      <c r="DZ12" s="8" t="s">
        <v>161</v>
      </c>
      <c r="EA12" s="8" t="s">
        <v>159</v>
      </c>
      <c r="EB12" s="8" t="s">
        <v>149</v>
      </c>
      <c r="EC12" s="8" t="s">
        <v>150</v>
      </c>
      <c r="ED12" s="8" t="s">
        <v>160</v>
      </c>
      <c r="EE12" s="8" t="s">
        <v>161</v>
      </c>
      <c r="EF12" s="8" t="s">
        <v>149</v>
      </c>
      <c r="EG12" s="8" t="s">
        <v>150</v>
      </c>
      <c r="EH12" s="8" t="s">
        <v>149</v>
      </c>
      <c r="EI12" s="8" t="s">
        <v>149</v>
      </c>
      <c r="EJ12" s="8" t="s">
        <v>159</v>
      </c>
      <c r="EK12" s="8" t="s">
        <v>159</v>
      </c>
      <c r="EL12" s="8" t="s">
        <v>235</v>
      </c>
      <c r="EM12" s="8" t="s">
        <v>236</v>
      </c>
      <c r="EN12" s="8" t="s">
        <v>237</v>
      </c>
      <c r="EO12" s="8" t="s">
        <v>238</v>
      </c>
      <c r="EP12" s="8" t="s">
        <v>166</v>
      </c>
      <c r="EQ12" s="8" t="s">
        <v>190</v>
      </c>
      <c r="ER12" s="8" t="s">
        <v>222</v>
      </c>
      <c r="ES12" s="8" t="s">
        <v>182</v>
      </c>
    </row>
    <row r="13" spans="1:149" s="2" customFormat="1" ht="22.5" customHeight="1" x14ac:dyDescent="0.35">
      <c r="A13" s="29">
        <v>11</v>
      </c>
      <c r="B13" s="8" t="s">
        <v>239</v>
      </c>
      <c r="C13" s="8">
        <v>8127675696</v>
      </c>
      <c r="D13" s="8" t="s">
        <v>146</v>
      </c>
      <c r="E13" s="8" t="s">
        <v>240</v>
      </c>
      <c r="F13" s="1">
        <v>49</v>
      </c>
      <c r="G13" s="1">
        <v>6</v>
      </c>
      <c r="H13" s="8" t="s">
        <v>157</v>
      </c>
      <c r="I13" s="8" t="s">
        <v>172</v>
      </c>
      <c r="J13" s="7">
        <v>3000000</v>
      </c>
      <c r="K13" s="7">
        <v>2750000</v>
      </c>
      <c r="L13" s="8" t="s">
        <v>201</v>
      </c>
      <c r="M13" s="8" t="s">
        <v>147</v>
      </c>
      <c r="N13" s="1">
        <v>650</v>
      </c>
      <c r="O13" s="8" t="s">
        <v>241</v>
      </c>
      <c r="P13" s="1">
        <v>10</v>
      </c>
      <c r="Q13" s="8" t="s">
        <v>175</v>
      </c>
      <c r="R13" s="8" t="s">
        <v>159</v>
      </c>
      <c r="S13" s="8" t="s">
        <v>149</v>
      </c>
      <c r="T13" s="8" t="s">
        <v>149</v>
      </c>
      <c r="U13" s="8" t="s">
        <v>149</v>
      </c>
      <c r="V13" s="8" t="s">
        <v>149</v>
      </c>
      <c r="W13" s="8" t="s">
        <v>149</v>
      </c>
      <c r="X13" s="8" t="s">
        <v>159</v>
      </c>
      <c r="Y13" s="8" t="s">
        <v>149</v>
      </c>
      <c r="Z13" s="8" t="s">
        <v>159</v>
      </c>
      <c r="AA13" s="8" t="s">
        <v>159</v>
      </c>
      <c r="AB13" s="8" t="s">
        <v>149</v>
      </c>
      <c r="AC13" s="8" t="s">
        <v>159</v>
      </c>
      <c r="AD13" s="8" t="s">
        <v>149</v>
      </c>
      <c r="AE13" s="8" t="s">
        <v>149</v>
      </c>
      <c r="AF13" s="8" t="s">
        <v>149</v>
      </c>
      <c r="AG13" s="8" t="s">
        <v>149</v>
      </c>
      <c r="AH13" s="8" t="s">
        <v>149</v>
      </c>
      <c r="AI13" s="8" t="s">
        <v>149</v>
      </c>
      <c r="AJ13" s="8" t="s">
        <v>149</v>
      </c>
      <c r="AK13" s="8" t="s">
        <v>149</v>
      </c>
      <c r="AL13" s="8" t="s">
        <v>149</v>
      </c>
      <c r="AM13" s="8" t="s">
        <v>149</v>
      </c>
      <c r="AN13" s="8" t="s">
        <v>149</v>
      </c>
      <c r="AO13" s="8" t="s">
        <v>149</v>
      </c>
      <c r="AP13" s="8" t="s">
        <v>149</v>
      </c>
      <c r="AQ13" s="8" t="s">
        <v>149</v>
      </c>
      <c r="AR13" s="8" t="s">
        <v>149</v>
      </c>
      <c r="AS13" s="8" t="s">
        <v>159</v>
      </c>
      <c r="AT13" s="8" t="s">
        <v>159</v>
      </c>
      <c r="AU13" s="8" t="s">
        <v>149</v>
      </c>
      <c r="AV13" s="8" t="s">
        <v>149</v>
      </c>
      <c r="AW13" s="8" t="s">
        <v>149</v>
      </c>
      <c r="AX13" s="8" t="s">
        <v>149</v>
      </c>
      <c r="AY13" s="8" t="s">
        <v>149</v>
      </c>
      <c r="AZ13" s="8" t="s">
        <v>149</v>
      </c>
      <c r="BA13" s="8" t="s">
        <v>149</v>
      </c>
      <c r="BB13" s="8" t="s">
        <v>149</v>
      </c>
      <c r="BC13" s="8" t="s">
        <v>149</v>
      </c>
      <c r="BD13" s="8" t="s">
        <v>159</v>
      </c>
      <c r="BE13" s="8" t="s">
        <v>149</v>
      </c>
      <c r="BF13" s="8" t="s">
        <v>159</v>
      </c>
      <c r="BG13" s="8" t="s">
        <v>159</v>
      </c>
      <c r="BH13" s="8" t="s">
        <v>159</v>
      </c>
      <c r="BI13" s="8" t="s">
        <v>159</v>
      </c>
      <c r="BJ13" s="8" t="s">
        <v>149</v>
      </c>
      <c r="BK13" s="8" t="s">
        <v>149</v>
      </c>
      <c r="BL13" s="8" t="s">
        <v>149</v>
      </c>
      <c r="BM13" s="8" t="s">
        <v>149</v>
      </c>
      <c r="BN13" s="8" t="s">
        <v>149</v>
      </c>
      <c r="BO13" s="8" t="s">
        <v>149</v>
      </c>
      <c r="BP13" s="8" t="s">
        <v>149</v>
      </c>
      <c r="BQ13" s="8" t="s">
        <v>149</v>
      </c>
      <c r="BR13" s="46" t="s">
        <v>149</v>
      </c>
      <c r="BS13" s="8" t="s">
        <v>149</v>
      </c>
      <c r="BT13" s="8" t="s">
        <v>149</v>
      </c>
      <c r="BU13" s="8" t="s">
        <v>149</v>
      </c>
      <c r="BV13" s="8" t="s">
        <v>149</v>
      </c>
      <c r="BW13" s="8" t="s">
        <v>149</v>
      </c>
      <c r="BX13" s="8" t="s">
        <v>149</v>
      </c>
      <c r="BY13" s="8" t="s">
        <v>149</v>
      </c>
      <c r="BZ13" s="8" t="s">
        <v>149</v>
      </c>
      <c r="CA13" s="8" t="s">
        <v>149</v>
      </c>
      <c r="CB13" s="8" t="s">
        <v>149</v>
      </c>
      <c r="CC13" s="8" t="s">
        <v>149</v>
      </c>
      <c r="CD13" s="8" t="s">
        <v>149</v>
      </c>
      <c r="CE13" s="8" t="s">
        <v>149</v>
      </c>
      <c r="CF13" s="8" t="s">
        <v>149</v>
      </c>
      <c r="CG13" s="8" t="s">
        <v>149</v>
      </c>
      <c r="CH13" s="8" t="s">
        <v>149</v>
      </c>
      <c r="CI13" s="8" t="s">
        <v>149</v>
      </c>
      <c r="CJ13" s="8" t="s">
        <v>149</v>
      </c>
      <c r="CK13" s="8" t="s">
        <v>149</v>
      </c>
      <c r="CL13" s="8" t="s">
        <v>149</v>
      </c>
      <c r="CM13" s="8" t="s">
        <v>149</v>
      </c>
      <c r="CN13" s="8" t="s">
        <v>149</v>
      </c>
      <c r="CO13" s="8" t="s">
        <v>149</v>
      </c>
      <c r="CP13" s="8" t="s">
        <v>149</v>
      </c>
      <c r="CQ13" s="8" t="s">
        <v>149</v>
      </c>
      <c r="CR13" s="8" t="s">
        <v>149</v>
      </c>
      <c r="CS13" s="8" t="s">
        <v>149</v>
      </c>
      <c r="CT13" s="8" t="s">
        <v>149</v>
      </c>
      <c r="CU13" s="8" t="s">
        <v>149</v>
      </c>
      <c r="CV13" s="8" t="s">
        <v>149</v>
      </c>
      <c r="CW13" s="8" t="s">
        <v>149</v>
      </c>
      <c r="CX13" s="8" t="s">
        <v>149</v>
      </c>
      <c r="CY13" s="8" t="s">
        <v>149</v>
      </c>
      <c r="CZ13" s="8" t="s">
        <v>149</v>
      </c>
      <c r="DA13" s="8" t="s">
        <v>149</v>
      </c>
      <c r="DB13" s="8" t="s">
        <v>149</v>
      </c>
      <c r="DC13" s="8" t="s">
        <v>149</v>
      </c>
      <c r="DD13" s="8" t="s">
        <v>149</v>
      </c>
      <c r="DE13" s="8" t="s">
        <v>149</v>
      </c>
      <c r="DF13" s="8" t="s">
        <v>149</v>
      </c>
      <c r="DG13" s="8" t="s">
        <v>149</v>
      </c>
      <c r="DH13" s="8" t="s">
        <v>149</v>
      </c>
      <c r="DI13" s="8" t="s">
        <v>159</v>
      </c>
      <c r="DJ13" s="8" t="s">
        <v>149</v>
      </c>
      <c r="DK13" s="8" t="s">
        <v>149</v>
      </c>
      <c r="DL13" s="8" t="s">
        <v>149</v>
      </c>
      <c r="DM13" s="8" t="s">
        <v>159</v>
      </c>
      <c r="DN13" s="8" t="s">
        <v>149</v>
      </c>
      <c r="DO13" s="8" t="s">
        <v>149</v>
      </c>
      <c r="DP13" s="8" t="s">
        <v>149</v>
      </c>
      <c r="DQ13" s="8" t="s">
        <v>149</v>
      </c>
      <c r="DR13" s="8" t="s">
        <v>149</v>
      </c>
      <c r="DS13" s="8" t="s">
        <v>149</v>
      </c>
      <c r="DT13" s="8" t="s">
        <v>149</v>
      </c>
      <c r="DU13" s="8" t="s">
        <v>149</v>
      </c>
      <c r="DV13" s="8" t="s">
        <v>149</v>
      </c>
      <c r="DW13" s="8" t="s">
        <v>149</v>
      </c>
      <c r="DX13" s="8" t="s">
        <v>149</v>
      </c>
      <c r="DY13" s="8" t="s">
        <v>149</v>
      </c>
      <c r="DZ13" s="8" t="s">
        <v>149</v>
      </c>
      <c r="EA13" s="8" t="s">
        <v>159</v>
      </c>
      <c r="EB13" s="8" t="s">
        <v>149</v>
      </c>
      <c r="EC13" s="8" t="s">
        <v>159</v>
      </c>
      <c r="ED13" s="8" t="s">
        <v>149</v>
      </c>
      <c r="EE13" s="8" t="s">
        <v>149</v>
      </c>
      <c r="EF13" s="8" t="s">
        <v>149</v>
      </c>
      <c r="EG13" s="8" t="s">
        <v>159</v>
      </c>
      <c r="EH13" s="8" t="s">
        <v>149</v>
      </c>
      <c r="EI13" s="8" t="s">
        <v>149</v>
      </c>
      <c r="EJ13" s="8" t="s">
        <v>159</v>
      </c>
      <c r="EK13" s="8" t="s">
        <v>159</v>
      </c>
      <c r="EL13" s="8" t="s">
        <v>242</v>
      </c>
      <c r="EM13" s="8" t="s">
        <v>205</v>
      </c>
      <c r="EN13" s="8" t="s">
        <v>229</v>
      </c>
      <c r="EO13" s="8" t="s">
        <v>243</v>
      </c>
      <c r="EP13" s="8" t="s">
        <v>166</v>
      </c>
      <c r="EQ13" s="8" t="s">
        <v>190</v>
      </c>
      <c r="ER13" s="8" t="s">
        <v>222</v>
      </c>
      <c r="ES13" s="8" t="s">
        <v>182</v>
      </c>
    </row>
    <row r="14" spans="1:149" s="2" customFormat="1" ht="22.5" customHeight="1" x14ac:dyDescent="0.35">
      <c r="A14" s="29">
        <v>12</v>
      </c>
      <c r="B14" s="8" t="s">
        <v>244</v>
      </c>
      <c r="C14" s="8">
        <v>85341722086</v>
      </c>
      <c r="D14" s="8" t="s">
        <v>146</v>
      </c>
      <c r="E14" s="8" t="s">
        <v>184</v>
      </c>
      <c r="F14" s="1">
        <v>34</v>
      </c>
      <c r="G14" s="1">
        <v>5</v>
      </c>
      <c r="H14" s="8" t="s">
        <v>157</v>
      </c>
      <c r="I14" s="8" t="s">
        <v>172</v>
      </c>
      <c r="J14" s="7"/>
      <c r="K14" s="7"/>
      <c r="L14" s="8" t="s">
        <v>233</v>
      </c>
      <c r="M14" s="8" t="s">
        <v>147</v>
      </c>
      <c r="N14" s="1">
        <v>950</v>
      </c>
      <c r="O14" s="8" t="s">
        <v>226</v>
      </c>
      <c r="P14" s="1">
        <v>5</v>
      </c>
      <c r="Q14" s="8" t="s">
        <v>175</v>
      </c>
      <c r="R14" s="8" t="s">
        <v>148</v>
      </c>
      <c r="S14" s="8" t="s">
        <v>160</v>
      </c>
      <c r="T14" s="8" t="s">
        <v>149</v>
      </c>
      <c r="U14" s="8" t="s">
        <v>149</v>
      </c>
      <c r="V14" s="8" t="s">
        <v>160</v>
      </c>
      <c r="W14" s="8" t="s">
        <v>160</v>
      </c>
      <c r="X14" s="8" t="s">
        <v>159</v>
      </c>
      <c r="Y14" s="8" t="s">
        <v>149</v>
      </c>
      <c r="Z14" s="8" t="s">
        <v>159</v>
      </c>
      <c r="AA14" s="8" t="s">
        <v>159</v>
      </c>
      <c r="AB14" s="8" t="s">
        <v>160</v>
      </c>
      <c r="AC14" s="8" t="s">
        <v>159</v>
      </c>
      <c r="AD14" s="8" t="s">
        <v>203</v>
      </c>
      <c r="AE14" s="8" t="s">
        <v>160</v>
      </c>
      <c r="AF14" s="8" t="s">
        <v>160</v>
      </c>
      <c r="AG14" s="8" t="s">
        <v>160</v>
      </c>
      <c r="AH14" s="8" t="s">
        <v>149</v>
      </c>
      <c r="AI14" s="8" t="s">
        <v>149</v>
      </c>
      <c r="AJ14" s="8" t="s">
        <v>149</v>
      </c>
      <c r="AK14" s="8" t="s">
        <v>149</v>
      </c>
      <c r="AL14" s="8" t="s">
        <v>149</v>
      </c>
      <c r="AM14" s="8" t="s">
        <v>149</v>
      </c>
      <c r="AN14" s="8" t="s">
        <v>149</v>
      </c>
      <c r="AO14" s="8" t="s">
        <v>149</v>
      </c>
      <c r="AP14" s="8" t="s">
        <v>149</v>
      </c>
      <c r="AQ14" s="8" t="s">
        <v>149</v>
      </c>
      <c r="AR14" s="8" t="s">
        <v>149</v>
      </c>
      <c r="AS14" s="8" t="s">
        <v>159</v>
      </c>
      <c r="AT14" s="8" t="s">
        <v>159</v>
      </c>
      <c r="AU14" s="8" t="s">
        <v>149</v>
      </c>
      <c r="AV14" s="8" t="s">
        <v>160</v>
      </c>
      <c r="AW14" s="8" t="s">
        <v>149</v>
      </c>
      <c r="AX14" s="8" t="s">
        <v>149</v>
      </c>
      <c r="AY14" s="8" t="s">
        <v>149</v>
      </c>
      <c r="AZ14" s="8" t="s">
        <v>149</v>
      </c>
      <c r="BA14" s="8" t="s">
        <v>149</v>
      </c>
      <c r="BB14" s="8" t="s">
        <v>149</v>
      </c>
      <c r="BC14" s="8" t="s">
        <v>149</v>
      </c>
      <c r="BD14" s="8" t="s">
        <v>160</v>
      </c>
      <c r="BE14" s="8" t="s">
        <v>149</v>
      </c>
      <c r="BF14" s="8" t="s">
        <v>159</v>
      </c>
      <c r="BG14" s="8" t="s">
        <v>159</v>
      </c>
      <c r="BH14" s="8" t="s">
        <v>159</v>
      </c>
      <c r="BI14" s="8" t="s">
        <v>159</v>
      </c>
      <c r="BJ14" s="8" t="s">
        <v>161</v>
      </c>
      <c r="BK14" s="8" t="s">
        <v>161</v>
      </c>
      <c r="BL14" s="8" t="s">
        <v>160</v>
      </c>
      <c r="BM14" s="8" t="s">
        <v>149</v>
      </c>
      <c r="BN14" s="8" t="s">
        <v>161</v>
      </c>
      <c r="BO14" s="8" t="s">
        <v>161</v>
      </c>
      <c r="BP14" s="8" t="s">
        <v>161</v>
      </c>
      <c r="BQ14" s="8" t="s">
        <v>161</v>
      </c>
      <c r="BR14" s="46" t="s">
        <v>161</v>
      </c>
      <c r="BS14" s="8" t="s">
        <v>161</v>
      </c>
      <c r="BT14" s="8" t="s">
        <v>161</v>
      </c>
      <c r="BU14" s="8" t="s">
        <v>149</v>
      </c>
      <c r="BV14" s="8" t="s">
        <v>149</v>
      </c>
      <c r="BW14" s="8" t="s">
        <v>149</v>
      </c>
      <c r="BX14" s="8" t="s">
        <v>149</v>
      </c>
      <c r="BY14" s="8" t="s">
        <v>149</v>
      </c>
      <c r="BZ14" s="8" t="s">
        <v>160</v>
      </c>
      <c r="CA14" s="8" t="s">
        <v>149</v>
      </c>
      <c r="CB14" s="8" t="s">
        <v>149</v>
      </c>
      <c r="CC14" s="8" t="s">
        <v>149</v>
      </c>
      <c r="CD14" s="8" t="s">
        <v>149</v>
      </c>
      <c r="CE14" s="8" t="s">
        <v>149</v>
      </c>
      <c r="CF14" s="8" t="s">
        <v>149</v>
      </c>
      <c r="CG14" s="8" t="s">
        <v>161</v>
      </c>
      <c r="CH14" s="8" t="s">
        <v>149</v>
      </c>
      <c r="CI14" s="8" t="s">
        <v>160</v>
      </c>
      <c r="CJ14" s="8" t="s">
        <v>160</v>
      </c>
      <c r="CK14" s="8" t="s">
        <v>160</v>
      </c>
      <c r="CL14" s="8" t="s">
        <v>160</v>
      </c>
      <c r="CM14" s="8" t="s">
        <v>149</v>
      </c>
      <c r="CN14" s="8" t="s">
        <v>149</v>
      </c>
      <c r="CO14" s="8" t="s">
        <v>149</v>
      </c>
      <c r="CP14" s="8" t="s">
        <v>149</v>
      </c>
      <c r="CQ14" s="8" t="s">
        <v>149</v>
      </c>
      <c r="CR14" s="8" t="s">
        <v>149</v>
      </c>
      <c r="CS14" s="8" t="s">
        <v>149</v>
      </c>
      <c r="CT14" s="8" t="s">
        <v>149</v>
      </c>
      <c r="CU14" s="8" t="s">
        <v>160</v>
      </c>
      <c r="CV14" s="8" t="s">
        <v>149</v>
      </c>
      <c r="CW14" s="8" t="s">
        <v>149</v>
      </c>
      <c r="CX14" s="8" t="s">
        <v>149</v>
      </c>
      <c r="CY14" s="8" t="s">
        <v>149</v>
      </c>
      <c r="CZ14" s="8" t="s">
        <v>160</v>
      </c>
      <c r="DA14" s="8" t="s">
        <v>149</v>
      </c>
      <c r="DB14" s="8" t="s">
        <v>149</v>
      </c>
      <c r="DC14" s="8" t="s">
        <v>149</v>
      </c>
      <c r="DD14" s="8" t="s">
        <v>149</v>
      </c>
      <c r="DE14" s="8" t="s">
        <v>149</v>
      </c>
      <c r="DF14" s="8" t="s">
        <v>149</v>
      </c>
      <c r="DG14" s="8" t="s">
        <v>149</v>
      </c>
      <c r="DH14" s="8" t="s">
        <v>160</v>
      </c>
      <c r="DI14" s="8" t="s">
        <v>160</v>
      </c>
      <c r="DJ14" s="8" t="s">
        <v>149</v>
      </c>
      <c r="DK14" s="8" t="s">
        <v>161</v>
      </c>
      <c r="DL14" s="8" t="s">
        <v>149</v>
      </c>
      <c r="DM14" s="8" t="s">
        <v>159</v>
      </c>
      <c r="DN14" s="8" t="s">
        <v>149</v>
      </c>
      <c r="DO14" s="8" t="s">
        <v>149</v>
      </c>
      <c r="DP14" s="8" t="s">
        <v>149</v>
      </c>
      <c r="DQ14" s="8" t="s">
        <v>149</v>
      </c>
      <c r="DR14" s="8" t="s">
        <v>149</v>
      </c>
      <c r="DS14" s="8" t="s">
        <v>149</v>
      </c>
      <c r="DT14" s="8" t="s">
        <v>160</v>
      </c>
      <c r="DU14" s="8" t="s">
        <v>160</v>
      </c>
      <c r="DV14" s="8" t="s">
        <v>149</v>
      </c>
      <c r="DW14" s="8" t="s">
        <v>161</v>
      </c>
      <c r="DX14" s="8" t="s">
        <v>161</v>
      </c>
      <c r="DY14" s="8" t="s">
        <v>149</v>
      </c>
      <c r="DZ14" s="8" t="s">
        <v>161</v>
      </c>
      <c r="EA14" s="8" t="s">
        <v>160</v>
      </c>
      <c r="EB14" s="8" t="s">
        <v>149</v>
      </c>
      <c r="EC14" s="8" t="s">
        <v>150</v>
      </c>
      <c r="ED14" s="8" t="s">
        <v>149</v>
      </c>
      <c r="EE14" s="8" t="s">
        <v>161</v>
      </c>
      <c r="EF14" s="8" t="s">
        <v>149</v>
      </c>
      <c r="EG14" s="8" t="s">
        <v>150</v>
      </c>
      <c r="EH14" s="8" t="s">
        <v>149</v>
      </c>
      <c r="EI14" s="8" t="s">
        <v>149</v>
      </c>
      <c r="EJ14" s="8" t="s">
        <v>159</v>
      </c>
      <c r="EK14" s="8" t="s">
        <v>159</v>
      </c>
      <c r="EL14" s="8" t="s">
        <v>188</v>
      </c>
      <c r="EM14" s="8" t="s">
        <v>245</v>
      </c>
      <c r="EN14" s="8" t="s">
        <v>206</v>
      </c>
      <c r="EO14" s="8" t="s">
        <v>246</v>
      </c>
      <c r="EP14" s="8" t="s">
        <v>166</v>
      </c>
      <c r="EQ14" s="8" t="s">
        <v>190</v>
      </c>
      <c r="ER14" s="8" t="s">
        <v>191</v>
      </c>
      <c r="ES14" s="8" t="s">
        <v>195</v>
      </c>
    </row>
    <row r="15" spans="1:149" s="2" customFormat="1" ht="22.5" customHeight="1" x14ac:dyDescent="0.35">
      <c r="A15" s="29">
        <v>13</v>
      </c>
      <c r="B15" s="9" t="s">
        <v>247</v>
      </c>
      <c r="C15" s="8">
        <v>85355233955</v>
      </c>
      <c r="D15" s="9" t="s">
        <v>146</v>
      </c>
      <c r="E15" s="9" t="s">
        <v>184</v>
      </c>
      <c r="F15" s="1">
        <v>41</v>
      </c>
      <c r="G15" s="1">
        <v>5</v>
      </c>
      <c r="H15" s="9" t="s">
        <v>157</v>
      </c>
      <c r="I15" s="9" t="s">
        <v>158</v>
      </c>
      <c r="J15" s="7"/>
      <c r="K15" s="7"/>
      <c r="L15" s="9" t="s">
        <v>233</v>
      </c>
      <c r="M15" s="9" t="s">
        <v>147</v>
      </c>
      <c r="N15" s="1">
        <v>300</v>
      </c>
      <c r="O15" s="9" t="s">
        <v>226</v>
      </c>
      <c r="P15" s="1"/>
      <c r="Q15" s="9" t="s">
        <v>175</v>
      </c>
      <c r="R15" s="9" t="s">
        <v>159</v>
      </c>
      <c r="S15" s="9" t="s">
        <v>149</v>
      </c>
      <c r="T15" s="9" t="s">
        <v>149</v>
      </c>
      <c r="U15" s="9" t="s">
        <v>160</v>
      </c>
      <c r="V15" s="9" t="s">
        <v>149</v>
      </c>
      <c r="W15" s="9" t="s">
        <v>149</v>
      </c>
      <c r="X15" s="9" t="s">
        <v>159</v>
      </c>
      <c r="Y15" s="9" t="s">
        <v>149</v>
      </c>
      <c r="Z15" s="9" t="s">
        <v>159</v>
      </c>
      <c r="AA15" s="9" t="s">
        <v>159</v>
      </c>
      <c r="AB15" s="9" t="s">
        <v>149</v>
      </c>
      <c r="AC15" s="9" t="s">
        <v>159</v>
      </c>
      <c r="AD15" s="9" t="s">
        <v>149</v>
      </c>
      <c r="AE15" s="9" t="s">
        <v>160</v>
      </c>
      <c r="AF15" s="9" t="s">
        <v>149</v>
      </c>
      <c r="AG15" s="9" t="s">
        <v>149</v>
      </c>
      <c r="AH15" s="9" t="s">
        <v>149</v>
      </c>
      <c r="AI15" s="9" t="s">
        <v>149</v>
      </c>
      <c r="AJ15" s="9" t="s">
        <v>149</v>
      </c>
      <c r="AK15" s="9" t="s">
        <v>160</v>
      </c>
      <c r="AL15" s="9" t="s">
        <v>160</v>
      </c>
      <c r="AM15" s="9" t="s">
        <v>149</v>
      </c>
      <c r="AN15" s="9" t="s">
        <v>149</v>
      </c>
      <c r="AO15" s="9" t="s">
        <v>149</v>
      </c>
      <c r="AP15" s="9" t="s">
        <v>149</v>
      </c>
      <c r="AQ15" s="9" t="s">
        <v>149</v>
      </c>
      <c r="AR15" s="9" t="s">
        <v>149</v>
      </c>
      <c r="AS15" s="9" t="s">
        <v>159</v>
      </c>
      <c r="AT15" s="9" t="s">
        <v>159</v>
      </c>
      <c r="AU15" s="9" t="s">
        <v>160</v>
      </c>
      <c r="AV15" s="9" t="s">
        <v>149</v>
      </c>
      <c r="AW15" s="9" t="s">
        <v>149</v>
      </c>
      <c r="AX15" s="9" t="s">
        <v>149</v>
      </c>
      <c r="AY15" s="9" t="s">
        <v>149</v>
      </c>
      <c r="AZ15" s="9" t="s">
        <v>149</v>
      </c>
      <c r="BA15" s="9" t="s">
        <v>149</v>
      </c>
      <c r="BB15" s="9" t="s">
        <v>149</v>
      </c>
      <c r="BC15" s="9" t="s">
        <v>149</v>
      </c>
      <c r="BD15" s="9" t="s">
        <v>159</v>
      </c>
      <c r="BE15" s="9" t="s">
        <v>149</v>
      </c>
      <c r="BF15" s="9" t="s">
        <v>159</v>
      </c>
      <c r="BG15" s="9" t="s">
        <v>159</v>
      </c>
      <c r="BH15" s="9" t="s">
        <v>160</v>
      </c>
      <c r="BI15" s="9" t="s">
        <v>159</v>
      </c>
      <c r="BJ15" s="9" t="s">
        <v>161</v>
      </c>
      <c r="BK15" s="9" t="s">
        <v>161</v>
      </c>
      <c r="BL15" s="9" t="s">
        <v>149</v>
      </c>
      <c r="BM15" s="9" t="s">
        <v>149</v>
      </c>
      <c r="BN15" s="9" t="s">
        <v>161</v>
      </c>
      <c r="BO15" s="9" t="s">
        <v>161</v>
      </c>
      <c r="BP15" s="9" t="s">
        <v>161</v>
      </c>
      <c r="BQ15" s="9" t="s">
        <v>161</v>
      </c>
      <c r="BR15" s="46" t="s">
        <v>161</v>
      </c>
      <c r="BS15" s="9" t="s">
        <v>161</v>
      </c>
      <c r="BT15" s="9" t="s">
        <v>161</v>
      </c>
      <c r="BU15" s="9" t="s">
        <v>149</v>
      </c>
      <c r="BV15" s="9" t="s">
        <v>149</v>
      </c>
      <c r="BW15" s="9" t="s">
        <v>149</v>
      </c>
      <c r="BX15" s="9" t="s">
        <v>149</v>
      </c>
      <c r="BY15" s="9" t="s">
        <v>149</v>
      </c>
      <c r="BZ15" s="9" t="s">
        <v>149</v>
      </c>
      <c r="CA15" s="9" t="s">
        <v>149</v>
      </c>
      <c r="CB15" s="9" t="s">
        <v>149</v>
      </c>
      <c r="CC15" s="9" t="s">
        <v>149</v>
      </c>
      <c r="CD15" s="9" t="s">
        <v>149</v>
      </c>
      <c r="CE15" s="9" t="s">
        <v>149</v>
      </c>
      <c r="CF15" s="9" t="s">
        <v>149</v>
      </c>
      <c r="CG15" s="9" t="s">
        <v>161</v>
      </c>
      <c r="CH15" s="9" t="s">
        <v>149</v>
      </c>
      <c r="CI15" s="9" t="s">
        <v>160</v>
      </c>
      <c r="CJ15" s="9" t="s">
        <v>149</v>
      </c>
      <c r="CK15" s="9" t="s">
        <v>149</v>
      </c>
      <c r="CL15" s="9" t="s">
        <v>160</v>
      </c>
      <c r="CM15" s="9" t="s">
        <v>160</v>
      </c>
      <c r="CN15" s="9" t="s">
        <v>160</v>
      </c>
      <c r="CO15" s="9" t="s">
        <v>149</v>
      </c>
      <c r="CP15" s="9" t="s">
        <v>149</v>
      </c>
      <c r="CQ15" s="9" t="s">
        <v>149</v>
      </c>
      <c r="CR15" s="9" t="s">
        <v>149</v>
      </c>
      <c r="CS15" s="9" t="s">
        <v>149</v>
      </c>
      <c r="CT15" s="9" t="s">
        <v>149</v>
      </c>
      <c r="CU15" s="9" t="s">
        <v>160</v>
      </c>
      <c r="CV15" s="9" t="s">
        <v>149</v>
      </c>
      <c r="CW15" s="9" t="s">
        <v>149</v>
      </c>
      <c r="CX15" s="9" t="s">
        <v>149</v>
      </c>
      <c r="CY15" s="9" t="s">
        <v>149</v>
      </c>
      <c r="CZ15" s="9" t="s">
        <v>149</v>
      </c>
      <c r="DA15" s="9" t="s">
        <v>149</v>
      </c>
      <c r="DB15" s="9" t="s">
        <v>149</v>
      </c>
      <c r="DC15" s="9" t="s">
        <v>149</v>
      </c>
      <c r="DD15" s="9" t="s">
        <v>149</v>
      </c>
      <c r="DE15" s="9" t="s">
        <v>160</v>
      </c>
      <c r="DF15" s="9" t="s">
        <v>149</v>
      </c>
      <c r="DG15" s="9" t="s">
        <v>149</v>
      </c>
      <c r="DH15" s="9" t="s">
        <v>149</v>
      </c>
      <c r="DI15" s="9" t="s">
        <v>159</v>
      </c>
      <c r="DJ15" s="9" t="s">
        <v>149</v>
      </c>
      <c r="DK15" s="9" t="s">
        <v>161</v>
      </c>
      <c r="DL15" s="9" t="s">
        <v>149</v>
      </c>
      <c r="DM15" s="9" t="s">
        <v>160</v>
      </c>
      <c r="DN15" s="9" t="s">
        <v>160</v>
      </c>
      <c r="DO15" s="9" t="s">
        <v>149</v>
      </c>
      <c r="DP15" s="9" t="s">
        <v>149</v>
      </c>
      <c r="DQ15" s="9" t="s">
        <v>149</v>
      </c>
      <c r="DR15" s="9" t="s">
        <v>160</v>
      </c>
      <c r="DS15" s="9" t="s">
        <v>160</v>
      </c>
      <c r="DT15" s="9" t="s">
        <v>149</v>
      </c>
      <c r="DU15" s="9" t="s">
        <v>149</v>
      </c>
      <c r="DV15" s="9" t="s">
        <v>149</v>
      </c>
      <c r="DW15" s="9" t="s">
        <v>161</v>
      </c>
      <c r="DX15" s="9" t="s">
        <v>161</v>
      </c>
      <c r="DY15" s="9" t="s">
        <v>149</v>
      </c>
      <c r="DZ15" s="9" t="s">
        <v>161</v>
      </c>
      <c r="EA15" s="9" t="s">
        <v>159</v>
      </c>
      <c r="EB15" s="9" t="s">
        <v>160</v>
      </c>
      <c r="EC15" s="9" t="s">
        <v>150</v>
      </c>
      <c r="ED15" s="9" t="s">
        <v>149</v>
      </c>
      <c r="EE15" s="9" t="s">
        <v>161</v>
      </c>
      <c r="EF15" s="9" t="s">
        <v>149</v>
      </c>
      <c r="EG15" s="9" t="s">
        <v>150</v>
      </c>
      <c r="EH15" s="9" t="s">
        <v>149</v>
      </c>
      <c r="EI15" s="9" t="s">
        <v>149</v>
      </c>
      <c r="EJ15" s="9" t="s">
        <v>159</v>
      </c>
      <c r="EK15" s="9" t="s">
        <v>159</v>
      </c>
      <c r="EL15" s="9" t="s">
        <v>248</v>
      </c>
      <c r="EM15" s="9" t="s">
        <v>205</v>
      </c>
      <c r="EN15" s="9" t="s">
        <v>206</v>
      </c>
      <c r="EO15" s="9" t="s">
        <v>243</v>
      </c>
      <c r="EP15" s="9" t="s">
        <v>166</v>
      </c>
      <c r="EQ15" s="9" t="s">
        <v>190</v>
      </c>
      <c r="ER15" s="9" t="s">
        <v>191</v>
      </c>
      <c r="ES15" s="9" t="s">
        <v>195</v>
      </c>
    </row>
    <row r="16" spans="1:149" s="2" customFormat="1" ht="22.5" customHeight="1" x14ac:dyDescent="0.35">
      <c r="A16" s="29">
        <v>14</v>
      </c>
      <c r="B16" s="9" t="s">
        <v>249</v>
      </c>
      <c r="C16" s="8">
        <v>82389552656</v>
      </c>
      <c r="D16" s="9" t="s">
        <v>146</v>
      </c>
      <c r="E16" s="9" t="s">
        <v>184</v>
      </c>
      <c r="F16" s="1">
        <v>48</v>
      </c>
      <c r="G16" s="1">
        <v>5</v>
      </c>
      <c r="H16" s="9" t="s">
        <v>157</v>
      </c>
      <c r="I16" s="9" t="s">
        <v>172</v>
      </c>
      <c r="J16" s="7">
        <v>5000000</v>
      </c>
      <c r="K16" s="7">
        <v>4000000</v>
      </c>
      <c r="L16" s="9" t="s">
        <v>250</v>
      </c>
      <c r="M16" s="9" t="s">
        <v>147</v>
      </c>
      <c r="N16" s="1">
        <v>870</v>
      </c>
      <c r="O16" s="9" t="s">
        <v>251</v>
      </c>
      <c r="P16" s="1">
        <v>10</v>
      </c>
      <c r="Q16" s="9" t="s">
        <v>175</v>
      </c>
      <c r="R16" s="9" t="s">
        <v>159</v>
      </c>
      <c r="S16" s="9" t="s">
        <v>149</v>
      </c>
      <c r="T16" s="9" t="s">
        <v>149</v>
      </c>
      <c r="U16" s="9" t="s">
        <v>149</v>
      </c>
      <c r="V16" s="9" t="s">
        <v>149</v>
      </c>
      <c r="W16" s="9" t="s">
        <v>149</v>
      </c>
      <c r="X16" s="9" t="s">
        <v>159</v>
      </c>
      <c r="Y16" s="9" t="s">
        <v>149</v>
      </c>
      <c r="Z16" s="9" t="s">
        <v>159</v>
      </c>
      <c r="AA16" s="9" t="s">
        <v>159</v>
      </c>
      <c r="AB16" s="9" t="s">
        <v>149</v>
      </c>
      <c r="AC16" s="9" t="s">
        <v>148</v>
      </c>
      <c r="AD16" s="9" t="s">
        <v>149</v>
      </c>
      <c r="AE16" s="9" t="s">
        <v>149</v>
      </c>
      <c r="AF16" s="9" t="s">
        <v>149</v>
      </c>
      <c r="AG16" s="9" t="s">
        <v>149</v>
      </c>
      <c r="AH16" s="9" t="s">
        <v>160</v>
      </c>
      <c r="AI16" s="9" t="s">
        <v>149</v>
      </c>
      <c r="AJ16" s="9" t="s">
        <v>149</v>
      </c>
      <c r="AK16" s="9" t="s">
        <v>149</v>
      </c>
      <c r="AL16" s="9" t="s">
        <v>149</v>
      </c>
      <c r="AM16" s="9" t="s">
        <v>149</v>
      </c>
      <c r="AN16" s="9" t="s">
        <v>149</v>
      </c>
      <c r="AO16" s="9" t="s">
        <v>149</v>
      </c>
      <c r="AP16" s="9" t="s">
        <v>149</v>
      </c>
      <c r="AQ16" s="9" t="s">
        <v>149</v>
      </c>
      <c r="AR16" s="9" t="s">
        <v>149</v>
      </c>
      <c r="AS16" s="9" t="s">
        <v>159</v>
      </c>
      <c r="AT16" s="9" t="s">
        <v>160</v>
      </c>
      <c r="AU16" s="9" t="s">
        <v>149</v>
      </c>
      <c r="AV16" s="9" t="s">
        <v>149</v>
      </c>
      <c r="AW16" s="9" t="s">
        <v>149</v>
      </c>
      <c r="AX16" s="9" t="s">
        <v>160</v>
      </c>
      <c r="AY16" s="9" t="s">
        <v>149</v>
      </c>
      <c r="AZ16" s="9" t="s">
        <v>149</v>
      </c>
      <c r="BA16" s="9" t="s">
        <v>149</v>
      </c>
      <c r="BB16" s="9" t="s">
        <v>149</v>
      </c>
      <c r="BC16" s="9" t="s">
        <v>149</v>
      </c>
      <c r="BD16" s="9" t="s">
        <v>159</v>
      </c>
      <c r="BE16" s="9" t="s">
        <v>160</v>
      </c>
      <c r="BF16" s="9" t="s">
        <v>159</v>
      </c>
      <c r="BG16" s="9" t="s">
        <v>159</v>
      </c>
      <c r="BH16" s="9" t="s">
        <v>159</v>
      </c>
      <c r="BI16" s="9" t="s">
        <v>159</v>
      </c>
      <c r="BJ16" s="9" t="s">
        <v>161</v>
      </c>
      <c r="BK16" s="9" t="s">
        <v>161</v>
      </c>
      <c r="BL16" s="9" t="s">
        <v>160</v>
      </c>
      <c r="BM16" s="9" t="s">
        <v>160</v>
      </c>
      <c r="BN16" s="9" t="s">
        <v>161</v>
      </c>
      <c r="BO16" s="9" t="s">
        <v>161</v>
      </c>
      <c r="BP16" s="9" t="s">
        <v>161</v>
      </c>
      <c r="BQ16" s="9" t="s">
        <v>161</v>
      </c>
      <c r="BR16" s="46" t="s">
        <v>161</v>
      </c>
      <c r="BS16" s="9" t="s">
        <v>161</v>
      </c>
      <c r="BT16" s="9" t="s">
        <v>161</v>
      </c>
      <c r="BU16" s="9" t="s">
        <v>149</v>
      </c>
      <c r="BV16" s="9" t="s">
        <v>160</v>
      </c>
      <c r="BW16" s="9" t="s">
        <v>149</v>
      </c>
      <c r="BX16" s="9" t="s">
        <v>149</v>
      </c>
      <c r="BY16" s="9" t="s">
        <v>149</v>
      </c>
      <c r="BZ16" s="9" t="s">
        <v>149</v>
      </c>
      <c r="CA16" s="9" t="s">
        <v>149</v>
      </c>
      <c r="CB16" s="9" t="s">
        <v>149</v>
      </c>
      <c r="CC16" s="9" t="s">
        <v>149</v>
      </c>
      <c r="CD16" s="9" t="s">
        <v>149</v>
      </c>
      <c r="CE16" s="9" t="s">
        <v>149</v>
      </c>
      <c r="CF16" s="9" t="s">
        <v>149</v>
      </c>
      <c r="CG16" s="9" t="s">
        <v>161</v>
      </c>
      <c r="CH16" s="9" t="s">
        <v>149</v>
      </c>
      <c r="CI16" s="9" t="s">
        <v>160</v>
      </c>
      <c r="CJ16" s="9" t="s">
        <v>149</v>
      </c>
      <c r="CK16" s="9" t="s">
        <v>149</v>
      </c>
      <c r="CL16" s="9" t="s">
        <v>149</v>
      </c>
      <c r="CM16" s="9" t="s">
        <v>149</v>
      </c>
      <c r="CN16" s="9" t="s">
        <v>149</v>
      </c>
      <c r="CO16" s="9" t="s">
        <v>149</v>
      </c>
      <c r="CP16" s="9" t="s">
        <v>149</v>
      </c>
      <c r="CQ16" s="9" t="s">
        <v>149</v>
      </c>
      <c r="CR16" s="9" t="s">
        <v>149</v>
      </c>
      <c r="CS16" s="9" t="s">
        <v>149</v>
      </c>
      <c r="CT16" s="9" t="s">
        <v>149</v>
      </c>
      <c r="CU16" s="9" t="s">
        <v>149</v>
      </c>
      <c r="CV16" s="9" t="s">
        <v>149</v>
      </c>
      <c r="CW16" s="9" t="s">
        <v>149</v>
      </c>
      <c r="CX16" s="9" t="s">
        <v>149</v>
      </c>
      <c r="CY16" s="9" t="s">
        <v>160</v>
      </c>
      <c r="CZ16" s="9" t="s">
        <v>149</v>
      </c>
      <c r="DA16" s="9" t="s">
        <v>149</v>
      </c>
      <c r="DB16" s="9" t="s">
        <v>149</v>
      </c>
      <c r="DC16" s="9" t="s">
        <v>149</v>
      </c>
      <c r="DD16" s="9" t="s">
        <v>149</v>
      </c>
      <c r="DE16" s="9" t="s">
        <v>149</v>
      </c>
      <c r="DF16" s="9" t="s">
        <v>149</v>
      </c>
      <c r="DG16" s="9" t="s">
        <v>149</v>
      </c>
      <c r="DH16" s="9" t="s">
        <v>160</v>
      </c>
      <c r="DI16" s="9" t="s">
        <v>159</v>
      </c>
      <c r="DJ16" s="9" t="s">
        <v>149</v>
      </c>
      <c r="DK16" s="9" t="s">
        <v>161</v>
      </c>
      <c r="DL16" s="9" t="s">
        <v>149</v>
      </c>
      <c r="DM16" s="9" t="s">
        <v>159</v>
      </c>
      <c r="DN16" s="9" t="s">
        <v>149</v>
      </c>
      <c r="DO16" s="9" t="s">
        <v>149</v>
      </c>
      <c r="DP16" s="9" t="s">
        <v>149</v>
      </c>
      <c r="DQ16" s="9" t="s">
        <v>149</v>
      </c>
      <c r="DR16" s="9" t="s">
        <v>149</v>
      </c>
      <c r="DS16" s="9" t="s">
        <v>149</v>
      </c>
      <c r="DT16" s="9" t="s">
        <v>149</v>
      </c>
      <c r="DU16" s="9" t="s">
        <v>149</v>
      </c>
      <c r="DV16" s="9" t="s">
        <v>149</v>
      </c>
      <c r="DW16" s="9" t="s">
        <v>161</v>
      </c>
      <c r="DX16" s="9" t="s">
        <v>161</v>
      </c>
      <c r="DY16" s="9" t="s">
        <v>160</v>
      </c>
      <c r="DZ16" s="9" t="s">
        <v>197</v>
      </c>
      <c r="EA16" s="9" t="s">
        <v>159</v>
      </c>
      <c r="EB16" s="9" t="s">
        <v>149</v>
      </c>
      <c r="EC16" s="9" t="s">
        <v>150</v>
      </c>
      <c r="ED16" s="9" t="s">
        <v>149</v>
      </c>
      <c r="EE16" s="9" t="s">
        <v>161</v>
      </c>
      <c r="EF16" s="9" t="s">
        <v>149</v>
      </c>
      <c r="EG16" s="9" t="s">
        <v>150</v>
      </c>
      <c r="EH16" s="9" t="s">
        <v>160</v>
      </c>
      <c r="EI16" s="9" t="s">
        <v>149</v>
      </c>
      <c r="EJ16" s="9" t="s">
        <v>159</v>
      </c>
      <c r="EK16" s="9" t="s">
        <v>159</v>
      </c>
      <c r="EL16" s="9" t="s">
        <v>252</v>
      </c>
      <c r="EM16" s="9" t="s">
        <v>245</v>
      </c>
      <c r="EN16" s="9" t="s">
        <v>206</v>
      </c>
      <c r="EO16" s="9" t="s">
        <v>238</v>
      </c>
      <c r="EP16" s="9" t="s">
        <v>166</v>
      </c>
      <c r="EQ16" s="9" t="s">
        <v>190</v>
      </c>
      <c r="ER16" s="9" t="s">
        <v>191</v>
      </c>
      <c r="ES16" s="9" t="s">
        <v>195</v>
      </c>
    </row>
    <row r="17" spans="1:149" s="2" customFormat="1" ht="22.5" customHeight="1" x14ac:dyDescent="0.35">
      <c r="A17" s="29">
        <v>15</v>
      </c>
      <c r="B17" s="9" t="s">
        <v>253</v>
      </c>
      <c r="C17" s="8">
        <v>81268740561</v>
      </c>
      <c r="D17" s="9" t="s">
        <v>146</v>
      </c>
      <c r="E17" s="9" t="s">
        <v>254</v>
      </c>
      <c r="F17" s="1">
        <v>56</v>
      </c>
      <c r="G17" s="1">
        <v>5</v>
      </c>
      <c r="H17" s="9" t="s">
        <v>157</v>
      </c>
      <c r="I17" s="9" t="s">
        <v>210</v>
      </c>
      <c r="J17" s="7">
        <v>4000000</v>
      </c>
      <c r="K17" s="7">
        <v>3500000</v>
      </c>
      <c r="L17" s="9" t="s">
        <v>255</v>
      </c>
      <c r="M17" s="9" t="s">
        <v>147</v>
      </c>
      <c r="N17" s="1">
        <v>390</v>
      </c>
      <c r="O17" s="9" t="s">
        <v>226</v>
      </c>
      <c r="P17" s="1">
        <v>10</v>
      </c>
      <c r="Q17" s="9" t="s">
        <v>175</v>
      </c>
      <c r="R17" s="9" t="s">
        <v>159</v>
      </c>
      <c r="S17" s="9" t="s">
        <v>149</v>
      </c>
      <c r="T17" s="9" t="s">
        <v>160</v>
      </c>
      <c r="U17" s="9" t="s">
        <v>149</v>
      </c>
      <c r="V17" s="9" t="s">
        <v>149</v>
      </c>
      <c r="W17" s="9" t="s">
        <v>149</v>
      </c>
      <c r="X17" s="9" t="s">
        <v>148</v>
      </c>
      <c r="Y17" s="9" t="s">
        <v>149</v>
      </c>
      <c r="Z17" s="9" t="s">
        <v>159</v>
      </c>
      <c r="AA17" s="9" t="s">
        <v>159</v>
      </c>
      <c r="AB17" s="9" t="s">
        <v>149</v>
      </c>
      <c r="AC17" s="9" t="s">
        <v>159</v>
      </c>
      <c r="AD17" s="9" t="s">
        <v>149</v>
      </c>
      <c r="AE17" s="9" t="s">
        <v>160</v>
      </c>
      <c r="AF17" s="9" t="s">
        <v>149</v>
      </c>
      <c r="AG17" s="9" t="s">
        <v>149</v>
      </c>
      <c r="AH17" s="9" t="s">
        <v>160</v>
      </c>
      <c r="AI17" s="9" t="s">
        <v>149</v>
      </c>
      <c r="AJ17" s="9" t="s">
        <v>149</v>
      </c>
      <c r="AK17" s="9" t="s">
        <v>149</v>
      </c>
      <c r="AL17" s="9" t="s">
        <v>160</v>
      </c>
      <c r="AM17" s="9" t="s">
        <v>149</v>
      </c>
      <c r="AN17" s="9" t="s">
        <v>160</v>
      </c>
      <c r="AO17" s="9" t="s">
        <v>149</v>
      </c>
      <c r="AP17" s="9" t="s">
        <v>149</v>
      </c>
      <c r="AQ17" s="9" t="s">
        <v>149</v>
      </c>
      <c r="AR17" s="9" t="s">
        <v>149</v>
      </c>
      <c r="AS17" s="9" t="s">
        <v>159</v>
      </c>
      <c r="AT17" s="9" t="s">
        <v>160</v>
      </c>
      <c r="AU17" s="9" t="s">
        <v>149</v>
      </c>
      <c r="AV17" s="9" t="s">
        <v>149</v>
      </c>
      <c r="AW17" s="9" t="s">
        <v>160</v>
      </c>
      <c r="AX17" s="9" t="s">
        <v>149</v>
      </c>
      <c r="AY17" s="9" t="s">
        <v>149</v>
      </c>
      <c r="AZ17" s="9" t="s">
        <v>149</v>
      </c>
      <c r="BA17" s="9" t="s">
        <v>149</v>
      </c>
      <c r="BB17" s="9" t="s">
        <v>149</v>
      </c>
      <c r="BC17" s="9" t="s">
        <v>149</v>
      </c>
      <c r="BD17" s="9" t="s">
        <v>159</v>
      </c>
      <c r="BE17" s="9" t="s">
        <v>149</v>
      </c>
      <c r="BF17" s="9" t="s">
        <v>159</v>
      </c>
      <c r="BG17" s="9" t="s">
        <v>159</v>
      </c>
      <c r="BH17" s="9" t="s">
        <v>160</v>
      </c>
      <c r="BI17" s="9" t="s">
        <v>159</v>
      </c>
      <c r="BJ17" s="9" t="s">
        <v>161</v>
      </c>
      <c r="BK17" s="9" t="s">
        <v>161</v>
      </c>
      <c r="BL17" s="9" t="s">
        <v>149</v>
      </c>
      <c r="BM17" s="9" t="s">
        <v>149</v>
      </c>
      <c r="BN17" s="9" t="s">
        <v>161</v>
      </c>
      <c r="BO17" s="9" t="s">
        <v>161</v>
      </c>
      <c r="BP17" s="9" t="s">
        <v>161</v>
      </c>
      <c r="BQ17" s="9" t="s">
        <v>161</v>
      </c>
      <c r="BR17" s="46" t="s">
        <v>161</v>
      </c>
      <c r="BS17" s="9" t="s">
        <v>161</v>
      </c>
      <c r="BT17" s="9" t="s">
        <v>161</v>
      </c>
      <c r="BU17" s="9" t="s">
        <v>149</v>
      </c>
      <c r="BV17" s="9" t="s">
        <v>149</v>
      </c>
      <c r="BW17" s="9" t="s">
        <v>149</v>
      </c>
      <c r="BX17" s="9" t="s">
        <v>149</v>
      </c>
      <c r="BY17" s="9" t="s">
        <v>160</v>
      </c>
      <c r="BZ17" s="9" t="s">
        <v>149</v>
      </c>
      <c r="CA17" s="9" t="s">
        <v>149</v>
      </c>
      <c r="CB17" s="9" t="s">
        <v>149</v>
      </c>
      <c r="CC17" s="9" t="s">
        <v>149</v>
      </c>
      <c r="CD17" s="9" t="s">
        <v>149</v>
      </c>
      <c r="CE17" s="9" t="s">
        <v>149</v>
      </c>
      <c r="CF17" s="9" t="s">
        <v>149</v>
      </c>
      <c r="CG17" s="9" t="s">
        <v>161</v>
      </c>
      <c r="CH17" s="9" t="s">
        <v>149</v>
      </c>
      <c r="CI17" s="9" t="s">
        <v>149</v>
      </c>
      <c r="CJ17" s="9" t="s">
        <v>149</v>
      </c>
      <c r="CK17" s="9" t="s">
        <v>149</v>
      </c>
      <c r="CL17" s="9" t="s">
        <v>149</v>
      </c>
      <c r="CM17" s="9" t="s">
        <v>149</v>
      </c>
      <c r="CN17" s="9" t="s">
        <v>149</v>
      </c>
      <c r="CO17" s="9" t="s">
        <v>149</v>
      </c>
      <c r="CP17" s="9" t="s">
        <v>149</v>
      </c>
      <c r="CQ17" s="9" t="s">
        <v>149</v>
      </c>
      <c r="CR17" s="9" t="s">
        <v>149</v>
      </c>
      <c r="CS17" s="9" t="s">
        <v>149</v>
      </c>
      <c r="CT17" s="9" t="s">
        <v>160</v>
      </c>
      <c r="CU17" s="9" t="s">
        <v>149</v>
      </c>
      <c r="CV17" s="9" t="s">
        <v>149</v>
      </c>
      <c r="CW17" s="9" t="s">
        <v>149</v>
      </c>
      <c r="CX17" s="9" t="s">
        <v>149</v>
      </c>
      <c r="CY17" s="9" t="s">
        <v>149</v>
      </c>
      <c r="CZ17" s="9" t="s">
        <v>149</v>
      </c>
      <c r="DA17" s="9" t="s">
        <v>149</v>
      </c>
      <c r="DB17" s="9" t="s">
        <v>149</v>
      </c>
      <c r="DC17" s="9" t="s">
        <v>149</v>
      </c>
      <c r="DD17" s="9" t="s">
        <v>149</v>
      </c>
      <c r="DE17" s="9" t="s">
        <v>149</v>
      </c>
      <c r="DF17" s="9" t="s">
        <v>160</v>
      </c>
      <c r="DG17" s="9" t="s">
        <v>149</v>
      </c>
      <c r="DH17" s="9" t="s">
        <v>149</v>
      </c>
      <c r="DI17" s="9" t="s">
        <v>159</v>
      </c>
      <c r="DJ17" s="9" t="s">
        <v>149</v>
      </c>
      <c r="DK17" s="9" t="s">
        <v>161</v>
      </c>
      <c r="DL17" s="9" t="s">
        <v>149</v>
      </c>
      <c r="DM17" s="9" t="s">
        <v>160</v>
      </c>
      <c r="DN17" s="9" t="s">
        <v>149</v>
      </c>
      <c r="DO17" s="9" t="s">
        <v>149</v>
      </c>
      <c r="DP17" s="9" t="s">
        <v>149</v>
      </c>
      <c r="DQ17" s="9" t="s">
        <v>149</v>
      </c>
      <c r="DR17" s="9" t="s">
        <v>149</v>
      </c>
      <c r="DS17" s="9" t="s">
        <v>160</v>
      </c>
      <c r="DT17" s="9" t="s">
        <v>149</v>
      </c>
      <c r="DU17" s="9" t="s">
        <v>149</v>
      </c>
      <c r="DV17" s="9" t="s">
        <v>149</v>
      </c>
      <c r="DW17" s="9" t="s">
        <v>161</v>
      </c>
      <c r="DX17" s="9" t="s">
        <v>161</v>
      </c>
      <c r="DY17" s="9" t="s">
        <v>160</v>
      </c>
      <c r="DZ17" s="9" t="s">
        <v>161</v>
      </c>
      <c r="EA17" s="9" t="s">
        <v>159</v>
      </c>
      <c r="EB17" s="9" t="s">
        <v>149</v>
      </c>
      <c r="EC17" s="9" t="s">
        <v>150</v>
      </c>
      <c r="ED17" s="9" t="s">
        <v>149</v>
      </c>
      <c r="EE17" s="9" t="s">
        <v>161</v>
      </c>
      <c r="EF17" s="9" t="s">
        <v>149</v>
      </c>
      <c r="EG17" s="9" t="s">
        <v>150</v>
      </c>
      <c r="EH17" s="9" t="s">
        <v>149</v>
      </c>
      <c r="EI17" s="9" t="s">
        <v>149</v>
      </c>
      <c r="EJ17" s="9" t="s">
        <v>159</v>
      </c>
      <c r="EK17" s="9" t="s">
        <v>159</v>
      </c>
      <c r="EL17" s="9" t="s">
        <v>216</v>
      </c>
      <c r="EM17" s="9" t="s">
        <v>217</v>
      </c>
      <c r="EN17" s="9" t="s">
        <v>218</v>
      </c>
      <c r="EO17" s="9" t="s">
        <v>219</v>
      </c>
      <c r="EP17" s="9" t="s">
        <v>166</v>
      </c>
      <c r="EQ17" s="9" t="s">
        <v>256</v>
      </c>
      <c r="ER17" s="9" t="s">
        <v>222</v>
      </c>
      <c r="ES17" s="9" t="s">
        <v>223</v>
      </c>
    </row>
    <row r="18" spans="1:149" s="2" customFormat="1" ht="22.5" customHeight="1" x14ac:dyDescent="0.35">
      <c r="A18" s="29">
        <v>16</v>
      </c>
      <c r="B18" s="9" t="s">
        <v>257</v>
      </c>
      <c r="C18" s="8">
        <v>85278290061</v>
      </c>
      <c r="D18" s="9" t="s">
        <v>146</v>
      </c>
      <c r="E18" s="9" t="s">
        <v>258</v>
      </c>
      <c r="F18" s="1">
        <v>44</v>
      </c>
      <c r="G18" s="1">
        <v>4</v>
      </c>
      <c r="H18" s="9" t="s">
        <v>157</v>
      </c>
      <c r="I18" s="10" t="s">
        <v>158</v>
      </c>
      <c r="J18" s="7">
        <v>5000000</v>
      </c>
      <c r="K18" s="10">
        <v>4000000</v>
      </c>
      <c r="L18" s="9" t="s">
        <v>259</v>
      </c>
      <c r="M18" s="9" t="s">
        <v>147</v>
      </c>
      <c r="N18" s="1">
        <v>72</v>
      </c>
      <c r="O18" s="9" t="s">
        <v>260</v>
      </c>
      <c r="P18" s="1">
        <v>20</v>
      </c>
      <c r="Q18" s="9" t="s">
        <v>175</v>
      </c>
      <c r="R18" s="9" t="s">
        <v>159</v>
      </c>
      <c r="S18" s="9" t="s">
        <v>149</v>
      </c>
      <c r="T18" s="9" t="s">
        <v>160</v>
      </c>
      <c r="U18" s="9" t="s">
        <v>149</v>
      </c>
      <c r="V18" s="9" t="s">
        <v>149</v>
      </c>
      <c r="W18" s="9" t="s">
        <v>149</v>
      </c>
      <c r="X18" s="9" t="s">
        <v>159</v>
      </c>
      <c r="Y18" s="9" t="s">
        <v>149</v>
      </c>
      <c r="Z18" s="9" t="s">
        <v>148</v>
      </c>
      <c r="AA18" s="9" t="s">
        <v>159</v>
      </c>
      <c r="AB18" s="9" t="s">
        <v>149</v>
      </c>
      <c r="AC18" s="9" t="s">
        <v>159</v>
      </c>
      <c r="AD18" s="9" t="s">
        <v>149</v>
      </c>
      <c r="AE18" s="9" t="s">
        <v>149</v>
      </c>
      <c r="AF18" s="9" t="s">
        <v>149</v>
      </c>
      <c r="AG18" s="9" t="s">
        <v>160</v>
      </c>
      <c r="AH18" s="9" t="s">
        <v>160</v>
      </c>
      <c r="AI18" s="9" t="s">
        <v>149</v>
      </c>
      <c r="AJ18" s="9" t="s">
        <v>149</v>
      </c>
      <c r="AK18" s="9" t="s">
        <v>149</v>
      </c>
      <c r="AL18" s="9" t="s">
        <v>160</v>
      </c>
      <c r="AM18" s="9" t="s">
        <v>149</v>
      </c>
      <c r="AN18" s="9" t="s">
        <v>149</v>
      </c>
      <c r="AO18" s="9" t="s">
        <v>149</v>
      </c>
      <c r="AP18" s="9" t="s">
        <v>149</v>
      </c>
      <c r="AQ18" s="9" t="s">
        <v>149</v>
      </c>
      <c r="AR18" s="9" t="s">
        <v>149</v>
      </c>
      <c r="AS18" s="9" t="s">
        <v>159</v>
      </c>
      <c r="AT18" s="9" t="s">
        <v>159</v>
      </c>
      <c r="AU18" s="9" t="s">
        <v>149</v>
      </c>
      <c r="AV18" s="9" t="s">
        <v>149</v>
      </c>
      <c r="AW18" s="9" t="s">
        <v>149</v>
      </c>
      <c r="AX18" s="9" t="s">
        <v>149</v>
      </c>
      <c r="AY18" s="9" t="s">
        <v>149</v>
      </c>
      <c r="AZ18" s="9" t="s">
        <v>149</v>
      </c>
      <c r="BA18" s="9" t="s">
        <v>149</v>
      </c>
      <c r="BB18" s="9" t="s">
        <v>149</v>
      </c>
      <c r="BC18" s="9" t="s">
        <v>149</v>
      </c>
      <c r="BD18" s="9" t="s">
        <v>159</v>
      </c>
      <c r="BE18" s="9" t="s">
        <v>149</v>
      </c>
      <c r="BF18" s="9" t="s">
        <v>159</v>
      </c>
      <c r="BG18" s="9" t="s">
        <v>160</v>
      </c>
      <c r="BH18" s="9" t="s">
        <v>159</v>
      </c>
      <c r="BI18" s="9" t="s">
        <v>159</v>
      </c>
      <c r="BJ18" s="9" t="s">
        <v>161</v>
      </c>
      <c r="BK18" s="9" t="s">
        <v>161</v>
      </c>
      <c r="BL18" s="9" t="s">
        <v>149</v>
      </c>
      <c r="BM18" s="9" t="s">
        <v>149</v>
      </c>
      <c r="BN18" s="9" t="s">
        <v>161</v>
      </c>
      <c r="BO18" s="9" t="s">
        <v>161</v>
      </c>
      <c r="BP18" s="9" t="s">
        <v>161</v>
      </c>
      <c r="BQ18" s="9" t="s">
        <v>161</v>
      </c>
      <c r="BR18" s="46" t="s">
        <v>161</v>
      </c>
      <c r="BS18" s="9" t="s">
        <v>161</v>
      </c>
      <c r="BT18" s="9" t="s">
        <v>161</v>
      </c>
      <c r="BU18" s="9" t="s">
        <v>149</v>
      </c>
      <c r="BV18" s="9" t="s">
        <v>149</v>
      </c>
      <c r="BW18" s="9" t="s">
        <v>149</v>
      </c>
      <c r="BX18" s="9" t="s">
        <v>149</v>
      </c>
      <c r="BY18" s="9" t="s">
        <v>160</v>
      </c>
      <c r="BZ18" s="9" t="s">
        <v>149</v>
      </c>
      <c r="CA18" s="9" t="s">
        <v>149</v>
      </c>
      <c r="CB18" s="9" t="s">
        <v>149</v>
      </c>
      <c r="CC18" s="9" t="s">
        <v>149</v>
      </c>
      <c r="CD18" s="9" t="s">
        <v>149</v>
      </c>
      <c r="CE18" s="9" t="s">
        <v>149</v>
      </c>
      <c r="CF18" s="9" t="s">
        <v>149</v>
      </c>
      <c r="CG18" s="9" t="s">
        <v>161</v>
      </c>
      <c r="CH18" s="9" t="s">
        <v>160</v>
      </c>
      <c r="CI18" s="9" t="s">
        <v>149</v>
      </c>
      <c r="CJ18" s="9" t="s">
        <v>149</v>
      </c>
      <c r="CK18" s="9" t="s">
        <v>149</v>
      </c>
      <c r="CL18" s="9" t="s">
        <v>149</v>
      </c>
      <c r="CM18" s="9" t="s">
        <v>160</v>
      </c>
      <c r="CN18" s="9" t="s">
        <v>149</v>
      </c>
      <c r="CO18" s="9" t="s">
        <v>149</v>
      </c>
      <c r="CP18" s="9" t="s">
        <v>149</v>
      </c>
      <c r="CQ18" s="9" t="s">
        <v>149</v>
      </c>
      <c r="CR18" s="9" t="s">
        <v>149</v>
      </c>
      <c r="CS18" s="9" t="s">
        <v>149</v>
      </c>
      <c r="CT18" s="9" t="s">
        <v>149</v>
      </c>
      <c r="CU18" s="9" t="s">
        <v>160</v>
      </c>
      <c r="CV18" s="9" t="s">
        <v>149</v>
      </c>
      <c r="CW18" s="9" t="s">
        <v>149</v>
      </c>
      <c r="CX18" s="9" t="s">
        <v>160</v>
      </c>
      <c r="CY18" s="9" t="s">
        <v>149</v>
      </c>
      <c r="CZ18" s="9" t="s">
        <v>149</v>
      </c>
      <c r="DA18" s="9" t="s">
        <v>149</v>
      </c>
      <c r="DB18" s="9" t="s">
        <v>149</v>
      </c>
      <c r="DC18" s="9" t="s">
        <v>149</v>
      </c>
      <c r="DD18" s="9" t="s">
        <v>149</v>
      </c>
      <c r="DE18" s="9" t="s">
        <v>149</v>
      </c>
      <c r="DF18" s="9" t="s">
        <v>149</v>
      </c>
      <c r="DG18" s="9" t="s">
        <v>160</v>
      </c>
      <c r="DH18" s="9" t="s">
        <v>149</v>
      </c>
      <c r="DI18" s="9" t="s">
        <v>159</v>
      </c>
      <c r="DJ18" s="9" t="s">
        <v>149</v>
      </c>
      <c r="DK18" s="9" t="s">
        <v>149</v>
      </c>
      <c r="DL18" s="9" t="s">
        <v>160</v>
      </c>
      <c r="DM18" s="9" t="s">
        <v>159</v>
      </c>
      <c r="DN18" s="9" t="s">
        <v>149</v>
      </c>
      <c r="DO18" s="9" t="s">
        <v>160</v>
      </c>
      <c r="DP18" s="9" t="s">
        <v>160</v>
      </c>
      <c r="DQ18" s="9" t="s">
        <v>149</v>
      </c>
      <c r="DR18" s="9" t="s">
        <v>149</v>
      </c>
      <c r="DS18" s="9" t="s">
        <v>149</v>
      </c>
      <c r="DT18" s="9" t="s">
        <v>160</v>
      </c>
      <c r="DU18" s="9" t="s">
        <v>149</v>
      </c>
      <c r="DV18" s="9" t="s">
        <v>149</v>
      </c>
      <c r="DW18" s="9" t="s">
        <v>161</v>
      </c>
      <c r="DX18" s="9" t="s">
        <v>161</v>
      </c>
      <c r="DY18" s="9" t="s">
        <v>149</v>
      </c>
      <c r="DZ18" s="9" t="s">
        <v>161</v>
      </c>
      <c r="EA18" s="9" t="s">
        <v>159</v>
      </c>
      <c r="EB18" s="9" t="s">
        <v>149</v>
      </c>
      <c r="EC18" s="9" t="s">
        <v>150</v>
      </c>
      <c r="ED18" s="9" t="s">
        <v>160</v>
      </c>
      <c r="EE18" s="9" t="s">
        <v>161</v>
      </c>
      <c r="EF18" s="9" t="s">
        <v>149</v>
      </c>
      <c r="EG18" s="9" t="s">
        <v>150</v>
      </c>
      <c r="EH18" s="9" t="s">
        <v>160</v>
      </c>
      <c r="EI18" s="9" t="s">
        <v>160</v>
      </c>
      <c r="EJ18" s="9" t="s">
        <v>159</v>
      </c>
      <c r="EK18" s="9" t="s">
        <v>159</v>
      </c>
      <c r="EL18" s="9" t="s">
        <v>162</v>
      </c>
      <c r="EM18" s="9" t="s">
        <v>163</v>
      </c>
      <c r="EN18" s="9" t="s">
        <v>206</v>
      </c>
      <c r="EO18" s="9" t="s">
        <v>219</v>
      </c>
      <c r="EP18" s="9" t="s">
        <v>166</v>
      </c>
      <c r="EQ18" s="9" t="s">
        <v>256</v>
      </c>
      <c r="ER18" s="9" t="s">
        <v>222</v>
      </c>
      <c r="ES18" s="9" t="s">
        <v>195</v>
      </c>
    </row>
    <row r="19" spans="1:149" s="2" customFormat="1" ht="22.5" customHeight="1" x14ac:dyDescent="0.35">
      <c r="A19" s="29">
        <v>17</v>
      </c>
      <c r="B19" s="9" t="s">
        <v>261</v>
      </c>
      <c r="C19" s="8">
        <v>81268445392</v>
      </c>
      <c r="D19" s="9" t="s">
        <v>146</v>
      </c>
      <c r="E19" s="9" t="s">
        <v>214</v>
      </c>
      <c r="F19" s="1">
        <v>44</v>
      </c>
      <c r="G19" s="1">
        <v>6</v>
      </c>
      <c r="H19" s="9" t="s">
        <v>157</v>
      </c>
      <c r="I19" s="9" t="s">
        <v>210</v>
      </c>
      <c r="J19" s="7"/>
      <c r="K19" s="7"/>
      <c r="L19" s="9" t="s">
        <v>173</v>
      </c>
      <c r="M19" s="9" t="s">
        <v>147</v>
      </c>
      <c r="N19" s="1">
        <v>280</v>
      </c>
      <c r="O19" s="9" t="s">
        <v>234</v>
      </c>
      <c r="P19" s="1">
        <v>20</v>
      </c>
      <c r="Q19" s="9" t="s">
        <v>175</v>
      </c>
      <c r="R19" s="9" t="s">
        <v>159</v>
      </c>
      <c r="S19" s="9" t="s">
        <v>149</v>
      </c>
      <c r="T19" s="9" t="s">
        <v>149</v>
      </c>
      <c r="U19" s="9" t="s">
        <v>149</v>
      </c>
      <c r="V19" s="9" t="s">
        <v>149</v>
      </c>
      <c r="W19" s="9" t="s">
        <v>149</v>
      </c>
      <c r="X19" s="9" t="s">
        <v>159</v>
      </c>
      <c r="Y19" s="9" t="s">
        <v>149</v>
      </c>
      <c r="Z19" s="9" t="s">
        <v>159</v>
      </c>
      <c r="AA19" s="9" t="s">
        <v>159</v>
      </c>
      <c r="AB19" s="9" t="s">
        <v>149</v>
      </c>
      <c r="AC19" s="9" t="s">
        <v>161</v>
      </c>
      <c r="AD19" s="9" t="s">
        <v>149</v>
      </c>
      <c r="AE19" s="9" t="s">
        <v>149</v>
      </c>
      <c r="AF19" s="9" t="s">
        <v>149</v>
      </c>
      <c r="AG19" s="9" t="s">
        <v>149</v>
      </c>
      <c r="AH19" s="9" t="s">
        <v>149</v>
      </c>
      <c r="AI19" s="9" t="s">
        <v>149</v>
      </c>
      <c r="AJ19" s="9" t="s">
        <v>149</v>
      </c>
      <c r="AK19" s="9" t="s">
        <v>149</v>
      </c>
      <c r="AL19" s="9" t="s">
        <v>149</v>
      </c>
      <c r="AM19" s="9" t="s">
        <v>149</v>
      </c>
      <c r="AN19" s="9" t="s">
        <v>149</v>
      </c>
      <c r="AO19" s="9" t="s">
        <v>161</v>
      </c>
      <c r="AP19" s="9" t="s">
        <v>161</v>
      </c>
      <c r="AQ19" s="9" t="s">
        <v>149</v>
      </c>
      <c r="AR19" s="9" t="s">
        <v>149</v>
      </c>
      <c r="AS19" s="9" t="s">
        <v>159</v>
      </c>
      <c r="AT19" s="9" t="s">
        <v>159</v>
      </c>
      <c r="AU19" s="9" t="s">
        <v>149</v>
      </c>
      <c r="AV19" s="9" t="s">
        <v>149</v>
      </c>
      <c r="AW19" s="9" t="s">
        <v>149</v>
      </c>
      <c r="AX19" s="9" t="s">
        <v>149</v>
      </c>
      <c r="AY19" s="9" t="s">
        <v>149</v>
      </c>
      <c r="AZ19" s="9" t="s">
        <v>149</v>
      </c>
      <c r="BA19" s="9" t="s">
        <v>149</v>
      </c>
      <c r="BB19" s="9" t="s">
        <v>149</v>
      </c>
      <c r="BC19" s="9" t="s">
        <v>149</v>
      </c>
      <c r="BD19" s="9" t="s">
        <v>159</v>
      </c>
      <c r="BE19" s="9" t="s">
        <v>149</v>
      </c>
      <c r="BF19" s="9" t="s">
        <v>159</v>
      </c>
      <c r="BG19" s="9" t="s">
        <v>159</v>
      </c>
      <c r="BH19" s="9" t="s">
        <v>159</v>
      </c>
      <c r="BI19" s="9" t="s">
        <v>159</v>
      </c>
      <c r="BJ19" s="9" t="s">
        <v>161</v>
      </c>
      <c r="BK19" s="9" t="s">
        <v>149</v>
      </c>
      <c r="BL19" s="9" t="s">
        <v>149</v>
      </c>
      <c r="BM19" s="9" t="s">
        <v>149</v>
      </c>
      <c r="BN19" s="9" t="s">
        <v>149</v>
      </c>
      <c r="BO19" s="9" t="s">
        <v>161</v>
      </c>
      <c r="BP19" s="9" t="s">
        <v>161</v>
      </c>
      <c r="BQ19" s="9" t="s">
        <v>197</v>
      </c>
      <c r="BR19" s="46" t="s">
        <v>197</v>
      </c>
      <c r="BS19" s="9" t="s">
        <v>197</v>
      </c>
      <c r="BT19" s="9" t="s">
        <v>161</v>
      </c>
      <c r="BU19" s="9" t="s">
        <v>161</v>
      </c>
      <c r="BV19" s="9" t="s">
        <v>161</v>
      </c>
      <c r="BW19" s="9" t="s">
        <v>149</v>
      </c>
      <c r="BX19" s="9" t="s">
        <v>149</v>
      </c>
      <c r="BY19" s="9" t="s">
        <v>149</v>
      </c>
      <c r="BZ19" s="9" t="s">
        <v>149</v>
      </c>
      <c r="CA19" s="9" t="s">
        <v>149</v>
      </c>
      <c r="CB19" s="9" t="s">
        <v>149</v>
      </c>
      <c r="CC19" s="9" t="s">
        <v>161</v>
      </c>
      <c r="CD19" s="9" t="s">
        <v>149</v>
      </c>
      <c r="CE19" s="9" t="s">
        <v>149</v>
      </c>
      <c r="CF19" s="9" t="s">
        <v>149</v>
      </c>
      <c r="CG19" s="9" t="s">
        <v>161</v>
      </c>
      <c r="CH19" s="9" t="s">
        <v>149</v>
      </c>
      <c r="CI19" s="9" t="s">
        <v>149</v>
      </c>
      <c r="CJ19" s="9" t="s">
        <v>149</v>
      </c>
      <c r="CK19" s="9" t="s">
        <v>149</v>
      </c>
      <c r="CL19" s="9" t="s">
        <v>149</v>
      </c>
      <c r="CM19" s="9" t="s">
        <v>149</v>
      </c>
      <c r="CN19" s="9" t="s">
        <v>149</v>
      </c>
      <c r="CO19" s="9" t="s">
        <v>149</v>
      </c>
      <c r="CP19" s="9" t="s">
        <v>149</v>
      </c>
      <c r="CQ19" s="9" t="s">
        <v>149</v>
      </c>
      <c r="CR19" s="9" t="s">
        <v>149</v>
      </c>
      <c r="CS19" s="9" t="s">
        <v>149</v>
      </c>
      <c r="CT19" s="9" t="s">
        <v>149</v>
      </c>
      <c r="CU19" s="9" t="s">
        <v>149</v>
      </c>
      <c r="CV19" s="9" t="s">
        <v>149</v>
      </c>
      <c r="CW19" s="9" t="s">
        <v>149</v>
      </c>
      <c r="CX19" s="9" t="s">
        <v>149</v>
      </c>
      <c r="CY19" s="9" t="s">
        <v>149</v>
      </c>
      <c r="CZ19" s="9" t="s">
        <v>149</v>
      </c>
      <c r="DA19" s="9" t="s">
        <v>149</v>
      </c>
      <c r="DB19" s="9" t="s">
        <v>149</v>
      </c>
      <c r="DC19" s="9" t="s">
        <v>149</v>
      </c>
      <c r="DD19" s="9" t="s">
        <v>149</v>
      </c>
      <c r="DE19" s="9" t="s">
        <v>149</v>
      </c>
      <c r="DF19" s="9" t="s">
        <v>161</v>
      </c>
      <c r="DG19" s="9" t="s">
        <v>149</v>
      </c>
      <c r="DH19" s="9" t="s">
        <v>149</v>
      </c>
      <c r="DI19" s="9" t="s">
        <v>159</v>
      </c>
      <c r="DJ19" s="9" t="s">
        <v>161</v>
      </c>
      <c r="DK19" s="9" t="s">
        <v>161</v>
      </c>
      <c r="DL19" s="9" t="s">
        <v>149</v>
      </c>
      <c r="DM19" s="9" t="s">
        <v>150</v>
      </c>
      <c r="DN19" s="9" t="s">
        <v>149</v>
      </c>
      <c r="DO19" s="9" t="s">
        <v>149</v>
      </c>
      <c r="DP19" s="9" t="s">
        <v>149</v>
      </c>
      <c r="DQ19" s="9" t="s">
        <v>149</v>
      </c>
      <c r="DR19" s="9" t="s">
        <v>149</v>
      </c>
      <c r="DS19" s="9" t="s">
        <v>149</v>
      </c>
      <c r="DT19" s="9" t="s">
        <v>149</v>
      </c>
      <c r="DU19" s="9" t="s">
        <v>149</v>
      </c>
      <c r="DV19" s="9" t="s">
        <v>161</v>
      </c>
      <c r="DW19" s="9" t="s">
        <v>149</v>
      </c>
      <c r="DX19" s="9" t="s">
        <v>149</v>
      </c>
      <c r="DY19" s="9" t="s">
        <v>149</v>
      </c>
      <c r="DZ19" s="9" t="s">
        <v>161</v>
      </c>
      <c r="EA19" s="9" t="s">
        <v>159</v>
      </c>
      <c r="EB19" s="9" t="s">
        <v>149</v>
      </c>
      <c r="EC19" s="9" t="s">
        <v>159</v>
      </c>
      <c r="ED19" s="9" t="s">
        <v>149</v>
      </c>
      <c r="EE19" s="9" t="s">
        <v>149</v>
      </c>
      <c r="EF19" s="9" t="s">
        <v>149</v>
      </c>
      <c r="EG19" s="9" t="s">
        <v>159</v>
      </c>
      <c r="EH19" s="9" t="s">
        <v>161</v>
      </c>
      <c r="EI19" s="9" t="s">
        <v>149</v>
      </c>
      <c r="EJ19" s="9" t="s">
        <v>159</v>
      </c>
      <c r="EK19" s="9" t="s">
        <v>159</v>
      </c>
      <c r="EL19" s="9" t="s">
        <v>162</v>
      </c>
      <c r="EM19" s="9" t="s">
        <v>163</v>
      </c>
      <c r="EN19" s="9" t="s">
        <v>262</v>
      </c>
      <c r="EO19" s="9" t="s">
        <v>263</v>
      </c>
      <c r="EP19" s="9" t="s">
        <v>166</v>
      </c>
      <c r="EQ19" s="9" t="s">
        <v>190</v>
      </c>
      <c r="ER19" s="9" t="s">
        <v>191</v>
      </c>
      <c r="ES19" s="9" t="s">
        <v>195</v>
      </c>
    </row>
    <row r="20" spans="1:149" s="2" customFormat="1" ht="22.5" customHeight="1" x14ac:dyDescent="0.35">
      <c r="A20" s="29">
        <v>18</v>
      </c>
      <c r="B20" s="9" t="s">
        <v>264</v>
      </c>
      <c r="C20" s="8">
        <v>82386661271</v>
      </c>
      <c r="D20" s="9" t="s">
        <v>146</v>
      </c>
      <c r="E20" s="9" t="s">
        <v>254</v>
      </c>
      <c r="F20" s="1">
        <v>51</v>
      </c>
      <c r="G20" s="1">
        <v>4</v>
      </c>
      <c r="H20" s="9" t="s">
        <v>157</v>
      </c>
      <c r="I20" s="9" t="s">
        <v>210</v>
      </c>
      <c r="J20" s="7">
        <v>2000000</v>
      </c>
      <c r="K20" s="7">
        <v>1800000</v>
      </c>
      <c r="L20" s="9" t="s">
        <v>173</v>
      </c>
      <c r="M20" s="9" t="s">
        <v>147</v>
      </c>
      <c r="N20" s="1">
        <v>250</v>
      </c>
      <c r="O20" s="9" t="s">
        <v>265</v>
      </c>
      <c r="P20" s="1">
        <v>15</v>
      </c>
      <c r="Q20" s="9" t="s">
        <v>175</v>
      </c>
      <c r="R20" s="9" t="s">
        <v>148</v>
      </c>
      <c r="S20" s="9" t="s">
        <v>149</v>
      </c>
      <c r="T20" s="9" t="s">
        <v>160</v>
      </c>
      <c r="U20" s="9" t="s">
        <v>149</v>
      </c>
      <c r="V20" s="9" t="s">
        <v>149</v>
      </c>
      <c r="W20" s="9" t="s">
        <v>149</v>
      </c>
      <c r="X20" s="9" t="s">
        <v>159</v>
      </c>
      <c r="Y20" s="9" t="s">
        <v>149</v>
      </c>
      <c r="Z20" s="9" t="s">
        <v>159</v>
      </c>
      <c r="AA20" s="9" t="s">
        <v>159</v>
      </c>
      <c r="AB20" s="9" t="s">
        <v>160</v>
      </c>
      <c r="AC20" s="9" t="s">
        <v>148</v>
      </c>
      <c r="AD20" s="9" t="s">
        <v>203</v>
      </c>
      <c r="AE20" s="9" t="s">
        <v>149</v>
      </c>
      <c r="AF20" s="9" t="s">
        <v>149</v>
      </c>
      <c r="AG20" s="9" t="s">
        <v>149</v>
      </c>
      <c r="AH20" s="9" t="s">
        <v>160</v>
      </c>
      <c r="AI20" s="9" t="s">
        <v>160</v>
      </c>
      <c r="AJ20" s="9" t="s">
        <v>160</v>
      </c>
      <c r="AK20" s="9" t="s">
        <v>149</v>
      </c>
      <c r="AL20" s="9" t="s">
        <v>149</v>
      </c>
      <c r="AM20" s="9" t="s">
        <v>149</v>
      </c>
      <c r="AN20" s="9" t="s">
        <v>149</v>
      </c>
      <c r="AO20" s="9" t="s">
        <v>149</v>
      </c>
      <c r="AP20" s="9" t="s">
        <v>149</v>
      </c>
      <c r="AQ20" s="9" t="s">
        <v>149</v>
      </c>
      <c r="AR20" s="9" t="s">
        <v>149</v>
      </c>
      <c r="AS20" s="9" t="s">
        <v>159</v>
      </c>
      <c r="AT20" s="9" t="s">
        <v>159</v>
      </c>
      <c r="AU20" s="9" t="s">
        <v>149</v>
      </c>
      <c r="AV20" s="9" t="s">
        <v>149</v>
      </c>
      <c r="AW20" s="9" t="s">
        <v>161</v>
      </c>
      <c r="AX20" s="9" t="s">
        <v>149</v>
      </c>
      <c r="AY20" s="9" t="s">
        <v>149</v>
      </c>
      <c r="AZ20" s="9" t="s">
        <v>149</v>
      </c>
      <c r="BA20" s="9" t="s">
        <v>149</v>
      </c>
      <c r="BB20" s="9" t="s">
        <v>149</v>
      </c>
      <c r="BC20" s="9" t="s">
        <v>149</v>
      </c>
      <c r="BD20" s="9" t="s">
        <v>159</v>
      </c>
      <c r="BE20" s="9" t="s">
        <v>149</v>
      </c>
      <c r="BF20" s="9" t="s">
        <v>159</v>
      </c>
      <c r="BG20" s="9" t="s">
        <v>159</v>
      </c>
      <c r="BH20" s="9" t="s">
        <v>150</v>
      </c>
      <c r="BI20" s="9" t="s">
        <v>159</v>
      </c>
      <c r="BJ20" s="9" t="s">
        <v>161</v>
      </c>
      <c r="BK20" s="9" t="s">
        <v>149</v>
      </c>
      <c r="BL20" s="9" t="s">
        <v>149</v>
      </c>
      <c r="BM20" s="9" t="s">
        <v>149</v>
      </c>
      <c r="BN20" s="9" t="s">
        <v>149</v>
      </c>
      <c r="BO20" s="9" t="s">
        <v>161</v>
      </c>
      <c r="BP20" s="9" t="s">
        <v>161</v>
      </c>
      <c r="BQ20" s="9" t="s">
        <v>161</v>
      </c>
      <c r="BR20" s="46" t="s">
        <v>197</v>
      </c>
      <c r="BS20" s="9" t="s">
        <v>197</v>
      </c>
      <c r="BT20" s="9" t="s">
        <v>149</v>
      </c>
      <c r="BU20" s="9" t="s">
        <v>161</v>
      </c>
      <c r="BV20" s="9" t="s">
        <v>149</v>
      </c>
      <c r="BW20" s="9" t="s">
        <v>149</v>
      </c>
      <c r="BX20" s="9" t="s">
        <v>149</v>
      </c>
      <c r="BY20" s="9" t="s">
        <v>149</v>
      </c>
      <c r="BZ20" s="9" t="s">
        <v>149</v>
      </c>
      <c r="CA20" s="9" t="s">
        <v>149</v>
      </c>
      <c r="CB20" s="9" t="s">
        <v>149</v>
      </c>
      <c r="CC20" s="9" t="s">
        <v>161</v>
      </c>
      <c r="CD20" s="9" t="s">
        <v>149</v>
      </c>
      <c r="CE20" s="9" t="s">
        <v>149</v>
      </c>
      <c r="CF20" s="9" t="s">
        <v>149</v>
      </c>
      <c r="CG20" s="9" t="s">
        <v>161</v>
      </c>
      <c r="CH20" s="9" t="s">
        <v>149</v>
      </c>
      <c r="CI20" s="9" t="s">
        <v>149</v>
      </c>
      <c r="CJ20" s="9" t="s">
        <v>149</v>
      </c>
      <c r="CK20" s="9" t="s">
        <v>149</v>
      </c>
      <c r="CL20" s="9" t="s">
        <v>149</v>
      </c>
      <c r="CM20" s="9" t="s">
        <v>149</v>
      </c>
      <c r="CN20" s="9" t="s">
        <v>149</v>
      </c>
      <c r="CO20" s="9" t="s">
        <v>149</v>
      </c>
      <c r="CP20" s="9" t="s">
        <v>149</v>
      </c>
      <c r="CQ20" s="9" t="s">
        <v>149</v>
      </c>
      <c r="CR20" s="9" t="s">
        <v>149</v>
      </c>
      <c r="CS20" s="9" t="s">
        <v>149</v>
      </c>
      <c r="CT20" s="9" t="s">
        <v>149</v>
      </c>
      <c r="CU20" s="9" t="s">
        <v>149</v>
      </c>
      <c r="CV20" s="9" t="s">
        <v>149</v>
      </c>
      <c r="CW20" s="9" t="s">
        <v>149</v>
      </c>
      <c r="CX20" s="9" t="s">
        <v>149</v>
      </c>
      <c r="CY20" s="9" t="s">
        <v>149</v>
      </c>
      <c r="CZ20" s="9" t="s">
        <v>149</v>
      </c>
      <c r="DA20" s="9" t="s">
        <v>149</v>
      </c>
      <c r="DB20" s="9" t="s">
        <v>149</v>
      </c>
      <c r="DC20" s="9" t="s">
        <v>149</v>
      </c>
      <c r="DD20" s="9" t="s">
        <v>149</v>
      </c>
      <c r="DE20" s="9" t="s">
        <v>149</v>
      </c>
      <c r="DF20" s="9" t="s">
        <v>149</v>
      </c>
      <c r="DG20" s="9" t="s">
        <v>149</v>
      </c>
      <c r="DH20" s="9" t="s">
        <v>149</v>
      </c>
      <c r="DI20" s="9" t="s">
        <v>159</v>
      </c>
      <c r="DJ20" s="9" t="s">
        <v>149</v>
      </c>
      <c r="DK20" s="9" t="s">
        <v>161</v>
      </c>
      <c r="DL20" s="9" t="s">
        <v>149</v>
      </c>
      <c r="DM20" s="9" t="s">
        <v>150</v>
      </c>
      <c r="DN20" s="9" t="s">
        <v>161</v>
      </c>
      <c r="DO20" s="9" t="s">
        <v>149</v>
      </c>
      <c r="DP20" s="9" t="s">
        <v>149</v>
      </c>
      <c r="DQ20" s="9" t="s">
        <v>149</v>
      </c>
      <c r="DR20" s="9" t="s">
        <v>149</v>
      </c>
      <c r="DS20" s="9" t="s">
        <v>149</v>
      </c>
      <c r="DT20" s="9" t="s">
        <v>149</v>
      </c>
      <c r="DU20" s="9" t="s">
        <v>149</v>
      </c>
      <c r="DV20" s="9" t="s">
        <v>149</v>
      </c>
      <c r="DW20" s="9" t="s">
        <v>149</v>
      </c>
      <c r="DX20" s="9" t="s">
        <v>161</v>
      </c>
      <c r="DY20" s="9" t="s">
        <v>149</v>
      </c>
      <c r="DZ20" s="9" t="s">
        <v>161</v>
      </c>
      <c r="EA20" s="9" t="s">
        <v>159</v>
      </c>
      <c r="EB20" s="9" t="s">
        <v>149</v>
      </c>
      <c r="EC20" s="9" t="s">
        <v>159</v>
      </c>
      <c r="ED20" s="9" t="s">
        <v>149</v>
      </c>
      <c r="EE20" s="9" t="s">
        <v>149</v>
      </c>
      <c r="EF20" s="9" t="s">
        <v>149</v>
      </c>
      <c r="EG20" s="9" t="s">
        <v>150</v>
      </c>
      <c r="EH20" s="9" t="s">
        <v>149</v>
      </c>
      <c r="EI20" s="9" t="s">
        <v>149</v>
      </c>
      <c r="EJ20" s="9" t="s">
        <v>160</v>
      </c>
      <c r="EK20" s="9" t="s">
        <v>161</v>
      </c>
      <c r="EL20" s="9" t="s">
        <v>266</v>
      </c>
      <c r="EM20" s="9" t="s">
        <v>163</v>
      </c>
      <c r="EN20" s="9" t="s">
        <v>177</v>
      </c>
      <c r="EO20" s="9" t="s">
        <v>267</v>
      </c>
      <c r="EP20" s="9" t="s">
        <v>166</v>
      </c>
      <c r="EQ20" s="9" t="s">
        <v>190</v>
      </c>
      <c r="ER20" s="9" t="s">
        <v>191</v>
      </c>
      <c r="ES20" s="9" t="s">
        <v>195</v>
      </c>
    </row>
    <row r="21" spans="1:149" s="2" customFormat="1" ht="22.5" customHeight="1" x14ac:dyDescent="0.35">
      <c r="A21" s="29">
        <v>19</v>
      </c>
      <c r="B21" s="9" t="s">
        <v>268</v>
      </c>
      <c r="C21" s="8">
        <v>8127613789</v>
      </c>
      <c r="D21" s="9" t="s">
        <v>146</v>
      </c>
      <c r="E21" s="9" t="s">
        <v>269</v>
      </c>
      <c r="F21" s="1">
        <v>46</v>
      </c>
      <c r="G21" s="1">
        <v>4</v>
      </c>
      <c r="H21" s="9" t="s">
        <v>270</v>
      </c>
      <c r="I21" s="9" t="s">
        <v>172</v>
      </c>
      <c r="J21" s="7">
        <v>3000000</v>
      </c>
      <c r="K21" s="7">
        <v>3000000</v>
      </c>
      <c r="L21" s="9" t="s">
        <v>271</v>
      </c>
      <c r="M21" s="9" t="s">
        <v>147</v>
      </c>
      <c r="N21" s="1">
        <v>40</v>
      </c>
      <c r="O21" s="9" t="s">
        <v>272</v>
      </c>
      <c r="P21" s="1">
        <v>8</v>
      </c>
      <c r="Q21" s="9" t="s">
        <v>175</v>
      </c>
      <c r="R21" s="9" t="s">
        <v>159</v>
      </c>
      <c r="S21" s="9" t="s">
        <v>161</v>
      </c>
      <c r="T21" s="9" t="s">
        <v>149</v>
      </c>
      <c r="U21" s="9" t="s">
        <v>149</v>
      </c>
      <c r="V21" s="9" t="s">
        <v>149</v>
      </c>
      <c r="W21" s="9" t="s">
        <v>149</v>
      </c>
      <c r="X21" s="9" t="s">
        <v>159</v>
      </c>
      <c r="Y21" s="9" t="s">
        <v>149</v>
      </c>
      <c r="Z21" s="9" t="s">
        <v>159</v>
      </c>
      <c r="AA21" s="9" t="s">
        <v>159</v>
      </c>
      <c r="AB21" s="9" t="s">
        <v>149</v>
      </c>
      <c r="AC21" s="9" t="s">
        <v>159</v>
      </c>
      <c r="AD21" s="9" t="s">
        <v>149</v>
      </c>
      <c r="AE21" s="9" t="s">
        <v>161</v>
      </c>
      <c r="AF21" s="9" t="s">
        <v>149</v>
      </c>
      <c r="AG21" s="9" t="s">
        <v>149</v>
      </c>
      <c r="AH21" s="9" t="s">
        <v>149</v>
      </c>
      <c r="AI21" s="9" t="s">
        <v>149</v>
      </c>
      <c r="AJ21" s="9" t="s">
        <v>149</v>
      </c>
      <c r="AK21" s="9" t="s">
        <v>149</v>
      </c>
      <c r="AL21" s="9" t="s">
        <v>149</v>
      </c>
      <c r="AM21" s="9" t="s">
        <v>149</v>
      </c>
      <c r="AN21" s="9" t="s">
        <v>149</v>
      </c>
      <c r="AO21" s="9" t="s">
        <v>149</v>
      </c>
      <c r="AP21" s="9" t="s">
        <v>149</v>
      </c>
      <c r="AQ21" s="9" t="s">
        <v>149</v>
      </c>
      <c r="AR21" s="9" t="s">
        <v>149</v>
      </c>
      <c r="AS21" s="9" t="s">
        <v>159</v>
      </c>
      <c r="AT21" s="9" t="s">
        <v>159</v>
      </c>
      <c r="AU21" s="9" t="s">
        <v>149</v>
      </c>
      <c r="AV21" s="9" t="s">
        <v>149</v>
      </c>
      <c r="AW21" s="9" t="s">
        <v>149</v>
      </c>
      <c r="AX21" s="9" t="s">
        <v>149</v>
      </c>
      <c r="AY21" s="9" t="s">
        <v>149</v>
      </c>
      <c r="AZ21" s="9" t="s">
        <v>149</v>
      </c>
      <c r="BA21" s="9" t="s">
        <v>149</v>
      </c>
      <c r="BB21" s="9" t="s">
        <v>149</v>
      </c>
      <c r="BC21" s="9" t="s">
        <v>149</v>
      </c>
      <c r="BD21" s="9" t="s">
        <v>159</v>
      </c>
      <c r="BE21" s="9" t="s">
        <v>149</v>
      </c>
      <c r="BF21" s="9" t="s">
        <v>159</v>
      </c>
      <c r="BG21" s="9" t="s">
        <v>159</v>
      </c>
      <c r="BH21" s="9" t="s">
        <v>159</v>
      </c>
      <c r="BI21" s="9" t="s">
        <v>159</v>
      </c>
      <c r="BJ21" s="9" t="s">
        <v>149</v>
      </c>
      <c r="BK21" s="9" t="s">
        <v>149</v>
      </c>
      <c r="BL21" s="9" t="s">
        <v>149</v>
      </c>
      <c r="BM21" s="9" t="s">
        <v>149</v>
      </c>
      <c r="BN21" s="9" t="s">
        <v>149</v>
      </c>
      <c r="BO21" s="9" t="s">
        <v>149</v>
      </c>
      <c r="BP21" s="9" t="s">
        <v>149</v>
      </c>
      <c r="BQ21" s="9" t="s">
        <v>149</v>
      </c>
      <c r="BR21" s="46" t="s">
        <v>149</v>
      </c>
      <c r="BS21" s="9" t="s">
        <v>149</v>
      </c>
      <c r="BT21" s="9" t="s">
        <v>149</v>
      </c>
      <c r="BU21" s="9" t="s">
        <v>149</v>
      </c>
      <c r="BV21" s="9" t="s">
        <v>149</v>
      </c>
      <c r="BW21" s="9" t="s">
        <v>149</v>
      </c>
      <c r="BX21" s="9" t="s">
        <v>149</v>
      </c>
      <c r="BY21" s="9" t="s">
        <v>149</v>
      </c>
      <c r="BZ21" s="9" t="s">
        <v>149</v>
      </c>
      <c r="CA21" s="9" t="s">
        <v>149</v>
      </c>
      <c r="CB21" s="9" t="s">
        <v>149</v>
      </c>
      <c r="CC21" s="9" t="s">
        <v>149</v>
      </c>
      <c r="CD21" s="9" t="s">
        <v>149</v>
      </c>
      <c r="CE21" s="9" t="s">
        <v>149</v>
      </c>
      <c r="CF21" s="9" t="s">
        <v>149</v>
      </c>
      <c r="CG21" s="9" t="s">
        <v>149</v>
      </c>
      <c r="CH21" s="9" t="s">
        <v>149</v>
      </c>
      <c r="CI21" s="9" t="s">
        <v>149</v>
      </c>
      <c r="CJ21" s="9" t="s">
        <v>149</v>
      </c>
      <c r="CK21" s="9" t="s">
        <v>149</v>
      </c>
      <c r="CL21" s="9" t="s">
        <v>149</v>
      </c>
      <c r="CM21" s="9" t="s">
        <v>149</v>
      </c>
      <c r="CN21" s="9" t="s">
        <v>149</v>
      </c>
      <c r="CO21" s="9" t="s">
        <v>149</v>
      </c>
      <c r="CP21" s="9" t="s">
        <v>149</v>
      </c>
      <c r="CQ21" s="9" t="s">
        <v>149</v>
      </c>
      <c r="CR21" s="9" t="s">
        <v>149</v>
      </c>
      <c r="CS21" s="9" t="s">
        <v>149</v>
      </c>
      <c r="CT21" s="9" t="s">
        <v>149</v>
      </c>
      <c r="CU21" s="9" t="s">
        <v>149</v>
      </c>
      <c r="CV21" s="9" t="s">
        <v>149</v>
      </c>
      <c r="CW21" s="9" t="s">
        <v>149</v>
      </c>
      <c r="CX21" s="9" t="s">
        <v>149</v>
      </c>
      <c r="CY21" s="9" t="s">
        <v>149</v>
      </c>
      <c r="CZ21" s="9" t="s">
        <v>149</v>
      </c>
      <c r="DA21" s="9" t="s">
        <v>149</v>
      </c>
      <c r="DB21" s="9" t="s">
        <v>149</v>
      </c>
      <c r="DC21" s="9" t="s">
        <v>149</v>
      </c>
      <c r="DD21" s="9" t="s">
        <v>149</v>
      </c>
      <c r="DE21" s="9" t="s">
        <v>149</v>
      </c>
      <c r="DF21" s="9" t="s">
        <v>149</v>
      </c>
      <c r="DG21" s="9" t="s">
        <v>149</v>
      </c>
      <c r="DH21" s="9" t="s">
        <v>149</v>
      </c>
      <c r="DI21" s="9" t="s">
        <v>159</v>
      </c>
      <c r="DJ21" s="9" t="s">
        <v>149</v>
      </c>
      <c r="DK21" s="9" t="s">
        <v>149</v>
      </c>
      <c r="DL21" s="9" t="s">
        <v>149</v>
      </c>
      <c r="DM21" s="9" t="s">
        <v>159</v>
      </c>
      <c r="DN21" s="9" t="s">
        <v>149</v>
      </c>
      <c r="DO21" s="9" t="s">
        <v>149</v>
      </c>
      <c r="DP21" s="9" t="s">
        <v>149</v>
      </c>
      <c r="DQ21" s="9" t="s">
        <v>149</v>
      </c>
      <c r="DR21" s="9" t="s">
        <v>149</v>
      </c>
      <c r="DS21" s="9" t="s">
        <v>149</v>
      </c>
      <c r="DT21" s="9" t="s">
        <v>149</v>
      </c>
      <c r="DU21" s="9" t="s">
        <v>149</v>
      </c>
      <c r="DV21" s="9" t="s">
        <v>149</v>
      </c>
      <c r="DW21" s="9" t="s">
        <v>149</v>
      </c>
      <c r="DX21" s="9" t="s">
        <v>149</v>
      </c>
      <c r="DY21" s="9" t="s">
        <v>149</v>
      </c>
      <c r="DZ21" s="9" t="s">
        <v>149</v>
      </c>
      <c r="EA21" s="9" t="s">
        <v>159</v>
      </c>
      <c r="EB21" s="9" t="s">
        <v>149</v>
      </c>
      <c r="EC21" s="9" t="s">
        <v>159</v>
      </c>
      <c r="ED21" s="9" t="s">
        <v>149</v>
      </c>
      <c r="EE21" s="9" t="s">
        <v>149</v>
      </c>
      <c r="EF21" s="9" t="s">
        <v>149</v>
      </c>
      <c r="EG21" s="9" t="s">
        <v>159</v>
      </c>
      <c r="EH21" s="9" t="s">
        <v>149</v>
      </c>
      <c r="EI21" s="9" t="s">
        <v>149</v>
      </c>
      <c r="EJ21" s="9" t="s">
        <v>159</v>
      </c>
      <c r="EK21" s="9" t="s">
        <v>159</v>
      </c>
      <c r="EL21" s="9" t="s">
        <v>273</v>
      </c>
      <c r="EM21" s="9" t="s">
        <v>274</v>
      </c>
      <c r="EN21" s="9" t="s">
        <v>275</v>
      </c>
      <c r="EO21" s="9" t="s">
        <v>276</v>
      </c>
      <c r="EP21" s="9" t="s">
        <v>166</v>
      </c>
      <c r="EQ21" s="9" t="s">
        <v>277</v>
      </c>
      <c r="ER21" s="9" t="s">
        <v>278</v>
      </c>
      <c r="ES21" s="9" t="s">
        <v>195</v>
      </c>
    </row>
    <row r="22" spans="1:149" s="2" customFormat="1" ht="22.5" customHeight="1" x14ac:dyDescent="0.35">
      <c r="A22" s="29">
        <v>20</v>
      </c>
      <c r="B22" s="9" t="s">
        <v>279</v>
      </c>
      <c r="C22" s="8">
        <v>85263096029</v>
      </c>
      <c r="D22" s="9" t="s">
        <v>146</v>
      </c>
      <c r="E22" s="9" t="s">
        <v>280</v>
      </c>
      <c r="F22" s="1">
        <v>40</v>
      </c>
      <c r="G22" s="1">
        <v>5</v>
      </c>
      <c r="H22" s="9" t="s">
        <v>157</v>
      </c>
      <c r="I22" s="9" t="s">
        <v>158</v>
      </c>
      <c r="J22" s="7"/>
      <c r="K22" s="7"/>
      <c r="L22" s="9" t="s">
        <v>255</v>
      </c>
      <c r="M22" s="9" t="s">
        <v>147</v>
      </c>
      <c r="N22" s="1">
        <v>429</v>
      </c>
      <c r="O22" s="9" t="s">
        <v>212</v>
      </c>
      <c r="P22" s="1">
        <v>22</v>
      </c>
      <c r="Q22" s="9" t="s">
        <v>281</v>
      </c>
      <c r="R22" s="9" t="s">
        <v>161</v>
      </c>
      <c r="S22" s="9" t="s">
        <v>149</v>
      </c>
      <c r="T22" s="9" t="s">
        <v>149</v>
      </c>
      <c r="U22" s="9" t="s">
        <v>149</v>
      </c>
      <c r="V22" s="9" t="s">
        <v>149</v>
      </c>
      <c r="W22" s="9" t="s">
        <v>149</v>
      </c>
      <c r="X22" s="9" t="s">
        <v>159</v>
      </c>
      <c r="Y22" s="9" t="s">
        <v>161</v>
      </c>
      <c r="Z22" s="9" t="s">
        <v>161</v>
      </c>
      <c r="AA22" s="9" t="s">
        <v>161</v>
      </c>
      <c r="AB22" s="9" t="s">
        <v>282</v>
      </c>
      <c r="AC22" s="9" t="s">
        <v>159</v>
      </c>
      <c r="AD22" s="9" t="s">
        <v>149</v>
      </c>
      <c r="AE22" s="9" t="s">
        <v>149</v>
      </c>
      <c r="AF22" s="9" t="s">
        <v>149</v>
      </c>
      <c r="AG22" s="9" t="s">
        <v>149</v>
      </c>
      <c r="AH22" s="9" t="s">
        <v>149</v>
      </c>
      <c r="AI22" s="9" t="s">
        <v>149</v>
      </c>
      <c r="AJ22" s="9" t="s">
        <v>149</v>
      </c>
      <c r="AK22" s="9" t="s">
        <v>161</v>
      </c>
      <c r="AL22" s="9" t="s">
        <v>161</v>
      </c>
      <c r="AM22" s="9" t="s">
        <v>161</v>
      </c>
      <c r="AN22" s="9" t="s">
        <v>282</v>
      </c>
      <c r="AO22" s="9" t="s">
        <v>161</v>
      </c>
      <c r="AP22" s="9" t="s">
        <v>161</v>
      </c>
      <c r="AQ22" s="9" t="s">
        <v>149</v>
      </c>
      <c r="AR22" s="9" t="s">
        <v>149</v>
      </c>
      <c r="AS22" s="9" t="s">
        <v>159</v>
      </c>
      <c r="AT22" s="9" t="s">
        <v>159</v>
      </c>
      <c r="AU22" s="9" t="s">
        <v>161</v>
      </c>
      <c r="AV22" s="9" t="s">
        <v>161</v>
      </c>
      <c r="AW22" s="9" t="s">
        <v>161</v>
      </c>
      <c r="AX22" s="9" t="s">
        <v>161</v>
      </c>
      <c r="AY22" s="9" t="s">
        <v>161</v>
      </c>
      <c r="AZ22" s="9" t="s">
        <v>161</v>
      </c>
      <c r="BA22" s="9" t="s">
        <v>161</v>
      </c>
      <c r="BB22" s="9" t="s">
        <v>149</v>
      </c>
      <c r="BC22" s="9" t="s">
        <v>161</v>
      </c>
      <c r="BD22" s="9" t="s">
        <v>159</v>
      </c>
      <c r="BE22" s="9" t="s">
        <v>149</v>
      </c>
      <c r="BF22" s="9" t="s">
        <v>159</v>
      </c>
      <c r="BG22" s="9" t="s">
        <v>159</v>
      </c>
      <c r="BH22" s="9" t="s">
        <v>159</v>
      </c>
      <c r="BI22" s="9" t="s">
        <v>159</v>
      </c>
      <c r="BJ22" s="9" t="s">
        <v>149</v>
      </c>
      <c r="BK22" s="9" t="s">
        <v>149</v>
      </c>
      <c r="BL22" s="9" t="s">
        <v>149</v>
      </c>
      <c r="BM22" s="9" t="s">
        <v>149</v>
      </c>
      <c r="BN22" s="9" t="s">
        <v>161</v>
      </c>
      <c r="BO22" s="9" t="s">
        <v>149</v>
      </c>
      <c r="BP22" s="9" t="s">
        <v>161</v>
      </c>
      <c r="BQ22" s="9" t="s">
        <v>161</v>
      </c>
      <c r="BR22" s="46" t="s">
        <v>161</v>
      </c>
      <c r="BS22" s="9" t="s">
        <v>161</v>
      </c>
      <c r="BT22" s="9" t="s">
        <v>161</v>
      </c>
      <c r="BU22" s="9" t="s">
        <v>161</v>
      </c>
      <c r="BV22" s="9" t="s">
        <v>161</v>
      </c>
      <c r="BW22" s="9" t="s">
        <v>161</v>
      </c>
      <c r="BX22" s="9" t="s">
        <v>149</v>
      </c>
      <c r="BY22" s="9" t="s">
        <v>149</v>
      </c>
      <c r="BZ22" s="9" t="s">
        <v>149</v>
      </c>
      <c r="CA22" s="9" t="s">
        <v>149</v>
      </c>
      <c r="CB22" s="9" t="s">
        <v>149</v>
      </c>
      <c r="CC22" s="9" t="s">
        <v>149</v>
      </c>
      <c r="CD22" s="9" t="s">
        <v>149</v>
      </c>
      <c r="CE22" s="9" t="s">
        <v>149</v>
      </c>
      <c r="CF22" s="9" t="s">
        <v>149</v>
      </c>
      <c r="CG22" s="9" t="s">
        <v>149</v>
      </c>
      <c r="CH22" s="9" t="s">
        <v>149</v>
      </c>
      <c r="CI22" s="9" t="s">
        <v>149</v>
      </c>
      <c r="CJ22" s="9" t="s">
        <v>149</v>
      </c>
      <c r="CK22" s="9" t="s">
        <v>149</v>
      </c>
      <c r="CL22" s="9" t="s">
        <v>149</v>
      </c>
      <c r="CM22" s="9" t="s">
        <v>149</v>
      </c>
      <c r="CN22" s="9" t="s">
        <v>161</v>
      </c>
      <c r="CO22" s="9" t="s">
        <v>149</v>
      </c>
      <c r="CP22" s="9" t="s">
        <v>149</v>
      </c>
      <c r="CQ22" s="9" t="s">
        <v>149</v>
      </c>
      <c r="CR22" s="9" t="s">
        <v>149</v>
      </c>
      <c r="CS22" s="9" t="s">
        <v>149</v>
      </c>
      <c r="CT22" s="9" t="s">
        <v>149</v>
      </c>
      <c r="CU22" s="9" t="s">
        <v>149</v>
      </c>
      <c r="CV22" s="9" t="s">
        <v>149</v>
      </c>
      <c r="CW22" s="9" t="s">
        <v>149</v>
      </c>
      <c r="CX22" s="9" t="s">
        <v>149</v>
      </c>
      <c r="CY22" s="9" t="s">
        <v>149</v>
      </c>
      <c r="CZ22" s="9" t="s">
        <v>161</v>
      </c>
      <c r="DA22" s="9" t="s">
        <v>161</v>
      </c>
      <c r="DB22" s="9" t="s">
        <v>161</v>
      </c>
      <c r="DC22" s="9" t="s">
        <v>161</v>
      </c>
      <c r="DD22" s="9" t="s">
        <v>161</v>
      </c>
      <c r="DE22" s="9" t="s">
        <v>149</v>
      </c>
      <c r="DF22" s="9" t="s">
        <v>149</v>
      </c>
      <c r="DG22" s="9" t="s">
        <v>149</v>
      </c>
      <c r="DH22" s="9" t="s">
        <v>149</v>
      </c>
      <c r="DI22" s="9" t="s">
        <v>159</v>
      </c>
      <c r="DJ22" s="9" t="s">
        <v>161</v>
      </c>
      <c r="DK22" s="9" t="s">
        <v>161</v>
      </c>
      <c r="DL22" s="9" t="s">
        <v>161</v>
      </c>
      <c r="DM22" s="9" t="s">
        <v>150</v>
      </c>
      <c r="DN22" s="9" t="s">
        <v>161</v>
      </c>
      <c r="DO22" s="9" t="s">
        <v>149</v>
      </c>
      <c r="DP22" s="9" t="s">
        <v>149</v>
      </c>
      <c r="DQ22" s="9" t="s">
        <v>149</v>
      </c>
      <c r="DR22" s="9" t="s">
        <v>149</v>
      </c>
      <c r="DS22" s="9" t="s">
        <v>149</v>
      </c>
      <c r="DT22" s="9" t="s">
        <v>149</v>
      </c>
      <c r="DU22" s="9" t="s">
        <v>161</v>
      </c>
      <c r="DV22" s="9" t="s">
        <v>161</v>
      </c>
      <c r="DW22" s="9" t="s">
        <v>161</v>
      </c>
      <c r="DX22" s="9" t="s">
        <v>161</v>
      </c>
      <c r="DY22" s="9" t="s">
        <v>161</v>
      </c>
      <c r="DZ22" s="9" t="s">
        <v>149</v>
      </c>
      <c r="EA22" s="9" t="s">
        <v>159</v>
      </c>
      <c r="EB22" s="9" t="s">
        <v>149</v>
      </c>
      <c r="EC22" s="9" t="s">
        <v>159</v>
      </c>
      <c r="ED22" s="9" t="s">
        <v>149</v>
      </c>
      <c r="EE22" s="9" t="s">
        <v>149</v>
      </c>
      <c r="EF22" s="9" t="s">
        <v>149</v>
      </c>
      <c r="EG22" s="9" t="s">
        <v>159</v>
      </c>
      <c r="EH22" s="9" t="s">
        <v>149</v>
      </c>
      <c r="EI22" s="9" t="s">
        <v>161</v>
      </c>
      <c r="EJ22" s="9" t="s">
        <v>161</v>
      </c>
      <c r="EK22" s="9" t="s">
        <v>161</v>
      </c>
      <c r="EL22" s="9" t="s">
        <v>283</v>
      </c>
      <c r="EM22" s="9" t="s">
        <v>274</v>
      </c>
      <c r="EN22" s="9" t="s">
        <v>284</v>
      </c>
      <c r="EO22" s="9" t="s">
        <v>285</v>
      </c>
      <c r="EP22" s="9" t="s">
        <v>286</v>
      </c>
      <c r="EQ22" s="9" t="s">
        <v>287</v>
      </c>
      <c r="ER22" s="9" t="s">
        <v>288</v>
      </c>
      <c r="ES22" s="9" t="s">
        <v>289</v>
      </c>
    </row>
    <row r="23" spans="1:149" s="2" customFormat="1" ht="22.5" customHeight="1" x14ac:dyDescent="0.35">
      <c r="A23" s="29">
        <v>21</v>
      </c>
      <c r="B23" s="12" t="s">
        <v>312</v>
      </c>
      <c r="C23" s="8">
        <v>81276785344</v>
      </c>
      <c r="D23" s="12" t="s">
        <v>146</v>
      </c>
      <c r="E23" s="12" t="s">
        <v>280</v>
      </c>
      <c r="F23" s="1">
        <v>50</v>
      </c>
      <c r="G23" s="1">
        <v>3</v>
      </c>
      <c r="H23" s="12" t="s">
        <v>157</v>
      </c>
      <c r="I23" s="12" t="s">
        <v>210</v>
      </c>
      <c r="J23" s="7"/>
      <c r="K23" s="7"/>
      <c r="L23" s="12" t="s">
        <v>173</v>
      </c>
      <c r="M23" s="12" t="s">
        <v>147</v>
      </c>
      <c r="N23" s="1">
        <v>40</v>
      </c>
      <c r="O23" s="8"/>
      <c r="P23" s="1"/>
      <c r="Q23" s="8"/>
      <c r="R23" s="12" t="s">
        <v>159</v>
      </c>
      <c r="S23" s="13" t="s">
        <v>149</v>
      </c>
      <c r="T23" s="13" t="s">
        <v>149</v>
      </c>
      <c r="U23" s="13" t="s">
        <v>149</v>
      </c>
      <c r="V23" s="13" t="s">
        <v>149</v>
      </c>
      <c r="W23" s="13" t="s">
        <v>149</v>
      </c>
      <c r="X23" s="13" t="s">
        <v>159</v>
      </c>
      <c r="Y23" s="13" t="s">
        <v>149</v>
      </c>
      <c r="Z23" s="13" t="s">
        <v>159</v>
      </c>
      <c r="AA23" s="13" t="s">
        <v>159</v>
      </c>
      <c r="AB23" s="13" t="s">
        <v>149</v>
      </c>
      <c r="AC23" s="13" t="s">
        <v>159</v>
      </c>
      <c r="AD23" s="13" t="s">
        <v>149</v>
      </c>
      <c r="AE23" s="13" t="s">
        <v>149</v>
      </c>
      <c r="AF23" s="13" t="s">
        <v>149</v>
      </c>
      <c r="AG23" s="13" t="s">
        <v>149</v>
      </c>
      <c r="AH23" s="13" t="s">
        <v>149</v>
      </c>
      <c r="AI23" s="13" t="s">
        <v>149</v>
      </c>
      <c r="AJ23" s="13" t="s">
        <v>149</v>
      </c>
      <c r="AK23" s="13" t="s">
        <v>149</v>
      </c>
      <c r="AL23" s="13" t="s">
        <v>149</v>
      </c>
      <c r="AM23" s="13" t="s">
        <v>149</v>
      </c>
      <c r="AN23" s="13" t="s">
        <v>149</v>
      </c>
      <c r="AO23" s="13" t="s">
        <v>149</v>
      </c>
      <c r="AP23" s="13" t="s">
        <v>149</v>
      </c>
      <c r="AQ23" s="13" t="s">
        <v>149</v>
      </c>
      <c r="AR23" s="13" t="s">
        <v>149</v>
      </c>
      <c r="AS23" s="13" t="s">
        <v>159</v>
      </c>
      <c r="AT23" s="13" t="s">
        <v>159</v>
      </c>
      <c r="AU23" s="13" t="s">
        <v>149</v>
      </c>
      <c r="AV23" s="13" t="s">
        <v>149</v>
      </c>
      <c r="AW23" s="13" t="s">
        <v>149</v>
      </c>
      <c r="AX23" s="13" t="s">
        <v>149</v>
      </c>
      <c r="AY23" s="13" t="s">
        <v>149</v>
      </c>
      <c r="AZ23" s="13" t="s">
        <v>149</v>
      </c>
      <c r="BA23" s="13" t="s">
        <v>149</v>
      </c>
      <c r="BB23" s="13" t="s">
        <v>149</v>
      </c>
      <c r="BC23" s="13" t="s">
        <v>149</v>
      </c>
      <c r="BD23" s="13" t="s">
        <v>159</v>
      </c>
      <c r="BE23" s="13" t="s">
        <v>149</v>
      </c>
      <c r="BF23" s="13" t="s">
        <v>159</v>
      </c>
      <c r="BG23" s="13" t="s">
        <v>159</v>
      </c>
      <c r="BH23" s="13" t="s">
        <v>159</v>
      </c>
      <c r="BI23" s="13" t="s">
        <v>159</v>
      </c>
      <c r="BJ23" s="13" t="s">
        <v>161</v>
      </c>
      <c r="BK23" s="13" t="s">
        <v>161</v>
      </c>
      <c r="BL23" s="13" t="s">
        <v>149</v>
      </c>
      <c r="BM23" s="13" t="s">
        <v>149</v>
      </c>
      <c r="BN23" s="13" t="s">
        <v>161</v>
      </c>
      <c r="BO23" s="13" t="s">
        <v>161</v>
      </c>
      <c r="BP23" s="13" t="s">
        <v>161</v>
      </c>
      <c r="BQ23" s="13" t="s">
        <v>161</v>
      </c>
      <c r="BR23" s="46" t="s">
        <v>161</v>
      </c>
      <c r="BS23" s="13" t="s">
        <v>161</v>
      </c>
      <c r="BT23" s="13" t="s">
        <v>161</v>
      </c>
      <c r="BU23" s="13" t="s">
        <v>149</v>
      </c>
      <c r="BV23" s="13" t="s">
        <v>149</v>
      </c>
      <c r="BW23" s="13" t="s">
        <v>149</v>
      </c>
      <c r="BX23" s="13" t="s">
        <v>149</v>
      </c>
      <c r="BY23" s="13" t="s">
        <v>149</v>
      </c>
      <c r="BZ23" s="13" t="s">
        <v>149</v>
      </c>
      <c r="CA23" s="13" t="s">
        <v>149</v>
      </c>
      <c r="CB23" s="13" t="s">
        <v>149</v>
      </c>
      <c r="CC23" s="13" t="s">
        <v>149</v>
      </c>
      <c r="CD23" s="13" t="s">
        <v>149</v>
      </c>
      <c r="CE23" s="13" t="s">
        <v>149</v>
      </c>
      <c r="CF23" s="13" t="s">
        <v>149</v>
      </c>
      <c r="CG23" s="13" t="s">
        <v>161</v>
      </c>
      <c r="CH23" s="13" t="s">
        <v>149</v>
      </c>
      <c r="CI23" s="13" t="s">
        <v>149</v>
      </c>
      <c r="CJ23" s="13" t="s">
        <v>149</v>
      </c>
      <c r="CK23" s="13" t="s">
        <v>149</v>
      </c>
      <c r="CL23" s="13" t="s">
        <v>149</v>
      </c>
      <c r="CM23" s="13" t="s">
        <v>149</v>
      </c>
      <c r="CN23" s="13" t="s">
        <v>149</v>
      </c>
      <c r="CO23" s="13" t="s">
        <v>149</v>
      </c>
      <c r="CP23" s="13" t="s">
        <v>149</v>
      </c>
      <c r="CQ23" s="13" t="s">
        <v>149</v>
      </c>
      <c r="CR23" s="13" t="s">
        <v>149</v>
      </c>
      <c r="CS23" s="13" t="s">
        <v>149</v>
      </c>
      <c r="CT23" s="13" t="s">
        <v>149</v>
      </c>
      <c r="CU23" s="13" t="s">
        <v>149</v>
      </c>
      <c r="CV23" s="13" t="s">
        <v>149</v>
      </c>
      <c r="CW23" s="13" t="s">
        <v>149</v>
      </c>
      <c r="CX23" s="13" t="s">
        <v>149</v>
      </c>
      <c r="CY23" s="13" t="s">
        <v>149</v>
      </c>
      <c r="CZ23" s="13" t="s">
        <v>149</v>
      </c>
      <c r="DA23" s="13" t="s">
        <v>149</v>
      </c>
      <c r="DB23" s="13" t="s">
        <v>149</v>
      </c>
      <c r="DC23" s="13" t="s">
        <v>149</v>
      </c>
      <c r="DD23" s="13" t="s">
        <v>149</v>
      </c>
      <c r="DE23" s="13" t="s">
        <v>149</v>
      </c>
      <c r="DF23" s="13" t="s">
        <v>149</v>
      </c>
      <c r="DG23" s="13" t="s">
        <v>149</v>
      </c>
      <c r="DH23" s="13" t="s">
        <v>149</v>
      </c>
      <c r="DI23" s="13" t="s">
        <v>159</v>
      </c>
      <c r="DJ23" s="13" t="s">
        <v>149</v>
      </c>
      <c r="DK23" s="13" t="s">
        <v>161</v>
      </c>
      <c r="DL23" s="13" t="s">
        <v>149</v>
      </c>
      <c r="DM23" s="13" t="s">
        <v>159</v>
      </c>
      <c r="DN23" s="13" t="s">
        <v>149</v>
      </c>
      <c r="DO23" s="13" t="s">
        <v>149</v>
      </c>
      <c r="DP23" s="13" t="s">
        <v>149</v>
      </c>
      <c r="DQ23" s="13" t="s">
        <v>149</v>
      </c>
      <c r="DR23" s="13" t="s">
        <v>149</v>
      </c>
      <c r="DS23" s="13" t="s">
        <v>149</v>
      </c>
      <c r="DT23" s="13" t="s">
        <v>149</v>
      </c>
      <c r="DU23" s="13" t="s">
        <v>149</v>
      </c>
      <c r="DV23" s="13" t="s">
        <v>149</v>
      </c>
      <c r="DW23" s="13" t="s">
        <v>149</v>
      </c>
      <c r="DX23" s="13" t="s">
        <v>149</v>
      </c>
      <c r="DY23" s="13" t="s">
        <v>149</v>
      </c>
      <c r="DZ23" s="13" t="s">
        <v>161</v>
      </c>
      <c r="EA23" s="13" t="s">
        <v>159</v>
      </c>
      <c r="EB23" s="13" t="s">
        <v>149</v>
      </c>
      <c r="EC23" s="13" t="s">
        <v>150</v>
      </c>
      <c r="ED23" s="13" t="s">
        <v>149</v>
      </c>
      <c r="EE23" s="13" t="s">
        <v>161</v>
      </c>
      <c r="EF23" s="13" t="s">
        <v>149</v>
      </c>
      <c r="EG23" s="13" t="s">
        <v>150</v>
      </c>
      <c r="EH23" s="13" t="s">
        <v>149</v>
      </c>
      <c r="EI23" s="13" t="s">
        <v>149</v>
      </c>
      <c r="EJ23" s="13" t="s">
        <v>159</v>
      </c>
      <c r="EK23" s="13" t="s">
        <v>159</v>
      </c>
      <c r="EL23" s="13" t="s">
        <v>313</v>
      </c>
      <c r="EM23" s="13" t="s">
        <v>314</v>
      </c>
      <c r="EN23" s="13" t="s">
        <v>218</v>
      </c>
      <c r="EO23" s="13" t="s">
        <v>315</v>
      </c>
      <c r="EP23" s="13" t="s">
        <v>316</v>
      </c>
      <c r="EQ23" s="13" t="s">
        <v>256</v>
      </c>
      <c r="ER23" s="13" t="s">
        <v>222</v>
      </c>
      <c r="ES23" s="13" t="s">
        <v>223</v>
      </c>
    </row>
    <row r="24" spans="1:149" s="2" customFormat="1" ht="22.5" customHeight="1" x14ac:dyDescent="0.35">
      <c r="A24" s="29">
        <v>22</v>
      </c>
      <c r="B24" s="13" t="s">
        <v>317</v>
      </c>
      <c r="C24" s="8">
        <v>85357821945</v>
      </c>
      <c r="D24" s="13" t="s">
        <v>146</v>
      </c>
      <c r="E24" s="13" t="s">
        <v>280</v>
      </c>
      <c r="F24" s="1">
        <v>54</v>
      </c>
      <c r="G24" s="1">
        <v>4</v>
      </c>
      <c r="H24" s="13" t="s">
        <v>157</v>
      </c>
      <c r="I24" s="13" t="s">
        <v>210</v>
      </c>
      <c r="J24" s="7"/>
      <c r="K24" s="7"/>
      <c r="L24" s="13" t="s">
        <v>318</v>
      </c>
      <c r="M24" s="13" t="s">
        <v>147</v>
      </c>
      <c r="N24" s="1">
        <v>40</v>
      </c>
      <c r="O24" s="13" t="s">
        <v>226</v>
      </c>
      <c r="P24" s="1"/>
      <c r="Q24" s="8"/>
      <c r="R24" s="13" t="s">
        <v>159</v>
      </c>
      <c r="S24" s="13" t="s">
        <v>149</v>
      </c>
      <c r="T24" s="13" t="s">
        <v>149</v>
      </c>
      <c r="U24" s="13" t="s">
        <v>149</v>
      </c>
      <c r="V24" s="13" t="s">
        <v>149</v>
      </c>
      <c r="W24" s="13" t="s">
        <v>149</v>
      </c>
      <c r="X24" s="13" t="s">
        <v>159</v>
      </c>
      <c r="Y24" s="13" t="s">
        <v>149</v>
      </c>
      <c r="Z24" s="13" t="s">
        <v>159</v>
      </c>
      <c r="AA24" s="13" t="s">
        <v>159</v>
      </c>
      <c r="AB24" s="13" t="s">
        <v>149</v>
      </c>
      <c r="AC24" s="13" t="s">
        <v>159</v>
      </c>
      <c r="AD24" s="13" t="s">
        <v>149</v>
      </c>
      <c r="AE24" s="13" t="s">
        <v>149</v>
      </c>
      <c r="AF24" s="13" t="s">
        <v>149</v>
      </c>
      <c r="AG24" s="13" t="s">
        <v>149</v>
      </c>
      <c r="AH24" s="13" t="s">
        <v>149</v>
      </c>
      <c r="AI24" s="13" t="s">
        <v>149</v>
      </c>
      <c r="AJ24" s="13" t="s">
        <v>149</v>
      </c>
      <c r="AK24" s="13" t="s">
        <v>149</v>
      </c>
      <c r="AL24" s="13" t="s">
        <v>149</v>
      </c>
      <c r="AM24" s="13" t="s">
        <v>149</v>
      </c>
      <c r="AN24" s="13" t="s">
        <v>149</v>
      </c>
      <c r="AO24" s="13" t="s">
        <v>149</v>
      </c>
      <c r="AP24" s="13" t="s">
        <v>149</v>
      </c>
      <c r="AQ24" s="13" t="s">
        <v>149</v>
      </c>
      <c r="AR24" s="13" t="s">
        <v>149</v>
      </c>
      <c r="AS24" s="13" t="s">
        <v>159</v>
      </c>
      <c r="AT24" s="13" t="s">
        <v>159</v>
      </c>
      <c r="AU24" s="13" t="s">
        <v>149</v>
      </c>
      <c r="AV24" s="13" t="s">
        <v>149</v>
      </c>
      <c r="AW24" s="13" t="s">
        <v>149</v>
      </c>
      <c r="AX24" s="13" t="s">
        <v>149</v>
      </c>
      <c r="AY24" s="13" t="s">
        <v>149</v>
      </c>
      <c r="AZ24" s="13" t="s">
        <v>149</v>
      </c>
      <c r="BA24" s="13" t="s">
        <v>149</v>
      </c>
      <c r="BB24" s="13" t="s">
        <v>149</v>
      </c>
      <c r="BC24" s="13" t="s">
        <v>149</v>
      </c>
      <c r="BD24" s="13" t="s">
        <v>159</v>
      </c>
      <c r="BE24" s="13" t="s">
        <v>149</v>
      </c>
      <c r="BF24" s="13" t="s">
        <v>159</v>
      </c>
      <c r="BG24" s="13" t="s">
        <v>159</v>
      </c>
      <c r="BH24" s="13" t="s">
        <v>159</v>
      </c>
      <c r="BI24" s="13" t="s">
        <v>159</v>
      </c>
      <c r="BJ24" s="13" t="s">
        <v>149</v>
      </c>
      <c r="BK24" s="13" t="s">
        <v>149</v>
      </c>
      <c r="BL24" s="13" t="s">
        <v>149</v>
      </c>
      <c r="BM24" s="13" t="s">
        <v>149</v>
      </c>
      <c r="BN24" s="13" t="s">
        <v>149</v>
      </c>
      <c r="BO24" s="13" t="s">
        <v>149</v>
      </c>
      <c r="BP24" s="13" t="s">
        <v>161</v>
      </c>
      <c r="BQ24" s="13" t="s">
        <v>161</v>
      </c>
      <c r="BR24" s="46" t="s">
        <v>161</v>
      </c>
      <c r="BS24" s="13" t="s">
        <v>161</v>
      </c>
      <c r="BT24" s="13" t="s">
        <v>149</v>
      </c>
      <c r="BU24" s="13" t="s">
        <v>149</v>
      </c>
      <c r="BV24" s="13" t="s">
        <v>149</v>
      </c>
      <c r="BW24" s="13" t="s">
        <v>149</v>
      </c>
      <c r="BX24" s="13" t="s">
        <v>149</v>
      </c>
      <c r="BY24" s="13" t="s">
        <v>149</v>
      </c>
      <c r="BZ24" s="13" t="s">
        <v>149</v>
      </c>
      <c r="CA24" s="13" t="s">
        <v>149</v>
      </c>
      <c r="CB24" s="13" t="s">
        <v>149</v>
      </c>
      <c r="CC24" s="13" t="s">
        <v>149</v>
      </c>
      <c r="CD24" s="13" t="s">
        <v>149</v>
      </c>
      <c r="CE24" s="13" t="s">
        <v>149</v>
      </c>
      <c r="CF24" s="13" t="s">
        <v>149</v>
      </c>
      <c r="CG24" s="13" t="s">
        <v>149</v>
      </c>
      <c r="CH24" s="13" t="s">
        <v>149</v>
      </c>
      <c r="CI24" s="13" t="s">
        <v>149</v>
      </c>
      <c r="CJ24" s="13" t="s">
        <v>149</v>
      </c>
      <c r="CK24" s="13" t="s">
        <v>149</v>
      </c>
      <c r="CL24" s="13" t="s">
        <v>149</v>
      </c>
      <c r="CM24" s="13" t="s">
        <v>149</v>
      </c>
      <c r="CN24" s="13" t="s">
        <v>149</v>
      </c>
      <c r="CO24" s="13" t="s">
        <v>149</v>
      </c>
      <c r="CP24" s="13" t="s">
        <v>149</v>
      </c>
      <c r="CQ24" s="13" t="s">
        <v>149</v>
      </c>
      <c r="CR24" s="13" t="s">
        <v>149</v>
      </c>
      <c r="CS24" s="13" t="s">
        <v>149</v>
      </c>
      <c r="CT24" s="13" t="s">
        <v>149</v>
      </c>
      <c r="CU24" s="13" t="s">
        <v>149</v>
      </c>
      <c r="CV24" s="13" t="s">
        <v>149</v>
      </c>
      <c r="CW24" s="13" t="s">
        <v>149</v>
      </c>
      <c r="CX24" s="13" t="s">
        <v>149</v>
      </c>
      <c r="CY24" s="13" t="s">
        <v>149</v>
      </c>
      <c r="CZ24" s="13" t="s">
        <v>149</v>
      </c>
      <c r="DA24" s="13" t="s">
        <v>149</v>
      </c>
      <c r="DB24" s="13" t="s">
        <v>149</v>
      </c>
      <c r="DC24" s="13" t="s">
        <v>149</v>
      </c>
      <c r="DD24" s="13" t="s">
        <v>149</v>
      </c>
      <c r="DE24" s="13" t="s">
        <v>149</v>
      </c>
      <c r="DF24" s="13" t="s">
        <v>149</v>
      </c>
      <c r="DG24" s="13" t="s">
        <v>149</v>
      </c>
      <c r="DH24" s="13" t="s">
        <v>149</v>
      </c>
      <c r="DI24" s="13" t="s">
        <v>159</v>
      </c>
      <c r="DJ24" s="13" t="s">
        <v>149</v>
      </c>
      <c r="DK24" s="13" t="s">
        <v>149</v>
      </c>
      <c r="DL24" s="13" t="s">
        <v>149</v>
      </c>
      <c r="DM24" s="13" t="s">
        <v>159</v>
      </c>
      <c r="DN24" s="13" t="s">
        <v>149</v>
      </c>
      <c r="DO24" s="13" t="s">
        <v>149</v>
      </c>
      <c r="DP24" s="13" t="s">
        <v>149</v>
      </c>
      <c r="DQ24" s="13" t="s">
        <v>149</v>
      </c>
      <c r="DR24" s="13" t="s">
        <v>149</v>
      </c>
      <c r="DS24" s="13" t="s">
        <v>149</v>
      </c>
      <c r="DT24" s="13" t="s">
        <v>149</v>
      </c>
      <c r="DU24" s="13" t="s">
        <v>149</v>
      </c>
      <c r="DV24" s="13" t="s">
        <v>149</v>
      </c>
      <c r="DW24" s="13" t="s">
        <v>149</v>
      </c>
      <c r="DX24" s="13" t="s">
        <v>149</v>
      </c>
      <c r="DY24" s="13" t="s">
        <v>149</v>
      </c>
      <c r="DZ24" s="13" t="s">
        <v>149</v>
      </c>
      <c r="EA24" s="13" t="s">
        <v>159</v>
      </c>
      <c r="EB24" s="13" t="s">
        <v>149</v>
      </c>
      <c r="EC24" s="13" t="s">
        <v>159</v>
      </c>
      <c r="ED24" s="13" t="s">
        <v>149</v>
      </c>
      <c r="EE24" s="13" t="s">
        <v>149</v>
      </c>
      <c r="EF24" s="13" t="s">
        <v>149</v>
      </c>
      <c r="EG24" s="13" t="s">
        <v>159</v>
      </c>
      <c r="EH24" s="13" t="s">
        <v>149</v>
      </c>
      <c r="EI24" s="13" t="s">
        <v>149</v>
      </c>
      <c r="EJ24" s="13" t="s">
        <v>159</v>
      </c>
      <c r="EK24" s="13" t="s">
        <v>159</v>
      </c>
      <c r="EL24" s="13" t="s">
        <v>313</v>
      </c>
      <c r="EM24" s="13" t="s">
        <v>274</v>
      </c>
      <c r="EN24" s="13" t="s">
        <v>319</v>
      </c>
      <c r="EO24" s="13" t="s">
        <v>315</v>
      </c>
      <c r="EP24" s="13" t="s">
        <v>316</v>
      </c>
      <c r="EQ24" s="13" t="s">
        <v>256</v>
      </c>
      <c r="ER24" s="13" t="s">
        <v>320</v>
      </c>
      <c r="ES24" s="13" t="s">
        <v>223</v>
      </c>
    </row>
    <row r="25" spans="1:149" s="15" customFormat="1" ht="15.75" customHeight="1" x14ac:dyDescent="0.35">
      <c r="A25" s="29">
        <v>23</v>
      </c>
      <c r="B25" s="15" t="s">
        <v>321</v>
      </c>
      <c r="C25" s="13">
        <v>81365303142</v>
      </c>
      <c r="D25" s="15" t="s">
        <v>146</v>
      </c>
      <c r="E25" s="15" t="s">
        <v>322</v>
      </c>
      <c r="F25" s="15">
        <v>52</v>
      </c>
      <c r="G25" s="15">
        <v>5</v>
      </c>
      <c r="H25" s="15" t="s">
        <v>157</v>
      </c>
      <c r="I25" s="15" t="s">
        <v>210</v>
      </c>
      <c r="L25" s="15" t="s">
        <v>318</v>
      </c>
      <c r="M25" s="15" t="s">
        <v>147</v>
      </c>
      <c r="N25" s="15">
        <v>40</v>
      </c>
      <c r="O25" s="15" t="s">
        <v>226</v>
      </c>
      <c r="P25" s="15">
        <v>10</v>
      </c>
      <c r="Q25" s="15" t="s">
        <v>175</v>
      </c>
      <c r="R25" s="15" t="s">
        <v>159</v>
      </c>
      <c r="S25" s="15" t="s">
        <v>149</v>
      </c>
      <c r="T25" s="15" t="s">
        <v>160</v>
      </c>
      <c r="U25" s="15" t="s">
        <v>149</v>
      </c>
      <c r="V25" s="15" t="s">
        <v>149</v>
      </c>
      <c r="W25" s="15" t="s">
        <v>149</v>
      </c>
      <c r="X25" s="15" t="s">
        <v>159</v>
      </c>
      <c r="Y25" s="15" t="s">
        <v>149</v>
      </c>
      <c r="Z25" s="15" t="s">
        <v>159</v>
      </c>
      <c r="AA25" s="15" t="s">
        <v>159</v>
      </c>
      <c r="AB25" s="15" t="s">
        <v>149</v>
      </c>
      <c r="AC25" s="15" t="s">
        <v>159</v>
      </c>
      <c r="AD25" s="15" t="s">
        <v>149</v>
      </c>
      <c r="AE25" s="15" t="s">
        <v>149</v>
      </c>
      <c r="AF25" s="15" t="s">
        <v>149</v>
      </c>
      <c r="AG25" s="15" t="s">
        <v>149</v>
      </c>
      <c r="AH25" s="15" t="s">
        <v>149</v>
      </c>
      <c r="AI25" s="15" t="s">
        <v>160</v>
      </c>
      <c r="AJ25" s="15" t="s">
        <v>160</v>
      </c>
      <c r="AK25" s="15" t="s">
        <v>149</v>
      </c>
      <c r="AL25" s="15" t="s">
        <v>149</v>
      </c>
      <c r="AM25" s="15" t="s">
        <v>149</v>
      </c>
      <c r="AN25" s="15" t="s">
        <v>149</v>
      </c>
      <c r="AO25" s="15" t="s">
        <v>160</v>
      </c>
      <c r="AP25" s="15" t="s">
        <v>149</v>
      </c>
      <c r="AQ25" s="15" t="s">
        <v>149</v>
      </c>
      <c r="AR25" s="15" t="s">
        <v>149</v>
      </c>
      <c r="AS25" s="15" t="s">
        <v>159</v>
      </c>
      <c r="AT25" s="15" t="s">
        <v>159</v>
      </c>
      <c r="AU25" s="15" t="s">
        <v>149</v>
      </c>
      <c r="AV25" s="15" t="s">
        <v>149</v>
      </c>
      <c r="AW25" s="15" t="s">
        <v>160</v>
      </c>
      <c r="AX25" s="15" t="s">
        <v>149</v>
      </c>
      <c r="AY25" s="15" t="s">
        <v>149</v>
      </c>
      <c r="AZ25" s="15" t="s">
        <v>149</v>
      </c>
      <c r="BA25" s="15" t="s">
        <v>149</v>
      </c>
      <c r="BB25" s="15" t="s">
        <v>149</v>
      </c>
      <c r="BC25" s="15" t="s">
        <v>149</v>
      </c>
      <c r="BD25" s="15" t="s">
        <v>160</v>
      </c>
      <c r="BE25" s="15" t="s">
        <v>149</v>
      </c>
      <c r="BF25" s="15" t="s">
        <v>159</v>
      </c>
      <c r="BG25" s="15" t="s">
        <v>159</v>
      </c>
      <c r="BH25" s="15" t="s">
        <v>159</v>
      </c>
      <c r="BI25" s="15" t="s">
        <v>159</v>
      </c>
      <c r="BJ25" s="15" t="s">
        <v>149</v>
      </c>
      <c r="BK25" s="15" t="s">
        <v>149</v>
      </c>
      <c r="BL25" s="15" t="s">
        <v>149</v>
      </c>
      <c r="BM25" s="15" t="s">
        <v>149</v>
      </c>
      <c r="BN25" s="15" t="s">
        <v>149</v>
      </c>
      <c r="BO25" s="15" t="s">
        <v>149</v>
      </c>
      <c r="BP25" s="15" t="s">
        <v>149</v>
      </c>
      <c r="BQ25" s="15" t="s">
        <v>149</v>
      </c>
      <c r="BR25" s="16" t="s">
        <v>149</v>
      </c>
      <c r="BS25" s="15" t="s">
        <v>149</v>
      </c>
      <c r="BT25" s="15" t="s">
        <v>149</v>
      </c>
      <c r="BU25" s="15" t="s">
        <v>149</v>
      </c>
      <c r="BV25" s="15" t="s">
        <v>149</v>
      </c>
      <c r="BW25" s="15" t="s">
        <v>161</v>
      </c>
      <c r="BX25" s="15" t="s">
        <v>323</v>
      </c>
      <c r="BY25" s="15" t="s">
        <v>149</v>
      </c>
      <c r="BZ25" s="15" t="s">
        <v>149</v>
      </c>
      <c r="CA25" s="15" t="s">
        <v>149</v>
      </c>
      <c r="CB25" s="15" t="s">
        <v>149</v>
      </c>
      <c r="CC25" s="15" t="s">
        <v>149</v>
      </c>
      <c r="CD25" s="15" t="s">
        <v>149</v>
      </c>
      <c r="CE25" s="15" t="s">
        <v>149</v>
      </c>
      <c r="CF25" s="15" t="s">
        <v>160</v>
      </c>
      <c r="CG25" s="15" t="s">
        <v>149</v>
      </c>
      <c r="CH25" s="15" t="s">
        <v>149</v>
      </c>
      <c r="CI25" s="15" t="s">
        <v>149</v>
      </c>
      <c r="CJ25" s="15" t="s">
        <v>149</v>
      </c>
      <c r="CK25" s="15" t="s">
        <v>149</v>
      </c>
      <c r="CL25" s="15" t="s">
        <v>149</v>
      </c>
      <c r="CM25" s="15" t="s">
        <v>149</v>
      </c>
      <c r="CN25" s="15" t="s">
        <v>149</v>
      </c>
      <c r="CO25" s="15" t="s">
        <v>149</v>
      </c>
      <c r="CP25" s="15" t="s">
        <v>149</v>
      </c>
      <c r="CQ25" s="15" t="s">
        <v>160</v>
      </c>
      <c r="CR25" s="15" t="s">
        <v>149</v>
      </c>
      <c r="CS25" s="15" t="s">
        <v>149</v>
      </c>
      <c r="CT25" s="15" t="s">
        <v>149</v>
      </c>
      <c r="CU25" s="15" t="s">
        <v>161</v>
      </c>
      <c r="CV25" s="15" t="s">
        <v>149</v>
      </c>
      <c r="CW25" s="15" t="s">
        <v>149</v>
      </c>
      <c r="CX25" s="15" t="s">
        <v>149</v>
      </c>
      <c r="CY25" s="15" t="s">
        <v>149</v>
      </c>
      <c r="CZ25" s="15" t="s">
        <v>149</v>
      </c>
      <c r="DA25" s="15" t="s">
        <v>149</v>
      </c>
      <c r="DB25" s="15" t="s">
        <v>149</v>
      </c>
      <c r="DC25" s="15" t="s">
        <v>149</v>
      </c>
      <c r="DD25" s="15" t="s">
        <v>149</v>
      </c>
      <c r="DE25" s="15" t="s">
        <v>149</v>
      </c>
      <c r="DF25" s="15" t="s">
        <v>149</v>
      </c>
      <c r="DG25" s="15" t="s">
        <v>149</v>
      </c>
      <c r="DH25" s="15" t="s">
        <v>149</v>
      </c>
      <c r="DI25" s="15" t="s">
        <v>159</v>
      </c>
      <c r="DJ25" s="15" t="s">
        <v>149</v>
      </c>
      <c r="DK25" s="15" t="s">
        <v>149</v>
      </c>
      <c r="DL25" s="15" t="s">
        <v>149</v>
      </c>
      <c r="DM25" s="15" t="s">
        <v>159</v>
      </c>
      <c r="DN25" s="15" t="s">
        <v>149</v>
      </c>
      <c r="DO25" s="15" t="s">
        <v>149</v>
      </c>
      <c r="DP25" s="15" t="s">
        <v>160</v>
      </c>
      <c r="DQ25" s="15" t="s">
        <v>149</v>
      </c>
      <c r="DR25" s="15" t="s">
        <v>149</v>
      </c>
      <c r="DS25" s="15" t="s">
        <v>149</v>
      </c>
      <c r="DT25" s="15" t="s">
        <v>149</v>
      </c>
      <c r="DU25" s="15" t="s">
        <v>149</v>
      </c>
      <c r="DV25" s="15" t="s">
        <v>149</v>
      </c>
      <c r="DW25" s="15" t="s">
        <v>149</v>
      </c>
      <c r="DX25" s="15" t="s">
        <v>149</v>
      </c>
      <c r="DY25" s="15" t="s">
        <v>149</v>
      </c>
      <c r="DZ25" s="15" t="s">
        <v>149</v>
      </c>
      <c r="EA25" s="15" t="s">
        <v>159</v>
      </c>
      <c r="EB25" s="15" t="s">
        <v>149</v>
      </c>
      <c r="EC25" s="15" t="s">
        <v>160</v>
      </c>
      <c r="ED25" s="15" t="s">
        <v>160</v>
      </c>
      <c r="EE25" s="15" t="s">
        <v>149</v>
      </c>
      <c r="EF25" s="15" t="s">
        <v>149</v>
      </c>
      <c r="EG25" s="15" t="s">
        <v>159</v>
      </c>
      <c r="EH25" s="15" t="s">
        <v>149</v>
      </c>
      <c r="EI25" s="15" t="s">
        <v>149</v>
      </c>
      <c r="EJ25" s="15" t="s">
        <v>159</v>
      </c>
      <c r="EK25" s="15" t="s">
        <v>159</v>
      </c>
      <c r="EL25" s="15" t="s">
        <v>313</v>
      </c>
      <c r="EM25" s="15" t="s">
        <v>324</v>
      </c>
      <c r="EN25" s="15" t="s">
        <v>218</v>
      </c>
      <c r="EO25" s="15" t="s">
        <v>315</v>
      </c>
      <c r="EP25" s="15" t="s">
        <v>316</v>
      </c>
      <c r="EQ25" s="15" t="s">
        <v>256</v>
      </c>
      <c r="ER25" s="15" t="s">
        <v>222</v>
      </c>
      <c r="ES25" s="15" t="s">
        <v>223</v>
      </c>
    </row>
    <row r="26" spans="1:149" s="15" customFormat="1" ht="15.75" customHeight="1" x14ac:dyDescent="0.35">
      <c r="A26" s="34">
        <v>24</v>
      </c>
      <c r="B26" s="17" t="s">
        <v>325</v>
      </c>
      <c r="C26" s="14">
        <v>85278767807</v>
      </c>
      <c r="D26" s="17" t="s">
        <v>146</v>
      </c>
      <c r="E26" s="17" t="s">
        <v>322</v>
      </c>
      <c r="F26" s="17">
        <v>40</v>
      </c>
      <c r="G26" s="17">
        <v>6</v>
      </c>
      <c r="H26" s="17" t="s">
        <v>270</v>
      </c>
      <c r="I26" s="17" t="s">
        <v>172</v>
      </c>
      <c r="J26" s="17"/>
      <c r="K26" s="17"/>
      <c r="L26" s="17" t="s">
        <v>318</v>
      </c>
      <c r="M26" s="17" t="s">
        <v>147</v>
      </c>
      <c r="N26" s="17">
        <v>135</v>
      </c>
      <c r="O26" s="17" t="s">
        <v>226</v>
      </c>
      <c r="P26" s="17">
        <v>4</v>
      </c>
      <c r="Q26" s="17" t="s">
        <v>175</v>
      </c>
      <c r="R26" s="17" t="s">
        <v>159</v>
      </c>
      <c r="S26" s="17" t="s">
        <v>149</v>
      </c>
      <c r="T26" s="17" t="s">
        <v>149</v>
      </c>
      <c r="U26" s="17" t="s">
        <v>149</v>
      </c>
      <c r="V26" s="17" t="s">
        <v>149</v>
      </c>
      <c r="W26" s="17" t="s">
        <v>149</v>
      </c>
      <c r="X26" s="17" t="s">
        <v>159</v>
      </c>
      <c r="Y26" s="17" t="s">
        <v>149</v>
      </c>
      <c r="Z26" s="17" t="s">
        <v>159</v>
      </c>
      <c r="AA26" s="17" t="s">
        <v>159</v>
      </c>
      <c r="AB26" s="17" t="s">
        <v>149</v>
      </c>
      <c r="AC26" s="17" t="s">
        <v>159</v>
      </c>
      <c r="AD26" s="17" t="s">
        <v>149</v>
      </c>
      <c r="AE26" s="17" t="s">
        <v>149</v>
      </c>
      <c r="AF26" s="17" t="s">
        <v>149</v>
      </c>
      <c r="AG26" s="17" t="s">
        <v>149</v>
      </c>
      <c r="AH26" s="17" t="s">
        <v>149</v>
      </c>
      <c r="AI26" s="17" t="s">
        <v>149</v>
      </c>
      <c r="AJ26" s="17" t="s">
        <v>149</v>
      </c>
      <c r="AK26" s="17" t="s">
        <v>149</v>
      </c>
      <c r="AL26" s="17" t="s">
        <v>149</v>
      </c>
      <c r="AM26" s="17" t="s">
        <v>149</v>
      </c>
      <c r="AN26" s="17" t="s">
        <v>149</v>
      </c>
      <c r="AO26" s="17" t="s">
        <v>149</v>
      </c>
      <c r="AP26" s="17" t="s">
        <v>149</v>
      </c>
      <c r="AQ26" s="17" t="s">
        <v>149</v>
      </c>
      <c r="AR26" s="17" t="s">
        <v>149</v>
      </c>
      <c r="AS26" s="17" t="s">
        <v>159</v>
      </c>
      <c r="AT26" s="17" t="s">
        <v>159</v>
      </c>
      <c r="AU26" s="17" t="s">
        <v>149</v>
      </c>
      <c r="AV26" s="17" t="s">
        <v>149</v>
      </c>
      <c r="AW26" s="17" t="s">
        <v>149</v>
      </c>
      <c r="AX26" s="17" t="s">
        <v>149</v>
      </c>
      <c r="AY26" s="17" t="s">
        <v>149</v>
      </c>
      <c r="AZ26" s="17" t="s">
        <v>149</v>
      </c>
      <c r="BA26" s="17" t="s">
        <v>149</v>
      </c>
      <c r="BB26" s="17" t="s">
        <v>149</v>
      </c>
      <c r="BC26" s="17" t="s">
        <v>149</v>
      </c>
      <c r="BD26" s="17" t="s">
        <v>159</v>
      </c>
      <c r="BE26" s="17" t="s">
        <v>149</v>
      </c>
      <c r="BF26" s="17" t="s">
        <v>159</v>
      </c>
      <c r="BG26" s="17" t="s">
        <v>159</v>
      </c>
      <c r="BH26" s="17" t="s">
        <v>159</v>
      </c>
      <c r="BI26" s="17" t="s">
        <v>159</v>
      </c>
      <c r="BJ26" s="17" t="s">
        <v>149</v>
      </c>
      <c r="BK26" s="17" t="s">
        <v>149</v>
      </c>
      <c r="BL26" s="17" t="s">
        <v>149</v>
      </c>
      <c r="BM26" s="17" t="s">
        <v>149</v>
      </c>
      <c r="BN26" s="17" t="s">
        <v>149</v>
      </c>
      <c r="BO26" s="17" t="s">
        <v>149</v>
      </c>
      <c r="BP26" s="17" t="s">
        <v>149</v>
      </c>
      <c r="BQ26" s="17" t="s">
        <v>149</v>
      </c>
      <c r="BR26" s="47" t="s">
        <v>149</v>
      </c>
      <c r="BS26" s="17" t="s">
        <v>149</v>
      </c>
      <c r="BT26" s="17" t="s">
        <v>149</v>
      </c>
      <c r="BU26" s="17" t="s">
        <v>149</v>
      </c>
      <c r="BV26" s="17" t="s">
        <v>149</v>
      </c>
      <c r="BW26" s="17" t="s">
        <v>149</v>
      </c>
      <c r="BX26" s="17" t="s">
        <v>149</v>
      </c>
      <c r="BY26" s="17" t="s">
        <v>149</v>
      </c>
      <c r="BZ26" s="17" t="s">
        <v>149</v>
      </c>
      <c r="CA26" s="17" t="s">
        <v>149</v>
      </c>
      <c r="CB26" s="17" t="s">
        <v>149</v>
      </c>
      <c r="CC26" s="17" t="s">
        <v>149</v>
      </c>
      <c r="CD26" s="17" t="s">
        <v>149</v>
      </c>
      <c r="CE26" s="17" t="s">
        <v>149</v>
      </c>
      <c r="CF26" s="17" t="s">
        <v>149</v>
      </c>
      <c r="CG26" s="17" t="s">
        <v>149</v>
      </c>
      <c r="CH26" s="17" t="s">
        <v>149</v>
      </c>
      <c r="CI26" s="17" t="s">
        <v>149</v>
      </c>
      <c r="CJ26" s="17" t="s">
        <v>149</v>
      </c>
      <c r="CK26" s="17" t="s">
        <v>149</v>
      </c>
      <c r="CL26" s="17" t="s">
        <v>149</v>
      </c>
      <c r="CM26" s="17" t="s">
        <v>149</v>
      </c>
      <c r="CN26" s="17" t="s">
        <v>149</v>
      </c>
      <c r="CO26" s="17" t="s">
        <v>149</v>
      </c>
      <c r="CP26" s="17" t="s">
        <v>149</v>
      </c>
      <c r="CQ26" s="17" t="s">
        <v>149</v>
      </c>
      <c r="CR26" s="17" t="s">
        <v>149</v>
      </c>
      <c r="CS26" s="17" t="s">
        <v>149</v>
      </c>
      <c r="CT26" s="17" t="s">
        <v>149</v>
      </c>
      <c r="CU26" s="17" t="s">
        <v>149</v>
      </c>
      <c r="CV26" s="17" t="s">
        <v>149</v>
      </c>
      <c r="CW26" s="17" t="s">
        <v>149</v>
      </c>
      <c r="CX26" s="17" t="s">
        <v>149</v>
      </c>
      <c r="CY26" s="17" t="s">
        <v>149</v>
      </c>
      <c r="CZ26" s="17" t="s">
        <v>149</v>
      </c>
      <c r="DA26" s="17" t="s">
        <v>149</v>
      </c>
      <c r="DB26" s="17" t="s">
        <v>149</v>
      </c>
      <c r="DC26" s="17" t="s">
        <v>149</v>
      </c>
      <c r="DD26" s="17" t="s">
        <v>149</v>
      </c>
      <c r="DE26" s="17" t="s">
        <v>149</v>
      </c>
      <c r="DF26" s="17" t="s">
        <v>326</v>
      </c>
      <c r="DG26" s="17" t="s">
        <v>149</v>
      </c>
      <c r="DH26" s="17" t="s">
        <v>149</v>
      </c>
      <c r="DI26" s="17" t="s">
        <v>159</v>
      </c>
      <c r="DJ26" s="17" t="s">
        <v>149</v>
      </c>
      <c r="DK26" s="17" t="s">
        <v>149</v>
      </c>
      <c r="DL26" s="17" t="s">
        <v>149</v>
      </c>
      <c r="DM26" s="17" t="s">
        <v>159</v>
      </c>
      <c r="DN26" s="17" t="s">
        <v>149</v>
      </c>
      <c r="DO26" s="17" t="s">
        <v>149</v>
      </c>
      <c r="DP26" s="17" t="s">
        <v>149</v>
      </c>
      <c r="DQ26" s="17" t="s">
        <v>149</v>
      </c>
      <c r="DR26" s="17" t="s">
        <v>149</v>
      </c>
      <c r="DS26" s="17" t="s">
        <v>149</v>
      </c>
      <c r="DT26" s="17" t="s">
        <v>149</v>
      </c>
      <c r="DU26" s="17" t="s">
        <v>149</v>
      </c>
      <c r="DV26" s="17" t="s">
        <v>149</v>
      </c>
      <c r="DW26" s="17" t="s">
        <v>149</v>
      </c>
      <c r="DX26" s="17" t="s">
        <v>149</v>
      </c>
      <c r="DY26" s="17" t="s">
        <v>149</v>
      </c>
      <c r="DZ26" s="17" t="s">
        <v>149</v>
      </c>
      <c r="EA26" s="17" t="s">
        <v>159</v>
      </c>
      <c r="EB26" s="17" t="s">
        <v>149</v>
      </c>
      <c r="EC26" s="17" t="s">
        <v>159</v>
      </c>
      <c r="ED26" s="17" t="s">
        <v>149</v>
      </c>
      <c r="EE26" s="17" t="s">
        <v>149</v>
      </c>
      <c r="EF26" s="17" t="s">
        <v>149</v>
      </c>
      <c r="EG26" s="17" t="s">
        <v>159</v>
      </c>
      <c r="EH26" s="17" t="s">
        <v>149</v>
      </c>
      <c r="EI26" s="17" t="s">
        <v>149</v>
      </c>
      <c r="EJ26" s="17" t="s">
        <v>159</v>
      </c>
      <c r="EK26" s="17" t="s">
        <v>159</v>
      </c>
      <c r="EL26" s="17" t="s">
        <v>216</v>
      </c>
      <c r="EM26" s="17" t="s">
        <v>324</v>
      </c>
      <c r="EN26" s="17" t="s">
        <v>218</v>
      </c>
      <c r="EO26" s="17" t="s">
        <v>219</v>
      </c>
      <c r="EP26" s="17" t="s">
        <v>327</v>
      </c>
      <c r="EQ26" s="17" t="s">
        <v>256</v>
      </c>
      <c r="ER26" s="17" t="s">
        <v>222</v>
      </c>
      <c r="ES26" s="17" t="s">
        <v>223</v>
      </c>
    </row>
    <row r="27" spans="1:149" s="15" customFormat="1" ht="15.75" customHeight="1" x14ac:dyDescent="0.35">
      <c r="A27" s="34">
        <v>25</v>
      </c>
      <c r="B27" s="17" t="s">
        <v>328</v>
      </c>
      <c r="C27" s="14">
        <v>81276434391</v>
      </c>
      <c r="D27" s="17" t="s">
        <v>146</v>
      </c>
      <c r="E27" s="17" t="s">
        <v>329</v>
      </c>
      <c r="F27" s="17">
        <v>66</v>
      </c>
      <c r="G27" s="17">
        <v>3</v>
      </c>
      <c r="H27" s="17" t="s">
        <v>157</v>
      </c>
      <c r="I27" s="17" t="s">
        <v>210</v>
      </c>
      <c r="J27" s="18">
        <v>1000000</v>
      </c>
      <c r="K27" s="18">
        <v>1000000</v>
      </c>
      <c r="L27" s="17" t="s">
        <v>173</v>
      </c>
      <c r="M27" s="17" t="s">
        <v>147</v>
      </c>
      <c r="N27" s="17">
        <v>20</v>
      </c>
      <c r="O27" s="17" t="s">
        <v>226</v>
      </c>
      <c r="P27" s="17">
        <v>6</v>
      </c>
      <c r="Q27" s="17" t="s">
        <v>175</v>
      </c>
      <c r="R27" s="17" t="s">
        <v>159</v>
      </c>
      <c r="S27" s="17" t="s">
        <v>149</v>
      </c>
      <c r="T27" s="17" t="s">
        <v>149</v>
      </c>
      <c r="U27" s="17" t="s">
        <v>149</v>
      </c>
      <c r="V27" s="17" t="s">
        <v>149</v>
      </c>
      <c r="W27" s="17" t="s">
        <v>149</v>
      </c>
      <c r="X27" s="17" t="s">
        <v>159</v>
      </c>
      <c r="Y27" s="17" t="s">
        <v>149</v>
      </c>
      <c r="Z27" s="17" t="s">
        <v>159</v>
      </c>
      <c r="AA27" s="17" t="s">
        <v>159</v>
      </c>
      <c r="AB27" s="17" t="s">
        <v>149</v>
      </c>
      <c r="AC27" s="17" t="s">
        <v>159</v>
      </c>
      <c r="AD27" s="17" t="s">
        <v>149</v>
      </c>
      <c r="AE27" s="17" t="s">
        <v>149</v>
      </c>
      <c r="AF27" s="17" t="s">
        <v>149</v>
      </c>
      <c r="AG27" s="17" t="s">
        <v>149</v>
      </c>
      <c r="AH27" s="17" t="s">
        <v>149</v>
      </c>
      <c r="AI27" s="17" t="s">
        <v>149</v>
      </c>
      <c r="AJ27" s="17" t="s">
        <v>149</v>
      </c>
      <c r="AK27" s="17" t="s">
        <v>149</v>
      </c>
      <c r="AL27" s="17" t="s">
        <v>149</v>
      </c>
      <c r="AM27" s="17" t="s">
        <v>149</v>
      </c>
      <c r="AN27" s="17" t="s">
        <v>149</v>
      </c>
      <c r="AO27" s="17" t="s">
        <v>149</v>
      </c>
      <c r="AP27" s="17" t="s">
        <v>149</v>
      </c>
      <c r="AQ27" s="17" t="s">
        <v>149</v>
      </c>
      <c r="AR27" s="17" t="s">
        <v>149</v>
      </c>
      <c r="AS27" s="17" t="s">
        <v>159</v>
      </c>
      <c r="AT27" s="17" t="s">
        <v>159</v>
      </c>
      <c r="AU27" s="17" t="s">
        <v>149</v>
      </c>
      <c r="AV27" s="17" t="s">
        <v>149</v>
      </c>
      <c r="AW27" s="17" t="s">
        <v>149</v>
      </c>
      <c r="AX27" s="17" t="s">
        <v>149</v>
      </c>
      <c r="AY27" s="17" t="s">
        <v>149</v>
      </c>
      <c r="AZ27" s="17" t="s">
        <v>149</v>
      </c>
      <c r="BA27" s="17" t="s">
        <v>149</v>
      </c>
      <c r="BB27" s="17" t="s">
        <v>149</v>
      </c>
      <c r="BC27" s="17" t="s">
        <v>149</v>
      </c>
      <c r="BD27" s="17" t="s">
        <v>159</v>
      </c>
      <c r="BE27" s="17" t="s">
        <v>149</v>
      </c>
      <c r="BF27" s="17" t="s">
        <v>159</v>
      </c>
      <c r="BG27" s="17" t="s">
        <v>159</v>
      </c>
      <c r="BH27" s="17" t="s">
        <v>159</v>
      </c>
      <c r="BI27" s="17" t="s">
        <v>160</v>
      </c>
      <c r="BJ27" s="17" t="s">
        <v>149</v>
      </c>
      <c r="BK27" s="17" t="s">
        <v>160</v>
      </c>
      <c r="BL27" s="17" t="s">
        <v>149</v>
      </c>
      <c r="BM27" s="17" t="s">
        <v>149</v>
      </c>
      <c r="BN27" s="17" t="s">
        <v>149</v>
      </c>
      <c r="BO27" s="17" t="s">
        <v>161</v>
      </c>
      <c r="BP27" s="17" t="s">
        <v>149</v>
      </c>
      <c r="BQ27" s="17" t="s">
        <v>161</v>
      </c>
      <c r="BR27" s="47" t="s">
        <v>149</v>
      </c>
      <c r="BS27" s="17" t="s">
        <v>149</v>
      </c>
      <c r="BT27" s="17" t="s">
        <v>149</v>
      </c>
      <c r="BU27" s="17" t="s">
        <v>149</v>
      </c>
      <c r="BV27" s="17" t="s">
        <v>149</v>
      </c>
      <c r="BW27" s="17" t="s">
        <v>149</v>
      </c>
      <c r="BX27" s="17" t="s">
        <v>323</v>
      </c>
      <c r="BY27" s="17" t="s">
        <v>149</v>
      </c>
      <c r="BZ27" s="17" t="s">
        <v>149</v>
      </c>
      <c r="CA27" s="17" t="s">
        <v>149</v>
      </c>
      <c r="CB27" s="17" t="s">
        <v>149</v>
      </c>
      <c r="CC27" s="17" t="s">
        <v>160</v>
      </c>
      <c r="CD27" s="17" t="s">
        <v>149</v>
      </c>
      <c r="CE27" s="17" t="s">
        <v>149</v>
      </c>
      <c r="CF27" s="17" t="s">
        <v>149</v>
      </c>
      <c r="CG27" s="17" t="s">
        <v>149</v>
      </c>
      <c r="CH27" s="17" t="s">
        <v>197</v>
      </c>
      <c r="CI27" s="17" t="s">
        <v>161</v>
      </c>
      <c r="CJ27" s="17" t="s">
        <v>160</v>
      </c>
      <c r="CK27" s="17" t="s">
        <v>149</v>
      </c>
      <c r="CL27" s="17" t="s">
        <v>161</v>
      </c>
      <c r="CM27" s="17" t="s">
        <v>149</v>
      </c>
      <c r="CN27" s="17" t="s">
        <v>161</v>
      </c>
      <c r="CO27" s="17" t="s">
        <v>160</v>
      </c>
      <c r="CP27" s="17" t="s">
        <v>149</v>
      </c>
      <c r="CQ27" s="17" t="s">
        <v>149</v>
      </c>
      <c r="CR27" s="17" t="s">
        <v>149</v>
      </c>
      <c r="CS27" s="17" t="s">
        <v>149</v>
      </c>
      <c r="CT27" s="17" t="s">
        <v>149</v>
      </c>
      <c r="CU27" s="17" t="s">
        <v>161</v>
      </c>
      <c r="CV27" s="17" t="s">
        <v>160</v>
      </c>
      <c r="CW27" s="17" t="s">
        <v>149</v>
      </c>
      <c r="CX27" s="17" t="s">
        <v>160</v>
      </c>
      <c r="CY27" s="17" t="s">
        <v>149</v>
      </c>
      <c r="CZ27" s="17" t="s">
        <v>149</v>
      </c>
      <c r="DA27" s="17" t="s">
        <v>161</v>
      </c>
      <c r="DB27" s="17" t="s">
        <v>149</v>
      </c>
      <c r="DC27" s="17" t="s">
        <v>149</v>
      </c>
      <c r="DD27" s="17" t="s">
        <v>161</v>
      </c>
      <c r="DE27" s="17" t="s">
        <v>149</v>
      </c>
      <c r="DF27" s="17" t="s">
        <v>149</v>
      </c>
      <c r="DG27" s="17" t="s">
        <v>161</v>
      </c>
      <c r="DH27" s="17" t="s">
        <v>160</v>
      </c>
      <c r="DI27" s="17" t="s">
        <v>159</v>
      </c>
      <c r="DJ27" s="17" t="s">
        <v>149</v>
      </c>
      <c r="DK27" s="17" t="s">
        <v>149</v>
      </c>
      <c r="DL27" s="17" t="s">
        <v>149</v>
      </c>
      <c r="DM27" s="17" t="s">
        <v>160</v>
      </c>
      <c r="DN27" s="17" t="s">
        <v>149</v>
      </c>
      <c r="DO27" s="17" t="s">
        <v>149</v>
      </c>
      <c r="DP27" s="17" t="s">
        <v>161</v>
      </c>
      <c r="DQ27" s="17" t="s">
        <v>160</v>
      </c>
      <c r="DR27" s="17" t="s">
        <v>149</v>
      </c>
      <c r="DS27" s="17" t="s">
        <v>149</v>
      </c>
      <c r="DT27" s="17" t="s">
        <v>149</v>
      </c>
      <c r="DU27" s="17" t="s">
        <v>149</v>
      </c>
      <c r="DV27" s="17" t="s">
        <v>161</v>
      </c>
      <c r="DW27" s="17" t="s">
        <v>161</v>
      </c>
      <c r="DX27" s="17" t="s">
        <v>149</v>
      </c>
      <c r="DY27" s="17" t="s">
        <v>149</v>
      </c>
      <c r="DZ27" s="17" t="s">
        <v>149</v>
      </c>
      <c r="EA27" s="17" t="s">
        <v>159</v>
      </c>
      <c r="EB27" s="17" t="s">
        <v>161</v>
      </c>
      <c r="EC27" s="17" t="s">
        <v>160</v>
      </c>
      <c r="ED27" s="17" t="s">
        <v>149</v>
      </c>
      <c r="EE27" s="17" t="s">
        <v>149</v>
      </c>
      <c r="EF27" s="17" t="s">
        <v>149</v>
      </c>
      <c r="EG27" s="17" t="s">
        <v>160</v>
      </c>
      <c r="EH27" s="17" t="s">
        <v>161</v>
      </c>
      <c r="EI27" s="17" t="s">
        <v>149</v>
      </c>
      <c r="EJ27" s="17" t="s">
        <v>159</v>
      </c>
      <c r="EK27" s="17" t="s">
        <v>159</v>
      </c>
      <c r="EL27" s="17" t="s">
        <v>330</v>
      </c>
      <c r="EM27" s="17" t="s">
        <v>274</v>
      </c>
      <c r="EN27" s="17" t="s">
        <v>331</v>
      </c>
      <c r="EO27" s="17" t="s">
        <v>332</v>
      </c>
      <c r="EP27" s="17" t="s">
        <v>327</v>
      </c>
      <c r="EQ27" s="17" t="s">
        <v>256</v>
      </c>
      <c r="ER27" s="17" t="s">
        <v>222</v>
      </c>
      <c r="ES27" s="17" t="s">
        <v>289</v>
      </c>
    </row>
    <row r="28" spans="1:149" s="15" customFormat="1" ht="15.75" customHeight="1" x14ac:dyDescent="0.35">
      <c r="A28" s="34">
        <v>26</v>
      </c>
      <c r="B28" s="17" t="s">
        <v>333</v>
      </c>
      <c r="C28" s="14">
        <v>85265566027</v>
      </c>
      <c r="D28" s="17" t="s">
        <v>146</v>
      </c>
      <c r="E28" s="17" t="s">
        <v>322</v>
      </c>
      <c r="F28" s="17">
        <v>47</v>
      </c>
      <c r="G28" s="17">
        <v>6</v>
      </c>
      <c r="H28" s="17" t="s">
        <v>157</v>
      </c>
      <c r="I28" s="17" t="s">
        <v>210</v>
      </c>
      <c r="J28" s="18">
        <v>2000000</v>
      </c>
      <c r="K28" s="18">
        <v>1500000</v>
      </c>
      <c r="L28" s="17" t="s">
        <v>173</v>
      </c>
      <c r="M28" s="17" t="s">
        <v>147</v>
      </c>
      <c r="N28" s="17">
        <v>50</v>
      </c>
      <c r="O28" s="17" t="s">
        <v>226</v>
      </c>
      <c r="P28" s="17">
        <v>6</v>
      </c>
      <c r="Q28" s="17" t="s">
        <v>175</v>
      </c>
      <c r="R28" s="17" t="s">
        <v>159</v>
      </c>
      <c r="S28" s="17" t="s">
        <v>149</v>
      </c>
      <c r="T28" s="17" t="s">
        <v>149</v>
      </c>
      <c r="U28" s="17" t="s">
        <v>149</v>
      </c>
      <c r="V28" s="17" t="s">
        <v>149</v>
      </c>
      <c r="W28" s="17" t="s">
        <v>149</v>
      </c>
      <c r="X28" s="17" t="s">
        <v>159</v>
      </c>
      <c r="Y28" s="17" t="s">
        <v>149</v>
      </c>
      <c r="Z28" s="17" t="s">
        <v>159</v>
      </c>
      <c r="AA28" s="17" t="s">
        <v>159</v>
      </c>
      <c r="AB28" s="17" t="s">
        <v>149</v>
      </c>
      <c r="AC28" s="17" t="s">
        <v>159</v>
      </c>
      <c r="AD28" s="17" t="s">
        <v>149</v>
      </c>
      <c r="AE28" s="17" t="s">
        <v>149</v>
      </c>
      <c r="AF28" s="17" t="s">
        <v>149</v>
      </c>
      <c r="AG28" s="17" t="s">
        <v>149</v>
      </c>
      <c r="AH28" s="17" t="s">
        <v>149</v>
      </c>
      <c r="AI28" s="17" t="s">
        <v>149</v>
      </c>
      <c r="AJ28" s="17" t="s">
        <v>149</v>
      </c>
      <c r="AK28" s="17" t="s">
        <v>149</v>
      </c>
      <c r="AL28" s="17" t="s">
        <v>149</v>
      </c>
      <c r="AM28" s="17" t="s">
        <v>149</v>
      </c>
      <c r="AN28" s="17" t="s">
        <v>149</v>
      </c>
      <c r="AO28" s="17" t="s">
        <v>149</v>
      </c>
      <c r="AP28" s="17" t="s">
        <v>149</v>
      </c>
      <c r="AQ28" s="17" t="s">
        <v>149</v>
      </c>
      <c r="AR28" s="17" t="s">
        <v>149</v>
      </c>
      <c r="AS28" s="17" t="s">
        <v>159</v>
      </c>
      <c r="AT28" s="17" t="s">
        <v>159</v>
      </c>
      <c r="AU28" s="17" t="s">
        <v>149</v>
      </c>
      <c r="AV28" s="17" t="s">
        <v>149</v>
      </c>
      <c r="AW28" s="17" t="s">
        <v>149</v>
      </c>
      <c r="AX28" s="17" t="s">
        <v>149</v>
      </c>
      <c r="AY28" s="17" t="s">
        <v>149</v>
      </c>
      <c r="AZ28" s="17" t="s">
        <v>149</v>
      </c>
      <c r="BA28" s="17" t="s">
        <v>149</v>
      </c>
      <c r="BB28" s="17" t="s">
        <v>149</v>
      </c>
      <c r="BC28" s="17" t="s">
        <v>149</v>
      </c>
      <c r="BD28" s="17" t="s">
        <v>159</v>
      </c>
      <c r="BE28" s="17" t="s">
        <v>149</v>
      </c>
      <c r="BF28" s="17" t="s">
        <v>159</v>
      </c>
      <c r="BG28" s="17" t="s">
        <v>159</v>
      </c>
      <c r="BH28" s="17" t="s">
        <v>159</v>
      </c>
      <c r="BI28" s="17" t="s">
        <v>159</v>
      </c>
      <c r="BJ28" s="17" t="s">
        <v>149</v>
      </c>
      <c r="BK28" s="17" t="s">
        <v>149</v>
      </c>
      <c r="BL28" s="17" t="s">
        <v>149</v>
      </c>
      <c r="BM28" s="17" t="s">
        <v>149</v>
      </c>
      <c r="BN28" s="17" t="s">
        <v>149</v>
      </c>
      <c r="BO28" s="17" t="s">
        <v>149</v>
      </c>
      <c r="BP28" s="17" t="s">
        <v>149</v>
      </c>
      <c r="BQ28" s="17" t="s">
        <v>149</v>
      </c>
      <c r="BR28" s="47" t="s">
        <v>149</v>
      </c>
      <c r="BS28" s="17" t="s">
        <v>149</v>
      </c>
      <c r="BT28" s="17" t="s">
        <v>149</v>
      </c>
      <c r="BU28" s="17" t="s">
        <v>149</v>
      </c>
      <c r="BV28" s="17" t="s">
        <v>149</v>
      </c>
      <c r="BW28" s="17" t="s">
        <v>149</v>
      </c>
      <c r="BX28" s="17" t="s">
        <v>149</v>
      </c>
      <c r="BY28" s="17" t="s">
        <v>149</v>
      </c>
      <c r="BZ28" s="17" t="s">
        <v>149</v>
      </c>
      <c r="CA28" s="17" t="s">
        <v>149</v>
      </c>
      <c r="CB28" s="17" t="s">
        <v>149</v>
      </c>
      <c r="CC28" s="17" t="s">
        <v>149</v>
      </c>
      <c r="CD28" s="17" t="s">
        <v>149</v>
      </c>
      <c r="CE28" s="17" t="s">
        <v>149</v>
      </c>
      <c r="CF28" s="17" t="s">
        <v>149</v>
      </c>
      <c r="CG28" s="17" t="s">
        <v>149</v>
      </c>
      <c r="CH28" s="17" t="s">
        <v>149</v>
      </c>
      <c r="CI28" s="17" t="s">
        <v>149</v>
      </c>
      <c r="CJ28" s="17" t="s">
        <v>149</v>
      </c>
      <c r="CK28" s="17" t="s">
        <v>149</v>
      </c>
      <c r="CL28" s="17" t="s">
        <v>149</v>
      </c>
      <c r="CM28" s="17" t="s">
        <v>149</v>
      </c>
      <c r="CN28" s="17" t="s">
        <v>149</v>
      </c>
      <c r="CO28" s="17" t="s">
        <v>149</v>
      </c>
      <c r="CP28" s="17" t="s">
        <v>149</v>
      </c>
      <c r="CQ28" s="17" t="s">
        <v>149</v>
      </c>
      <c r="CR28" s="17" t="s">
        <v>149</v>
      </c>
      <c r="CS28" s="17" t="s">
        <v>149</v>
      </c>
      <c r="CT28" s="17" t="s">
        <v>149</v>
      </c>
      <c r="CU28" s="17" t="s">
        <v>149</v>
      </c>
      <c r="CV28" s="17" t="s">
        <v>149</v>
      </c>
      <c r="CW28" s="17" t="s">
        <v>149</v>
      </c>
      <c r="CX28" s="17" t="s">
        <v>149</v>
      </c>
      <c r="CY28" s="17" t="s">
        <v>149</v>
      </c>
      <c r="CZ28" s="17" t="s">
        <v>149</v>
      </c>
      <c r="DA28" s="17" t="s">
        <v>149</v>
      </c>
      <c r="DB28" s="17" t="s">
        <v>149</v>
      </c>
      <c r="DC28" s="17" t="s">
        <v>149</v>
      </c>
      <c r="DD28" s="17" t="s">
        <v>149</v>
      </c>
      <c r="DE28" s="17" t="s">
        <v>149</v>
      </c>
      <c r="DF28" s="17" t="s">
        <v>149</v>
      </c>
      <c r="DG28" s="17" t="s">
        <v>149</v>
      </c>
      <c r="DH28" s="17" t="s">
        <v>149</v>
      </c>
      <c r="DI28" s="17" t="s">
        <v>159</v>
      </c>
      <c r="DJ28" s="17" t="s">
        <v>149</v>
      </c>
      <c r="DK28" s="17" t="s">
        <v>149</v>
      </c>
      <c r="DL28" s="17" t="s">
        <v>149</v>
      </c>
      <c r="DM28" s="17" t="s">
        <v>159</v>
      </c>
      <c r="DN28" s="17" t="s">
        <v>149</v>
      </c>
      <c r="DO28" s="17" t="s">
        <v>149</v>
      </c>
      <c r="DP28" s="17" t="s">
        <v>149</v>
      </c>
      <c r="DQ28" s="17" t="s">
        <v>149</v>
      </c>
      <c r="DR28" s="17" t="s">
        <v>149</v>
      </c>
      <c r="DS28" s="17" t="s">
        <v>149</v>
      </c>
      <c r="DT28" s="17" t="s">
        <v>149</v>
      </c>
      <c r="DU28" s="17" t="s">
        <v>149</v>
      </c>
      <c r="DV28" s="17" t="s">
        <v>149</v>
      </c>
      <c r="DW28" s="17" t="s">
        <v>149</v>
      </c>
      <c r="DX28" s="17" t="s">
        <v>149</v>
      </c>
      <c r="DY28" s="17" t="s">
        <v>149</v>
      </c>
      <c r="DZ28" s="17" t="s">
        <v>149</v>
      </c>
      <c r="EA28" s="17" t="s">
        <v>159</v>
      </c>
      <c r="EB28" s="17" t="s">
        <v>149</v>
      </c>
      <c r="EC28" s="17" t="s">
        <v>159</v>
      </c>
      <c r="ED28" s="17" t="s">
        <v>149</v>
      </c>
      <c r="EE28" s="17" t="s">
        <v>149</v>
      </c>
      <c r="EF28" s="17" t="s">
        <v>149</v>
      </c>
      <c r="EG28" s="17" t="s">
        <v>159</v>
      </c>
      <c r="EH28" s="17" t="s">
        <v>149</v>
      </c>
      <c r="EI28" s="17" t="s">
        <v>149</v>
      </c>
      <c r="EJ28" s="17" t="s">
        <v>159</v>
      </c>
      <c r="EK28" s="17" t="s">
        <v>159</v>
      </c>
      <c r="EL28" s="17" t="s">
        <v>313</v>
      </c>
      <c r="EM28" s="17" t="s">
        <v>334</v>
      </c>
      <c r="EN28" s="17" t="s">
        <v>335</v>
      </c>
      <c r="EO28" s="17" t="s">
        <v>315</v>
      </c>
      <c r="EP28" s="17" t="s">
        <v>316</v>
      </c>
      <c r="EQ28" s="17" t="s">
        <v>256</v>
      </c>
      <c r="ER28" s="17" t="s">
        <v>222</v>
      </c>
      <c r="ES28" s="17" t="s">
        <v>223</v>
      </c>
    </row>
    <row r="29" spans="1:149" s="15" customFormat="1" ht="15.75" customHeight="1" x14ac:dyDescent="0.35">
      <c r="A29" s="34">
        <v>27</v>
      </c>
      <c r="B29" s="17" t="s">
        <v>336</v>
      </c>
      <c r="C29" s="14">
        <v>81276229988</v>
      </c>
      <c r="D29" s="17" t="s">
        <v>146</v>
      </c>
      <c r="E29" s="17" t="s">
        <v>322</v>
      </c>
      <c r="F29" s="17">
        <v>44</v>
      </c>
      <c r="G29" s="17">
        <v>5</v>
      </c>
      <c r="H29" s="17" t="s">
        <v>157</v>
      </c>
      <c r="I29" s="17" t="s">
        <v>172</v>
      </c>
      <c r="J29" s="18">
        <v>9000000</v>
      </c>
      <c r="K29" s="18">
        <v>6000000</v>
      </c>
      <c r="L29" s="17" t="s">
        <v>255</v>
      </c>
      <c r="M29" s="17" t="s">
        <v>147</v>
      </c>
      <c r="N29" s="17">
        <v>420</v>
      </c>
      <c r="O29" s="17" t="s">
        <v>251</v>
      </c>
      <c r="P29" s="17">
        <v>15</v>
      </c>
      <c r="Q29" s="17" t="s">
        <v>175</v>
      </c>
      <c r="R29" s="17" t="s">
        <v>159</v>
      </c>
      <c r="S29" s="17" t="s">
        <v>149</v>
      </c>
      <c r="T29" s="17" t="s">
        <v>149</v>
      </c>
      <c r="U29" s="17" t="s">
        <v>149</v>
      </c>
      <c r="V29" s="17" t="s">
        <v>149</v>
      </c>
      <c r="W29" s="17" t="s">
        <v>149</v>
      </c>
      <c r="X29" s="17" t="s">
        <v>159</v>
      </c>
      <c r="Y29" s="17" t="s">
        <v>149</v>
      </c>
      <c r="Z29" s="17" t="s">
        <v>159</v>
      </c>
      <c r="AA29" s="17" t="s">
        <v>159</v>
      </c>
      <c r="AB29" s="17" t="s">
        <v>149</v>
      </c>
      <c r="AC29" s="17" t="s">
        <v>159</v>
      </c>
      <c r="AD29" s="17" t="s">
        <v>149</v>
      </c>
      <c r="AE29" s="17" t="s">
        <v>149</v>
      </c>
      <c r="AF29" s="17" t="s">
        <v>149</v>
      </c>
      <c r="AG29" s="17" t="s">
        <v>149</v>
      </c>
      <c r="AH29" s="17" t="s">
        <v>149</v>
      </c>
      <c r="AI29" s="17" t="s">
        <v>149</v>
      </c>
      <c r="AJ29" s="17" t="s">
        <v>149</v>
      </c>
      <c r="AK29" s="17" t="s">
        <v>149</v>
      </c>
      <c r="AL29" s="17" t="s">
        <v>149</v>
      </c>
      <c r="AM29" s="17" t="s">
        <v>149</v>
      </c>
      <c r="AN29" s="17" t="s">
        <v>149</v>
      </c>
      <c r="AO29" s="17" t="s">
        <v>149</v>
      </c>
      <c r="AP29" s="17" t="s">
        <v>149</v>
      </c>
      <c r="AQ29" s="17" t="s">
        <v>149</v>
      </c>
      <c r="AR29" s="17" t="s">
        <v>149</v>
      </c>
      <c r="AS29" s="17" t="s">
        <v>159</v>
      </c>
      <c r="AT29" s="17" t="s">
        <v>159</v>
      </c>
      <c r="AU29" s="17" t="s">
        <v>149</v>
      </c>
      <c r="AV29" s="17" t="s">
        <v>149</v>
      </c>
      <c r="AW29" s="17" t="s">
        <v>149</v>
      </c>
      <c r="AX29" s="17" t="s">
        <v>149</v>
      </c>
      <c r="AY29" s="17" t="s">
        <v>149</v>
      </c>
      <c r="AZ29" s="17" t="s">
        <v>149</v>
      </c>
      <c r="BA29" s="17" t="s">
        <v>149</v>
      </c>
      <c r="BB29" s="17" t="s">
        <v>149</v>
      </c>
      <c r="BC29" s="17" t="s">
        <v>149</v>
      </c>
      <c r="BD29" s="17" t="s">
        <v>160</v>
      </c>
      <c r="BE29" s="17" t="s">
        <v>149</v>
      </c>
      <c r="BF29" s="17" t="s">
        <v>159</v>
      </c>
      <c r="BG29" s="17" t="s">
        <v>159</v>
      </c>
      <c r="BH29" s="17" t="s">
        <v>159</v>
      </c>
      <c r="BI29" s="17" t="s">
        <v>159</v>
      </c>
      <c r="BJ29" s="17" t="s">
        <v>160</v>
      </c>
      <c r="BK29" s="17" t="s">
        <v>160</v>
      </c>
      <c r="BL29" s="17" t="s">
        <v>160</v>
      </c>
      <c r="BM29" s="17" t="s">
        <v>160</v>
      </c>
      <c r="BN29" s="17" t="s">
        <v>160</v>
      </c>
      <c r="BO29" s="17" t="s">
        <v>149</v>
      </c>
      <c r="BP29" s="17" t="s">
        <v>161</v>
      </c>
      <c r="BQ29" s="17" t="s">
        <v>161</v>
      </c>
      <c r="BR29" s="47" t="s">
        <v>161</v>
      </c>
      <c r="BS29" s="17" t="s">
        <v>161</v>
      </c>
      <c r="BT29" s="17" t="s">
        <v>149</v>
      </c>
      <c r="BU29" s="17" t="s">
        <v>149</v>
      </c>
      <c r="BV29" s="17" t="s">
        <v>149</v>
      </c>
      <c r="BW29" s="17" t="s">
        <v>149</v>
      </c>
      <c r="BX29" s="17" t="s">
        <v>149</v>
      </c>
      <c r="BY29" s="17" t="s">
        <v>149</v>
      </c>
      <c r="BZ29" s="17" t="s">
        <v>149</v>
      </c>
      <c r="CA29" s="17" t="s">
        <v>149</v>
      </c>
      <c r="CB29" s="17" t="s">
        <v>149</v>
      </c>
      <c r="CC29" s="17" t="s">
        <v>149</v>
      </c>
      <c r="CD29" s="17" t="s">
        <v>149</v>
      </c>
      <c r="CE29" s="17" t="s">
        <v>149</v>
      </c>
      <c r="CF29" s="17" t="s">
        <v>149</v>
      </c>
      <c r="CG29" s="17" t="s">
        <v>149</v>
      </c>
      <c r="CH29" s="17" t="s">
        <v>149</v>
      </c>
      <c r="CI29" s="17" t="s">
        <v>149</v>
      </c>
      <c r="CJ29" s="17" t="s">
        <v>149</v>
      </c>
      <c r="CK29" s="17" t="s">
        <v>149</v>
      </c>
      <c r="CL29" s="17" t="s">
        <v>149</v>
      </c>
      <c r="CM29" s="17" t="s">
        <v>149</v>
      </c>
      <c r="CN29" s="17" t="s">
        <v>149</v>
      </c>
      <c r="CO29" s="17" t="s">
        <v>149</v>
      </c>
      <c r="CP29" s="17" t="s">
        <v>149</v>
      </c>
      <c r="CQ29" s="17" t="s">
        <v>149</v>
      </c>
      <c r="CR29" s="17" t="s">
        <v>149</v>
      </c>
      <c r="CS29" s="17" t="s">
        <v>149</v>
      </c>
      <c r="CT29" s="17" t="s">
        <v>149</v>
      </c>
      <c r="CU29" s="17" t="s">
        <v>149</v>
      </c>
      <c r="CV29" s="17" t="s">
        <v>149</v>
      </c>
      <c r="CW29" s="17" t="s">
        <v>149</v>
      </c>
      <c r="CX29" s="17" t="s">
        <v>149</v>
      </c>
      <c r="CY29" s="17" t="s">
        <v>149</v>
      </c>
      <c r="CZ29" s="17" t="s">
        <v>149</v>
      </c>
      <c r="DA29" s="17" t="s">
        <v>149</v>
      </c>
      <c r="DB29" s="17" t="s">
        <v>149</v>
      </c>
      <c r="DC29" s="17" t="s">
        <v>149</v>
      </c>
      <c r="DD29" s="17" t="s">
        <v>149</v>
      </c>
      <c r="DE29" s="17" t="s">
        <v>149</v>
      </c>
      <c r="DF29" s="17" t="s">
        <v>149</v>
      </c>
      <c r="DG29" s="17" t="s">
        <v>149</v>
      </c>
      <c r="DH29" s="17" t="s">
        <v>149</v>
      </c>
      <c r="DI29" s="17" t="s">
        <v>159</v>
      </c>
      <c r="DJ29" s="17" t="s">
        <v>149</v>
      </c>
      <c r="DK29" s="17" t="s">
        <v>149</v>
      </c>
      <c r="DL29" s="17" t="s">
        <v>149</v>
      </c>
      <c r="DM29" s="17" t="s">
        <v>159</v>
      </c>
      <c r="DN29" s="17" t="s">
        <v>149</v>
      </c>
      <c r="DO29" s="17" t="s">
        <v>149</v>
      </c>
      <c r="DP29" s="17" t="s">
        <v>149</v>
      </c>
      <c r="DQ29" s="17" t="s">
        <v>149</v>
      </c>
      <c r="DR29" s="17" t="s">
        <v>160</v>
      </c>
      <c r="DS29" s="17" t="s">
        <v>160</v>
      </c>
      <c r="DT29" s="17" t="s">
        <v>149</v>
      </c>
      <c r="DU29" s="17" t="s">
        <v>149</v>
      </c>
      <c r="DV29" s="17" t="s">
        <v>149</v>
      </c>
      <c r="DW29" s="17" t="s">
        <v>149</v>
      </c>
      <c r="DX29" s="17" t="s">
        <v>149</v>
      </c>
      <c r="DY29" s="17" t="s">
        <v>149</v>
      </c>
      <c r="DZ29" s="17" t="s">
        <v>149</v>
      </c>
      <c r="EA29" s="17" t="s">
        <v>159</v>
      </c>
      <c r="EB29" s="17" t="s">
        <v>149</v>
      </c>
      <c r="EC29" s="17" t="s">
        <v>159</v>
      </c>
      <c r="ED29" s="17" t="s">
        <v>149</v>
      </c>
      <c r="EE29" s="17" t="s">
        <v>149</v>
      </c>
      <c r="EF29" s="17" t="s">
        <v>149</v>
      </c>
      <c r="EG29" s="17" t="s">
        <v>159</v>
      </c>
      <c r="EH29" s="17" t="s">
        <v>149</v>
      </c>
      <c r="EI29" s="17" t="s">
        <v>149</v>
      </c>
      <c r="EJ29" s="17" t="s">
        <v>159</v>
      </c>
      <c r="EK29" s="17" t="s">
        <v>159</v>
      </c>
      <c r="EL29" s="17" t="s">
        <v>337</v>
      </c>
      <c r="EM29" s="17" t="s">
        <v>274</v>
      </c>
      <c r="EN29" s="17" t="s">
        <v>338</v>
      </c>
      <c r="EO29" s="17" t="s">
        <v>339</v>
      </c>
      <c r="EP29" s="17" t="s">
        <v>340</v>
      </c>
      <c r="EQ29" s="17" t="s">
        <v>341</v>
      </c>
      <c r="ER29" s="17" t="s">
        <v>342</v>
      </c>
      <c r="ES29" s="17" t="s">
        <v>289</v>
      </c>
    </row>
    <row r="30" spans="1:149" s="15" customFormat="1" ht="15.75" customHeight="1" x14ac:dyDescent="0.35">
      <c r="A30" s="34">
        <v>28</v>
      </c>
      <c r="B30" s="17" t="s">
        <v>343</v>
      </c>
      <c r="C30" s="14">
        <v>82289500679</v>
      </c>
      <c r="D30" s="17" t="s">
        <v>146</v>
      </c>
      <c r="E30" s="17" t="s">
        <v>269</v>
      </c>
      <c r="F30" s="17">
        <v>48</v>
      </c>
      <c r="G30" s="17">
        <v>4</v>
      </c>
      <c r="H30" s="17" t="s">
        <v>344</v>
      </c>
      <c r="I30" s="17" t="s">
        <v>210</v>
      </c>
      <c r="J30" s="18">
        <v>1000000</v>
      </c>
      <c r="K30" s="18">
        <v>2000000</v>
      </c>
      <c r="L30" s="17" t="s">
        <v>318</v>
      </c>
      <c r="M30" s="17" t="s">
        <v>345</v>
      </c>
      <c r="N30" s="17">
        <v>14</v>
      </c>
      <c r="O30" s="17">
        <v>0.25</v>
      </c>
      <c r="P30" s="17">
        <v>17</v>
      </c>
      <c r="Q30" s="17" t="s">
        <v>175</v>
      </c>
      <c r="R30" s="17" t="s">
        <v>159</v>
      </c>
      <c r="S30" s="17" t="s">
        <v>149</v>
      </c>
      <c r="T30" s="17" t="s">
        <v>149</v>
      </c>
      <c r="U30" s="17" t="s">
        <v>149</v>
      </c>
      <c r="V30" s="17" t="s">
        <v>149</v>
      </c>
      <c r="W30" s="17" t="s">
        <v>149</v>
      </c>
      <c r="X30" s="17" t="s">
        <v>159</v>
      </c>
      <c r="Y30" s="17" t="s">
        <v>149</v>
      </c>
      <c r="Z30" s="17" t="s">
        <v>159</v>
      </c>
      <c r="AA30" s="17" t="s">
        <v>159</v>
      </c>
      <c r="AB30" s="17" t="s">
        <v>149</v>
      </c>
      <c r="AC30" s="17" t="s">
        <v>159</v>
      </c>
      <c r="AD30" s="17" t="s">
        <v>149</v>
      </c>
      <c r="AE30" s="17" t="s">
        <v>149</v>
      </c>
      <c r="AF30" s="17" t="s">
        <v>149</v>
      </c>
      <c r="AG30" s="17" t="s">
        <v>149</v>
      </c>
      <c r="AH30" s="17" t="s">
        <v>149</v>
      </c>
      <c r="AI30" s="17" t="s">
        <v>149</v>
      </c>
      <c r="AJ30" s="17" t="s">
        <v>149</v>
      </c>
      <c r="AK30" s="17" t="s">
        <v>160</v>
      </c>
      <c r="AL30" s="17" t="s">
        <v>160</v>
      </c>
      <c r="AM30" s="17" t="s">
        <v>160</v>
      </c>
      <c r="AN30" s="17" t="s">
        <v>149</v>
      </c>
      <c r="AO30" s="17" t="s">
        <v>149</v>
      </c>
      <c r="AP30" s="17" t="s">
        <v>149</v>
      </c>
      <c r="AQ30" s="17" t="s">
        <v>149</v>
      </c>
      <c r="AR30" s="17" t="s">
        <v>149</v>
      </c>
      <c r="AS30" s="17" t="s">
        <v>159</v>
      </c>
      <c r="AT30" s="17" t="s">
        <v>159</v>
      </c>
      <c r="AU30" s="17" t="s">
        <v>149</v>
      </c>
      <c r="AV30" s="17" t="s">
        <v>149</v>
      </c>
      <c r="AW30" s="17" t="s">
        <v>149</v>
      </c>
      <c r="AX30" s="17" t="s">
        <v>149</v>
      </c>
      <c r="AY30" s="17" t="s">
        <v>149</v>
      </c>
      <c r="AZ30" s="17" t="s">
        <v>149</v>
      </c>
      <c r="BA30" s="17" t="s">
        <v>149</v>
      </c>
      <c r="BB30" s="17" t="s">
        <v>149</v>
      </c>
      <c r="BC30" s="17" t="s">
        <v>149</v>
      </c>
      <c r="BD30" s="17" t="s">
        <v>159</v>
      </c>
      <c r="BE30" s="17" t="s">
        <v>149</v>
      </c>
      <c r="BF30" s="17" t="s">
        <v>159</v>
      </c>
      <c r="BG30" s="17" t="s">
        <v>159</v>
      </c>
      <c r="BH30" s="17" t="s">
        <v>150</v>
      </c>
      <c r="BI30" s="17" t="s">
        <v>159</v>
      </c>
      <c r="BJ30" s="17" t="s">
        <v>149</v>
      </c>
      <c r="BK30" s="17" t="s">
        <v>149</v>
      </c>
      <c r="BL30" s="17" t="s">
        <v>160</v>
      </c>
      <c r="BM30" s="17" t="s">
        <v>160</v>
      </c>
      <c r="BN30" s="17" t="s">
        <v>149</v>
      </c>
      <c r="BO30" s="17" t="s">
        <v>149</v>
      </c>
      <c r="BP30" s="17" t="s">
        <v>149</v>
      </c>
      <c r="BQ30" s="17" t="s">
        <v>149</v>
      </c>
      <c r="BR30" s="47" t="s">
        <v>149</v>
      </c>
      <c r="BS30" s="17" t="s">
        <v>149</v>
      </c>
      <c r="BT30" s="17" t="s">
        <v>149</v>
      </c>
      <c r="BU30" s="17" t="s">
        <v>149</v>
      </c>
      <c r="BV30" s="17" t="s">
        <v>161</v>
      </c>
      <c r="BW30" s="17" t="s">
        <v>149</v>
      </c>
      <c r="BX30" s="17" t="s">
        <v>149</v>
      </c>
      <c r="BY30" s="17" t="s">
        <v>149</v>
      </c>
      <c r="BZ30" s="17" t="s">
        <v>149</v>
      </c>
      <c r="CA30" s="17" t="s">
        <v>149</v>
      </c>
      <c r="CB30" s="17" t="s">
        <v>149</v>
      </c>
      <c r="CC30" s="17" t="s">
        <v>149</v>
      </c>
      <c r="CD30" s="17" t="s">
        <v>149</v>
      </c>
      <c r="CE30" s="17" t="s">
        <v>149</v>
      </c>
      <c r="CF30" s="17" t="s">
        <v>149</v>
      </c>
      <c r="CG30" s="17" t="s">
        <v>149</v>
      </c>
      <c r="CH30" s="17" t="s">
        <v>149</v>
      </c>
      <c r="CI30" s="17" t="s">
        <v>149</v>
      </c>
      <c r="CJ30" s="17" t="s">
        <v>149</v>
      </c>
      <c r="CK30" s="17" t="s">
        <v>149</v>
      </c>
      <c r="CL30" s="17" t="s">
        <v>149</v>
      </c>
      <c r="CM30" s="17" t="s">
        <v>149</v>
      </c>
      <c r="CN30" s="17" t="s">
        <v>149</v>
      </c>
      <c r="CO30" s="17" t="s">
        <v>149</v>
      </c>
      <c r="CP30" s="17" t="s">
        <v>149</v>
      </c>
      <c r="CQ30" s="17" t="s">
        <v>149</v>
      </c>
      <c r="CR30" s="17" t="s">
        <v>149</v>
      </c>
      <c r="CS30" s="17" t="s">
        <v>149</v>
      </c>
      <c r="CT30" s="17" t="s">
        <v>149</v>
      </c>
      <c r="CU30" s="17" t="s">
        <v>149</v>
      </c>
      <c r="CV30" s="17" t="s">
        <v>149</v>
      </c>
      <c r="CW30" s="17" t="s">
        <v>149</v>
      </c>
      <c r="CX30" s="17" t="s">
        <v>149</v>
      </c>
      <c r="CY30" s="17" t="s">
        <v>149</v>
      </c>
      <c r="CZ30" s="17" t="s">
        <v>149</v>
      </c>
      <c r="DA30" s="17" t="s">
        <v>149</v>
      </c>
      <c r="DB30" s="17" t="s">
        <v>149</v>
      </c>
      <c r="DC30" s="17" t="s">
        <v>149</v>
      </c>
      <c r="DD30" s="17" t="s">
        <v>149</v>
      </c>
      <c r="DE30" s="17" t="s">
        <v>149</v>
      </c>
      <c r="DF30" s="17" t="s">
        <v>149</v>
      </c>
      <c r="DG30" s="17" t="s">
        <v>149</v>
      </c>
      <c r="DH30" s="17" t="s">
        <v>149</v>
      </c>
      <c r="DI30" s="17" t="s">
        <v>159</v>
      </c>
      <c r="DJ30" s="17" t="s">
        <v>149</v>
      </c>
      <c r="DK30" s="17" t="s">
        <v>149</v>
      </c>
      <c r="DL30" s="17" t="s">
        <v>149</v>
      </c>
      <c r="DM30" s="17" t="s">
        <v>159</v>
      </c>
      <c r="DN30" s="17" t="s">
        <v>149</v>
      </c>
      <c r="DO30" s="17" t="s">
        <v>149</v>
      </c>
      <c r="DP30" s="17" t="s">
        <v>149</v>
      </c>
      <c r="DQ30" s="17" t="s">
        <v>149</v>
      </c>
      <c r="DR30" s="17" t="s">
        <v>149</v>
      </c>
      <c r="DS30" s="17" t="s">
        <v>149</v>
      </c>
      <c r="DT30" s="17" t="s">
        <v>149</v>
      </c>
      <c r="DU30" s="17" t="s">
        <v>149</v>
      </c>
      <c r="DV30" s="17" t="s">
        <v>149</v>
      </c>
      <c r="DW30" s="17" t="s">
        <v>149</v>
      </c>
      <c r="DX30" s="17" t="s">
        <v>149</v>
      </c>
      <c r="DY30" s="17" t="s">
        <v>149</v>
      </c>
      <c r="DZ30" s="17" t="s">
        <v>149</v>
      </c>
      <c r="EA30" s="17" t="s">
        <v>159</v>
      </c>
      <c r="EB30" s="17" t="s">
        <v>149</v>
      </c>
      <c r="EC30" s="17" t="s">
        <v>159</v>
      </c>
      <c r="ED30" s="17" t="s">
        <v>149</v>
      </c>
      <c r="EE30" s="17" t="s">
        <v>149</v>
      </c>
      <c r="EF30" s="17" t="s">
        <v>149</v>
      </c>
      <c r="EG30" s="17" t="s">
        <v>159</v>
      </c>
      <c r="EH30" s="17" t="s">
        <v>149</v>
      </c>
      <c r="EI30" s="17" t="s">
        <v>149</v>
      </c>
      <c r="EJ30" s="17" t="s">
        <v>159</v>
      </c>
      <c r="EK30" s="17" t="s">
        <v>159</v>
      </c>
      <c r="EL30" s="17" t="s">
        <v>346</v>
      </c>
      <c r="EM30" s="17" t="s">
        <v>274</v>
      </c>
      <c r="EN30" s="17" t="s">
        <v>347</v>
      </c>
      <c r="EO30" s="17" t="s">
        <v>348</v>
      </c>
      <c r="EP30" s="17" t="s">
        <v>349</v>
      </c>
      <c r="EQ30" s="17" t="s">
        <v>341</v>
      </c>
      <c r="ER30" s="17" t="s">
        <v>350</v>
      </c>
      <c r="ES30" s="17" t="s">
        <v>274</v>
      </c>
    </row>
    <row r="31" spans="1:149" s="15" customFormat="1" ht="15.75" customHeight="1" x14ac:dyDescent="0.35">
      <c r="A31" s="34">
        <v>29</v>
      </c>
      <c r="B31" s="17" t="s">
        <v>351</v>
      </c>
      <c r="C31" s="14">
        <v>82289500679</v>
      </c>
      <c r="D31" s="17" t="s">
        <v>146</v>
      </c>
      <c r="E31" s="17" t="s">
        <v>269</v>
      </c>
      <c r="F31" s="17">
        <v>49</v>
      </c>
      <c r="G31" s="17">
        <v>4</v>
      </c>
      <c r="H31" s="17" t="s">
        <v>344</v>
      </c>
      <c r="I31" s="17" t="s">
        <v>210</v>
      </c>
      <c r="J31" s="18">
        <v>1000000</v>
      </c>
      <c r="K31" s="18">
        <v>2000000</v>
      </c>
      <c r="L31" s="17" t="s">
        <v>318</v>
      </c>
      <c r="M31" s="17" t="s">
        <v>345</v>
      </c>
      <c r="N31" s="17">
        <v>14</v>
      </c>
      <c r="O31" s="17">
        <v>0.25</v>
      </c>
      <c r="P31" s="17">
        <v>17</v>
      </c>
      <c r="Q31" s="17" t="s">
        <v>175</v>
      </c>
      <c r="R31" s="17" t="s">
        <v>159</v>
      </c>
      <c r="S31" s="17" t="s">
        <v>149</v>
      </c>
      <c r="T31" s="17" t="s">
        <v>149</v>
      </c>
      <c r="U31" s="17" t="s">
        <v>149</v>
      </c>
      <c r="V31" s="17" t="s">
        <v>149</v>
      </c>
      <c r="W31" s="17" t="s">
        <v>149</v>
      </c>
      <c r="X31" s="17" t="s">
        <v>159</v>
      </c>
      <c r="Y31" s="17" t="s">
        <v>149</v>
      </c>
      <c r="Z31" s="17" t="s">
        <v>159</v>
      </c>
      <c r="AA31" s="17" t="s">
        <v>159</v>
      </c>
      <c r="AB31" s="17" t="s">
        <v>149</v>
      </c>
      <c r="AC31" s="17" t="s">
        <v>159</v>
      </c>
      <c r="AD31" s="17" t="s">
        <v>149</v>
      </c>
      <c r="AE31" s="17" t="s">
        <v>149</v>
      </c>
      <c r="AF31" s="17" t="s">
        <v>149</v>
      </c>
      <c r="AG31" s="17" t="s">
        <v>149</v>
      </c>
      <c r="AH31" s="17" t="s">
        <v>149</v>
      </c>
      <c r="AI31" s="17" t="s">
        <v>149</v>
      </c>
      <c r="AJ31" s="17" t="s">
        <v>149</v>
      </c>
      <c r="AK31" s="17" t="s">
        <v>160</v>
      </c>
      <c r="AL31" s="17" t="s">
        <v>160</v>
      </c>
      <c r="AM31" s="17" t="s">
        <v>160</v>
      </c>
      <c r="AN31" s="17" t="s">
        <v>149</v>
      </c>
      <c r="AO31" s="17" t="s">
        <v>149</v>
      </c>
      <c r="AP31" s="17" t="s">
        <v>149</v>
      </c>
      <c r="AQ31" s="17" t="s">
        <v>149</v>
      </c>
      <c r="AR31" s="17" t="s">
        <v>149</v>
      </c>
      <c r="AS31" s="17" t="s">
        <v>159</v>
      </c>
      <c r="AT31" s="17" t="s">
        <v>159</v>
      </c>
      <c r="AU31" s="17" t="s">
        <v>149</v>
      </c>
      <c r="AV31" s="17" t="s">
        <v>149</v>
      </c>
      <c r="AW31" s="17" t="s">
        <v>149</v>
      </c>
      <c r="AX31" s="17" t="s">
        <v>149</v>
      </c>
      <c r="AY31" s="17" t="s">
        <v>149</v>
      </c>
      <c r="AZ31" s="17" t="s">
        <v>149</v>
      </c>
      <c r="BA31" s="17" t="s">
        <v>149</v>
      </c>
      <c r="BB31" s="17" t="s">
        <v>149</v>
      </c>
      <c r="BC31" s="17" t="s">
        <v>149</v>
      </c>
      <c r="BD31" s="17" t="s">
        <v>159</v>
      </c>
      <c r="BE31" s="17" t="s">
        <v>149</v>
      </c>
      <c r="BF31" s="17" t="s">
        <v>159</v>
      </c>
      <c r="BG31" s="17" t="s">
        <v>159</v>
      </c>
      <c r="BH31" s="17" t="s">
        <v>150</v>
      </c>
      <c r="BI31" s="17" t="s">
        <v>159</v>
      </c>
      <c r="BJ31" s="17" t="s">
        <v>149</v>
      </c>
      <c r="BK31" s="17" t="s">
        <v>149</v>
      </c>
      <c r="BL31" s="17" t="s">
        <v>160</v>
      </c>
      <c r="BM31" s="17" t="s">
        <v>160</v>
      </c>
      <c r="BN31" s="17" t="s">
        <v>149</v>
      </c>
      <c r="BO31" s="17" t="s">
        <v>149</v>
      </c>
      <c r="BP31" s="17" t="s">
        <v>149</v>
      </c>
      <c r="BQ31" s="17" t="s">
        <v>149</v>
      </c>
      <c r="BR31" s="47" t="s">
        <v>149</v>
      </c>
      <c r="BS31" s="17" t="s">
        <v>149</v>
      </c>
      <c r="BT31" s="17" t="s">
        <v>149</v>
      </c>
      <c r="BU31" s="17" t="s">
        <v>149</v>
      </c>
      <c r="BV31" s="17" t="s">
        <v>161</v>
      </c>
      <c r="BW31" s="17" t="s">
        <v>149</v>
      </c>
      <c r="BX31" s="17" t="s">
        <v>149</v>
      </c>
      <c r="BY31" s="17" t="s">
        <v>149</v>
      </c>
      <c r="BZ31" s="17" t="s">
        <v>149</v>
      </c>
      <c r="CA31" s="17" t="s">
        <v>149</v>
      </c>
      <c r="CB31" s="17" t="s">
        <v>149</v>
      </c>
      <c r="CC31" s="17" t="s">
        <v>149</v>
      </c>
      <c r="CD31" s="17" t="s">
        <v>149</v>
      </c>
      <c r="CE31" s="17" t="s">
        <v>149</v>
      </c>
      <c r="CF31" s="17" t="s">
        <v>149</v>
      </c>
      <c r="CG31" s="17" t="s">
        <v>149</v>
      </c>
      <c r="CH31" s="17" t="s">
        <v>149</v>
      </c>
      <c r="CI31" s="17" t="s">
        <v>149</v>
      </c>
      <c r="CJ31" s="17" t="s">
        <v>149</v>
      </c>
      <c r="CK31" s="17" t="s">
        <v>149</v>
      </c>
      <c r="CL31" s="17" t="s">
        <v>149</v>
      </c>
      <c r="CM31" s="17" t="s">
        <v>149</v>
      </c>
      <c r="CN31" s="17" t="s">
        <v>149</v>
      </c>
      <c r="CO31" s="17" t="s">
        <v>149</v>
      </c>
      <c r="CP31" s="17" t="s">
        <v>149</v>
      </c>
      <c r="CQ31" s="17" t="s">
        <v>149</v>
      </c>
      <c r="CR31" s="17" t="s">
        <v>149</v>
      </c>
      <c r="CS31" s="17" t="s">
        <v>149</v>
      </c>
      <c r="CT31" s="17" t="s">
        <v>149</v>
      </c>
      <c r="CU31" s="17" t="s">
        <v>149</v>
      </c>
      <c r="CV31" s="17" t="s">
        <v>149</v>
      </c>
      <c r="CW31" s="17" t="s">
        <v>149</v>
      </c>
      <c r="CX31" s="17" t="s">
        <v>149</v>
      </c>
      <c r="CY31" s="17" t="s">
        <v>149</v>
      </c>
      <c r="CZ31" s="17" t="s">
        <v>149</v>
      </c>
      <c r="DA31" s="17" t="s">
        <v>149</v>
      </c>
      <c r="DB31" s="17" t="s">
        <v>149</v>
      </c>
      <c r="DC31" s="17" t="s">
        <v>149</v>
      </c>
      <c r="DD31" s="17" t="s">
        <v>149</v>
      </c>
      <c r="DE31" s="17" t="s">
        <v>149</v>
      </c>
      <c r="DF31" s="17" t="s">
        <v>149</v>
      </c>
      <c r="DG31" s="17" t="s">
        <v>149</v>
      </c>
      <c r="DH31" s="17" t="s">
        <v>149</v>
      </c>
      <c r="DI31" s="17" t="s">
        <v>159</v>
      </c>
      <c r="DJ31" s="17" t="s">
        <v>149</v>
      </c>
      <c r="DK31" s="17" t="s">
        <v>149</v>
      </c>
      <c r="DL31" s="17" t="s">
        <v>149</v>
      </c>
      <c r="DM31" s="17" t="s">
        <v>159</v>
      </c>
      <c r="DN31" s="17" t="s">
        <v>149</v>
      </c>
      <c r="DO31" s="17" t="s">
        <v>149</v>
      </c>
      <c r="DP31" s="17" t="s">
        <v>149</v>
      </c>
      <c r="DQ31" s="17" t="s">
        <v>149</v>
      </c>
      <c r="DR31" s="17" t="s">
        <v>149</v>
      </c>
      <c r="DS31" s="17" t="s">
        <v>149</v>
      </c>
      <c r="DT31" s="17" t="s">
        <v>149</v>
      </c>
      <c r="DU31" s="17" t="s">
        <v>149</v>
      </c>
      <c r="DV31" s="17" t="s">
        <v>149</v>
      </c>
      <c r="DW31" s="17" t="s">
        <v>149</v>
      </c>
      <c r="DX31" s="17" t="s">
        <v>149</v>
      </c>
      <c r="DY31" s="17" t="s">
        <v>149</v>
      </c>
      <c r="DZ31" s="17" t="s">
        <v>149</v>
      </c>
      <c r="EA31" s="17" t="s">
        <v>159</v>
      </c>
      <c r="EB31" s="17" t="s">
        <v>149</v>
      </c>
      <c r="EC31" s="17" t="s">
        <v>159</v>
      </c>
      <c r="ED31" s="17" t="s">
        <v>149</v>
      </c>
      <c r="EE31" s="17" t="s">
        <v>149</v>
      </c>
      <c r="EF31" s="17" t="s">
        <v>149</v>
      </c>
      <c r="EG31" s="17" t="s">
        <v>159</v>
      </c>
      <c r="EH31" s="17" t="s">
        <v>149</v>
      </c>
      <c r="EI31" s="17" t="s">
        <v>149</v>
      </c>
      <c r="EJ31" s="17" t="s">
        <v>159</v>
      </c>
      <c r="EK31" s="17" t="s">
        <v>159</v>
      </c>
      <c r="EL31" s="17" t="s">
        <v>346</v>
      </c>
      <c r="EM31" s="17" t="s">
        <v>274</v>
      </c>
      <c r="EN31" s="17" t="s">
        <v>347</v>
      </c>
      <c r="EO31" s="17" t="s">
        <v>348</v>
      </c>
      <c r="EP31" s="17" t="s">
        <v>349</v>
      </c>
      <c r="EQ31" s="17" t="s">
        <v>341</v>
      </c>
      <c r="ER31" s="17" t="s">
        <v>350</v>
      </c>
      <c r="ES31" s="17" t="s">
        <v>274</v>
      </c>
    </row>
    <row r="32" spans="1:149" s="15" customFormat="1" ht="15.75" customHeight="1" x14ac:dyDescent="0.35">
      <c r="A32" s="34">
        <v>30</v>
      </c>
      <c r="B32" s="15" t="s">
        <v>352</v>
      </c>
      <c r="C32" s="15">
        <v>85271974186</v>
      </c>
      <c r="D32" s="15" t="s">
        <v>353</v>
      </c>
      <c r="E32" s="15" t="s">
        <v>354</v>
      </c>
      <c r="F32" s="15">
        <v>38</v>
      </c>
      <c r="G32" s="15">
        <v>5</v>
      </c>
      <c r="H32" s="15" t="s">
        <v>355</v>
      </c>
      <c r="I32" s="15" t="s">
        <v>172</v>
      </c>
      <c r="J32" s="19">
        <v>5000000</v>
      </c>
      <c r="K32" s="19">
        <v>48000000</v>
      </c>
      <c r="L32" s="15" t="s">
        <v>255</v>
      </c>
      <c r="M32" s="15" t="s">
        <v>147</v>
      </c>
      <c r="N32" s="15">
        <v>390</v>
      </c>
      <c r="O32" s="15" t="s">
        <v>226</v>
      </c>
      <c r="P32" s="15">
        <v>10</v>
      </c>
      <c r="Q32" s="15" t="s">
        <v>175</v>
      </c>
      <c r="R32" s="15" t="s">
        <v>159</v>
      </c>
      <c r="S32" s="15" t="s">
        <v>159</v>
      </c>
      <c r="T32" s="15" t="s">
        <v>159</v>
      </c>
      <c r="U32" s="15" t="s">
        <v>159</v>
      </c>
      <c r="V32" s="15" t="s">
        <v>159</v>
      </c>
      <c r="W32" s="15" t="s">
        <v>159</v>
      </c>
      <c r="X32" s="15" t="s">
        <v>159</v>
      </c>
      <c r="Y32" s="15" t="s">
        <v>149</v>
      </c>
      <c r="Z32" s="15" t="s">
        <v>159</v>
      </c>
      <c r="AA32" s="15" t="s">
        <v>159</v>
      </c>
      <c r="AB32" s="15" t="s">
        <v>159</v>
      </c>
      <c r="AC32" s="15" t="s">
        <v>159</v>
      </c>
      <c r="AD32" s="15" t="s">
        <v>159</v>
      </c>
      <c r="AE32" s="15" t="s">
        <v>159</v>
      </c>
      <c r="AF32" s="15" t="s">
        <v>159</v>
      </c>
      <c r="AG32" s="15" t="s">
        <v>357</v>
      </c>
      <c r="AH32" s="15" t="s">
        <v>149</v>
      </c>
      <c r="AI32" s="15" t="s">
        <v>159</v>
      </c>
      <c r="AJ32" s="15" t="s">
        <v>159</v>
      </c>
      <c r="AK32" s="15" t="s">
        <v>159</v>
      </c>
      <c r="AL32" s="15" t="s">
        <v>159</v>
      </c>
      <c r="AM32" s="15" t="s">
        <v>159</v>
      </c>
      <c r="AN32" s="15" t="s">
        <v>203</v>
      </c>
      <c r="AO32" s="15" t="s">
        <v>149</v>
      </c>
      <c r="AP32" s="15" t="s">
        <v>149</v>
      </c>
      <c r="AQ32" s="15" t="s">
        <v>149</v>
      </c>
      <c r="AR32" s="15" t="s">
        <v>149</v>
      </c>
      <c r="AS32" s="15" t="s">
        <v>149</v>
      </c>
      <c r="AT32" s="15" t="s">
        <v>149</v>
      </c>
      <c r="AU32" s="15" t="s">
        <v>149</v>
      </c>
      <c r="AV32" s="15" t="s">
        <v>148</v>
      </c>
      <c r="AW32" s="15" t="s">
        <v>149</v>
      </c>
      <c r="AX32" s="15" t="s">
        <v>149</v>
      </c>
      <c r="AY32" s="15" t="s">
        <v>149</v>
      </c>
      <c r="AZ32" s="15" t="s">
        <v>149</v>
      </c>
      <c r="BA32" s="15" t="s">
        <v>149</v>
      </c>
      <c r="BB32" s="15" t="s">
        <v>149</v>
      </c>
      <c r="BC32" s="15" t="s">
        <v>149</v>
      </c>
      <c r="BD32" s="15" t="s">
        <v>149</v>
      </c>
      <c r="BE32" s="15" t="s">
        <v>149</v>
      </c>
      <c r="BF32" s="15" t="s">
        <v>149</v>
      </c>
      <c r="BG32" s="15" t="s">
        <v>149</v>
      </c>
      <c r="BH32" s="15" t="s">
        <v>323</v>
      </c>
      <c r="BI32" s="15" t="s">
        <v>148</v>
      </c>
      <c r="BJ32" s="15" t="s">
        <v>323</v>
      </c>
      <c r="BK32" s="15" t="s">
        <v>203</v>
      </c>
      <c r="BL32" s="15" t="s">
        <v>148</v>
      </c>
      <c r="BM32" s="15" t="s">
        <v>148</v>
      </c>
      <c r="BN32" s="15" t="s">
        <v>150</v>
      </c>
      <c r="BO32" s="15" t="s">
        <v>323</v>
      </c>
      <c r="BP32" s="15" t="s">
        <v>323</v>
      </c>
      <c r="BQ32" s="15" t="s">
        <v>323</v>
      </c>
      <c r="BR32" s="15" t="s">
        <v>323</v>
      </c>
      <c r="BS32" s="15" t="s">
        <v>323</v>
      </c>
      <c r="BT32" s="15" t="s">
        <v>323</v>
      </c>
      <c r="BU32" s="15" t="s">
        <v>149</v>
      </c>
      <c r="BV32" s="15" t="s">
        <v>323</v>
      </c>
      <c r="BW32" s="15" t="s">
        <v>149</v>
      </c>
      <c r="BX32" s="15" t="s">
        <v>149</v>
      </c>
      <c r="BY32" s="15" t="s">
        <v>149</v>
      </c>
      <c r="BZ32" s="15" t="s">
        <v>149</v>
      </c>
      <c r="CA32" s="15" t="s">
        <v>149</v>
      </c>
      <c r="CB32" s="15" t="s">
        <v>149</v>
      </c>
      <c r="CC32" s="15" t="s">
        <v>149</v>
      </c>
      <c r="CD32" s="15" t="s">
        <v>149</v>
      </c>
      <c r="CE32" s="15" t="s">
        <v>149</v>
      </c>
      <c r="CF32" s="15" t="s">
        <v>149</v>
      </c>
      <c r="CG32" s="15" t="s">
        <v>149</v>
      </c>
      <c r="CH32" s="15" t="s">
        <v>149</v>
      </c>
      <c r="CI32" s="15" t="s">
        <v>149</v>
      </c>
      <c r="CJ32" s="15" t="s">
        <v>149</v>
      </c>
      <c r="CK32" s="15" t="s">
        <v>149</v>
      </c>
      <c r="CL32" s="15" t="s">
        <v>149</v>
      </c>
      <c r="CM32" s="15" t="s">
        <v>149</v>
      </c>
      <c r="CN32" s="15" t="s">
        <v>149</v>
      </c>
      <c r="CO32" s="15" t="s">
        <v>149</v>
      </c>
      <c r="CP32" s="15" t="s">
        <v>149</v>
      </c>
      <c r="CQ32" s="15" t="s">
        <v>149</v>
      </c>
      <c r="CR32" s="15" t="s">
        <v>149</v>
      </c>
      <c r="CS32" s="15" t="s">
        <v>149</v>
      </c>
      <c r="CT32" s="15" t="s">
        <v>149</v>
      </c>
      <c r="CU32" s="15" t="s">
        <v>149</v>
      </c>
      <c r="CV32" s="15" t="s">
        <v>149</v>
      </c>
      <c r="CW32" s="15" t="s">
        <v>149</v>
      </c>
      <c r="CX32" s="15" t="s">
        <v>149</v>
      </c>
      <c r="CY32" s="15" t="s">
        <v>149</v>
      </c>
      <c r="CZ32" s="15" t="s">
        <v>358</v>
      </c>
      <c r="DA32" s="15" t="s">
        <v>149</v>
      </c>
      <c r="DB32" s="15" t="s">
        <v>149</v>
      </c>
      <c r="DC32" s="15" t="s">
        <v>149</v>
      </c>
      <c r="DD32" s="15" t="s">
        <v>149</v>
      </c>
      <c r="DE32" s="15" t="s">
        <v>149</v>
      </c>
      <c r="DF32" s="15" t="s">
        <v>149</v>
      </c>
      <c r="DG32" s="15" t="s">
        <v>149</v>
      </c>
      <c r="DH32" s="15" t="s">
        <v>149</v>
      </c>
      <c r="DI32" s="15" t="s">
        <v>149</v>
      </c>
      <c r="DJ32" s="15" t="s">
        <v>149</v>
      </c>
      <c r="DK32" s="15" t="s">
        <v>149</v>
      </c>
      <c r="DL32" s="15" t="s">
        <v>149</v>
      </c>
      <c r="DM32" s="15" t="s">
        <v>149</v>
      </c>
      <c r="DN32" s="15" t="s">
        <v>149</v>
      </c>
      <c r="DO32" s="15" t="s">
        <v>149</v>
      </c>
      <c r="DP32" s="15" t="s">
        <v>149</v>
      </c>
      <c r="DQ32" s="15" t="s">
        <v>149</v>
      </c>
      <c r="DR32" s="15" t="s">
        <v>149</v>
      </c>
      <c r="DS32" s="15" t="s">
        <v>149</v>
      </c>
      <c r="DT32" s="15" t="s">
        <v>149</v>
      </c>
      <c r="DU32" s="15" t="s">
        <v>149</v>
      </c>
      <c r="DV32" s="15" t="s">
        <v>149</v>
      </c>
      <c r="DW32" s="15" t="s">
        <v>149</v>
      </c>
      <c r="DX32" s="15" t="s">
        <v>149</v>
      </c>
      <c r="DY32" s="15" t="s">
        <v>149</v>
      </c>
      <c r="DZ32" s="15" t="s">
        <v>149</v>
      </c>
      <c r="EA32" s="15" t="s">
        <v>149</v>
      </c>
      <c r="EB32" s="15" t="s">
        <v>149</v>
      </c>
      <c r="EC32" s="15" t="s">
        <v>149</v>
      </c>
      <c r="ED32" s="15" t="s">
        <v>149</v>
      </c>
      <c r="EE32" s="15" t="s">
        <v>149</v>
      </c>
      <c r="EF32" s="15" t="s">
        <v>149</v>
      </c>
      <c r="EG32" s="15" t="s">
        <v>149</v>
      </c>
      <c r="EH32" s="15" t="s">
        <v>149</v>
      </c>
      <c r="EI32" s="15" t="s">
        <v>149</v>
      </c>
      <c r="EJ32" s="15" t="s">
        <v>149</v>
      </c>
      <c r="EK32" s="15" t="s">
        <v>149</v>
      </c>
      <c r="EL32" s="15" t="s">
        <v>359</v>
      </c>
      <c r="EM32" s="15" t="s">
        <v>360</v>
      </c>
      <c r="EN32" s="15" t="s">
        <v>361</v>
      </c>
      <c r="EO32" s="15" t="s">
        <v>362</v>
      </c>
      <c r="EP32" s="15" t="s">
        <v>363</v>
      </c>
      <c r="EQ32" s="15" t="s">
        <v>364</v>
      </c>
      <c r="ER32" s="15" t="s">
        <v>365</v>
      </c>
      <c r="ES32" s="15" t="s">
        <v>274</v>
      </c>
    </row>
    <row r="33" spans="1:149" s="15" customFormat="1" ht="15.75" customHeight="1" x14ac:dyDescent="0.35">
      <c r="A33" s="34">
        <v>31</v>
      </c>
      <c r="B33" s="15" t="s">
        <v>366</v>
      </c>
      <c r="C33" s="20" t="s">
        <v>367</v>
      </c>
      <c r="D33" s="15" t="s">
        <v>368</v>
      </c>
      <c r="E33" s="15" t="s">
        <v>369</v>
      </c>
      <c r="F33" s="15">
        <v>38</v>
      </c>
      <c r="G33" s="15">
        <v>3</v>
      </c>
      <c r="H33" s="15" t="s">
        <v>157</v>
      </c>
      <c r="I33" s="15" t="s">
        <v>210</v>
      </c>
      <c r="J33" s="19">
        <v>4000000</v>
      </c>
      <c r="K33" s="19">
        <v>5000000</v>
      </c>
      <c r="L33" s="15" t="s">
        <v>370</v>
      </c>
      <c r="M33" s="15" t="s">
        <v>147</v>
      </c>
      <c r="N33" s="15">
        <v>520</v>
      </c>
      <c r="O33" s="15" t="s">
        <v>174</v>
      </c>
      <c r="P33" s="15">
        <v>17</v>
      </c>
      <c r="Q33" s="15" t="s">
        <v>175</v>
      </c>
      <c r="R33" s="15" t="s">
        <v>159</v>
      </c>
      <c r="S33" s="15" t="s">
        <v>159</v>
      </c>
      <c r="T33" s="15" t="s">
        <v>159</v>
      </c>
      <c r="U33" s="15" t="s">
        <v>159</v>
      </c>
      <c r="V33" s="15" t="s">
        <v>159</v>
      </c>
      <c r="W33" s="15" t="s">
        <v>159</v>
      </c>
      <c r="X33" s="15" t="s">
        <v>159</v>
      </c>
      <c r="Y33" s="15" t="s">
        <v>149</v>
      </c>
      <c r="Z33" s="15" t="s">
        <v>159</v>
      </c>
      <c r="AA33" s="15" t="s">
        <v>159</v>
      </c>
      <c r="AB33" s="15" t="s">
        <v>159</v>
      </c>
      <c r="AC33" s="15" t="s">
        <v>159</v>
      </c>
      <c r="AD33" s="15" t="s">
        <v>159</v>
      </c>
      <c r="AE33" s="15" t="s">
        <v>159</v>
      </c>
      <c r="AF33" s="15" t="s">
        <v>159</v>
      </c>
      <c r="AG33" s="15" t="s">
        <v>357</v>
      </c>
      <c r="AH33" s="15" t="s">
        <v>149</v>
      </c>
      <c r="AI33" s="15" t="s">
        <v>159</v>
      </c>
      <c r="AJ33" s="15" t="s">
        <v>159</v>
      </c>
      <c r="AK33" s="15" t="s">
        <v>159</v>
      </c>
      <c r="AL33" s="15" t="s">
        <v>159</v>
      </c>
      <c r="AM33" s="15" t="s">
        <v>159</v>
      </c>
      <c r="AN33" s="15" t="s">
        <v>159</v>
      </c>
      <c r="AO33" s="15" t="s">
        <v>149</v>
      </c>
      <c r="AP33" s="15" t="s">
        <v>149</v>
      </c>
      <c r="AQ33" s="15" t="s">
        <v>149</v>
      </c>
      <c r="AR33" s="15" t="s">
        <v>149</v>
      </c>
      <c r="AS33" s="15" t="s">
        <v>149</v>
      </c>
      <c r="AT33" s="15" t="s">
        <v>149</v>
      </c>
      <c r="AU33" s="15" t="s">
        <v>149</v>
      </c>
      <c r="AV33" s="15" t="s">
        <v>159</v>
      </c>
      <c r="AW33" s="15" t="s">
        <v>149</v>
      </c>
      <c r="AX33" s="15" t="s">
        <v>149</v>
      </c>
      <c r="AY33" s="15" t="s">
        <v>149</v>
      </c>
      <c r="AZ33" s="15" t="s">
        <v>149</v>
      </c>
      <c r="BA33" s="15" t="s">
        <v>149</v>
      </c>
      <c r="BB33" s="15" t="s">
        <v>149</v>
      </c>
      <c r="BC33" s="15" t="s">
        <v>149</v>
      </c>
      <c r="BD33" s="15" t="s">
        <v>323</v>
      </c>
      <c r="BE33" s="15" t="s">
        <v>323</v>
      </c>
      <c r="BF33" s="15" t="s">
        <v>323</v>
      </c>
      <c r="BG33" s="15" t="s">
        <v>149</v>
      </c>
      <c r="BH33" s="15" t="s">
        <v>159</v>
      </c>
      <c r="BI33" s="15" t="s">
        <v>159</v>
      </c>
      <c r="BJ33" s="15" t="s">
        <v>159</v>
      </c>
      <c r="BK33" s="15" t="s">
        <v>159</v>
      </c>
      <c r="BL33" s="15" t="s">
        <v>148</v>
      </c>
      <c r="BM33" s="15" t="s">
        <v>148</v>
      </c>
      <c r="BN33" s="15" t="s">
        <v>159</v>
      </c>
      <c r="BO33" s="15" t="s">
        <v>149</v>
      </c>
      <c r="BP33" s="15" t="s">
        <v>323</v>
      </c>
      <c r="BQ33" s="15" t="s">
        <v>323</v>
      </c>
      <c r="BR33" s="15" t="s">
        <v>323</v>
      </c>
      <c r="BS33" s="15" t="s">
        <v>323</v>
      </c>
      <c r="BT33" s="15" t="s">
        <v>149</v>
      </c>
      <c r="BU33" s="15" t="s">
        <v>149</v>
      </c>
      <c r="BV33" s="15" t="s">
        <v>149</v>
      </c>
      <c r="BW33" s="15" t="s">
        <v>149</v>
      </c>
      <c r="BX33" s="15" t="s">
        <v>149</v>
      </c>
      <c r="BY33" s="15" t="s">
        <v>149</v>
      </c>
      <c r="BZ33" s="15" t="s">
        <v>149</v>
      </c>
      <c r="CA33" s="15" t="s">
        <v>149</v>
      </c>
      <c r="CB33" s="15" t="s">
        <v>149</v>
      </c>
      <c r="CC33" s="15" t="s">
        <v>149</v>
      </c>
      <c r="CD33" s="15" t="s">
        <v>149</v>
      </c>
      <c r="CE33" s="15" t="s">
        <v>149</v>
      </c>
      <c r="CF33" s="15" t="s">
        <v>149</v>
      </c>
      <c r="CG33" s="15" t="s">
        <v>149</v>
      </c>
      <c r="CH33" s="15" t="s">
        <v>149</v>
      </c>
      <c r="CI33" s="15" t="s">
        <v>149</v>
      </c>
      <c r="CJ33" s="15" t="s">
        <v>149</v>
      </c>
      <c r="CK33" s="15" t="s">
        <v>149</v>
      </c>
      <c r="CL33" s="15" t="s">
        <v>149</v>
      </c>
      <c r="CM33" s="15" t="s">
        <v>149</v>
      </c>
      <c r="CN33" s="15" t="s">
        <v>149</v>
      </c>
      <c r="CO33" s="15" t="s">
        <v>149</v>
      </c>
      <c r="CP33" s="15" t="s">
        <v>149</v>
      </c>
      <c r="CQ33" s="15" t="s">
        <v>149</v>
      </c>
      <c r="CR33" s="15" t="s">
        <v>149</v>
      </c>
      <c r="CS33" s="15" t="s">
        <v>149</v>
      </c>
      <c r="CT33" s="15" t="s">
        <v>149</v>
      </c>
      <c r="CU33" s="15" t="s">
        <v>149</v>
      </c>
      <c r="CV33" s="15" t="s">
        <v>149</v>
      </c>
      <c r="CW33" s="15" t="s">
        <v>149</v>
      </c>
      <c r="CX33" s="15" t="s">
        <v>149</v>
      </c>
      <c r="CY33" s="15" t="s">
        <v>149</v>
      </c>
      <c r="CZ33" s="15" t="s">
        <v>358</v>
      </c>
      <c r="DA33" s="15" t="s">
        <v>149</v>
      </c>
      <c r="DB33" s="15" t="s">
        <v>149</v>
      </c>
      <c r="DC33" s="15" t="s">
        <v>149</v>
      </c>
      <c r="DD33" s="15" t="s">
        <v>149</v>
      </c>
      <c r="DE33" s="15" t="s">
        <v>149</v>
      </c>
      <c r="DF33" s="15" t="s">
        <v>149</v>
      </c>
      <c r="DG33" s="15" t="s">
        <v>149</v>
      </c>
      <c r="DH33" s="15" t="s">
        <v>149</v>
      </c>
      <c r="DI33" s="15" t="s">
        <v>149</v>
      </c>
      <c r="DJ33" s="15" t="s">
        <v>149</v>
      </c>
      <c r="DK33" s="15" t="s">
        <v>149</v>
      </c>
      <c r="DL33" s="15" t="s">
        <v>149</v>
      </c>
      <c r="DM33" s="15" t="s">
        <v>149</v>
      </c>
      <c r="DN33" s="15" t="s">
        <v>149</v>
      </c>
      <c r="DO33" s="15" t="s">
        <v>149</v>
      </c>
      <c r="DP33" s="15" t="s">
        <v>149</v>
      </c>
      <c r="DQ33" s="15" t="s">
        <v>149</v>
      </c>
      <c r="DR33" s="15" t="s">
        <v>149</v>
      </c>
      <c r="DS33" s="15" t="s">
        <v>149</v>
      </c>
      <c r="DT33" s="15" t="s">
        <v>149</v>
      </c>
      <c r="DU33" s="15" t="s">
        <v>149</v>
      </c>
      <c r="DV33" s="15" t="s">
        <v>149</v>
      </c>
      <c r="DW33" s="15" t="s">
        <v>149</v>
      </c>
      <c r="DX33" s="15" t="s">
        <v>149</v>
      </c>
      <c r="DY33" s="15" t="s">
        <v>149</v>
      </c>
      <c r="DZ33" s="15" t="s">
        <v>149</v>
      </c>
      <c r="EA33" s="15" t="s">
        <v>149</v>
      </c>
      <c r="EB33" s="15" t="s">
        <v>149</v>
      </c>
      <c r="EC33" s="15" t="s">
        <v>149</v>
      </c>
      <c r="ED33" s="15" t="s">
        <v>149</v>
      </c>
      <c r="EE33" s="15" t="s">
        <v>149</v>
      </c>
      <c r="EF33" s="15" t="s">
        <v>149</v>
      </c>
      <c r="EG33" s="15" t="s">
        <v>149</v>
      </c>
      <c r="EH33" s="15" t="s">
        <v>149</v>
      </c>
      <c r="EI33" s="15" t="s">
        <v>149</v>
      </c>
      <c r="EJ33" s="15" t="s">
        <v>149</v>
      </c>
      <c r="EK33" s="15" t="s">
        <v>149</v>
      </c>
      <c r="EL33" s="15" t="s">
        <v>371</v>
      </c>
      <c r="EM33" s="15" t="s">
        <v>274</v>
      </c>
      <c r="EN33" s="15" t="s">
        <v>372</v>
      </c>
      <c r="EO33" s="15" t="s">
        <v>373</v>
      </c>
      <c r="EP33" s="15" t="s">
        <v>374</v>
      </c>
      <c r="EQ33" s="15" t="s">
        <v>375</v>
      </c>
      <c r="ER33" s="15" t="s">
        <v>376</v>
      </c>
      <c r="ES33" s="15" t="s">
        <v>377</v>
      </c>
    </row>
    <row r="34" spans="1:149" s="15" customFormat="1" ht="15.75" customHeight="1" x14ac:dyDescent="0.35">
      <c r="A34" s="34">
        <v>32</v>
      </c>
      <c r="B34" s="15" t="s">
        <v>378</v>
      </c>
      <c r="C34" s="15">
        <v>81275558513</v>
      </c>
      <c r="D34" s="15" t="s">
        <v>368</v>
      </c>
      <c r="E34" s="15" t="s">
        <v>379</v>
      </c>
      <c r="F34" s="15">
        <v>45</v>
      </c>
      <c r="G34" s="15">
        <v>3</v>
      </c>
      <c r="H34" s="15" t="s">
        <v>157</v>
      </c>
      <c r="I34" s="15" t="s">
        <v>172</v>
      </c>
      <c r="J34" s="19">
        <v>500000</v>
      </c>
      <c r="K34" s="19">
        <v>250000</v>
      </c>
      <c r="L34" s="15" t="s">
        <v>380</v>
      </c>
      <c r="M34" s="15" t="s">
        <v>147</v>
      </c>
      <c r="N34" s="15">
        <v>16</v>
      </c>
      <c r="O34" s="15">
        <v>0.25</v>
      </c>
      <c r="P34" s="15">
        <v>20</v>
      </c>
      <c r="Q34" s="15" t="s">
        <v>175</v>
      </c>
      <c r="R34" s="15" t="s">
        <v>159</v>
      </c>
      <c r="S34" s="15" t="s">
        <v>159</v>
      </c>
      <c r="T34" s="15" t="s">
        <v>159</v>
      </c>
      <c r="U34" s="15" t="s">
        <v>159</v>
      </c>
      <c r="V34" s="15" t="s">
        <v>159</v>
      </c>
      <c r="W34" s="15" t="s">
        <v>159</v>
      </c>
      <c r="X34" s="15" t="s">
        <v>159</v>
      </c>
      <c r="Y34" s="15" t="s">
        <v>149</v>
      </c>
      <c r="Z34" s="15" t="s">
        <v>159</v>
      </c>
      <c r="AA34" s="15" t="s">
        <v>159</v>
      </c>
      <c r="AB34" s="15" t="s">
        <v>159</v>
      </c>
      <c r="AC34" s="15" t="s">
        <v>159</v>
      </c>
      <c r="AD34" s="15" t="s">
        <v>159</v>
      </c>
      <c r="AE34" s="15" t="s">
        <v>159</v>
      </c>
      <c r="AF34" s="15" t="s">
        <v>159</v>
      </c>
      <c r="AG34" s="15" t="s">
        <v>357</v>
      </c>
      <c r="AH34" s="15" t="s">
        <v>149</v>
      </c>
      <c r="AI34" s="15" t="s">
        <v>159</v>
      </c>
      <c r="AJ34" s="15" t="s">
        <v>159</v>
      </c>
      <c r="AK34" s="15" t="s">
        <v>159</v>
      </c>
      <c r="AL34" s="15" t="s">
        <v>159</v>
      </c>
      <c r="AM34" s="15" t="s">
        <v>159</v>
      </c>
      <c r="AN34" s="15" t="s">
        <v>159</v>
      </c>
      <c r="AO34" s="15" t="s">
        <v>149</v>
      </c>
      <c r="AP34" s="15" t="s">
        <v>149</v>
      </c>
      <c r="AQ34" s="15" t="s">
        <v>149</v>
      </c>
      <c r="AR34" s="15" t="s">
        <v>149</v>
      </c>
      <c r="AS34" s="15" t="s">
        <v>149</v>
      </c>
      <c r="AT34" s="15" t="s">
        <v>149</v>
      </c>
      <c r="AU34" s="15" t="s">
        <v>203</v>
      </c>
      <c r="AV34" s="15" t="s">
        <v>148</v>
      </c>
      <c r="AW34" s="15" t="s">
        <v>149</v>
      </c>
      <c r="AX34" s="15" t="s">
        <v>149</v>
      </c>
      <c r="AY34" s="15" t="s">
        <v>149</v>
      </c>
      <c r="AZ34" s="15" t="s">
        <v>149</v>
      </c>
      <c r="BA34" s="15" t="s">
        <v>149</v>
      </c>
      <c r="BB34" s="15" t="s">
        <v>149</v>
      </c>
      <c r="BC34" s="15" t="s">
        <v>149</v>
      </c>
      <c r="BD34" s="15" t="s">
        <v>149</v>
      </c>
      <c r="BE34" s="15" t="s">
        <v>149</v>
      </c>
      <c r="BF34" s="15" t="s">
        <v>149</v>
      </c>
      <c r="BG34" s="15" t="s">
        <v>149</v>
      </c>
      <c r="BH34" s="15" t="s">
        <v>323</v>
      </c>
      <c r="BI34" s="15" t="s">
        <v>159</v>
      </c>
      <c r="BJ34" s="15" t="s">
        <v>159</v>
      </c>
      <c r="BK34" s="15" t="s">
        <v>159</v>
      </c>
      <c r="BL34" s="15" t="s">
        <v>148</v>
      </c>
      <c r="BM34" s="15" t="s">
        <v>148</v>
      </c>
      <c r="BN34" s="15" t="s">
        <v>159</v>
      </c>
      <c r="BO34" s="15" t="s">
        <v>323</v>
      </c>
      <c r="BP34" s="15" t="s">
        <v>323</v>
      </c>
      <c r="BQ34" s="15" t="s">
        <v>323</v>
      </c>
      <c r="BR34" s="15" t="s">
        <v>323</v>
      </c>
      <c r="BS34" s="15" t="s">
        <v>323</v>
      </c>
      <c r="BT34" s="15" t="s">
        <v>149</v>
      </c>
      <c r="BU34" s="15" t="s">
        <v>149</v>
      </c>
      <c r="BV34" s="15" t="s">
        <v>323</v>
      </c>
      <c r="BW34" s="15" t="s">
        <v>203</v>
      </c>
      <c r="BX34" s="15" t="s">
        <v>149</v>
      </c>
      <c r="BY34" s="15" t="s">
        <v>149</v>
      </c>
      <c r="BZ34" s="15" t="s">
        <v>149</v>
      </c>
      <c r="CA34" s="15" t="s">
        <v>149</v>
      </c>
      <c r="CB34" s="15" t="s">
        <v>149</v>
      </c>
      <c r="CC34" s="15" t="s">
        <v>149</v>
      </c>
      <c r="CD34" s="15" t="s">
        <v>149</v>
      </c>
      <c r="CE34" s="15" t="s">
        <v>149</v>
      </c>
      <c r="CF34" s="15" t="s">
        <v>149</v>
      </c>
      <c r="CG34" s="15" t="s">
        <v>149</v>
      </c>
      <c r="CH34" s="15" t="s">
        <v>149</v>
      </c>
      <c r="CI34" s="15" t="s">
        <v>149</v>
      </c>
      <c r="CJ34" s="15" t="s">
        <v>149</v>
      </c>
      <c r="CK34" s="15" t="s">
        <v>149</v>
      </c>
      <c r="CL34" s="15" t="s">
        <v>149</v>
      </c>
      <c r="CM34" s="15" t="s">
        <v>149</v>
      </c>
      <c r="CN34" s="15" t="s">
        <v>149</v>
      </c>
      <c r="CO34" s="15" t="s">
        <v>149</v>
      </c>
      <c r="CP34" s="15" t="s">
        <v>149</v>
      </c>
      <c r="CQ34" s="15" t="s">
        <v>149</v>
      </c>
      <c r="CR34" s="15" t="s">
        <v>149</v>
      </c>
      <c r="CS34" s="15" t="s">
        <v>149</v>
      </c>
      <c r="CT34" s="15" t="s">
        <v>149</v>
      </c>
      <c r="CU34" s="15" t="s">
        <v>149</v>
      </c>
      <c r="CV34" s="15" t="s">
        <v>149</v>
      </c>
      <c r="CW34" s="15" t="s">
        <v>149</v>
      </c>
      <c r="CX34" s="15" t="s">
        <v>149</v>
      </c>
      <c r="CY34" s="15" t="s">
        <v>149</v>
      </c>
      <c r="CZ34" s="15" t="s">
        <v>358</v>
      </c>
      <c r="DA34" s="15" t="s">
        <v>149</v>
      </c>
      <c r="DB34" s="15" t="s">
        <v>149</v>
      </c>
      <c r="DC34" s="15" t="s">
        <v>149</v>
      </c>
      <c r="DD34" s="15" t="s">
        <v>149</v>
      </c>
      <c r="DE34" s="15" t="s">
        <v>149</v>
      </c>
      <c r="DF34" s="15" t="s">
        <v>149</v>
      </c>
      <c r="DG34" s="15" t="s">
        <v>149</v>
      </c>
      <c r="DH34" s="15" t="s">
        <v>149</v>
      </c>
      <c r="DI34" s="15" t="s">
        <v>149</v>
      </c>
      <c r="DJ34" s="15" t="s">
        <v>149</v>
      </c>
      <c r="DK34" s="15" t="s">
        <v>149</v>
      </c>
      <c r="DL34" s="15" t="s">
        <v>149</v>
      </c>
      <c r="DM34" s="15" t="s">
        <v>149</v>
      </c>
      <c r="DN34" s="15" t="s">
        <v>149</v>
      </c>
      <c r="DO34" s="15" t="s">
        <v>149</v>
      </c>
      <c r="DP34" s="15" t="s">
        <v>149</v>
      </c>
      <c r="DQ34" s="15" t="s">
        <v>149</v>
      </c>
      <c r="DR34" s="15" t="s">
        <v>203</v>
      </c>
      <c r="DS34" s="15" t="s">
        <v>149</v>
      </c>
      <c r="DT34" s="15" t="s">
        <v>149</v>
      </c>
      <c r="DU34" s="15" t="s">
        <v>149</v>
      </c>
      <c r="DV34" s="15" t="s">
        <v>149</v>
      </c>
      <c r="DW34" s="15" t="s">
        <v>149</v>
      </c>
      <c r="DX34" s="15" t="s">
        <v>149</v>
      </c>
      <c r="DY34" s="15" t="s">
        <v>149</v>
      </c>
      <c r="DZ34" s="15" t="s">
        <v>149</v>
      </c>
      <c r="EA34" s="15" t="s">
        <v>149</v>
      </c>
      <c r="EB34" s="15" t="s">
        <v>149</v>
      </c>
      <c r="EC34" s="15" t="s">
        <v>149</v>
      </c>
      <c r="ED34" s="15" t="s">
        <v>149</v>
      </c>
      <c r="EE34" s="15" t="s">
        <v>149</v>
      </c>
      <c r="EF34" s="15" t="s">
        <v>149</v>
      </c>
      <c r="EG34" s="15" t="s">
        <v>149</v>
      </c>
      <c r="EH34" s="15" t="s">
        <v>149</v>
      </c>
      <c r="EI34" s="15" t="s">
        <v>149</v>
      </c>
      <c r="EJ34" s="15" t="s">
        <v>149</v>
      </c>
      <c r="EK34" s="15" t="s">
        <v>149</v>
      </c>
      <c r="EL34" s="15" t="s">
        <v>381</v>
      </c>
      <c r="EM34" s="15" t="s">
        <v>382</v>
      </c>
      <c r="EN34" s="15" t="s">
        <v>383</v>
      </c>
      <c r="EO34" s="15" t="s">
        <v>384</v>
      </c>
      <c r="EP34" s="15" t="s">
        <v>385</v>
      </c>
      <c r="EQ34" s="15" t="s">
        <v>386</v>
      </c>
      <c r="ER34" s="15" t="s">
        <v>387</v>
      </c>
    </row>
    <row r="35" spans="1:149" s="15" customFormat="1" ht="15.75" customHeight="1" x14ac:dyDescent="0.35">
      <c r="A35" s="34">
        <v>33</v>
      </c>
      <c r="B35" s="15" t="s">
        <v>388</v>
      </c>
      <c r="C35" s="15">
        <v>81378304962</v>
      </c>
      <c r="D35" s="15" t="s">
        <v>353</v>
      </c>
      <c r="E35" s="15" t="s">
        <v>369</v>
      </c>
      <c r="F35" s="15">
        <v>50</v>
      </c>
      <c r="G35" s="15">
        <v>3</v>
      </c>
      <c r="H35" s="15" t="s">
        <v>157</v>
      </c>
      <c r="I35" s="15" t="s">
        <v>210</v>
      </c>
      <c r="J35" s="19">
        <v>1000000</v>
      </c>
      <c r="K35" s="19">
        <v>2000000</v>
      </c>
      <c r="L35" s="15" t="s">
        <v>318</v>
      </c>
      <c r="M35" s="15" t="s">
        <v>147</v>
      </c>
      <c r="N35" s="15">
        <v>100</v>
      </c>
      <c r="O35" s="15" t="s">
        <v>226</v>
      </c>
      <c r="P35" s="15">
        <v>10</v>
      </c>
      <c r="Q35" s="15" t="s">
        <v>389</v>
      </c>
      <c r="R35" s="15" t="s">
        <v>159</v>
      </c>
      <c r="S35" s="15" t="s">
        <v>159</v>
      </c>
      <c r="T35" s="15" t="s">
        <v>159</v>
      </c>
      <c r="U35" s="15" t="s">
        <v>159</v>
      </c>
      <c r="V35" s="15" t="s">
        <v>159</v>
      </c>
      <c r="W35" s="15" t="s">
        <v>159</v>
      </c>
      <c r="X35" s="15" t="s">
        <v>159</v>
      </c>
      <c r="Y35" s="15" t="s">
        <v>149</v>
      </c>
      <c r="Z35" s="15" t="s">
        <v>159</v>
      </c>
      <c r="AA35" s="15" t="s">
        <v>159</v>
      </c>
      <c r="AB35" s="15" t="s">
        <v>159</v>
      </c>
      <c r="AC35" s="15" t="s">
        <v>159</v>
      </c>
      <c r="AD35" s="15" t="s">
        <v>159</v>
      </c>
      <c r="AE35" s="15" t="s">
        <v>159</v>
      </c>
      <c r="AF35" s="15" t="s">
        <v>159</v>
      </c>
      <c r="AG35" s="15" t="s">
        <v>357</v>
      </c>
      <c r="AH35" s="15" t="s">
        <v>149</v>
      </c>
      <c r="AI35" s="15" t="s">
        <v>159</v>
      </c>
      <c r="AJ35" s="15" t="s">
        <v>159</v>
      </c>
      <c r="AK35" s="15" t="s">
        <v>159</v>
      </c>
      <c r="AL35" s="15" t="s">
        <v>159</v>
      </c>
      <c r="AM35" s="15" t="s">
        <v>159</v>
      </c>
      <c r="AN35" s="15" t="s">
        <v>159</v>
      </c>
      <c r="AO35" s="15" t="s">
        <v>149</v>
      </c>
      <c r="AP35" s="15" t="s">
        <v>149</v>
      </c>
      <c r="AQ35" s="15" t="s">
        <v>149</v>
      </c>
      <c r="AR35" s="15" t="s">
        <v>149</v>
      </c>
      <c r="AS35" s="15" t="s">
        <v>149</v>
      </c>
      <c r="AT35" s="15" t="s">
        <v>149</v>
      </c>
      <c r="AU35" s="15" t="s">
        <v>149</v>
      </c>
      <c r="AV35" s="15" t="s">
        <v>159</v>
      </c>
      <c r="AW35" s="15" t="s">
        <v>149</v>
      </c>
      <c r="AX35" s="15" t="s">
        <v>149</v>
      </c>
      <c r="AY35" s="15" t="s">
        <v>149</v>
      </c>
      <c r="AZ35" s="15" t="s">
        <v>149</v>
      </c>
      <c r="BA35" s="15" t="s">
        <v>149</v>
      </c>
      <c r="BB35" s="15" t="s">
        <v>149</v>
      </c>
      <c r="BC35" s="15" t="s">
        <v>149</v>
      </c>
      <c r="BD35" s="15" t="s">
        <v>323</v>
      </c>
      <c r="BE35" s="15" t="s">
        <v>323</v>
      </c>
      <c r="BF35" s="15" t="s">
        <v>323</v>
      </c>
      <c r="BG35" s="15" t="s">
        <v>149</v>
      </c>
      <c r="BH35" s="15" t="s">
        <v>159</v>
      </c>
      <c r="BI35" s="15" t="s">
        <v>159</v>
      </c>
      <c r="BJ35" s="15" t="s">
        <v>323</v>
      </c>
      <c r="BK35" s="15" t="s">
        <v>159</v>
      </c>
      <c r="BL35" s="15" t="s">
        <v>149</v>
      </c>
      <c r="BM35" s="15" t="s">
        <v>149</v>
      </c>
      <c r="BN35" s="15" t="s">
        <v>390</v>
      </c>
      <c r="BO35" s="15" t="s">
        <v>390</v>
      </c>
      <c r="BP35" s="15" t="s">
        <v>323</v>
      </c>
      <c r="BQ35" s="15" t="s">
        <v>323</v>
      </c>
      <c r="BR35" s="15" t="s">
        <v>149</v>
      </c>
      <c r="BS35" s="15" t="s">
        <v>323</v>
      </c>
      <c r="BT35" s="15" t="s">
        <v>149</v>
      </c>
      <c r="BU35" s="15" t="s">
        <v>149</v>
      </c>
      <c r="BV35" s="15" t="s">
        <v>323</v>
      </c>
      <c r="BW35" s="15" t="s">
        <v>149</v>
      </c>
      <c r="BX35" s="15" t="s">
        <v>149</v>
      </c>
      <c r="BY35" s="15" t="s">
        <v>149</v>
      </c>
      <c r="BZ35" s="15" t="s">
        <v>149</v>
      </c>
      <c r="CA35" s="15" t="s">
        <v>149</v>
      </c>
      <c r="CB35" s="15" t="s">
        <v>149</v>
      </c>
      <c r="CC35" s="15" t="s">
        <v>149</v>
      </c>
      <c r="CD35" s="15" t="s">
        <v>149</v>
      </c>
      <c r="CE35" s="15" t="s">
        <v>149</v>
      </c>
      <c r="CF35" s="15" t="s">
        <v>149</v>
      </c>
      <c r="CG35" s="15" t="s">
        <v>149</v>
      </c>
      <c r="CH35" s="15" t="s">
        <v>149</v>
      </c>
      <c r="CI35" s="15" t="s">
        <v>149</v>
      </c>
      <c r="CJ35" s="15" t="s">
        <v>149</v>
      </c>
      <c r="CK35" s="15" t="s">
        <v>149</v>
      </c>
      <c r="CL35" s="15" t="s">
        <v>149</v>
      </c>
      <c r="CM35" s="15" t="s">
        <v>149</v>
      </c>
      <c r="CN35" s="15" t="s">
        <v>149</v>
      </c>
      <c r="CO35" s="15" t="s">
        <v>149</v>
      </c>
      <c r="CP35" s="15" t="s">
        <v>149</v>
      </c>
      <c r="CQ35" s="15" t="s">
        <v>149</v>
      </c>
      <c r="CR35" s="15" t="s">
        <v>149</v>
      </c>
      <c r="CS35" s="15" t="s">
        <v>149</v>
      </c>
      <c r="CT35" s="15" t="s">
        <v>149</v>
      </c>
      <c r="CU35" s="15" t="s">
        <v>149</v>
      </c>
      <c r="CV35" s="15" t="s">
        <v>149</v>
      </c>
      <c r="CW35" s="15" t="s">
        <v>149</v>
      </c>
      <c r="CX35" s="15" t="s">
        <v>149</v>
      </c>
      <c r="CY35" s="15" t="s">
        <v>149</v>
      </c>
      <c r="CZ35" s="15" t="s">
        <v>358</v>
      </c>
      <c r="DA35" s="15" t="s">
        <v>149</v>
      </c>
      <c r="DB35" s="15" t="s">
        <v>149</v>
      </c>
      <c r="DC35" s="15" t="s">
        <v>149</v>
      </c>
      <c r="DD35" s="15" t="s">
        <v>149</v>
      </c>
      <c r="DE35" s="15" t="s">
        <v>149</v>
      </c>
      <c r="DF35" s="15" t="s">
        <v>149</v>
      </c>
      <c r="DG35" s="15" t="s">
        <v>149</v>
      </c>
      <c r="DH35" s="15" t="s">
        <v>149</v>
      </c>
      <c r="DI35" s="15" t="s">
        <v>149</v>
      </c>
      <c r="DJ35" s="15" t="s">
        <v>149</v>
      </c>
      <c r="DK35" s="15" t="s">
        <v>149</v>
      </c>
      <c r="DL35" s="15" t="s">
        <v>149</v>
      </c>
      <c r="DM35" s="15" t="s">
        <v>149</v>
      </c>
      <c r="DN35" s="15" t="s">
        <v>149</v>
      </c>
      <c r="DO35" s="15" t="s">
        <v>149</v>
      </c>
      <c r="DP35" s="15" t="s">
        <v>149</v>
      </c>
      <c r="DQ35" s="15" t="s">
        <v>149</v>
      </c>
      <c r="DR35" s="15" t="s">
        <v>149</v>
      </c>
      <c r="DS35" s="15" t="s">
        <v>149</v>
      </c>
      <c r="DT35" s="15" t="s">
        <v>149</v>
      </c>
      <c r="DU35" s="15" t="s">
        <v>149</v>
      </c>
      <c r="DV35" s="15" t="s">
        <v>149</v>
      </c>
      <c r="DW35" s="15" t="s">
        <v>149</v>
      </c>
      <c r="DX35" s="15" t="s">
        <v>149</v>
      </c>
      <c r="DY35" s="15" t="s">
        <v>149</v>
      </c>
      <c r="DZ35" s="15" t="s">
        <v>149</v>
      </c>
      <c r="EA35" s="15" t="s">
        <v>149</v>
      </c>
      <c r="EB35" s="15" t="s">
        <v>149</v>
      </c>
      <c r="EC35" s="15" t="s">
        <v>149</v>
      </c>
      <c r="ED35" s="15" t="s">
        <v>149</v>
      </c>
      <c r="EE35" s="15" t="s">
        <v>149</v>
      </c>
      <c r="EF35" s="15" t="s">
        <v>149</v>
      </c>
      <c r="EG35" s="15" t="s">
        <v>149</v>
      </c>
      <c r="EH35" s="15" t="s">
        <v>149</v>
      </c>
      <c r="EI35" s="15" t="s">
        <v>149</v>
      </c>
      <c r="EJ35" s="15" t="s">
        <v>149</v>
      </c>
      <c r="EK35" s="15" t="s">
        <v>149</v>
      </c>
      <c r="EL35" s="15" t="s">
        <v>391</v>
      </c>
      <c r="EM35" s="15" t="s">
        <v>392</v>
      </c>
      <c r="EN35" s="15" t="s">
        <v>393</v>
      </c>
      <c r="EO35" s="15" t="s">
        <v>394</v>
      </c>
      <c r="EP35" s="15" t="s">
        <v>395</v>
      </c>
      <c r="EQ35" s="15" t="s">
        <v>396</v>
      </c>
      <c r="ER35" s="15" t="s">
        <v>397</v>
      </c>
      <c r="ES35" s="15" t="s">
        <v>398</v>
      </c>
    </row>
    <row r="36" spans="1:149" s="15" customFormat="1" ht="15.75" customHeight="1" x14ac:dyDescent="0.35">
      <c r="A36" s="34">
        <v>34</v>
      </c>
      <c r="B36" s="15" t="s">
        <v>400</v>
      </c>
      <c r="C36" s="20" t="s">
        <v>399</v>
      </c>
      <c r="D36" s="15" t="s">
        <v>353</v>
      </c>
      <c r="E36" s="15" t="s">
        <v>379</v>
      </c>
      <c r="F36" s="15">
        <v>48</v>
      </c>
      <c r="G36" s="15">
        <v>4</v>
      </c>
      <c r="H36" s="15" t="s">
        <v>344</v>
      </c>
      <c r="I36" s="15" t="s">
        <v>210</v>
      </c>
      <c r="J36" s="19">
        <v>5000000</v>
      </c>
      <c r="K36" s="19">
        <v>2000000</v>
      </c>
      <c r="L36" s="15" t="s">
        <v>318</v>
      </c>
      <c r="M36" s="15" t="s">
        <v>345</v>
      </c>
      <c r="N36" s="15">
        <v>130</v>
      </c>
      <c r="O36" s="15" t="s">
        <v>401</v>
      </c>
      <c r="P36" s="15">
        <v>22</v>
      </c>
      <c r="Q36" s="15" t="s">
        <v>389</v>
      </c>
      <c r="R36" s="15" t="s">
        <v>159</v>
      </c>
      <c r="S36" s="15" t="s">
        <v>159</v>
      </c>
      <c r="T36" s="15" t="s">
        <v>159</v>
      </c>
      <c r="U36" s="15" t="s">
        <v>159</v>
      </c>
      <c r="V36" s="15" t="s">
        <v>159</v>
      </c>
      <c r="W36" s="15" t="s">
        <v>203</v>
      </c>
      <c r="X36" s="15" t="s">
        <v>159</v>
      </c>
      <c r="Y36" s="15" t="s">
        <v>203</v>
      </c>
      <c r="Z36" s="15" t="s">
        <v>203</v>
      </c>
      <c r="AA36" s="15" t="s">
        <v>203</v>
      </c>
      <c r="AB36" s="15" t="s">
        <v>203</v>
      </c>
      <c r="AC36" s="15" t="s">
        <v>203</v>
      </c>
      <c r="AD36" s="15" t="s">
        <v>203</v>
      </c>
      <c r="AE36" s="15" t="s">
        <v>149</v>
      </c>
      <c r="AF36" s="15" t="s">
        <v>159</v>
      </c>
      <c r="AG36" s="15" t="s">
        <v>148</v>
      </c>
      <c r="AH36" s="15" t="s">
        <v>149</v>
      </c>
      <c r="AI36" s="15" t="s">
        <v>203</v>
      </c>
      <c r="AJ36" s="15" t="s">
        <v>159</v>
      </c>
      <c r="AK36" s="15" t="s">
        <v>203</v>
      </c>
      <c r="AL36" s="15" t="s">
        <v>203</v>
      </c>
      <c r="AM36" s="15" t="s">
        <v>203</v>
      </c>
      <c r="AN36" s="15" t="s">
        <v>203</v>
      </c>
      <c r="AO36" s="15" t="s">
        <v>203</v>
      </c>
      <c r="AP36" s="15" t="s">
        <v>203</v>
      </c>
      <c r="AQ36" s="15" t="s">
        <v>203</v>
      </c>
      <c r="AR36" s="15" t="s">
        <v>203</v>
      </c>
      <c r="AS36" s="15" t="s">
        <v>203</v>
      </c>
      <c r="AT36" s="15" t="s">
        <v>203</v>
      </c>
      <c r="AU36" s="15" t="s">
        <v>203</v>
      </c>
      <c r="AV36" s="15" t="s">
        <v>148</v>
      </c>
      <c r="AW36" s="15" t="s">
        <v>203</v>
      </c>
      <c r="AX36" s="15" t="s">
        <v>203</v>
      </c>
      <c r="AY36" s="15" t="s">
        <v>203</v>
      </c>
      <c r="AZ36" s="15" t="s">
        <v>203</v>
      </c>
      <c r="BA36" s="15" t="s">
        <v>203</v>
      </c>
      <c r="BB36" s="15" t="s">
        <v>203</v>
      </c>
      <c r="BC36" s="15" t="s">
        <v>149</v>
      </c>
      <c r="BD36" s="15" t="s">
        <v>323</v>
      </c>
      <c r="BE36" s="15" t="s">
        <v>323</v>
      </c>
      <c r="BF36" s="15" t="s">
        <v>323</v>
      </c>
      <c r="BG36" s="15" t="s">
        <v>323</v>
      </c>
      <c r="BH36" s="15" t="s">
        <v>159</v>
      </c>
      <c r="BI36" s="15" t="s">
        <v>390</v>
      </c>
      <c r="BJ36" s="15" t="s">
        <v>323</v>
      </c>
      <c r="BK36" s="15" t="s">
        <v>159</v>
      </c>
      <c r="BL36" s="15" t="s">
        <v>149</v>
      </c>
      <c r="BM36" s="15" t="s">
        <v>390</v>
      </c>
      <c r="BN36" s="15" t="s">
        <v>150</v>
      </c>
      <c r="BO36" s="15" t="s">
        <v>323</v>
      </c>
      <c r="BP36" s="15" t="s">
        <v>149</v>
      </c>
      <c r="BQ36" s="15" t="s">
        <v>323</v>
      </c>
      <c r="BR36" s="15" t="s">
        <v>149</v>
      </c>
      <c r="BS36" s="15" t="s">
        <v>149</v>
      </c>
      <c r="BT36" s="15" t="s">
        <v>149</v>
      </c>
      <c r="BU36" s="15" t="s">
        <v>323</v>
      </c>
      <c r="BV36" s="15" t="s">
        <v>149</v>
      </c>
      <c r="BW36" s="15" t="s">
        <v>149</v>
      </c>
      <c r="BX36" s="15" t="s">
        <v>149</v>
      </c>
      <c r="BY36" s="15" t="s">
        <v>149</v>
      </c>
      <c r="BZ36" s="15" t="s">
        <v>149</v>
      </c>
      <c r="CA36" s="15" t="s">
        <v>149</v>
      </c>
      <c r="CB36" s="15" t="s">
        <v>149</v>
      </c>
      <c r="CC36" s="15" t="s">
        <v>149</v>
      </c>
      <c r="CD36" s="15" t="s">
        <v>149</v>
      </c>
      <c r="CE36" s="15" t="s">
        <v>149</v>
      </c>
      <c r="CF36" s="15" t="s">
        <v>149</v>
      </c>
      <c r="CG36" s="15" t="s">
        <v>149</v>
      </c>
      <c r="CH36" s="15" t="s">
        <v>149</v>
      </c>
      <c r="CI36" s="15" t="s">
        <v>149</v>
      </c>
      <c r="CJ36" s="15" t="s">
        <v>149</v>
      </c>
      <c r="CK36" s="15" t="s">
        <v>149</v>
      </c>
      <c r="CL36" s="15" t="s">
        <v>203</v>
      </c>
      <c r="CM36" s="15" t="s">
        <v>203</v>
      </c>
      <c r="CN36" s="15" t="s">
        <v>203</v>
      </c>
      <c r="CO36" s="15" t="s">
        <v>203</v>
      </c>
      <c r="CP36" s="15" t="s">
        <v>203</v>
      </c>
      <c r="CQ36" s="15" t="s">
        <v>203</v>
      </c>
      <c r="CR36" s="15" t="s">
        <v>203</v>
      </c>
      <c r="CS36" s="15" t="s">
        <v>203</v>
      </c>
      <c r="CT36" s="15" t="s">
        <v>203</v>
      </c>
      <c r="CU36" s="15" t="s">
        <v>203</v>
      </c>
      <c r="CV36" s="15" t="s">
        <v>160</v>
      </c>
      <c r="CW36" s="15" t="s">
        <v>160</v>
      </c>
      <c r="CX36" s="15" t="s">
        <v>160</v>
      </c>
      <c r="CY36" s="15" t="s">
        <v>149</v>
      </c>
      <c r="CZ36" s="15" t="s">
        <v>358</v>
      </c>
      <c r="DA36" s="15" t="s">
        <v>149</v>
      </c>
      <c r="DB36" s="15" t="s">
        <v>149</v>
      </c>
      <c r="DC36" s="15" t="s">
        <v>203</v>
      </c>
      <c r="DD36" s="15" t="s">
        <v>149</v>
      </c>
      <c r="DE36" s="15" t="s">
        <v>149</v>
      </c>
      <c r="DF36" s="15" t="s">
        <v>149</v>
      </c>
      <c r="DG36" s="15" t="s">
        <v>149</v>
      </c>
      <c r="DH36" s="15" t="s">
        <v>149</v>
      </c>
      <c r="DI36" s="15" t="s">
        <v>149</v>
      </c>
      <c r="DJ36" s="15" t="s">
        <v>149</v>
      </c>
      <c r="DK36" s="15" t="s">
        <v>149</v>
      </c>
      <c r="DL36" s="15" t="s">
        <v>149</v>
      </c>
      <c r="DM36" s="15" t="s">
        <v>149</v>
      </c>
      <c r="DN36" s="15" t="s">
        <v>149</v>
      </c>
      <c r="DO36" s="15" t="s">
        <v>149</v>
      </c>
      <c r="DP36" s="15" t="s">
        <v>149</v>
      </c>
      <c r="DQ36" s="15" t="s">
        <v>149</v>
      </c>
      <c r="DR36" s="15" t="s">
        <v>149</v>
      </c>
      <c r="DS36" s="15" t="s">
        <v>149</v>
      </c>
      <c r="DT36" s="15" t="s">
        <v>149</v>
      </c>
      <c r="DU36" s="15" t="s">
        <v>149</v>
      </c>
      <c r="DV36" s="15" t="s">
        <v>149</v>
      </c>
      <c r="DW36" s="15" t="s">
        <v>149</v>
      </c>
      <c r="DX36" s="15" t="s">
        <v>149</v>
      </c>
      <c r="DY36" s="15" t="s">
        <v>149</v>
      </c>
      <c r="DZ36" s="15" t="s">
        <v>149</v>
      </c>
      <c r="EA36" s="15" t="s">
        <v>149</v>
      </c>
      <c r="EB36" s="15" t="s">
        <v>149</v>
      </c>
      <c r="EC36" s="15" t="s">
        <v>149</v>
      </c>
      <c r="ED36" s="15" t="s">
        <v>149</v>
      </c>
      <c r="EE36" s="15" t="s">
        <v>149</v>
      </c>
      <c r="EF36" s="15" t="s">
        <v>149</v>
      </c>
      <c r="EG36" s="15" t="s">
        <v>149</v>
      </c>
      <c r="EH36" s="15" t="s">
        <v>149</v>
      </c>
      <c r="EI36" s="15" t="s">
        <v>149</v>
      </c>
      <c r="EJ36" s="15" t="s">
        <v>149</v>
      </c>
      <c r="EK36" s="15" t="s">
        <v>149</v>
      </c>
      <c r="EL36" s="15" t="s">
        <v>402</v>
      </c>
      <c r="EM36" s="15" t="s">
        <v>403</v>
      </c>
      <c r="EN36" s="15" t="s">
        <v>404</v>
      </c>
      <c r="EO36" s="15" t="s">
        <v>405</v>
      </c>
      <c r="EP36" s="15" t="s">
        <v>406</v>
      </c>
      <c r="EQ36" s="15" t="s">
        <v>407</v>
      </c>
      <c r="ER36" s="15" t="s">
        <v>408</v>
      </c>
      <c r="ES36" s="15" t="s">
        <v>274</v>
      </c>
    </row>
    <row r="37" spans="1:149" s="15" customFormat="1" ht="15.75" customHeight="1" x14ac:dyDescent="0.35">
      <c r="A37" s="34">
        <v>35</v>
      </c>
      <c r="B37" s="15" t="s">
        <v>409</v>
      </c>
      <c r="C37" s="15">
        <v>82319555497</v>
      </c>
      <c r="D37" s="15" t="s">
        <v>353</v>
      </c>
      <c r="E37" s="15" t="s">
        <v>410</v>
      </c>
      <c r="F37" s="15">
        <v>22</v>
      </c>
      <c r="G37" s="15">
        <v>3</v>
      </c>
      <c r="H37" s="15" t="s">
        <v>157</v>
      </c>
      <c r="I37" s="15" t="s">
        <v>172</v>
      </c>
      <c r="J37" s="19">
        <v>7000000</v>
      </c>
      <c r="K37" s="19">
        <v>6000000</v>
      </c>
      <c r="L37" s="15" t="s">
        <v>255</v>
      </c>
      <c r="M37" s="15" t="s">
        <v>147</v>
      </c>
      <c r="N37" s="15">
        <v>330</v>
      </c>
      <c r="O37" s="15" t="s">
        <v>212</v>
      </c>
      <c r="P37" s="15">
        <v>4</v>
      </c>
      <c r="Q37" s="15" t="s">
        <v>175</v>
      </c>
      <c r="R37" s="15" t="s">
        <v>159</v>
      </c>
      <c r="S37" s="15" t="s">
        <v>159</v>
      </c>
      <c r="T37" s="15" t="s">
        <v>159</v>
      </c>
      <c r="U37" s="15" t="s">
        <v>159</v>
      </c>
      <c r="V37" s="15" t="s">
        <v>159</v>
      </c>
      <c r="W37" s="15" t="s">
        <v>159</v>
      </c>
      <c r="X37" s="15" t="s">
        <v>159</v>
      </c>
      <c r="Y37" s="15" t="s">
        <v>149</v>
      </c>
      <c r="Z37" s="15" t="s">
        <v>159</v>
      </c>
      <c r="AA37" s="15" t="s">
        <v>159</v>
      </c>
      <c r="AB37" s="15" t="s">
        <v>159</v>
      </c>
      <c r="AC37" s="15" t="s">
        <v>159</v>
      </c>
      <c r="AD37" s="15" t="s">
        <v>159</v>
      </c>
      <c r="AE37" s="15" t="s">
        <v>159</v>
      </c>
      <c r="AF37" s="15" t="s">
        <v>159</v>
      </c>
      <c r="AG37" s="15" t="s">
        <v>357</v>
      </c>
      <c r="AH37" s="15" t="s">
        <v>149</v>
      </c>
      <c r="AI37" s="15" t="s">
        <v>159</v>
      </c>
      <c r="AJ37" s="15" t="s">
        <v>159</v>
      </c>
      <c r="AK37" s="15" t="s">
        <v>159</v>
      </c>
      <c r="AL37" s="15" t="s">
        <v>159</v>
      </c>
      <c r="AM37" s="15" t="s">
        <v>159</v>
      </c>
      <c r="AN37" s="15" t="s">
        <v>159</v>
      </c>
      <c r="AO37" s="15" t="s">
        <v>149</v>
      </c>
      <c r="AP37" s="15" t="s">
        <v>149</v>
      </c>
      <c r="AQ37" s="15" t="s">
        <v>149</v>
      </c>
      <c r="AR37" s="15" t="s">
        <v>149</v>
      </c>
      <c r="AS37" s="15" t="s">
        <v>149</v>
      </c>
      <c r="AT37" s="15" t="s">
        <v>149</v>
      </c>
      <c r="AU37" s="15" t="s">
        <v>149</v>
      </c>
      <c r="AV37" s="15" t="s">
        <v>159</v>
      </c>
      <c r="AW37" s="15" t="s">
        <v>149</v>
      </c>
      <c r="AX37" s="15" t="s">
        <v>149</v>
      </c>
      <c r="AY37" s="15" t="s">
        <v>149</v>
      </c>
      <c r="AZ37" s="15" t="s">
        <v>149</v>
      </c>
      <c r="BA37" s="15" t="s">
        <v>149</v>
      </c>
      <c r="BB37" s="15" t="s">
        <v>149</v>
      </c>
      <c r="BC37" s="15" t="s">
        <v>149</v>
      </c>
      <c r="BD37" s="15" t="s">
        <v>149</v>
      </c>
      <c r="BE37" s="15" t="s">
        <v>149</v>
      </c>
      <c r="BF37" s="15" t="s">
        <v>149</v>
      </c>
      <c r="BG37" s="15" t="s">
        <v>149</v>
      </c>
      <c r="BH37" s="15" t="s">
        <v>159</v>
      </c>
      <c r="BI37" s="15" t="s">
        <v>159</v>
      </c>
      <c r="BJ37" s="15" t="s">
        <v>159</v>
      </c>
      <c r="BK37" s="15" t="s">
        <v>159</v>
      </c>
      <c r="BL37" s="15" t="s">
        <v>149</v>
      </c>
      <c r="BM37" s="15" t="s">
        <v>149</v>
      </c>
      <c r="BN37" s="15" t="s">
        <v>159</v>
      </c>
      <c r="BO37" s="15" t="s">
        <v>149</v>
      </c>
      <c r="BP37" s="15" t="s">
        <v>149</v>
      </c>
      <c r="BQ37" s="15" t="s">
        <v>323</v>
      </c>
      <c r="BR37" s="15" t="s">
        <v>149</v>
      </c>
      <c r="BS37" s="15" t="s">
        <v>149</v>
      </c>
      <c r="BT37" s="15" t="s">
        <v>149</v>
      </c>
      <c r="BU37" s="15" t="s">
        <v>149</v>
      </c>
      <c r="BV37" s="15" t="s">
        <v>149</v>
      </c>
      <c r="BW37" s="15" t="s">
        <v>149</v>
      </c>
      <c r="BX37" s="15" t="s">
        <v>149</v>
      </c>
      <c r="BY37" s="15" t="s">
        <v>149</v>
      </c>
      <c r="BZ37" s="15" t="s">
        <v>149</v>
      </c>
      <c r="CA37" s="15" t="s">
        <v>149</v>
      </c>
      <c r="CB37" s="15" t="s">
        <v>149</v>
      </c>
      <c r="CC37" s="15" t="s">
        <v>149</v>
      </c>
      <c r="CD37" s="15" t="s">
        <v>149</v>
      </c>
      <c r="CE37" s="15" t="s">
        <v>149</v>
      </c>
      <c r="CF37" s="15" t="s">
        <v>149</v>
      </c>
      <c r="CG37" s="15" t="s">
        <v>149</v>
      </c>
      <c r="CH37" s="15" t="s">
        <v>149</v>
      </c>
      <c r="CI37" s="15" t="s">
        <v>149</v>
      </c>
      <c r="CJ37" s="15" t="s">
        <v>149</v>
      </c>
      <c r="CK37" s="15" t="s">
        <v>149</v>
      </c>
      <c r="CL37" s="15" t="s">
        <v>149</v>
      </c>
      <c r="CM37" s="15" t="s">
        <v>149</v>
      </c>
      <c r="CN37" s="15" t="s">
        <v>149</v>
      </c>
      <c r="CO37" s="15" t="s">
        <v>149</v>
      </c>
      <c r="CP37" s="15" t="s">
        <v>149</v>
      </c>
      <c r="CQ37" s="15" t="s">
        <v>149</v>
      </c>
      <c r="CR37" s="15" t="s">
        <v>149</v>
      </c>
      <c r="CS37" s="15" t="s">
        <v>149</v>
      </c>
      <c r="CT37" s="15" t="s">
        <v>149</v>
      </c>
      <c r="CU37" s="15" t="s">
        <v>149</v>
      </c>
      <c r="CV37" s="15" t="s">
        <v>149</v>
      </c>
      <c r="CW37" s="15" t="s">
        <v>149</v>
      </c>
      <c r="CX37" s="15" t="s">
        <v>149</v>
      </c>
      <c r="CY37" s="15" t="s">
        <v>149</v>
      </c>
      <c r="CZ37" s="15" t="s">
        <v>358</v>
      </c>
      <c r="DA37" s="15" t="s">
        <v>149</v>
      </c>
      <c r="DB37" s="15" t="s">
        <v>149</v>
      </c>
      <c r="DC37" s="15" t="s">
        <v>149</v>
      </c>
      <c r="DD37" s="15" t="s">
        <v>149</v>
      </c>
      <c r="DE37" s="15" t="s">
        <v>149</v>
      </c>
      <c r="DF37" s="15" t="s">
        <v>149</v>
      </c>
      <c r="DG37" s="15" t="s">
        <v>149</v>
      </c>
      <c r="DH37" s="15" t="s">
        <v>149</v>
      </c>
      <c r="DI37" s="15" t="s">
        <v>149</v>
      </c>
      <c r="DJ37" s="15" t="s">
        <v>149</v>
      </c>
      <c r="DK37" s="15" t="s">
        <v>149</v>
      </c>
      <c r="DL37" s="15" t="s">
        <v>149</v>
      </c>
      <c r="DM37" s="15" t="s">
        <v>149</v>
      </c>
      <c r="DN37" s="15" t="s">
        <v>149</v>
      </c>
      <c r="DO37" s="15" t="s">
        <v>149</v>
      </c>
      <c r="DP37" s="15" t="s">
        <v>149</v>
      </c>
      <c r="DQ37" s="15" t="s">
        <v>149</v>
      </c>
      <c r="DR37" s="15" t="s">
        <v>149</v>
      </c>
      <c r="DS37" s="15" t="s">
        <v>149</v>
      </c>
      <c r="DT37" s="15" t="s">
        <v>149</v>
      </c>
      <c r="DU37" s="15" t="s">
        <v>149</v>
      </c>
      <c r="DV37" s="15" t="s">
        <v>149</v>
      </c>
      <c r="DW37" s="15" t="s">
        <v>149</v>
      </c>
      <c r="DX37" s="15" t="s">
        <v>149</v>
      </c>
      <c r="DY37" s="15" t="s">
        <v>149</v>
      </c>
      <c r="DZ37" s="15" t="s">
        <v>149</v>
      </c>
      <c r="EA37" s="15" t="s">
        <v>149</v>
      </c>
      <c r="EB37" s="15" t="s">
        <v>149</v>
      </c>
      <c r="EC37" s="15" t="s">
        <v>149</v>
      </c>
      <c r="ED37" s="15" t="s">
        <v>149</v>
      </c>
      <c r="EE37" s="15" t="s">
        <v>149</v>
      </c>
      <c r="EF37" s="15" t="s">
        <v>149</v>
      </c>
      <c r="EG37" s="15" t="s">
        <v>149</v>
      </c>
      <c r="EH37" s="15" t="s">
        <v>149</v>
      </c>
      <c r="EI37" s="15" t="s">
        <v>149</v>
      </c>
      <c r="EJ37" s="15" t="s">
        <v>149</v>
      </c>
      <c r="EK37" s="15" t="s">
        <v>149</v>
      </c>
      <c r="EL37" s="15" t="s">
        <v>402</v>
      </c>
      <c r="EM37" s="15" t="s">
        <v>403</v>
      </c>
      <c r="EN37" s="15" t="s">
        <v>404</v>
      </c>
      <c r="EO37" s="15" t="s">
        <v>384</v>
      </c>
      <c r="EP37" s="15" t="s">
        <v>406</v>
      </c>
      <c r="EQ37" s="15" t="s">
        <v>396</v>
      </c>
      <c r="ER37" s="15" t="s">
        <v>376</v>
      </c>
      <c r="ES37" s="15" t="s">
        <v>411</v>
      </c>
    </row>
    <row r="38" spans="1:149" s="15" customFormat="1" ht="15.75" customHeight="1" x14ac:dyDescent="0.35">
      <c r="A38" s="34">
        <v>36</v>
      </c>
      <c r="B38" s="15" t="s">
        <v>412</v>
      </c>
      <c r="C38" s="15">
        <v>85260565787</v>
      </c>
      <c r="D38" s="15" t="s">
        <v>353</v>
      </c>
      <c r="E38" s="15" t="s">
        <v>410</v>
      </c>
      <c r="F38" s="15">
        <v>65</v>
      </c>
      <c r="G38" s="15">
        <v>7</v>
      </c>
      <c r="H38" s="15" t="s">
        <v>413</v>
      </c>
      <c r="I38" s="15" t="s">
        <v>414</v>
      </c>
      <c r="J38" s="19">
        <v>7500000</v>
      </c>
      <c r="K38" s="19">
        <v>5000000</v>
      </c>
      <c r="L38" s="15" t="s">
        <v>255</v>
      </c>
      <c r="M38" s="15" t="s">
        <v>147</v>
      </c>
      <c r="N38" s="15">
        <v>335</v>
      </c>
      <c r="O38" s="15" t="s">
        <v>212</v>
      </c>
      <c r="P38" s="15">
        <v>20</v>
      </c>
      <c r="Q38" s="15" t="s">
        <v>389</v>
      </c>
      <c r="R38" s="15" t="s">
        <v>159</v>
      </c>
      <c r="S38" s="15" t="s">
        <v>159</v>
      </c>
      <c r="T38" s="15" t="s">
        <v>159</v>
      </c>
      <c r="U38" s="15" t="s">
        <v>159</v>
      </c>
      <c r="V38" s="15" t="s">
        <v>159</v>
      </c>
      <c r="W38" s="15" t="s">
        <v>159</v>
      </c>
      <c r="X38" s="15" t="s">
        <v>159</v>
      </c>
      <c r="Y38" s="15" t="s">
        <v>149</v>
      </c>
      <c r="Z38" s="15" t="s">
        <v>159</v>
      </c>
      <c r="AA38" s="15" t="s">
        <v>159</v>
      </c>
      <c r="AB38" s="15" t="s">
        <v>159</v>
      </c>
      <c r="AC38" s="15" t="s">
        <v>159</v>
      </c>
      <c r="AD38" s="15" t="s">
        <v>159</v>
      </c>
      <c r="AE38" s="15" t="s">
        <v>159</v>
      </c>
      <c r="AF38" s="15" t="s">
        <v>159</v>
      </c>
      <c r="AG38" s="15" t="s">
        <v>357</v>
      </c>
      <c r="AH38" s="15" t="s">
        <v>149</v>
      </c>
      <c r="AI38" s="15" t="s">
        <v>159</v>
      </c>
      <c r="AJ38" s="15" t="s">
        <v>159</v>
      </c>
      <c r="AK38" s="15" t="s">
        <v>159</v>
      </c>
      <c r="AL38" s="15" t="s">
        <v>159</v>
      </c>
      <c r="AM38" s="15" t="s">
        <v>159</v>
      </c>
      <c r="AN38" s="15" t="s">
        <v>159</v>
      </c>
      <c r="AO38" s="15" t="s">
        <v>149</v>
      </c>
      <c r="AP38" s="15" t="s">
        <v>149</v>
      </c>
      <c r="AQ38" s="15" t="s">
        <v>149</v>
      </c>
      <c r="AR38" s="15" t="s">
        <v>149</v>
      </c>
      <c r="AS38" s="15" t="s">
        <v>149</v>
      </c>
      <c r="AT38" s="15" t="s">
        <v>149</v>
      </c>
      <c r="AU38" s="15" t="s">
        <v>149</v>
      </c>
      <c r="AV38" s="15" t="s">
        <v>159</v>
      </c>
      <c r="AW38" s="15" t="s">
        <v>149</v>
      </c>
      <c r="AX38" s="15" t="s">
        <v>149</v>
      </c>
      <c r="AY38" s="15" t="s">
        <v>149</v>
      </c>
      <c r="AZ38" s="15" t="s">
        <v>149</v>
      </c>
      <c r="BA38" s="15" t="s">
        <v>149</v>
      </c>
      <c r="BB38" s="15" t="s">
        <v>149</v>
      </c>
      <c r="BC38" s="15" t="s">
        <v>149</v>
      </c>
      <c r="BD38" s="15" t="s">
        <v>149</v>
      </c>
      <c r="BE38" s="15" t="s">
        <v>149</v>
      </c>
      <c r="BF38" s="15" t="s">
        <v>149</v>
      </c>
      <c r="BG38" s="15" t="s">
        <v>149</v>
      </c>
      <c r="BH38" s="15" t="s">
        <v>159</v>
      </c>
      <c r="BI38" s="15" t="s">
        <v>159</v>
      </c>
      <c r="BJ38" s="15" t="s">
        <v>159</v>
      </c>
      <c r="BK38" s="15" t="s">
        <v>159</v>
      </c>
      <c r="BL38" s="15" t="s">
        <v>149</v>
      </c>
      <c r="BM38" s="15" t="s">
        <v>149</v>
      </c>
      <c r="BN38" s="15" t="s">
        <v>159</v>
      </c>
      <c r="BO38" s="15" t="s">
        <v>203</v>
      </c>
      <c r="BP38" s="15" t="s">
        <v>323</v>
      </c>
      <c r="BQ38" s="15" t="s">
        <v>323</v>
      </c>
      <c r="BR38" s="15" t="s">
        <v>149</v>
      </c>
      <c r="BS38" s="15" t="s">
        <v>149</v>
      </c>
      <c r="BT38" s="15" t="s">
        <v>149</v>
      </c>
      <c r="BU38" s="15" t="s">
        <v>323</v>
      </c>
      <c r="BV38" s="15" t="s">
        <v>149</v>
      </c>
      <c r="BW38" s="15" t="s">
        <v>149</v>
      </c>
      <c r="BX38" s="15" t="s">
        <v>149</v>
      </c>
      <c r="BY38" s="15" t="s">
        <v>149</v>
      </c>
      <c r="BZ38" s="15" t="s">
        <v>149</v>
      </c>
      <c r="CA38" s="15" t="s">
        <v>149</v>
      </c>
      <c r="CB38" s="15" t="s">
        <v>149</v>
      </c>
      <c r="CC38" s="15" t="s">
        <v>149</v>
      </c>
      <c r="CD38" s="15" t="s">
        <v>149</v>
      </c>
      <c r="CE38" s="15" t="s">
        <v>149</v>
      </c>
      <c r="CF38" s="15" t="s">
        <v>149</v>
      </c>
      <c r="CG38" s="15" t="s">
        <v>149</v>
      </c>
      <c r="CH38" s="15" t="s">
        <v>149</v>
      </c>
      <c r="CI38" s="15" t="s">
        <v>149</v>
      </c>
      <c r="CJ38" s="15" t="s">
        <v>149</v>
      </c>
      <c r="CK38" s="15" t="s">
        <v>149</v>
      </c>
      <c r="CL38" s="15" t="s">
        <v>149</v>
      </c>
      <c r="CM38" s="15" t="s">
        <v>149</v>
      </c>
      <c r="CN38" s="15" t="s">
        <v>149</v>
      </c>
      <c r="CO38" s="15" t="s">
        <v>149</v>
      </c>
      <c r="CP38" s="15" t="s">
        <v>149</v>
      </c>
      <c r="CQ38" s="15" t="s">
        <v>149</v>
      </c>
      <c r="CR38" s="15" t="s">
        <v>149</v>
      </c>
      <c r="CS38" s="15" t="s">
        <v>149</v>
      </c>
      <c r="CT38" s="15" t="s">
        <v>149</v>
      </c>
      <c r="CU38" s="15" t="s">
        <v>149</v>
      </c>
      <c r="CV38" s="15" t="s">
        <v>149</v>
      </c>
      <c r="CW38" s="15" t="s">
        <v>149</v>
      </c>
      <c r="CX38" s="15" t="s">
        <v>149</v>
      </c>
      <c r="CY38" s="15" t="s">
        <v>149</v>
      </c>
      <c r="CZ38" s="15" t="s">
        <v>358</v>
      </c>
      <c r="DA38" s="15" t="s">
        <v>149</v>
      </c>
      <c r="DB38" s="15" t="s">
        <v>149</v>
      </c>
      <c r="DC38" s="15" t="s">
        <v>149</v>
      </c>
      <c r="DD38" s="15" t="s">
        <v>149</v>
      </c>
      <c r="DE38" s="15" t="s">
        <v>149</v>
      </c>
      <c r="DF38" s="15" t="s">
        <v>149</v>
      </c>
      <c r="DG38" s="15" t="s">
        <v>149</v>
      </c>
      <c r="DH38" s="15" t="s">
        <v>149</v>
      </c>
      <c r="DI38" s="15" t="s">
        <v>149</v>
      </c>
      <c r="DJ38" s="15" t="s">
        <v>149</v>
      </c>
      <c r="DK38" s="15" t="s">
        <v>149</v>
      </c>
      <c r="DL38" s="15" t="s">
        <v>149</v>
      </c>
      <c r="DM38" s="15" t="s">
        <v>149</v>
      </c>
      <c r="DN38" s="15" t="s">
        <v>149</v>
      </c>
      <c r="DO38" s="15" t="s">
        <v>149</v>
      </c>
      <c r="DP38" s="15" t="s">
        <v>149</v>
      </c>
      <c r="DQ38" s="15" t="s">
        <v>149</v>
      </c>
      <c r="DR38" s="15" t="s">
        <v>149</v>
      </c>
      <c r="DS38" s="15" t="s">
        <v>149</v>
      </c>
      <c r="DT38" s="15" t="s">
        <v>149</v>
      </c>
      <c r="DU38" s="15" t="s">
        <v>149</v>
      </c>
      <c r="DV38" s="15" t="s">
        <v>149</v>
      </c>
      <c r="DW38" s="15" t="s">
        <v>149</v>
      </c>
      <c r="DX38" s="15" t="s">
        <v>149</v>
      </c>
      <c r="DY38" s="15" t="s">
        <v>149</v>
      </c>
      <c r="DZ38" s="15" t="s">
        <v>323</v>
      </c>
      <c r="EA38" s="15" t="s">
        <v>149</v>
      </c>
      <c r="EB38" s="15" t="s">
        <v>149</v>
      </c>
      <c r="EC38" s="15" t="s">
        <v>149</v>
      </c>
      <c r="ED38" s="15" t="s">
        <v>149</v>
      </c>
      <c r="EE38" s="15" t="s">
        <v>149</v>
      </c>
      <c r="EF38" s="15" t="s">
        <v>149</v>
      </c>
      <c r="EG38" s="15" t="s">
        <v>149</v>
      </c>
      <c r="EH38" s="15" t="s">
        <v>149</v>
      </c>
      <c r="EI38" s="15" t="s">
        <v>149</v>
      </c>
      <c r="EJ38" s="15" t="s">
        <v>149</v>
      </c>
      <c r="EK38" s="15" t="s">
        <v>149</v>
      </c>
      <c r="EL38" s="15" t="s">
        <v>415</v>
      </c>
      <c r="EM38" s="15" t="s">
        <v>274</v>
      </c>
      <c r="EN38" s="15" t="s">
        <v>416</v>
      </c>
      <c r="EO38" s="15" t="s">
        <v>417</v>
      </c>
      <c r="EP38" s="15" t="s">
        <v>418</v>
      </c>
      <c r="EQ38" s="15" t="s">
        <v>419</v>
      </c>
      <c r="ER38" s="15" t="s">
        <v>420</v>
      </c>
      <c r="ES38" s="15" t="s">
        <v>274</v>
      </c>
    </row>
    <row r="39" spans="1:149" s="15" customFormat="1" ht="15.75" customHeight="1" x14ac:dyDescent="0.35">
      <c r="A39" s="34">
        <v>37</v>
      </c>
      <c r="B39" s="15" t="s">
        <v>421</v>
      </c>
      <c r="C39" s="15">
        <v>81276133143</v>
      </c>
      <c r="D39" s="15" t="s">
        <v>368</v>
      </c>
      <c r="E39" s="15" t="s">
        <v>410</v>
      </c>
      <c r="F39" s="15">
        <v>52</v>
      </c>
      <c r="G39" s="15">
        <v>6</v>
      </c>
      <c r="H39" s="15" t="s">
        <v>413</v>
      </c>
      <c r="I39" s="15" t="s">
        <v>172</v>
      </c>
      <c r="J39" s="19">
        <v>9500000</v>
      </c>
      <c r="K39" s="19">
        <v>5000000</v>
      </c>
      <c r="L39" s="15" t="s">
        <v>422</v>
      </c>
      <c r="M39" s="15" t="s">
        <v>147</v>
      </c>
      <c r="N39" s="15">
        <v>950</v>
      </c>
      <c r="O39" s="15" t="s">
        <v>423</v>
      </c>
      <c r="P39" s="15">
        <v>15</v>
      </c>
      <c r="Q39" s="15" t="s">
        <v>389</v>
      </c>
      <c r="R39" s="15" t="s">
        <v>159</v>
      </c>
      <c r="S39" s="15" t="s">
        <v>159</v>
      </c>
      <c r="T39" s="15" t="s">
        <v>159</v>
      </c>
      <c r="U39" s="15" t="s">
        <v>159</v>
      </c>
      <c r="V39" s="15" t="s">
        <v>159</v>
      </c>
      <c r="W39" s="15" t="s">
        <v>159</v>
      </c>
      <c r="X39" s="15" t="s">
        <v>159</v>
      </c>
      <c r="Y39" s="15" t="s">
        <v>149</v>
      </c>
      <c r="Z39" s="15" t="s">
        <v>159</v>
      </c>
      <c r="AA39" s="15" t="s">
        <v>159</v>
      </c>
      <c r="AB39" s="15" t="s">
        <v>159</v>
      </c>
      <c r="AC39" s="15" t="s">
        <v>159</v>
      </c>
      <c r="AD39" s="15" t="s">
        <v>159</v>
      </c>
      <c r="AE39" s="15" t="s">
        <v>159</v>
      </c>
      <c r="AF39" s="15" t="s">
        <v>159</v>
      </c>
      <c r="AG39" s="15" t="s">
        <v>357</v>
      </c>
      <c r="AH39" s="15" t="s">
        <v>149</v>
      </c>
      <c r="AI39" s="15" t="s">
        <v>159</v>
      </c>
      <c r="AJ39" s="15" t="s">
        <v>159</v>
      </c>
      <c r="AK39" s="15" t="s">
        <v>159</v>
      </c>
      <c r="AL39" s="15" t="s">
        <v>159</v>
      </c>
      <c r="AM39" s="15" t="s">
        <v>159</v>
      </c>
      <c r="AN39" s="15" t="s">
        <v>159</v>
      </c>
      <c r="AO39" s="15" t="s">
        <v>149</v>
      </c>
      <c r="AP39" s="15" t="s">
        <v>149</v>
      </c>
      <c r="AQ39" s="15" t="s">
        <v>149</v>
      </c>
      <c r="AR39" s="15" t="s">
        <v>149</v>
      </c>
      <c r="AS39" s="15" t="s">
        <v>149</v>
      </c>
      <c r="AT39" s="15" t="s">
        <v>149</v>
      </c>
      <c r="AU39" s="15" t="s">
        <v>149</v>
      </c>
      <c r="AV39" s="15" t="s">
        <v>159</v>
      </c>
      <c r="AW39" s="15" t="s">
        <v>149</v>
      </c>
      <c r="AX39" s="15" t="s">
        <v>149</v>
      </c>
      <c r="AY39" s="15" t="s">
        <v>149</v>
      </c>
      <c r="AZ39" s="15" t="s">
        <v>149</v>
      </c>
      <c r="BA39" s="15" t="s">
        <v>149</v>
      </c>
      <c r="BB39" s="15" t="s">
        <v>149</v>
      </c>
      <c r="BC39" s="15" t="s">
        <v>149</v>
      </c>
      <c r="BD39" s="15" t="s">
        <v>149</v>
      </c>
      <c r="BE39" s="15" t="s">
        <v>149</v>
      </c>
      <c r="BF39" s="15" t="s">
        <v>149</v>
      </c>
      <c r="BG39" s="15" t="s">
        <v>149</v>
      </c>
      <c r="BH39" s="15" t="s">
        <v>159</v>
      </c>
      <c r="BI39" s="15" t="s">
        <v>159</v>
      </c>
      <c r="BJ39" s="15" t="s">
        <v>159</v>
      </c>
      <c r="BK39" s="15" t="s">
        <v>159</v>
      </c>
      <c r="BL39" s="15" t="s">
        <v>148</v>
      </c>
      <c r="BM39" s="15" t="s">
        <v>148</v>
      </c>
      <c r="BN39" s="15" t="s">
        <v>159</v>
      </c>
      <c r="BO39" s="15" t="s">
        <v>149</v>
      </c>
      <c r="BP39" s="15" t="s">
        <v>323</v>
      </c>
      <c r="BQ39" s="15" t="s">
        <v>323</v>
      </c>
      <c r="BR39" s="15" t="s">
        <v>149</v>
      </c>
      <c r="BS39" s="15" t="s">
        <v>149</v>
      </c>
      <c r="BT39" s="15" t="s">
        <v>149</v>
      </c>
      <c r="BU39" s="15" t="s">
        <v>149</v>
      </c>
      <c r="BV39" s="15" t="s">
        <v>149</v>
      </c>
      <c r="BW39" s="15" t="s">
        <v>149</v>
      </c>
      <c r="BX39" s="15" t="s">
        <v>149</v>
      </c>
      <c r="BY39" s="15" t="s">
        <v>149</v>
      </c>
      <c r="BZ39" s="15" t="s">
        <v>149</v>
      </c>
      <c r="CA39" s="15" t="s">
        <v>149</v>
      </c>
      <c r="CB39" s="15" t="s">
        <v>149</v>
      </c>
      <c r="CC39" s="15" t="s">
        <v>149</v>
      </c>
      <c r="CD39" s="15" t="s">
        <v>149</v>
      </c>
      <c r="CE39" s="15" t="s">
        <v>149</v>
      </c>
      <c r="CF39" s="15" t="s">
        <v>149</v>
      </c>
      <c r="CG39" s="15" t="s">
        <v>149</v>
      </c>
      <c r="CH39" s="15" t="s">
        <v>149</v>
      </c>
      <c r="CI39" s="15" t="s">
        <v>149</v>
      </c>
      <c r="CJ39" s="15" t="s">
        <v>149</v>
      </c>
      <c r="CK39" s="15" t="s">
        <v>149</v>
      </c>
      <c r="CL39" s="15" t="s">
        <v>149</v>
      </c>
      <c r="CM39" s="15" t="s">
        <v>149</v>
      </c>
      <c r="CN39" s="15" t="s">
        <v>149</v>
      </c>
      <c r="CO39" s="15" t="s">
        <v>149</v>
      </c>
      <c r="CP39" s="15" t="s">
        <v>149</v>
      </c>
      <c r="CQ39" s="15" t="s">
        <v>149</v>
      </c>
      <c r="CR39" s="15" t="s">
        <v>149</v>
      </c>
      <c r="CS39" s="15" t="s">
        <v>149</v>
      </c>
      <c r="CT39" s="15" t="s">
        <v>149</v>
      </c>
      <c r="CU39" s="15" t="s">
        <v>149</v>
      </c>
      <c r="CV39" s="15" t="s">
        <v>149</v>
      </c>
      <c r="CW39" s="15" t="s">
        <v>149</v>
      </c>
      <c r="CX39" s="15" t="s">
        <v>149</v>
      </c>
      <c r="CY39" s="15" t="s">
        <v>149</v>
      </c>
      <c r="CZ39" s="15" t="s">
        <v>358</v>
      </c>
      <c r="DA39" s="15" t="s">
        <v>149</v>
      </c>
      <c r="DB39" s="15" t="s">
        <v>149</v>
      </c>
      <c r="DC39" s="15" t="s">
        <v>149</v>
      </c>
      <c r="DD39" s="15" t="s">
        <v>149</v>
      </c>
      <c r="DE39" s="15" t="s">
        <v>149</v>
      </c>
      <c r="DF39" s="15" t="s">
        <v>149</v>
      </c>
      <c r="DG39" s="15" t="s">
        <v>149</v>
      </c>
      <c r="DH39" s="15" t="s">
        <v>149</v>
      </c>
      <c r="DI39" s="15" t="s">
        <v>149</v>
      </c>
      <c r="DJ39" s="15" t="s">
        <v>149</v>
      </c>
      <c r="DK39" s="15" t="s">
        <v>149</v>
      </c>
      <c r="DL39" s="15" t="s">
        <v>149</v>
      </c>
      <c r="DM39" s="15" t="s">
        <v>149</v>
      </c>
      <c r="DN39" s="15" t="s">
        <v>149</v>
      </c>
      <c r="DO39" s="15" t="s">
        <v>149</v>
      </c>
      <c r="DP39" s="15" t="s">
        <v>149</v>
      </c>
      <c r="DQ39" s="15" t="s">
        <v>149</v>
      </c>
      <c r="DR39" s="15" t="s">
        <v>149</v>
      </c>
      <c r="DS39" s="15" t="s">
        <v>149</v>
      </c>
      <c r="DT39" s="15" t="s">
        <v>149</v>
      </c>
      <c r="DU39" s="15" t="s">
        <v>149</v>
      </c>
      <c r="DV39" s="15" t="s">
        <v>149</v>
      </c>
      <c r="DW39" s="15" t="s">
        <v>149</v>
      </c>
      <c r="DX39" s="15" t="s">
        <v>149</v>
      </c>
      <c r="DY39" s="15" t="s">
        <v>149</v>
      </c>
      <c r="DZ39" s="15" t="s">
        <v>323</v>
      </c>
      <c r="EA39" s="15" t="s">
        <v>149</v>
      </c>
      <c r="EB39" s="15" t="s">
        <v>149</v>
      </c>
      <c r="EC39" s="15" t="s">
        <v>149</v>
      </c>
      <c r="ED39" s="15" t="s">
        <v>149</v>
      </c>
      <c r="EE39" s="15" t="s">
        <v>149</v>
      </c>
      <c r="EF39" s="15" t="s">
        <v>149</v>
      </c>
      <c r="EG39" s="15" t="s">
        <v>149</v>
      </c>
      <c r="EH39" s="15" t="s">
        <v>149</v>
      </c>
      <c r="EI39" s="15" t="s">
        <v>149</v>
      </c>
      <c r="EJ39" s="15" t="s">
        <v>149</v>
      </c>
      <c r="EK39" s="15" t="s">
        <v>149</v>
      </c>
      <c r="EL39" s="15" t="s">
        <v>424</v>
      </c>
      <c r="EM39" s="15" t="s">
        <v>274</v>
      </c>
      <c r="EN39" s="15" t="s">
        <v>425</v>
      </c>
      <c r="EO39" s="15" t="s">
        <v>426</v>
      </c>
      <c r="EP39" s="15" t="s">
        <v>427</v>
      </c>
      <c r="EQ39" s="15" t="s">
        <v>407</v>
      </c>
      <c r="ER39" s="15" t="s">
        <v>428</v>
      </c>
      <c r="ES39" s="15" t="s">
        <v>274</v>
      </c>
    </row>
    <row r="40" spans="1:149" s="21" customFormat="1" ht="15.75" customHeight="1" x14ac:dyDescent="0.35">
      <c r="A40" s="90">
        <v>38</v>
      </c>
      <c r="B40" s="21" t="s">
        <v>429</v>
      </c>
      <c r="C40" s="21">
        <v>82283191305</v>
      </c>
      <c r="D40" s="21" t="s">
        <v>353</v>
      </c>
      <c r="E40" s="21" t="s">
        <v>430</v>
      </c>
      <c r="F40" s="21">
        <v>65</v>
      </c>
      <c r="G40" s="21">
        <v>4</v>
      </c>
      <c r="H40" s="21" t="s">
        <v>157</v>
      </c>
      <c r="I40" s="21" t="s">
        <v>172</v>
      </c>
      <c r="J40" s="22">
        <v>5000000</v>
      </c>
      <c r="K40" s="22">
        <v>4700000</v>
      </c>
      <c r="L40" s="21" t="s">
        <v>318</v>
      </c>
      <c r="M40" s="21" t="s">
        <v>147</v>
      </c>
      <c r="N40" s="21">
        <v>54</v>
      </c>
      <c r="O40" s="21" t="s">
        <v>431</v>
      </c>
      <c r="P40" s="21">
        <v>15</v>
      </c>
      <c r="Q40" s="21" t="s">
        <v>432</v>
      </c>
      <c r="R40" s="21" t="s">
        <v>159</v>
      </c>
      <c r="S40" s="21" t="s">
        <v>159</v>
      </c>
      <c r="T40" s="21" t="s">
        <v>159</v>
      </c>
      <c r="U40" s="21" t="s">
        <v>159</v>
      </c>
      <c r="V40" s="21" t="s">
        <v>159</v>
      </c>
      <c r="W40" s="21" t="s">
        <v>159</v>
      </c>
      <c r="X40" s="21" t="s">
        <v>159</v>
      </c>
      <c r="Y40" s="21" t="s">
        <v>149</v>
      </c>
      <c r="Z40" s="21" t="s">
        <v>159</v>
      </c>
      <c r="AA40" s="21" t="s">
        <v>159</v>
      </c>
      <c r="AB40" s="21" t="s">
        <v>159</v>
      </c>
      <c r="AC40" s="21" t="s">
        <v>203</v>
      </c>
      <c r="AD40" s="21" t="s">
        <v>159</v>
      </c>
      <c r="AE40" s="21" t="s">
        <v>203</v>
      </c>
      <c r="AF40" s="21" t="s">
        <v>159</v>
      </c>
      <c r="AG40" s="21" t="s">
        <v>149</v>
      </c>
      <c r="AH40" s="21" t="s">
        <v>149</v>
      </c>
      <c r="AI40" s="21" t="s">
        <v>159</v>
      </c>
      <c r="AJ40" s="21" t="s">
        <v>159</v>
      </c>
      <c r="AK40" s="21" t="s">
        <v>159</v>
      </c>
      <c r="AL40" s="21" t="s">
        <v>159</v>
      </c>
      <c r="AM40" s="21" t="s">
        <v>159</v>
      </c>
      <c r="AN40" s="21" t="s">
        <v>159</v>
      </c>
      <c r="AO40" s="21" t="s">
        <v>149</v>
      </c>
      <c r="AP40" s="21" t="s">
        <v>149</v>
      </c>
      <c r="AQ40" s="21" t="s">
        <v>203</v>
      </c>
      <c r="AR40" s="21" t="s">
        <v>149</v>
      </c>
      <c r="AS40" s="21" t="s">
        <v>149</v>
      </c>
      <c r="AT40" s="21" t="s">
        <v>203</v>
      </c>
      <c r="AU40" s="21" t="s">
        <v>149</v>
      </c>
      <c r="AV40" s="21" t="s">
        <v>148</v>
      </c>
      <c r="AW40" s="21" t="s">
        <v>149</v>
      </c>
      <c r="AX40" s="21" t="s">
        <v>149</v>
      </c>
      <c r="AY40" s="21" t="s">
        <v>149</v>
      </c>
      <c r="AZ40" s="21" t="s">
        <v>149</v>
      </c>
      <c r="BA40" s="21" t="s">
        <v>203</v>
      </c>
      <c r="BB40" s="21" t="s">
        <v>149</v>
      </c>
      <c r="BC40" s="21" t="s">
        <v>149</v>
      </c>
      <c r="BD40" s="21" t="s">
        <v>149</v>
      </c>
      <c r="BE40" s="21" t="s">
        <v>203</v>
      </c>
      <c r="BF40" s="21" t="s">
        <v>149</v>
      </c>
      <c r="BG40" s="21" t="s">
        <v>149</v>
      </c>
      <c r="BH40" s="21" t="s">
        <v>203</v>
      </c>
      <c r="BI40" s="21" t="s">
        <v>159</v>
      </c>
      <c r="BJ40" s="21" t="s">
        <v>203</v>
      </c>
      <c r="BK40" s="21" t="s">
        <v>159</v>
      </c>
      <c r="BL40" s="21" t="s">
        <v>149</v>
      </c>
      <c r="BM40" s="21" t="s">
        <v>149</v>
      </c>
      <c r="BN40" s="21" t="s">
        <v>159</v>
      </c>
      <c r="BO40" s="21" t="s">
        <v>149</v>
      </c>
      <c r="BP40" s="21" t="s">
        <v>149</v>
      </c>
      <c r="BQ40" s="21" t="s">
        <v>203</v>
      </c>
      <c r="BR40" s="21" t="s">
        <v>203</v>
      </c>
      <c r="BS40" s="21" t="s">
        <v>203</v>
      </c>
      <c r="BT40" s="21" t="s">
        <v>203</v>
      </c>
      <c r="BU40" s="21" t="s">
        <v>149</v>
      </c>
      <c r="BV40" s="21" t="s">
        <v>149</v>
      </c>
      <c r="BW40" s="21" t="s">
        <v>149</v>
      </c>
      <c r="BX40" s="21" t="s">
        <v>149</v>
      </c>
      <c r="BY40" s="21" t="s">
        <v>203</v>
      </c>
      <c r="BZ40" s="21" t="s">
        <v>149</v>
      </c>
      <c r="CA40" s="21" t="s">
        <v>149</v>
      </c>
      <c r="CB40" s="21" t="s">
        <v>203</v>
      </c>
      <c r="CC40" s="21" t="s">
        <v>149</v>
      </c>
      <c r="CD40" s="21" t="s">
        <v>203</v>
      </c>
      <c r="CE40" s="21" t="s">
        <v>203</v>
      </c>
      <c r="CF40" s="21" t="s">
        <v>149</v>
      </c>
      <c r="CG40" s="21" t="s">
        <v>203</v>
      </c>
      <c r="CH40" s="21" t="s">
        <v>149</v>
      </c>
      <c r="CI40" s="21" t="s">
        <v>149</v>
      </c>
      <c r="CJ40" s="21" t="s">
        <v>149</v>
      </c>
      <c r="CK40" s="21" t="s">
        <v>149</v>
      </c>
      <c r="CL40" s="21" t="s">
        <v>149</v>
      </c>
      <c r="CM40" s="21" t="s">
        <v>149</v>
      </c>
      <c r="CN40" s="21" t="s">
        <v>149</v>
      </c>
      <c r="CO40" s="21" t="s">
        <v>149</v>
      </c>
      <c r="CP40" s="21" t="s">
        <v>149</v>
      </c>
      <c r="CQ40" s="21" t="s">
        <v>149</v>
      </c>
      <c r="CR40" s="21" t="s">
        <v>149</v>
      </c>
      <c r="CS40" s="21" t="s">
        <v>149</v>
      </c>
      <c r="CT40" s="21" t="s">
        <v>149</v>
      </c>
      <c r="CU40" s="21" t="s">
        <v>149</v>
      </c>
      <c r="CV40" s="21" t="s">
        <v>149</v>
      </c>
      <c r="CW40" s="21" t="s">
        <v>149</v>
      </c>
      <c r="CX40" s="21" t="s">
        <v>149</v>
      </c>
      <c r="CY40" s="21" t="s">
        <v>149</v>
      </c>
      <c r="CZ40" s="21" t="s">
        <v>358</v>
      </c>
      <c r="DA40" s="21" t="s">
        <v>149</v>
      </c>
      <c r="DB40" s="21" t="s">
        <v>149</v>
      </c>
      <c r="DC40" s="21" t="s">
        <v>149</v>
      </c>
      <c r="DD40" s="21" t="s">
        <v>149</v>
      </c>
      <c r="DE40" s="21" t="s">
        <v>203</v>
      </c>
      <c r="DF40" s="21" t="s">
        <v>149</v>
      </c>
      <c r="DG40" s="21" t="s">
        <v>149</v>
      </c>
      <c r="DH40" s="21" t="s">
        <v>149</v>
      </c>
      <c r="DI40" s="21" t="s">
        <v>149</v>
      </c>
      <c r="DJ40" s="21" t="s">
        <v>149</v>
      </c>
      <c r="DK40" s="21" t="s">
        <v>149</v>
      </c>
      <c r="DL40" s="21" t="s">
        <v>149</v>
      </c>
      <c r="DM40" s="21" t="s">
        <v>149</v>
      </c>
      <c r="DN40" s="21" t="s">
        <v>149</v>
      </c>
      <c r="DO40" s="21" t="s">
        <v>149</v>
      </c>
      <c r="DP40" s="21" t="s">
        <v>149</v>
      </c>
      <c r="DQ40" s="21" t="s">
        <v>149</v>
      </c>
      <c r="DR40" s="21" t="s">
        <v>149</v>
      </c>
      <c r="DS40" s="21" t="s">
        <v>149</v>
      </c>
      <c r="DT40" s="21" t="s">
        <v>149</v>
      </c>
      <c r="DU40" s="21" t="s">
        <v>149</v>
      </c>
      <c r="DV40" s="21" t="s">
        <v>149</v>
      </c>
      <c r="DW40" s="21" t="s">
        <v>149</v>
      </c>
      <c r="DX40" s="21" t="s">
        <v>149</v>
      </c>
      <c r="DY40" s="21" t="s">
        <v>149</v>
      </c>
      <c r="DZ40" s="21" t="s">
        <v>149</v>
      </c>
      <c r="EA40" s="21" t="s">
        <v>149</v>
      </c>
      <c r="EB40" s="21" t="s">
        <v>149</v>
      </c>
      <c r="EC40" s="21" t="s">
        <v>149</v>
      </c>
      <c r="ED40" s="21" t="s">
        <v>203</v>
      </c>
      <c r="EE40" s="21" t="s">
        <v>149</v>
      </c>
      <c r="EF40" s="21" t="s">
        <v>149</v>
      </c>
      <c r="EG40" s="21" t="s">
        <v>149</v>
      </c>
      <c r="EH40" s="21" t="s">
        <v>149</v>
      </c>
      <c r="EI40" s="21" t="s">
        <v>149</v>
      </c>
      <c r="EJ40" s="21" t="s">
        <v>149</v>
      </c>
      <c r="EK40" s="21" t="s">
        <v>149</v>
      </c>
      <c r="EL40" s="21" t="s">
        <v>433</v>
      </c>
      <c r="EM40" s="21" t="s">
        <v>434</v>
      </c>
      <c r="EN40" s="21" t="s">
        <v>435</v>
      </c>
      <c r="EO40" s="21" t="s">
        <v>436</v>
      </c>
      <c r="EP40" s="21" t="s">
        <v>437</v>
      </c>
      <c r="EQ40" s="21" t="s">
        <v>438</v>
      </c>
      <c r="ER40" s="21" t="s">
        <v>439</v>
      </c>
      <c r="ES40" s="21" t="s">
        <v>440</v>
      </c>
    </row>
    <row r="41" spans="1:149" s="25" customFormat="1" ht="15.75" customHeight="1" x14ac:dyDescent="0.35">
      <c r="A41" s="91">
        <v>39</v>
      </c>
      <c r="B41" s="23" t="s">
        <v>441</v>
      </c>
      <c r="C41" s="23">
        <v>82173456393</v>
      </c>
      <c r="D41" s="23" t="s">
        <v>353</v>
      </c>
      <c r="E41" s="23" t="s">
        <v>430</v>
      </c>
      <c r="F41" s="23">
        <v>69</v>
      </c>
      <c r="G41" s="23">
        <v>4</v>
      </c>
      <c r="H41" s="23" t="s">
        <v>157</v>
      </c>
      <c r="I41" s="23" t="s">
        <v>210</v>
      </c>
      <c r="J41" s="24">
        <v>3500000</v>
      </c>
      <c r="K41" s="24">
        <v>2700000</v>
      </c>
      <c r="L41" s="25" t="s">
        <v>442</v>
      </c>
      <c r="M41" s="25" t="s">
        <v>147</v>
      </c>
      <c r="N41" s="25">
        <v>60</v>
      </c>
      <c r="O41" s="25" t="s">
        <v>356</v>
      </c>
      <c r="P41" s="25">
        <v>10</v>
      </c>
      <c r="Q41" s="25" t="s">
        <v>175</v>
      </c>
      <c r="R41" s="25" t="s">
        <v>159</v>
      </c>
      <c r="S41" s="25" t="s">
        <v>159</v>
      </c>
      <c r="T41" s="25" t="s">
        <v>203</v>
      </c>
      <c r="U41" s="25" t="s">
        <v>159</v>
      </c>
      <c r="V41" s="25" t="s">
        <v>159</v>
      </c>
      <c r="W41" s="25" t="s">
        <v>203</v>
      </c>
      <c r="X41" s="25" t="s">
        <v>159</v>
      </c>
      <c r="Y41" s="25" t="s">
        <v>203</v>
      </c>
      <c r="Z41" s="25" t="s">
        <v>159</v>
      </c>
      <c r="AA41" s="25" t="s">
        <v>159</v>
      </c>
      <c r="AB41" s="25" t="s">
        <v>159</v>
      </c>
      <c r="AC41" s="25" t="s">
        <v>159</v>
      </c>
      <c r="AD41" s="25" t="s">
        <v>159</v>
      </c>
      <c r="AE41" s="25" t="s">
        <v>203</v>
      </c>
      <c r="AF41" s="25" t="s">
        <v>159</v>
      </c>
      <c r="AG41" s="25" t="s">
        <v>148</v>
      </c>
      <c r="AH41" s="25" t="s">
        <v>149</v>
      </c>
      <c r="AI41" s="25" t="s">
        <v>159</v>
      </c>
      <c r="AJ41" s="25" t="s">
        <v>203</v>
      </c>
      <c r="AK41" s="25" t="s">
        <v>159</v>
      </c>
      <c r="AL41" s="25" t="s">
        <v>203</v>
      </c>
      <c r="AM41" s="25" t="s">
        <v>159</v>
      </c>
      <c r="AN41" s="25" t="s">
        <v>203</v>
      </c>
      <c r="AO41" s="25" t="s">
        <v>149</v>
      </c>
      <c r="AP41" s="25" t="s">
        <v>203</v>
      </c>
      <c r="AQ41" s="25" t="s">
        <v>149</v>
      </c>
      <c r="AR41" s="25" t="s">
        <v>203</v>
      </c>
      <c r="AS41" s="25" t="s">
        <v>149</v>
      </c>
      <c r="AT41" s="25" t="s">
        <v>203</v>
      </c>
      <c r="AU41" s="25" t="s">
        <v>149</v>
      </c>
      <c r="AV41" s="25" t="s">
        <v>148</v>
      </c>
      <c r="AW41" s="25" t="s">
        <v>149</v>
      </c>
      <c r="AX41" s="25" t="s">
        <v>203</v>
      </c>
      <c r="AY41" s="25" t="s">
        <v>149</v>
      </c>
      <c r="AZ41" s="25" t="s">
        <v>149</v>
      </c>
      <c r="BA41" s="25" t="s">
        <v>149</v>
      </c>
      <c r="BB41" s="25" t="s">
        <v>149</v>
      </c>
      <c r="BC41" s="25" t="s">
        <v>149</v>
      </c>
      <c r="BD41" s="25" t="s">
        <v>203</v>
      </c>
      <c r="BE41" s="25" t="s">
        <v>149</v>
      </c>
      <c r="BF41" s="25" t="s">
        <v>203</v>
      </c>
      <c r="BG41" s="25" t="s">
        <v>149</v>
      </c>
      <c r="BH41" s="25" t="s">
        <v>159</v>
      </c>
      <c r="BI41" s="25" t="s">
        <v>159</v>
      </c>
      <c r="BJ41" s="25" t="s">
        <v>159</v>
      </c>
      <c r="BK41" s="25" t="s">
        <v>159</v>
      </c>
      <c r="BL41" s="25" t="s">
        <v>148</v>
      </c>
      <c r="BM41" s="25" t="s">
        <v>149</v>
      </c>
      <c r="BN41" s="25" t="s">
        <v>203</v>
      </c>
      <c r="BO41" s="25" t="s">
        <v>149</v>
      </c>
      <c r="BP41" s="25" t="s">
        <v>149</v>
      </c>
      <c r="BQ41" s="25" t="s">
        <v>149</v>
      </c>
      <c r="BR41" s="25" t="s">
        <v>203</v>
      </c>
      <c r="BS41" s="25" t="s">
        <v>149</v>
      </c>
      <c r="BT41" s="25" t="s">
        <v>203</v>
      </c>
      <c r="BU41" s="25" t="s">
        <v>149</v>
      </c>
      <c r="BV41" s="25" t="s">
        <v>203</v>
      </c>
      <c r="BW41" s="25" t="s">
        <v>149</v>
      </c>
      <c r="BX41" s="25" t="s">
        <v>149</v>
      </c>
      <c r="BY41" s="25" t="s">
        <v>203</v>
      </c>
      <c r="BZ41" s="25" t="s">
        <v>149</v>
      </c>
      <c r="CA41" s="25" t="s">
        <v>203</v>
      </c>
      <c r="CB41" s="25" t="s">
        <v>149</v>
      </c>
      <c r="CC41" s="25" t="s">
        <v>149</v>
      </c>
      <c r="CD41" s="25" t="s">
        <v>149</v>
      </c>
      <c r="CE41" s="25" t="s">
        <v>149</v>
      </c>
      <c r="CF41" s="25" t="s">
        <v>149</v>
      </c>
      <c r="CG41" s="25" t="s">
        <v>203</v>
      </c>
      <c r="CH41" s="25" t="s">
        <v>149</v>
      </c>
      <c r="CI41" s="25" t="s">
        <v>149</v>
      </c>
      <c r="CJ41" s="25" t="s">
        <v>203</v>
      </c>
      <c r="CK41" s="25" t="s">
        <v>149</v>
      </c>
      <c r="CL41" s="25" t="s">
        <v>149</v>
      </c>
      <c r="CM41" s="25" t="s">
        <v>149</v>
      </c>
      <c r="CN41" s="25" t="s">
        <v>203</v>
      </c>
      <c r="CO41" s="25" t="s">
        <v>149</v>
      </c>
      <c r="CP41" s="25" t="s">
        <v>203</v>
      </c>
      <c r="CQ41" s="25" t="s">
        <v>149</v>
      </c>
      <c r="CR41" s="25" t="s">
        <v>203</v>
      </c>
      <c r="CS41" s="25" t="s">
        <v>149</v>
      </c>
      <c r="CT41" s="25" t="s">
        <v>203</v>
      </c>
      <c r="CU41" s="25" t="s">
        <v>149</v>
      </c>
      <c r="CV41" s="25" t="s">
        <v>160</v>
      </c>
      <c r="CW41" s="25" t="s">
        <v>149</v>
      </c>
      <c r="CX41" s="25" t="s">
        <v>160</v>
      </c>
      <c r="CY41" s="25" t="s">
        <v>149</v>
      </c>
      <c r="CZ41" s="25" t="s">
        <v>203</v>
      </c>
      <c r="DA41" s="25" t="s">
        <v>149</v>
      </c>
      <c r="DB41" s="25" t="s">
        <v>149</v>
      </c>
      <c r="DC41" s="25" t="s">
        <v>203</v>
      </c>
      <c r="DD41" s="25" t="s">
        <v>149</v>
      </c>
      <c r="DE41" s="25" t="s">
        <v>203</v>
      </c>
      <c r="DF41" s="25" t="s">
        <v>149</v>
      </c>
      <c r="DG41" s="25" t="s">
        <v>149</v>
      </c>
      <c r="DH41" s="25" t="s">
        <v>203</v>
      </c>
      <c r="DI41" s="25" t="s">
        <v>149</v>
      </c>
      <c r="DJ41" s="25" t="s">
        <v>149</v>
      </c>
      <c r="DK41" s="25" t="s">
        <v>149</v>
      </c>
      <c r="DL41" s="25" t="s">
        <v>203</v>
      </c>
      <c r="DM41" s="25" t="s">
        <v>149</v>
      </c>
      <c r="DN41" s="25" t="s">
        <v>149</v>
      </c>
      <c r="DO41" s="25" t="s">
        <v>203</v>
      </c>
      <c r="DP41" s="25" t="s">
        <v>149</v>
      </c>
      <c r="DQ41" s="25" t="s">
        <v>149</v>
      </c>
      <c r="DR41" s="25" t="s">
        <v>149</v>
      </c>
      <c r="DS41" s="25" t="s">
        <v>149</v>
      </c>
      <c r="DT41" s="25" t="s">
        <v>203</v>
      </c>
      <c r="DU41" s="25" t="s">
        <v>149</v>
      </c>
      <c r="DV41" s="25" t="s">
        <v>149</v>
      </c>
      <c r="DW41" s="25" t="s">
        <v>203</v>
      </c>
      <c r="DX41" s="25" t="s">
        <v>149</v>
      </c>
      <c r="DY41" s="25" t="s">
        <v>203</v>
      </c>
      <c r="DZ41" s="25" t="s">
        <v>203</v>
      </c>
      <c r="EA41" s="25" t="s">
        <v>149</v>
      </c>
      <c r="EB41" s="25" t="s">
        <v>203</v>
      </c>
      <c r="EC41" s="25" t="s">
        <v>149</v>
      </c>
      <c r="ED41" s="25" t="s">
        <v>149</v>
      </c>
      <c r="EE41" s="25" t="s">
        <v>149</v>
      </c>
      <c r="EF41" s="25" t="s">
        <v>149</v>
      </c>
      <c r="EG41" s="25" t="s">
        <v>149</v>
      </c>
      <c r="EH41" s="25" t="s">
        <v>149</v>
      </c>
      <c r="EI41" s="25" t="s">
        <v>149</v>
      </c>
      <c r="EJ41" s="25" t="s">
        <v>149</v>
      </c>
      <c r="EK41" s="25" t="s">
        <v>149</v>
      </c>
      <c r="EL41" s="25" t="s">
        <v>443</v>
      </c>
      <c r="EM41" s="25" t="s">
        <v>444</v>
      </c>
      <c r="EN41" s="25" t="s">
        <v>445</v>
      </c>
      <c r="EO41" s="25" t="s">
        <v>446</v>
      </c>
      <c r="EP41" s="25" t="s">
        <v>447</v>
      </c>
      <c r="EQ41" s="25" t="s">
        <v>448</v>
      </c>
      <c r="ER41" s="25" t="s">
        <v>449</v>
      </c>
      <c r="ES41" s="25" t="s">
        <v>450</v>
      </c>
    </row>
    <row r="42" spans="1:149" s="27" customFormat="1" ht="15.75" customHeight="1" x14ac:dyDescent="0.35">
      <c r="A42" s="92">
        <v>40</v>
      </c>
      <c r="B42" s="26" t="s">
        <v>451</v>
      </c>
      <c r="C42" s="27">
        <v>85365474708</v>
      </c>
      <c r="D42" s="27" t="s">
        <v>353</v>
      </c>
      <c r="E42" s="27" t="s">
        <v>430</v>
      </c>
      <c r="F42" s="27">
        <v>67</v>
      </c>
      <c r="G42" s="27">
        <v>3</v>
      </c>
      <c r="H42" s="27" t="s">
        <v>157</v>
      </c>
      <c r="I42" s="27" t="s">
        <v>172</v>
      </c>
      <c r="J42" s="28">
        <v>7000000</v>
      </c>
      <c r="K42" s="28">
        <v>6300000</v>
      </c>
      <c r="L42" s="27" t="s">
        <v>452</v>
      </c>
      <c r="M42" s="27" t="s">
        <v>147</v>
      </c>
      <c r="N42" s="27">
        <v>60</v>
      </c>
      <c r="O42" s="27" t="s">
        <v>453</v>
      </c>
      <c r="P42" s="27">
        <v>15</v>
      </c>
      <c r="Q42" s="27" t="s">
        <v>175</v>
      </c>
      <c r="R42" s="27" t="s">
        <v>159</v>
      </c>
      <c r="S42" s="27" t="s">
        <v>160</v>
      </c>
      <c r="T42" s="27" t="s">
        <v>159</v>
      </c>
      <c r="U42" s="27" t="s">
        <v>159</v>
      </c>
      <c r="V42" s="27" t="s">
        <v>203</v>
      </c>
      <c r="W42" s="27" t="s">
        <v>159</v>
      </c>
      <c r="X42" s="27" t="s">
        <v>203</v>
      </c>
      <c r="Y42" s="27" t="s">
        <v>149</v>
      </c>
      <c r="Z42" s="27" t="s">
        <v>159</v>
      </c>
      <c r="AA42" s="27" t="s">
        <v>159</v>
      </c>
      <c r="AB42" s="27" t="s">
        <v>159</v>
      </c>
      <c r="AC42" s="27" t="s">
        <v>203</v>
      </c>
      <c r="AD42" s="27" t="s">
        <v>159</v>
      </c>
      <c r="AE42" s="27" t="s">
        <v>203</v>
      </c>
      <c r="AF42" s="27" t="s">
        <v>159</v>
      </c>
      <c r="AG42" s="27" t="s">
        <v>148</v>
      </c>
      <c r="AH42" s="27" t="s">
        <v>149</v>
      </c>
      <c r="AI42" s="27" t="s">
        <v>203</v>
      </c>
      <c r="AJ42" s="27" t="s">
        <v>159</v>
      </c>
      <c r="AK42" s="27" t="s">
        <v>203</v>
      </c>
      <c r="AL42" s="27" t="s">
        <v>159</v>
      </c>
      <c r="AM42" s="27" t="s">
        <v>159</v>
      </c>
      <c r="AN42" s="27" t="s">
        <v>203</v>
      </c>
      <c r="AO42" s="27" t="s">
        <v>149</v>
      </c>
      <c r="AP42" s="27" t="s">
        <v>149</v>
      </c>
      <c r="AQ42" s="27" t="s">
        <v>149</v>
      </c>
      <c r="AR42" s="27" t="s">
        <v>149</v>
      </c>
      <c r="AS42" s="27" t="s">
        <v>149</v>
      </c>
      <c r="AT42" s="27" t="s">
        <v>149</v>
      </c>
      <c r="AU42" s="27" t="s">
        <v>203</v>
      </c>
      <c r="AV42" s="27" t="s">
        <v>159</v>
      </c>
      <c r="AW42" s="27" t="s">
        <v>149</v>
      </c>
      <c r="AX42" s="27" t="s">
        <v>203</v>
      </c>
      <c r="AY42" s="27" t="s">
        <v>149</v>
      </c>
      <c r="AZ42" s="27" t="s">
        <v>203</v>
      </c>
      <c r="BA42" s="27" t="s">
        <v>149</v>
      </c>
      <c r="BB42" s="27" t="s">
        <v>203</v>
      </c>
      <c r="BC42" s="27" t="s">
        <v>149</v>
      </c>
      <c r="BD42" s="27" t="s">
        <v>149</v>
      </c>
      <c r="BE42" s="27" t="s">
        <v>149</v>
      </c>
      <c r="BF42" s="27" t="s">
        <v>203</v>
      </c>
      <c r="BG42" s="27" t="s">
        <v>149</v>
      </c>
      <c r="BH42" s="27" t="s">
        <v>203</v>
      </c>
      <c r="BI42" s="27" t="s">
        <v>159</v>
      </c>
      <c r="BJ42" s="27" t="s">
        <v>159</v>
      </c>
      <c r="BK42" s="27" t="s">
        <v>203</v>
      </c>
      <c r="BL42" s="27" t="s">
        <v>148</v>
      </c>
      <c r="BM42" s="27" t="s">
        <v>148</v>
      </c>
      <c r="BN42" s="27" t="s">
        <v>159</v>
      </c>
      <c r="BO42" s="27" t="s">
        <v>149</v>
      </c>
      <c r="BP42" s="27" t="s">
        <v>149</v>
      </c>
      <c r="BQ42" s="27" t="s">
        <v>149</v>
      </c>
      <c r="BR42" s="27" t="s">
        <v>149</v>
      </c>
      <c r="BS42" s="27" t="s">
        <v>149</v>
      </c>
      <c r="BT42" s="27" t="s">
        <v>203</v>
      </c>
      <c r="BU42" s="27" t="s">
        <v>149</v>
      </c>
      <c r="BV42" s="27" t="s">
        <v>203</v>
      </c>
      <c r="BW42" s="27" t="s">
        <v>203</v>
      </c>
      <c r="BX42" s="27" t="s">
        <v>149</v>
      </c>
      <c r="BY42" s="27" t="s">
        <v>203</v>
      </c>
      <c r="BZ42" s="27" t="s">
        <v>203</v>
      </c>
      <c r="CA42" s="27" t="s">
        <v>149</v>
      </c>
      <c r="CB42" s="27" t="s">
        <v>203</v>
      </c>
      <c r="CC42" s="27" t="s">
        <v>149</v>
      </c>
      <c r="CD42" s="27" t="s">
        <v>203</v>
      </c>
      <c r="CE42" s="27" t="s">
        <v>203</v>
      </c>
      <c r="CF42" s="27" t="s">
        <v>203</v>
      </c>
      <c r="CG42" s="27" t="s">
        <v>149</v>
      </c>
      <c r="CH42" s="27" t="s">
        <v>149</v>
      </c>
      <c r="CI42" s="27" t="s">
        <v>149</v>
      </c>
      <c r="CJ42" s="27" t="s">
        <v>149</v>
      </c>
      <c r="CK42" s="27" t="s">
        <v>149</v>
      </c>
      <c r="CL42" s="27" t="s">
        <v>149</v>
      </c>
      <c r="CM42" s="27" t="s">
        <v>149</v>
      </c>
      <c r="CN42" s="27" t="s">
        <v>203</v>
      </c>
      <c r="CO42" s="27" t="s">
        <v>203</v>
      </c>
      <c r="CP42" s="27" t="s">
        <v>203</v>
      </c>
      <c r="CQ42" s="27" t="s">
        <v>203</v>
      </c>
      <c r="CR42" s="27" t="s">
        <v>203</v>
      </c>
      <c r="CS42" s="27" t="s">
        <v>203</v>
      </c>
      <c r="CT42" s="27" t="s">
        <v>149</v>
      </c>
      <c r="CU42" s="27" t="s">
        <v>149</v>
      </c>
      <c r="CV42" s="27" t="s">
        <v>149</v>
      </c>
      <c r="CW42" s="27" t="s">
        <v>149</v>
      </c>
      <c r="CX42" s="27" t="s">
        <v>149</v>
      </c>
      <c r="CY42" s="27" t="s">
        <v>203</v>
      </c>
      <c r="CZ42" s="27" t="s">
        <v>358</v>
      </c>
      <c r="DA42" s="27" t="s">
        <v>149</v>
      </c>
      <c r="DB42" s="27" t="s">
        <v>203</v>
      </c>
      <c r="DC42" s="27" t="s">
        <v>149</v>
      </c>
      <c r="DD42" s="27" t="s">
        <v>203</v>
      </c>
      <c r="DE42" s="27" t="s">
        <v>203</v>
      </c>
      <c r="DF42" s="27" t="s">
        <v>149</v>
      </c>
      <c r="DG42" s="27" t="s">
        <v>149</v>
      </c>
      <c r="DH42" s="27" t="s">
        <v>149</v>
      </c>
      <c r="DI42" s="27" t="s">
        <v>149</v>
      </c>
      <c r="DJ42" s="27" t="s">
        <v>203</v>
      </c>
      <c r="DK42" s="27" t="s">
        <v>149</v>
      </c>
      <c r="DL42" s="27" t="s">
        <v>203</v>
      </c>
      <c r="DM42" s="27" t="s">
        <v>149</v>
      </c>
      <c r="DN42" s="27" t="s">
        <v>203</v>
      </c>
      <c r="DO42" s="27" t="s">
        <v>203</v>
      </c>
      <c r="DP42" s="27" t="s">
        <v>149</v>
      </c>
      <c r="DQ42" s="27" t="s">
        <v>203</v>
      </c>
      <c r="DR42" s="27" t="s">
        <v>149</v>
      </c>
      <c r="DS42" s="27" t="s">
        <v>203</v>
      </c>
      <c r="DT42" s="27" t="s">
        <v>203</v>
      </c>
      <c r="DU42" s="27" t="s">
        <v>149</v>
      </c>
      <c r="DV42" s="27" t="s">
        <v>203</v>
      </c>
      <c r="DW42" s="27" t="s">
        <v>149</v>
      </c>
      <c r="DX42" s="27" t="s">
        <v>203</v>
      </c>
      <c r="DY42" s="27" t="s">
        <v>149</v>
      </c>
      <c r="DZ42" s="27" t="s">
        <v>203</v>
      </c>
      <c r="EA42" s="27" t="s">
        <v>149</v>
      </c>
      <c r="EB42" s="27" t="s">
        <v>203</v>
      </c>
      <c r="EC42" s="27" t="s">
        <v>149</v>
      </c>
      <c r="ED42" s="27" t="s">
        <v>149</v>
      </c>
      <c r="EE42" s="27" t="s">
        <v>203</v>
      </c>
      <c r="EF42" s="27" t="s">
        <v>203</v>
      </c>
      <c r="EG42" s="27" t="s">
        <v>203</v>
      </c>
      <c r="EH42" s="27" t="s">
        <v>149</v>
      </c>
      <c r="EI42" s="27" t="s">
        <v>149</v>
      </c>
      <c r="EJ42" s="27" t="s">
        <v>149</v>
      </c>
      <c r="EK42" s="27" t="s">
        <v>149</v>
      </c>
      <c r="EL42" s="27" t="s">
        <v>454</v>
      </c>
      <c r="EM42" s="27" t="s">
        <v>455</v>
      </c>
      <c r="EN42" s="27" t="s">
        <v>456</v>
      </c>
      <c r="EO42" s="27" t="s">
        <v>457</v>
      </c>
      <c r="EP42" s="27" t="s">
        <v>458</v>
      </c>
      <c r="EQ42" s="27" t="s">
        <v>459</v>
      </c>
      <c r="ER42" s="27" t="s">
        <v>460</v>
      </c>
      <c r="ES42" s="27" t="s">
        <v>461</v>
      </c>
    </row>
    <row r="43" spans="1:149" s="25" customFormat="1" ht="15.75" customHeight="1" x14ac:dyDescent="0.35">
      <c r="A43" s="91">
        <v>41</v>
      </c>
      <c r="B43" s="23" t="s">
        <v>462</v>
      </c>
      <c r="C43" s="25">
        <v>85363683428</v>
      </c>
      <c r="D43" s="25" t="s">
        <v>368</v>
      </c>
      <c r="E43" s="25" t="s">
        <v>369</v>
      </c>
      <c r="F43" s="25">
        <v>35</v>
      </c>
      <c r="G43" s="25">
        <v>5</v>
      </c>
      <c r="H43" s="25" t="s">
        <v>157</v>
      </c>
      <c r="I43" s="25" t="s">
        <v>172</v>
      </c>
      <c r="J43" s="24">
        <v>3000000</v>
      </c>
      <c r="K43" s="24">
        <v>2000000</v>
      </c>
      <c r="L43" s="25" t="s">
        <v>463</v>
      </c>
      <c r="M43" s="25" t="s">
        <v>147</v>
      </c>
      <c r="N43" s="25">
        <v>80</v>
      </c>
      <c r="O43" s="25" t="s">
        <v>431</v>
      </c>
      <c r="P43" s="25">
        <v>5</v>
      </c>
      <c r="Q43" s="25" t="s">
        <v>175</v>
      </c>
      <c r="R43" s="25" t="s">
        <v>159</v>
      </c>
      <c r="S43" s="25" t="s">
        <v>159</v>
      </c>
      <c r="T43" s="25" t="s">
        <v>159</v>
      </c>
      <c r="U43" s="25" t="s">
        <v>159</v>
      </c>
      <c r="V43" s="25" t="s">
        <v>159</v>
      </c>
      <c r="W43" s="25" t="s">
        <v>203</v>
      </c>
      <c r="X43" s="25" t="s">
        <v>159</v>
      </c>
      <c r="Y43" s="25" t="s">
        <v>203</v>
      </c>
      <c r="Z43" s="25" t="s">
        <v>159</v>
      </c>
      <c r="AA43" s="25" t="s">
        <v>203</v>
      </c>
      <c r="AB43" s="25" t="s">
        <v>159</v>
      </c>
      <c r="AC43" s="25" t="s">
        <v>203</v>
      </c>
      <c r="AD43" s="25" t="s">
        <v>159</v>
      </c>
      <c r="AE43" s="25" t="s">
        <v>203</v>
      </c>
      <c r="AF43" s="25" t="s">
        <v>203</v>
      </c>
      <c r="AG43" s="25" t="s">
        <v>357</v>
      </c>
      <c r="AH43" s="25" t="s">
        <v>203</v>
      </c>
      <c r="AI43" s="25" t="s">
        <v>159</v>
      </c>
      <c r="AJ43" s="25" t="s">
        <v>203</v>
      </c>
      <c r="AK43" s="25" t="s">
        <v>159</v>
      </c>
      <c r="AL43" s="25" t="s">
        <v>159</v>
      </c>
      <c r="AM43" s="25" t="s">
        <v>159</v>
      </c>
      <c r="AN43" s="25" t="s">
        <v>159</v>
      </c>
      <c r="AO43" s="25" t="s">
        <v>149</v>
      </c>
      <c r="AP43" s="25" t="s">
        <v>149</v>
      </c>
      <c r="AQ43" s="25" t="s">
        <v>149</v>
      </c>
      <c r="AR43" s="25" t="s">
        <v>203</v>
      </c>
      <c r="AS43" s="25" t="s">
        <v>149</v>
      </c>
      <c r="AT43" s="25" t="s">
        <v>203</v>
      </c>
      <c r="AU43" s="25" t="s">
        <v>149</v>
      </c>
      <c r="AV43" s="25" t="s">
        <v>159</v>
      </c>
      <c r="AW43" s="25" t="s">
        <v>149</v>
      </c>
      <c r="AX43" s="25" t="s">
        <v>149</v>
      </c>
      <c r="AY43" s="25" t="s">
        <v>149</v>
      </c>
      <c r="AZ43" s="25" t="s">
        <v>149</v>
      </c>
      <c r="BA43" s="25" t="s">
        <v>149</v>
      </c>
      <c r="BB43" s="25" t="s">
        <v>149</v>
      </c>
      <c r="BC43" s="25" t="s">
        <v>149</v>
      </c>
      <c r="BD43" s="25" t="s">
        <v>149</v>
      </c>
      <c r="BE43" s="25" t="s">
        <v>149</v>
      </c>
      <c r="BF43" s="25" t="s">
        <v>149</v>
      </c>
      <c r="BG43" s="25" t="s">
        <v>203</v>
      </c>
      <c r="BH43" s="25" t="s">
        <v>203</v>
      </c>
      <c r="BI43" s="25" t="s">
        <v>148</v>
      </c>
      <c r="BJ43" s="25" t="s">
        <v>159</v>
      </c>
      <c r="BK43" s="25" t="s">
        <v>159</v>
      </c>
      <c r="BL43" s="25" t="s">
        <v>148</v>
      </c>
      <c r="BM43" s="25" t="s">
        <v>149</v>
      </c>
      <c r="BN43" s="25" t="s">
        <v>159</v>
      </c>
      <c r="BO43" s="25" t="s">
        <v>149</v>
      </c>
      <c r="BP43" s="25" t="s">
        <v>149</v>
      </c>
      <c r="BQ43" s="25" t="s">
        <v>149</v>
      </c>
      <c r="BR43" s="25" t="s">
        <v>149</v>
      </c>
      <c r="BS43" s="25" t="s">
        <v>149</v>
      </c>
      <c r="BT43" s="25" t="s">
        <v>149</v>
      </c>
      <c r="BU43" s="25" t="s">
        <v>149</v>
      </c>
      <c r="BV43" s="25" t="s">
        <v>149</v>
      </c>
      <c r="BW43" s="25" t="s">
        <v>149</v>
      </c>
      <c r="BX43" s="25" t="s">
        <v>149</v>
      </c>
      <c r="BY43" s="25" t="s">
        <v>149</v>
      </c>
      <c r="BZ43" s="25" t="s">
        <v>149</v>
      </c>
      <c r="CA43" s="25" t="s">
        <v>149</v>
      </c>
      <c r="CB43" s="25" t="s">
        <v>149</v>
      </c>
      <c r="CC43" s="25" t="s">
        <v>149</v>
      </c>
      <c r="CD43" s="25" t="s">
        <v>149</v>
      </c>
      <c r="CE43" s="25" t="s">
        <v>149</v>
      </c>
      <c r="CF43" s="25" t="s">
        <v>149</v>
      </c>
      <c r="CG43" s="25" t="s">
        <v>149</v>
      </c>
      <c r="CH43" s="25" t="s">
        <v>149</v>
      </c>
      <c r="CI43" s="25" t="s">
        <v>149</v>
      </c>
      <c r="CJ43" s="25" t="s">
        <v>149</v>
      </c>
      <c r="CK43" s="25" t="s">
        <v>149</v>
      </c>
      <c r="CL43" s="25" t="s">
        <v>149</v>
      </c>
      <c r="CM43" s="25" t="s">
        <v>149</v>
      </c>
      <c r="CN43" s="25" t="s">
        <v>149</v>
      </c>
      <c r="CO43" s="25" t="s">
        <v>149</v>
      </c>
      <c r="CP43" s="25" t="s">
        <v>149</v>
      </c>
      <c r="CQ43" s="25" t="s">
        <v>149</v>
      </c>
      <c r="CR43" s="25" t="s">
        <v>149</v>
      </c>
      <c r="CS43" s="25" t="s">
        <v>149</v>
      </c>
      <c r="CT43" s="25" t="s">
        <v>149</v>
      </c>
      <c r="CU43" s="25" t="s">
        <v>149</v>
      </c>
      <c r="CV43" s="25" t="s">
        <v>149</v>
      </c>
      <c r="CW43" s="25" t="s">
        <v>149</v>
      </c>
      <c r="CX43" s="25" t="s">
        <v>149</v>
      </c>
      <c r="CY43" s="25" t="s">
        <v>203</v>
      </c>
      <c r="CZ43" s="25" t="s">
        <v>358</v>
      </c>
      <c r="DA43" s="25" t="s">
        <v>149</v>
      </c>
      <c r="DB43" s="25" t="s">
        <v>203</v>
      </c>
      <c r="DC43" s="25" t="s">
        <v>149</v>
      </c>
      <c r="DD43" s="25" t="s">
        <v>203</v>
      </c>
      <c r="DE43" s="25" t="s">
        <v>149</v>
      </c>
      <c r="DF43" s="25" t="s">
        <v>149</v>
      </c>
      <c r="DG43" s="25" t="s">
        <v>149</v>
      </c>
      <c r="DH43" s="25" t="s">
        <v>149</v>
      </c>
      <c r="DI43" s="25" t="s">
        <v>203</v>
      </c>
      <c r="DJ43" s="25" t="s">
        <v>149</v>
      </c>
      <c r="DK43" s="25" t="s">
        <v>149</v>
      </c>
      <c r="DL43" s="25" t="s">
        <v>149</v>
      </c>
      <c r="DM43" s="25" t="s">
        <v>149</v>
      </c>
      <c r="DN43" s="25" t="s">
        <v>149</v>
      </c>
      <c r="DO43" s="25" t="s">
        <v>149</v>
      </c>
      <c r="DP43" s="25" t="s">
        <v>149</v>
      </c>
      <c r="DQ43" s="25" t="s">
        <v>149</v>
      </c>
      <c r="DR43" s="25" t="s">
        <v>323</v>
      </c>
      <c r="DS43" s="25" t="s">
        <v>150</v>
      </c>
      <c r="DT43" s="25" t="s">
        <v>149</v>
      </c>
      <c r="DU43" s="25" t="s">
        <v>149</v>
      </c>
      <c r="DV43" s="25" t="s">
        <v>149</v>
      </c>
      <c r="DW43" s="25" t="s">
        <v>149</v>
      </c>
      <c r="DX43" s="25" t="s">
        <v>149</v>
      </c>
      <c r="DY43" s="25" t="s">
        <v>149</v>
      </c>
      <c r="DZ43" s="25" t="s">
        <v>149</v>
      </c>
      <c r="EA43" s="25" t="s">
        <v>323</v>
      </c>
      <c r="EB43" s="25" t="s">
        <v>150</v>
      </c>
      <c r="EC43" s="25" t="s">
        <v>149</v>
      </c>
      <c r="ED43" s="25" t="s">
        <v>149</v>
      </c>
      <c r="EE43" s="25" t="s">
        <v>323</v>
      </c>
      <c r="EF43" s="25" t="s">
        <v>323</v>
      </c>
      <c r="EG43" s="25" t="s">
        <v>323</v>
      </c>
      <c r="EH43" s="25" t="s">
        <v>149</v>
      </c>
      <c r="EI43" s="25" t="s">
        <v>149</v>
      </c>
      <c r="EJ43" s="25" t="s">
        <v>323</v>
      </c>
      <c r="EK43" s="25" t="s">
        <v>149</v>
      </c>
      <c r="EL43" s="25" t="s">
        <v>464</v>
      </c>
      <c r="EM43" s="25" t="s">
        <v>465</v>
      </c>
      <c r="EN43" s="25" t="s">
        <v>466</v>
      </c>
      <c r="EO43" s="25" t="s">
        <v>467</v>
      </c>
      <c r="EP43" s="25" t="s">
        <v>468</v>
      </c>
      <c r="EQ43" s="25" t="s">
        <v>469</v>
      </c>
      <c r="ER43" s="25" t="s">
        <v>470</v>
      </c>
      <c r="ES43" s="25" t="s">
        <v>471</v>
      </c>
    </row>
    <row r="44" spans="1:149" s="25" customFormat="1" ht="15.75" customHeight="1" x14ac:dyDescent="0.35">
      <c r="A44" s="91">
        <v>42</v>
      </c>
      <c r="B44" s="23" t="s">
        <v>472</v>
      </c>
      <c r="C44" s="25">
        <v>81371252390</v>
      </c>
      <c r="D44" s="25" t="s">
        <v>353</v>
      </c>
      <c r="E44" s="25" t="s">
        <v>369</v>
      </c>
      <c r="F44" s="25">
        <v>60</v>
      </c>
      <c r="G44" s="25">
        <v>7</v>
      </c>
      <c r="H44" s="25" t="s">
        <v>157</v>
      </c>
      <c r="I44" s="25" t="s">
        <v>210</v>
      </c>
      <c r="J44" s="24">
        <v>4000000</v>
      </c>
      <c r="K44" s="24">
        <v>3500000</v>
      </c>
      <c r="L44" s="25" t="s">
        <v>259</v>
      </c>
      <c r="M44" s="25" t="s">
        <v>147</v>
      </c>
      <c r="N44" s="25">
        <v>200</v>
      </c>
      <c r="O44" s="25" t="s">
        <v>226</v>
      </c>
      <c r="P44" s="25">
        <v>17</v>
      </c>
      <c r="Q44" s="25" t="s">
        <v>175</v>
      </c>
      <c r="R44" s="25" t="s">
        <v>159</v>
      </c>
      <c r="S44" s="25" t="s">
        <v>323</v>
      </c>
      <c r="T44" s="25" t="s">
        <v>159</v>
      </c>
      <c r="U44" s="25" t="s">
        <v>159</v>
      </c>
      <c r="V44" s="25" t="s">
        <v>159</v>
      </c>
      <c r="W44" s="25" t="s">
        <v>159</v>
      </c>
      <c r="X44" s="25" t="s">
        <v>159</v>
      </c>
      <c r="Y44" s="25" t="s">
        <v>149</v>
      </c>
      <c r="Z44" s="25" t="s">
        <v>159</v>
      </c>
      <c r="AA44" s="25" t="s">
        <v>159</v>
      </c>
      <c r="AB44" s="25" t="s">
        <v>323</v>
      </c>
      <c r="AC44" s="25" t="s">
        <v>323</v>
      </c>
      <c r="AD44" s="25" t="s">
        <v>159</v>
      </c>
      <c r="AE44" s="25" t="s">
        <v>159</v>
      </c>
      <c r="AF44" s="25" t="s">
        <v>159</v>
      </c>
      <c r="AG44" s="25" t="s">
        <v>149</v>
      </c>
      <c r="AH44" s="25" t="s">
        <v>149</v>
      </c>
      <c r="AI44" s="25" t="s">
        <v>159</v>
      </c>
      <c r="AJ44" s="25" t="s">
        <v>159</v>
      </c>
      <c r="AK44" s="25" t="s">
        <v>323</v>
      </c>
      <c r="AL44" s="25" t="s">
        <v>323</v>
      </c>
      <c r="AM44" s="25" t="s">
        <v>159</v>
      </c>
      <c r="AN44" s="25" t="s">
        <v>203</v>
      </c>
      <c r="AO44" s="25" t="s">
        <v>149</v>
      </c>
      <c r="AP44" s="25" t="s">
        <v>149</v>
      </c>
      <c r="AQ44" s="25" t="s">
        <v>149</v>
      </c>
      <c r="AR44" s="25" t="s">
        <v>149</v>
      </c>
      <c r="AS44" s="25" t="s">
        <v>149</v>
      </c>
      <c r="AT44" s="25" t="s">
        <v>323</v>
      </c>
      <c r="AU44" s="25" t="s">
        <v>149</v>
      </c>
      <c r="AV44" s="25" t="s">
        <v>159</v>
      </c>
      <c r="AW44" s="25" t="s">
        <v>323</v>
      </c>
      <c r="AX44" s="25" t="s">
        <v>149</v>
      </c>
      <c r="AY44" s="25" t="s">
        <v>149</v>
      </c>
      <c r="AZ44" s="25" t="s">
        <v>149</v>
      </c>
      <c r="BA44" s="25" t="s">
        <v>149</v>
      </c>
      <c r="BB44" s="25" t="s">
        <v>149</v>
      </c>
      <c r="BC44" s="25" t="s">
        <v>149</v>
      </c>
      <c r="BD44" s="25" t="s">
        <v>149</v>
      </c>
      <c r="BE44" s="25" t="s">
        <v>149</v>
      </c>
      <c r="BF44" s="25" t="s">
        <v>149</v>
      </c>
      <c r="BG44" s="25" t="s">
        <v>149</v>
      </c>
      <c r="BH44" s="25" t="s">
        <v>159</v>
      </c>
      <c r="BI44" s="25" t="s">
        <v>159</v>
      </c>
      <c r="BJ44" s="25" t="s">
        <v>159</v>
      </c>
      <c r="BK44" s="25" t="s">
        <v>159</v>
      </c>
      <c r="BL44" s="25" t="s">
        <v>149</v>
      </c>
      <c r="BM44" s="25" t="s">
        <v>149</v>
      </c>
      <c r="BN44" s="25" t="s">
        <v>159</v>
      </c>
      <c r="BO44" s="25" t="s">
        <v>323</v>
      </c>
      <c r="BP44" s="25" t="s">
        <v>149</v>
      </c>
      <c r="BQ44" s="25" t="s">
        <v>149</v>
      </c>
      <c r="BR44" s="25" t="s">
        <v>323</v>
      </c>
      <c r="BS44" s="25" t="s">
        <v>149</v>
      </c>
      <c r="BT44" s="25" t="s">
        <v>149</v>
      </c>
      <c r="BU44" s="25" t="s">
        <v>323</v>
      </c>
      <c r="BV44" s="25" t="s">
        <v>149</v>
      </c>
      <c r="BW44" s="25" t="s">
        <v>149</v>
      </c>
      <c r="BX44" s="25" t="s">
        <v>149</v>
      </c>
      <c r="BY44" s="25" t="s">
        <v>149</v>
      </c>
      <c r="BZ44" s="25" t="s">
        <v>149</v>
      </c>
      <c r="CA44" s="25" t="s">
        <v>149</v>
      </c>
      <c r="CB44" s="25" t="s">
        <v>149</v>
      </c>
      <c r="CC44" s="25" t="s">
        <v>149</v>
      </c>
      <c r="CD44" s="25" t="s">
        <v>149</v>
      </c>
      <c r="CE44" s="25" t="s">
        <v>149</v>
      </c>
      <c r="CF44" s="25" t="s">
        <v>149</v>
      </c>
      <c r="CG44" s="25" t="s">
        <v>149</v>
      </c>
      <c r="CH44" s="25" t="s">
        <v>149</v>
      </c>
      <c r="CI44" s="25" t="s">
        <v>149</v>
      </c>
      <c r="CJ44" s="25" t="s">
        <v>149</v>
      </c>
      <c r="CK44" s="25" t="s">
        <v>203</v>
      </c>
      <c r="CL44" s="25" t="s">
        <v>149</v>
      </c>
      <c r="CM44" s="25" t="s">
        <v>203</v>
      </c>
      <c r="CN44" s="25" t="s">
        <v>149</v>
      </c>
      <c r="CO44" s="25" t="s">
        <v>149</v>
      </c>
      <c r="CP44" s="25" t="s">
        <v>203</v>
      </c>
      <c r="CQ44" s="25" t="s">
        <v>149</v>
      </c>
      <c r="CR44" s="25" t="s">
        <v>203</v>
      </c>
      <c r="CS44" s="25" t="s">
        <v>149</v>
      </c>
      <c r="CT44" s="25" t="s">
        <v>149</v>
      </c>
      <c r="CU44" s="25" t="s">
        <v>149</v>
      </c>
      <c r="CV44" s="25" t="s">
        <v>149</v>
      </c>
      <c r="CW44" s="25" t="s">
        <v>149</v>
      </c>
      <c r="CX44" s="25" t="s">
        <v>149</v>
      </c>
      <c r="CY44" s="25" t="s">
        <v>149</v>
      </c>
      <c r="CZ44" s="25" t="s">
        <v>358</v>
      </c>
      <c r="DA44" s="25" t="s">
        <v>149</v>
      </c>
      <c r="DB44" s="25" t="s">
        <v>149</v>
      </c>
      <c r="DC44" s="25" t="s">
        <v>323</v>
      </c>
      <c r="DD44" s="25" t="s">
        <v>149</v>
      </c>
      <c r="DE44" s="25" t="s">
        <v>149</v>
      </c>
      <c r="DF44" s="25" t="s">
        <v>149</v>
      </c>
      <c r="DG44" s="25" t="s">
        <v>149</v>
      </c>
      <c r="DH44" s="25" t="s">
        <v>149</v>
      </c>
      <c r="DI44" s="25" t="s">
        <v>149</v>
      </c>
      <c r="DJ44" s="25" t="s">
        <v>149</v>
      </c>
      <c r="DK44" s="25" t="s">
        <v>149</v>
      </c>
      <c r="DL44" s="25" t="s">
        <v>149</v>
      </c>
      <c r="DM44" s="25" t="s">
        <v>203</v>
      </c>
      <c r="DN44" s="25" t="s">
        <v>149</v>
      </c>
      <c r="DO44" s="25" t="s">
        <v>149</v>
      </c>
      <c r="DP44" s="25" t="s">
        <v>149</v>
      </c>
      <c r="DQ44" s="25" t="s">
        <v>149</v>
      </c>
      <c r="DR44" s="25" t="s">
        <v>149</v>
      </c>
      <c r="DS44" s="25" t="s">
        <v>149</v>
      </c>
      <c r="DT44" s="25" t="s">
        <v>149</v>
      </c>
      <c r="DU44" s="25" t="s">
        <v>149</v>
      </c>
      <c r="DV44" s="25" t="s">
        <v>149</v>
      </c>
      <c r="DW44" s="25" t="s">
        <v>149</v>
      </c>
      <c r="DX44" s="25" t="s">
        <v>149</v>
      </c>
      <c r="DY44" s="25" t="s">
        <v>149</v>
      </c>
      <c r="DZ44" s="25" t="s">
        <v>149</v>
      </c>
      <c r="EA44" s="25" t="s">
        <v>323</v>
      </c>
      <c r="EB44" s="25" t="s">
        <v>149</v>
      </c>
      <c r="EC44" s="25" t="s">
        <v>149</v>
      </c>
      <c r="ED44" s="25" t="s">
        <v>149</v>
      </c>
      <c r="EE44" s="25" t="s">
        <v>149</v>
      </c>
      <c r="EF44" s="25" t="s">
        <v>149</v>
      </c>
      <c r="EG44" s="25" t="s">
        <v>149</v>
      </c>
      <c r="EH44" s="25" t="s">
        <v>149</v>
      </c>
      <c r="EI44" s="25" t="s">
        <v>203</v>
      </c>
      <c r="EJ44" s="25" t="s">
        <v>203</v>
      </c>
      <c r="EK44" s="25" t="s">
        <v>149</v>
      </c>
      <c r="EL44" s="25" t="s">
        <v>473</v>
      </c>
      <c r="EM44" s="25" t="s">
        <v>474</v>
      </c>
      <c r="EN44" s="25" t="s">
        <v>475</v>
      </c>
      <c r="EO44" s="25" t="s">
        <v>476</v>
      </c>
      <c r="EP44" s="25" t="s">
        <v>477</v>
      </c>
      <c r="EQ44" s="25" t="s">
        <v>478</v>
      </c>
      <c r="ER44" s="25" t="s">
        <v>479</v>
      </c>
      <c r="ES44" s="25" t="s">
        <v>480</v>
      </c>
    </row>
    <row r="45" spans="1:149" s="25" customFormat="1" ht="15.75" customHeight="1" x14ac:dyDescent="0.35">
      <c r="A45" s="91">
        <v>43</v>
      </c>
      <c r="B45" s="23" t="s">
        <v>481</v>
      </c>
      <c r="C45" s="25">
        <v>82283018239</v>
      </c>
      <c r="D45" s="25" t="s">
        <v>353</v>
      </c>
      <c r="E45" s="25" t="s">
        <v>369</v>
      </c>
      <c r="F45" s="25">
        <v>55</v>
      </c>
      <c r="G45" s="25">
        <v>4</v>
      </c>
      <c r="H45" s="25" t="s">
        <v>157</v>
      </c>
      <c r="I45" s="25" t="s">
        <v>210</v>
      </c>
      <c r="J45" s="24">
        <v>4500000</v>
      </c>
      <c r="K45" s="24">
        <v>1500000</v>
      </c>
      <c r="L45" s="25" t="s">
        <v>318</v>
      </c>
      <c r="M45" s="25" t="s">
        <v>147</v>
      </c>
      <c r="N45" s="25">
        <v>130</v>
      </c>
      <c r="O45" s="25" t="s">
        <v>401</v>
      </c>
      <c r="P45" s="25">
        <v>15</v>
      </c>
      <c r="Q45" s="25" t="s">
        <v>482</v>
      </c>
      <c r="R45" s="25" t="s">
        <v>159</v>
      </c>
      <c r="S45" s="25" t="s">
        <v>159</v>
      </c>
      <c r="T45" s="25" t="s">
        <v>203</v>
      </c>
      <c r="U45" s="25" t="s">
        <v>159</v>
      </c>
      <c r="V45" s="25" t="s">
        <v>203</v>
      </c>
      <c r="W45" s="25" t="s">
        <v>159</v>
      </c>
      <c r="X45" s="25" t="s">
        <v>159</v>
      </c>
      <c r="Y45" s="25" t="s">
        <v>203</v>
      </c>
      <c r="Z45" s="25" t="s">
        <v>159</v>
      </c>
      <c r="AA45" s="25" t="s">
        <v>159</v>
      </c>
      <c r="AB45" s="25" t="s">
        <v>159</v>
      </c>
      <c r="AC45" s="25" t="s">
        <v>203</v>
      </c>
      <c r="AD45" s="25" t="s">
        <v>159</v>
      </c>
      <c r="AE45" s="25" t="s">
        <v>159</v>
      </c>
      <c r="AF45" s="25" t="s">
        <v>203</v>
      </c>
      <c r="AG45" s="25" t="s">
        <v>149</v>
      </c>
      <c r="AH45" s="25" t="s">
        <v>203</v>
      </c>
      <c r="AI45" s="25" t="s">
        <v>203</v>
      </c>
      <c r="AJ45" s="25" t="s">
        <v>203</v>
      </c>
      <c r="AK45" s="25" t="s">
        <v>203</v>
      </c>
      <c r="AL45" s="25" t="s">
        <v>159</v>
      </c>
      <c r="AM45" s="25" t="s">
        <v>159</v>
      </c>
      <c r="AN45" s="25" t="s">
        <v>159</v>
      </c>
      <c r="AO45" s="25" t="s">
        <v>149</v>
      </c>
      <c r="AP45" s="25" t="s">
        <v>203</v>
      </c>
      <c r="AQ45" s="25" t="s">
        <v>149</v>
      </c>
      <c r="AR45" s="25" t="s">
        <v>149</v>
      </c>
      <c r="AS45" s="25" t="s">
        <v>149</v>
      </c>
      <c r="AT45" s="25" t="s">
        <v>149</v>
      </c>
      <c r="AU45" s="25" t="s">
        <v>203</v>
      </c>
      <c r="AV45" s="25" t="s">
        <v>159</v>
      </c>
      <c r="AW45" s="25" t="s">
        <v>149</v>
      </c>
      <c r="AX45" s="25" t="s">
        <v>149</v>
      </c>
      <c r="AY45" s="25" t="s">
        <v>149</v>
      </c>
      <c r="AZ45" s="25" t="s">
        <v>149</v>
      </c>
      <c r="BA45" s="25" t="s">
        <v>149</v>
      </c>
      <c r="BB45" s="25" t="s">
        <v>203</v>
      </c>
      <c r="BC45" s="25" t="s">
        <v>149</v>
      </c>
      <c r="BD45" s="25" t="s">
        <v>149</v>
      </c>
      <c r="BE45" s="25" t="s">
        <v>149</v>
      </c>
      <c r="BF45" s="25" t="s">
        <v>149</v>
      </c>
      <c r="BG45" s="25" t="s">
        <v>323</v>
      </c>
      <c r="BH45" s="25" t="s">
        <v>159</v>
      </c>
      <c r="BJ45" s="25" t="s">
        <v>323</v>
      </c>
      <c r="BK45" s="25" t="s">
        <v>159</v>
      </c>
      <c r="BL45" s="25" t="s">
        <v>149</v>
      </c>
      <c r="BM45" s="25" t="s">
        <v>149</v>
      </c>
      <c r="BN45" s="25" t="s">
        <v>150</v>
      </c>
      <c r="BO45" s="25" t="s">
        <v>149</v>
      </c>
      <c r="BP45" s="25" t="s">
        <v>323</v>
      </c>
      <c r="BQ45" s="25" t="s">
        <v>323</v>
      </c>
      <c r="BR45" s="25" t="s">
        <v>323</v>
      </c>
      <c r="BS45" s="25" t="s">
        <v>323</v>
      </c>
      <c r="BT45" s="25" t="s">
        <v>323</v>
      </c>
      <c r="BU45" s="25" t="s">
        <v>323</v>
      </c>
      <c r="BV45" s="25" t="s">
        <v>149</v>
      </c>
      <c r="BW45" s="25" t="s">
        <v>149</v>
      </c>
      <c r="BX45" s="25" t="s">
        <v>149</v>
      </c>
      <c r="BY45" s="25" t="s">
        <v>149</v>
      </c>
      <c r="BZ45" s="25" t="s">
        <v>149</v>
      </c>
      <c r="CA45" s="25" t="s">
        <v>149</v>
      </c>
      <c r="CB45" s="25" t="s">
        <v>149</v>
      </c>
      <c r="CC45" s="25" t="s">
        <v>149</v>
      </c>
      <c r="CD45" s="25" t="s">
        <v>149</v>
      </c>
      <c r="CE45" s="25" t="s">
        <v>149</v>
      </c>
      <c r="CF45" s="25" t="s">
        <v>149</v>
      </c>
      <c r="CG45" s="25" t="s">
        <v>149</v>
      </c>
      <c r="CH45" s="25" t="s">
        <v>149</v>
      </c>
      <c r="CI45" s="25" t="s">
        <v>149</v>
      </c>
      <c r="CJ45" s="25" t="s">
        <v>149</v>
      </c>
      <c r="CK45" s="25" t="s">
        <v>149</v>
      </c>
      <c r="CL45" s="25" t="s">
        <v>149</v>
      </c>
      <c r="CM45" s="25" t="s">
        <v>149</v>
      </c>
      <c r="CN45" s="25" t="s">
        <v>149</v>
      </c>
      <c r="CO45" s="25" t="s">
        <v>149</v>
      </c>
      <c r="CP45" s="25" t="s">
        <v>149</v>
      </c>
      <c r="CQ45" s="25" t="s">
        <v>149</v>
      </c>
      <c r="CR45" s="25" t="s">
        <v>149</v>
      </c>
      <c r="CS45" s="25" t="s">
        <v>149</v>
      </c>
      <c r="CT45" s="25" t="s">
        <v>149</v>
      </c>
      <c r="CU45" s="25" t="s">
        <v>149</v>
      </c>
      <c r="CV45" s="25" t="s">
        <v>149</v>
      </c>
      <c r="CW45" s="25" t="s">
        <v>149</v>
      </c>
      <c r="CX45" s="25" t="s">
        <v>149</v>
      </c>
      <c r="CY45" s="25" t="s">
        <v>149</v>
      </c>
      <c r="CZ45" s="25" t="s">
        <v>358</v>
      </c>
      <c r="DA45" s="25" t="s">
        <v>149</v>
      </c>
      <c r="DB45" s="25" t="s">
        <v>149</v>
      </c>
      <c r="DC45" s="25" t="s">
        <v>149</v>
      </c>
      <c r="DD45" s="25" t="s">
        <v>149</v>
      </c>
      <c r="DE45" s="25" t="s">
        <v>149</v>
      </c>
      <c r="DF45" s="25" t="s">
        <v>149</v>
      </c>
      <c r="DG45" s="25" t="s">
        <v>149</v>
      </c>
      <c r="DH45" s="25" t="s">
        <v>149</v>
      </c>
      <c r="DI45" s="25" t="s">
        <v>149</v>
      </c>
      <c r="DJ45" s="25" t="s">
        <v>149</v>
      </c>
      <c r="DK45" s="25" t="s">
        <v>323</v>
      </c>
      <c r="DL45" s="25" t="s">
        <v>149</v>
      </c>
      <c r="DM45" s="25" t="s">
        <v>323</v>
      </c>
      <c r="DN45" s="25" t="s">
        <v>149</v>
      </c>
      <c r="DO45" s="25" t="s">
        <v>149</v>
      </c>
      <c r="DP45" s="25" t="s">
        <v>149</v>
      </c>
      <c r="DQ45" s="25" t="s">
        <v>149</v>
      </c>
      <c r="DR45" s="25" t="s">
        <v>149</v>
      </c>
      <c r="DS45" s="25" t="s">
        <v>149</v>
      </c>
      <c r="DT45" s="25" t="s">
        <v>149</v>
      </c>
      <c r="DU45" s="25" t="s">
        <v>149</v>
      </c>
      <c r="DV45" s="25" t="s">
        <v>149</v>
      </c>
      <c r="DW45" s="25" t="s">
        <v>149</v>
      </c>
      <c r="DX45" s="25" t="s">
        <v>149</v>
      </c>
      <c r="DY45" s="25" t="s">
        <v>149</v>
      </c>
      <c r="DZ45" s="25" t="s">
        <v>323</v>
      </c>
      <c r="EA45" s="25" t="s">
        <v>149</v>
      </c>
      <c r="EB45" s="25" t="s">
        <v>149</v>
      </c>
      <c r="EC45" s="25" t="s">
        <v>149</v>
      </c>
      <c r="ED45" s="25" t="s">
        <v>149</v>
      </c>
      <c r="EE45" s="25" t="s">
        <v>149</v>
      </c>
      <c r="EF45" s="25" t="s">
        <v>149</v>
      </c>
      <c r="EG45" s="25" t="s">
        <v>323</v>
      </c>
      <c r="EH45" s="25" t="s">
        <v>149</v>
      </c>
      <c r="EI45" s="25" t="s">
        <v>149</v>
      </c>
      <c r="EJ45" s="25" t="s">
        <v>149</v>
      </c>
      <c r="EK45" s="25" t="s">
        <v>149</v>
      </c>
      <c r="EL45" s="25" t="s">
        <v>483</v>
      </c>
      <c r="EM45" s="25" t="s">
        <v>484</v>
      </c>
      <c r="EN45" s="25" t="s">
        <v>485</v>
      </c>
      <c r="EO45" s="25" t="s">
        <v>486</v>
      </c>
      <c r="EP45" s="25" t="s">
        <v>487</v>
      </c>
      <c r="EQ45" s="25" t="s">
        <v>488</v>
      </c>
      <c r="ER45" s="25" t="s">
        <v>489</v>
      </c>
      <c r="ES45" s="25" t="s">
        <v>490</v>
      </c>
    </row>
    <row r="46" spans="1:149" s="25" customFormat="1" ht="15.75" customHeight="1" x14ac:dyDescent="0.35">
      <c r="A46" s="91">
        <v>44</v>
      </c>
      <c r="B46" s="23" t="s">
        <v>491</v>
      </c>
      <c r="C46" s="25">
        <v>81365647944</v>
      </c>
      <c r="D46" s="25" t="s">
        <v>353</v>
      </c>
      <c r="E46" s="25" t="s">
        <v>369</v>
      </c>
      <c r="F46" s="25">
        <v>32</v>
      </c>
      <c r="G46" s="25">
        <v>3</v>
      </c>
      <c r="H46" s="25" t="s">
        <v>344</v>
      </c>
      <c r="I46" s="25" t="s">
        <v>172</v>
      </c>
      <c r="J46" s="24">
        <v>4000000</v>
      </c>
      <c r="K46" s="24">
        <v>4500000</v>
      </c>
      <c r="L46" s="25" t="s">
        <v>318</v>
      </c>
      <c r="M46" s="25" t="s">
        <v>147</v>
      </c>
      <c r="N46" s="25">
        <v>120</v>
      </c>
      <c r="O46" s="25" t="s">
        <v>401</v>
      </c>
      <c r="P46" s="25">
        <v>10</v>
      </c>
      <c r="Q46" s="25" t="s">
        <v>482</v>
      </c>
      <c r="R46" s="25" t="s">
        <v>159</v>
      </c>
      <c r="S46" s="25" t="s">
        <v>159</v>
      </c>
      <c r="T46" s="25" t="s">
        <v>159</v>
      </c>
      <c r="U46" s="25" t="s">
        <v>159</v>
      </c>
      <c r="V46" s="25" t="s">
        <v>203</v>
      </c>
      <c r="W46" s="25" t="s">
        <v>203</v>
      </c>
      <c r="X46" s="25" t="s">
        <v>203</v>
      </c>
      <c r="Y46" s="25" t="s">
        <v>149</v>
      </c>
      <c r="Z46" s="25" t="s">
        <v>159</v>
      </c>
      <c r="AA46" s="25" t="s">
        <v>159</v>
      </c>
      <c r="AB46" s="25" t="s">
        <v>159</v>
      </c>
      <c r="AC46" s="25" t="s">
        <v>203</v>
      </c>
      <c r="AD46" s="25" t="s">
        <v>159</v>
      </c>
      <c r="AE46" s="25" t="s">
        <v>159</v>
      </c>
      <c r="AF46" s="25" t="s">
        <v>159</v>
      </c>
      <c r="AG46" s="25" t="s">
        <v>148</v>
      </c>
      <c r="AH46" s="25" t="s">
        <v>149</v>
      </c>
      <c r="AI46" s="25" t="s">
        <v>159</v>
      </c>
      <c r="AJ46" s="25" t="s">
        <v>159</v>
      </c>
      <c r="AK46" s="25" t="s">
        <v>159</v>
      </c>
      <c r="AL46" s="25" t="s">
        <v>159</v>
      </c>
      <c r="AM46" s="25" t="s">
        <v>159</v>
      </c>
      <c r="AN46" s="25" t="s">
        <v>159</v>
      </c>
      <c r="AO46" s="25" t="s">
        <v>203</v>
      </c>
      <c r="AP46" s="25" t="s">
        <v>149</v>
      </c>
      <c r="AQ46" s="25" t="s">
        <v>149</v>
      </c>
      <c r="AR46" s="25" t="s">
        <v>149</v>
      </c>
      <c r="AS46" s="25" t="s">
        <v>149</v>
      </c>
      <c r="AT46" s="25" t="s">
        <v>149</v>
      </c>
      <c r="AU46" s="25" t="s">
        <v>149</v>
      </c>
      <c r="AV46" s="25" t="s">
        <v>159</v>
      </c>
      <c r="AW46" s="25" t="s">
        <v>149</v>
      </c>
      <c r="AX46" s="25" t="s">
        <v>149</v>
      </c>
      <c r="AY46" s="25" t="s">
        <v>149</v>
      </c>
      <c r="AZ46" s="25" t="s">
        <v>149</v>
      </c>
      <c r="BA46" s="25" t="s">
        <v>149</v>
      </c>
      <c r="BB46" s="25" t="s">
        <v>149</v>
      </c>
      <c r="BC46" s="25" t="s">
        <v>149</v>
      </c>
      <c r="BD46" s="25" t="s">
        <v>149</v>
      </c>
      <c r="BE46" s="25" t="s">
        <v>149</v>
      </c>
      <c r="BF46" s="25" t="s">
        <v>149</v>
      </c>
      <c r="BG46" s="25" t="s">
        <v>149</v>
      </c>
      <c r="BH46" s="25" t="s">
        <v>159</v>
      </c>
      <c r="BI46" s="25" t="s">
        <v>159</v>
      </c>
      <c r="BJ46" s="25" t="s">
        <v>159</v>
      </c>
      <c r="BK46" s="25" t="s">
        <v>159</v>
      </c>
      <c r="BL46" s="25" t="s">
        <v>149</v>
      </c>
      <c r="BM46" s="25" t="s">
        <v>149</v>
      </c>
      <c r="BN46" s="25" t="s">
        <v>159</v>
      </c>
      <c r="BO46" s="25" t="s">
        <v>149</v>
      </c>
      <c r="BP46" s="25" t="s">
        <v>149</v>
      </c>
      <c r="BQ46" s="25" t="s">
        <v>149</v>
      </c>
      <c r="BR46" s="25" t="s">
        <v>149</v>
      </c>
      <c r="BS46" s="25" t="s">
        <v>149</v>
      </c>
      <c r="BT46" s="25" t="s">
        <v>149</v>
      </c>
      <c r="BU46" s="25" t="s">
        <v>149</v>
      </c>
      <c r="BV46" s="25" t="s">
        <v>149</v>
      </c>
      <c r="BW46" s="25" t="s">
        <v>149</v>
      </c>
      <c r="BX46" s="25" t="s">
        <v>149</v>
      </c>
      <c r="BY46" s="25" t="s">
        <v>149</v>
      </c>
      <c r="BZ46" s="25" t="s">
        <v>149</v>
      </c>
      <c r="CA46" s="25" t="s">
        <v>149</v>
      </c>
      <c r="CB46" s="25" t="s">
        <v>149</v>
      </c>
      <c r="CC46" s="25" t="s">
        <v>149</v>
      </c>
      <c r="CD46" s="25" t="s">
        <v>149</v>
      </c>
      <c r="CE46" s="25" t="s">
        <v>149</v>
      </c>
      <c r="CF46" s="25" t="s">
        <v>149</v>
      </c>
      <c r="CG46" s="25" t="s">
        <v>149</v>
      </c>
      <c r="CH46" s="25" t="s">
        <v>149</v>
      </c>
      <c r="CI46" s="25" t="s">
        <v>149</v>
      </c>
      <c r="CJ46" s="25" t="s">
        <v>149</v>
      </c>
      <c r="CK46" s="25" t="s">
        <v>149</v>
      </c>
      <c r="CL46" s="25" t="s">
        <v>149</v>
      </c>
      <c r="CM46" s="25" t="s">
        <v>149</v>
      </c>
      <c r="CN46" s="25" t="s">
        <v>149</v>
      </c>
      <c r="CO46" s="25" t="s">
        <v>149</v>
      </c>
      <c r="CP46" s="25" t="s">
        <v>149</v>
      </c>
      <c r="CQ46" s="25" t="s">
        <v>149</v>
      </c>
      <c r="CR46" s="25" t="s">
        <v>149</v>
      </c>
      <c r="CS46" s="25" t="s">
        <v>149</v>
      </c>
      <c r="CT46" s="25" t="s">
        <v>149</v>
      </c>
      <c r="CU46" s="25" t="s">
        <v>149</v>
      </c>
      <c r="CV46" s="25" t="s">
        <v>149</v>
      </c>
      <c r="CW46" s="25" t="s">
        <v>149</v>
      </c>
      <c r="CX46" s="25" t="s">
        <v>149</v>
      </c>
      <c r="CY46" s="25" t="s">
        <v>149</v>
      </c>
      <c r="CZ46" s="25" t="s">
        <v>358</v>
      </c>
      <c r="DA46" s="25" t="s">
        <v>149</v>
      </c>
      <c r="DB46" s="25" t="s">
        <v>149</v>
      </c>
      <c r="DC46" s="25" t="s">
        <v>149</v>
      </c>
      <c r="DD46" s="25" t="s">
        <v>149</v>
      </c>
      <c r="DE46" s="25" t="s">
        <v>149</v>
      </c>
      <c r="DF46" s="25" t="s">
        <v>149</v>
      </c>
      <c r="DG46" s="25" t="s">
        <v>149</v>
      </c>
      <c r="DH46" s="25" t="s">
        <v>149</v>
      </c>
      <c r="DI46" s="25" t="s">
        <v>149</v>
      </c>
      <c r="DJ46" s="25" t="s">
        <v>149</v>
      </c>
      <c r="DK46" s="25" t="s">
        <v>149</v>
      </c>
      <c r="DL46" s="25" t="s">
        <v>149</v>
      </c>
      <c r="DM46" s="25" t="s">
        <v>149</v>
      </c>
      <c r="DN46" s="25" t="s">
        <v>149</v>
      </c>
      <c r="DO46" s="25" t="s">
        <v>149</v>
      </c>
      <c r="DP46" s="25" t="s">
        <v>149</v>
      </c>
      <c r="DQ46" s="25" t="s">
        <v>149</v>
      </c>
      <c r="DR46" s="25" t="s">
        <v>149</v>
      </c>
      <c r="DS46" s="25" t="s">
        <v>149</v>
      </c>
      <c r="DT46" s="25" t="s">
        <v>149</v>
      </c>
      <c r="DU46" s="25" t="s">
        <v>149</v>
      </c>
      <c r="DV46" s="25" t="s">
        <v>149</v>
      </c>
      <c r="DW46" s="25" t="s">
        <v>149</v>
      </c>
      <c r="DX46" s="25" t="s">
        <v>149</v>
      </c>
      <c r="DY46" s="25" t="s">
        <v>149</v>
      </c>
      <c r="DZ46" s="25" t="s">
        <v>149</v>
      </c>
      <c r="EA46" s="25" t="s">
        <v>149</v>
      </c>
      <c r="EB46" s="25" t="s">
        <v>149</v>
      </c>
      <c r="EC46" s="25" t="s">
        <v>149</v>
      </c>
      <c r="ED46" s="25" t="s">
        <v>149</v>
      </c>
      <c r="EE46" s="25" t="s">
        <v>149</v>
      </c>
      <c r="EF46" s="25" t="s">
        <v>149</v>
      </c>
      <c r="EG46" s="25" t="s">
        <v>149</v>
      </c>
      <c r="EH46" s="25" t="s">
        <v>149</v>
      </c>
      <c r="EI46" s="25" t="s">
        <v>149</v>
      </c>
      <c r="EJ46" s="25" t="s">
        <v>149</v>
      </c>
      <c r="EK46" s="25" t="s">
        <v>149</v>
      </c>
      <c r="EL46" s="25" t="s">
        <v>492</v>
      </c>
      <c r="EM46" s="25" t="s">
        <v>493</v>
      </c>
      <c r="EN46" s="25" t="s">
        <v>494</v>
      </c>
      <c r="EO46" s="25" t="s">
        <v>495</v>
      </c>
      <c r="EP46" s="25" t="s">
        <v>496</v>
      </c>
      <c r="EQ46" s="25" t="s">
        <v>497</v>
      </c>
      <c r="ER46" s="25" t="s">
        <v>498</v>
      </c>
      <c r="ES46" s="25" t="s">
        <v>499</v>
      </c>
    </row>
    <row r="47" spans="1:149" s="2" customFormat="1" ht="22.5" customHeight="1" x14ac:dyDescent="0.35">
      <c r="A47" s="29">
        <v>45</v>
      </c>
      <c r="B47" s="30" t="s">
        <v>897</v>
      </c>
      <c r="C47" s="31" t="s">
        <v>898</v>
      </c>
      <c r="D47" s="30" t="s">
        <v>846</v>
      </c>
      <c r="E47" s="30" t="s">
        <v>899</v>
      </c>
      <c r="F47" s="30">
        <v>51</v>
      </c>
      <c r="G47" s="30">
        <v>4</v>
      </c>
      <c r="H47" s="30" t="s">
        <v>157</v>
      </c>
      <c r="I47" s="30" t="s">
        <v>158</v>
      </c>
      <c r="J47" s="40">
        <v>3000000</v>
      </c>
      <c r="K47" s="40">
        <v>2850000</v>
      </c>
      <c r="L47" s="30" t="s">
        <v>259</v>
      </c>
      <c r="M47" s="30" t="s">
        <v>848</v>
      </c>
      <c r="N47" s="30">
        <v>70</v>
      </c>
      <c r="O47" s="30" t="s">
        <v>900</v>
      </c>
      <c r="P47" s="30">
        <v>15</v>
      </c>
      <c r="Q47" s="30" t="s">
        <v>389</v>
      </c>
      <c r="R47" s="30" t="s">
        <v>149</v>
      </c>
      <c r="S47" s="30" t="s">
        <v>150</v>
      </c>
      <c r="T47" s="30" t="s">
        <v>149</v>
      </c>
      <c r="U47" s="30" t="s">
        <v>149</v>
      </c>
      <c r="V47" s="30" t="s">
        <v>149</v>
      </c>
      <c r="W47" s="30" t="s">
        <v>149</v>
      </c>
      <c r="X47" s="30" t="s">
        <v>149</v>
      </c>
      <c r="Y47" s="30" t="s">
        <v>149</v>
      </c>
      <c r="Z47" s="30" t="s">
        <v>149</v>
      </c>
      <c r="AA47" s="30" t="s">
        <v>149</v>
      </c>
      <c r="AB47" s="30" t="s">
        <v>149</v>
      </c>
      <c r="AC47" s="30" t="s">
        <v>149</v>
      </c>
      <c r="AD47" s="30" t="s">
        <v>149</v>
      </c>
      <c r="AE47" s="30" t="s">
        <v>149</v>
      </c>
      <c r="AF47" s="30" t="s">
        <v>149</v>
      </c>
      <c r="AG47" s="30" t="s">
        <v>149</v>
      </c>
      <c r="AH47" s="30" t="s">
        <v>149</v>
      </c>
      <c r="AI47" s="30" t="s">
        <v>149</v>
      </c>
      <c r="AJ47" s="30" t="s">
        <v>149</v>
      </c>
      <c r="AK47" s="30" t="s">
        <v>149</v>
      </c>
      <c r="AL47" s="30" t="s">
        <v>149</v>
      </c>
      <c r="AM47" s="30" t="s">
        <v>149</v>
      </c>
      <c r="AN47" s="30" t="s">
        <v>149</v>
      </c>
      <c r="AO47" s="30" t="s">
        <v>149</v>
      </c>
      <c r="AP47" s="30" t="s">
        <v>149</v>
      </c>
      <c r="AQ47" s="30" t="s">
        <v>149</v>
      </c>
      <c r="AR47" s="30" t="s">
        <v>149</v>
      </c>
      <c r="AS47" s="30" t="s">
        <v>149</v>
      </c>
      <c r="AT47" s="30" t="s">
        <v>149</v>
      </c>
      <c r="AU47" s="30" t="s">
        <v>149</v>
      </c>
      <c r="AV47" s="30" t="s">
        <v>149</v>
      </c>
      <c r="AW47" s="30" t="s">
        <v>149</v>
      </c>
      <c r="AX47" s="30" t="s">
        <v>149</v>
      </c>
      <c r="AY47" s="30" t="s">
        <v>149</v>
      </c>
      <c r="AZ47" s="30" t="s">
        <v>149</v>
      </c>
      <c r="BA47" s="30" t="s">
        <v>149</v>
      </c>
      <c r="BB47" s="30" t="s">
        <v>149</v>
      </c>
      <c r="BC47" s="30"/>
      <c r="BD47" s="30" t="s">
        <v>149</v>
      </c>
      <c r="BE47" s="30" t="s">
        <v>149</v>
      </c>
      <c r="BF47" s="30" t="s">
        <v>149</v>
      </c>
      <c r="BG47" s="30" t="s">
        <v>149</v>
      </c>
      <c r="BH47" s="30" t="s">
        <v>149</v>
      </c>
      <c r="BI47" s="30" t="s">
        <v>149</v>
      </c>
      <c r="BJ47" s="30" t="s">
        <v>149</v>
      </c>
      <c r="BK47" s="30" t="s">
        <v>149</v>
      </c>
      <c r="BL47" s="30" t="s">
        <v>149</v>
      </c>
      <c r="BM47" s="30" t="s">
        <v>149</v>
      </c>
      <c r="BN47" s="30" t="s">
        <v>149</v>
      </c>
      <c r="BO47" s="30" t="s">
        <v>149</v>
      </c>
      <c r="BP47" s="30" t="s">
        <v>149</v>
      </c>
      <c r="BQ47" s="30" t="s">
        <v>149</v>
      </c>
      <c r="BR47" s="30" t="s">
        <v>149</v>
      </c>
      <c r="BS47" s="30" t="s">
        <v>149</v>
      </c>
      <c r="BT47" s="30" t="s">
        <v>149</v>
      </c>
      <c r="BU47" s="30" t="s">
        <v>149</v>
      </c>
      <c r="BV47" s="30" t="s">
        <v>149</v>
      </c>
      <c r="BW47" s="30" t="s">
        <v>149</v>
      </c>
      <c r="BX47" s="30" t="s">
        <v>149</v>
      </c>
      <c r="BY47" s="30" t="s">
        <v>149</v>
      </c>
      <c r="BZ47" s="30" t="s">
        <v>149</v>
      </c>
      <c r="CA47" s="30" t="s">
        <v>149</v>
      </c>
      <c r="CB47" s="30" t="s">
        <v>149</v>
      </c>
      <c r="CC47" s="30" t="s">
        <v>149</v>
      </c>
      <c r="CD47" s="30" t="s">
        <v>149</v>
      </c>
      <c r="CE47" s="30" t="s">
        <v>149</v>
      </c>
      <c r="CF47" s="30" t="s">
        <v>149</v>
      </c>
      <c r="CG47" s="30" t="s">
        <v>149</v>
      </c>
      <c r="CH47" s="30" t="s">
        <v>149</v>
      </c>
      <c r="CI47" s="30" t="s">
        <v>149</v>
      </c>
      <c r="CJ47" s="30" t="s">
        <v>149</v>
      </c>
      <c r="CK47" s="30" t="s">
        <v>149</v>
      </c>
      <c r="CL47" s="30" t="s">
        <v>149</v>
      </c>
      <c r="CM47" s="30" t="s">
        <v>149</v>
      </c>
      <c r="CN47" s="30" t="s">
        <v>149</v>
      </c>
      <c r="CO47" s="30" t="s">
        <v>149</v>
      </c>
      <c r="CP47" s="30" t="s">
        <v>149</v>
      </c>
      <c r="CQ47" s="30" t="s">
        <v>149</v>
      </c>
      <c r="CR47" s="30" t="s">
        <v>149</v>
      </c>
      <c r="CS47" s="30" t="s">
        <v>149</v>
      </c>
      <c r="CT47" s="30" t="s">
        <v>149</v>
      </c>
      <c r="CU47" s="30" t="s">
        <v>149</v>
      </c>
      <c r="CV47" s="30" t="s">
        <v>149</v>
      </c>
      <c r="CW47" s="30" t="s">
        <v>149</v>
      </c>
      <c r="CX47" s="30" t="s">
        <v>149</v>
      </c>
      <c r="CY47" s="30" t="s">
        <v>149</v>
      </c>
      <c r="CZ47" s="30" t="s">
        <v>149</v>
      </c>
      <c r="DA47" s="30" t="s">
        <v>149</v>
      </c>
      <c r="DB47" s="30" t="s">
        <v>149</v>
      </c>
      <c r="DC47" s="30" t="s">
        <v>149</v>
      </c>
      <c r="DD47" s="30" t="s">
        <v>149</v>
      </c>
      <c r="DE47" s="30" t="s">
        <v>149</v>
      </c>
      <c r="DF47" s="30" t="s">
        <v>149</v>
      </c>
      <c r="DG47" s="30" t="s">
        <v>149</v>
      </c>
      <c r="DH47" s="30" t="s">
        <v>149</v>
      </c>
      <c r="DI47" s="30" t="s">
        <v>149</v>
      </c>
      <c r="DJ47" s="30" t="s">
        <v>149</v>
      </c>
      <c r="DK47" s="30" t="s">
        <v>149</v>
      </c>
      <c r="DL47" s="30" t="s">
        <v>149</v>
      </c>
      <c r="DM47" s="30" t="s">
        <v>149</v>
      </c>
      <c r="DN47" s="30" t="s">
        <v>149</v>
      </c>
      <c r="DO47" s="30" t="s">
        <v>149</v>
      </c>
      <c r="DP47" s="30" t="s">
        <v>149</v>
      </c>
      <c r="DQ47" s="30" t="s">
        <v>149</v>
      </c>
      <c r="DR47" s="30" t="s">
        <v>149</v>
      </c>
      <c r="DS47" s="30" t="s">
        <v>149</v>
      </c>
      <c r="DT47" s="30" t="s">
        <v>149</v>
      </c>
      <c r="DU47" s="30" t="s">
        <v>149</v>
      </c>
      <c r="DV47" s="30" t="s">
        <v>149</v>
      </c>
      <c r="DW47" s="30" t="s">
        <v>149</v>
      </c>
      <c r="DX47" s="30" t="s">
        <v>149</v>
      </c>
      <c r="DY47" s="30" t="s">
        <v>149</v>
      </c>
      <c r="DZ47" s="30" t="s">
        <v>149</v>
      </c>
      <c r="EA47" s="30" t="s">
        <v>149</v>
      </c>
      <c r="EB47" s="30" t="s">
        <v>149</v>
      </c>
      <c r="EC47" s="30" t="s">
        <v>149</v>
      </c>
      <c r="ED47" s="30" t="s">
        <v>149</v>
      </c>
      <c r="EE47" s="30" t="s">
        <v>149</v>
      </c>
      <c r="EF47" s="30" t="s">
        <v>149</v>
      </c>
      <c r="EG47" s="30" t="s">
        <v>149</v>
      </c>
      <c r="EH47" s="30" t="s">
        <v>149</v>
      </c>
      <c r="EI47" s="30" t="s">
        <v>149</v>
      </c>
      <c r="EJ47" s="30" t="s">
        <v>149</v>
      </c>
      <c r="EK47" s="30" t="s">
        <v>149</v>
      </c>
      <c r="EL47" s="30" t="s">
        <v>901</v>
      </c>
      <c r="EM47" s="30" t="s">
        <v>902</v>
      </c>
      <c r="EN47" s="30" t="s">
        <v>903</v>
      </c>
      <c r="EO47" s="30" t="s">
        <v>904</v>
      </c>
      <c r="EP47" s="30" t="s">
        <v>905</v>
      </c>
      <c r="EQ47" s="30" t="s">
        <v>906</v>
      </c>
      <c r="ER47" s="41" t="s">
        <v>907</v>
      </c>
      <c r="ES47" s="41" t="s">
        <v>908</v>
      </c>
    </row>
    <row r="48" spans="1:149" s="2" customFormat="1" ht="22.5" customHeight="1" x14ac:dyDescent="0.35">
      <c r="A48" s="29">
        <v>46</v>
      </c>
      <c r="B48" s="30" t="s">
        <v>909</v>
      </c>
      <c r="C48" s="31" t="s">
        <v>910</v>
      </c>
      <c r="D48" s="30" t="s">
        <v>368</v>
      </c>
      <c r="E48" s="30"/>
      <c r="F48" s="30">
        <v>39</v>
      </c>
      <c r="G48" s="30">
        <v>3</v>
      </c>
      <c r="H48" s="30" t="s">
        <v>413</v>
      </c>
      <c r="I48" s="30" t="s">
        <v>911</v>
      </c>
      <c r="J48" s="40">
        <v>4000000</v>
      </c>
      <c r="K48" s="40">
        <v>1500000</v>
      </c>
      <c r="L48" s="30" t="s">
        <v>259</v>
      </c>
      <c r="M48" s="30" t="s">
        <v>413</v>
      </c>
      <c r="N48" s="30">
        <v>80</v>
      </c>
      <c r="O48" s="30" t="s">
        <v>356</v>
      </c>
      <c r="P48" s="30">
        <v>5</v>
      </c>
      <c r="Q48" s="30"/>
      <c r="R48" s="30" t="s">
        <v>149</v>
      </c>
      <c r="S48" s="30" t="s">
        <v>149</v>
      </c>
      <c r="T48" s="30" t="s">
        <v>149</v>
      </c>
      <c r="U48" s="30" t="s">
        <v>149</v>
      </c>
      <c r="V48" s="30" t="s">
        <v>203</v>
      </c>
      <c r="W48" s="30" t="s">
        <v>203</v>
      </c>
      <c r="X48" s="30" t="s">
        <v>203</v>
      </c>
      <c r="Y48" s="30" t="s">
        <v>203</v>
      </c>
      <c r="Z48" s="30" t="s">
        <v>149</v>
      </c>
      <c r="AA48" s="30" t="s">
        <v>149</v>
      </c>
      <c r="AB48" s="30" t="s">
        <v>149</v>
      </c>
      <c r="AC48" s="30" t="s">
        <v>148</v>
      </c>
      <c r="AD48" s="30" t="s">
        <v>149</v>
      </c>
      <c r="AE48" s="30" t="s">
        <v>149</v>
      </c>
      <c r="AF48" s="30" t="s">
        <v>149</v>
      </c>
      <c r="AG48" s="30" t="s">
        <v>149</v>
      </c>
      <c r="AH48" s="30" t="s">
        <v>149</v>
      </c>
      <c r="AI48" s="30" t="s">
        <v>149</v>
      </c>
      <c r="AJ48" s="30" t="s">
        <v>149</v>
      </c>
      <c r="AK48" s="30" t="s">
        <v>149</v>
      </c>
      <c r="AL48" s="30" t="s">
        <v>149</v>
      </c>
      <c r="AM48" s="30" t="s">
        <v>149</v>
      </c>
      <c r="AN48" s="30" t="s">
        <v>149</v>
      </c>
      <c r="AO48" s="30" t="s">
        <v>149</v>
      </c>
      <c r="AP48" s="30" t="s">
        <v>149</v>
      </c>
      <c r="AQ48" s="30" t="s">
        <v>149</v>
      </c>
      <c r="AR48" s="30" t="s">
        <v>149</v>
      </c>
      <c r="AS48" s="30" t="s">
        <v>149</v>
      </c>
      <c r="AT48" s="30" t="s">
        <v>149</v>
      </c>
      <c r="AU48" s="30" t="s">
        <v>148</v>
      </c>
      <c r="AV48" s="30" t="s">
        <v>149</v>
      </c>
      <c r="AW48" s="30" t="s">
        <v>149</v>
      </c>
      <c r="AX48" s="30" t="s">
        <v>149</v>
      </c>
      <c r="AY48" s="30" t="s">
        <v>149</v>
      </c>
      <c r="AZ48" s="30" t="s">
        <v>149</v>
      </c>
      <c r="BA48" s="30" t="s">
        <v>149</v>
      </c>
      <c r="BB48" s="30" t="s">
        <v>148</v>
      </c>
      <c r="BC48" s="30"/>
      <c r="BD48" s="30" t="s">
        <v>149</v>
      </c>
      <c r="BE48" s="30" t="s">
        <v>149</v>
      </c>
      <c r="BF48" s="30" t="s">
        <v>149</v>
      </c>
      <c r="BG48" s="30" t="s">
        <v>148</v>
      </c>
      <c r="BH48" s="30" t="s">
        <v>149</v>
      </c>
      <c r="BI48" s="30" t="s">
        <v>149</v>
      </c>
      <c r="BJ48" s="30" t="s">
        <v>149</v>
      </c>
      <c r="BK48" s="30" t="s">
        <v>149</v>
      </c>
      <c r="BL48" s="30" t="s">
        <v>149</v>
      </c>
      <c r="BM48" s="30" t="s">
        <v>149</v>
      </c>
      <c r="BN48" s="30" t="s">
        <v>149</v>
      </c>
      <c r="BO48" s="30" t="s">
        <v>323</v>
      </c>
      <c r="BP48" s="30" t="s">
        <v>323</v>
      </c>
      <c r="BQ48" s="30" t="s">
        <v>323</v>
      </c>
      <c r="BR48" s="30" t="s">
        <v>323</v>
      </c>
      <c r="BS48" s="30" t="s">
        <v>323</v>
      </c>
      <c r="BT48" s="30" t="s">
        <v>149</v>
      </c>
      <c r="BU48" s="30" t="s">
        <v>149</v>
      </c>
      <c r="BV48" s="30" t="s">
        <v>323</v>
      </c>
      <c r="BW48" s="30" t="s">
        <v>149</v>
      </c>
      <c r="BX48" s="30" t="s">
        <v>149</v>
      </c>
      <c r="BY48" s="30" t="s">
        <v>149</v>
      </c>
      <c r="BZ48" s="30" t="s">
        <v>149</v>
      </c>
      <c r="CA48" s="30" t="s">
        <v>149</v>
      </c>
      <c r="CB48" s="30" t="s">
        <v>149</v>
      </c>
      <c r="CC48" s="30" t="s">
        <v>149</v>
      </c>
      <c r="CD48" s="30" t="s">
        <v>149</v>
      </c>
      <c r="CE48" s="30" t="s">
        <v>149</v>
      </c>
      <c r="CF48" s="30" t="s">
        <v>149</v>
      </c>
      <c r="CG48" s="30" t="s">
        <v>149</v>
      </c>
      <c r="CH48" s="30" t="s">
        <v>149</v>
      </c>
      <c r="CI48" s="30" t="s">
        <v>149</v>
      </c>
      <c r="CJ48" s="30" t="s">
        <v>149</v>
      </c>
      <c r="CK48" s="30" t="s">
        <v>149</v>
      </c>
      <c r="CL48" s="30" t="s">
        <v>149</v>
      </c>
      <c r="CM48" s="30" t="s">
        <v>149</v>
      </c>
      <c r="CN48" s="30" t="s">
        <v>149</v>
      </c>
      <c r="CO48" s="30" t="s">
        <v>149</v>
      </c>
      <c r="CP48" s="30" t="s">
        <v>149</v>
      </c>
      <c r="CQ48" s="30" t="s">
        <v>149</v>
      </c>
      <c r="CR48" s="30" t="s">
        <v>149</v>
      </c>
      <c r="CS48" s="30" t="s">
        <v>149</v>
      </c>
      <c r="CT48" s="30" t="s">
        <v>149</v>
      </c>
      <c r="CU48" s="30" t="s">
        <v>149</v>
      </c>
      <c r="CV48" s="30" t="s">
        <v>149</v>
      </c>
      <c r="CW48" s="30" t="s">
        <v>149</v>
      </c>
      <c r="CX48" s="30" t="s">
        <v>149</v>
      </c>
      <c r="CY48" s="30" t="s">
        <v>149</v>
      </c>
      <c r="CZ48" s="30" t="s">
        <v>149</v>
      </c>
      <c r="DA48" s="30" t="s">
        <v>149</v>
      </c>
      <c r="DB48" s="30" t="s">
        <v>149</v>
      </c>
      <c r="DC48" s="30" t="s">
        <v>149</v>
      </c>
      <c r="DD48" s="30" t="s">
        <v>149</v>
      </c>
      <c r="DE48" s="30" t="s">
        <v>149</v>
      </c>
      <c r="DF48" s="30" t="s">
        <v>149</v>
      </c>
      <c r="DG48" s="30" t="s">
        <v>149</v>
      </c>
      <c r="DH48" s="30" t="s">
        <v>149</v>
      </c>
      <c r="DI48" s="30" t="s">
        <v>149</v>
      </c>
      <c r="DJ48" s="30" t="s">
        <v>149</v>
      </c>
      <c r="DK48" s="30" t="s">
        <v>149</v>
      </c>
      <c r="DL48" s="30" t="s">
        <v>149</v>
      </c>
      <c r="DM48" s="30" t="s">
        <v>149</v>
      </c>
      <c r="DN48" s="30" t="s">
        <v>149</v>
      </c>
      <c r="DO48" s="30" t="s">
        <v>149</v>
      </c>
      <c r="DP48" s="30" t="s">
        <v>149</v>
      </c>
      <c r="DQ48" s="30" t="s">
        <v>149</v>
      </c>
      <c r="DR48" s="30" t="s">
        <v>149</v>
      </c>
      <c r="DS48" s="30" t="s">
        <v>149</v>
      </c>
      <c r="DT48" s="30" t="s">
        <v>149</v>
      </c>
      <c r="DU48" s="30" t="s">
        <v>149</v>
      </c>
      <c r="DV48" s="30" t="s">
        <v>149</v>
      </c>
      <c r="DW48" s="30" t="s">
        <v>149</v>
      </c>
      <c r="DX48" s="30" t="s">
        <v>149</v>
      </c>
      <c r="DY48" s="30" t="s">
        <v>149</v>
      </c>
      <c r="DZ48" s="30" t="s">
        <v>149</v>
      </c>
      <c r="EA48" s="30" t="s">
        <v>149</v>
      </c>
      <c r="EB48" s="30" t="s">
        <v>149</v>
      </c>
      <c r="EC48" s="30" t="s">
        <v>149</v>
      </c>
      <c r="ED48" s="30" t="s">
        <v>149</v>
      </c>
      <c r="EE48" s="30" t="s">
        <v>149</v>
      </c>
      <c r="EF48" s="30" t="s">
        <v>149</v>
      </c>
      <c r="EG48" s="30" t="s">
        <v>149</v>
      </c>
      <c r="EH48" s="30" t="s">
        <v>149</v>
      </c>
      <c r="EI48" s="30" t="s">
        <v>149</v>
      </c>
      <c r="EJ48" s="30" t="s">
        <v>149</v>
      </c>
      <c r="EK48" s="30" t="s">
        <v>149</v>
      </c>
      <c r="EL48" s="41" t="s">
        <v>912</v>
      </c>
      <c r="EM48" s="30" t="s">
        <v>411</v>
      </c>
      <c r="EN48" s="30" t="s">
        <v>913</v>
      </c>
      <c r="EO48" s="30" t="s">
        <v>914</v>
      </c>
      <c r="EP48" s="30" t="s">
        <v>915</v>
      </c>
      <c r="EQ48" s="30" t="s">
        <v>916</v>
      </c>
      <c r="ER48" s="41" t="s">
        <v>917</v>
      </c>
      <c r="ES48" s="30" t="s">
        <v>411</v>
      </c>
    </row>
    <row r="49" spans="1:149" s="2" customFormat="1" ht="22.5" customHeight="1" x14ac:dyDescent="0.35">
      <c r="A49" s="29">
        <v>47</v>
      </c>
      <c r="B49" s="30" t="s">
        <v>918</v>
      </c>
      <c r="C49" s="31" t="s">
        <v>919</v>
      </c>
      <c r="D49" s="30" t="s">
        <v>846</v>
      </c>
      <c r="E49" s="41" t="s">
        <v>920</v>
      </c>
      <c r="F49" s="30">
        <v>40</v>
      </c>
      <c r="G49" s="30">
        <v>3</v>
      </c>
      <c r="H49" s="30" t="s">
        <v>157</v>
      </c>
      <c r="I49" s="30" t="s">
        <v>172</v>
      </c>
      <c r="J49" s="40">
        <v>4000000</v>
      </c>
      <c r="K49" s="40">
        <v>2500000</v>
      </c>
      <c r="L49" s="30" t="s">
        <v>259</v>
      </c>
      <c r="M49" s="30" t="s">
        <v>848</v>
      </c>
      <c r="N49" s="30">
        <v>210</v>
      </c>
      <c r="O49" s="30" t="s">
        <v>921</v>
      </c>
      <c r="P49" s="30">
        <v>10</v>
      </c>
      <c r="Q49" s="30"/>
      <c r="R49" s="30" t="s">
        <v>149</v>
      </c>
      <c r="S49" s="30" t="s">
        <v>149</v>
      </c>
      <c r="T49" s="30" t="s">
        <v>149</v>
      </c>
      <c r="U49" s="30" t="s">
        <v>149</v>
      </c>
      <c r="V49" s="30" t="s">
        <v>149</v>
      </c>
      <c r="W49" s="30" t="s">
        <v>149</v>
      </c>
      <c r="X49" s="30" t="s">
        <v>149</v>
      </c>
      <c r="Y49" s="30" t="s">
        <v>149</v>
      </c>
      <c r="Z49" s="30" t="s">
        <v>149</v>
      </c>
      <c r="AA49" s="30" t="s">
        <v>149</v>
      </c>
      <c r="AB49" s="30" t="s">
        <v>149</v>
      </c>
      <c r="AC49" s="30" t="s">
        <v>149</v>
      </c>
      <c r="AD49" s="30" t="s">
        <v>149</v>
      </c>
      <c r="AE49" s="30" t="s">
        <v>149</v>
      </c>
      <c r="AF49" s="30" t="s">
        <v>149</v>
      </c>
      <c r="AG49" s="30" t="s">
        <v>149</v>
      </c>
      <c r="AH49" s="30" t="s">
        <v>149</v>
      </c>
      <c r="AI49" s="30" t="s">
        <v>149</v>
      </c>
      <c r="AJ49" s="30" t="s">
        <v>149</v>
      </c>
      <c r="AK49" s="30" t="s">
        <v>149</v>
      </c>
      <c r="AL49" s="30" t="s">
        <v>149</v>
      </c>
      <c r="AM49" s="30" t="s">
        <v>149</v>
      </c>
      <c r="AN49" s="30" t="s">
        <v>149</v>
      </c>
      <c r="AO49" s="30" t="s">
        <v>149</v>
      </c>
      <c r="AP49" s="30" t="s">
        <v>149</v>
      </c>
      <c r="AQ49" s="30" t="s">
        <v>149</v>
      </c>
      <c r="AR49" s="30" t="s">
        <v>149</v>
      </c>
      <c r="AS49" s="30" t="s">
        <v>149</v>
      </c>
      <c r="AT49" s="30" t="s">
        <v>149</v>
      </c>
      <c r="AU49" s="30" t="s">
        <v>149</v>
      </c>
      <c r="AV49" s="30" t="s">
        <v>149</v>
      </c>
      <c r="AW49" s="30" t="s">
        <v>149</v>
      </c>
      <c r="AX49" s="30" t="s">
        <v>149</v>
      </c>
      <c r="AY49" s="30" t="s">
        <v>149</v>
      </c>
      <c r="AZ49" s="30" t="s">
        <v>149</v>
      </c>
      <c r="BA49" s="30" t="s">
        <v>149</v>
      </c>
      <c r="BB49" s="30" t="s">
        <v>149</v>
      </c>
      <c r="BC49" s="30"/>
      <c r="BD49" s="30" t="s">
        <v>149</v>
      </c>
      <c r="BE49" s="30" t="s">
        <v>149</v>
      </c>
      <c r="BF49" s="30" t="s">
        <v>149</v>
      </c>
      <c r="BG49" s="30" t="s">
        <v>149</v>
      </c>
      <c r="BH49" s="30" t="s">
        <v>149</v>
      </c>
      <c r="BI49" s="30" t="s">
        <v>149</v>
      </c>
      <c r="BJ49" s="30" t="s">
        <v>149</v>
      </c>
      <c r="BK49" s="30" t="s">
        <v>149</v>
      </c>
      <c r="BL49" s="30" t="s">
        <v>149</v>
      </c>
      <c r="BM49" s="30" t="s">
        <v>149</v>
      </c>
      <c r="BN49" s="30" t="s">
        <v>149</v>
      </c>
      <c r="BO49" s="30" t="s">
        <v>149</v>
      </c>
      <c r="BP49" s="30" t="s">
        <v>149</v>
      </c>
      <c r="BQ49" s="30" t="s">
        <v>149</v>
      </c>
      <c r="BR49" s="30" t="s">
        <v>149</v>
      </c>
      <c r="BS49" s="30" t="s">
        <v>149</v>
      </c>
      <c r="BT49" s="30" t="s">
        <v>149</v>
      </c>
      <c r="BU49" s="30" t="s">
        <v>149</v>
      </c>
      <c r="BV49" s="30" t="s">
        <v>149</v>
      </c>
      <c r="BW49" s="30" t="s">
        <v>149</v>
      </c>
      <c r="BX49" s="30" t="s">
        <v>149</v>
      </c>
      <c r="BY49" s="30" t="s">
        <v>149</v>
      </c>
      <c r="BZ49" s="30" t="s">
        <v>149</v>
      </c>
      <c r="CA49" s="30" t="s">
        <v>149</v>
      </c>
      <c r="CB49" s="30" t="s">
        <v>149</v>
      </c>
      <c r="CC49" s="30" t="s">
        <v>149</v>
      </c>
      <c r="CD49" s="30" t="s">
        <v>149</v>
      </c>
      <c r="CE49" s="30" t="s">
        <v>149</v>
      </c>
      <c r="CF49" s="30" t="s">
        <v>149</v>
      </c>
      <c r="CG49" s="30" t="s">
        <v>149</v>
      </c>
      <c r="CH49" s="30" t="s">
        <v>149</v>
      </c>
      <c r="CI49" s="30" t="s">
        <v>149</v>
      </c>
      <c r="CJ49" s="30" t="s">
        <v>149</v>
      </c>
      <c r="CK49" s="30" t="s">
        <v>149</v>
      </c>
      <c r="CL49" s="30" t="s">
        <v>149</v>
      </c>
      <c r="CM49" s="30" t="s">
        <v>149</v>
      </c>
      <c r="CN49" s="30" t="s">
        <v>149</v>
      </c>
      <c r="CO49" s="30" t="s">
        <v>149</v>
      </c>
      <c r="CP49" s="30" t="s">
        <v>149</v>
      </c>
      <c r="CQ49" s="30" t="s">
        <v>149</v>
      </c>
      <c r="CR49" s="30" t="s">
        <v>149</v>
      </c>
      <c r="CS49" s="30" t="s">
        <v>149</v>
      </c>
      <c r="CT49" s="30" t="s">
        <v>149</v>
      </c>
      <c r="CU49" s="30" t="s">
        <v>149</v>
      </c>
      <c r="CV49" s="30" t="s">
        <v>149</v>
      </c>
      <c r="CW49" s="30" t="s">
        <v>149</v>
      </c>
      <c r="CX49" s="30" t="s">
        <v>149</v>
      </c>
      <c r="CY49" s="30" t="s">
        <v>149</v>
      </c>
      <c r="CZ49" s="30" t="s">
        <v>149</v>
      </c>
      <c r="DA49" s="30" t="s">
        <v>149</v>
      </c>
      <c r="DB49" s="30" t="s">
        <v>149</v>
      </c>
      <c r="DC49" s="30" t="s">
        <v>149</v>
      </c>
      <c r="DD49" s="30" t="s">
        <v>149</v>
      </c>
      <c r="DE49" s="30" t="s">
        <v>149</v>
      </c>
      <c r="DF49" s="30" t="s">
        <v>149</v>
      </c>
      <c r="DG49" s="30" t="s">
        <v>149</v>
      </c>
      <c r="DH49" s="30" t="s">
        <v>149</v>
      </c>
      <c r="DI49" s="30" t="s">
        <v>149</v>
      </c>
      <c r="DJ49" s="30" t="s">
        <v>149</v>
      </c>
      <c r="DK49" s="30" t="s">
        <v>149</v>
      </c>
      <c r="DL49" s="30" t="s">
        <v>149</v>
      </c>
      <c r="DM49" s="30" t="s">
        <v>149</v>
      </c>
      <c r="DN49" s="30" t="s">
        <v>149</v>
      </c>
      <c r="DO49" s="30" t="s">
        <v>149</v>
      </c>
      <c r="DP49" s="30" t="s">
        <v>149</v>
      </c>
      <c r="DQ49" s="30" t="s">
        <v>149</v>
      </c>
      <c r="DR49" s="30" t="s">
        <v>149</v>
      </c>
      <c r="DS49" s="30" t="s">
        <v>149</v>
      </c>
      <c r="DT49" s="30" t="s">
        <v>149</v>
      </c>
      <c r="DU49" s="30" t="s">
        <v>149</v>
      </c>
      <c r="DV49" s="30" t="s">
        <v>149</v>
      </c>
      <c r="DW49" s="30" t="s">
        <v>149</v>
      </c>
      <c r="DX49" s="30" t="s">
        <v>149</v>
      </c>
      <c r="DY49" s="30" t="s">
        <v>149</v>
      </c>
      <c r="DZ49" s="30" t="s">
        <v>149</v>
      </c>
      <c r="EA49" s="30" t="s">
        <v>149</v>
      </c>
      <c r="EB49" s="30" t="s">
        <v>149</v>
      </c>
      <c r="EC49" s="30" t="s">
        <v>149</v>
      </c>
      <c r="ED49" s="30" t="s">
        <v>149</v>
      </c>
      <c r="EE49" s="30" t="s">
        <v>149</v>
      </c>
      <c r="EF49" s="30" t="s">
        <v>149</v>
      </c>
      <c r="EG49" s="30" t="s">
        <v>149</v>
      </c>
      <c r="EH49" s="30" t="s">
        <v>149</v>
      </c>
      <c r="EI49" s="30" t="s">
        <v>149</v>
      </c>
      <c r="EJ49" s="30" t="s">
        <v>149</v>
      </c>
      <c r="EK49" s="30" t="s">
        <v>149</v>
      </c>
      <c r="EL49" s="41" t="s">
        <v>922</v>
      </c>
      <c r="EM49" s="30" t="s">
        <v>923</v>
      </c>
      <c r="EN49" s="30" t="s">
        <v>924</v>
      </c>
      <c r="EO49" s="30" t="s">
        <v>925</v>
      </c>
      <c r="EP49" s="30" t="s">
        <v>915</v>
      </c>
      <c r="EQ49" s="30" t="s">
        <v>916</v>
      </c>
      <c r="ER49" s="30" t="s">
        <v>917</v>
      </c>
      <c r="ES49" s="30" t="s">
        <v>923</v>
      </c>
    </row>
    <row r="50" spans="1:149" s="2" customFormat="1" ht="22.5" customHeight="1" x14ac:dyDescent="0.35">
      <c r="A50" s="29">
        <v>48</v>
      </c>
      <c r="B50" s="30" t="s">
        <v>926</v>
      </c>
      <c r="C50" s="31" t="s">
        <v>927</v>
      </c>
      <c r="D50" s="30" t="s">
        <v>368</v>
      </c>
      <c r="E50" s="30" t="s">
        <v>928</v>
      </c>
      <c r="F50" s="30">
        <v>20</v>
      </c>
      <c r="G50" s="30">
        <v>3</v>
      </c>
      <c r="H50" s="30" t="s">
        <v>929</v>
      </c>
      <c r="I50" s="30" t="s">
        <v>172</v>
      </c>
      <c r="J50" s="40">
        <v>9000000</v>
      </c>
      <c r="K50" s="40">
        <v>6000000</v>
      </c>
      <c r="L50" s="30" t="s">
        <v>930</v>
      </c>
      <c r="M50" s="30" t="s">
        <v>931</v>
      </c>
      <c r="N50" s="30">
        <v>210</v>
      </c>
      <c r="O50" s="30" t="s">
        <v>921</v>
      </c>
      <c r="P50" s="30">
        <v>2</v>
      </c>
      <c r="Q50" s="30" t="s">
        <v>389</v>
      </c>
      <c r="R50" s="30" t="s">
        <v>932</v>
      </c>
      <c r="S50" s="30" t="s">
        <v>150</v>
      </c>
      <c r="T50" s="30" t="s">
        <v>932</v>
      </c>
      <c r="U50" s="30" t="s">
        <v>149</v>
      </c>
      <c r="V50" s="30" t="s">
        <v>851</v>
      </c>
      <c r="W50" s="30" t="s">
        <v>149</v>
      </c>
      <c r="X50" s="30" t="s">
        <v>149</v>
      </c>
      <c r="Y50" s="30" t="s">
        <v>149</v>
      </c>
      <c r="Z50" s="30" t="s">
        <v>149</v>
      </c>
      <c r="AA50" s="30" t="s">
        <v>149</v>
      </c>
      <c r="AB50" s="30" t="s">
        <v>150</v>
      </c>
      <c r="AC50" s="30" t="s">
        <v>323</v>
      </c>
      <c r="AD50" s="30" t="s">
        <v>851</v>
      </c>
      <c r="AE50" s="41" t="s">
        <v>149</v>
      </c>
      <c r="AF50" s="30" t="s">
        <v>149</v>
      </c>
      <c r="AG50" s="30" t="s">
        <v>149</v>
      </c>
      <c r="AH50" s="30" t="s">
        <v>149</v>
      </c>
      <c r="AI50" s="30" t="s">
        <v>149</v>
      </c>
      <c r="AJ50" s="30" t="s">
        <v>149</v>
      </c>
      <c r="AK50" s="30" t="s">
        <v>323</v>
      </c>
      <c r="AL50" s="30" t="s">
        <v>150</v>
      </c>
      <c r="AM50" s="30" t="s">
        <v>150</v>
      </c>
      <c r="AN50" s="30" t="s">
        <v>150</v>
      </c>
      <c r="AO50" s="30" t="s">
        <v>149</v>
      </c>
      <c r="AP50" s="30" t="s">
        <v>148</v>
      </c>
      <c r="AQ50" s="30" t="s">
        <v>149</v>
      </c>
      <c r="AR50" s="30" t="s">
        <v>149</v>
      </c>
      <c r="AS50" s="30" t="s">
        <v>149</v>
      </c>
      <c r="AT50" s="30" t="s">
        <v>149</v>
      </c>
      <c r="AU50" s="30" t="s">
        <v>150</v>
      </c>
      <c r="AV50" s="30" t="s">
        <v>150</v>
      </c>
      <c r="AW50" s="30" t="s">
        <v>149</v>
      </c>
      <c r="AX50" s="30" t="s">
        <v>149</v>
      </c>
      <c r="AY50" s="30" t="s">
        <v>149</v>
      </c>
      <c r="AZ50" s="30" t="s">
        <v>149</v>
      </c>
      <c r="BA50" s="30" t="s">
        <v>149</v>
      </c>
      <c r="BB50" s="30" t="s">
        <v>149</v>
      </c>
      <c r="BC50" s="30"/>
      <c r="BD50" s="30" t="s">
        <v>149</v>
      </c>
      <c r="BE50" s="30" t="s">
        <v>149</v>
      </c>
      <c r="BF50" s="30" t="s">
        <v>323</v>
      </c>
      <c r="BG50" s="30" t="s">
        <v>150</v>
      </c>
      <c r="BH50" s="30" t="s">
        <v>323</v>
      </c>
      <c r="BI50" s="30" t="s">
        <v>149</v>
      </c>
      <c r="BJ50" s="30" t="s">
        <v>148</v>
      </c>
      <c r="BK50" s="30" t="s">
        <v>149</v>
      </c>
      <c r="BL50" s="30" t="s">
        <v>323</v>
      </c>
      <c r="BM50" s="30" t="s">
        <v>323</v>
      </c>
      <c r="BN50" s="30" t="s">
        <v>149</v>
      </c>
      <c r="BO50" s="30" t="s">
        <v>149</v>
      </c>
      <c r="BP50" s="30" t="s">
        <v>149</v>
      </c>
      <c r="BQ50" s="30" t="s">
        <v>149</v>
      </c>
      <c r="BR50" s="30" t="s">
        <v>149</v>
      </c>
      <c r="BS50" s="30" t="s">
        <v>149</v>
      </c>
      <c r="BT50" s="30" t="s">
        <v>323</v>
      </c>
      <c r="BU50" s="30" t="s">
        <v>323</v>
      </c>
      <c r="BV50" s="30" t="s">
        <v>323</v>
      </c>
      <c r="BW50" s="30" t="s">
        <v>933</v>
      </c>
      <c r="BX50" s="30" t="s">
        <v>933</v>
      </c>
      <c r="BY50" s="30" t="s">
        <v>933</v>
      </c>
      <c r="BZ50" s="30" t="s">
        <v>851</v>
      </c>
      <c r="CA50" s="30" t="s">
        <v>149</v>
      </c>
      <c r="CB50" s="30" t="s">
        <v>149</v>
      </c>
      <c r="CC50" s="30" t="s">
        <v>149</v>
      </c>
      <c r="CD50" s="30" t="s">
        <v>149</v>
      </c>
      <c r="CE50" s="30" t="s">
        <v>149</v>
      </c>
      <c r="CF50" s="30" t="s">
        <v>149</v>
      </c>
      <c r="CG50" s="30" t="s">
        <v>149</v>
      </c>
      <c r="CH50" s="30" t="s">
        <v>150</v>
      </c>
      <c r="CI50" s="30" t="s">
        <v>149</v>
      </c>
      <c r="CJ50" s="30" t="s">
        <v>150</v>
      </c>
      <c r="CK50" s="30" t="s">
        <v>851</v>
      </c>
      <c r="CL50" s="30" t="s">
        <v>933</v>
      </c>
      <c r="CM50" s="30" t="s">
        <v>323</v>
      </c>
      <c r="CN50" s="30" t="s">
        <v>149</v>
      </c>
      <c r="CO50" s="30" t="s">
        <v>149</v>
      </c>
      <c r="CP50" s="30" t="s">
        <v>933</v>
      </c>
      <c r="CQ50" s="30" t="s">
        <v>150</v>
      </c>
      <c r="CR50" s="30" t="s">
        <v>149</v>
      </c>
      <c r="CS50" s="30" t="s">
        <v>934</v>
      </c>
      <c r="CT50" s="30" t="s">
        <v>934</v>
      </c>
      <c r="CU50" s="30" t="s">
        <v>632</v>
      </c>
      <c r="CV50" s="30" t="s">
        <v>323</v>
      </c>
      <c r="CW50" s="30" t="s">
        <v>323</v>
      </c>
      <c r="CX50" s="30" t="s">
        <v>149</v>
      </c>
      <c r="CY50" s="30" t="s">
        <v>323</v>
      </c>
      <c r="CZ50" s="30" t="s">
        <v>323</v>
      </c>
      <c r="DA50" s="30" t="s">
        <v>149</v>
      </c>
      <c r="DB50" s="30" t="s">
        <v>323</v>
      </c>
      <c r="DC50" s="30" t="s">
        <v>934</v>
      </c>
      <c r="DD50" s="30" t="s">
        <v>149</v>
      </c>
      <c r="DE50" s="30" t="s">
        <v>323</v>
      </c>
      <c r="DF50" s="30" t="s">
        <v>323</v>
      </c>
      <c r="DG50" s="30" t="s">
        <v>323</v>
      </c>
      <c r="DH50" s="30" t="s">
        <v>323</v>
      </c>
      <c r="DI50" s="30" t="s">
        <v>323</v>
      </c>
      <c r="DJ50" s="30" t="s">
        <v>934</v>
      </c>
      <c r="DK50" s="30" t="s">
        <v>934</v>
      </c>
      <c r="DL50" s="30" t="s">
        <v>323</v>
      </c>
      <c r="DM50" s="30" t="s">
        <v>323</v>
      </c>
      <c r="DN50" s="30" t="s">
        <v>323</v>
      </c>
      <c r="DO50" s="30" t="s">
        <v>150</v>
      </c>
      <c r="DP50" s="30" t="s">
        <v>149</v>
      </c>
      <c r="DQ50" s="30" t="s">
        <v>149</v>
      </c>
      <c r="DR50" s="30" t="s">
        <v>323</v>
      </c>
      <c r="DS50" s="30" t="s">
        <v>323</v>
      </c>
      <c r="DT50" s="30" t="s">
        <v>149</v>
      </c>
      <c r="DU50" s="30" t="s">
        <v>323</v>
      </c>
      <c r="DV50" s="30" t="s">
        <v>149</v>
      </c>
      <c r="DW50" s="30" t="s">
        <v>149</v>
      </c>
      <c r="DX50" s="30" t="s">
        <v>149</v>
      </c>
      <c r="DY50" s="30" t="s">
        <v>149</v>
      </c>
      <c r="DZ50" s="30" t="s">
        <v>323</v>
      </c>
      <c r="EA50" s="30" t="s">
        <v>323</v>
      </c>
      <c r="EB50" s="30" t="s">
        <v>149</v>
      </c>
      <c r="EC50" s="30" t="s">
        <v>323</v>
      </c>
      <c r="ED50" s="30" t="s">
        <v>632</v>
      </c>
      <c r="EE50" s="30" t="s">
        <v>149</v>
      </c>
      <c r="EF50" s="30" t="s">
        <v>506</v>
      </c>
      <c r="EG50" s="30" t="s">
        <v>932</v>
      </c>
      <c r="EH50" s="30" t="s">
        <v>149</v>
      </c>
      <c r="EI50" s="30" t="s">
        <v>935</v>
      </c>
      <c r="EJ50" s="30" t="s">
        <v>933</v>
      </c>
      <c r="EK50" s="30" t="s">
        <v>149</v>
      </c>
      <c r="EL50" s="30" t="s">
        <v>936</v>
      </c>
      <c r="EM50" s="30" t="s">
        <v>937</v>
      </c>
      <c r="EN50" s="30" t="s">
        <v>938</v>
      </c>
      <c r="EO50" s="30" t="s">
        <v>939</v>
      </c>
      <c r="EP50" s="30" t="s">
        <v>940</v>
      </c>
      <c r="EQ50" s="30" t="s">
        <v>941</v>
      </c>
      <c r="ER50" s="30" t="s">
        <v>942</v>
      </c>
      <c r="ES50" s="30" t="s">
        <v>943</v>
      </c>
    </row>
    <row r="51" spans="1:149" s="2" customFormat="1" ht="22.5" customHeight="1" x14ac:dyDescent="0.35">
      <c r="A51" s="29">
        <v>49</v>
      </c>
      <c r="B51" s="30" t="s">
        <v>944</v>
      </c>
      <c r="C51" s="31" t="s">
        <v>945</v>
      </c>
      <c r="D51" s="30" t="s">
        <v>846</v>
      </c>
      <c r="E51" s="30" t="s">
        <v>946</v>
      </c>
      <c r="F51" s="30">
        <v>26</v>
      </c>
      <c r="G51" s="30">
        <v>3</v>
      </c>
      <c r="H51" s="30" t="s">
        <v>929</v>
      </c>
      <c r="I51" s="30" t="s">
        <v>172</v>
      </c>
      <c r="J51" s="40">
        <v>3000000</v>
      </c>
      <c r="K51" s="40">
        <v>2500000</v>
      </c>
      <c r="L51" s="30" t="s">
        <v>947</v>
      </c>
      <c r="M51" s="30" t="s">
        <v>848</v>
      </c>
      <c r="N51" s="30">
        <v>9</v>
      </c>
      <c r="O51" s="30" t="s">
        <v>948</v>
      </c>
      <c r="P51" s="30">
        <v>3</v>
      </c>
      <c r="Q51" s="30" t="s">
        <v>389</v>
      </c>
      <c r="R51" s="30" t="s">
        <v>149</v>
      </c>
      <c r="S51" s="30" t="s">
        <v>149</v>
      </c>
      <c r="T51" s="30" t="s">
        <v>149</v>
      </c>
      <c r="U51" s="30" t="s">
        <v>149</v>
      </c>
      <c r="V51" s="30" t="s">
        <v>851</v>
      </c>
      <c r="W51" s="30" t="s">
        <v>149</v>
      </c>
      <c r="X51" s="30" t="s">
        <v>203</v>
      </c>
      <c r="Y51" s="30" t="s">
        <v>203</v>
      </c>
      <c r="Z51" s="30" t="s">
        <v>149</v>
      </c>
      <c r="AA51" s="30" t="s">
        <v>148</v>
      </c>
      <c r="AB51" s="30" t="s">
        <v>149</v>
      </c>
      <c r="AC51" s="30" t="s">
        <v>149</v>
      </c>
      <c r="AD51" s="30" t="s">
        <v>851</v>
      </c>
      <c r="AE51" s="41" t="s">
        <v>149</v>
      </c>
      <c r="AF51" s="30" t="s">
        <v>148</v>
      </c>
      <c r="AG51" s="30" t="s">
        <v>149</v>
      </c>
      <c r="AH51" s="30" t="s">
        <v>149</v>
      </c>
      <c r="AI51" s="30" t="s">
        <v>149</v>
      </c>
      <c r="AJ51" s="30" t="s">
        <v>149</v>
      </c>
      <c r="AK51" s="30" t="s">
        <v>148</v>
      </c>
      <c r="AL51" s="30" t="s">
        <v>149</v>
      </c>
      <c r="AM51" s="30" t="s">
        <v>148</v>
      </c>
      <c r="AN51" s="30" t="s">
        <v>149</v>
      </c>
      <c r="AO51" s="30" t="s">
        <v>149</v>
      </c>
      <c r="AP51" s="30" t="s">
        <v>149</v>
      </c>
      <c r="AQ51" s="30" t="s">
        <v>149</v>
      </c>
      <c r="AR51" s="30" t="s">
        <v>149</v>
      </c>
      <c r="AS51" s="30" t="s">
        <v>149</v>
      </c>
      <c r="AT51" s="30" t="s">
        <v>149</v>
      </c>
      <c r="AU51" s="30" t="s">
        <v>149</v>
      </c>
      <c r="AV51" s="30" t="s">
        <v>149</v>
      </c>
      <c r="AW51" s="30" t="s">
        <v>149</v>
      </c>
      <c r="AX51" s="30" t="s">
        <v>149</v>
      </c>
      <c r="AY51" s="30" t="s">
        <v>149</v>
      </c>
      <c r="AZ51" s="30" t="s">
        <v>149</v>
      </c>
      <c r="BA51" s="30" t="s">
        <v>149</v>
      </c>
      <c r="BB51" s="30" t="s">
        <v>149</v>
      </c>
      <c r="BC51" s="30"/>
      <c r="BD51" s="30" t="s">
        <v>149</v>
      </c>
      <c r="BE51" s="30" t="s">
        <v>149</v>
      </c>
      <c r="BF51" s="30" t="s">
        <v>149</v>
      </c>
      <c r="BG51" s="30" t="s">
        <v>149</v>
      </c>
      <c r="BH51" s="30" t="s">
        <v>149</v>
      </c>
      <c r="BI51" s="30" t="s">
        <v>149</v>
      </c>
      <c r="BJ51" s="30" t="s">
        <v>323</v>
      </c>
      <c r="BK51" s="30" t="s">
        <v>323</v>
      </c>
      <c r="BL51" s="30" t="s">
        <v>149</v>
      </c>
      <c r="BM51" s="30" t="s">
        <v>149</v>
      </c>
      <c r="BN51" s="30" t="s">
        <v>323</v>
      </c>
      <c r="BO51" s="30" t="s">
        <v>149</v>
      </c>
      <c r="BP51" s="30" t="s">
        <v>149</v>
      </c>
      <c r="BQ51" s="30" t="s">
        <v>149</v>
      </c>
      <c r="BR51" s="30" t="s">
        <v>149</v>
      </c>
      <c r="BS51" s="30" t="s">
        <v>149</v>
      </c>
      <c r="BT51" s="30" t="s">
        <v>149</v>
      </c>
      <c r="BU51" s="30" t="s">
        <v>149</v>
      </c>
      <c r="BV51" s="30" t="s">
        <v>149</v>
      </c>
      <c r="BW51" s="30" t="s">
        <v>149</v>
      </c>
      <c r="BX51" s="30" t="s">
        <v>149</v>
      </c>
      <c r="BY51" s="30" t="s">
        <v>149</v>
      </c>
      <c r="BZ51" s="30" t="s">
        <v>949</v>
      </c>
      <c r="CA51" s="30" t="s">
        <v>149</v>
      </c>
      <c r="CB51" s="30" t="s">
        <v>149</v>
      </c>
      <c r="CC51" s="30" t="s">
        <v>149</v>
      </c>
      <c r="CD51" s="30" t="s">
        <v>149</v>
      </c>
      <c r="CE51" s="30" t="s">
        <v>149</v>
      </c>
      <c r="CF51" s="30" t="s">
        <v>149</v>
      </c>
      <c r="CG51" s="30" t="s">
        <v>323</v>
      </c>
      <c r="CH51" s="30" t="s">
        <v>149</v>
      </c>
      <c r="CI51" s="30" t="s">
        <v>149</v>
      </c>
      <c r="CJ51" s="30" t="s">
        <v>149</v>
      </c>
      <c r="CK51" s="30" t="s">
        <v>149</v>
      </c>
      <c r="CL51" s="30" t="s">
        <v>149</v>
      </c>
      <c r="CM51" s="30" t="s">
        <v>149</v>
      </c>
      <c r="CN51" s="30" t="s">
        <v>149</v>
      </c>
      <c r="CO51" s="30" t="s">
        <v>149</v>
      </c>
      <c r="CP51" s="30" t="s">
        <v>149</v>
      </c>
      <c r="CQ51" s="30" t="s">
        <v>149</v>
      </c>
      <c r="CR51" s="30" t="s">
        <v>149</v>
      </c>
      <c r="CS51" s="30" t="s">
        <v>149</v>
      </c>
      <c r="CT51" s="30" t="s">
        <v>149</v>
      </c>
      <c r="CU51" s="30" t="s">
        <v>149</v>
      </c>
      <c r="CV51" s="30" t="s">
        <v>149</v>
      </c>
      <c r="CW51" s="30" t="s">
        <v>149</v>
      </c>
      <c r="CX51" s="30" t="s">
        <v>149</v>
      </c>
      <c r="CY51" s="30" t="s">
        <v>149</v>
      </c>
      <c r="CZ51" s="30" t="s">
        <v>149</v>
      </c>
      <c r="DA51" s="30" t="s">
        <v>149</v>
      </c>
      <c r="DB51" s="30" t="s">
        <v>149</v>
      </c>
      <c r="DC51" s="30" t="s">
        <v>149</v>
      </c>
      <c r="DD51" s="30" t="s">
        <v>149</v>
      </c>
      <c r="DE51" s="30" t="s">
        <v>149</v>
      </c>
      <c r="DF51" s="30" t="s">
        <v>149</v>
      </c>
      <c r="DG51" s="30" t="s">
        <v>149</v>
      </c>
      <c r="DH51" s="30" t="s">
        <v>149</v>
      </c>
      <c r="DI51" s="30" t="s">
        <v>149</v>
      </c>
      <c r="DJ51" s="30" t="s">
        <v>149</v>
      </c>
      <c r="DK51" s="30" t="s">
        <v>323</v>
      </c>
      <c r="DL51" s="30" t="s">
        <v>149</v>
      </c>
      <c r="DM51" s="30" t="s">
        <v>149</v>
      </c>
      <c r="DN51" s="30" t="s">
        <v>323</v>
      </c>
      <c r="DO51" s="30" t="s">
        <v>149</v>
      </c>
      <c r="DP51" s="30" t="s">
        <v>149</v>
      </c>
      <c r="DQ51" s="30" t="s">
        <v>149</v>
      </c>
      <c r="DR51" s="30" t="s">
        <v>149</v>
      </c>
      <c r="DS51" s="30" t="s">
        <v>149</v>
      </c>
      <c r="DT51" s="30" t="s">
        <v>149</v>
      </c>
      <c r="DU51" s="30" t="s">
        <v>149</v>
      </c>
      <c r="DV51" s="30" t="s">
        <v>149</v>
      </c>
      <c r="DW51" s="30" t="s">
        <v>323</v>
      </c>
      <c r="DX51" s="30" t="s">
        <v>323</v>
      </c>
      <c r="DY51" s="30" t="s">
        <v>149</v>
      </c>
      <c r="DZ51" s="30" t="s">
        <v>323</v>
      </c>
      <c r="EA51" s="30" t="s">
        <v>149</v>
      </c>
      <c r="EB51" s="30" t="s">
        <v>149</v>
      </c>
      <c r="EC51" s="30" t="s">
        <v>323</v>
      </c>
      <c r="ED51" s="30" t="s">
        <v>149</v>
      </c>
      <c r="EE51" s="30" t="s">
        <v>323</v>
      </c>
      <c r="EF51" s="30" t="s">
        <v>149</v>
      </c>
      <c r="EG51" s="30" t="s">
        <v>150</v>
      </c>
      <c r="EH51" s="30" t="s">
        <v>149</v>
      </c>
      <c r="EI51" s="30" t="s">
        <v>149</v>
      </c>
      <c r="EJ51" s="30" t="s">
        <v>149</v>
      </c>
      <c r="EK51" s="30" t="s">
        <v>149</v>
      </c>
      <c r="EL51" s="41" t="s">
        <v>950</v>
      </c>
      <c r="EM51" s="30" t="s">
        <v>951</v>
      </c>
      <c r="EN51" s="30" t="s">
        <v>952</v>
      </c>
      <c r="EO51" s="30" t="s">
        <v>953</v>
      </c>
      <c r="EP51" s="30" t="s">
        <v>954</v>
      </c>
      <c r="EQ51" s="30" t="s">
        <v>955</v>
      </c>
      <c r="ER51" s="41" t="s">
        <v>956</v>
      </c>
      <c r="ES51" s="30" t="s">
        <v>957</v>
      </c>
    </row>
    <row r="52" spans="1:149" s="2" customFormat="1" ht="22.5" customHeight="1" x14ac:dyDescent="0.35">
      <c r="A52" s="29">
        <v>50</v>
      </c>
      <c r="B52" s="30" t="s">
        <v>958</v>
      </c>
      <c r="C52" s="31" t="s">
        <v>959</v>
      </c>
      <c r="D52" s="30" t="s">
        <v>846</v>
      </c>
      <c r="E52" s="30" t="s">
        <v>960</v>
      </c>
      <c r="F52" s="30">
        <v>28</v>
      </c>
      <c r="G52" s="30">
        <v>4</v>
      </c>
      <c r="H52" s="30" t="s">
        <v>157</v>
      </c>
      <c r="I52" s="30" t="s">
        <v>911</v>
      </c>
      <c r="J52" s="40">
        <v>4000000</v>
      </c>
      <c r="K52" s="40">
        <v>3500000</v>
      </c>
      <c r="L52" s="30" t="s">
        <v>318</v>
      </c>
      <c r="M52" s="30" t="s">
        <v>848</v>
      </c>
      <c r="N52" s="30">
        <v>100</v>
      </c>
      <c r="O52" s="30" t="s">
        <v>727</v>
      </c>
      <c r="P52" s="30">
        <v>5</v>
      </c>
      <c r="Q52" s="30" t="s">
        <v>389</v>
      </c>
      <c r="R52" s="30" t="s">
        <v>149</v>
      </c>
      <c r="S52" s="30" t="s">
        <v>149</v>
      </c>
      <c r="T52" s="30" t="s">
        <v>149</v>
      </c>
      <c r="U52" s="30" t="s">
        <v>149</v>
      </c>
      <c r="V52" s="30" t="s">
        <v>149</v>
      </c>
      <c r="W52" s="30" t="s">
        <v>149</v>
      </c>
      <c r="X52" s="30" t="s">
        <v>149</v>
      </c>
      <c r="Y52" s="30" t="s">
        <v>149</v>
      </c>
      <c r="Z52" s="30" t="s">
        <v>149</v>
      </c>
      <c r="AA52" s="30" t="s">
        <v>149</v>
      </c>
      <c r="AB52" s="30" t="s">
        <v>149</v>
      </c>
      <c r="AC52" s="30" t="s">
        <v>149</v>
      </c>
      <c r="AD52" s="30" t="s">
        <v>149</v>
      </c>
      <c r="AE52" s="30" t="s">
        <v>149</v>
      </c>
      <c r="AF52" s="30" t="s">
        <v>149</v>
      </c>
      <c r="AG52" s="30" t="s">
        <v>149</v>
      </c>
      <c r="AH52" s="30" t="s">
        <v>149</v>
      </c>
      <c r="AI52" s="30" t="s">
        <v>149</v>
      </c>
      <c r="AJ52" s="30" t="s">
        <v>149</v>
      </c>
      <c r="AK52" s="30" t="s">
        <v>149</v>
      </c>
      <c r="AL52" s="30" t="s">
        <v>149</v>
      </c>
      <c r="AM52" s="30" t="s">
        <v>149</v>
      </c>
      <c r="AN52" s="30" t="s">
        <v>149</v>
      </c>
      <c r="AO52" s="30" t="s">
        <v>149</v>
      </c>
      <c r="AP52" s="30" t="s">
        <v>149</v>
      </c>
      <c r="AQ52" s="30" t="s">
        <v>149</v>
      </c>
      <c r="AR52" s="30" t="s">
        <v>149</v>
      </c>
      <c r="AS52" s="30" t="s">
        <v>149</v>
      </c>
      <c r="AT52" s="30" t="s">
        <v>149</v>
      </c>
      <c r="AU52" s="30" t="s">
        <v>149</v>
      </c>
      <c r="AV52" s="30" t="s">
        <v>149</v>
      </c>
      <c r="AW52" s="30" t="s">
        <v>149</v>
      </c>
      <c r="AX52" s="30" t="s">
        <v>149</v>
      </c>
      <c r="AY52" s="30" t="s">
        <v>149</v>
      </c>
      <c r="AZ52" s="30" t="s">
        <v>149</v>
      </c>
      <c r="BA52" s="30" t="s">
        <v>149</v>
      </c>
      <c r="BB52" s="30" t="s">
        <v>149</v>
      </c>
      <c r="BC52" s="30"/>
      <c r="BD52" s="30" t="s">
        <v>149</v>
      </c>
      <c r="BE52" s="30" t="s">
        <v>149</v>
      </c>
      <c r="BF52" s="30" t="s">
        <v>149</v>
      </c>
      <c r="BG52" s="30" t="s">
        <v>149</v>
      </c>
      <c r="BH52" s="30" t="s">
        <v>149</v>
      </c>
      <c r="BI52" s="30" t="s">
        <v>149</v>
      </c>
      <c r="BJ52" s="30" t="s">
        <v>149</v>
      </c>
      <c r="BK52" s="30" t="s">
        <v>149</v>
      </c>
      <c r="BL52" s="30" t="s">
        <v>149</v>
      </c>
      <c r="BM52" s="30" t="s">
        <v>149</v>
      </c>
      <c r="BN52" s="30" t="s">
        <v>149</v>
      </c>
      <c r="BO52" s="30" t="s">
        <v>149</v>
      </c>
      <c r="BP52" s="30" t="s">
        <v>149</v>
      </c>
      <c r="BQ52" s="30" t="s">
        <v>149</v>
      </c>
      <c r="BR52" s="30" t="s">
        <v>149</v>
      </c>
      <c r="BS52" s="30" t="s">
        <v>149</v>
      </c>
      <c r="BT52" s="30" t="s">
        <v>149</v>
      </c>
      <c r="BU52" s="30" t="s">
        <v>149</v>
      </c>
      <c r="BV52" s="30" t="s">
        <v>149</v>
      </c>
      <c r="BW52" s="30" t="s">
        <v>149</v>
      </c>
      <c r="BX52" s="30" t="s">
        <v>149</v>
      </c>
      <c r="BY52" s="30" t="s">
        <v>149</v>
      </c>
      <c r="BZ52" s="30" t="s">
        <v>149</v>
      </c>
      <c r="CA52" s="30" t="s">
        <v>149</v>
      </c>
      <c r="CB52" s="30" t="s">
        <v>149</v>
      </c>
      <c r="CC52" s="30" t="s">
        <v>149</v>
      </c>
      <c r="CD52" s="30" t="s">
        <v>149</v>
      </c>
      <c r="CE52" s="30" t="s">
        <v>149</v>
      </c>
      <c r="CF52" s="30" t="s">
        <v>149</v>
      </c>
      <c r="CG52" s="30" t="s">
        <v>149</v>
      </c>
      <c r="CH52" s="30" t="s">
        <v>149</v>
      </c>
      <c r="CI52" s="30" t="s">
        <v>149</v>
      </c>
      <c r="CJ52" s="30" t="s">
        <v>149</v>
      </c>
      <c r="CK52" s="30" t="s">
        <v>149</v>
      </c>
      <c r="CL52" s="30" t="s">
        <v>149</v>
      </c>
      <c r="CM52" s="30" t="s">
        <v>149</v>
      </c>
      <c r="CN52" s="30" t="s">
        <v>149</v>
      </c>
      <c r="CO52" s="30" t="s">
        <v>149</v>
      </c>
      <c r="CP52" s="30" t="s">
        <v>149</v>
      </c>
      <c r="CQ52" s="30" t="s">
        <v>149</v>
      </c>
      <c r="CR52" s="30" t="s">
        <v>149</v>
      </c>
      <c r="CS52" s="30" t="s">
        <v>149</v>
      </c>
      <c r="CT52" s="30" t="s">
        <v>149</v>
      </c>
      <c r="CU52" s="30" t="s">
        <v>149</v>
      </c>
      <c r="CV52" s="30" t="s">
        <v>149</v>
      </c>
      <c r="CW52" s="30" t="s">
        <v>149</v>
      </c>
      <c r="CX52" s="30" t="s">
        <v>149</v>
      </c>
      <c r="CY52" s="30" t="s">
        <v>149</v>
      </c>
      <c r="CZ52" s="30" t="s">
        <v>149</v>
      </c>
      <c r="DA52" s="30" t="s">
        <v>149</v>
      </c>
      <c r="DB52" s="30" t="s">
        <v>149</v>
      </c>
      <c r="DC52" s="30" t="s">
        <v>149</v>
      </c>
      <c r="DD52" s="30" t="s">
        <v>149</v>
      </c>
      <c r="DE52" s="30" t="s">
        <v>149</v>
      </c>
      <c r="DF52" s="30" t="s">
        <v>149</v>
      </c>
      <c r="DG52" s="30" t="s">
        <v>149</v>
      </c>
      <c r="DH52" s="30" t="s">
        <v>149</v>
      </c>
      <c r="DI52" s="30" t="s">
        <v>149</v>
      </c>
      <c r="DJ52" s="30" t="s">
        <v>149</v>
      </c>
      <c r="DK52" s="30" t="s">
        <v>149</v>
      </c>
      <c r="DL52" s="30" t="s">
        <v>149</v>
      </c>
      <c r="DM52" s="30" t="s">
        <v>149</v>
      </c>
      <c r="DN52" s="30" t="s">
        <v>149</v>
      </c>
      <c r="DO52" s="30" t="s">
        <v>149</v>
      </c>
      <c r="DP52" s="30" t="s">
        <v>149</v>
      </c>
      <c r="DQ52" s="30" t="s">
        <v>149</v>
      </c>
      <c r="DR52" s="30" t="s">
        <v>149</v>
      </c>
      <c r="DS52" s="30" t="s">
        <v>149</v>
      </c>
      <c r="DT52" s="30" t="s">
        <v>149</v>
      </c>
      <c r="DU52" s="30" t="s">
        <v>149</v>
      </c>
      <c r="DV52" s="30" t="s">
        <v>149</v>
      </c>
      <c r="DW52" s="30" t="s">
        <v>149</v>
      </c>
      <c r="DX52" s="30" t="s">
        <v>149</v>
      </c>
      <c r="DY52" s="30" t="s">
        <v>149</v>
      </c>
      <c r="DZ52" s="30" t="s">
        <v>149</v>
      </c>
      <c r="EA52" s="30" t="s">
        <v>149</v>
      </c>
      <c r="EB52" s="30" t="s">
        <v>149</v>
      </c>
      <c r="EC52" s="30" t="s">
        <v>149</v>
      </c>
      <c r="ED52" s="30" t="s">
        <v>149</v>
      </c>
      <c r="EE52" s="30" t="s">
        <v>149</v>
      </c>
      <c r="EF52" s="30" t="s">
        <v>149</v>
      </c>
      <c r="EG52" s="30" t="s">
        <v>149</v>
      </c>
      <c r="EH52" s="30" t="s">
        <v>149</v>
      </c>
      <c r="EI52" s="30" t="s">
        <v>149</v>
      </c>
      <c r="EJ52" s="30" t="s">
        <v>149</v>
      </c>
      <c r="EK52" s="30" t="s">
        <v>149</v>
      </c>
      <c r="EL52" s="30" t="s">
        <v>936</v>
      </c>
      <c r="EM52" s="30" t="s">
        <v>937</v>
      </c>
      <c r="EN52" s="30" t="s">
        <v>938</v>
      </c>
      <c r="EO52" s="30" t="s">
        <v>939</v>
      </c>
      <c r="EP52" s="30" t="s">
        <v>961</v>
      </c>
      <c r="EQ52" s="30" t="s">
        <v>962</v>
      </c>
      <c r="ER52" s="30" t="s">
        <v>963</v>
      </c>
      <c r="ES52" s="30" t="s">
        <v>964</v>
      </c>
    </row>
    <row r="53" spans="1:149" ht="15.75" customHeight="1" x14ac:dyDescent="0.25">
      <c r="A53" s="29">
        <v>51</v>
      </c>
      <c r="B53" s="30" t="s">
        <v>500</v>
      </c>
      <c r="C53" s="31" t="s">
        <v>501</v>
      </c>
      <c r="D53" s="30" t="s">
        <v>146</v>
      </c>
      <c r="E53" s="30" t="s">
        <v>502</v>
      </c>
      <c r="F53" s="30">
        <v>48</v>
      </c>
      <c r="G53" s="30">
        <v>2</v>
      </c>
      <c r="H53" s="30" t="s">
        <v>157</v>
      </c>
      <c r="I53" s="30" t="s">
        <v>172</v>
      </c>
      <c r="J53" s="32">
        <v>4000000</v>
      </c>
      <c r="K53" s="32">
        <v>3000000</v>
      </c>
      <c r="L53" s="30" t="s">
        <v>173</v>
      </c>
      <c r="M53" s="30" t="s">
        <v>147</v>
      </c>
      <c r="N53" s="30">
        <v>200</v>
      </c>
      <c r="O53" s="30" t="s">
        <v>503</v>
      </c>
      <c r="P53" s="30" t="s">
        <v>504</v>
      </c>
      <c r="Q53" s="30" t="s">
        <v>505</v>
      </c>
      <c r="R53" s="30" t="s">
        <v>149</v>
      </c>
      <c r="S53" s="30" t="s">
        <v>149</v>
      </c>
      <c r="T53" s="30" t="s">
        <v>149</v>
      </c>
      <c r="U53" s="30" t="s">
        <v>149</v>
      </c>
      <c r="V53" s="30" t="s">
        <v>149</v>
      </c>
      <c r="W53" s="30" t="s">
        <v>149</v>
      </c>
      <c r="X53" s="30" t="s">
        <v>149</v>
      </c>
      <c r="Y53" s="30" t="s">
        <v>149</v>
      </c>
      <c r="Z53" s="30" t="s">
        <v>149</v>
      </c>
      <c r="AA53" s="30" t="s">
        <v>149</v>
      </c>
      <c r="AB53" s="30" t="s">
        <v>149</v>
      </c>
      <c r="AC53" s="30" t="s">
        <v>149</v>
      </c>
      <c r="AD53" s="30" t="s">
        <v>149</v>
      </c>
      <c r="AE53" s="30" t="s">
        <v>149</v>
      </c>
      <c r="AF53" s="30" t="s">
        <v>149</v>
      </c>
      <c r="AG53" s="30" t="s">
        <v>149</v>
      </c>
      <c r="AH53" s="30" t="s">
        <v>149</v>
      </c>
      <c r="AI53" s="30" t="s">
        <v>149</v>
      </c>
      <c r="AJ53" s="30" t="s">
        <v>149</v>
      </c>
      <c r="AK53" s="30" t="s">
        <v>506</v>
      </c>
      <c r="AL53" s="30" t="s">
        <v>149</v>
      </c>
      <c r="AM53" s="30" t="s">
        <v>148</v>
      </c>
      <c r="AN53" s="30" t="s">
        <v>149</v>
      </c>
      <c r="AO53" s="30" t="s">
        <v>148</v>
      </c>
      <c r="AP53" s="30" t="s">
        <v>149</v>
      </c>
      <c r="AQ53" s="30" t="s">
        <v>149</v>
      </c>
      <c r="AR53" s="30" t="s">
        <v>149</v>
      </c>
      <c r="AS53" s="30" t="s">
        <v>149</v>
      </c>
      <c r="AT53" s="30" t="s">
        <v>149</v>
      </c>
      <c r="AU53" s="30" t="s">
        <v>149</v>
      </c>
      <c r="AV53" s="30" t="s">
        <v>149</v>
      </c>
      <c r="AW53" s="30" t="s">
        <v>149</v>
      </c>
      <c r="AX53" s="30" t="s">
        <v>149</v>
      </c>
      <c r="AY53" s="30" t="s">
        <v>149</v>
      </c>
      <c r="AZ53" s="30" t="s">
        <v>149</v>
      </c>
      <c r="BA53" s="30" t="s">
        <v>149</v>
      </c>
      <c r="BB53" s="30" t="s">
        <v>149</v>
      </c>
      <c r="BC53" s="30"/>
      <c r="BD53" s="30" t="s">
        <v>149</v>
      </c>
      <c r="BE53" s="30" t="s">
        <v>148</v>
      </c>
      <c r="BF53" s="30" t="s">
        <v>149</v>
      </c>
      <c r="BG53" s="30" t="s">
        <v>149</v>
      </c>
      <c r="BH53" s="30" t="s">
        <v>149</v>
      </c>
      <c r="BI53" s="30" t="s">
        <v>506</v>
      </c>
      <c r="BJ53" s="30" t="s">
        <v>149</v>
      </c>
      <c r="BK53" s="30" t="s">
        <v>149</v>
      </c>
      <c r="BL53" s="30" t="s">
        <v>148</v>
      </c>
      <c r="BM53" s="30" t="s">
        <v>149</v>
      </c>
      <c r="BN53" s="30" t="s">
        <v>149</v>
      </c>
      <c r="BO53" s="30" t="s">
        <v>149</v>
      </c>
      <c r="BP53" s="30" t="s">
        <v>149</v>
      </c>
      <c r="BQ53" s="30" t="s">
        <v>148</v>
      </c>
      <c r="BR53" s="30" t="s">
        <v>149</v>
      </c>
      <c r="BS53" s="30" t="s">
        <v>148</v>
      </c>
      <c r="BT53" s="30" t="s">
        <v>149</v>
      </c>
      <c r="BU53" s="30" t="s">
        <v>149</v>
      </c>
      <c r="BV53" s="30" t="s">
        <v>149</v>
      </c>
      <c r="BW53" s="30" t="s">
        <v>149</v>
      </c>
      <c r="BX53" s="30" t="s">
        <v>149</v>
      </c>
      <c r="BY53" s="30" t="s">
        <v>149</v>
      </c>
      <c r="BZ53" s="30" t="s">
        <v>149</v>
      </c>
      <c r="CA53" s="30" t="s">
        <v>149</v>
      </c>
      <c r="CB53" s="30" t="s">
        <v>149</v>
      </c>
      <c r="CC53" s="30" t="s">
        <v>149</v>
      </c>
      <c r="CD53" s="30" t="s">
        <v>148</v>
      </c>
      <c r="CE53" s="30" t="s">
        <v>149</v>
      </c>
      <c r="CF53" s="30" t="s">
        <v>149</v>
      </c>
      <c r="CG53" s="30" t="s">
        <v>149</v>
      </c>
      <c r="CH53" s="30" t="s">
        <v>149</v>
      </c>
      <c r="CI53" s="30" t="s">
        <v>149</v>
      </c>
      <c r="CJ53" s="30" t="s">
        <v>148</v>
      </c>
      <c r="CK53" s="30" t="s">
        <v>149</v>
      </c>
      <c r="CL53" s="30" t="s">
        <v>149</v>
      </c>
      <c r="CM53" s="30" t="s">
        <v>149</v>
      </c>
      <c r="CN53" s="30" t="s">
        <v>148</v>
      </c>
      <c r="CO53" s="30" t="s">
        <v>149</v>
      </c>
      <c r="CP53" s="30" t="s">
        <v>148</v>
      </c>
      <c r="CQ53" s="30" t="s">
        <v>149</v>
      </c>
      <c r="CR53" s="30" t="s">
        <v>148</v>
      </c>
      <c r="CS53" s="30" t="s">
        <v>149</v>
      </c>
      <c r="CT53" s="30" t="s">
        <v>149</v>
      </c>
      <c r="CU53" s="30" t="s">
        <v>148</v>
      </c>
      <c r="CV53" s="30" t="s">
        <v>149</v>
      </c>
      <c r="CW53" s="30" t="s">
        <v>148</v>
      </c>
      <c r="CX53" s="30" t="s">
        <v>149</v>
      </c>
      <c r="CY53" s="30" t="s">
        <v>148</v>
      </c>
      <c r="CZ53" s="30" t="s">
        <v>149</v>
      </c>
      <c r="DA53" s="30" t="s">
        <v>148</v>
      </c>
      <c r="DB53" s="30" t="s">
        <v>149</v>
      </c>
      <c r="DC53" s="30" t="s">
        <v>149</v>
      </c>
      <c r="DD53" s="30" t="s">
        <v>148</v>
      </c>
      <c r="DE53" s="30" t="s">
        <v>148</v>
      </c>
      <c r="DF53" s="30" t="s">
        <v>149</v>
      </c>
      <c r="DG53" s="30" t="s">
        <v>149</v>
      </c>
      <c r="DH53" s="30" t="s">
        <v>149</v>
      </c>
      <c r="DI53" s="30" t="s">
        <v>149</v>
      </c>
      <c r="DJ53" s="30" t="s">
        <v>149</v>
      </c>
      <c r="DK53" s="30" t="s">
        <v>149</v>
      </c>
      <c r="DL53" s="30" t="s">
        <v>149</v>
      </c>
      <c r="DM53" s="30" t="s">
        <v>148</v>
      </c>
      <c r="DN53" s="30" t="s">
        <v>149</v>
      </c>
      <c r="DO53" s="30" t="s">
        <v>149</v>
      </c>
      <c r="DP53" s="30" t="s">
        <v>148</v>
      </c>
      <c r="DQ53" s="30" t="s">
        <v>149</v>
      </c>
      <c r="DR53" s="30" t="s">
        <v>149</v>
      </c>
      <c r="DS53" s="30" t="s">
        <v>149</v>
      </c>
      <c r="DT53" s="30" t="s">
        <v>149</v>
      </c>
      <c r="DU53" s="30" t="s">
        <v>149</v>
      </c>
      <c r="DV53" s="30" t="s">
        <v>149</v>
      </c>
      <c r="DW53" s="30" t="s">
        <v>149</v>
      </c>
      <c r="DX53" s="30" t="s">
        <v>148</v>
      </c>
      <c r="DY53" s="30" t="s">
        <v>149</v>
      </c>
      <c r="DZ53" s="30" t="s">
        <v>149</v>
      </c>
      <c r="EA53" s="30" t="s">
        <v>149</v>
      </c>
      <c r="EB53" s="30" t="s">
        <v>149</v>
      </c>
      <c r="EC53" s="30" t="s">
        <v>149</v>
      </c>
      <c r="ED53" s="30" t="s">
        <v>149</v>
      </c>
      <c r="EE53" s="30" t="s">
        <v>149</v>
      </c>
      <c r="EF53" s="30" t="s">
        <v>149</v>
      </c>
      <c r="EG53" s="30" t="s">
        <v>149</v>
      </c>
      <c r="EH53" s="30" t="s">
        <v>149</v>
      </c>
      <c r="EI53" s="30" t="s">
        <v>149</v>
      </c>
      <c r="EJ53" s="30" t="s">
        <v>149</v>
      </c>
      <c r="EK53" s="30" t="s">
        <v>149</v>
      </c>
      <c r="EL53" s="30" t="s">
        <v>507</v>
      </c>
      <c r="EM53" s="30" t="s">
        <v>508</v>
      </c>
      <c r="EN53" s="30" t="s">
        <v>509</v>
      </c>
      <c r="EO53" s="30" t="s">
        <v>510</v>
      </c>
      <c r="EP53" s="30" t="s">
        <v>511</v>
      </c>
      <c r="EQ53" s="30" t="s">
        <v>512</v>
      </c>
      <c r="ER53" s="30" t="s">
        <v>513</v>
      </c>
      <c r="ES53" s="30" t="s">
        <v>514</v>
      </c>
    </row>
    <row r="54" spans="1:149" ht="15.75" customHeight="1" x14ac:dyDescent="0.25">
      <c r="A54" s="29">
        <v>52</v>
      </c>
      <c r="B54" s="30" t="s">
        <v>515</v>
      </c>
      <c r="C54" s="31" t="s">
        <v>516</v>
      </c>
      <c r="D54" s="30" t="s">
        <v>146</v>
      </c>
      <c r="E54" s="30" t="s">
        <v>517</v>
      </c>
      <c r="F54" s="30">
        <v>35</v>
      </c>
      <c r="G54" s="30">
        <v>3</v>
      </c>
      <c r="H54" s="30" t="s">
        <v>413</v>
      </c>
      <c r="I54" s="30" t="s">
        <v>518</v>
      </c>
      <c r="J54" s="32">
        <v>4000000</v>
      </c>
      <c r="K54" s="32">
        <v>3000000</v>
      </c>
      <c r="L54" s="30" t="s">
        <v>318</v>
      </c>
      <c r="M54" s="30" t="s">
        <v>147</v>
      </c>
      <c r="N54" s="30">
        <v>100</v>
      </c>
      <c r="O54" s="30" t="s">
        <v>519</v>
      </c>
      <c r="P54" s="30" t="s">
        <v>520</v>
      </c>
      <c r="Q54" s="30" t="s">
        <v>505</v>
      </c>
      <c r="R54" s="30" t="s">
        <v>149</v>
      </c>
      <c r="S54" s="30" t="s">
        <v>149</v>
      </c>
      <c r="T54" s="30" t="s">
        <v>149</v>
      </c>
      <c r="U54" s="30" t="s">
        <v>149</v>
      </c>
      <c r="V54" s="30" t="s">
        <v>149</v>
      </c>
      <c r="W54" s="30" t="s">
        <v>149</v>
      </c>
      <c r="X54" s="30" t="s">
        <v>149</v>
      </c>
      <c r="Y54" s="30" t="s">
        <v>149</v>
      </c>
      <c r="Z54" s="30" t="s">
        <v>149</v>
      </c>
      <c r="AA54" s="30" t="s">
        <v>148</v>
      </c>
      <c r="AB54" s="30" t="s">
        <v>149</v>
      </c>
      <c r="AC54" s="30" t="s">
        <v>149</v>
      </c>
      <c r="AD54" s="30" t="s">
        <v>148</v>
      </c>
      <c r="AE54" s="30" t="s">
        <v>149</v>
      </c>
      <c r="AF54" s="30" t="s">
        <v>149</v>
      </c>
      <c r="AG54" s="30" t="s">
        <v>149</v>
      </c>
      <c r="AH54" s="30" t="s">
        <v>149</v>
      </c>
      <c r="AI54" s="30" t="s">
        <v>148</v>
      </c>
      <c r="AJ54" s="30" t="s">
        <v>149</v>
      </c>
      <c r="AK54" s="30" t="s">
        <v>149</v>
      </c>
      <c r="AL54" s="30" t="s">
        <v>148</v>
      </c>
      <c r="AM54" s="30" t="s">
        <v>149</v>
      </c>
      <c r="AN54" s="30" t="s">
        <v>148</v>
      </c>
      <c r="AO54" s="30" t="s">
        <v>149</v>
      </c>
      <c r="AP54" s="30" t="s">
        <v>149</v>
      </c>
      <c r="AQ54" s="30" t="s">
        <v>149</v>
      </c>
      <c r="AR54" s="30" t="s">
        <v>149</v>
      </c>
      <c r="AS54" s="30" t="s">
        <v>149</v>
      </c>
      <c r="AT54" s="30" t="s">
        <v>149</v>
      </c>
      <c r="AU54" s="30" t="s">
        <v>149</v>
      </c>
      <c r="AV54" s="30" t="s">
        <v>149</v>
      </c>
      <c r="AW54" s="30" t="s">
        <v>148</v>
      </c>
      <c r="AX54" s="30" t="s">
        <v>149</v>
      </c>
      <c r="AY54" s="30" t="s">
        <v>148</v>
      </c>
      <c r="AZ54" s="30" t="s">
        <v>149</v>
      </c>
      <c r="BA54" s="30" t="s">
        <v>148</v>
      </c>
      <c r="BB54" s="30" t="s">
        <v>149</v>
      </c>
      <c r="BC54" s="30"/>
      <c r="BD54" s="30" t="s">
        <v>149</v>
      </c>
      <c r="BE54" s="30" t="s">
        <v>148</v>
      </c>
      <c r="BF54" s="30" t="s">
        <v>149</v>
      </c>
      <c r="BG54" s="30" t="s">
        <v>148</v>
      </c>
      <c r="BH54" s="30" t="s">
        <v>149</v>
      </c>
      <c r="BI54" s="30" t="s">
        <v>506</v>
      </c>
      <c r="BJ54" s="30" t="s">
        <v>148</v>
      </c>
      <c r="BK54" s="30" t="s">
        <v>148</v>
      </c>
      <c r="BL54" s="30" t="s">
        <v>148</v>
      </c>
      <c r="BM54" s="30" t="s">
        <v>149</v>
      </c>
      <c r="BN54" s="30" t="s">
        <v>148</v>
      </c>
      <c r="BO54" s="30" t="s">
        <v>149</v>
      </c>
      <c r="BP54" s="30" t="s">
        <v>149</v>
      </c>
      <c r="BQ54" s="30" t="s">
        <v>149</v>
      </c>
      <c r="BR54" s="30" t="s">
        <v>149</v>
      </c>
      <c r="BS54" s="30" t="s">
        <v>149</v>
      </c>
      <c r="BT54" s="30" t="s">
        <v>149</v>
      </c>
      <c r="BU54" s="30" t="s">
        <v>148</v>
      </c>
      <c r="BV54" s="30" t="s">
        <v>149</v>
      </c>
      <c r="BW54" s="30" t="s">
        <v>149</v>
      </c>
      <c r="BX54" s="30" t="s">
        <v>148</v>
      </c>
      <c r="BY54" s="30" t="s">
        <v>149</v>
      </c>
      <c r="BZ54" s="30" t="s">
        <v>148</v>
      </c>
      <c r="CA54" s="30" t="s">
        <v>149</v>
      </c>
      <c r="CB54" s="30" t="s">
        <v>148</v>
      </c>
      <c r="CC54" s="30" t="s">
        <v>149</v>
      </c>
      <c r="CD54" s="30" t="s">
        <v>149</v>
      </c>
      <c r="CE54" s="30" t="s">
        <v>149</v>
      </c>
      <c r="CF54" s="30" t="s">
        <v>149</v>
      </c>
      <c r="CG54" s="30" t="s">
        <v>149</v>
      </c>
      <c r="CH54" s="30" t="s">
        <v>149</v>
      </c>
      <c r="CI54" s="30" t="s">
        <v>148</v>
      </c>
      <c r="CJ54" s="30" t="s">
        <v>149</v>
      </c>
      <c r="CK54" s="30" t="s">
        <v>148</v>
      </c>
      <c r="CL54" s="30" t="s">
        <v>149</v>
      </c>
      <c r="CM54" s="30" t="s">
        <v>148</v>
      </c>
      <c r="CN54" s="30" t="s">
        <v>149</v>
      </c>
      <c r="CO54" s="30" t="s">
        <v>148</v>
      </c>
      <c r="CP54" s="30" t="s">
        <v>149</v>
      </c>
      <c r="CQ54" s="30" t="s">
        <v>148</v>
      </c>
      <c r="CR54" s="30" t="s">
        <v>149</v>
      </c>
      <c r="CS54" s="30" t="s">
        <v>148</v>
      </c>
      <c r="CT54" s="30" t="s">
        <v>149</v>
      </c>
      <c r="CU54" s="30" t="s">
        <v>148</v>
      </c>
      <c r="CV54" s="30" t="s">
        <v>149</v>
      </c>
      <c r="CW54" s="30" t="s">
        <v>148</v>
      </c>
      <c r="CX54" s="30" t="s">
        <v>149</v>
      </c>
      <c r="CY54" s="30" t="s">
        <v>148</v>
      </c>
      <c r="CZ54" s="30" t="s">
        <v>149</v>
      </c>
      <c r="DA54" s="30" t="s">
        <v>148</v>
      </c>
      <c r="DB54" s="30" t="s">
        <v>149</v>
      </c>
      <c r="DC54" s="30" t="s">
        <v>148</v>
      </c>
      <c r="DD54" s="30" t="s">
        <v>149</v>
      </c>
      <c r="DE54" s="30" t="s">
        <v>149</v>
      </c>
      <c r="DF54" s="30" t="s">
        <v>148</v>
      </c>
      <c r="DG54" s="30" t="s">
        <v>149</v>
      </c>
      <c r="DH54" s="30" t="s">
        <v>148</v>
      </c>
      <c r="DI54" s="30" t="s">
        <v>149</v>
      </c>
      <c r="DJ54" s="30" t="s">
        <v>148</v>
      </c>
      <c r="DK54" s="30" t="s">
        <v>148</v>
      </c>
      <c r="DL54" s="30" t="s">
        <v>148</v>
      </c>
      <c r="DM54" s="30" t="s">
        <v>148</v>
      </c>
      <c r="DN54" s="30" t="s">
        <v>149</v>
      </c>
      <c r="DO54" s="30" t="s">
        <v>148</v>
      </c>
      <c r="DP54" s="30" t="s">
        <v>149</v>
      </c>
      <c r="DQ54" s="30" t="s">
        <v>149</v>
      </c>
      <c r="DR54" s="30" t="s">
        <v>148</v>
      </c>
      <c r="DS54" s="30" t="s">
        <v>148</v>
      </c>
      <c r="DT54" s="30" t="s">
        <v>148</v>
      </c>
      <c r="DU54" s="30" t="s">
        <v>149</v>
      </c>
      <c r="DV54" s="30" t="s">
        <v>148</v>
      </c>
      <c r="DW54" s="30" t="s">
        <v>149</v>
      </c>
      <c r="DX54" s="30" t="s">
        <v>149</v>
      </c>
      <c r="DY54" s="30" t="s">
        <v>149</v>
      </c>
      <c r="DZ54" s="30" t="s">
        <v>149</v>
      </c>
      <c r="EA54" s="30" t="s">
        <v>149</v>
      </c>
      <c r="EB54" s="30" t="s">
        <v>149</v>
      </c>
      <c r="EC54" s="30" t="s">
        <v>148</v>
      </c>
      <c r="ED54" s="30" t="s">
        <v>148</v>
      </c>
      <c r="EE54" s="30" t="s">
        <v>148</v>
      </c>
      <c r="EF54" s="30" t="s">
        <v>148</v>
      </c>
      <c r="EG54" s="30" t="s">
        <v>149</v>
      </c>
      <c r="EH54" s="30" t="s">
        <v>149</v>
      </c>
      <c r="EI54" s="30" t="s">
        <v>149</v>
      </c>
      <c r="EJ54" s="30" t="s">
        <v>150</v>
      </c>
      <c r="EK54" s="30" t="s">
        <v>149</v>
      </c>
      <c r="EL54" s="30" t="s">
        <v>521</v>
      </c>
      <c r="EM54" s="30" t="s">
        <v>522</v>
      </c>
      <c r="EN54" s="30" t="s">
        <v>523</v>
      </c>
      <c r="EO54" s="30" t="s">
        <v>524</v>
      </c>
      <c r="EP54" s="30" t="s">
        <v>525</v>
      </c>
      <c r="EQ54" s="30" t="s">
        <v>526</v>
      </c>
      <c r="ER54" s="30" t="s">
        <v>527</v>
      </c>
      <c r="ES54" s="30" t="s">
        <v>528</v>
      </c>
    </row>
    <row r="55" spans="1:149" ht="15.75" customHeight="1" x14ac:dyDescent="0.25">
      <c r="A55" s="29">
        <v>53</v>
      </c>
      <c r="B55" s="30" t="s">
        <v>529</v>
      </c>
      <c r="C55" s="31" t="s">
        <v>501</v>
      </c>
      <c r="D55" s="30" t="s">
        <v>146</v>
      </c>
      <c r="E55" s="30" t="s">
        <v>530</v>
      </c>
      <c r="F55" s="30">
        <v>48</v>
      </c>
      <c r="G55" s="30">
        <v>3</v>
      </c>
      <c r="H55" s="30" t="s">
        <v>157</v>
      </c>
      <c r="I55" s="30" t="s">
        <v>158</v>
      </c>
      <c r="J55" s="32">
        <v>5000000</v>
      </c>
      <c r="K55" s="32">
        <v>5000000</v>
      </c>
      <c r="L55" s="30" t="s">
        <v>173</v>
      </c>
      <c r="M55" s="30" t="s">
        <v>147</v>
      </c>
      <c r="N55" s="30">
        <v>100</v>
      </c>
      <c r="O55" s="30" t="s">
        <v>174</v>
      </c>
      <c r="P55" s="30" t="s">
        <v>531</v>
      </c>
      <c r="Q55" s="30" t="s">
        <v>532</v>
      </c>
      <c r="R55" s="30" t="s">
        <v>149</v>
      </c>
      <c r="S55" s="30" t="s">
        <v>149</v>
      </c>
      <c r="T55" s="30" t="s">
        <v>149</v>
      </c>
      <c r="U55" s="30" t="s">
        <v>149</v>
      </c>
      <c r="V55" s="30" t="s">
        <v>148</v>
      </c>
      <c r="W55" s="30" t="s">
        <v>149</v>
      </c>
      <c r="X55" s="30" t="s">
        <v>148</v>
      </c>
      <c r="Y55" s="30" t="s">
        <v>149</v>
      </c>
      <c r="Z55" s="30" t="s">
        <v>148</v>
      </c>
      <c r="AA55" s="30" t="s">
        <v>149</v>
      </c>
      <c r="AB55" s="30" t="s">
        <v>149</v>
      </c>
      <c r="AC55" s="30" t="s">
        <v>149</v>
      </c>
      <c r="AD55" s="30" t="s">
        <v>149</v>
      </c>
      <c r="AE55" s="30" t="s">
        <v>149</v>
      </c>
      <c r="AF55" s="30" t="s">
        <v>149</v>
      </c>
      <c r="AG55" s="30" t="s">
        <v>149</v>
      </c>
      <c r="AH55" s="30" t="s">
        <v>149</v>
      </c>
      <c r="AI55" s="30" t="s">
        <v>149</v>
      </c>
      <c r="AJ55" s="30" t="s">
        <v>149</v>
      </c>
      <c r="AK55" s="30" t="s">
        <v>506</v>
      </c>
      <c r="AL55" s="30" t="s">
        <v>149</v>
      </c>
      <c r="AM55" s="30" t="s">
        <v>149</v>
      </c>
      <c r="AN55" s="30" t="s">
        <v>149</v>
      </c>
      <c r="AO55" s="30" t="s">
        <v>149</v>
      </c>
      <c r="AP55" s="30" t="s">
        <v>149</v>
      </c>
      <c r="AQ55" s="30" t="s">
        <v>149</v>
      </c>
      <c r="AR55" s="30" t="s">
        <v>149</v>
      </c>
      <c r="AS55" s="30" t="s">
        <v>149</v>
      </c>
      <c r="AT55" s="30" t="s">
        <v>149</v>
      </c>
      <c r="AU55" s="30" t="s">
        <v>149</v>
      </c>
      <c r="AV55" s="30" t="s">
        <v>149</v>
      </c>
      <c r="AW55" s="30" t="s">
        <v>149</v>
      </c>
      <c r="AX55" s="30" t="s">
        <v>149</v>
      </c>
      <c r="AY55" s="30" t="s">
        <v>149</v>
      </c>
      <c r="AZ55" s="30" t="s">
        <v>149</v>
      </c>
      <c r="BA55" s="30" t="s">
        <v>149</v>
      </c>
      <c r="BB55" s="30" t="s">
        <v>149</v>
      </c>
      <c r="BC55" s="30"/>
      <c r="BD55" s="30" t="s">
        <v>149</v>
      </c>
      <c r="BE55" s="30" t="s">
        <v>149</v>
      </c>
      <c r="BF55" s="30" t="s">
        <v>149</v>
      </c>
      <c r="BG55" s="30" t="s">
        <v>149</v>
      </c>
      <c r="BH55" s="30" t="s">
        <v>149</v>
      </c>
      <c r="BI55" s="30" t="s">
        <v>149</v>
      </c>
      <c r="BJ55" s="30" t="s">
        <v>149</v>
      </c>
      <c r="BK55" s="30" t="s">
        <v>149</v>
      </c>
      <c r="BL55" s="30" t="s">
        <v>148</v>
      </c>
      <c r="BM55" s="30" t="s">
        <v>148</v>
      </c>
      <c r="BN55" s="30" t="s">
        <v>149</v>
      </c>
      <c r="BO55" s="30" t="s">
        <v>149</v>
      </c>
      <c r="BP55" s="30" t="s">
        <v>149</v>
      </c>
      <c r="BQ55" s="30" t="s">
        <v>149</v>
      </c>
      <c r="BR55" s="30" t="s">
        <v>149</v>
      </c>
      <c r="BS55" s="30" t="s">
        <v>148</v>
      </c>
      <c r="BT55" s="30" t="s">
        <v>149</v>
      </c>
      <c r="BU55" s="30" t="s">
        <v>148</v>
      </c>
      <c r="BV55" s="30" t="s">
        <v>149</v>
      </c>
      <c r="BW55" s="30" t="s">
        <v>149</v>
      </c>
      <c r="BX55" s="30" t="s">
        <v>149</v>
      </c>
      <c r="BY55" s="30" t="s">
        <v>149</v>
      </c>
      <c r="BZ55" s="30" t="s">
        <v>149</v>
      </c>
      <c r="CA55" s="30" t="s">
        <v>149</v>
      </c>
      <c r="CB55" s="30" t="s">
        <v>148</v>
      </c>
      <c r="CC55" s="30" t="s">
        <v>148</v>
      </c>
      <c r="CD55" s="30" t="s">
        <v>149</v>
      </c>
      <c r="CE55" s="30" t="s">
        <v>149</v>
      </c>
      <c r="CF55" s="30" t="s">
        <v>149</v>
      </c>
      <c r="CG55" s="30" t="s">
        <v>149</v>
      </c>
      <c r="CH55" s="30" t="s">
        <v>149</v>
      </c>
      <c r="CI55" s="30" t="s">
        <v>149</v>
      </c>
      <c r="CJ55" s="30" t="s">
        <v>149</v>
      </c>
      <c r="CK55" s="30" t="s">
        <v>149</v>
      </c>
      <c r="CL55" s="30" t="s">
        <v>149</v>
      </c>
      <c r="CM55" s="30" t="s">
        <v>149</v>
      </c>
      <c r="CN55" s="30" t="s">
        <v>149</v>
      </c>
      <c r="CO55" s="30" t="s">
        <v>149</v>
      </c>
      <c r="CP55" s="30" t="s">
        <v>149</v>
      </c>
      <c r="CQ55" s="30" t="s">
        <v>148</v>
      </c>
      <c r="CR55" s="30" t="s">
        <v>149</v>
      </c>
      <c r="CS55" s="30" t="s">
        <v>148</v>
      </c>
      <c r="CT55" s="30" t="s">
        <v>149</v>
      </c>
      <c r="CU55" s="30" t="s">
        <v>148</v>
      </c>
      <c r="CV55" s="30" t="s">
        <v>149</v>
      </c>
      <c r="CW55" s="30" t="s">
        <v>149</v>
      </c>
      <c r="CX55" s="30" t="s">
        <v>149</v>
      </c>
      <c r="CY55" s="30" t="s">
        <v>148</v>
      </c>
      <c r="CZ55" s="30" t="s">
        <v>149</v>
      </c>
      <c r="DA55" s="30" t="s">
        <v>149</v>
      </c>
      <c r="DB55" s="30" t="s">
        <v>148</v>
      </c>
      <c r="DC55" s="30" t="s">
        <v>149</v>
      </c>
      <c r="DD55" s="30" t="s">
        <v>149</v>
      </c>
      <c r="DE55" s="30" t="s">
        <v>150</v>
      </c>
      <c r="DF55" s="30" t="s">
        <v>149</v>
      </c>
      <c r="DG55" s="30" t="s">
        <v>149</v>
      </c>
      <c r="DH55" s="30" t="s">
        <v>148</v>
      </c>
      <c r="DI55" s="30" t="s">
        <v>149</v>
      </c>
      <c r="DJ55" s="30" t="s">
        <v>150</v>
      </c>
      <c r="DK55" s="30" t="s">
        <v>149</v>
      </c>
      <c r="DL55" s="30" t="s">
        <v>149</v>
      </c>
      <c r="DM55" s="30" t="s">
        <v>149</v>
      </c>
      <c r="DN55" s="30" t="s">
        <v>148</v>
      </c>
      <c r="DO55" s="30" t="s">
        <v>149</v>
      </c>
      <c r="DP55" s="30" t="s">
        <v>149</v>
      </c>
      <c r="DQ55" s="30" t="s">
        <v>149</v>
      </c>
      <c r="DR55" s="30" t="s">
        <v>149</v>
      </c>
      <c r="DS55" s="30" t="s">
        <v>148</v>
      </c>
      <c r="DT55" s="30" t="s">
        <v>149</v>
      </c>
      <c r="DU55" s="30" t="s">
        <v>149</v>
      </c>
      <c r="DV55" s="30" t="s">
        <v>149</v>
      </c>
      <c r="DW55" s="30" t="s">
        <v>148</v>
      </c>
      <c r="DX55" s="30" t="s">
        <v>149</v>
      </c>
      <c r="DY55" s="30" t="s">
        <v>148</v>
      </c>
      <c r="DZ55" s="30" t="s">
        <v>149</v>
      </c>
      <c r="EA55" s="30" t="s">
        <v>149</v>
      </c>
      <c r="EB55" s="30" t="s">
        <v>149</v>
      </c>
      <c r="EC55" s="30" t="s">
        <v>149</v>
      </c>
      <c r="ED55" s="30" t="s">
        <v>149</v>
      </c>
      <c r="EE55" s="30" t="s">
        <v>149</v>
      </c>
      <c r="EF55" s="30" t="s">
        <v>148</v>
      </c>
      <c r="EG55" s="30" t="s">
        <v>149</v>
      </c>
      <c r="EH55" s="30" t="s">
        <v>148</v>
      </c>
      <c r="EI55" s="30" t="s">
        <v>149</v>
      </c>
      <c r="EJ55" s="30" t="s">
        <v>148</v>
      </c>
      <c r="EK55" s="30" t="s">
        <v>149</v>
      </c>
      <c r="EL55" s="30" t="s">
        <v>533</v>
      </c>
      <c r="EM55" s="30" t="s">
        <v>534</v>
      </c>
      <c r="EN55" s="30" t="s">
        <v>535</v>
      </c>
      <c r="EO55" s="30" t="s">
        <v>536</v>
      </c>
      <c r="EP55" s="30" t="s">
        <v>537</v>
      </c>
      <c r="EQ55" s="30" t="s">
        <v>538</v>
      </c>
      <c r="ER55" s="30" t="s">
        <v>539</v>
      </c>
      <c r="ES55" s="30" t="s">
        <v>540</v>
      </c>
    </row>
    <row r="56" spans="1:149" ht="15.75" customHeight="1" x14ac:dyDescent="0.25">
      <c r="A56" s="29">
        <v>54</v>
      </c>
      <c r="B56" s="30" t="s">
        <v>541</v>
      </c>
      <c r="C56" s="31" t="s">
        <v>542</v>
      </c>
      <c r="D56" s="30" t="s">
        <v>368</v>
      </c>
      <c r="E56" s="30" t="s">
        <v>543</v>
      </c>
      <c r="F56" s="30">
        <v>40</v>
      </c>
      <c r="G56" s="30">
        <v>3</v>
      </c>
      <c r="H56" s="30" t="s">
        <v>344</v>
      </c>
      <c r="I56" s="30" t="s">
        <v>158</v>
      </c>
      <c r="J56" s="32">
        <v>9000000</v>
      </c>
      <c r="K56" s="32">
        <v>8000000</v>
      </c>
      <c r="L56" s="30" t="s">
        <v>173</v>
      </c>
      <c r="M56" s="30" t="s">
        <v>147</v>
      </c>
      <c r="N56" s="30">
        <v>250</v>
      </c>
      <c r="O56" s="30" t="s">
        <v>212</v>
      </c>
      <c r="P56" s="30" t="s">
        <v>544</v>
      </c>
      <c r="Q56" s="30" t="s">
        <v>545</v>
      </c>
      <c r="R56" s="30" t="s">
        <v>149</v>
      </c>
      <c r="S56" s="30" t="s">
        <v>149</v>
      </c>
      <c r="T56" s="30" t="s">
        <v>148</v>
      </c>
      <c r="U56" s="30" t="s">
        <v>149</v>
      </c>
      <c r="V56" s="30" t="s">
        <v>149</v>
      </c>
      <c r="W56" s="30" t="s">
        <v>149</v>
      </c>
      <c r="X56" s="30" t="s">
        <v>149</v>
      </c>
      <c r="Y56" s="30" t="s">
        <v>148</v>
      </c>
      <c r="Z56" s="30" t="s">
        <v>149</v>
      </c>
      <c r="AA56" s="30" t="s">
        <v>149</v>
      </c>
      <c r="AB56" s="30" t="s">
        <v>149</v>
      </c>
      <c r="AC56" s="30" t="s">
        <v>148</v>
      </c>
      <c r="AD56" s="30" t="s">
        <v>149</v>
      </c>
      <c r="AE56" s="30" t="s">
        <v>149</v>
      </c>
      <c r="AF56" s="30" t="s">
        <v>149</v>
      </c>
      <c r="AG56" s="30" t="s">
        <v>149</v>
      </c>
      <c r="AH56" s="30" t="s">
        <v>148</v>
      </c>
      <c r="AI56" s="30" t="s">
        <v>149</v>
      </c>
      <c r="AJ56" s="30" t="s">
        <v>149</v>
      </c>
      <c r="AK56" s="30" t="s">
        <v>149</v>
      </c>
      <c r="AL56" s="30" t="s">
        <v>506</v>
      </c>
      <c r="AM56" s="30" t="s">
        <v>149</v>
      </c>
      <c r="AN56" s="30" t="s">
        <v>149</v>
      </c>
      <c r="AO56" s="30" t="s">
        <v>148</v>
      </c>
      <c r="AP56" s="30" t="s">
        <v>149</v>
      </c>
      <c r="AQ56" s="30" t="s">
        <v>149</v>
      </c>
      <c r="AR56" s="30" t="s">
        <v>149</v>
      </c>
      <c r="AS56" s="30" t="s">
        <v>149</v>
      </c>
      <c r="AT56" s="30" t="s">
        <v>149</v>
      </c>
      <c r="AU56" s="30" t="s">
        <v>149</v>
      </c>
      <c r="AV56" s="30" t="s">
        <v>148</v>
      </c>
      <c r="AW56" s="30" t="s">
        <v>149</v>
      </c>
      <c r="AX56" s="30" t="s">
        <v>149</v>
      </c>
      <c r="AY56" s="30" t="s">
        <v>149</v>
      </c>
      <c r="AZ56" s="30" t="s">
        <v>149</v>
      </c>
      <c r="BA56" s="30" t="s">
        <v>148</v>
      </c>
      <c r="BB56" s="30" t="s">
        <v>149</v>
      </c>
      <c r="BC56" s="30"/>
      <c r="BD56" s="30" t="s">
        <v>149</v>
      </c>
      <c r="BE56" s="30" t="s">
        <v>148</v>
      </c>
      <c r="BF56" s="30" t="s">
        <v>149</v>
      </c>
      <c r="BG56" s="30" t="s">
        <v>149</v>
      </c>
      <c r="BH56" s="30" t="s">
        <v>149</v>
      </c>
      <c r="BI56" s="30" t="s">
        <v>149</v>
      </c>
      <c r="BJ56" s="30" t="s">
        <v>149</v>
      </c>
      <c r="BK56" s="30" t="s">
        <v>149</v>
      </c>
      <c r="BL56" s="30" t="s">
        <v>149</v>
      </c>
      <c r="BM56" s="30" t="s">
        <v>148</v>
      </c>
      <c r="BN56" s="30" t="s">
        <v>149</v>
      </c>
      <c r="BO56" s="30" t="s">
        <v>149</v>
      </c>
      <c r="BP56" s="30" t="s">
        <v>149</v>
      </c>
      <c r="BQ56" s="30" t="s">
        <v>149</v>
      </c>
      <c r="BR56" s="30" t="s">
        <v>149</v>
      </c>
      <c r="BS56" s="30" t="s">
        <v>149</v>
      </c>
      <c r="BT56" s="30" t="s">
        <v>148</v>
      </c>
      <c r="BU56" s="30" t="s">
        <v>149</v>
      </c>
      <c r="BV56" s="30" t="s">
        <v>149</v>
      </c>
      <c r="BW56" s="30" t="s">
        <v>149</v>
      </c>
      <c r="BX56" s="30" t="s">
        <v>149</v>
      </c>
      <c r="BY56" s="30" t="s">
        <v>149</v>
      </c>
      <c r="BZ56" s="30" t="s">
        <v>149</v>
      </c>
      <c r="CA56" s="30" t="s">
        <v>148</v>
      </c>
      <c r="CB56" s="30" t="s">
        <v>149</v>
      </c>
      <c r="CC56" s="30" t="s">
        <v>149</v>
      </c>
      <c r="CD56" s="30" t="s">
        <v>148</v>
      </c>
      <c r="CE56" s="30" t="s">
        <v>149</v>
      </c>
      <c r="CF56" s="30" t="s">
        <v>149</v>
      </c>
      <c r="CG56" s="30" t="s">
        <v>149</v>
      </c>
      <c r="CH56" s="30" t="s">
        <v>149</v>
      </c>
      <c r="CI56" s="30" t="s">
        <v>149</v>
      </c>
      <c r="CJ56" s="30" t="s">
        <v>148</v>
      </c>
      <c r="CK56" s="30" t="s">
        <v>149</v>
      </c>
      <c r="CL56" s="30" t="s">
        <v>148</v>
      </c>
      <c r="CM56" s="30" t="s">
        <v>148</v>
      </c>
      <c r="CN56" s="30" t="s">
        <v>148</v>
      </c>
      <c r="CO56" s="30" t="s">
        <v>149</v>
      </c>
      <c r="CP56" s="30" t="s">
        <v>149</v>
      </c>
      <c r="CQ56" s="30" t="s">
        <v>149</v>
      </c>
      <c r="CR56" s="30" t="s">
        <v>149</v>
      </c>
      <c r="CS56" s="30" t="s">
        <v>149</v>
      </c>
      <c r="CT56" s="30" t="s">
        <v>148</v>
      </c>
      <c r="CU56" s="30" t="s">
        <v>149</v>
      </c>
      <c r="CV56" s="30" t="s">
        <v>149</v>
      </c>
      <c r="CW56" s="30" t="s">
        <v>149</v>
      </c>
      <c r="CX56" s="30" t="s">
        <v>149</v>
      </c>
      <c r="CY56" s="30" t="s">
        <v>149</v>
      </c>
      <c r="CZ56" s="30" t="s">
        <v>149</v>
      </c>
      <c r="DA56" s="30" t="s">
        <v>149</v>
      </c>
      <c r="DB56" s="30" t="s">
        <v>148</v>
      </c>
      <c r="DC56" s="30" t="s">
        <v>149</v>
      </c>
      <c r="DD56" s="30" t="s">
        <v>149</v>
      </c>
      <c r="DE56" s="30" t="s">
        <v>149</v>
      </c>
      <c r="DF56" s="30" t="s">
        <v>149</v>
      </c>
      <c r="DG56" s="30" t="s">
        <v>149</v>
      </c>
      <c r="DH56" s="30" t="s">
        <v>149</v>
      </c>
      <c r="DI56" s="30" t="s">
        <v>148</v>
      </c>
      <c r="DJ56" s="30" t="s">
        <v>149</v>
      </c>
      <c r="DK56" s="30" t="s">
        <v>149</v>
      </c>
      <c r="DL56" s="30" t="s">
        <v>149</v>
      </c>
      <c r="DM56" s="30" t="s">
        <v>149</v>
      </c>
      <c r="DN56" s="30" t="s">
        <v>148</v>
      </c>
      <c r="DO56" s="30" t="s">
        <v>149</v>
      </c>
      <c r="DP56" s="30" t="s">
        <v>150</v>
      </c>
      <c r="DQ56" s="30" t="s">
        <v>149</v>
      </c>
      <c r="DR56" s="30" t="s">
        <v>149</v>
      </c>
      <c r="DS56" s="30" t="s">
        <v>149</v>
      </c>
      <c r="DT56" s="30" t="s">
        <v>149</v>
      </c>
      <c r="DU56" s="30" t="s">
        <v>149</v>
      </c>
      <c r="DV56" s="30" t="s">
        <v>148</v>
      </c>
      <c r="DW56" s="30" t="s">
        <v>149</v>
      </c>
      <c r="DX56" s="30" t="s">
        <v>149</v>
      </c>
      <c r="DY56" s="30" t="s">
        <v>149</v>
      </c>
      <c r="DZ56" s="30" t="s">
        <v>149</v>
      </c>
      <c r="EA56" s="30" t="s">
        <v>149</v>
      </c>
      <c r="EB56" s="30" t="s">
        <v>149</v>
      </c>
      <c r="EC56" s="30" t="s">
        <v>148</v>
      </c>
      <c r="ED56" s="30" t="s">
        <v>149</v>
      </c>
      <c r="EE56" s="30" t="s">
        <v>149</v>
      </c>
      <c r="EF56" s="30" t="s">
        <v>149</v>
      </c>
      <c r="EG56" s="30" t="s">
        <v>148</v>
      </c>
      <c r="EH56" s="30" t="s">
        <v>149</v>
      </c>
      <c r="EI56" s="30" t="s">
        <v>148</v>
      </c>
      <c r="EJ56" s="30" t="s">
        <v>149</v>
      </c>
      <c r="EK56" s="30" t="s">
        <v>148</v>
      </c>
      <c r="EL56" s="30" t="s">
        <v>546</v>
      </c>
      <c r="EM56" s="30" t="s">
        <v>547</v>
      </c>
      <c r="EN56" s="30" t="s">
        <v>548</v>
      </c>
      <c r="EO56" s="30" t="s">
        <v>549</v>
      </c>
      <c r="EP56" s="30" t="s">
        <v>550</v>
      </c>
      <c r="EQ56" s="30" t="s">
        <v>551</v>
      </c>
      <c r="ER56" s="30" t="s">
        <v>552</v>
      </c>
      <c r="ES56" s="30" t="s">
        <v>553</v>
      </c>
    </row>
    <row r="57" spans="1:149" ht="15.75" customHeight="1" x14ac:dyDescent="0.25">
      <c r="A57" s="29">
        <v>55</v>
      </c>
      <c r="B57" s="30" t="s">
        <v>554</v>
      </c>
      <c r="C57" s="31" t="s">
        <v>501</v>
      </c>
      <c r="D57" s="30" t="s">
        <v>146</v>
      </c>
      <c r="E57" s="30" t="s">
        <v>530</v>
      </c>
      <c r="F57" s="30">
        <v>29</v>
      </c>
      <c r="G57" s="30">
        <v>5</v>
      </c>
      <c r="H57" s="30" t="s">
        <v>413</v>
      </c>
      <c r="I57" s="30" t="s">
        <v>518</v>
      </c>
      <c r="J57" s="32">
        <v>6000000</v>
      </c>
      <c r="K57" s="32">
        <v>5000000</v>
      </c>
      <c r="L57" s="30" t="s">
        <v>173</v>
      </c>
      <c r="M57" s="30" t="s">
        <v>147</v>
      </c>
      <c r="N57" s="30">
        <v>200</v>
      </c>
      <c r="O57" s="30" t="s">
        <v>174</v>
      </c>
      <c r="P57" s="30" t="s">
        <v>555</v>
      </c>
      <c r="Q57" s="30" t="s">
        <v>556</v>
      </c>
      <c r="R57" s="30" t="s">
        <v>149</v>
      </c>
      <c r="S57" s="30" t="s">
        <v>149</v>
      </c>
      <c r="T57" s="30" t="s">
        <v>148</v>
      </c>
      <c r="U57" s="30" t="s">
        <v>149</v>
      </c>
      <c r="V57" s="30" t="s">
        <v>149</v>
      </c>
      <c r="W57" s="30" t="s">
        <v>148</v>
      </c>
      <c r="X57" s="30" t="s">
        <v>149</v>
      </c>
      <c r="Y57" s="30" t="s">
        <v>148</v>
      </c>
      <c r="Z57" s="30" t="s">
        <v>149</v>
      </c>
      <c r="AA57" s="30" t="s">
        <v>149</v>
      </c>
      <c r="AB57" s="30" t="s">
        <v>150</v>
      </c>
      <c r="AC57" s="30" t="s">
        <v>149</v>
      </c>
      <c r="AD57" s="30" t="s">
        <v>149</v>
      </c>
      <c r="AE57" s="30" t="s">
        <v>149</v>
      </c>
      <c r="AF57" s="30" t="s">
        <v>149</v>
      </c>
      <c r="AG57" s="30" t="s">
        <v>149</v>
      </c>
      <c r="AH57" s="30" t="s">
        <v>149</v>
      </c>
      <c r="AI57" s="30" t="s">
        <v>149</v>
      </c>
      <c r="AJ57" s="30" t="s">
        <v>149</v>
      </c>
      <c r="AK57" s="30" t="s">
        <v>149</v>
      </c>
      <c r="AL57" s="30" t="s">
        <v>506</v>
      </c>
      <c r="AM57" s="30" t="s">
        <v>149</v>
      </c>
      <c r="AN57" s="30" t="s">
        <v>148</v>
      </c>
      <c r="AO57" s="30" t="s">
        <v>149</v>
      </c>
      <c r="AP57" s="30" t="s">
        <v>148</v>
      </c>
      <c r="AQ57" s="30" t="s">
        <v>149</v>
      </c>
      <c r="AR57" s="30" t="s">
        <v>149</v>
      </c>
      <c r="AS57" s="30" t="s">
        <v>149</v>
      </c>
      <c r="AT57" s="30" t="s">
        <v>148</v>
      </c>
      <c r="AU57" s="30" t="s">
        <v>149</v>
      </c>
      <c r="AV57" s="30" t="s">
        <v>149</v>
      </c>
      <c r="AW57" s="30" t="s">
        <v>149</v>
      </c>
      <c r="AX57" s="30" t="s">
        <v>148</v>
      </c>
      <c r="AY57" s="30" t="s">
        <v>149</v>
      </c>
      <c r="AZ57" s="30" t="s">
        <v>149</v>
      </c>
      <c r="BA57" s="30" t="s">
        <v>148</v>
      </c>
      <c r="BB57" s="30" t="s">
        <v>149</v>
      </c>
      <c r="BC57" s="30"/>
      <c r="BD57" s="30" t="s">
        <v>149</v>
      </c>
      <c r="BE57" s="30" t="s">
        <v>149</v>
      </c>
      <c r="BF57" s="30" t="s">
        <v>149</v>
      </c>
      <c r="BG57" s="30" t="s">
        <v>149</v>
      </c>
      <c r="BH57" s="30" t="s">
        <v>149</v>
      </c>
      <c r="BI57" s="30" t="s">
        <v>149</v>
      </c>
      <c r="BJ57" s="30" t="s">
        <v>149</v>
      </c>
      <c r="BK57" s="30" t="s">
        <v>149</v>
      </c>
      <c r="BL57" s="30" t="s">
        <v>149</v>
      </c>
      <c r="BM57" s="30" t="s">
        <v>149</v>
      </c>
      <c r="BN57" s="30" t="s">
        <v>149</v>
      </c>
      <c r="BO57" s="30" t="s">
        <v>149</v>
      </c>
      <c r="BP57" s="30" t="s">
        <v>149</v>
      </c>
      <c r="BQ57" s="30" t="s">
        <v>149</v>
      </c>
      <c r="BR57" s="30" t="s">
        <v>149</v>
      </c>
      <c r="BS57" s="30" t="s">
        <v>149</v>
      </c>
      <c r="BT57" s="30" t="s">
        <v>149</v>
      </c>
      <c r="BU57" s="30" t="s">
        <v>149</v>
      </c>
      <c r="BV57" s="30" t="s">
        <v>149</v>
      </c>
      <c r="BW57" s="30" t="s">
        <v>149</v>
      </c>
      <c r="BX57" s="30" t="s">
        <v>149</v>
      </c>
      <c r="BY57" s="30" t="s">
        <v>149</v>
      </c>
      <c r="BZ57" s="30" t="s">
        <v>149</v>
      </c>
      <c r="CA57" s="30" t="s">
        <v>149</v>
      </c>
      <c r="CB57" s="30" t="s">
        <v>149</v>
      </c>
      <c r="CC57" s="30" t="s">
        <v>149</v>
      </c>
      <c r="CD57" s="30" t="s">
        <v>149</v>
      </c>
      <c r="CE57" s="30" t="s">
        <v>149</v>
      </c>
      <c r="CF57" s="30" t="s">
        <v>148</v>
      </c>
      <c r="CG57" s="30" t="s">
        <v>149</v>
      </c>
      <c r="CH57" s="30" t="s">
        <v>148</v>
      </c>
      <c r="CI57" s="30" t="s">
        <v>149</v>
      </c>
      <c r="CJ57" s="30" t="s">
        <v>148</v>
      </c>
      <c r="CK57" s="30" t="s">
        <v>149</v>
      </c>
      <c r="CL57" s="30" t="s">
        <v>148</v>
      </c>
      <c r="CM57" s="30" t="s">
        <v>149</v>
      </c>
      <c r="CN57" s="30" t="s">
        <v>148</v>
      </c>
      <c r="CO57" s="30" t="s">
        <v>149</v>
      </c>
      <c r="CP57" s="30" t="s">
        <v>148</v>
      </c>
      <c r="CQ57" s="30" t="s">
        <v>149</v>
      </c>
      <c r="CR57" s="30" t="s">
        <v>148</v>
      </c>
      <c r="CS57" s="30" t="s">
        <v>149</v>
      </c>
      <c r="CT57" s="30" t="s">
        <v>149</v>
      </c>
      <c r="CU57" s="30" t="s">
        <v>149</v>
      </c>
      <c r="CV57" s="30" t="s">
        <v>149</v>
      </c>
      <c r="CW57" s="30" t="s">
        <v>149</v>
      </c>
      <c r="CX57" s="30" t="s">
        <v>149</v>
      </c>
      <c r="CY57" s="30" t="s">
        <v>149</v>
      </c>
      <c r="CZ57" s="30" t="s">
        <v>149</v>
      </c>
      <c r="DA57" s="30" t="s">
        <v>149</v>
      </c>
      <c r="DB57" s="30" t="s">
        <v>149</v>
      </c>
      <c r="DC57" s="30" t="s">
        <v>149</v>
      </c>
      <c r="DD57" s="30" t="s">
        <v>149</v>
      </c>
      <c r="DE57" s="30" t="s">
        <v>149</v>
      </c>
      <c r="DF57" s="30" t="s">
        <v>148</v>
      </c>
      <c r="DG57" s="30" t="s">
        <v>149</v>
      </c>
      <c r="DH57" s="30" t="s">
        <v>149</v>
      </c>
      <c r="DI57" s="30" t="s">
        <v>148</v>
      </c>
      <c r="DJ57" s="30" t="s">
        <v>149</v>
      </c>
      <c r="DK57" s="30" t="s">
        <v>148</v>
      </c>
      <c r="DL57" s="30" t="s">
        <v>149</v>
      </c>
      <c r="DM57" s="30" t="s">
        <v>149</v>
      </c>
      <c r="DN57" s="30" t="s">
        <v>149</v>
      </c>
      <c r="DO57" s="30" t="s">
        <v>148</v>
      </c>
      <c r="DP57" s="30" t="s">
        <v>148</v>
      </c>
      <c r="DQ57" s="30" t="s">
        <v>149</v>
      </c>
      <c r="DR57" s="30" t="s">
        <v>149</v>
      </c>
      <c r="DS57" s="30" t="s">
        <v>149</v>
      </c>
      <c r="DT57" s="30" t="s">
        <v>149</v>
      </c>
      <c r="DU57" s="30" t="s">
        <v>149</v>
      </c>
      <c r="DV57" s="30" t="s">
        <v>149</v>
      </c>
      <c r="DW57" s="30" t="s">
        <v>149</v>
      </c>
      <c r="DX57" s="30" t="s">
        <v>149</v>
      </c>
      <c r="DY57" s="30" t="s">
        <v>149</v>
      </c>
      <c r="DZ57" s="30" t="s">
        <v>149</v>
      </c>
      <c r="EA57" s="30" t="s">
        <v>149</v>
      </c>
      <c r="EB57" s="30" t="s">
        <v>149</v>
      </c>
      <c r="EC57" s="30" t="s">
        <v>149</v>
      </c>
      <c r="ED57" s="30" t="s">
        <v>149</v>
      </c>
      <c r="EE57" s="30" t="s">
        <v>149</v>
      </c>
      <c r="EF57" s="30" t="s">
        <v>149</v>
      </c>
      <c r="EG57" s="30" t="s">
        <v>149</v>
      </c>
      <c r="EH57" s="30" t="s">
        <v>149</v>
      </c>
      <c r="EI57" s="30" t="s">
        <v>149</v>
      </c>
      <c r="EJ57" s="30" t="s">
        <v>149</v>
      </c>
      <c r="EK57" s="30" t="s">
        <v>149</v>
      </c>
      <c r="EL57" s="30" t="s">
        <v>557</v>
      </c>
      <c r="EM57" s="30" t="s">
        <v>558</v>
      </c>
      <c r="EN57" s="30" t="s">
        <v>509</v>
      </c>
      <c r="EO57" s="30" t="s">
        <v>559</v>
      </c>
      <c r="EP57" s="30" t="s">
        <v>560</v>
      </c>
      <c r="EQ57" s="30" t="s">
        <v>561</v>
      </c>
      <c r="ER57" s="30" t="s">
        <v>562</v>
      </c>
      <c r="ES57" s="30" t="s">
        <v>563</v>
      </c>
    </row>
    <row r="58" spans="1:149" ht="15.75" customHeight="1" x14ac:dyDescent="0.25">
      <c r="A58" s="29">
        <v>56</v>
      </c>
      <c r="B58" s="30" t="s">
        <v>564</v>
      </c>
      <c r="C58" s="31" t="s">
        <v>565</v>
      </c>
      <c r="D58" s="30" t="s">
        <v>146</v>
      </c>
      <c r="E58" s="30" t="s">
        <v>566</v>
      </c>
      <c r="F58" s="30">
        <v>35</v>
      </c>
      <c r="G58" s="30">
        <v>3</v>
      </c>
      <c r="H58" s="30" t="s">
        <v>157</v>
      </c>
      <c r="I58" s="30" t="s">
        <v>172</v>
      </c>
      <c r="J58" s="32">
        <v>4000000</v>
      </c>
      <c r="K58" s="32">
        <v>6000000</v>
      </c>
      <c r="L58" s="30" t="s">
        <v>318</v>
      </c>
      <c r="M58" s="30" t="s">
        <v>567</v>
      </c>
      <c r="N58" s="30">
        <v>150</v>
      </c>
      <c r="O58" s="30" t="s">
        <v>174</v>
      </c>
      <c r="P58" s="30" t="s">
        <v>568</v>
      </c>
      <c r="Q58" s="30" t="s">
        <v>545</v>
      </c>
      <c r="R58" s="30" t="s">
        <v>149</v>
      </c>
      <c r="S58" s="30" t="s">
        <v>149</v>
      </c>
      <c r="T58" s="30" t="s">
        <v>149</v>
      </c>
      <c r="U58" s="30" t="s">
        <v>149</v>
      </c>
      <c r="V58" s="30" t="s">
        <v>148</v>
      </c>
      <c r="W58" s="30" t="s">
        <v>148</v>
      </c>
      <c r="X58" s="30" t="s">
        <v>148</v>
      </c>
      <c r="Y58" s="30" t="s">
        <v>148</v>
      </c>
      <c r="Z58" s="30" t="s">
        <v>149</v>
      </c>
      <c r="AA58" s="30" t="s">
        <v>149</v>
      </c>
      <c r="AB58" s="30" t="s">
        <v>149</v>
      </c>
      <c r="AC58" s="30" t="s">
        <v>148</v>
      </c>
      <c r="AD58" s="30" t="s">
        <v>149</v>
      </c>
      <c r="AE58" s="30" t="s">
        <v>149</v>
      </c>
      <c r="AF58" s="30" t="s">
        <v>149</v>
      </c>
      <c r="AG58" s="30" t="s">
        <v>149</v>
      </c>
      <c r="AH58" s="30" t="s">
        <v>149</v>
      </c>
      <c r="AI58" s="30" t="s">
        <v>149</v>
      </c>
      <c r="AJ58" s="30" t="s">
        <v>149</v>
      </c>
      <c r="AK58" s="30" t="s">
        <v>149</v>
      </c>
      <c r="AL58" s="30" t="s">
        <v>149</v>
      </c>
      <c r="AM58" s="30" t="s">
        <v>149</v>
      </c>
      <c r="AN58" s="30" t="s">
        <v>149</v>
      </c>
      <c r="AO58" s="30" t="s">
        <v>148</v>
      </c>
      <c r="AP58" s="30" t="s">
        <v>149</v>
      </c>
      <c r="AQ58" s="30" t="s">
        <v>149</v>
      </c>
      <c r="AR58" s="30" t="s">
        <v>149</v>
      </c>
      <c r="AS58" s="30" t="s">
        <v>149</v>
      </c>
      <c r="AT58" s="30" t="s">
        <v>149</v>
      </c>
      <c r="AU58" s="30" t="s">
        <v>149</v>
      </c>
      <c r="AV58" s="30" t="s">
        <v>149</v>
      </c>
      <c r="AW58" s="30" t="s">
        <v>149</v>
      </c>
      <c r="AX58" s="30" t="s">
        <v>149</v>
      </c>
      <c r="AY58" s="30" t="s">
        <v>149</v>
      </c>
      <c r="AZ58" s="30" t="s">
        <v>149</v>
      </c>
      <c r="BA58" s="30" t="s">
        <v>149</v>
      </c>
      <c r="BB58" s="30" t="s">
        <v>149</v>
      </c>
      <c r="BC58" s="30"/>
      <c r="BD58" s="30" t="s">
        <v>149</v>
      </c>
      <c r="BE58" s="30" t="s">
        <v>149</v>
      </c>
      <c r="BF58" s="30" t="s">
        <v>149</v>
      </c>
      <c r="BG58" s="30" t="s">
        <v>149</v>
      </c>
      <c r="BH58" s="30" t="s">
        <v>149</v>
      </c>
      <c r="BI58" s="30" t="s">
        <v>149</v>
      </c>
      <c r="BJ58" s="30" t="s">
        <v>149</v>
      </c>
      <c r="BK58" s="30" t="s">
        <v>149</v>
      </c>
      <c r="BL58" s="30" t="s">
        <v>149</v>
      </c>
      <c r="BM58" s="30" t="s">
        <v>149</v>
      </c>
      <c r="BN58" s="30" t="s">
        <v>149</v>
      </c>
      <c r="BO58" s="30" t="s">
        <v>149</v>
      </c>
      <c r="BP58" s="30" t="s">
        <v>149</v>
      </c>
      <c r="BQ58" s="30" t="s">
        <v>149</v>
      </c>
      <c r="BR58" s="30" t="s">
        <v>149</v>
      </c>
      <c r="BS58" s="30" t="s">
        <v>149</v>
      </c>
      <c r="BT58" s="30" t="s">
        <v>149</v>
      </c>
      <c r="BU58" s="30" t="s">
        <v>149</v>
      </c>
      <c r="BV58" s="30" t="s">
        <v>149</v>
      </c>
      <c r="BW58" s="30" t="s">
        <v>149</v>
      </c>
      <c r="BX58" s="30" t="s">
        <v>149</v>
      </c>
      <c r="BY58" s="30" t="s">
        <v>149</v>
      </c>
      <c r="BZ58" s="30" t="s">
        <v>149</v>
      </c>
      <c r="CA58" s="30" t="s">
        <v>149</v>
      </c>
      <c r="CB58" s="30" t="s">
        <v>149</v>
      </c>
      <c r="CC58" s="30" t="s">
        <v>149</v>
      </c>
      <c r="CD58" s="30" t="s">
        <v>149</v>
      </c>
      <c r="CE58" s="30" t="s">
        <v>149</v>
      </c>
      <c r="CF58" s="30" t="s">
        <v>149</v>
      </c>
      <c r="CG58" s="30" t="s">
        <v>149</v>
      </c>
      <c r="CH58" s="30" t="s">
        <v>149</v>
      </c>
      <c r="CI58" s="30" t="s">
        <v>149</v>
      </c>
      <c r="CJ58" s="30" t="s">
        <v>149</v>
      </c>
      <c r="CK58" s="30" t="s">
        <v>149</v>
      </c>
      <c r="CL58" s="30" t="s">
        <v>149</v>
      </c>
      <c r="CM58" s="30" t="s">
        <v>149</v>
      </c>
      <c r="CN58" s="30" t="s">
        <v>149</v>
      </c>
      <c r="CO58" s="30" t="s">
        <v>149</v>
      </c>
      <c r="CP58" s="30" t="s">
        <v>149</v>
      </c>
      <c r="CQ58" s="30" t="s">
        <v>149</v>
      </c>
      <c r="CR58" s="30" t="s">
        <v>149</v>
      </c>
      <c r="CS58" s="30" t="s">
        <v>149</v>
      </c>
      <c r="CT58" s="30" t="s">
        <v>149</v>
      </c>
      <c r="CU58" s="30" t="s">
        <v>149</v>
      </c>
      <c r="CV58" s="30" t="s">
        <v>149</v>
      </c>
      <c r="CW58" s="30" t="s">
        <v>149</v>
      </c>
      <c r="CX58" s="30" t="s">
        <v>149</v>
      </c>
      <c r="CY58" s="30" t="s">
        <v>149</v>
      </c>
      <c r="CZ58" s="30" t="s">
        <v>149</v>
      </c>
      <c r="DA58" s="30" t="s">
        <v>149</v>
      </c>
      <c r="DB58" s="30" t="s">
        <v>149</v>
      </c>
      <c r="DC58" s="30" t="s">
        <v>149</v>
      </c>
      <c r="DD58" s="30" t="s">
        <v>149</v>
      </c>
      <c r="DE58" s="30" t="s">
        <v>149</v>
      </c>
      <c r="DF58" s="30" t="s">
        <v>149</v>
      </c>
      <c r="DG58" s="30" t="s">
        <v>149</v>
      </c>
      <c r="DH58" s="30" t="s">
        <v>149</v>
      </c>
      <c r="DI58" s="30" t="s">
        <v>149</v>
      </c>
      <c r="DJ58" s="30" t="s">
        <v>149</v>
      </c>
      <c r="DK58" s="30" t="s">
        <v>149</v>
      </c>
      <c r="DL58" s="30" t="s">
        <v>149</v>
      </c>
      <c r="DM58" s="30" t="s">
        <v>149</v>
      </c>
      <c r="DN58" s="30" t="s">
        <v>149</v>
      </c>
      <c r="DO58" s="30" t="s">
        <v>149</v>
      </c>
      <c r="DP58" s="30" t="s">
        <v>149</v>
      </c>
      <c r="DQ58" s="30" t="s">
        <v>149</v>
      </c>
      <c r="DR58" s="30" t="s">
        <v>149</v>
      </c>
      <c r="DS58" s="30" t="s">
        <v>149</v>
      </c>
      <c r="DT58" s="30" t="s">
        <v>149</v>
      </c>
      <c r="DU58" s="30" t="s">
        <v>149</v>
      </c>
      <c r="DV58" s="30" t="s">
        <v>149</v>
      </c>
      <c r="DW58" s="30" t="s">
        <v>149</v>
      </c>
      <c r="DX58" s="30" t="s">
        <v>149</v>
      </c>
      <c r="DY58" s="30" t="s">
        <v>149</v>
      </c>
      <c r="DZ58" s="30" t="s">
        <v>149</v>
      </c>
      <c r="EA58" s="30" t="s">
        <v>149</v>
      </c>
      <c r="EB58" s="30" t="s">
        <v>149</v>
      </c>
      <c r="EC58" s="30" t="s">
        <v>149</v>
      </c>
      <c r="ED58" s="30" t="s">
        <v>149</v>
      </c>
      <c r="EE58" s="30" t="s">
        <v>149</v>
      </c>
      <c r="EF58" s="30" t="s">
        <v>149</v>
      </c>
      <c r="EG58" s="30" t="s">
        <v>149</v>
      </c>
      <c r="EH58" s="30" t="s">
        <v>149</v>
      </c>
      <c r="EI58" s="30" t="s">
        <v>149</v>
      </c>
      <c r="EJ58" s="30" t="s">
        <v>149</v>
      </c>
      <c r="EK58" s="30" t="s">
        <v>149</v>
      </c>
      <c r="EL58" s="30" t="s">
        <v>569</v>
      </c>
      <c r="EM58" s="30" t="s">
        <v>289</v>
      </c>
      <c r="EN58" s="30" t="s">
        <v>570</v>
      </c>
      <c r="EO58" s="30" t="s">
        <v>571</v>
      </c>
      <c r="EP58" s="30" t="s">
        <v>572</v>
      </c>
      <c r="EQ58" s="30" t="s">
        <v>573</v>
      </c>
      <c r="ER58" s="30" t="s">
        <v>574</v>
      </c>
      <c r="ES58" s="30" t="s">
        <v>575</v>
      </c>
    </row>
    <row r="59" spans="1:149" ht="15.75" customHeight="1" x14ac:dyDescent="0.35">
      <c r="A59" s="29">
        <v>57</v>
      </c>
      <c r="B59" s="30" t="s">
        <v>576</v>
      </c>
      <c r="C59" s="31" t="s">
        <v>577</v>
      </c>
      <c r="D59" s="30" t="s">
        <v>146</v>
      </c>
      <c r="E59" s="30" t="s">
        <v>530</v>
      </c>
      <c r="F59" s="30">
        <v>38</v>
      </c>
      <c r="G59" s="30">
        <v>4</v>
      </c>
      <c r="H59" s="30" t="s">
        <v>157</v>
      </c>
      <c r="I59" s="30" t="s">
        <v>172</v>
      </c>
      <c r="J59" s="32">
        <v>2000000</v>
      </c>
      <c r="K59" s="32">
        <v>1500000</v>
      </c>
      <c r="L59" s="30" t="s">
        <v>173</v>
      </c>
      <c r="M59" s="30" t="s">
        <v>147</v>
      </c>
      <c r="N59" s="30">
        <v>260</v>
      </c>
      <c r="O59" s="30" t="s">
        <v>519</v>
      </c>
      <c r="P59" s="30" t="s">
        <v>578</v>
      </c>
      <c r="Q59" s="30"/>
      <c r="R59" s="30" t="s">
        <v>149</v>
      </c>
      <c r="S59" s="30" t="s">
        <v>149</v>
      </c>
      <c r="T59" s="30" t="s">
        <v>149</v>
      </c>
      <c r="U59" s="30" t="s">
        <v>149</v>
      </c>
      <c r="V59" s="30" t="s">
        <v>148</v>
      </c>
      <c r="W59" s="30" t="s">
        <v>148</v>
      </c>
      <c r="X59" s="30" t="s">
        <v>148</v>
      </c>
      <c r="Y59" s="30" t="s">
        <v>148</v>
      </c>
      <c r="Z59" s="30" t="s">
        <v>149</v>
      </c>
      <c r="AA59" s="30" t="s">
        <v>149</v>
      </c>
      <c r="AB59" s="30" t="s">
        <v>149</v>
      </c>
      <c r="AC59" s="30" t="s">
        <v>148</v>
      </c>
      <c r="AD59" s="30" t="s">
        <v>149</v>
      </c>
      <c r="AE59" s="30" t="s">
        <v>149</v>
      </c>
      <c r="AF59" s="30" t="s">
        <v>149</v>
      </c>
      <c r="AG59" s="30" t="s">
        <v>150</v>
      </c>
      <c r="AH59" s="30" t="s">
        <v>149</v>
      </c>
      <c r="AI59" s="30" t="s">
        <v>149</v>
      </c>
      <c r="AJ59" s="30" t="s">
        <v>149</v>
      </c>
      <c r="AK59" s="30" t="s">
        <v>149</v>
      </c>
      <c r="AL59" s="30" t="s">
        <v>149</v>
      </c>
      <c r="AM59" s="30" t="s">
        <v>149</v>
      </c>
      <c r="AN59" s="30" t="s">
        <v>149</v>
      </c>
      <c r="AO59" s="30" t="s">
        <v>149</v>
      </c>
      <c r="AP59" s="30" t="s">
        <v>148</v>
      </c>
      <c r="AQ59" s="30" t="s">
        <v>149</v>
      </c>
      <c r="AR59" s="30" t="s">
        <v>149</v>
      </c>
      <c r="AS59" s="30" t="s">
        <v>149</v>
      </c>
      <c r="AT59" s="30" t="s">
        <v>149</v>
      </c>
      <c r="AU59" s="30" t="s">
        <v>148</v>
      </c>
      <c r="AV59" s="30" t="s">
        <v>149</v>
      </c>
      <c r="AW59" s="30" t="s">
        <v>149</v>
      </c>
      <c r="AX59" s="30" t="s">
        <v>149</v>
      </c>
      <c r="AY59" s="30" t="s">
        <v>149</v>
      </c>
      <c r="AZ59" s="30" t="s">
        <v>149</v>
      </c>
      <c r="BA59" s="30" t="s">
        <v>149</v>
      </c>
      <c r="BB59" s="30" t="s">
        <v>148</v>
      </c>
      <c r="BC59" s="30"/>
      <c r="BD59" s="30" t="s">
        <v>149</v>
      </c>
      <c r="BE59" s="30" t="s">
        <v>149</v>
      </c>
      <c r="BF59" s="30" t="s">
        <v>149</v>
      </c>
      <c r="BG59" s="30" t="s">
        <v>150</v>
      </c>
      <c r="BH59" s="30" t="s">
        <v>149</v>
      </c>
      <c r="BI59" s="30" t="s">
        <v>149</v>
      </c>
      <c r="BJ59" s="30" t="s">
        <v>150</v>
      </c>
      <c r="BK59" s="30" t="s">
        <v>149</v>
      </c>
      <c r="BL59" s="30" t="s">
        <v>149</v>
      </c>
      <c r="BM59" s="30" t="s">
        <v>149</v>
      </c>
      <c r="BN59" s="30" t="s">
        <v>150</v>
      </c>
      <c r="BO59" s="30" t="s">
        <v>149</v>
      </c>
      <c r="BP59" s="30" t="s">
        <v>150</v>
      </c>
      <c r="BQ59" s="30" t="s">
        <v>150</v>
      </c>
      <c r="BR59" s="30" t="s">
        <v>150</v>
      </c>
      <c r="BS59" s="30" t="s">
        <v>150</v>
      </c>
      <c r="BT59" s="30" t="s">
        <v>150</v>
      </c>
      <c r="BU59" s="30" t="s">
        <v>150</v>
      </c>
      <c r="BV59" s="30" t="s">
        <v>149</v>
      </c>
      <c r="BW59" s="30" t="s">
        <v>150</v>
      </c>
      <c r="BX59" s="30" t="s">
        <v>149</v>
      </c>
      <c r="BY59" s="30" t="s">
        <v>149</v>
      </c>
      <c r="BZ59" s="30" t="s">
        <v>149</v>
      </c>
      <c r="CA59" s="30" t="s">
        <v>149</v>
      </c>
      <c r="CB59" s="30" t="s">
        <v>149</v>
      </c>
      <c r="CC59" s="30" t="s">
        <v>150</v>
      </c>
      <c r="CD59" s="30" t="s">
        <v>149</v>
      </c>
      <c r="CE59" s="30" t="s">
        <v>149</v>
      </c>
      <c r="CF59" s="30" t="s">
        <v>149</v>
      </c>
      <c r="CG59" s="30" t="s">
        <v>149</v>
      </c>
      <c r="CH59" s="30" t="s">
        <v>149</v>
      </c>
      <c r="CI59" s="30" t="s">
        <v>148</v>
      </c>
      <c r="CJ59" s="30" t="s">
        <v>149</v>
      </c>
      <c r="CK59" s="30" t="s">
        <v>149</v>
      </c>
      <c r="CL59" s="30" t="s">
        <v>149</v>
      </c>
      <c r="CM59" s="30" t="s">
        <v>149</v>
      </c>
      <c r="CN59" s="30" t="s">
        <v>149</v>
      </c>
      <c r="CO59" s="30" t="s">
        <v>149</v>
      </c>
      <c r="CP59" s="30" t="s">
        <v>149</v>
      </c>
      <c r="CQ59" s="30" t="s">
        <v>149</v>
      </c>
      <c r="CR59" s="30" t="s">
        <v>149</v>
      </c>
      <c r="CS59" s="30" t="s">
        <v>149</v>
      </c>
      <c r="CT59" s="30" t="s">
        <v>149</v>
      </c>
      <c r="CU59" s="30" t="s">
        <v>149</v>
      </c>
      <c r="CV59" s="30" t="s">
        <v>149</v>
      </c>
      <c r="CW59" s="30" t="s">
        <v>149</v>
      </c>
      <c r="CX59" s="30" t="s">
        <v>149</v>
      </c>
      <c r="CY59" s="30" t="s">
        <v>149</v>
      </c>
      <c r="CZ59" s="30" t="s">
        <v>149</v>
      </c>
      <c r="DA59" s="30" t="s">
        <v>149</v>
      </c>
      <c r="DB59" s="30" t="s">
        <v>149</v>
      </c>
      <c r="DC59" s="30" t="s">
        <v>149</v>
      </c>
      <c r="DD59" s="30" t="s">
        <v>149</v>
      </c>
      <c r="DE59" s="30" t="s">
        <v>149</v>
      </c>
      <c r="DF59" s="30" t="s">
        <v>149</v>
      </c>
      <c r="DG59" s="30" t="s">
        <v>149</v>
      </c>
      <c r="DH59" s="30" t="s">
        <v>149</v>
      </c>
      <c r="DI59" s="30" t="s">
        <v>148</v>
      </c>
      <c r="DJ59" s="30" t="s">
        <v>149</v>
      </c>
      <c r="DK59" s="30" t="s">
        <v>148</v>
      </c>
      <c r="DL59" s="30" t="s">
        <v>149</v>
      </c>
      <c r="DM59" s="30" t="s">
        <v>150</v>
      </c>
      <c r="DN59" s="30" t="s">
        <v>149</v>
      </c>
      <c r="DO59" s="30" t="s">
        <v>149</v>
      </c>
      <c r="DP59" s="30" t="s">
        <v>149</v>
      </c>
      <c r="DQ59" s="30" t="s">
        <v>149</v>
      </c>
      <c r="DR59" s="30" t="s">
        <v>150</v>
      </c>
      <c r="DS59" s="30" t="s">
        <v>149</v>
      </c>
      <c r="DT59" s="30" t="s">
        <v>149</v>
      </c>
      <c r="DU59" s="30" t="s">
        <v>149</v>
      </c>
      <c r="DV59" s="30" t="s">
        <v>149</v>
      </c>
      <c r="DW59" s="30" t="s">
        <v>149</v>
      </c>
      <c r="DX59" s="30" t="s">
        <v>149</v>
      </c>
      <c r="DY59" s="30" t="s">
        <v>149</v>
      </c>
      <c r="DZ59" s="30" t="s">
        <v>150</v>
      </c>
      <c r="EA59" s="30" t="s">
        <v>149</v>
      </c>
      <c r="EB59" s="30" t="s">
        <v>149</v>
      </c>
      <c r="EC59" s="30" t="s">
        <v>149</v>
      </c>
      <c r="ED59" s="30" t="s">
        <v>149</v>
      </c>
      <c r="EE59" s="30" t="s">
        <v>149</v>
      </c>
      <c r="EF59" s="30" t="s">
        <v>149</v>
      </c>
      <c r="EG59" s="30" t="s">
        <v>150</v>
      </c>
      <c r="EH59" s="30" t="s">
        <v>149</v>
      </c>
      <c r="EI59" s="30" t="s">
        <v>149</v>
      </c>
      <c r="EJ59" s="30" t="s">
        <v>149</v>
      </c>
      <c r="EK59" s="30" t="s">
        <v>149</v>
      </c>
      <c r="EL59" s="30" t="s">
        <v>579</v>
      </c>
      <c r="EM59" s="30" t="s">
        <v>580</v>
      </c>
      <c r="EN59" s="30" t="s">
        <v>581</v>
      </c>
      <c r="EO59" s="2" t="s">
        <v>582</v>
      </c>
      <c r="EP59" s="30" t="s">
        <v>583</v>
      </c>
      <c r="EQ59" s="30" t="s">
        <v>573</v>
      </c>
      <c r="ER59" s="30" t="s">
        <v>574</v>
      </c>
      <c r="ES59" s="30" t="s">
        <v>575</v>
      </c>
    </row>
    <row r="60" spans="1:149" ht="15.75" customHeight="1" x14ac:dyDescent="0.25">
      <c r="A60" s="29">
        <v>58</v>
      </c>
      <c r="B60" s="30" t="s">
        <v>584</v>
      </c>
      <c r="C60" s="31" t="s">
        <v>585</v>
      </c>
      <c r="D60" s="30" t="s">
        <v>146</v>
      </c>
      <c r="E60" s="30" t="s">
        <v>530</v>
      </c>
      <c r="F60" s="30">
        <v>46</v>
      </c>
      <c r="G60" s="30">
        <v>3</v>
      </c>
      <c r="H60" s="30" t="s">
        <v>157</v>
      </c>
      <c r="I60" s="30" t="s">
        <v>158</v>
      </c>
      <c r="J60" s="32">
        <v>4800000</v>
      </c>
      <c r="K60" s="32">
        <v>4100000</v>
      </c>
      <c r="L60" s="30" t="s">
        <v>173</v>
      </c>
      <c r="M60" s="30" t="s">
        <v>147</v>
      </c>
      <c r="N60" s="30">
        <v>260</v>
      </c>
      <c r="O60" s="30" t="s">
        <v>586</v>
      </c>
      <c r="P60" s="30" t="s">
        <v>531</v>
      </c>
      <c r="Q60" s="30"/>
      <c r="R60" s="30" t="s">
        <v>149</v>
      </c>
      <c r="S60" s="30" t="s">
        <v>149</v>
      </c>
      <c r="T60" s="30" t="s">
        <v>149</v>
      </c>
      <c r="U60" s="30" t="s">
        <v>149</v>
      </c>
      <c r="V60" s="30" t="s">
        <v>148</v>
      </c>
      <c r="W60" s="30" t="s">
        <v>148</v>
      </c>
      <c r="X60" s="30" t="s">
        <v>148</v>
      </c>
      <c r="Y60" s="30" t="s">
        <v>148</v>
      </c>
      <c r="Z60" s="30" t="s">
        <v>149</v>
      </c>
      <c r="AA60" s="30" t="s">
        <v>149</v>
      </c>
      <c r="AB60" s="30" t="s">
        <v>149</v>
      </c>
      <c r="AC60" s="30" t="s">
        <v>148</v>
      </c>
      <c r="AD60" s="30" t="s">
        <v>149</v>
      </c>
      <c r="AE60" s="30" t="s">
        <v>149</v>
      </c>
      <c r="AF60" s="30" t="s">
        <v>149</v>
      </c>
      <c r="AG60" s="30" t="s">
        <v>148</v>
      </c>
      <c r="AH60" s="30" t="s">
        <v>149</v>
      </c>
      <c r="AI60" s="30" t="s">
        <v>149</v>
      </c>
      <c r="AJ60" s="30" t="s">
        <v>149</v>
      </c>
      <c r="AK60" s="30" t="s">
        <v>149</v>
      </c>
      <c r="AL60" s="30" t="s">
        <v>149</v>
      </c>
      <c r="AM60" s="30" t="s">
        <v>149</v>
      </c>
      <c r="AN60" s="30" t="s">
        <v>149</v>
      </c>
      <c r="AO60" s="30" t="s">
        <v>148</v>
      </c>
      <c r="AP60" s="30" t="s">
        <v>149</v>
      </c>
      <c r="AQ60" s="30" t="s">
        <v>149</v>
      </c>
      <c r="AR60" s="30" t="s">
        <v>149</v>
      </c>
      <c r="AS60" s="30" t="s">
        <v>149</v>
      </c>
      <c r="AT60" s="30" t="s">
        <v>149</v>
      </c>
      <c r="AU60" s="30" t="s">
        <v>149</v>
      </c>
      <c r="AV60" s="30" t="s">
        <v>149</v>
      </c>
      <c r="AW60" s="30" t="s">
        <v>149</v>
      </c>
      <c r="AX60" s="30" t="s">
        <v>149</v>
      </c>
      <c r="AY60" s="30" t="s">
        <v>149</v>
      </c>
      <c r="AZ60" s="30" t="s">
        <v>149</v>
      </c>
      <c r="BA60" s="30" t="s">
        <v>149</v>
      </c>
      <c r="BB60" s="30" t="s">
        <v>149</v>
      </c>
      <c r="BC60" s="30"/>
      <c r="BD60" s="30" t="s">
        <v>149</v>
      </c>
      <c r="BE60" s="30" t="s">
        <v>149</v>
      </c>
      <c r="BF60" s="30" t="s">
        <v>149</v>
      </c>
      <c r="BG60" s="30" t="s">
        <v>149</v>
      </c>
      <c r="BH60" s="30" t="s">
        <v>149</v>
      </c>
      <c r="BI60" s="30" t="s">
        <v>149</v>
      </c>
      <c r="BJ60" s="30" t="s">
        <v>149</v>
      </c>
      <c r="BK60" s="30" t="s">
        <v>149</v>
      </c>
      <c r="BL60" s="30" t="s">
        <v>149</v>
      </c>
      <c r="BM60" s="30" t="s">
        <v>149</v>
      </c>
      <c r="BN60" s="30" t="s">
        <v>149</v>
      </c>
      <c r="BO60" s="30" t="s">
        <v>149</v>
      </c>
      <c r="BP60" s="30" t="s">
        <v>149</v>
      </c>
      <c r="BQ60" s="30" t="s">
        <v>149</v>
      </c>
      <c r="BR60" s="30" t="s">
        <v>149</v>
      </c>
      <c r="BS60" s="30" t="s">
        <v>149</v>
      </c>
      <c r="BT60" s="30" t="s">
        <v>149</v>
      </c>
      <c r="BU60" s="30" t="s">
        <v>149</v>
      </c>
      <c r="BV60" s="30" t="s">
        <v>149</v>
      </c>
      <c r="BW60" s="30" t="s">
        <v>149</v>
      </c>
      <c r="BX60" s="30" t="s">
        <v>149</v>
      </c>
      <c r="BY60" s="30" t="s">
        <v>149</v>
      </c>
      <c r="BZ60" s="30" t="s">
        <v>149</v>
      </c>
      <c r="CA60" s="30" t="s">
        <v>149</v>
      </c>
      <c r="CB60" s="30" t="s">
        <v>149</v>
      </c>
      <c r="CC60" s="30" t="s">
        <v>149</v>
      </c>
      <c r="CD60" s="30" t="s">
        <v>149</v>
      </c>
      <c r="CE60" s="30" t="s">
        <v>149</v>
      </c>
      <c r="CF60" s="30" t="s">
        <v>149</v>
      </c>
      <c r="CG60" s="30" t="s">
        <v>149</v>
      </c>
      <c r="CH60" s="30" t="s">
        <v>149</v>
      </c>
      <c r="CI60" s="30" t="s">
        <v>149</v>
      </c>
      <c r="CJ60" s="30" t="s">
        <v>149</v>
      </c>
      <c r="CK60" s="30" t="s">
        <v>149</v>
      </c>
      <c r="CL60" s="30" t="s">
        <v>149</v>
      </c>
      <c r="CM60" s="30" t="s">
        <v>149</v>
      </c>
      <c r="CN60" s="30" t="s">
        <v>149</v>
      </c>
      <c r="CO60" s="30" t="s">
        <v>149</v>
      </c>
      <c r="CP60" s="30" t="s">
        <v>149</v>
      </c>
      <c r="CQ60" s="30" t="s">
        <v>149</v>
      </c>
      <c r="CR60" s="30" t="s">
        <v>149</v>
      </c>
      <c r="CS60" s="30" t="s">
        <v>149</v>
      </c>
      <c r="CT60" s="30" t="s">
        <v>149</v>
      </c>
      <c r="CU60" s="30" t="s">
        <v>149</v>
      </c>
      <c r="CV60" s="30" t="s">
        <v>149</v>
      </c>
      <c r="CW60" s="30" t="s">
        <v>149</v>
      </c>
      <c r="CX60" s="30" t="s">
        <v>149</v>
      </c>
      <c r="CY60" s="30" t="s">
        <v>149</v>
      </c>
      <c r="CZ60" s="30" t="s">
        <v>149</v>
      </c>
      <c r="DA60" s="30" t="s">
        <v>149</v>
      </c>
      <c r="DB60" s="30" t="s">
        <v>149</v>
      </c>
      <c r="DC60" s="30" t="s">
        <v>149</v>
      </c>
      <c r="DD60" s="30" t="s">
        <v>149</v>
      </c>
      <c r="DE60" s="30" t="s">
        <v>149</v>
      </c>
      <c r="DF60" s="30" t="s">
        <v>149</v>
      </c>
      <c r="DG60" s="30" t="s">
        <v>149</v>
      </c>
      <c r="DH60" s="30" t="s">
        <v>149</v>
      </c>
      <c r="DI60" s="30" t="s">
        <v>149</v>
      </c>
      <c r="DJ60" s="30" t="s">
        <v>149</v>
      </c>
      <c r="DK60" s="30" t="s">
        <v>149</v>
      </c>
      <c r="DL60" s="30" t="s">
        <v>149</v>
      </c>
      <c r="DM60" s="30" t="s">
        <v>149</v>
      </c>
      <c r="DN60" s="30" t="s">
        <v>149</v>
      </c>
      <c r="DO60" s="30" t="s">
        <v>149</v>
      </c>
      <c r="DP60" s="30" t="s">
        <v>149</v>
      </c>
      <c r="DQ60" s="30" t="s">
        <v>149</v>
      </c>
      <c r="DR60" s="30" t="s">
        <v>149</v>
      </c>
      <c r="DS60" s="30" t="s">
        <v>149</v>
      </c>
      <c r="DT60" s="30" t="s">
        <v>149</v>
      </c>
      <c r="DU60" s="30" t="s">
        <v>149</v>
      </c>
      <c r="DV60" s="30" t="s">
        <v>149</v>
      </c>
      <c r="DW60" s="30" t="s">
        <v>149</v>
      </c>
      <c r="DX60" s="30" t="s">
        <v>149</v>
      </c>
      <c r="DY60" s="30" t="s">
        <v>149</v>
      </c>
      <c r="DZ60" s="30" t="s">
        <v>150</v>
      </c>
      <c r="EA60" s="30" t="s">
        <v>149</v>
      </c>
      <c r="EB60" s="30" t="s">
        <v>149</v>
      </c>
      <c r="EC60" s="30" t="s">
        <v>149</v>
      </c>
      <c r="ED60" s="30" t="s">
        <v>149</v>
      </c>
      <c r="EE60" s="30" t="s">
        <v>149</v>
      </c>
      <c r="EF60" s="30" t="s">
        <v>149</v>
      </c>
      <c r="EG60" s="30" t="s">
        <v>150</v>
      </c>
      <c r="EH60" s="30" t="s">
        <v>149</v>
      </c>
      <c r="EI60" s="30" t="s">
        <v>149</v>
      </c>
      <c r="EJ60" s="30" t="s">
        <v>149</v>
      </c>
      <c r="EK60" s="30" t="s">
        <v>149</v>
      </c>
      <c r="EL60" s="30" t="s">
        <v>587</v>
      </c>
      <c r="EM60" s="30" t="s">
        <v>588</v>
      </c>
      <c r="EN60" s="30" t="s">
        <v>589</v>
      </c>
      <c r="EO60" s="30" t="s">
        <v>590</v>
      </c>
      <c r="EP60" s="30" t="s">
        <v>583</v>
      </c>
      <c r="EQ60" s="30" t="s">
        <v>573</v>
      </c>
      <c r="ER60" s="30" t="s">
        <v>591</v>
      </c>
      <c r="ES60" s="30" t="s">
        <v>592</v>
      </c>
    </row>
    <row r="61" spans="1:149" ht="15.75" customHeight="1" x14ac:dyDescent="0.25">
      <c r="A61" s="29">
        <v>59</v>
      </c>
      <c r="B61" s="30" t="s">
        <v>593</v>
      </c>
      <c r="C61" s="31" t="s">
        <v>594</v>
      </c>
      <c r="D61" s="30" t="s">
        <v>146</v>
      </c>
      <c r="E61" s="30" t="s">
        <v>595</v>
      </c>
      <c r="F61" s="30">
        <v>38</v>
      </c>
      <c r="G61" s="30">
        <v>3</v>
      </c>
      <c r="H61" s="30" t="s">
        <v>157</v>
      </c>
      <c r="I61" s="30" t="s">
        <v>172</v>
      </c>
      <c r="J61" s="32">
        <v>3000000</v>
      </c>
      <c r="K61" s="32">
        <v>2900000</v>
      </c>
      <c r="L61" s="30" t="s">
        <v>201</v>
      </c>
      <c r="M61" s="30" t="s">
        <v>147</v>
      </c>
      <c r="N61" s="30">
        <v>600</v>
      </c>
      <c r="O61" s="30" t="s">
        <v>596</v>
      </c>
      <c r="P61" s="30" t="s">
        <v>597</v>
      </c>
      <c r="Q61" s="30"/>
      <c r="R61" s="30" t="s">
        <v>149</v>
      </c>
      <c r="S61" s="30" t="s">
        <v>149</v>
      </c>
      <c r="T61" s="30" t="s">
        <v>149</v>
      </c>
      <c r="U61" s="30" t="s">
        <v>149</v>
      </c>
      <c r="V61" s="30" t="s">
        <v>148</v>
      </c>
      <c r="W61" s="30" t="s">
        <v>148</v>
      </c>
      <c r="X61" s="30" t="s">
        <v>148</v>
      </c>
      <c r="Y61" s="30" t="s">
        <v>148</v>
      </c>
      <c r="Z61" s="30" t="s">
        <v>149</v>
      </c>
      <c r="AA61" s="30" t="s">
        <v>149</v>
      </c>
      <c r="AB61" s="30" t="s">
        <v>149</v>
      </c>
      <c r="AC61" s="30" t="s">
        <v>148</v>
      </c>
      <c r="AD61" s="30" t="s">
        <v>149</v>
      </c>
      <c r="AE61" s="30" t="s">
        <v>149</v>
      </c>
      <c r="AF61" s="30" t="s">
        <v>149</v>
      </c>
      <c r="AG61" s="30" t="s">
        <v>148</v>
      </c>
      <c r="AH61" s="30" t="s">
        <v>149</v>
      </c>
      <c r="AI61" s="30" t="s">
        <v>149</v>
      </c>
      <c r="AJ61" s="30" t="s">
        <v>149</v>
      </c>
      <c r="AK61" s="30" t="s">
        <v>149</v>
      </c>
      <c r="AL61" s="30" t="s">
        <v>149</v>
      </c>
      <c r="AM61" s="30" t="s">
        <v>149</v>
      </c>
      <c r="AN61" s="30" t="s">
        <v>149</v>
      </c>
      <c r="AO61" s="30" t="s">
        <v>148</v>
      </c>
      <c r="AP61" s="30" t="s">
        <v>149</v>
      </c>
      <c r="AQ61" s="30" t="s">
        <v>149</v>
      </c>
      <c r="AR61" s="30" t="s">
        <v>149</v>
      </c>
      <c r="AS61" s="30" t="s">
        <v>149</v>
      </c>
      <c r="AT61" s="30" t="s">
        <v>149</v>
      </c>
      <c r="AU61" s="30" t="s">
        <v>149</v>
      </c>
      <c r="AV61" s="30" t="s">
        <v>149</v>
      </c>
      <c r="AW61" s="30" t="s">
        <v>149</v>
      </c>
      <c r="AX61" s="30" t="s">
        <v>149</v>
      </c>
      <c r="AY61" s="30" t="s">
        <v>149</v>
      </c>
      <c r="AZ61" s="30" t="s">
        <v>149</v>
      </c>
      <c r="BA61" s="30" t="s">
        <v>149</v>
      </c>
      <c r="BB61" s="30" t="s">
        <v>149</v>
      </c>
      <c r="BC61" s="30"/>
      <c r="BD61" s="30" t="s">
        <v>149</v>
      </c>
      <c r="BE61" s="30" t="s">
        <v>149</v>
      </c>
      <c r="BF61" s="30" t="s">
        <v>149</v>
      </c>
      <c r="BG61" s="30" t="s">
        <v>149</v>
      </c>
      <c r="BH61" s="30" t="s">
        <v>149</v>
      </c>
      <c r="BI61" s="30" t="s">
        <v>149</v>
      </c>
      <c r="BJ61" s="30" t="s">
        <v>149</v>
      </c>
      <c r="BK61" s="30" t="s">
        <v>149</v>
      </c>
      <c r="BL61" s="30" t="s">
        <v>149</v>
      </c>
      <c r="BM61" s="30" t="s">
        <v>149</v>
      </c>
      <c r="BN61" s="30" t="s">
        <v>149</v>
      </c>
      <c r="BO61" s="30" t="s">
        <v>149</v>
      </c>
      <c r="BP61" s="30" t="s">
        <v>149</v>
      </c>
      <c r="BQ61" s="30" t="s">
        <v>149</v>
      </c>
      <c r="BR61" s="30" t="s">
        <v>149</v>
      </c>
      <c r="BS61" s="30" t="s">
        <v>149</v>
      </c>
      <c r="BT61" s="30" t="s">
        <v>149</v>
      </c>
      <c r="BU61" s="30" t="s">
        <v>149</v>
      </c>
      <c r="BV61" s="30" t="s">
        <v>149</v>
      </c>
      <c r="BW61" s="30" t="s">
        <v>149</v>
      </c>
      <c r="BX61" s="30" t="s">
        <v>149</v>
      </c>
      <c r="BY61" s="30" t="s">
        <v>149</v>
      </c>
      <c r="BZ61" s="30" t="s">
        <v>149</v>
      </c>
      <c r="CA61" s="30" t="s">
        <v>149</v>
      </c>
      <c r="CB61" s="30" t="s">
        <v>149</v>
      </c>
      <c r="CC61" s="30" t="s">
        <v>149</v>
      </c>
      <c r="CD61" s="30" t="s">
        <v>149</v>
      </c>
      <c r="CE61" s="30" t="s">
        <v>149</v>
      </c>
      <c r="CF61" s="30" t="s">
        <v>149</v>
      </c>
      <c r="CG61" s="30" t="s">
        <v>149</v>
      </c>
      <c r="CH61" s="30" t="s">
        <v>149</v>
      </c>
      <c r="CI61" s="30" t="s">
        <v>149</v>
      </c>
      <c r="CJ61" s="30" t="s">
        <v>149</v>
      </c>
      <c r="CK61" s="30" t="s">
        <v>149</v>
      </c>
      <c r="CL61" s="30" t="s">
        <v>149</v>
      </c>
      <c r="CM61" s="30" t="s">
        <v>149</v>
      </c>
      <c r="CN61" s="30" t="s">
        <v>149</v>
      </c>
      <c r="CO61" s="30" t="s">
        <v>149</v>
      </c>
      <c r="CP61" s="30" t="s">
        <v>149</v>
      </c>
      <c r="CQ61" s="30" t="s">
        <v>149</v>
      </c>
      <c r="CR61" s="30" t="s">
        <v>149</v>
      </c>
      <c r="CS61" s="30" t="s">
        <v>149</v>
      </c>
      <c r="CT61" s="30" t="s">
        <v>149</v>
      </c>
      <c r="CU61" s="30" t="s">
        <v>149</v>
      </c>
      <c r="CV61" s="30" t="s">
        <v>149</v>
      </c>
      <c r="CW61" s="30" t="s">
        <v>149</v>
      </c>
      <c r="CX61" s="30" t="s">
        <v>149</v>
      </c>
      <c r="CY61" s="30" t="s">
        <v>149</v>
      </c>
      <c r="CZ61" s="30" t="s">
        <v>149</v>
      </c>
      <c r="DA61" s="30" t="s">
        <v>149</v>
      </c>
      <c r="DB61" s="30" t="s">
        <v>149</v>
      </c>
      <c r="DC61" s="30" t="s">
        <v>149</v>
      </c>
      <c r="DD61" s="30" t="s">
        <v>149</v>
      </c>
      <c r="DE61" s="30" t="s">
        <v>149</v>
      </c>
      <c r="DF61" s="30" t="s">
        <v>149</v>
      </c>
      <c r="DG61" s="30" t="s">
        <v>149</v>
      </c>
      <c r="DH61" s="30" t="s">
        <v>149</v>
      </c>
      <c r="DI61" s="30" t="s">
        <v>149</v>
      </c>
      <c r="DJ61" s="30" t="s">
        <v>149</v>
      </c>
      <c r="DK61" s="30" t="s">
        <v>149</v>
      </c>
      <c r="DL61" s="30" t="s">
        <v>149</v>
      </c>
      <c r="DM61" s="30" t="s">
        <v>149</v>
      </c>
      <c r="DN61" s="30" t="s">
        <v>149</v>
      </c>
      <c r="DO61" s="30" t="s">
        <v>149</v>
      </c>
      <c r="DP61" s="30" t="s">
        <v>149</v>
      </c>
      <c r="DQ61" s="30" t="s">
        <v>149</v>
      </c>
      <c r="DR61" s="30" t="s">
        <v>149</v>
      </c>
      <c r="DS61" s="30" t="s">
        <v>149</v>
      </c>
      <c r="DT61" s="30" t="s">
        <v>149</v>
      </c>
      <c r="DU61" s="30" t="s">
        <v>149</v>
      </c>
      <c r="DV61" s="30" t="s">
        <v>149</v>
      </c>
      <c r="DW61" s="30" t="s">
        <v>149</v>
      </c>
      <c r="DX61" s="30" t="s">
        <v>149</v>
      </c>
      <c r="DY61" s="30" t="s">
        <v>149</v>
      </c>
      <c r="DZ61" s="30" t="s">
        <v>149</v>
      </c>
      <c r="EA61" s="30" t="s">
        <v>149</v>
      </c>
      <c r="EB61" s="30" t="s">
        <v>149</v>
      </c>
      <c r="EC61" s="30" t="s">
        <v>149</v>
      </c>
      <c r="ED61" s="30" t="s">
        <v>149</v>
      </c>
      <c r="EE61" s="30" t="s">
        <v>149</v>
      </c>
      <c r="EF61" s="30" t="s">
        <v>149</v>
      </c>
      <c r="EG61" s="30" t="s">
        <v>149</v>
      </c>
      <c r="EH61" s="30" t="s">
        <v>149</v>
      </c>
      <c r="EI61" s="30" t="s">
        <v>149</v>
      </c>
      <c r="EJ61" s="30" t="s">
        <v>149</v>
      </c>
      <c r="EK61" s="30" t="s">
        <v>149</v>
      </c>
      <c r="EL61" s="30" t="s">
        <v>598</v>
      </c>
      <c r="EM61" s="30" t="s">
        <v>599</v>
      </c>
      <c r="EN61" s="30" t="s">
        <v>600</v>
      </c>
      <c r="EO61" s="30" t="s">
        <v>601</v>
      </c>
      <c r="EP61" s="30" t="s">
        <v>602</v>
      </c>
      <c r="EQ61" s="30" t="s">
        <v>603</v>
      </c>
      <c r="ER61" s="30" t="s">
        <v>604</v>
      </c>
      <c r="ES61" s="30" t="s">
        <v>605</v>
      </c>
    </row>
    <row r="62" spans="1:149" ht="15.75" customHeight="1" x14ac:dyDescent="0.25">
      <c r="A62" s="29">
        <v>60</v>
      </c>
      <c r="B62" s="30" t="s">
        <v>606</v>
      </c>
      <c r="C62" s="31" t="s">
        <v>607</v>
      </c>
      <c r="D62" s="30" t="s">
        <v>146</v>
      </c>
      <c r="E62" s="30" t="s">
        <v>608</v>
      </c>
      <c r="F62" s="30">
        <v>32</v>
      </c>
      <c r="G62" s="30">
        <v>4</v>
      </c>
      <c r="H62" s="30" t="s">
        <v>157</v>
      </c>
      <c r="I62" s="30" t="s">
        <v>172</v>
      </c>
      <c r="J62" s="32">
        <v>5000000</v>
      </c>
      <c r="K62" s="32">
        <v>5000000</v>
      </c>
      <c r="L62" s="30" t="s">
        <v>201</v>
      </c>
      <c r="M62" s="30" t="s">
        <v>147</v>
      </c>
      <c r="N62" s="30">
        <v>675</v>
      </c>
      <c r="O62" s="30" t="s">
        <v>519</v>
      </c>
      <c r="P62" s="30" t="s">
        <v>609</v>
      </c>
      <c r="Q62" s="30"/>
      <c r="R62" s="30" t="s">
        <v>149</v>
      </c>
      <c r="S62" s="30" t="s">
        <v>148</v>
      </c>
      <c r="T62" s="30" t="s">
        <v>148</v>
      </c>
      <c r="U62" s="30" t="s">
        <v>149</v>
      </c>
      <c r="V62" s="30" t="s">
        <v>148</v>
      </c>
      <c r="W62" s="30" t="s">
        <v>149</v>
      </c>
      <c r="X62" s="30" t="s">
        <v>149</v>
      </c>
      <c r="Y62" s="30" t="s">
        <v>148</v>
      </c>
      <c r="Z62" s="30" t="s">
        <v>149</v>
      </c>
      <c r="AA62" s="30" t="s">
        <v>149</v>
      </c>
      <c r="AB62" s="30" t="s">
        <v>149</v>
      </c>
      <c r="AC62" s="30" t="s">
        <v>148</v>
      </c>
      <c r="AD62" s="30" t="s">
        <v>149</v>
      </c>
      <c r="AE62" s="30" t="s">
        <v>149</v>
      </c>
      <c r="AF62" s="30" t="s">
        <v>148</v>
      </c>
      <c r="AG62" s="30" t="s">
        <v>149</v>
      </c>
      <c r="AH62" s="30" t="s">
        <v>148</v>
      </c>
      <c r="AI62" s="30" t="s">
        <v>148</v>
      </c>
      <c r="AJ62" s="30" t="s">
        <v>148</v>
      </c>
      <c r="AK62" s="30" t="s">
        <v>148</v>
      </c>
      <c r="AL62" s="30" t="s">
        <v>149</v>
      </c>
      <c r="AM62" s="30" t="s">
        <v>149</v>
      </c>
      <c r="AN62" s="30" t="s">
        <v>149</v>
      </c>
      <c r="AO62" s="30" t="s">
        <v>149</v>
      </c>
      <c r="AP62" s="30" t="s">
        <v>148</v>
      </c>
      <c r="AQ62" s="30" t="s">
        <v>149</v>
      </c>
      <c r="AR62" s="30" t="s">
        <v>149</v>
      </c>
      <c r="AS62" s="30" t="s">
        <v>149</v>
      </c>
      <c r="AT62" s="30" t="s">
        <v>149</v>
      </c>
      <c r="AU62" s="30" t="s">
        <v>148</v>
      </c>
      <c r="AV62" s="30" t="s">
        <v>149</v>
      </c>
      <c r="AW62" s="30" t="s">
        <v>149</v>
      </c>
      <c r="AX62" s="30" t="s">
        <v>149</v>
      </c>
      <c r="AY62" s="30" t="s">
        <v>149</v>
      </c>
      <c r="AZ62" s="30" t="s">
        <v>149</v>
      </c>
      <c r="BA62" s="30" t="s">
        <v>149</v>
      </c>
      <c r="BB62" s="30" t="s">
        <v>148</v>
      </c>
      <c r="BC62" s="30"/>
      <c r="BD62" s="30" t="s">
        <v>149</v>
      </c>
      <c r="BE62" s="30" t="s">
        <v>149</v>
      </c>
      <c r="BF62" s="30" t="s">
        <v>149</v>
      </c>
      <c r="BG62" s="30" t="s">
        <v>150</v>
      </c>
      <c r="BH62" s="30" t="s">
        <v>149</v>
      </c>
      <c r="BI62" s="30" t="s">
        <v>149</v>
      </c>
      <c r="BJ62" s="30" t="s">
        <v>150</v>
      </c>
      <c r="BK62" s="30" t="s">
        <v>149</v>
      </c>
      <c r="BL62" s="30" t="s">
        <v>149</v>
      </c>
      <c r="BM62" s="30" t="s">
        <v>149</v>
      </c>
      <c r="BN62" s="30" t="s">
        <v>150</v>
      </c>
      <c r="BO62" s="30" t="s">
        <v>149</v>
      </c>
      <c r="BP62" s="30" t="s">
        <v>150</v>
      </c>
      <c r="BQ62" s="30" t="s">
        <v>150</v>
      </c>
      <c r="BR62" s="30" t="s">
        <v>150</v>
      </c>
      <c r="BS62" s="30" t="s">
        <v>150</v>
      </c>
      <c r="BT62" s="30" t="s">
        <v>150</v>
      </c>
      <c r="BU62" s="30" t="s">
        <v>150</v>
      </c>
      <c r="BV62" s="30" t="s">
        <v>149</v>
      </c>
      <c r="BW62" s="30" t="s">
        <v>149</v>
      </c>
      <c r="BX62" s="30" t="s">
        <v>149</v>
      </c>
      <c r="BY62" s="30" t="s">
        <v>149</v>
      </c>
      <c r="BZ62" s="30" t="s">
        <v>149</v>
      </c>
      <c r="CA62" s="30" t="s">
        <v>149</v>
      </c>
      <c r="CB62" s="30" t="s">
        <v>149</v>
      </c>
      <c r="CC62" s="30" t="s">
        <v>149</v>
      </c>
      <c r="CD62" s="30" t="s">
        <v>149</v>
      </c>
      <c r="CE62" s="30" t="s">
        <v>149</v>
      </c>
      <c r="CF62" s="30" t="s">
        <v>149</v>
      </c>
      <c r="CG62" s="30" t="s">
        <v>149</v>
      </c>
      <c r="CH62" s="30" t="s">
        <v>149</v>
      </c>
      <c r="CI62" s="30" t="s">
        <v>150</v>
      </c>
      <c r="CJ62" s="30" t="s">
        <v>149</v>
      </c>
      <c r="CK62" s="30" t="s">
        <v>149</v>
      </c>
      <c r="CL62" s="30" t="s">
        <v>149</v>
      </c>
      <c r="CM62" s="30" t="s">
        <v>149</v>
      </c>
      <c r="CN62" s="30" t="s">
        <v>149</v>
      </c>
      <c r="CO62" s="30" t="s">
        <v>149</v>
      </c>
      <c r="CP62" s="30" t="s">
        <v>149</v>
      </c>
      <c r="CQ62" s="30" t="s">
        <v>149</v>
      </c>
      <c r="CR62" s="30" t="s">
        <v>149</v>
      </c>
      <c r="CS62" s="30" t="s">
        <v>149</v>
      </c>
      <c r="CT62" s="30" t="s">
        <v>149</v>
      </c>
      <c r="CU62" s="30" t="s">
        <v>149</v>
      </c>
      <c r="CV62" s="30" t="s">
        <v>149</v>
      </c>
      <c r="CW62" s="30" t="s">
        <v>149</v>
      </c>
      <c r="CX62" s="30" t="s">
        <v>149</v>
      </c>
      <c r="CY62" s="30" t="s">
        <v>149</v>
      </c>
      <c r="CZ62" s="30" t="s">
        <v>149</v>
      </c>
      <c r="DA62" s="30" t="s">
        <v>149</v>
      </c>
      <c r="DB62" s="30" t="s">
        <v>149</v>
      </c>
      <c r="DC62" s="30" t="s">
        <v>149</v>
      </c>
      <c r="DD62" s="30" t="s">
        <v>149</v>
      </c>
      <c r="DE62" s="30" t="s">
        <v>149</v>
      </c>
      <c r="DF62" s="30" t="s">
        <v>149</v>
      </c>
      <c r="DG62" s="30" t="s">
        <v>149</v>
      </c>
      <c r="DH62" s="30" t="s">
        <v>149</v>
      </c>
      <c r="DI62" s="30" t="s">
        <v>150</v>
      </c>
      <c r="DJ62" s="30" t="s">
        <v>149</v>
      </c>
      <c r="DK62" s="30" t="s">
        <v>150</v>
      </c>
      <c r="DL62" s="30" t="s">
        <v>149</v>
      </c>
      <c r="DM62" s="30" t="s">
        <v>150</v>
      </c>
      <c r="DN62" s="30" t="s">
        <v>149</v>
      </c>
      <c r="DO62" s="30" t="s">
        <v>149</v>
      </c>
      <c r="DP62" s="30" t="s">
        <v>149</v>
      </c>
      <c r="DQ62" s="30" t="s">
        <v>149</v>
      </c>
      <c r="DR62" s="30" t="s">
        <v>149</v>
      </c>
      <c r="DS62" s="30" t="s">
        <v>149</v>
      </c>
      <c r="DT62" s="30" t="s">
        <v>149</v>
      </c>
      <c r="DU62" s="30" t="s">
        <v>149</v>
      </c>
      <c r="DV62" s="30" t="s">
        <v>149</v>
      </c>
      <c r="DW62" s="30" t="s">
        <v>149</v>
      </c>
      <c r="DX62" s="30" t="s">
        <v>149</v>
      </c>
      <c r="DY62" s="30" t="s">
        <v>149</v>
      </c>
      <c r="DZ62" s="30" t="s">
        <v>150</v>
      </c>
      <c r="EA62" s="30" t="s">
        <v>149</v>
      </c>
      <c r="EB62" s="30" t="s">
        <v>149</v>
      </c>
      <c r="EC62" s="30" t="s">
        <v>149</v>
      </c>
      <c r="ED62" s="30" t="s">
        <v>149</v>
      </c>
      <c r="EE62" s="30" t="s">
        <v>149</v>
      </c>
      <c r="EF62" s="30" t="s">
        <v>149</v>
      </c>
      <c r="EG62" s="30" t="s">
        <v>150</v>
      </c>
      <c r="EH62" s="30" t="s">
        <v>149</v>
      </c>
      <c r="EI62" s="30" t="s">
        <v>149</v>
      </c>
      <c r="EJ62" s="30" t="s">
        <v>149</v>
      </c>
      <c r="EK62" s="30" t="s">
        <v>149</v>
      </c>
      <c r="EL62" s="30" t="s">
        <v>610</v>
      </c>
      <c r="EM62" s="30" t="s">
        <v>611</v>
      </c>
      <c r="EN62" s="30" t="s">
        <v>612</v>
      </c>
      <c r="EO62" s="30" t="s">
        <v>613</v>
      </c>
      <c r="EP62" s="30" t="s">
        <v>614</v>
      </c>
      <c r="EQ62" s="30" t="s">
        <v>603</v>
      </c>
      <c r="ER62" s="30" t="s">
        <v>615</v>
      </c>
      <c r="ES62" s="30" t="s">
        <v>616</v>
      </c>
    </row>
    <row r="63" spans="1:149" ht="15.75" customHeight="1" x14ac:dyDescent="0.25">
      <c r="A63" s="29">
        <v>61</v>
      </c>
      <c r="B63" s="30" t="s">
        <v>617</v>
      </c>
      <c r="C63" s="31" t="s">
        <v>618</v>
      </c>
      <c r="D63" s="30" t="s">
        <v>146</v>
      </c>
      <c r="E63" s="30" t="s">
        <v>619</v>
      </c>
      <c r="F63" s="30">
        <v>47</v>
      </c>
      <c r="G63" s="30">
        <v>4</v>
      </c>
      <c r="H63" s="30" t="s">
        <v>157</v>
      </c>
      <c r="I63" s="30" t="s">
        <v>518</v>
      </c>
      <c r="J63" s="32">
        <v>2000000</v>
      </c>
      <c r="K63" s="32">
        <v>1000000</v>
      </c>
      <c r="L63" s="30" t="s">
        <v>318</v>
      </c>
      <c r="M63" s="30" t="s">
        <v>147</v>
      </c>
      <c r="N63" s="30">
        <v>150</v>
      </c>
      <c r="O63" s="30" t="s">
        <v>519</v>
      </c>
      <c r="P63" s="30" t="s">
        <v>531</v>
      </c>
      <c r="Q63" s="30" t="s">
        <v>620</v>
      </c>
      <c r="R63" s="30" t="s">
        <v>149</v>
      </c>
      <c r="S63" s="30" t="s">
        <v>148</v>
      </c>
      <c r="T63" s="30" t="s">
        <v>149</v>
      </c>
      <c r="U63" s="30" t="s">
        <v>149</v>
      </c>
      <c r="V63" s="30" t="s">
        <v>149</v>
      </c>
      <c r="W63" s="30" t="s">
        <v>148</v>
      </c>
      <c r="X63" s="30" t="s">
        <v>148</v>
      </c>
      <c r="Y63" s="30" t="s">
        <v>148</v>
      </c>
      <c r="Z63" s="30" t="s">
        <v>148</v>
      </c>
      <c r="AA63" s="30" t="s">
        <v>148</v>
      </c>
      <c r="AB63" s="30" t="s">
        <v>149</v>
      </c>
      <c r="AC63" s="30" t="s">
        <v>149</v>
      </c>
      <c r="AD63" s="30" t="s">
        <v>149</v>
      </c>
      <c r="AE63" s="30" t="s">
        <v>148</v>
      </c>
      <c r="AF63" s="30" t="s">
        <v>149</v>
      </c>
      <c r="AG63" s="30" t="s">
        <v>149</v>
      </c>
      <c r="AH63" s="30" t="s">
        <v>148</v>
      </c>
      <c r="AI63" s="30" t="s">
        <v>149</v>
      </c>
      <c r="AJ63" s="30" t="s">
        <v>148</v>
      </c>
      <c r="AK63" s="30" t="s">
        <v>149</v>
      </c>
      <c r="AL63" s="30" t="s">
        <v>149</v>
      </c>
      <c r="AM63" s="30" t="s">
        <v>149</v>
      </c>
      <c r="AN63" s="30" t="s">
        <v>148</v>
      </c>
      <c r="AO63" s="30" t="s">
        <v>149</v>
      </c>
      <c r="AP63" s="30" t="s">
        <v>149</v>
      </c>
      <c r="AQ63" s="30" t="s">
        <v>149</v>
      </c>
      <c r="AR63" s="30" t="s">
        <v>149</v>
      </c>
      <c r="AS63" s="30" t="s">
        <v>148</v>
      </c>
      <c r="AT63" s="30" t="s">
        <v>149</v>
      </c>
      <c r="AU63" s="30" t="s">
        <v>149</v>
      </c>
      <c r="AV63" s="30" t="s">
        <v>149</v>
      </c>
      <c r="AW63" s="30" t="s">
        <v>149</v>
      </c>
      <c r="AX63" s="30" t="s">
        <v>149</v>
      </c>
      <c r="AY63" s="30" t="s">
        <v>149</v>
      </c>
      <c r="AZ63" s="30" t="s">
        <v>149</v>
      </c>
      <c r="BA63" s="30" t="s">
        <v>149</v>
      </c>
      <c r="BB63" s="30" t="s">
        <v>149</v>
      </c>
      <c r="BC63" s="30"/>
      <c r="BD63" s="30" t="s">
        <v>149</v>
      </c>
      <c r="BE63" s="30" t="s">
        <v>148</v>
      </c>
      <c r="BF63" s="30" t="s">
        <v>148</v>
      </c>
      <c r="BG63" s="30" t="s">
        <v>149</v>
      </c>
      <c r="BH63" s="30" t="s">
        <v>148</v>
      </c>
      <c r="BI63" s="30" t="s">
        <v>148</v>
      </c>
      <c r="BJ63" s="30" t="s">
        <v>149</v>
      </c>
      <c r="BK63" s="30" t="s">
        <v>149</v>
      </c>
      <c r="BL63" s="30" t="s">
        <v>149</v>
      </c>
      <c r="BM63" s="30" t="s">
        <v>149</v>
      </c>
      <c r="BN63" s="30" t="s">
        <v>149</v>
      </c>
      <c r="BO63" s="30" t="s">
        <v>149</v>
      </c>
      <c r="BP63" s="30" t="s">
        <v>149</v>
      </c>
      <c r="BQ63" s="30" t="s">
        <v>149</v>
      </c>
      <c r="BR63" s="30" t="s">
        <v>149</v>
      </c>
      <c r="BS63" s="30" t="s">
        <v>149</v>
      </c>
      <c r="BT63" s="30" t="s">
        <v>149</v>
      </c>
      <c r="BU63" s="30" t="s">
        <v>150</v>
      </c>
      <c r="BV63" s="30" t="s">
        <v>150</v>
      </c>
      <c r="BW63" s="30" t="s">
        <v>149</v>
      </c>
      <c r="BX63" s="30" t="s">
        <v>149</v>
      </c>
      <c r="BY63" s="30" t="s">
        <v>149</v>
      </c>
      <c r="BZ63" s="30" t="s">
        <v>149</v>
      </c>
      <c r="CA63" s="30" t="s">
        <v>149</v>
      </c>
      <c r="CB63" s="30" t="s">
        <v>149</v>
      </c>
      <c r="CC63" s="30" t="s">
        <v>149</v>
      </c>
      <c r="CD63" s="30" t="s">
        <v>149</v>
      </c>
      <c r="CE63" s="30" t="s">
        <v>149</v>
      </c>
      <c r="CF63" s="30" t="s">
        <v>149</v>
      </c>
      <c r="CG63" s="30" t="s">
        <v>149</v>
      </c>
      <c r="CH63" s="30" t="s">
        <v>149</v>
      </c>
      <c r="CI63" s="30" t="s">
        <v>149</v>
      </c>
      <c r="CJ63" s="30" t="s">
        <v>149</v>
      </c>
      <c r="CK63" s="30" t="s">
        <v>149</v>
      </c>
      <c r="CL63" s="30" t="s">
        <v>149</v>
      </c>
      <c r="CM63" s="30" t="s">
        <v>148</v>
      </c>
      <c r="CN63" s="30" t="s">
        <v>150</v>
      </c>
      <c r="CO63" s="30" t="s">
        <v>149</v>
      </c>
      <c r="CP63" s="30" t="s">
        <v>150</v>
      </c>
      <c r="CQ63" s="30" t="s">
        <v>149</v>
      </c>
      <c r="CR63" s="30" t="s">
        <v>149</v>
      </c>
      <c r="CS63" s="30" t="s">
        <v>150</v>
      </c>
      <c r="CT63" s="30" t="s">
        <v>149</v>
      </c>
      <c r="CU63" s="30" t="s">
        <v>149</v>
      </c>
      <c r="CV63" s="30" t="s">
        <v>149</v>
      </c>
      <c r="CW63" s="30" t="s">
        <v>149</v>
      </c>
      <c r="CX63" s="30" t="s">
        <v>149</v>
      </c>
      <c r="CY63" s="30" t="s">
        <v>149</v>
      </c>
      <c r="CZ63" s="30" t="s">
        <v>149</v>
      </c>
      <c r="DA63" s="30" t="s">
        <v>149</v>
      </c>
      <c r="DB63" s="30" t="s">
        <v>150</v>
      </c>
      <c r="DC63" s="30" t="s">
        <v>149</v>
      </c>
      <c r="DD63" s="30" t="s">
        <v>149</v>
      </c>
      <c r="DE63" s="30" t="s">
        <v>149</v>
      </c>
      <c r="DF63" s="30" t="s">
        <v>149</v>
      </c>
      <c r="DG63" s="30" t="s">
        <v>149</v>
      </c>
      <c r="DH63" s="30" t="s">
        <v>149</v>
      </c>
      <c r="DI63" s="30" t="s">
        <v>149</v>
      </c>
      <c r="DJ63" s="30" t="s">
        <v>149</v>
      </c>
      <c r="DK63" s="30" t="s">
        <v>149</v>
      </c>
      <c r="DL63" s="30" t="s">
        <v>149</v>
      </c>
      <c r="DM63" s="30" t="s">
        <v>149</v>
      </c>
      <c r="DN63" s="30" t="s">
        <v>149</v>
      </c>
      <c r="DO63" s="30" t="s">
        <v>149</v>
      </c>
      <c r="DP63" s="30" t="s">
        <v>149</v>
      </c>
      <c r="DQ63" s="30" t="s">
        <v>149</v>
      </c>
      <c r="DR63" s="30" t="s">
        <v>149</v>
      </c>
      <c r="DS63" s="30" t="s">
        <v>149</v>
      </c>
      <c r="DT63" s="30" t="s">
        <v>149</v>
      </c>
      <c r="DU63" s="30" t="s">
        <v>149</v>
      </c>
      <c r="DV63" s="30" t="s">
        <v>149</v>
      </c>
      <c r="DW63" s="30" t="s">
        <v>149</v>
      </c>
      <c r="DX63" s="30" t="s">
        <v>149</v>
      </c>
      <c r="DY63" s="30" t="s">
        <v>149</v>
      </c>
      <c r="DZ63" s="30" t="s">
        <v>149</v>
      </c>
      <c r="EA63" s="30" t="s">
        <v>149</v>
      </c>
      <c r="EB63" s="30" t="s">
        <v>150</v>
      </c>
      <c r="EC63" s="30" t="s">
        <v>149</v>
      </c>
      <c r="ED63" s="30" t="s">
        <v>150</v>
      </c>
      <c r="EE63" s="30" t="s">
        <v>149</v>
      </c>
      <c r="EF63" s="30" t="s">
        <v>149</v>
      </c>
      <c r="EG63" s="30" t="s">
        <v>149</v>
      </c>
      <c r="EH63" s="30" t="s">
        <v>149</v>
      </c>
      <c r="EI63" s="30" t="s">
        <v>149</v>
      </c>
      <c r="EJ63" s="30" t="s">
        <v>149</v>
      </c>
      <c r="EK63" s="30" t="s">
        <v>149</v>
      </c>
      <c r="EL63" s="30" t="s">
        <v>621</v>
      </c>
      <c r="EM63" s="30" t="s">
        <v>622</v>
      </c>
      <c r="EN63" s="30" t="s">
        <v>623</v>
      </c>
      <c r="EO63" s="30" t="s">
        <v>624</v>
      </c>
      <c r="EP63" s="30" t="s">
        <v>625</v>
      </c>
      <c r="EQ63" s="30" t="s">
        <v>626</v>
      </c>
      <c r="ER63" s="30" t="s">
        <v>627</v>
      </c>
      <c r="ES63" s="30" t="s">
        <v>628</v>
      </c>
    </row>
    <row r="64" spans="1:149" ht="15.75" customHeight="1" x14ac:dyDescent="0.35">
      <c r="A64" s="29">
        <v>62</v>
      </c>
      <c r="B64" s="30" t="s">
        <v>629</v>
      </c>
      <c r="C64" s="31" t="s">
        <v>630</v>
      </c>
      <c r="D64" s="30" t="s">
        <v>146</v>
      </c>
      <c r="E64" s="30" t="s">
        <v>619</v>
      </c>
      <c r="F64" s="30">
        <v>24</v>
      </c>
      <c r="G64" s="30">
        <v>2</v>
      </c>
      <c r="H64" s="30" t="s">
        <v>631</v>
      </c>
      <c r="I64" s="30" t="s">
        <v>172</v>
      </c>
      <c r="J64" s="32">
        <v>3000000</v>
      </c>
      <c r="K64" s="32">
        <v>2500000</v>
      </c>
      <c r="L64" s="30" t="s">
        <v>318</v>
      </c>
      <c r="M64" s="30" t="s">
        <v>147</v>
      </c>
      <c r="N64" s="30">
        <v>120</v>
      </c>
      <c r="O64" s="30" t="s">
        <v>241</v>
      </c>
      <c r="P64" s="30" t="s">
        <v>520</v>
      </c>
      <c r="Q64" s="30"/>
      <c r="R64" s="30" t="s">
        <v>149</v>
      </c>
      <c r="S64" s="30" t="s">
        <v>149</v>
      </c>
      <c r="T64" s="30" t="s">
        <v>148</v>
      </c>
      <c r="U64" s="30" t="s">
        <v>148</v>
      </c>
      <c r="V64" s="30" t="s">
        <v>149</v>
      </c>
      <c r="W64" s="30" t="s">
        <v>148</v>
      </c>
      <c r="X64" s="30" t="s">
        <v>149</v>
      </c>
      <c r="Y64" s="30" t="s">
        <v>149</v>
      </c>
      <c r="Z64" s="30" t="s">
        <v>148</v>
      </c>
      <c r="AA64" s="30" t="s">
        <v>149</v>
      </c>
      <c r="AB64" s="30" t="s">
        <v>149</v>
      </c>
      <c r="AC64" s="30" t="s">
        <v>149</v>
      </c>
      <c r="AD64" s="30" t="s">
        <v>149</v>
      </c>
      <c r="AE64" s="30" t="s">
        <v>149</v>
      </c>
      <c r="AF64" s="30" t="s">
        <v>149</v>
      </c>
      <c r="AG64" s="30" t="s">
        <v>149</v>
      </c>
      <c r="AH64" s="30" t="s">
        <v>148</v>
      </c>
      <c r="AI64" s="30" t="s">
        <v>149</v>
      </c>
      <c r="AJ64" s="30" t="s">
        <v>149</v>
      </c>
      <c r="AK64" s="30" t="s">
        <v>148</v>
      </c>
      <c r="AL64" s="30" t="s">
        <v>149</v>
      </c>
      <c r="AM64" s="30" t="s">
        <v>149</v>
      </c>
      <c r="AN64" s="30" t="s">
        <v>148</v>
      </c>
      <c r="AO64" s="30" t="s">
        <v>149</v>
      </c>
      <c r="AP64" s="30" t="s">
        <v>148</v>
      </c>
      <c r="AQ64" s="30" t="s">
        <v>149</v>
      </c>
      <c r="AR64" s="30" t="s">
        <v>148</v>
      </c>
      <c r="AS64" s="30" t="s">
        <v>149</v>
      </c>
      <c r="AT64" s="30" t="s">
        <v>149</v>
      </c>
      <c r="AU64" s="30" t="s">
        <v>149</v>
      </c>
      <c r="AV64" s="30" t="s">
        <v>148</v>
      </c>
      <c r="AW64" s="30" t="s">
        <v>149</v>
      </c>
      <c r="AX64" s="30" t="s">
        <v>148</v>
      </c>
      <c r="AY64" s="30" t="s">
        <v>149</v>
      </c>
      <c r="AZ64" s="30" t="s">
        <v>148</v>
      </c>
      <c r="BA64" s="30" t="s">
        <v>149</v>
      </c>
      <c r="BB64" s="30" t="s">
        <v>149</v>
      </c>
      <c r="BC64" s="30"/>
      <c r="BD64" s="30" t="s">
        <v>149</v>
      </c>
      <c r="BE64" s="30" t="s">
        <v>148</v>
      </c>
      <c r="BF64" s="30" t="s">
        <v>149</v>
      </c>
      <c r="BG64" s="30" t="s">
        <v>149</v>
      </c>
      <c r="BH64" s="30" t="s">
        <v>149</v>
      </c>
      <c r="BI64" s="30" t="s">
        <v>149</v>
      </c>
      <c r="BJ64" s="30" t="s">
        <v>149</v>
      </c>
      <c r="BK64" s="30" t="s">
        <v>148</v>
      </c>
      <c r="BL64" s="30" t="s">
        <v>149</v>
      </c>
      <c r="BM64" s="30" t="s">
        <v>149</v>
      </c>
      <c r="BN64" s="30" t="s">
        <v>149</v>
      </c>
      <c r="BO64" s="30" t="s">
        <v>149</v>
      </c>
      <c r="BP64" s="30" t="s">
        <v>149</v>
      </c>
      <c r="BQ64" s="30" t="s">
        <v>149</v>
      </c>
      <c r="BR64" s="30" t="s">
        <v>149</v>
      </c>
      <c r="BS64" s="30" t="s">
        <v>150</v>
      </c>
      <c r="BT64" s="30" t="s">
        <v>149</v>
      </c>
      <c r="BU64" s="30" t="s">
        <v>150</v>
      </c>
      <c r="BV64" s="30" t="s">
        <v>149</v>
      </c>
      <c r="BW64" s="30" t="s">
        <v>149</v>
      </c>
      <c r="BX64" s="30" t="s">
        <v>148</v>
      </c>
      <c r="BY64" s="30" t="s">
        <v>149</v>
      </c>
      <c r="BZ64" s="30" t="s">
        <v>149</v>
      </c>
      <c r="CA64" s="30" t="s">
        <v>149</v>
      </c>
      <c r="CB64" s="30" t="s">
        <v>148</v>
      </c>
      <c r="CC64" s="30" t="s">
        <v>149</v>
      </c>
      <c r="CD64" s="30" t="s">
        <v>149</v>
      </c>
      <c r="CE64" s="30" t="s">
        <v>150</v>
      </c>
      <c r="CF64" s="30" t="s">
        <v>149</v>
      </c>
      <c r="CG64" s="30" t="s">
        <v>149</v>
      </c>
      <c r="CH64" s="30" t="s">
        <v>149</v>
      </c>
      <c r="CI64" s="30" t="s">
        <v>149</v>
      </c>
      <c r="CJ64" s="30" t="s">
        <v>149</v>
      </c>
      <c r="CK64" s="30" t="s">
        <v>149</v>
      </c>
      <c r="CL64" s="30" t="s">
        <v>149</v>
      </c>
      <c r="CM64" s="30" t="s">
        <v>632</v>
      </c>
      <c r="CN64" s="30" t="s">
        <v>148</v>
      </c>
      <c r="CO64" s="30" t="s">
        <v>149</v>
      </c>
      <c r="CP64" s="30" t="s">
        <v>149</v>
      </c>
      <c r="CQ64" s="30" t="s">
        <v>149</v>
      </c>
      <c r="CR64" s="30" t="s">
        <v>148</v>
      </c>
      <c r="CS64" s="30" t="s">
        <v>149</v>
      </c>
      <c r="CT64" s="30" t="s">
        <v>149</v>
      </c>
      <c r="CU64" s="30" t="s">
        <v>149</v>
      </c>
      <c r="CV64" s="30" t="s">
        <v>149</v>
      </c>
      <c r="CW64" s="30" t="s">
        <v>149</v>
      </c>
      <c r="CX64" s="30" t="s">
        <v>148</v>
      </c>
      <c r="CY64" s="30" t="s">
        <v>149</v>
      </c>
      <c r="CZ64" s="30" t="s">
        <v>148</v>
      </c>
      <c r="DA64" s="30" t="s">
        <v>149</v>
      </c>
      <c r="DB64" s="30" t="s">
        <v>148</v>
      </c>
      <c r="DC64" s="30" t="s">
        <v>149</v>
      </c>
      <c r="DD64" s="30" t="s">
        <v>148</v>
      </c>
      <c r="DE64" s="30" t="s">
        <v>149</v>
      </c>
      <c r="DF64" s="30" t="s">
        <v>149</v>
      </c>
      <c r="DG64" s="30" t="s">
        <v>149</v>
      </c>
      <c r="DH64" s="30" t="s">
        <v>149</v>
      </c>
      <c r="DI64" s="30" t="s">
        <v>149</v>
      </c>
      <c r="DJ64" s="30" t="s">
        <v>149</v>
      </c>
      <c r="DK64" s="30" t="s">
        <v>149</v>
      </c>
      <c r="DL64" s="30" t="s">
        <v>149</v>
      </c>
      <c r="DM64" s="30" t="s">
        <v>149</v>
      </c>
      <c r="DN64" s="30" t="s">
        <v>149</v>
      </c>
      <c r="DO64" s="30" t="s">
        <v>149</v>
      </c>
      <c r="DP64" s="30" t="s">
        <v>149</v>
      </c>
      <c r="DQ64" s="30" t="s">
        <v>149</v>
      </c>
      <c r="DR64" s="30" t="s">
        <v>149</v>
      </c>
      <c r="DS64" s="30" t="s">
        <v>149</v>
      </c>
      <c r="DT64" s="30" t="s">
        <v>149</v>
      </c>
      <c r="DU64" s="30" t="s">
        <v>149</v>
      </c>
      <c r="DV64" s="30" t="s">
        <v>149</v>
      </c>
      <c r="DW64" s="30" t="s">
        <v>149</v>
      </c>
      <c r="DX64" s="30" t="s">
        <v>149</v>
      </c>
      <c r="DY64" s="30" t="s">
        <v>149</v>
      </c>
      <c r="DZ64" s="30" t="s">
        <v>149</v>
      </c>
      <c r="EA64" s="30" t="s">
        <v>149</v>
      </c>
      <c r="EB64" s="30" t="s">
        <v>149</v>
      </c>
      <c r="EC64" s="30" t="s">
        <v>149</v>
      </c>
      <c r="ED64" s="30" t="s">
        <v>149</v>
      </c>
      <c r="EE64" s="30" t="s">
        <v>149</v>
      </c>
      <c r="EF64" s="30" t="s">
        <v>149</v>
      </c>
      <c r="EG64" s="30" t="s">
        <v>149</v>
      </c>
      <c r="EH64" s="30" t="s">
        <v>149</v>
      </c>
      <c r="EI64" s="30" t="s">
        <v>149</v>
      </c>
      <c r="EJ64" s="30" t="s">
        <v>149</v>
      </c>
      <c r="EK64" s="30" t="s">
        <v>149</v>
      </c>
      <c r="EL64" s="30" t="s">
        <v>633</v>
      </c>
      <c r="EM64" s="30" t="s">
        <v>634</v>
      </c>
      <c r="EN64" s="30" t="s">
        <v>635</v>
      </c>
      <c r="EO64" s="30" t="s">
        <v>636</v>
      </c>
      <c r="EP64" s="2" t="s">
        <v>637</v>
      </c>
      <c r="EQ64" s="30" t="s">
        <v>638</v>
      </c>
      <c r="ER64" s="30" t="s">
        <v>639</v>
      </c>
      <c r="ES64" s="30" t="s">
        <v>640</v>
      </c>
    </row>
    <row r="65" spans="1:149" ht="15.75" customHeight="1" x14ac:dyDescent="0.25">
      <c r="A65" s="29">
        <v>63</v>
      </c>
      <c r="B65" s="30" t="s">
        <v>641</v>
      </c>
      <c r="C65" s="31" t="s">
        <v>642</v>
      </c>
      <c r="D65" s="30" t="s">
        <v>146</v>
      </c>
      <c r="E65" s="30" t="s">
        <v>543</v>
      </c>
      <c r="F65" s="30">
        <v>53</v>
      </c>
      <c r="G65" s="30">
        <v>7</v>
      </c>
      <c r="H65" s="30" t="s">
        <v>643</v>
      </c>
      <c r="I65" s="30" t="s">
        <v>172</v>
      </c>
      <c r="J65" s="32">
        <v>6000000</v>
      </c>
      <c r="K65" s="32">
        <v>5500000</v>
      </c>
      <c r="L65" s="30" t="s">
        <v>173</v>
      </c>
      <c r="M65" s="30" t="s">
        <v>147</v>
      </c>
      <c r="N65" s="30">
        <v>240</v>
      </c>
      <c r="O65" s="30" t="s">
        <v>644</v>
      </c>
      <c r="P65" s="30" t="s">
        <v>544</v>
      </c>
      <c r="Q65" s="30" t="s">
        <v>645</v>
      </c>
      <c r="R65" s="30" t="s">
        <v>148</v>
      </c>
      <c r="S65" s="30" t="s">
        <v>149</v>
      </c>
      <c r="T65" s="30" t="s">
        <v>148</v>
      </c>
      <c r="U65" s="30" t="s">
        <v>149</v>
      </c>
      <c r="V65" s="30" t="s">
        <v>149</v>
      </c>
      <c r="W65" s="30" t="s">
        <v>149</v>
      </c>
      <c r="X65" s="30" t="s">
        <v>149</v>
      </c>
      <c r="Y65" s="30" t="s">
        <v>149</v>
      </c>
      <c r="Z65" s="30" t="s">
        <v>149</v>
      </c>
      <c r="AA65" s="30" t="s">
        <v>149</v>
      </c>
      <c r="AB65" s="30" t="s">
        <v>149</v>
      </c>
      <c r="AC65" s="30" t="s">
        <v>149</v>
      </c>
      <c r="AD65" s="30" t="s">
        <v>149</v>
      </c>
      <c r="AE65" s="30" t="s">
        <v>149</v>
      </c>
      <c r="AF65" s="30" t="s">
        <v>149</v>
      </c>
      <c r="AG65" s="30" t="s">
        <v>149</v>
      </c>
      <c r="AH65" s="30" t="s">
        <v>149</v>
      </c>
      <c r="AI65" s="30" t="s">
        <v>149</v>
      </c>
      <c r="AJ65" s="30" t="s">
        <v>149</v>
      </c>
      <c r="AK65" s="30" t="s">
        <v>149</v>
      </c>
      <c r="AL65" s="30" t="s">
        <v>149</v>
      </c>
      <c r="AM65" s="30" t="s">
        <v>148</v>
      </c>
      <c r="AN65" s="30" t="s">
        <v>149</v>
      </c>
      <c r="AO65" s="30" t="s">
        <v>148</v>
      </c>
      <c r="AP65" s="30" t="s">
        <v>149</v>
      </c>
      <c r="AQ65" s="30" t="s">
        <v>149</v>
      </c>
      <c r="AR65" s="30" t="s">
        <v>148</v>
      </c>
      <c r="AS65" s="30" t="s">
        <v>149</v>
      </c>
      <c r="AT65" s="30" t="s">
        <v>149</v>
      </c>
      <c r="AU65" s="30" t="s">
        <v>149</v>
      </c>
      <c r="AV65" s="30" t="s">
        <v>149</v>
      </c>
      <c r="AW65" s="30" t="s">
        <v>148</v>
      </c>
      <c r="AX65" s="30" t="s">
        <v>149</v>
      </c>
      <c r="AY65" s="30" t="s">
        <v>149</v>
      </c>
      <c r="AZ65" s="30" t="s">
        <v>148</v>
      </c>
      <c r="BA65" s="30" t="s">
        <v>149</v>
      </c>
      <c r="BB65" s="30" t="s">
        <v>148</v>
      </c>
      <c r="BC65" s="30"/>
      <c r="BD65" s="30" t="s">
        <v>149</v>
      </c>
      <c r="BE65" s="30" t="s">
        <v>149</v>
      </c>
      <c r="BF65" s="30" t="s">
        <v>148</v>
      </c>
      <c r="BG65" s="30" t="s">
        <v>149</v>
      </c>
      <c r="BH65" s="30" t="s">
        <v>148</v>
      </c>
      <c r="BI65" s="30" t="s">
        <v>149</v>
      </c>
      <c r="BJ65" s="30" t="s">
        <v>149</v>
      </c>
      <c r="BK65" s="30" t="s">
        <v>149</v>
      </c>
      <c r="BL65" s="30" t="s">
        <v>149</v>
      </c>
      <c r="BM65" s="30" t="s">
        <v>149</v>
      </c>
      <c r="BN65" s="30" t="s">
        <v>149</v>
      </c>
      <c r="BO65" s="30" t="s">
        <v>150</v>
      </c>
      <c r="BP65" s="30" t="s">
        <v>150</v>
      </c>
      <c r="BQ65" s="30" t="s">
        <v>150</v>
      </c>
      <c r="BR65" s="30" t="s">
        <v>150</v>
      </c>
      <c r="BS65" s="30" t="s">
        <v>150</v>
      </c>
      <c r="BT65" s="30" t="s">
        <v>149</v>
      </c>
      <c r="BU65" s="30" t="s">
        <v>149</v>
      </c>
      <c r="BV65" s="30" t="s">
        <v>150</v>
      </c>
      <c r="BW65" s="30" t="s">
        <v>149</v>
      </c>
      <c r="BX65" s="30" t="s">
        <v>149</v>
      </c>
      <c r="BY65" s="30" t="s">
        <v>149</v>
      </c>
      <c r="BZ65" s="30" t="s">
        <v>149</v>
      </c>
      <c r="CA65" s="30" t="s">
        <v>149</v>
      </c>
      <c r="CB65" s="30" t="s">
        <v>149</v>
      </c>
      <c r="CC65" s="30" t="s">
        <v>149</v>
      </c>
      <c r="CD65" s="30" t="s">
        <v>149</v>
      </c>
      <c r="CE65" s="30" t="s">
        <v>149</v>
      </c>
      <c r="CF65" s="30" t="s">
        <v>149</v>
      </c>
      <c r="CG65" s="30" t="s">
        <v>148</v>
      </c>
      <c r="CH65" s="30" t="s">
        <v>149</v>
      </c>
      <c r="CI65" s="30" t="s">
        <v>149</v>
      </c>
      <c r="CJ65" s="30" t="s">
        <v>148</v>
      </c>
      <c r="CK65" s="30" t="s">
        <v>149</v>
      </c>
      <c r="CL65" s="30" t="s">
        <v>149</v>
      </c>
      <c r="CM65" s="30" t="s">
        <v>148</v>
      </c>
      <c r="CN65" s="30" t="s">
        <v>149</v>
      </c>
      <c r="CO65" s="30" t="s">
        <v>148</v>
      </c>
      <c r="CP65" s="30" t="s">
        <v>149</v>
      </c>
      <c r="CQ65" s="30" t="s">
        <v>148</v>
      </c>
      <c r="CR65" s="30" t="s">
        <v>149</v>
      </c>
      <c r="CS65" s="30" t="s">
        <v>149</v>
      </c>
      <c r="CT65" s="30" t="s">
        <v>149</v>
      </c>
      <c r="CU65" s="30" t="s">
        <v>149</v>
      </c>
      <c r="CV65" s="30" t="s">
        <v>148</v>
      </c>
      <c r="CW65" s="30" t="s">
        <v>149</v>
      </c>
      <c r="CX65" s="30" t="s">
        <v>149</v>
      </c>
      <c r="CY65" s="30" t="s">
        <v>149</v>
      </c>
      <c r="CZ65" s="30" t="s">
        <v>149</v>
      </c>
      <c r="DA65" s="30" t="s">
        <v>149</v>
      </c>
      <c r="DB65" s="30" t="s">
        <v>148</v>
      </c>
      <c r="DC65" s="30" t="s">
        <v>149</v>
      </c>
      <c r="DD65" s="30" t="s">
        <v>149</v>
      </c>
      <c r="DE65" s="30" t="s">
        <v>149</v>
      </c>
      <c r="DF65" s="30" t="s">
        <v>148</v>
      </c>
      <c r="DG65" s="30" t="s">
        <v>149</v>
      </c>
      <c r="DH65" s="30" t="s">
        <v>148</v>
      </c>
      <c r="DI65" s="30" t="s">
        <v>149</v>
      </c>
      <c r="DJ65" s="30" t="s">
        <v>149</v>
      </c>
      <c r="DK65" s="30" t="s">
        <v>148</v>
      </c>
      <c r="DL65" s="30" t="s">
        <v>149</v>
      </c>
      <c r="DM65" s="30" t="s">
        <v>148</v>
      </c>
      <c r="DN65" s="30" t="s">
        <v>150</v>
      </c>
      <c r="DO65" s="30" t="s">
        <v>149</v>
      </c>
      <c r="DP65" s="30" t="s">
        <v>149</v>
      </c>
      <c r="DQ65" s="30" t="s">
        <v>149</v>
      </c>
      <c r="DR65" s="30" t="s">
        <v>148</v>
      </c>
      <c r="DS65" s="30" t="s">
        <v>149</v>
      </c>
      <c r="DT65" s="30" t="s">
        <v>149</v>
      </c>
      <c r="DU65" s="30" t="s">
        <v>149</v>
      </c>
      <c r="DV65" s="30" t="s">
        <v>149</v>
      </c>
      <c r="DW65" s="30" t="s">
        <v>148</v>
      </c>
      <c r="DX65" s="30" t="s">
        <v>149</v>
      </c>
      <c r="DY65" s="30" t="s">
        <v>149</v>
      </c>
      <c r="DZ65" s="30" t="s">
        <v>149</v>
      </c>
      <c r="EA65" s="30" t="s">
        <v>149</v>
      </c>
      <c r="EB65" s="30" t="s">
        <v>148</v>
      </c>
      <c r="EC65" s="30" t="s">
        <v>149</v>
      </c>
      <c r="ED65" s="30" t="s">
        <v>149</v>
      </c>
      <c r="EE65" s="30" t="s">
        <v>148</v>
      </c>
      <c r="EF65" s="30" t="s">
        <v>149</v>
      </c>
      <c r="EG65" s="30" t="s">
        <v>148</v>
      </c>
      <c r="EH65" s="30" t="s">
        <v>149</v>
      </c>
      <c r="EI65" s="30" t="s">
        <v>149</v>
      </c>
      <c r="EJ65" s="30" t="s">
        <v>149</v>
      </c>
      <c r="EK65" s="30" t="s">
        <v>148</v>
      </c>
      <c r="EL65" s="30" t="s">
        <v>646</v>
      </c>
      <c r="EM65" s="30" t="s">
        <v>647</v>
      </c>
      <c r="EN65" s="30" t="s">
        <v>648</v>
      </c>
      <c r="EO65" s="30" t="s">
        <v>649</v>
      </c>
      <c r="EP65" s="30" t="s">
        <v>650</v>
      </c>
      <c r="EQ65" s="30" t="s">
        <v>651</v>
      </c>
      <c r="ER65" s="30" t="s">
        <v>652</v>
      </c>
      <c r="ES65" s="30" t="s">
        <v>653</v>
      </c>
    </row>
    <row r="66" spans="1:149" ht="15.75" customHeight="1" x14ac:dyDescent="0.25">
      <c r="A66" s="29">
        <v>64</v>
      </c>
      <c r="B66" s="30" t="s">
        <v>654</v>
      </c>
      <c r="C66" s="31" t="s">
        <v>642</v>
      </c>
      <c r="D66" s="30" t="s">
        <v>146</v>
      </c>
      <c r="E66" s="30" t="s">
        <v>543</v>
      </c>
      <c r="F66" s="30">
        <v>49</v>
      </c>
      <c r="G66" s="30">
        <v>7</v>
      </c>
      <c r="H66" s="30" t="s">
        <v>413</v>
      </c>
      <c r="I66" s="30" t="s">
        <v>172</v>
      </c>
      <c r="J66" s="32">
        <v>6000000</v>
      </c>
      <c r="K66" s="32">
        <v>5500000</v>
      </c>
      <c r="L66" s="30" t="s">
        <v>370</v>
      </c>
      <c r="M66" s="30" t="s">
        <v>147</v>
      </c>
      <c r="N66" s="30">
        <v>480</v>
      </c>
      <c r="O66" s="30" t="s">
        <v>234</v>
      </c>
      <c r="P66" s="30" t="s">
        <v>544</v>
      </c>
      <c r="Q66" s="30" t="s">
        <v>620</v>
      </c>
      <c r="R66" s="30" t="s">
        <v>149</v>
      </c>
      <c r="S66" s="30" t="s">
        <v>149</v>
      </c>
      <c r="T66" s="30" t="s">
        <v>149</v>
      </c>
      <c r="U66" s="30" t="s">
        <v>149</v>
      </c>
      <c r="V66" s="30" t="s">
        <v>149</v>
      </c>
      <c r="W66" s="30" t="s">
        <v>149</v>
      </c>
      <c r="X66" s="30" t="s">
        <v>149</v>
      </c>
      <c r="Y66" s="30" t="s">
        <v>149</v>
      </c>
      <c r="Z66" s="30" t="s">
        <v>149</v>
      </c>
      <c r="AA66" s="30" t="s">
        <v>149</v>
      </c>
      <c r="AB66" s="30" t="s">
        <v>149</v>
      </c>
      <c r="AC66" s="30" t="s">
        <v>149</v>
      </c>
      <c r="AD66" s="30" t="s">
        <v>149</v>
      </c>
      <c r="AE66" s="30" t="s">
        <v>149</v>
      </c>
      <c r="AF66" s="30" t="s">
        <v>149</v>
      </c>
      <c r="AG66" s="30" t="s">
        <v>149</v>
      </c>
      <c r="AH66" s="30" t="s">
        <v>149</v>
      </c>
      <c r="AI66" s="30" t="s">
        <v>149</v>
      </c>
      <c r="AJ66" s="30" t="s">
        <v>149</v>
      </c>
      <c r="AK66" s="30" t="s">
        <v>149</v>
      </c>
      <c r="AL66" s="30" t="s">
        <v>149</v>
      </c>
      <c r="AM66" s="30" t="s">
        <v>149</v>
      </c>
      <c r="AN66" s="30" t="s">
        <v>149</v>
      </c>
      <c r="AO66" s="30" t="s">
        <v>149</v>
      </c>
      <c r="AP66" s="30" t="s">
        <v>149</v>
      </c>
      <c r="AQ66" s="30" t="s">
        <v>149</v>
      </c>
      <c r="AR66" s="30" t="s">
        <v>149</v>
      </c>
      <c r="AS66" s="30" t="s">
        <v>149</v>
      </c>
      <c r="AT66" s="30" t="s">
        <v>149</v>
      </c>
      <c r="AU66" s="30" t="s">
        <v>149</v>
      </c>
      <c r="AV66" s="30" t="s">
        <v>149</v>
      </c>
      <c r="AW66" s="30" t="s">
        <v>148</v>
      </c>
      <c r="AX66" s="30" t="s">
        <v>149</v>
      </c>
      <c r="AY66" s="30" t="s">
        <v>149</v>
      </c>
      <c r="AZ66" s="30" t="s">
        <v>149</v>
      </c>
      <c r="BA66" s="30" t="s">
        <v>149</v>
      </c>
      <c r="BB66" s="30" t="s">
        <v>149</v>
      </c>
      <c r="BC66" s="30"/>
      <c r="BD66" s="30" t="s">
        <v>149</v>
      </c>
      <c r="BE66" s="30" t="s">
        <v>149</v>
      </c>
      <c r="BF66" s="30" t="s">
        <v>149</v>
      </c>
      <c r="BG66" s="30" t="s">
        <v>148</v>
      </c>
      <c r="BH66" s="30" t="s">
        <v>148</v>
      </c>
      <c r="BI66" s="30" t="s">
        <v>149</v>
      </c>
      <c r="BJ66" s="30" t="s">
        <v>149</v>
      </c>
      <c r="BK66" s="30" t="s">
        <v>149</v>
      </c>
      <c r="BL66" s="30" t="s">
        <v>149</v>
      </c>
      <c r="BM66" s="30" t="s">
        <v>149</v>
      </c>
      <c r="BN66" s="30" t="s">
        <v>149</v>
      </c>
      <c r="BO66" s="30" t="s">
        <v>150</v>
      </c>
      <c r="BP66" s="30" t="s">
        <v>150</v>
      </c>
      <c r="BQ66" s="30" t="s">
        <v>150</v>
      </c>
      <c r="BR66" s="30" t="s">
        <v>150</v>
      </c>
      <c r="BS66" s="30" t="s">
        <v>150</v>
      </c>
      <c r="BT66" s="30" t="s">
        <v>149</v>
      </c>
      <c r="BU66" s="30" t="s">
        <v>149</v>
      </c>
      <c r="BV66" s="30" t="s">
        <v>149</v>
      </c>
      <c r="BW66" s="30" t="s">
        <v>149</v>
      </c>
      <c r="BX66" s="30" t="s">
        <v>149</v>
      </c>
      <c r="BY66" s="30" t="s">
        <v>149</v>
      </c>
      <c r="BZ66" s="30" t="s">
        <v>149</v>
      </c>
      <c r="CA66" s="30" t="s">
        <v>149</v>
      </c>
      <c r="CB66" s="30" t="s">
        <v>149</v>
      </c>
      <c r="CC66" s="30" t="s">
        <v>149</v>
      </c>
      <c r="CD66" s="30" t="s">
        <v>149</v>
      </c>
      <c r="CE66" s="30" t="s">
        <v>149</v>
      </c>
      <c r="CF66" s="30" t="s">
        <v>149</v>
      </c>
      <c r="CG66" s="30" t="s">
        <v>149</v>
      </c>
      <c r="CH66" s="30" t="s">
        <v>149</v>
      </c>
      <c r="CI66" s="30" t="s">
        <v>149</v>
      </c>
      <c r="CJ66" s="30" t="s">
        <v>149</v>
      </c>
      <c r="CK66" s="30" t="s">
        <v>149</v>
      </c>
      <c r="CL66" s="30" t="s">
        <v>149</v>
      </c>
      <c r="CM66" s="30" t="s">
        <v>150</v>
      </c>
      <c r="CN66" s="30" t="s">
        <v>149</v>
      </c>
      <c r="CO66" s="30" t="s">
        <v>149</v>
      </c>
      <c r="CP66" s="30" t="s">
        <v>149</v>
      </c>
      <c r="CQ66" s="30" t="s">
        <v>149</v>
      </c>
      <c r="CR66" s="30" t="s">
        <v>149</v>
      </c>
      <c r="CS66" s="30" t="s">
        <v>149</v>
      </c>
      <c r="CT66" s="30" t="s">
        <v>149</v>
      </c>
      <c r="CU66" s="30" t="s">
        <v>149</v>
      </c>
      <c r="CV66" s="30" t="s">
        <v>149</v>
      </c>
      <c r="CW66" s="30" t="s">
        <v>149</v>
      </c>
      <c r="CX66" s="30" t="s">
        <v>149</v>
      </c>
      <c r="CY66" s="30" t="s">
        <v>149</v>
      </c>
      <c r="CZ66" s="30" t="s">
        <v>149</v>
      </c>
      <c r="DA66" s="30" t="s">
        <v>149</v>
      </c>
      <c r="DB66" s="30" t="s">
        <v>149</v>
      </c>
      <c r="DC66" s="30" t="s">
        <v>149</v>
      </c>
      <c r="DD66" s="30" t="s">
        <v>149</v>
      </c>
      <c r="DE66" s="30" t="s">
        <v>149</v>
      </c>
      <c r="DF66" s="30" t="s">
        <v>149</v>
      </c>
      <c r="DG66" s="30" t="s">
        <v>149</v>
      </c>
      <c r="DH66" s="30" t="s">
        <v>149</v>
      </c>
      <c r="DI66" s="30" t="s">
        <v>149</v>
      </c>
      <c r="DJ66" s="30" t="s">
        <v>149</v>
      </c>
      <c r="DK66" s="30" t="s">
        <v>149</v>
      </c>
      <c r="DL66" s="30" t="s">
        <v>149</v>
      </c>
      <c r="DM66" s="30" t="s">
        <v>149</v>
      </c>
      <c r="DN66" s="30" t="s">
        <v>150</v>
      </c>
      <c r="DO66" s="30" t="s">
        <v>149</v>
      </c>
      <c r="DP66" s="30" t="s">
        <v>149</v>
      </c>
      <c r="DQ66" s="30" t="s">
        <v>149</v>
      </c>
      <c r="DR66" s="30" t="s">
        <v>149</v>
      </c>
      <c r="DS66" s="30" t="s">
        <v>149</v>
      </c>
      <c r="DT66" s="30" t="s">
        <v>149</v>
      </c>
      <c r="DU66" s="30" t="s">
        <v>149</v>
      </c>
      <c r="DV66" s="30" t="s">
        <v>149</v>
      </c>
      <c r="DW66" s="30" t="s">
        <v>149</v>
      </c>
      <c r="DX66" s="30" t="s">
        <v>149</v>
      </c>
      <c r="DY66" s="30" t="s">
        <v>149</v>
      </c>
      <c r="DZ66" s="30" t="s">
        <v>149</v>
      </c>
      <c r="EA66" s="30" t="s">
        <v>149</v>
      </c>
      <c r="EB66" s="30" t="s">
        <v>149</v>
      </c>
      <c r="EC66" s="30" t="s">
        <v>149</v>
      </c>
      <c r="ED66" s="30" t="s">
        <v>148</v>
      </c>
      <c r="EE66" s="30" t="s">
        <v>148</v>
      </c>
      <c r="EF66" s="30" t="s">
        <v>149</v>
      </c>
      <c r="EG66" s="30" t="s">
        <v>150</v>
      </c>
      <c r="EH66" s="30" t="s">
        <v>149</v>
      </c>
      <c r="EI66" s="30" t="s">
        <v>149</v>
      </c>
      <c r="EJ66" s="30" t="s">
        <v>149</v>
      </c>
      <c r="EK66" s="30" t="s">
        <v>149</v>
      </c>
      <c r="EL66" s="30" t="s">
        <v>655</v>
      </c>
      <c r="EM66" s="30" t="s">
        <v>274</v>
      </c>
      <c r="EN66" s="30" t="s">
        <v>656</v>
      </c>
      <c r="EO66" s="30" t="s">
        <v>657</v>
      </c>
      <c r="EP66" s="30" t="s">
        <v>658</v>
      </c>
      <c r="EQ66" s="30" t="s">
        <v>659</v>
      </c>
      <c r="ER66" s="30" t="s">
        <v>660</v>
      </c>
      <c r="ES66" s="30" t="s">
        <v>661</v>
      </c>
    </row>
    <row r="67" spans="1:149" ht="15.75" customHeight="1" x14ac:dyDescent="0.25">
      <c r="A67" s="29">
        <v>65</v>
      </c>
      <c r="B67" s="30" t="s">
        <v>662</v>
      </c>
      <c r="C67" s="30"/>
      <c r="D67" s="30" t="s">
        <v>146</v>
      </c>
      <c r="E67" s="30" t="s">
        <v>595</v>
      </c>
      <c r="F67" s="30">
        <v>45</v>
      </c>
      <c r="G67" s="30">
        <v>2</v>
      </c>
      <c r="H67" s="30" t="s">
        <v>157</v>
      </c>
      <c r="I67" s="30"/>
      <c r="J67" s="32">
        <v>4000000</v>
      </c>
      <c r="K67" s="32">
        <v>2500000</v>
      </c>
      <c r="L67" s="30" t="s">
        <v>173</v>
      </c>
      <c r="M67" s="30" t="s">
        <v>147</v>
      </c>
      <c r="N67" s="30">
        <v>250</v>
      </c>
      <c r="O67" s="30" t="s">
        <v>241</v>
      </c>
      <c r="P67" s="30" t="s">
        <v>578</v>
      </c>
      <c r="Q67" s="30" t="s">
        <v>545</v>
      </c>
      <c r="R67" s="30" t="s">
        <v>149</v>
      </c>
      <c r="S67" s="30" t="s">
        <v>149</v>
      </c>
      <c r="T67" s="30" t="s">
        <v>149</v>
      </c>
      <c r="U67" s="30" t="s">
        <v>149</v>
      </c>
      <c r="V67" s="30" t="s">
        <v>149</v>
      </c>
      <c r="W67" s="30" t="s">
        <v>149</v>
      </c>
      <c r="X67" s="30" t="s">
        <v>149</v>
      </c>
      <c r="Y67" s="30" t="s">
        <v>149</v>
      </c>
      <c r="Z67" s="30" t="s">
        <v>149</v>
      </c>
      <c r="AA67" s="30" t="s">
        <v>149</v>
      </c>
      <c r="AB67" s="30" t="s">
        <v>150</v>
      </c>
      <c r="AC67" s="30" t="s">
        <v>150</v>
      </c>
      <c r="AD67" s="30" t="s">
        <v>150</v>
      </c>
      <c r="AE67" s="30" t="s">
        <v>149</v>
      </c>
      <c r="AF67" s="30" t="s">
        <v>149</v>
      </c>
      <c r="AG67" s="30" t="s">
        <v>150</v>
      </c>
      <c r="AH67" s="30" t="s">
        <v>149</v>
      </c>
      <c r="AI67" s="30" t="s">
        <v>150</v>
      </c>
      <c r="AJ67" s="30" t="s">
        <v>149</v>
      </c>
      <c r="AK67" s="30" t="s">
        <v>150</v>
      </c>
      <c r="AL67" s="30" t="s">
        <v>149</v>
      </c>
      <c r="AM67" s="30" t="s">
        <v>150</v>
      </c>
      <c r="AN67" s="30" t="s">
        <v>149</v>
      </c>
      <c r="AO67" s="30" t="s">
        <v>150</v>
      </c>
      <c r="AP67" s="30" t="s">
        <v>149</v>
      </c>
      <c r="AQ67" s="30" t="s">
        <v>149</v>
      </c>
      <c r="AR67" s="30" t="s">
        <v>149</v>
      </c>
      <c r="AS67" s="30" t="s">
        <v>149</v>
      </c>
      <c r="AT67" s="30" t="s">
        <v>149</v>
      </c>
      <c r="AU67" s="30" t="s">
        <v>149</v>
      </c>
      <c r="AV67" s="30" t="s">
        <v>149</v>
      </c>
      <c r="AW67" s="30" t="s">
        <v>149</v>
      </c>
      <c r="AX67" s="30" t="s">
        <v>149</v>
      </c>
      <c r="AY67" s="30" t="s">
        <v>149</v>
      </c>
      <c r="AZ67" s="30" t="s">
        <v>149</v>
      </c>
      <c r="BA67" s="30" t="s">
        <v>149</v>
      </c>
      <c r="BB67" s="30" t="s">
        <v>149</v>
      </c>
      <c r="BC67" s="30"/>
      <c r="BD67" s="30" t="s">
        <v>150</v>
      </c>
      <c r="BE67" s="30" t="s">
        <v>149</v>
      </c>
      <c r="BF67" s="30" t="s">
        <v>149</v>
      </c>
      <c r="BG67" s="30" t="s">
        <v>150</v>
      </c>
      <c r="BH67" s="30" t="s">
        <v>150</v>
      </c>
      <c r="BI67" s="30" t="s">
        <v>150</v>
      </c>
      <c r="BJ67" s="30" t="s">
        <v>149</v>
      </c>
      <c r="BK67" s="30" t="s">
        <v>149</v>
      </c>
      <c r="BL67" s="30" t="s">
        <v>149</v>
      </c>
      <c r="BM67" s="30" t="s">
        <v>149</v>
      </c>
      <c r="BN67" s="30" t="s">
        <v>149</v>
      </c>
      <c r="BO67" s="30" t="s">
        <v>149</v>
      </c>
      <c r="BP67" s="30" t="s">
        <v>150</v>
      </c>
      <c r="BQ67" s="30" t="s">
        <v>150</v>
      </c>
      <c r="BR67" s="30" t="s">
        <v>148</v>
      </c>
      <c r="BS67" s="30" t="s">
        <v>148</v>
      </c>
      <c r="BT67" s="30" t="s">
        <v>148</v>
      </c>
      <c r="BU67" s="30" t="s">
        <v>149</v>
      </c>
      <c r="BV67" s="30" t="s">
        <v>148</v>
      </c>
      <c r="BW67" s="30" t="s">
        <v>150</v>
      </c>
      <c r="BX67" s="30" t="s">
        <v>149</v>
      </c>
      <c r="BY67" s="30" t="s">
        <v>148</v>
      </c>
      <c r="BZ67" s="30" t="s">
        <v>148</v>
      </c>
      <c r="CA67" s="30" t="s">
        <v>148</v>
      </c>
      <c r="CB67" s="30" t="s">
        <v>148</v>
      </c>
      <c r="CC67" s="30" t="s">
        <v>148</v>
      </c>
      <c r="CD67" s="30" t="s">
        <v>149</v>
      </c>
      <c r="CE67" s="30" t="s">
        <v>149</v>
      </c>
      <c r="CF67" s="30" t="s">
        <v>150</v>
      </c>
      <c r="CG67" s="30" t="s">
        <v>149</v>
      </c>
      <c r="CH67" s="30" t="s">
        <v>150</v>
      </c>
      <c r="CI67" s="30" t="s">
        <v>149</v>
      </c>
      <c r="CJ67" s="30" t="s">
        <v>150</v>
      </c>
      <c r="CK67" s="30" t="s">
        <v>149</v>
      </c>
      <c r="CL67" s="30" t="s">
        <v>150</v>
      </c>
      <c r="CM67" s="30" t="s">
        <v>149</v>
      </c>
      <c r="CN67" s="30" t="s">
        <v>150</v>
      </c>
      <c r="CO67" s="30" t="s">
        <v>149</v>
      </c>
      <c r="CP67" s="30" t="s">
        <v>149</v>
      </c>
      <c r="CQ67" s="30" t="s">
        <v>149</v>
      </c>
      <c r="CR67" s="30" t="s">
        <v>149</v>
      </c>
      <c r="CS67" s="30" t="s">
        <v>149</v>
      </c>
      <c r="CT67" s="30" t="s">
        <v>149</v>
      </c>
      <c r="CU67" s="30" t="s">
        <v>149</v>
      </c>
      <c r="CV67" s="30" t="s">
        <v>150</v>
      </c>
      <c r="CW67" s="30" t="s">
        <v>150</v>
      </c>
      <c r="CX67" s="30" t="s">
        <v>149</v>
      </c>
      <c r="CY67" s="30" t="s">
        <v>150</v>
      </c>
      <c r="CZ67" s="30" t="s">
        <v>149</v>
      </c>
      <c r="DA67" s="30" t="s">
        <v>149</v>
      </c>
      <c r="DB67" s="30" t="s">
        <v>149</v>
      </c>
      <c r="DC67" s="30" t="s">
        <v>150</v>
      </c>
      <c r="DD67" s="30" t="s">
        <v>149</v>
      </c>
      <c r="DE67" s="30" t="s">
        <v>150</v>
      </c>
      <c r="DF67" s="30" t="s">
        <v>149</v>
      </c>
      <c r="DG67" s="30" t="s">
        <v>149</v>
      </c>
      <c r="DH67" s="30" t="s">
        <v>149</v>
      </c>
      <c r="DI67" s="30" t="s">
        <v>149</v>
      </c>
      <c r="DJ67" s="30" t="s">
        <v>150</v>
      </c>
      <c r="DK67" s="30" t="s">
        <v>150</v>
      </c>
      <c r="DL67" s="30" t="s">
        <v>149</v>
      </c>
      <c r="DM67" s="30" t="s">
        <v>149</v>
      </c>
      <c r="DN67" s="30" t="s">
        <v>149</v>
      </c>
      <c r="DO67" s="30" t="s">
        <v>149</v>
      </c>
      <c r="DP67" s="30" t="s">
        <v>149</v>
      </c>
      <c r="DQ67" s="30" t="s">
        <v>149</v>
      </c>
      <c r="DR67" s="30" t="s">
        <v>150</v>
      </c>
      <c r="DS67" s="30" t="s">
        <v>150</v>
      </c>
      <c r="DT67" s="30" t="s">
        <v>149</v>
      </c>
      <c r="DU67" s="30" t="s">
        <v>150</v>
      </c>
      <c r="DV67" s="30" t="s">
        <v>149</v>
      </c>
      <c r="DW67" s="30" t="s">
        <v>150</v>
      </c>
      <c r="DX67" s="30" t="s">
        <v>149</v>
      </c>
      <c r="DY67" s="30" t="s">
        <v>150</v>
      </c>
      <c r="DZ67" s="30" t="s">
        <v>150</v>
      </c>
      <c r="EA67" s="30" t="s">
        <v>150</v>
      </c>
      <c r="EB67" s="30" t="s">
        <v>149</v>
      </c>
      <c r="EC67" s="30" t="s">
        <v>149</v>
      </c>
      <c r="ED67" s="30" t="s">
        <v>149</v>
      </c>
      <c r="EE67" s="30" t="s">
        <v>149</v>
      </c>
      <c r="EF67" s="30" t="s">
        <v>150</v>
      </c>
      <c r="EG67" s="30" t="s">
        <v>150</v>
      </c>
      <c r="EH67" s="30" t="s">
        <v>149</v>
      </c>
      <c r="EI67" s="30" t="s">
        <v>150</v>
      </c>
      <c r="EJ67" s="30" t="s">
        <v>149</v>
      </c>
      <c r="EK67" s="30" t="s">
        <v>150</v>
      </c>
      <c r="EL67" s="30"/>
      <c r="EM67" s="30"/>
      <c r="EN67" s="30"/>
      <c r="EO67" s="30"/>
      <c r="EP67" s="30"/>
      <c r="EQ67" s="30"/>
      <c r="ER67" s="30"/>
      <c r="ES67" s="30"/>
    </row>
    <row r="68" spans="1:149" ht="15.75" customHeight="1" x14ac:dyDescent="0.25">
      <c r="A68" s="29">
        <v>66</v>
      </c>
      <c r="B68" s="30" t="s">
        <v>663</v>
      </c>
      <c r="C68" s="31" t="s">
        <v>664</v>
      </c>
      <c r="D68" s="30" t="s">
        <v>146</v>
      </c>
      <c r="E68" s="30" t="s">
        <v>595</v>
      </c>
      <c r="F68" s="30">
        <v>68</v>
      </c>
      <c r="G68" s="30">
        <v>2</v>
      </c>
      <c r="H68" s="30" t="s">
        <v>157</v>
      </c>
      <c r="I68" s="33" t="s">
        <v>210</v>
      </c>
      <c r="J68" s="32">
        <v>8000000</v>
      </c>
      <c r="K68" s="32">
        <v>4000000</v>
      </c>
      <c r="L68" s="30" t="s">
        <v>422</v>
      </c>
      <c r="M68" s="30" t="s">
        <v>147</v>
      </c>
      <c r="N68" s="30">
        <v>800</v>
      </c>
      <c r="O68" s="30" t="s">
        <v>234</v>
      </c>
      <c r="P68" s="30" t="s">
        <v>665</v>
      </c>
      <c r="Q68" s="30" t="s">
        <v>545</v>
      </c>
      <c r="R68" s="30" t="s">
        <v>149</v>
      </c>
      <c r="S68" s="30" t="s">
        <v>149</v>
      </c>
      <c r="T68" s="30" t="s">
        <v>149</v>
      </c>
      <c r="U68" s="30" t="s">
        <v>149</v>
      </c>
      <c r="V68" s="30" t="s">
        <v>149</v>
      </c>
      <c r="W68" s="30" t="s">
        <v>149</v>
      </c>
      <c r="X68" s="30" t="s">
        <v>149</v>
      </c>
      <c r="Y68" s="30" t="s">
        <v>149</v>
      </c>
      <c r="Z68" s="30" t="s">
        <v>149</v>
      </c>
      <c r="AA68" s="30" t="s">
        <v>149</v>
      </c>
      <c r="AB68" s="30" t="s">
        <v>150</v>
      </c>
      <c r="AC68" s="30" t="s">
        <v>150</v>
      </c>
      <c r="AD68" s="30" t="s">
        <v>149</v>
      </c>
      <c r="AE68" s="30" t="s">
        <v>149</v>
      </c>
      <c r="AF68" s="30" t="s">
        <v>149</v>
      </c>
      <c r="AG68" s="30" t="s">
        <v>150</v>
      </c>
      <c r="AH68" s="30" t="s">
        <v>149</v>
      </c>
      <c r="AI68" s="30" t="s">
        <v>149</v>
      </c>
      <c r="AJ68" s="30" t="s">
        <v>148</v>
      </c>
      <c r="AK68" s="30" t="s">
        <v>149</v>
      </c>
      <c r="AL68" s="30" t="s">
        <v>149</v>
      </c>
      <c r="AM68" s="30" t="s">
        <v>149</v>
      </c>
      <c r="AN68" s="30" t="s">
        <v>148</v>
      </c>
      <c r="AO68" s="30" t="s">
        <v>149</v>
      </c>
      <c r="AP68" s="30" t="s">
        <v>149</v>
      </c>
      <c r="AQ68" s="30" t="s">
        <v>149</v>
      </c>
      <c r="AR68" s="30" t="s">
        <v>149</v>
      </c>
      <c r="AS68" s="30" t="s">
        <v>149</v>
      </c>
      <c r="AT68" s="30" t="s">
        <v>149</v>
      </c>
      <c r="AU68" s="30" t="s">
        <v>149</v>
      </c>
      <c r="AV68" s="30" t="s">
        <v>149</v>
      </c>
      <c r="AW68" s="30" t="s">
        <v>149</v>
      </c>
      <c r="AX68" s="30" t="s">
        <v>149</v>
      </c>
      <c r="AY68" s="30" t="s">
        <v>149</v>
      </c>
      <c r="AZ68" s="30" t="s">
        <v>149</v>
      </c>
      <c r="BA68" s="30" t="s">
        <v>149</v>
      </c>
      <c r="BB68" s="30" t="s">
        <v>149</v>
      </c>
      <c r="BC68" s="30"/>
      <c r="BD68" s="30" t="s">
        <v>150</v>
      </c>
      <c r="BE68" s="30" t="s">
        <v>149</v>
      </c>
      <c r="BF68" s="30" t="s">
        <v>148</v>
      </c>
      <c r="BG68" s="30" t="s">
        <v>150</v>
      </c>
      <c r="BH68" s="30" t="s">
        <v>149</v>
      </c>
      <c r="BI68" s="30" t="s">
        <v>632</v>
      </c>
      <c r="BJ68" s="30" t="s">
        <v>149</v>
      </c>
      <c r="BK68" s="30" t="s">
        <v>150</v>
      </c>
      <c r="BL68" s="30" t="s">
        <v>150</v>
      </c>
      <c r="BM68" s="30" t="s">
        <v>149</v>
      </c>
      <c r="BN68" s="30" t="s">
        <v>149</v>
      </c>
      <c r="BO68" s="30" t="s">
        <v>632</v>
      </c>
      <c r="BP68" s="30" t="s">
        <v>150</v>
      </c>
      <c r="BQ68" s="30" t="s">
        <v>149</v>
      </c>
      <c r="BR68" s="30" t="s">
        <v>148</v>
      </c>
      <c r="BS68" s="30" t="s">
        <v>150</v>
      </c>
      <c r="BT68" s="30" t="s">
        <v>149</v>
      </c>
      <c r="BU68" s="30" t="s">
        <v>149</v>
      </c>
      <c r="BV68" s="30" t="s">
        <v>149</v>
      </c>
      <c r="BW68" s="30" t="s">
        <v>150</v>
      </c>
      <c r="BX68" s="30" t="s">
        <v>149</v>
      </c>
      <c r="BY68" s="30" t="s">
        <v>149</v>
      </c>
      <c r="BZ68" s="30" t="s">
        <v>150</v>
      </c>
      <c r="CA68" s="30" t="s">
        <v>150</v>
      </c>
      <c r="CB68" s="30" t="s">
        <v>149</v>
      </c>
      <c r="CC68" s="30" t="s">
        <v>149</v>
      </c>
      <c r="CD68" s="30" t="s">
        <v>149</v>
      </c>
      <c r="CE68" s="30" t="s">
        <v>150</v>
      </c>
      <c r="CF68" s="30" t="s">
        <v>150</v>
      </c>
      <c r="CG68" s="30" t="s">
        <v>149</v>
      </c>
      <c r="CH68" s="30" t="s">
        <v>149</v>
      </c>
      <c r="CI68" s="30" t="s">
        <v>149</v>
      </c>
      <c r="CJ68" s="30" t="s">
        <v>150</v>
      </c>
      <c r="CK68" s="30" t="s">
        <v>150</v>
      </c>
      <c r="CL68" s="30" t="s">
        <v>149</v>
      </c>
      <c r="CM68" s="30" t="s">
        <v>149</v>
      </c>
      <c r="CN68" s="30" t="s">
        <v>149</v>
      </c>
      <c r="CO68" s="30" t="s">
        <v>149</v>
      </c>
      <c r="CP68" s="30" t="s">
        <v>149</v>
      </c>
      <c r="CQ68" s="30" t="s">
        <v>149</v>
      </c>
      <c r="CR68" s="30" t="s">
        <v>149</v>
      </c>
      <c r="CS68" s="30" t="s">
        <v>632</v>
      </c>
      <c r="CT68" s="30" t="s">
        <v>150</v>
      </c>
      <c r="CU68" s="30" t="s">
        <v>149</v>
      </c>
      <c r="CV68" s="30" t="s">
        <v>149</v>
      </c>
      <c r="CW68" s="30" t="s">
        <v>150</v>
      </c>
      <c r="CX68" s="30" t="s">
        <v>150</v>
      </c>
      <c r="CY68" s="30" t="s">
        <v>150</v>
      </c>
      <c r="CZ68" s="30" t="s">
        <v>149</v>
      </c>
      <c r="DA68" s="30" t="s">
        <v>148</v>
      </c>
      <c r="DB68" s="30" t="s">
        <v>149</v>
      </c>
      <c r="DC68" s="30" t="s">
        <v>149</v>
      </c>
      <c r="DD68" s="30" t="s">
        <v>149</v>
      </c>
      <c r="DE68" s="30" t="s">
        <v>150</v>
      </c>
      <c r="DF68" s="30" t="s">
        <v>150</v>
      </c>
      <c r="DG68" s="30" t="s">
        <v>149</v>
      </c>
      <c r="DH68" s="30" t="s">
        <v>149</v>
      </c>
      <c r="DI68" s="30" t="s">
        <v>149</v>
      </c>
      <c r="DJ68" s="30" t="s">
        <v>150</v>
      </c>
      <c r="DK68" s="30" t="s">
        <v>150</v>
      </c>
      <c r="DL68" s="30" t="s">
        <v>149</v>
      </c>
      <c r="DM68" s="30" t="s">
        <v>148</v>
      </c>
      <c r="DN68" s="30" t="s">
        <v>148</v>
      </c>
      <c r="DO68" s="30" t="s">
        <v>148</v>
      </c>
      <c r="DP68" s="30" t="s">
        <v>148</v>
      </c>
      <c r="DQ68" s="30" t="s">
        <v>632</v>
      </c>
      <c r="DR68" s="30" t="s">
        <v>632</v>
      </c>
      <c r="DS68" s="30" t="s">
        <v>150</v>
      </c>
      <c r="DT68" s="30" t="s">
        <v>149</v>
      </c>
      <c r="DU68" s="30" t="s">
        <v>150</v>
      </c>
      <c r="DV68" s="30" t="s">
        <v>150</v>
      </c>
      <c r="DW68" s="30" t="s">
        <v>150</v>
      </c>
      <c r="DX68" s="30" t="s">
        <v>150</v>
      </c>
      <c r="DY68" s="30" t="s">
        <v>150</v>
      </c>
      <c r="DZ68" s="30" t="s">
        <v>150</v>
      </c>
      <c r="EA68" s="30" t="s">
        <v>149</v>
      </c>
      <c r="EB68" s="30" t="s">
        <v>148</v>
      </c>
      <c r="EC68" s="30" t="s">
        <v>148</v>
      </c>
      <c r="ED68" s="30" t="s">
        <v>148</v>
      </c>
      <c r="EE68" s="30" t="s">
        <v>149</v>
      </c>
      <c r="EF68" s="30" t="s">
        <v>149</v>
      </c>
      <c r="EG68" s="30" t="s">
        <v>150</v>
      </c>
      <c r="EH68" s="30" t="s">
        <v>150</v>
      </c>
      <c r="EI68" s="30" t="s">
        <v>149</v>
      </c>
      <c r="EJ68" s="30" t="s">
        <v>149</v>
      </c>
      <c r="EK68" s="30" t="s">
        <v>149</v>
      </c>
      <c r="EL68" s="30" t="s">
        <v>666</v>
      </c>
      <c r="EM68" s="30" t="s">
        <v>667</v>
      </c>
      <c r="EN68" s="30" t="s">
        <v>668</v>
      </c>
      <c r="EO68" s="30" t="s">
        <v>669</v>
      </c>
      <c r="EP68" s="30" t="s">
        <v>670</v>
      </c>
      <c r="EQ68" s="30" t="s">
        <v>671</v>
      </c>
      <c r="ER68" s="30" t="s">
        <v>672</v>
      </c>
      <c r="ES68" s="30" t="s">
        <v>540</v>
      </c>
    </row>
    <row r="69" spans="1:149" ht="15.75" customHeight="1" x14ac:dyDescent="0.25">
      <c r="A69" s="29">
        <v>67</v>
      </c>
      <c r="B69" s="30" t="s">
        <v>673</v>
      </c>
      <c r="C69" s="31" t="s">
        <v>664</v>
      </c>
      <c r="D69" s="30" t="s">
        <v>146</v>
      </c>
      <c r="E69" s="30" t="s">
        <v>595</v>
      </c>
      <c r="F69" s="30">
        <v>35</v>
      </c>
      <c r="G69" s="30">
        <v>4</v>
      </c>
      <c r="H69" s="30" t="s">
        <v>157</v>
      </c>
      <c r="I69" s="30" t="s">
        <v>158</v>
      </c>
      <c r="J69" s="32">
        <v>3000000</v>
      </c>
      <c r="K69" s="32">
        <v>2500000</v>
      </c>
      <c r="L69" s="30" t="s">
        <v>173</v>
      </c>
      <c r="M69" s="30" t="s">
        <v>147</v>
      </c>
      <c r="N69" s="30">
        <v>250</v>
      </c>
      <c r="O69" s="30" t="s">
        <v>260</v>
      </c>
      <c r="P69" s="30" t="s">
        <v>578</v>
      </c>
      <c r="Q69" s="30" t="s">
        <v>545</v>
      </c>
      <c r="R69" s="30" t="s">
        <v>150</v>
      </c>
      <c r="S69" s="30" t="s">
        <v>150</v>
      </c>
      <c r="T69" s="30" t="s">
        <v>150</v>
      </c>
      <c r="U69" s="30" t="s">
        <v>149</v>
      </c>
      <c r="V69" s="30" t="s">
        <v>149</v>
      </c>
      <c r="W69" s="30" t="s">
        <v>148</v>
      </c>
      <c r="X69" s="30" t="s">
        <v>149</v>
      </c>
      <c r="Y69" s="30" t="s">
        <v>149</v>
      </c>
      <c r="Z69" s="30" t="s">
        <v>149</v>
      </c>
      <c r="AA69" s="30" t="s">
        <v>149</v>
      </c>
      <c r="AB69" s="30" t="s">
        <v>149</v>
      </c>
      <c r="AC69" s="30" t="s">
        <v>149</v>
      </c>
      <c r="AD69" s="30" t="s">
        <v>149</v>
      </c>
      <c r="AE69" s="30" t="s">
        <v>149</v>
      </c>
      <c r="AF69" s="30" t="s">
        <v>149</v>
      </c>
      <c r="AG69" s="30" t="s">
        <v>149</v>
      </c>
      <c r="AH69" s="30" t="s">
        <v>149</v>
      </c>
      <c r="AI69" s="30" t="s">
        <v>149</v>
      </c>
      <c r="AJ69" s="30" t="s">
        <v>149</v>
      </c>
      <c r="AK69" s="30" t="s">
        <v>149</v>
      </c>
      <c r="AL69" s="30" t="s">
        <v>148</v>
      </c>
      <c r="AM69" s="30" t="s">
        <v>149</v>
      </c>
      <c r="AN69" s="30" t="s">
        <v>149</v>
      </c>
      <c r="AO69" s="30" t="s">
        <v>149</v>
      </c>
      <c r="AP69" s="30" t="s">
        <v>149</v>
      </c>
      <c r="AQ69" s="30" t="s">
        <v>150</v>
      </c>
      <c r="AR69" s="30" t="s">
        <v>149</v>
      </c>
      <c r="AS69" s="30" t="s">
        <v>149</v>
      </c>
      <c r="AT69" s="30" t="s">
        <v>149</v>
      </c>
      <c r="AU69" s="30" t="s">
        <v>150</v>
      </c>
      <c r="AV69" s="30" t="s">
        <v>149</v>
      </c>
      <c r="AW69" s="30" t="s">
        <v>149</v>
      </c>
      <c r="AX69" s="30" t="s">
        <v>148</v>
      </c>
      <c r="AY69" s="30" t="s">
        <v>149</v>
      </c>
      <c r="AZ69" s="30" t="s">
        <v>149</v>
      </c>
      <c r="BA69" s="30" t="s">
        <v>149</v>
      </c>
      <c r="BB69" s="30" t="s">
        <v>149</v>
      </c>
      <c r="BC69" s="30"/>
      <c r="BD69" s="30" t="s">
        <v>148</v>
      </c>
      <c r="BE69" s="30" t="s">
        <v>149</v>
      </c>
      <c r="BF69" s="30" t="s">
        <v>149</v>
      </c>
      <c r="BG69" s="30" t="s">
        <v>149</v>
      </c>
      <c r="BH69" s="30" t="s">
        <v>149</v>
      </c>
      <c r="BI69" s="30" t="s">
        <v>149</v>
      </c>
      <c r="BJ69" s="30" t="s">
        <v>149</v>
      </c>
      <c r="BK69" s="30" t="s">
        <v>149</v>
      </c>
      <c r="BL69" s="30" t="s">
        <v>149</v>
      </c>
      <c r="BM69" s="30" t="s">
        <v>148</v>
      </c>
      <c r="BN69" s="30" t="s">
        <v>150</v>
      </c>
      <c r="BO69" s="30" t="s">
        <v>149</v>
      </c>
      <c r="BP69" s="30" t="s">
        <v>149</v>
      </c>
      <c r="BQ69" s="30" t="s">
        <v>149</v>
      </c>
      <c r="BR69" s="30" t="s">
        <v>149</v>
      </c>
      <c r="BS69" s="30" t="s">
        <v>148</v>
      </c>
      <c r="BT69" s="30" t="s">
        <v>148</v>
      </c>
      <c r="BU69" s="30" t="s">
        <v>149</v>
      </c>
      <c r="BV69" s="30" t="s">
        <v>149</v>
      </c>
      <c r="BW69" s="30" t="s">
        <v>149</v>
      </c>
      <c r="BX69" s="30" t="s">
        <v>149</v>
      </c>
      <c r="BY69" s="30" t="s">
        <v>149</v>
      </c>
      <c r="BZ69" s="30" t="s">
        <v>149</v>
      </c>
      <c r="CA69" s="30" t="s">
        <v>148</v>
      </c>
      <c r="CB69" s="30" t="s">
        <v>149</v>
      </c>
      <c r="CC69" s="30" t="s">
        <v>148</v>
      </c>
      <c r="CD69" s="30" t="s">
        <v>148</v>
      </c>
      <c r="CE69" s="30" t="s">
        <v>150</v>
      </c>
      <c r="CF69" s="30" t="s">
        <v>150</v>
      </c>
      <c r="CG69" s="30" t="s">
        <v>149</v>
      </c>
      <c r="CH69" s="30" t="s">
        <v>149</v>
      </c>
      <c r="CI69" s="30" t="s">
        <v>149</v>
      </c>
      <c r="CJ69" s="30" t="s">
        <v>149</v>
      </c>
      <c r="CK69" s="30" t="s">
        <v>149</v>
      </c>
      <c r="CL69" s="30" t="s">
        <v>149</v>
      </c>
      <c r="CM69" s="30" t="s">
        <v>150</v>
      </c>
      <c r="CN69" s="30" t="s">
        <v>149</v>
      </c>
      <c r="CO69" s="30" t="s">
        <v>149</v>
      </c>
      <c r="CP69" s="30" t="s">
        <v>149</v>
      </c>
      <c r="CQ69" s="30" t="s">
        <v>149</v>
      </c>
      <c r="CR69" s="30" t="s">
        <v>149</v>
      </c>
      <c r="CS69" s="30" t="s">
        <v>149</v>
      </c>
      <c r="CT69" s="30" t="s">
        <v>149</v>
      </c>
      <c r="CU69" s="30" t="s">
        <v>149</v>
      </c>
      <c r="CV69" s="30" t="s">
        <v>149</v>
      </c>
      <c r="CW69" s="30" t="s">
        <v>149</v>
      </c>
      <c r="CX69" s="30" t="s">
        <v>149</v>
      </c>
      <c r="CY69" s="30" t="s">
        <v>150</v>
      </c>
      <c r="CZ69" s="30" t="s">
        <v>149</v>
      </c>
      <c r="DA69" s="30" t="s">
        <v>149</v>
      </c>
      <c r="DB69" s="30" t="s">
        <v>148</v>
      </c>
      <c r="DC69" s="30" t="s">
        <v>149</v>
      </c>
      <c r="DD69" s="30" t="s">
        <v>149</v>
      </c>
      <c r="DE69" s="30" t="s">
        <v>149</v>
      </c>
      <c r="DF69" s="30" t="s">
        <v>149</v>
      </c>
      <c r="DG69" s="30" t="s">
        <v>149</v>
      </c>
      <c r="DH69" s="30" t="s">
        <v>149</v>
      </c>
      <c r="DI69" s="30" t="s">
        <v>149</v>
      </c>
      <c r="DJ69" s="30" t="s">
        <v>149</v>
      </c>
      <c r="DK69" s="30" t="s">
        <v>148</v>
      </c>
      <c r="DL69" s="30" t="s">
        <v>149</v>
      </c>
      <c r="DM69" s="30" t="s">
        <v>149</v>
      </c>
      <c r="DN69" s="30" t="s">
        <v>149</v>
      </c>
      <c r="DO69" s="30" t="s">
        <v>148</v>
      </c>
      <c r="DP69" s="30" t="s">
        <v>149</v>
      </c>
      <c r="DQ69" s="30" t="s">
        <v>148</v>
      </c>
      <c r="DR69" s="30" t="s">
        <v>149</v>
      </c>
      <c r="DS69" s="30" t="s">
        <v>149</v>
      </c>
      <c r="DT69" s="30" t="s">
        <v>149</v>
      </c>
      <c r="DU69" s="30" t="s">
        <v>149</v>
      </c>
      <c r="DV69" s="30" t="s">
        <v>149</v>
      </c>
      <c r="DW69" s="30" t="s">
        <v>150</v>
      </c>
      <c r="DX69" s="30" t="s">
        <v>149</v>
      </c>
      <c r="DY69" s="30" t="s">
        <v>149</v>
      </c>
      <c r="DZ69" s="30" t="s">
        <v>150</v>
      </c>
      <c r="EA69" s="30" t="s">
        <v>149</v>
      </c>
      <c r="EB69" s="30" t="s">
        <v>149</v>
      </c>
      <c r="EC69" s="30" t="s">
        <v>148</v>
      </c>
      <c r="ED69" s="30" t="s">
        <v>149</v>
      </c>
      <c r="EE69" s="30" t="s">
        <v>149</v>
      </c>
      <c r="EF69" s="30" t="s">
        <v>149</v>
      </c>
      <c r="EG69" s="30" t="s">
        <v>149</v>
      </c>
      <c r="EH69" s="30" t="s">
        <v>149</v>
      </c>
      <c r="EI69" s="30" t="s">
        <v>149</v>
      </c>
      <c r="EJ69" s="30" t="s">
        <v>149</v>
      </c>
      <c r="EK69" s="30" t="s">
        <v>149</v>
      </c>
      <c r="EL69" s="30"/>
      <c r="EM69" s="30"/>
      <c r="EN69" s="30"/>
      <c r="EO69" s="30"/>
      <c r="EP69" s="30"/>
      <c r="EQ69" s="30"/>
      <c r="ER69" s="30"/>
      <c r="ES69" s="30"/>
    </row>
    <row r="70" spans="1:149" ht="15.75" customHeight="1" x14ac:dyDescent="0.25">
      <c r="A70" s="29">
        <v>68</v>
      </c>
      <c r="B70" s="30" t="s">
        <v>674</v>
      </c>
      <c r="C70" s="31" t="s">
        <v>664</v>
      </c>
      <c r="D70" s="30" t="s">
        <v>146</v>
      </c>
      <c r="E70" s="30" t="s">
        <v>595</v>
      </c>
      <c r="F70" s="30">
        <v>47</v>
      </c>
      <c r="G70" s="30">
        <v>4</v>
      </c>
      <c r="H70" s="30" t="s">
        <v>157</v>
      </c>
      <c r="I70" s="30" t="s">
        <v>210</v>
      </c>
      <c r="J70" s="32">
        <v>4000000</v>
      </c>
      <c r="K70" s="32">
        <v>3500000</v>
      </c>
      <c r="L70" s="30" t="s">
        <v>173</v>
      </c>
      <c r="M70" s="30" t="s">
        <v>147</v>
      </c>
      <c r="N70" s="30">
        <v>250</v>
      </c>
      <c r="O70" s="30" t="s">
        <v>241</v>
      </c>
      <c r="P70" s="30" t="s">
        <v>531</v>
      </c>
      <c r="Q70" s="30" t="s">
        <v>545</v>
      </c>
      <c r="R70" s="30" t="s">
        <v>150</v>
      </c>
      <c r="S70" s="30" t="s">
        <v>150</v>
      </c>
      <c r="T70" s="30" t="s">
        <v>150</v>
      </c>
      <c r="U70" s="30" t="s">
        <v>149</v>
      </c>
      <c r="V70" s="30" t="s">
        <v>149</v>
      </c>
      <c r="W70" s="30" t="s">
        <v>149</v>
      </c>
      <c r="X70" s="30" t="s">
        <v>149</v>
      </c>
      <c r="Y70" s="30" t="s">
        <v>149</v>
      </c>
      <c r="Z70" s="30" t="s">
        <v>149</v>
      </c>
      <c r="AA70" s="30" t="s">
        <v>149</v>
      </c>
      <c r="AB70" s="30" t="s">
        <v>149</v>
      </c>
      <c r="AC70" s="30" t="s">
        <v>149</v>
      </c>
      <c r="AD70" s="30" t="s">
        <v>149</v>
      </c>
      <c r="AE70" s="30" t="s">
        <v>149</v>
      </c>
      <c r="AF70" s="30" t="s">
        <v>149</v>
      </c>
      <c r="AG70" s="30" t="s">
        <v>149</v>
      </c>
      <c r="AH70" s="30" t="s">
        <v>148</v>
      </c>
      <c r="AI70" s="30" t="s">
        <v>148</v>
      </c>
      <c r="AJ70" s="30" t="s">
        <v>148</v>
      </c>
      <c r="AK70" s="30" t="s">
        <v>149</v>
      </c>
      <c r="AL70" s="30" t="s">
        <v>150</v>
      </c>
      <c r="AM70" s="30" t="s">
        <v>150</v>
      </c>
      <c r="AN70" s="30" t="s">
        <v>149</v>
      </c>
      <c r="AO70" s="30" t="s">
        <v>149</v>
      </c>
      <c r="AP70" s="30" t="s">
        <v>149</v>
      </c>
      <c r="AQ70" s="30" t="s">
        <v>150</v>
      </c>
      <c r="AR70" s="30" t="s">
        <v>149</v>
      </c>
      <c r="AS70" s="30" t="s">
        <v>149</v>
      </c>
      <c r="AT70" s="30" t="s">
        <v>149</v>
      </c>
      <c r="AU70" s="30" t="s">
        <v>149</v>
      </c>
      <c r="AV70" s="30" t="s">
        <v>149</v>
      </c>
      <c r="AW70" s="30" t="s">
        <v>149</v>
      </c>
      <c r="AX70" s="30" t="s">
        <v>149</v>
      </c>
      <c r="AY70" s="30" t="s">
        <v>148</v>
      </c>
      <c r="AZ70" s="30" t="s">
        <v>148</v>
      </c>
      <c r="BA70" s="30" t="s">
        <v>149</v>
      </c>
      <c r="BB70" s="30" t="s">
        <v>149</v>
      </c>
      <c r="BC70" s="30"/>
      <c r="BD70" s="30" t="s">
        <v>150</v>
      </c>
      <c r="BE70" s="30" t="s">
        <v>149</v>
      </c>
      <c r="BF70" s="30" t="s">
        <v>149</v>
      </c>
      <c r="BG70" s="30" t="s">
        <v>150</v>
      </c>
      <c r="BH70" s="30" t="s">
        <v>150</v>
      </c>
      <c r="BI70" s="30" t="s">
        <v>149</v>
      </c>
      <c r="BJ70" s="30" t="s">
        <v>150</v>
      </c>
      <c r="BK70" s="30" t="s">
        <v>149</v>
      </c>
      <c r="BL70" s="30" t="s">
        <v>150</v>
      </c>
      <c r="BM70" s="30" t="s">
        <v>149</v>
      </c>
      <c r="BN70" s="30" t="s">
        <v>149</v>
      </c>
      <c r="BO70" s="30" t="s">
        <v>150</v>
      </c>
      <c r="BP70" s="30" t="s">
        <v>150</v>
      </c>
      <c r="BQ70" s="30" t="s">
        <v>150</v>
      </c>
      <c r="BR70" s="30" t="s">
        <v>149</v>
      </c>
      <c r="BS70" s="30" t="s">
        <v>149</v>
      </c>
      <c r="BT70" s="30" t="s">
        <v>149</v>
      </c>
      <c r="BU70" s="30" t="s">
        <v>149</v>
      </c>
      <c r="BV70" s="30" t="s">
        <v>149</v>
      </c>
      <c r="BW70" s="30" t="s">
        <v>149</v>
      </c>
      <c r="BX70" s="30" t="s">
        <v>149</v>
      </c>
      <c r="BY70" s="30" t="s">
        <v>149</v>
      </c>
      <c r="BZ70" s="30" t="s">
        <v>149</v>
      </c>
      <c r="CA70" s="30" t="s">
        <v>150</v>
      </c>
      <c r="CB70" s="30" t="s">
        <v>149</v>
      </c>
      <c r="CC70" s="30" t="s">
        <v>149</v>
      </c>
      <c r="CD70" s="30" t="s">
        <v>150</v>
      </c>
      <c r="CE70" s="30" t="s">
        <v>150</v>
      </c>
      <c r="CF70" s="30" t="s">
        <v>150</v>
      </c>
      <c r="CG70" s="30" t="s">
        <v>150</v>
      </c>
      <c r="CH70" s="30" t="s">
        <v>149</v>
      </c>
      <c r="CI70" s="30" t="s">
        <v>150</v>
      </c>
      <c r="CJ70" s="30" t="s">
        <v>150</v>
      </c>
      <c r="CK70" s="30" t="s">
        <v>150</v>
      </c>
      <c r="CL70" s="30" t="s">
        <v>149</v>
      </c>
      <c r="CM70" s="30" t="s">
        <v>150</v>
      </c>
      <c r="CN70" s="30" t="s">
        <v>149</v>
      </c>
      <c r="CO70" s="30" t="s">
        <v>149</v>
      </c>
      <c r="CP70" s="30" t="s">
        <v>149</v>
      </c>
      <c r="CQ70" s="30" t="s">
        <v>149</v>
      </c>
      <c r="CR70" s="30" t="s">
        <v>149</v>
      </c>
      <c r="CS70" s="30" t="s">
        <v>150</v>
      </c>
      <c r="CT70" s="30" t="s">
        <v>149</v>
      </c>
      <c r="CU70" s="30" t="s">
        <v>149</v>
      </c>
      <c r="CV70" s="30" t="s">
        <v>149</v>
      </c>
      <c r="CW70" s="30" t="s">
        <v>149</v>
      </c>
      <c r="CX70" s="30" t="s">
        <v>149</v>
      </c>
      <c r="CY70" s="30" t="s">
        <v>150</v>
      </c>
      <c r="CZ70" s="30" t="s">
        <v>149</v>
      </c>
      <c r="DA70" s="30" t="s">
        <v>149</v>
      </c>
      <c r="DB70" s="30" t="s">
        <v>149</v>
      </c>
      <c r="DC70" s="30" t="s">
        <v>149</v>
      </c>
      <c r="DD70" s="30" t="s">
        <v>149</v>
      </c>
      <c r="DE70" s="30" t="s">
        <v>150</v>
      </c>
      <c r="DF70" s="30" t="s">
        <v>150</v>
      </c>
      <c r="DG70" s="30" t="s">
        <v>149</v>
      </c>
      <c r="DH70" s="30" t="s">
        <v>149</v>
      </c>
      <c r="DI70" s="30" t="s">
        <v>149</v>
      </c>
      <c r="DJ70" s="30" t="s">
        <v>149</v>
      </c>
      <c r="DK70" s="30" t="s">
        <v>149</v>
      </c>
      <c r="DL70" s="30" t="s">
        <v>149</v>
      </c>
      <c r="DM70" s="30" t="s">
        <v>149</v>
      </c>
      <c r="DN70" s="30" t="s">
        <v>149</v>
      </c>
      <c r="DO70" s="30" t="s">
        <v>149</v>
      </c>
      <c r="DP70" s="30" t="s">
        <v>149</v>
      </c>
      <c r="DQ70" s="30" t="s">
        <v>149</v>
      </c>
      <c r="DR70" s="30" t="s">
        <v>150</v>
      </c>
      <c r="DS70" s="30" t="s">
        <v>150</v>
      </c>
      <c r="DT70" s="30" t="s">
        <v>150</v>
      </c>
      <c r="DU70" s="30" t="s">
        <v>149</v>
      </c>
      <c r="DV70" s="30" t="s">
        <v>149</v>
      </c>
      <c r="DW70" s="30" t="s">
        <v>148</v>
      </c>
      <c r="DX70" s="30" t="s">
        <v>148</v>
      </c>
      <c r="DY70" s="30" t="s">
        <v>148</v>
      </c>
      <c r="DZ70" s="30" t="s">
        <v>150</v>
      </c>
      <c r="EA70" s="30" t="s">
        <v>150</v>
      </c>
      <c r="EB70" s="30" t="s">
        <v>150</v>
      </c>
      <c r="EC70" s="30" t="s">
        <v>149</v>
      </c>
      <c r="ED70" s="30" t="s">
        <v>149</v>
      </c>
      <c r="EE70" s="30" t="s">
        <v>149</v>
      </c>
      <c r="EF70" s="30" t="s">
        <v>149</v>
      </c>
      <c r="EG70" s="30" t="s">
        <v>149</v>
      </c>
      <c r="EH70" s="30" t="s">
        <v>150</v>
      </c>
      <c r="EI70" s="30" t="s">
        <v>150</v>
      </c>
      <c r="EJ70" s="30" t="s">
        <v>149</v>
      </c>
      <c r="EK70" s="30" t="s">
        <v>149</v>
      </c>
      <c r="EL70" s="30" t="s">
        <v>675</v>
      </c>
      <c r="EM70" s="30" t="s">
        <v>676</v>
      </c>
      <c r="EN70" s="30" t="s">
        <v>672</v>
      </c>
      <c r="EO70" s="30" t="s">
        <v>677</v>
      </c>
      <c r="EP70" s="30" t="s">
        <v>670</v>
      </c>
      <c r="EQ70" s="30" t="s">
        <v>678</v>
      </c>
      <c r="ER70" s="30" t="s">
        <v>679</v>
      </c>
      <c r="ES70" s="30" t="s">
        <v>680</v>
      </c>
    </row>
    <row r="71" spans="1:149" ht="15.75" customHeight="1" x14ac:dyDescent="0.35">
      <c r="A71" s="29">
        <v>69</v>
      </c>
      <c r="B71" s="30" t="s">
        <v>681</v>
      </c>
      <c r="C71" s="31" t="s">
        <v>664</v>
      </c>
      <c r="D71" s="30" t="s">
        <v>146</v>
      </c>
      <c r="E71" s="30" t="s">
        <v>595</v>
      </c>
      <c r="F71" s="30">
        <v>50</v>
      </c>
      <c r="G71" s="30">
        <v>3</v>
      </c>
      <c r="H71" s="30" t="s">
        <v>157</v>
      </c>
      <c r="I71" s="30" t="s">
        <v>158</v>
      </c>
      <c r="J71" s="32">
        <v>3000000</v>
      </c>
      <c r="K71" s="32">
        <v>2000000</v>
      </c>
      <c r="L71" s="30" t="s">
        <v>318</v>
      </c>
      <c r="M71" s="30" t="s">
        <v>147</v>
      </c>
      <c r="N71" s="30">
        <v>125</v>
      </c>
      <c r="O71" s="30" t="s">
        <v>682</v>
      </c>
      <c r="P71" s="30" t="s">
        <v>531</v>
      </c>
      <c r="Q71" s="30" t="s">
        <v>545</v>
      </c>
      <c r="R71" s="30" t="s">
        <v>149</v>
      </c>
      <c r="S71" s="30" t="s">
        <v>149</v>
      </c>
      <c r="T71" s="30" t="s">
        <v>149</v>
      </c>
      <c r="U71" s="30" t="s">
        <v>148</v>
      </c>
      <c r="V71" s="30" t="s">
        <v>148</v>
      </c>
      <c r="W71" s="30" t="s">
        <v>149</v>
      </c>
      <c r="X71" s="30" t="s">
        <v>149</v>
      </c>
      <c r="Y71" s="30" t="s">
        <v>149</v>
      </c>
      <c r="Z71" s="30" t="s">
        <v>149</v>
      </c>
      <c r="AA71" s="30" t="s">
        <v>148</v>
      </c>
      <c r="AB71" s="30" t="s">
        <v>149</v>
      </c>
      <c r="AC71" s="30" t="s">
        <v>149</v>
      </c>
      <c r="AD71" s="30" t="s">
        <v>149</v>
      </c>
      <c r="AE71" s="30" t="s">
        <v>149</v>
      </c>
      <c r="AF71" s="30" t="s">
        <v>149</v>
      </c>
      <c r="AG71" s="30" t="s">
        <v>149</v>
      </c>
      <c r="AH71" s="30" t="s">
        <v>148</v>
      </c>
      <c r="AI71" s="30" t="s">
        <v>148</v>
      </c>
      <c r="AJ71" s="30" t="s">
        <v>148</v>
      </c>
      <c r="AK71" s="30" t="s">
        <v>148</v>
      </c>
      <c r="AL71" s="30" t="s">
        <v>149</v>
      </c>
      <c r="AM71" s="30" t="s">
        <v>149</v>
      </c>
      <c r="AN71" s="30" t="s">
        <v>149</v>
      </c>
      <c r="AO71" s="30" t="s">
        <v>149</v>
      </c>
      <c r="AP71" s="30" t="s">
        <v>149</v>
      </c>
      <c r="AQ71" s="30" t="s">
        <v>149</v>
      </c>
      <c r="AR71" s="30" t="s">
        <v>149</v>
      </c>
      <c r="AS71" s="30" t="s">
        <v>149</v>
      </c>
      <c r="AT71" s="30" t="s">
        <v>149</v>
      </c>
      <c r="AU71" s="30" t="s">
        <v>150</v>
      </c>
      <c r="AV71" s="30" t="s">
        <v>150</v>
      </c>
      <c r="AW71" s="30" t="s">
        <v>149</v>
      </c>
      <c r="AX71" s="30" t="s">
        <v>149</v>
      </c>
      <c r="AY71" s="30" t="s">
        <v>148</v>
      </c>
      <c r="AZ71" s="30" t="s">
        <v>148</v>
      </c>
      <c r="BA71" s="30" t="s">
        <v>148</v>
      </c>
      <c r="BB71" s="30" t="s">
        <v>148</v>
      </c>
      <c r="BC71" s="30"/>
      <c r="BD71" s="30" t="s">
        <v>150</v>
      </c>
      <c r="BE71" s="30" t="s">
        <v>149</v>
      </c>
      <c r="BF71" s="30" t="s">
        <v>148</v>
      </c>
      <c r="BG71" s="30" t="s">
        <v>632</v>
      </c>
      <c r="BH71" s="30" t="s">
        <v>632</v>
      </c>
      <c r="BI71" s="30" t="s">
        <v>150</v>
      </c>
      <c r="BJ71" s="30" t="s">
        <v>149</v>
      </c>
      <c r="BK71" s="30" t="s">
        <v>148</v>
      </c>
      <c r="BL71" s="30" t="s">
        <v>149</v>
      </c>
      <c r="BM71" s="30" t="s">
        <v>150</v>
      </c>
      <c r="BN71" s="30" t="s">
        <v>150</v>
      </c>
      <c r="BO71" s="30" t="s">
        <v>149</v>
      </c>
      <c r="BP71" s="30" t="s">
        <v>149</v>
      </c>
      <c r="BQ71" s="30" t="s">
        <v>149</v>
      </c>
      <c r="BR71" s="30" t="s">
        <v>150</v>
      </c>
      <c r="BS71" s="30" t="s">
        <v>149</v>
      </c>
      <c r="BT71" s="30" t="s">
        <v>150</v>
      </c>
      <c r="BU71" s="30" t="s">
        <v>150</v>
      </c>
      <c r="BV71" s="30" t="s">
        <v>150</v>
      </c>
      <c r="BW71" s="30" t="s">
        <v>150</v>
      </c>
      <c r="BX71" s="30" t="s">
        <v>150</v>
      </c>
      <c r="BY71" s="30" t="s">
        <v>150</v>
      </c>
      <c r="BZ71" s="30" t="s">
        <v>149</v>
      </c>
      <c r="CA71" s="30" t="s">
        <v>149</v>
      </c>
      <c r="CB71" s="30" t="s">
        <v>149</v>
      </c>
      <c r="CC71" s="30" t="s">
        <v>149</v>
      </c>
      <c r="CD71" s="30" t="s">
        <v>149</v>
      </c>
      <c r="CE71" s="30" t="s">
        <v>150</v>
      </c>
      <c r="CF71" s="30" t="s">
        <v>150</v>
      </c>
      <c r="CG71" s="30" t="s">
        <v>149</v>
      </c>
      <c r="CH71" s="30" t="s">
        <v>148</v>
      </c>
      <c r="CI71" s="30" t="s">
        <v>148</v>
      </c>
      <c r="CJ71" s="30" t="s">
        <v>148</v>
      </c>
      <c r="CK71" s="30" t="s">
        <v>148</v>
      </c>
      <c r="CL71" s="30" t="s">
        <v>148</v>
      </c>
      <c r="CM71" s="30" t="s">
        <v>150</v>
      </c>
      <c r="CN71" s="30" t="s">
        <v>150</v>
      </c>
      <c r="CO71" s="30" t="s">
        <v>150</v>
      </c>
      <c r="CP71" s="30" t="s">
        <v>149</v>
      </c>
      <c r="CQ71" s="30" t="s">
        <v>148</v>
      </c>
      <c r="CR71" s="30" t="s">
        <v>148</v>
      </c>
      <c r="CS71" s="30" t="s">
        <v>150</v>
      </c>
      <c r="CT71" s="30" t="s">
        <v>150</v>
      </c>
      <c r="CU71" s="30" t="s">
        <v>150</v>
      </c>
      <c r="CV71" s="30" t="s">
        <v>149</v>
      </c>
      <c r="CW71" s="30" t="s">
        <v>148</v>
      </c>
      <c r="CX71" s="30" t="s">
        <v>148</v>
      </c>
      <c r="CY71" s="30" t="s">
        <v>149</v>
      </c>
      <c r="CZ71" s="30" t="s">
        <v>150</v>
      </c>
      <c r="DA71" s="30" t="s">
        <v>632</v>
      </c>
      <c r="DB71" s="30" t="s">
        <v>150</v>
      </c>
      <c r="DC71" s="30" t="s">
        <v>149</v>
      </c>
      <c r="DD71" s="30" t="s">
        <v>148</v>
      </c>
      <c r="DE71" s="30" t="s">
        <v>150</v>
      </c>
      <c r="DF71" s="30" t="s">
        <v>150</v>
      </c>
      <c r="DG71" s="30" t="s">
        <v>149</v>
      </c>
      <c r="DH71" s="30" t="s">
        <v>149</v>
      </c>
      <c r="DI71" s="30" t="s">
        <v>149</v>
      </c>
      <c r="DJ71" s="30" t="s">
        <v>150</v>
      </c>
      <c r="DK71" s="30" t="s">
        <v>150</v>
      </c>
      <c r="DL71" s="30" t="s">
        <v>149</v>
      </c>
      <c r="DM71" s="30" t="s">
        <v>149</v>
      </c>
      <c r="DN71" s="30" t="s">
        <v>149</v>
      </c>
      <c r="DO71" s="30" t="s">
        <v>150</v>
      </c>
      <c r="DP71" s="30" t="s">
        <v>149</v>
      </c>
      <c r="DQ71" s="30" t="s">
        <v>149</v>
      </c>
      <c r="DR71" s="30" t="s">
        <v>150</v>
      </c>
      <c r="DS71" s="30" t="s">
        <v>150</v>
      </c>
      <c r="DT71" s="30" t="s">
        <v>149</v>
      </c>
      <c r="DU71" s="30" t="s">
        <v>149</v>
      </c>
      <c r="DV71" s="30" t="s">
        <v>150</v>
      </c>
      <c r="DW71" s="30" t="s">
        <v>150</v>
      </c>
      <c r="DX71" s="30" t="s">
        <v>149</v>
      </c>
      <c r="DY71" s="30" t="s">
        <v>149</v>
      </c>
      <c r="DZ71" s="30" t="s">
        <v>150</v>
      </c>
      <c r="EA71" s="30" t="s">
        <v>150</v>
      </c>
      <c r="EB71" s="30" t="s">
        <v>149</v>
      </c>
      <c r="EC71" s="30" t="s">
        <v>149</v>
      </c>
      <c r="ED71" s="30" t="s">
        <v>149</v>
      </c>
      <c r="EE71" s="30" t="s">
        <v>149</v>
      </c>
      <c r="EF71" s="30" t="s">
        <v>150</v>
      </c>
      <c r="EG71" s="30" t="s">
        <v>149</v>
      </c>
      <c r="EH71" s="30" t="s">
        <v>148</v>
      </c>
      <c r="EI71" s="30" t="s">
        <v>148</v>
      </c>
      <c r="EJ71" s="30" t="s">
        <v>149</v>
      </c>
      <c r="EK71" s="30" t="s">
        <v>149</v>
      </c>
      <c r="EL71" s="30" t="s">
        <v>683</v>
      </c>
      <c r="EM71" s="30" t="s">
        <v>684</v>
      </c>
      <c r="EN71" s="30" t="s">
        <v>685</v>
      </c>
      <c r="EO71" s="30" t="s">
        <v>686</v>
      </c>
      <c r="EP71" s="30" t="s">
        <v>687</v>
      </c>
      <c r="EQ71" s="2" t="s">
        <v>688</v>
      </c>
      <c r="ER71" s="2" t="s">
        <v>689</v>
      </c>
      <c r="ES71" s="30" t="s">
        <v>540</v>
      </c>
    </row>
    <row r="72" spans="1:149" ht="15.75" customHeight="1" x14ac:dyDescent="0.35">
      <c r="A72" s="29">
        <v>70</v>
      </c>
      <c r="B72" s="30" t="s">
        <v>690</v>
      </c>
      <c r="C72" s="31" t="s">
        <v>664</v>
      </c>
      <c r="D72" s="30" t="s">
        <v>368</v>
      </c>
      <c r="E72" s="30" t="s">
        <v>595</v>
      </c>
      <c r="F72" s="30">
        <v>63</v>
      </c>
      <c r="G72" s="30">
        <v>3</v>
      </c>
      <c r="H72" s="30" t="s">
        <v>157</v>
      </c>
      <c r="I72" s="30" t="s">
        <v>691</v>
      </c>
      <c r="J72" s="32">
        <v>1500000</v>
      </c>
      <c r="K72" s="32">
        <v>1500000</v>
      </c>
      <c r="L72" s="30" t="s">
        <v>318</v>
      </c>
      <c r="M72" s="30" t="s">
        <v>147</v>
      </c>
      <c r="N72" s="30">
        <v>100</v>
      </c>
      <c r="O72" s="30" t="s">
        <v>692</v>
      </c>
      <c r="P72" s="30" t="s">
        <v>693</v>
      </c>
      <c r="Q72" s="30" t="s">
        <v>545</v>
      </c>
      <c r="R72" s="30" t="s">
        <v>149</v>
      </c>
      <c r="S72" s="30" t="s">
        <v>148</v>
      </c>
      <c r="T72" s="30" t="s">
        <v>149</v>
      </c>
      <c r="U72" s="30" t="s">
        <v>149</v>
      </c>
      <c r="V72" s="30" t="s">
        <v>149</v>
      </c>
      <c r="W72" s="30" t="s">
        <v>149</v>
      </c>
      <c r="X72" s="30" t="s">
        <v>149</v>
      </c>
      <c r="Y72" s="30" t="s">
        <v>149</v>
      </c>
      <c r="Z72" s="30" t="s">
        <v>149</v>
      </c>
      <c r="AA72" s="30" t="s">
        <v>148</v>
      </c>
      <c r="AB72" s="30" t="s">
        <v>149</v>
      </c>
      <c r="AC72" s="30" t="s">
        <v>149</v>
      </c>
      <c r="AD72" s="30" t="s">
        <v>149</v>
      </c>
      <c r="AE72" s="30" t="s">
        <v>149</v>
      </c>
      <c r="AF72" s="30" t="s">
        <v>149</v>
      </c>
      <c r="AG72" s="30" t="s">
        <v>148</v>
      </c>
      <c r="AH72" s="30" t="s">
        <v>149</v>
      </c>
      <c r="AI72" s="30" t="s">
        <v>149</v>
      </c>
      <c r="AJ72" s="30" t="s">
        <v>149</v>
      </c>
      <c r="AK72" s="30" t="s">
        <v>149</v>
      </c>
      <c r="AL72" s="30" t="s">
        <v>149</v>
      </c>
      <c r="AM72" s="30" t="s">
        <v>149</v>
      </c>
      <c r="AN72" s="30" t="s">
        <v>149</v>
      </c>
      <c r="AO72" s="30" t="s">
        <v>149</v>
      </c>
      <c r="AP72" s="30" t="s">
        <v>149</v>
      </c>
      <c r="AQ72" s="30" t="s">
        <v>149</v>
      </c>
      <c r="AR72" s="30" t="s">
        <v>149</v>
      </c>
      <c r="AS72" s="30" t="s">
        <v>149</v>
      </c>
      <c r="AT72" s="30" t="s">
        <v>149</v>
      </c>
      <c r="AU72" s="30" t="s">
        <v>149</v>
      </c>
      <c r="AV72" s="30" t="s">
        <v>149</v>
      </c>
      <c r="AW72" s="30" t="s">
        <v>149</v>
      </c>
      <c r="AX72" s="30" t="s">
        <v>149</v>
      </c>
      <c r="AY72" s="30" t="s">
        <v>149</v>
      </c>
      <c r="AZ72" s="30" t="s">
        <v>149</v>
      </c>
      <c r="BA72" s="30" t="s">
        <v>149</v>
      </c>
      <c r="BB72" s="30" t="s">
        <v>149</v>
      </c>
      <c r="BC72" s="30"/>
      <c r="BD72" s="30" t="s">
        <v>150</v>
      </c>
      <c r="BE72" s="30" t="s">
        <v>149</v>
      </c>
      <c r="BF72" s="30" t="s">
        <v>148</v>
      </c>
      <c r="BG72" s="30" t="s">
        <v>149</v>
      </c>
      <c r="BH72" s="30" t="s">
        <v>149</v>
      </c>
      <c r="BI72" s="30" t="s">
        <v>148</v>
      </c>
      <c r="BJ72" s="30" t="s">
        <v>149</v>
      </c>
      <c r="BK72" s="30" t="s">
        <v>149</v>
      </c>
      <c r="BL72" s="30" t="s">
        <v>149</v>
      </c>
      <c r="BM72" s="30" t="s">
        <v>148</v>
      </c>
      <c r="BN72" s="30" t="s">
        <v>149</v>
      </c>
      <c r="BO72" s="30" t="s">
        <v>149</v>
      </c>
      <c r="BP72" s="30" t="s">
        <v>148</v>
      </c>
      <c r="BQ72" s="30" t="s">
        <v>149</v>
      </c>
      <c r="BR72" s="30" t="s">
        <v>149</v>
      </c>
      <c r="BS72" s="30" t="s">
        <v>148</v>
      </c>
      <c r="BT72" s="30" t="s">
        <v>149</v>
      </c>
      <c r="BU72" s="30" t="s">
        <v>149</v>
      </c>
      <c r="BV72" s="30" t="s">
        <v>148</v>
      </c>
      <c r="BW72" s="30" t="s">
        <v>149</v>
      </c>
      <c r="BX72" s="30" t="s">
        <v>149</v>
      </c>
      <c r="BY72" s="30" t="s">
        <v>149</v>
      </c>
      <c r="BZ72" s="30" t="s">
        <v>149</v>
      </c>
      <c r="CA72" s="30" t="s">
        <v>148</v>
      </c>
      <c r="CB72" s="30" t="s">
        <v>149</v>
      </c>
      <c r="CC72" s="30" t="s">
        <v>149</v>
      </c>
      <c r="CD72" s="30" t="s">
        <v>149</v>
      </c>
      <c r="CE72" s="30" t="s">
        <v>149</v>
      </c>
      <c r="CF72" s="30" t="s">
        <v>149</v>
      </c>
      <c r="CG72" s="30" t="s">
        <v>149</v>
      </c>
      <c r="CH72" s="30" t="s">
        <v>150</v>
      </c>
      <c r="CI72" s="30" t="s">
        <v>149</v>
      </c>
      <c r="CJ72" s="30" t="s">
        <v>148</v>
      </c>
      <c r="CK72" s="30" t="s">
        <v>149</v>
      </c>
      <c r="CL72" s="30" t="s">
        <v>149</v>
      </c>
      <c r="CM72" s="30" t="s">
        <v>149</v>
      </c>
      <c r="CN72" s="30" t="s">
        <v>149</v>
      </c>
      <c r="CO72" s="30" t="s">
        <v>149</v>
      </c>
      <c r="CP72" s="30" t="s">
        <v>149</v>
      </c>
      <c r="CQ72" s="30" t="s">
        <v>149</v>
      </c>
      <c r="CR72" s="30" t="s">
        <v>149</v>
      </c>
      <c r="CS72" s="30" t="s">
        <v>149</v>
      </c>
      <c r="CT72" s="30" t="s">
        <v>148</v>
      </c>
      <c r="CU72" s="30" t="s">
        <v>149</v>
      </c>
      <c r="CV72" s="30" t="s">
        <v>149</v>
      </c>
      <c r="CW72" s="30" t="s">
        <v>149</v>
      </c>
      <c r="CX72" s="30" t="s">
        <v>150</v>
      </c>
      <c r="CY72" s="30" t="s">
        <v>149</v>
      </c>
      <c r="CZ72" s="30" t="s">
        <v>149</v>
      </c>
      <c r="DA72" s="30" t="s">
        <v>148</v>
      </c>
      <c r="DB72" s="30" t="s">
        <v>149</v>
      </c>
      <c r="DC72" s="30" t="s">
        <v>149</v>
      </c>
      <c r="DD72" s="30" t="s">
        <v>149</v>
      </c>
      <c r="DE72" s="30" t="s">
        <v>149</v>
      </c>
      <c r="DF72" s="30" t="s">
        <v>150</v>
      </c>
      <c r="DG72" s="30" t="s">
        <v>149</v>
      </c>
      <c r="DH72" s="30" t="s">
        <v>148</v>
      </c>
      <c r="DI72" s="30" t="s">
        <v>149</v>
      </c>
      <c r="DJ72" s="30" t="s">
        <v>149</v>
      </c>
      <c r="DK72" s="30" t="s">
        <v>149</v>
      </c>
      <c r="DL72" s="30" t="s">
        <v>149</v>
      </c>
      <c r="DM72" s="30" t="s">
        <v>149</v>
      </c>
      <c r="DN72" s="30" t="s">
        <v>150</v>
      </c>
      <c r="DO72" s="30" t="s">
        <v>149</v>
      </c>
      <c r="DP72" s="30" t="s">
        <v>149</v>
      </c>
      <c r="DQ72" s="30" t="s">
        <v>149</v>
      </c>
      <c r="DR72" s="30" t="s">
        <v>149</v>
      </c>
      <c r="DS72" s="30" t="s">
        <v>148</v>
      </c>
      <c r="DT72" s="30" t="s">
        <v>149</v>
      </c>
      <c r="DU72" s="30" t="s">
        <v>149</v>
      </c>
      <c r="DV72" s="30" t="s">
        <v>149</v>
      </c>
      <c r="DW72" s="30" t="s">
        <v>149</v>
      </c>
      <c r="DX72" s="30" t="s">
        <v>148</v>
      </c>
      <c r="DY72" s="30" t="s">
        <v>149</v>
      </c>
      <c r="DZ72" s="30" t="s">
        <v>149</v>
      </c>
      <c r="EA72" s="30" t="s">
        <v>148</v>
      </c>
      <c r="EB72" s="30" t="s">
        <v>149</v>
      </c>
      <c r="EC72" s="30" t="s">
        <v>149</v>
      </c>
      <c r="ED72" s="30" t="s">
        <v>149</v>
      </c>
      <c r="EE72" s="30" t="s">
        <v>149</v>
      </c>
      <c r="EF72" s="30" t="s">
        <v>149</v>
      </c>
      <c r="EG72" s="30" t="s">
        <v>149</v>
      </c>
      <c r="EH72" s="30" t="s">
        <v>148</v>
      </c>
      <c r="EI72" s="30" t="s">
        <v>149</v>
      </c>
      <c r="EJ72" s="30" t="s">
        <v>149</v>
      </c>
      <c r="EK72" s="30" t="s">
        <v>149</v>
      </c>
      <c r="EL72" s="2" t="s">
        <v>694</v>
      </c>
      <c r="EM72" s="2" t="s">
        <v>695</v>
      </c>
      <c r="EN72" s="2" t="s">
        <v>696</v>
      </c>
      <c r="EO72" s="2" t="s">
        <v>697</v>
      </c>
      <c r="EP72" s="30" t="s">
        <v>698</v>
      </c>
      <c r="EQ72" s="30" t="s">
        <v>699</v>
      </c>
      <c r="ER72" s="30" t="s">
        <v>700</v>
      </c>
      <c r="ES72" s="30" t="s">
        <v>540</v>
      </c>
    </row>
    <row r="73" spans="1:149" ht="15.75" customHeight="1" x14ac:dyDescent="0.25">
      <c r="A73" s="29">
        <v>71</v>
      </c>
      <c r="B73" s="30" t="s">
        <v>701</v>
      </c>
      <c r="C73" s="31" t="s">
        <v>702</v>
      </c>
      <c r="D73" s="30" t="s">
        <v>146</v>
      </c>
      <c r="E73" s="30" t="s">
        <v>595</v>
      </c>
      <c r="F73" s="30">
        <v>60</v>
      </c>
      <c r="G73" s="30"/>
      <c r="H73" s="30" t="s">
        <v>157</v>
      </c>
      <c r="I73" s="30" t="s">
        <v>210</v>
      </c>
      <c r="J73" s="32">
        <v>3000000</v>
      </c>
      <c r="K73" s="32">
        <v>2500000</v>
      </c>
      <c r="L73" s="30" t="s">
        <v>703</v>
      </c>
      <c r="M73" s="30" t="s">
        <v>147</v>
      </c>
      <c r="N73" s="30">
        <v>40</v>
      </c>
      <c r="O73" s="30" t="s">
        <v>704</v>
      </c>
      <c r="P73" s="30" t="s">
        <v>705</v>
      </c>
      <c r="Q73" s="30" t="s">
        <v>545</v>
      </c>
      <c r="R73" s="30" t="s">
        <v>149</v>
      </c>
      <c r="S73" s="30" t="s">
        <v>149</v>
      </c>
      <c r="T73" s="30" t="s">
        <v>149</v>
      </c>
      <c r="U73" s="30" t="s">
        <v>149</v>
      </c>
      <c r="V73" s="30" t="s">
        <v>149</v>
      </c>
      <c r="W73" s="30" t="s">
        <v>149</v>
      </c>
      <c r="X73" s="30" t="s">
        <v>149</v>
      </c>
      <c r="Y73" s="30" t="s">
        <v>149</v>
      </c>
      <c r="Z73" s="30" t="s">
        <v>149</v>
      </c>
      <c r="AA73" s="30" t="s">
        <v>149</v>
      </c>
      <c r="AB73" s="30" t="s">
        <v>149</v>
      </c>
      <c r="AC73" s="30" t="s">
        <v>149</v>
      </c>
      <c r="AD73" s="30" t="s">
        <v>149</v>
      </c>
      <c r="AE73" s="30" t="s">
        <v>149</v>
      </c>
      <c r="AF73" s="30" t="s">
        <v>149</v>
      </c>
      <c r="AG73" s="30" t="s">
        <v>149</v>
      </c>
      <c r="AH73" s="30" t="s">
        <v>149</v>
      </c>
      <c r="AI73" s="30" t="s">
        <v>149</v>
      </c>
      <c r="AJ73" s="30" t="s">
        <v>149</v>
      </c>
      <c r="AK73" s="30" t="s">
        <v>149</v>
      </c>
      <c r="AL73" s="30" t="s">
        <v>149</v>
      </c>
      <c r="AM73" s="30" t="s">
        <v>148</v>
      </c>
      <c r="AN73" s="30" t="s">
        <v>149</v>
      </c>
      <c r="AO73" s="30" t="s">
        <v>149</v>
      </c>
      <c r="AP73" s="30" t="s">
        <v>149</v>
      </c>
      <c r="AQ73" s="30" t="s">
        <v>149</v>
      </c>
      <c r="AR73" s="30" t="s">
        <v>149</v>
      </c>
      <c r="AS73" s="30" t="s">
        <v>149</v>
      </c>
      <c r="AT73" s="30" t="s">
        <v>149</v>
      </c>
      <c r="AU73" s="30" t="s">
        <v>149</v>
      </c>
      <c r="AV73" s="30" t="s">
        <v>149</v>
      </c>
      <c r="AW73" s="30" t="s">
        <v>149</v>
      </c>
      <c r="AX73" s="30" t="s">
        <v>149</v>
      </c>
      <c r="AY73" s="30" t="s">
        <v>149</v>
      </c>
      <c r="AZ73" s="30" t="s">
        <v>149</v>
      </c>
      <c r="BA73" s="30" t="s">
        <v>149</v>
      </c>
      <c r="BB73" s="30" t="s">
        <v>149</v>
      </c>
      <c r="BC73" s="30"/>
      <c r="BD73" s="30" t="s">
        <v>149</v>
      </c>
      <c r="BE73" s="30" t="s">
        <v>149</v>
      </c>
      <c r="BF73" s="30" t="s">
        <v>149</v>
      </c>
      <c r="BG73" s="30" t="s">
        <v>150</v>
      </c>
      <c r="BH73" s="30" t="s">
        <v>149</v>
      </c>
      <c r="BI73" s="30" t="s">
        <v>149</v>
      </c>
      <c r="BJ73" s="30" t="s">
        <v>148</v>
      </c>
      <c r="BK73" s="30" t="s">
        <v>149</v>
      </c>
      <c r="BL73" s="30" t="s">
        <v>149</v>
      </c>
      <c r="BM73" s="30" t="s">
        <v>149</v>
      </c>
      <c r="BN73" s="30" t="s">
        <v>149</v>
      </c>
      <c r="BO73" s="30" t="s">
        <v>149</v>
      </c>
      <c r="BP73" s="30" t="s">
        <v>149</v>
      </c>
      <c r="BQ73" s="30" t="s">
        <v>149</v>
      </c>
      <c r="BR73" s="30" t="s">
        <v>149</v>
      </c>
      <c r="BS73" s="30" t="s">
        <v>149</v>
      </c>
      <c r="BT73" s="30" t="s">
        <v>149</v>
      </c>
      <c r="BU73" s="30" t="s">
        <v>149</v>
      </c>
      <c r="BV73" s="30" t="s">
        <v>149</v>
      </c>
      <c r="BW73" s="30" t="s">
        <v>149</v>
      </c>
      <c r="BX73" s="30" t="s">
        <v>148</v>
      </c>
      <c r="BY73" s="30" t="s">
        <v>149</v>
      </c>
      <c r="BZ73" s="30" t="s">
        <v>149</v>
      </c>
      <c r="CA73" s="30" t="s">
        <v>149</v>
      </c>
      <c r="CB73" s="30" t="s">
        <v>149</v>
      </c>
      <c r="CC73" s="30" t="s">
        <v>149</v>
      </c>
      <c r="CD73" s="30" t="s">
        <v>149</v>
      </c>
      <c r="CE73" s="30" t="s">
        <v>149</v>
      </c>
      <c r="CF73" s="30" t="s">
        <v>149</v>
      </c>
      <c r="CG73" s="30" t="s">
        <v>149</v>
      </c>
      <c r="CH73" s="30" t="s">
        <v>149</v>
      </c>
      <c r="CI73" s="30" t="s">
        <v>149</v>
      </c>
      <c r="CJ73" s="30" t="s">
        <v>149</v>
      </c>
      <c r="CK73" s="30" t="s">
        <v>149</v>
      </c>
      <c r="CL73" s="30" t="s">
        <v>149</v>
      </c>
      <c r="CM73" s="30" t="s">
        <v>150</v>
      </c>
      <c r="CN73" s="30" t="s">
        <v>149</v>
      </c>
      <c r="CO73" s="30" t="s">
        <v>149</v>
      </c>
      <c r="CP73" s="30" t="s">
        <v>149</v>
      </c>
      <c r="CQ73" s="30" t="s">
        <v>149</v>
      </c>
      <c r="CR73" s="30" t="s">
        <v>149</v>
      </c>
      <c r="CS73" s="30" t="s">
        <v>149</v>
      </c>
      <c r="CT73" s="30" t="s">
        <v>149</v>
      </c>
      <c r="CU73" s="30" t="s">
        <v>149</v>
      </c>
      <c r="CV73" s="30" t="s">
        <v>148</v>
      </c>
      <c r="CW73" s="30" t="s">
        <v>149</v>
      </c>
      <c r="CX73" s="30" t="s">
        <v>148</v>
      </c>
      <c r="CY73" s="30" t="s">
        <v>149</v>
      </c>
      <c r="CZ73" s="30" t="s">
        <v>149</v>
      </c>
      <c r="DA73" s="30" t="s">
        <v>149</v>
      </c>
      <c r="DB73" s="30" t="s">
        <v>149</v>
      </c>
      <c r="DC73" s="30" t="s">
        <v>149</v>
      </c>
      <c r="DD73" s="30" t="s">
        <v>149</v>
      </c>
      <c r="DE73" s="30" t="s">
        <v>149</v>
      </c>
      <c r="DF73" s="30" t="s">
        <v>149</v>
      </c>
      <c r="DG73" s="30" t="s">
        <v>149</v>
      </c>
      <c r="DH73" s="30" t="s">
        <v>149</v>
      </c>
      <c r="DI73" s="30" t="s">
        <v>149</v>
      </c>
      <c r="DJ73" s="30" t="s">
        <v>148</v>
      </c>
      <c r="DK73" s="30" t="s">
        <v>149</v>
      </c>
      <c r="DL73" s="30" t="s">
        <v>149</v>
      </c>
      <c r="DM73" s="30" t="s">
        <v>150</v>
      </c>
      <c r="DN73" s="30" t="s">
        <v>149</v>
      </c>
      <c r="DO73" s="30" t="s">
        <v>149</v>
      </c>
      <c r="DP73" s="30" t="s">
        <v>149</v>
      </c>
      <c r="DQ73" s="30" t="s">
        <v>149</v>
      </c>
      <c r="DR73" s="30" t="s">
        <v>149</v>
      </c>
      <c r="DS73" s="30" t="s">
        <v>149</v>
      </c>
      <c r="DT73" s="30" t="s">
        <v>149</v>
      </c>
      <c r="DU73" s="30" t="s">
        <v>150</v>
      </c>
      <c r="DV73" s="30" t="s">
        <v>149</v>
      </c>
      <c r="DW73" s="30" t="s">
        <v>149</v>
      </c>
      <c r="DX73" s="30" t="s">
        <v>149</v>
      </c>
      <c r="DY73" s="30" t="s">
        <v>149</v>
      </c>
      <c r="DZ73" s="30" t="s">
        <v>149</v>
      </c>
      <c r="EA73" s="30" t="s">
        <v>149</v>
      </c>
      <c r="EB73" s="30" t="s">
        <v>149</v>
      </c>
      <c r="EC73" s="30" t="s">
        <v>149</v>
      </c>
      <c r="ED73" s="30" t="s">
        <v>149</v>
      </c>
      <c r="EE73" s="30" t="s">
        <v>149</v>
      </c>
      <c r="EF73" s="30" t="s">
        <v>149</v>
      </c>
      <c r="EG73" s="30" t="s">
        <v>149</v>
      </c>
      <c r="EH73" s="30" t="s">
        <v>149</v>
      </c>
      <c r="EI73" s="30" t="s">
        <v>149</v>
      </c>
      <c r="EJ73" s="30" t="s">
        <v>149</v>
      </c>
      <c r="EK73" s="30" t="s">
        <v>149</v>
      </c>
      <c r="EL73" s="30" t="s">
        <v>706</v>
      </c>
      <c r="EM73" s="30" t="s">
        <v>707</v>
      </c>
      <c r="EN73" s="30" t="s">
        <v>708</v>
      </c>
      <c r="EO73" s="30" t="s">
        <v>709</v>
      </c>
      <c r="EP73" s="30" t="s">
        <v>710</v>
      </c>
      <c r="EQ73" s="30" t="s">
        <v>711</v>
      </c>
      <c r="ER73" s="30" t="s">
        <v>712</v>
      </c>
      <c r="ES73" s="30" t="s">
        <v>274</v>
      </c>
    </row>
    <row r="74" spans="1:149" ht="15.75" customHeight="1" x14ac:dyDescent="0.25">
      <c r="A74" s="29">
        <v>72</v>
      </c>
      <c r="B74" s="30" t="s">
        <v>713</v>
      </c>
      <c r="C74" s="31" t="s">
        <v>702</v>
      </c>
      <c r="D74" s="30" t="s">
        <v>146</v>
      </c>
      <c r="E74" s="30" t="s">
        <v>595</v>
      </c>
      <c r="F74" s="30">
        <v>35</v>
      </c>
      <c r="G74" s="30">
        <v>4</v>
      </c>
      <c r="H74" s="30" t="s">
        <v>157</v>
      </c>
      <c r="I74" s="30" t="s">
        <v>158</v>
      </c>
      <c r="J74" s="32">
        <v>4000000</v>
      </c>
      <c r="K74" s="32">
        <v>3000000</v>
      </c>
      <c r="L74" s="30" t="s">
        <v>318</v>
      </c>
      <c r="M74" s="30" t="s">
        <v>147</v>
      </c>
      <c r="N74" s="30">
        <v>100</v>
      </c>
      <c r="O74" s="30" t="s">
        <v>692</v>
      </c>
      <c r="P74" s="30" t="s">
        <v>714</v>
      </c>
      <c r="Q74" s="30" t="s">
        <v>545</v>
      </c>
      <c r="R74" s="30" t="s">
        <v>149</v>
      </c>
      <c r="S74" s="30" t="s">
        <v>149</v>
      </c>
      <c r="T74" s="30" t="s">
        <v>149</v>
      </c>
      <c r="U74" s="30" t="s">
        <v>149</v>
      </c>
      <c r="V74" s="30" t="s">
        <v>149</v>
      </c>
      <c r="W74" s="30" t="s">
        <v>149</v>
      </c>
      <c r="X74" s="30" t="s">
        <v>149</v>
      </c>
      <c r="Y74" s="30" t="s">
        <v>149</v>
      </c>
      <c r="Z74" s="30" t="s">
        <v>149</v>
      </c>
      <c r="AA74" s="30" t="s">
        <v>149</v>
      </c>
      <c r="AB74" s="30" t="s">
        <v>149</v>
      </c>
      <c r="AC74" s="30" t="s">
        <v>149</v>
      </c>
      <c r="AD74" s="30" t="s">
        <v>149</v>
      </c>
      <c r="AE74" s="30" t="s">
        <v>148</v>
      </c>
      <c r="AF74" s="30" t="s">
        <v>149</v>
      </c>
      <c r="AG74" s="30" t="s">
        <v>148</v>
      </c>
      <c r="AH74" s="30" t="s">
        <v>149</v>
      </c>
      <c r="AI74" s="30" t="s">
        <v>148</v>
      </c>
      <c r="AJ74" s="30" t="s">
        <v>149</v>
      </c>
      <c r="AK74" s="30" t="s">
        <v>149</v>
      </c>
      <c r="AL74" s="30" t="s">
        <v>149</v>
      </c>
      <c r="AM74" s="30" t="s">
        <v>149</v>
      </c>
      <c r="AN74" s="30" t="s">
        <v>149</v>
      </c>
      <c r="AO74" s="30" t="s">
        <v>149</v>
      </c>
      <c r="AP74" s="30" t="s">
        <v>149</v>
      </c>
      <c r="AQ74" s="30" t="s">
        <v>149</v>
      </c>
      <c r="AR74" s="30" t="s">
        <v>149</v>
      </c>
      <c r="AS74" s="30" t="s">
        <v>148</v>
      </c>
      <c r="AT74" s="30" t="s">
        <v>149</v>
      </c>
      <c r="AU74" s="30" t="s">
        <v>149</v>
      </c>
      <c r="AV74" s="30" t="s">
        <v>149</v>
      </c>
      <c r="AW74" s="30" t="s">
        <v>149</v>
      </c>
      <c r="AX74" s="30" t="s">
        <v>149</v>
      </c>
      <c r="AY74" s="30" t="s">
        <v>149</v>
      </c>
      <c r="AZ74" s="30" t="s">
        <v>149</v>
      </c>
      <c r="BA74" s="30" t="s">
        <v>149</v>
      </c>
      <c r="BB74" s="30" t="s">
        <v>149</v>
      </c>
      <c r="BC74" s="30"/>
      <c r="BD74" s="30" t="s">
        <v>149</v>
      </c>
      <c r="BE74" s="30" t="s">
        <v>149</v>
      </c>
      <c r="BF74" s="30" t="s">
        <v>149</v>
      </c>
      <c r="BG74" s="30" t="s">
        <v>149</v>
      </c>
      <c r="BH74" s="30" t="s">
        <v>149</v>
      </c>
      <c r="BI74" s="30" t="s">
        <v>149</v>
      </c>
      <c r="BJ74" s="30" t="s">
        <v>148</v>
      </c>
      <c r="BK74" s="30" t="s">
        <v>149</v>
      </c>
      <c r="BL74" s="30" t="s">
        <v>149</v>
      </c>
      <c r="BM74" s="30" t="s">
        <v>149</v>
      </c>
      <c r="BN74" s="30" t="s">
        <v>149</v>
      </c>
      <c r="BO74" s="30" t="s">
        <v>149</v>
      </c>
      <c r="BP74" s="30" t="s">
        <v>148</v>
      </c>
      <c r="BQ74" s="30" t="s">
        <v>149</v>
      </c>
      <c r="BR74" s="30" t="s">
        <v>149</v>
      </c>
      <c r="BS74" s="30" t="s">
        <v>149</v>
      </c>
      <c r="BT74" s="30" t="s">
        <v>149</v>
      </c>
      <c r="BU74" s="30" t="s">
        <v>149</v>
      </c>
      <c r="BV74" s="30" t="s">
        <v>149</v>
      </c>
      <c r="BW74" s="30" t="s">
        <v>149</v>
      </c>
      <c r="BX74" s="30" t="s">
        <v>149</v>
      </c>
      <c r="BY74" s="30" t="s">
        <v>149</v>
      </c>
      <c r="BZ74" s="30" t="s">
        <v>149</v>
      </c>
      <c r="CA74" s="30" t="s">
        <v>149</v>
      </c>
      <c r="CB74" s="30" t="s">
        <v>149</v>
      </c>
      <c r="CC74" s="30" t="s">
        <v>149</v>
      </c>
      <c r="CD74" s="30" t="s">
        <v>149</v>
      </c>
      <c r="CE74" s="30" t="s">
        <v>149</v>
      </c>
      <c r="CF74" s="30" t="s">
        <v>149</v>
      </c>
      <c r="CG74" s="30" t="s">
        <v>149</v>
      </c>
      <c r="CH74" s="30" t="s">
        <v>149</v>
      </c>
      <c r="CI74" s="30" t="s">
        <v>149</v>
      </c>
      <c r="CJ74" s="30" t="s">
        <v>149</v>
      </c>
      <c r="CK74" s="30" t="s">
        <v>149</v>
      </c>
      <c r="CL74" s="30" t="s">
        <v>149</v>
      </c>
      <c r="CM74" s="30" t="s">
        <v>149</v>
      </c>
      <c r="CN74" s="30" t="s">
        <v>149</v>
      </c>
      <c r="CO74" s="30" t="s">
        <v>149</v>
      </c>
      <c r="CP74" s="30" t="s">
        <v>149</v>
      </c>
      <c r="CQ74" s="30" t="s">
        <v>149</v>
      </c>
      <c r="CR74" s="30" t="s">
        <v>149</v>
      </c>
      <c r="CS74" s="30" t="s">
        <v>149</v>
      </c>
      <c r="CT74" s="30" t="s">
        <v>148</v>
      </c>
      <c r="CU74" s="30" t="s">
        <v>149</v>
      </c>
      <c r="CV74" s="30" t="s">
        <v>149</v>
      </c>
      <c r="CW74" s="30" t="s">
        <v>149</v>
      </c>
      <c r="CX74" s="30" t="s">
        <v>148</v>
      </c>
      <c r="CY74" s="30" t="s">
        <v>149</v>
      </c>
      <c r="CZ74" s="30" t="s">
        <v>148</v>
      </c>
      <c r="DA74" s="30" t="s">
        <v>149</v>
      </c>
      <c r="DB74" s="30" t="s">
        <v>149</v>
      </c>
      <c r="DC74" s="30" t="s">
        <v>149</v>
      </c>
      <c r="DD74" s="30" t="s">
        <v>149</v>
      </c>
      <c r="DE74" s="30" t="s">
        <v>149</v>
      </c>
      <c r="DF74" s="30" t="s">
        <v>149</v>
      </c>
      <c r="DG74" s="30" t="s">
        <v>149</v>
      </c>
      <c r="DH74" s="30" t="s">
        <v>149</v>
      </c>
      <c r="DI74" s="30" t="s">
        <v>149</v>
      </c>
      <c r="DJ74" s="30" t="s">
        <v>149</v>
      </c>
      <c r="DK74" s="30" t="s">
        <v>150</v>
      </c>
      <c r="DL74" s="30" t="s">
        <v>149</v>
      </c>
      <c r="DM74" s="30" t="s">
        <v>149</v>
      </c>
      <c r="DN74" s="30" t="s">
        <v>149</v>
      </c>
      <c r="DO74" s="30" t="s">
        <v>150</v>
      </c>
      <c r="DP74" s="30" t="s">
        <v>149</v>
      </c>
      <c r="DQ74" s="30" t="s">
        <v>149</v>
      </c>
      <c r="DR74" s="30" t="s">
        <v>149</v>
      </c>
      <c r="DS74" s="30" t="s">
        <v>149</v>
      </c>
      <c r="DT74" s="30" t="s">
        <v>149</v>
      </c>
      <c r="DU74" s="30" t="s">
        <v>150</v>
      </c>
      <c r="DV74" s="30" t="s">
        <v>149</v>
      </c>
      <c r="DW74" s="30" t="s">
        <v>149</v>
      </c>
      <c r="DX74" s="30" t="s">
        <v>149</v>
      </c>
      <c r="DY74" s="30" t="s">
        <v>149</v>
      </c>
      <c r="DZ74" s="30" t="s">
        <v>149</v>
      </c>
      <c r="EA74" s="30" t="s">
        <v>149</v>
      </c>
      <c r="EB74" s="30" t="s">
        <v>149</v>
      </c>
      <c r="EC74" s="30" t="s">
        <v>149</v>
      </c>
      <c r="ED74" s="30" t="s">
        <v>148</v>
      </c>
      <c r="EE74" s="30" t="s">
        <v>149</v>
      </c>
      <c r="EF74" s="30" t="s">
        <v>149</v>
      </c>
      <c r="EG74" s="30" t="s">
        <v>148</v>
      </c>
      <c r="EH74" s="30" t="s">
        <v>149</v>
      </c>
      <c r="EI74" s="30" t="s">
        <v>148</v>
      </c>
      <c r="EJ74" s="30" t="s">
        <v>148</v>
      </c>
      <c r="EK74" s="30" t="s">
        <v>148</v>
      </c>
      <c r="EL74" s="30" t="s">
        <v>715</v>
      </c>
      <c r="EM74" s="30" t="s">
        <v>676</v>
      </c>
      <c r="EN74" s="30" t="s">
        <v>716</v>
      </c>
      <c r="EO74" s="30" t="s">
        <v>717</v>
      </c>
      <c r="EP74" s="30" t="s">
        <v>710</v>
      </c>
      <c r="EQ74" s="30" t="s">
        <v>671</v>
      </c>
      <c r="ER74" s="30"/>
      <c r="ES74" s="30" t="s">
        <v>274</v>
      </c>
    </row>
    <row r="75" spans="1:149" ht="15.75" customHeight="1" x14ac:dyDescent="0.35">
      <c r="A75" s="34">
        <v>73</v>
      </c>
      <c r="B75" s="17" t="s">
        <v>718</v>
      </c>
      <c r="C75" s="36" t="s">
        <v>664</v>
      </c>
      <c r="D75" s="17" t="s">
        <v>146</v>
      </c>
      <c r="E75" s="30" t="s">
        <v>595</v>
      </c>
      <c r="F75" s="17">
        <v>56</v>
      </c>
      <c r="G75" s="17">
        <v>3</v>
      </c>
      <c r="H75" s="17" t="s">
        <v>157</v>
      </c>
      <c r="I75" s="17" t="s">
        <v>158</v>
      </c>
      <c r="J75" s="48">
        <v>3500000</v>
      </c>
      <c r="K75" s="48">
        <v>2500000</v>
      </c>
      <c r="L75" s="17" t="s">
        <v>173</v>
      </c>
      <c r="M75" s="17"/>
      <c r="N75" s="17">
        <v>250</v>
      </c>
      <c r="O75" s="17" t="s">
        <v>241</v>
      </c>
      <c r="P75" s="17" t="s">
        <v>719</v>
      </c>
      <c r="Q75" s="30" t="s">
        <v>545</v>
      </c>
      <c r="R75" s="17" t="s">
        <v>149</v>
      </c>
      <c r="S75" s="17" t="s">
        <v>148</v>
      </c>
      <c r="T75" s="30" t="s">
        <v>149</v>
      </c>
      <c r="U75" s="30" t="s">
        <v>149</v>
      </c>
      <c r="V75" s="30" t="s">
        <v>149</v>
      </c>
      <c r="W75" s="30" t="s">
        <v>149</v>
      </c>
      <c r="X75" s="30" t="s">
        <v>149</v>
      </c>
      <c r="Y75" s="17" t="s">
        <v>150</v>
      </c>
      <c r="Z75" s="30" t="s">
        <v>149</v>
      </c>
      <c r="AA75" s="30" t="s">
        <v>149</v>
      </c>
      <c r="AB75" s="30" t="s">
        <v>149</v>
      </c>
      <c r="AC75" s="30" t="s">
        <v>149</v>
      </c>
      <c r="AD75" s="30" t="s">
        <v>149</v>
      </c>
      <c r="AE75" s="30" t="s">
        <v>149</v>
      </c>
      <c r="AF75" s="30" t="s">
        <v>149</v>
      </c>
      <c r="AG75" s="30" t="s">
        <v>149</v>
      </c>
      <c r="AH75" s="30" t="s">
        <v>149</v>
      </c>
      <c r="AI75" s="30" t="s">
        <v>149</v>
      </c>
      <c r="AJ75" s="30" t="s">
        <v>149</v>
      </c>
      <c r="AK75" s="30" t="s">
        <v>149</v>
      </c>
      <c r="AL75" s="30" t="s">
        <v>149</v>
      </c>
      <c r="AM75" s="30" t="s">
        <v>148</v>
      </c>
      <c r="AN75" s="30" t="s">
        <v>149</v>
      </c>
      <c r="AO75" s="30" t="s">
        <v>149</v>
      </c>
      <c r="AP75" s="30" t="s">
        <v>149</v>
      </c>
      <c r="AQ75" s="17" t="s">
        <v>149</v>
      </c>
      <c r="AR75" s="17" t="s">
        <v>149</v>
      </c>
      <c r="AS75" s="17" t="s">
        <v>149</v>
      </c>
      <c r="AT75" s="17" t="s">
        <v>149</v>
      </c>
      <c r="AU75" s="30" t="s">
        <v>149</v>
      </c>
      <c r="AV75" s="30" t="s">
        <v>149</v>
      </c>
      <c r="AW75" s="30" t="s">
        <v>149</v>
      </c>
      <c r="AX75" s="30" t="s">
        <v>149</v>
      </c>
      <c r="AY75" s="30" t="s">
        <v>149</v>
      </c>
      <c r="AZ75" s="30" t="s">
        <v>149</v>
      </c>
      <c r="BA75" s="30" t="s">
        <v>149</v>
      </c>
      <c r="BB75" s="30" t="s">
        <v>149</v>
      </c>
      <c r="BC75" s="17"/>
      <c r="BD75" s="17" t="s">
        <v>150</v>
      </c>
      <c r="BE75" s="30" t="s">
        <v>149</v>
      </c>
      <c r="BF75" s="30" t="s">
        <v>149</v>
      </c>
      <c r="BG75" s="30" t="s">
        <v>150</v>
      </c>
      <c r="BH75" s="30" t="s">
        <v>149</v>
      </c>
      <c r="BI75" s="30" t="s">
        <v>149</v>
      </c>
      <c r="BJ75" s="30" t="s">
        <v>149</v>
      </c>
      <c r="BK75" s="30" t="s">
        <v>149</v>
      </c>
      <c r="BL75" s="30" t="s">
        <v>149</v>
      </c>
      <c r="BM75" s="30" t="s">
        <v>149</v>
      </c>
      <c r="BN75" s="30" t="s">
        <v>149</v>
      </c>
      <c r="BO75" s="17" t="s">
        <v>150</v>
      </c>
      <c r="BP75" s="30" t="s">
        <v>149</v>
      </c>
      <c r="BQ75" s="30" t="s">
        <v>149</v>
      </c>
      <c r="BR75" s="30" t="s">
        <v>149</v>
      </c>
      <c r="BS75" s="30" t="s">
        <v>149</v>
      </c>
      <c r="BT75" s="30" t="s">
        <v>149</v>
      </c>
      <c r="BU75" s="30" t="s">
        <v>149</v>
      </c>
      <c r="BV75" s="30" t="s">
        <v>149</v>
      </c>
      <c r="BW75" s="15" t="s">
        <v>150</v>
      </c>
      <c r="BX75" s="30" t="s">
        <v>149</v>
      </c>
      <c r="BY75" s="30" t="s">
        <v>149</v>
      </c>
      <c r="BZ75" s="30" t="s">
        <v>149</v>
      </c>
      <c r="CA75" s="30" t="s">
        <v>149</v>
      </c>
      <c r="CB75" s="30" t="s">
        <v>149</v>
      </c>
      <c r="CC75" s="30" t="s">
        <v>149</v>
      </c>
      <c r="CD75" s="30" t="s">
        <v>149</v>
      </c>
      <c r="CE75" s="30" t="s">
        <v>149</v>
      </c>
      <c r="CF75" s="30" t="s">
        <v>149</v>
      </c>
      <c r="CG75" s="30" t="s">
        <v>149</v>
      </c>
      <c r="CH75" s="30" t="s">
        <v>149</v>
      </c>
      <c r="CI75" s="30" t="s">
        <v>149</v>
      </c>
      <c r="CJ75" s="30" t="s">
        <v>149</v>
      </c>
      <c r="CK75" s="30" t="s">
        <v>149</v>
      </c>
      <c r="CL75" s="30" t="s">
        <v>149</v>
      </c>
      <c r="CM75" s="30" t="s">
        <v>149</v>
      </c>
      <c r="CN75" s="30" t="s">
        <v>149</v>
      </c>
      <c r="CO75" s="30" t="s">
        <v>149</v>
      </c>
      <c r="CP75" s="30" t="s">
        <v>149</v>
      </c>
      <c r="CQ75" s="30" t="s">
        <v>149</v>
      </c>
      <c r="CR75" s="30" t="s">
        <v>149</v>
      </c>
      <c r="CS75" s="35" t="s">
        <v>150</v>
      </c>
      <c r="CT75" s="35" t="s">
        <v>149</v>
      </c>
      <c r="CU75" s="35" t="s">
        <v>149</v>
      </c>
      <c r="CV75" s="35" t="s">
        <v>149</v>
      </c>
      <c r="CW75" s="35" t="s">
        <v>149</v>
      </c>
      <c r="CX75" s="35" t="s">
        <v>149</v>
      </c>
      <c r="CY75" s="35" t="s">
        <v>149</v>
      </c>
      <c r="CZ75" s="35" t="s">
        <v>149</v>
      </c>
      <c r="DA75" s="35" t="s">
        <v>149</v>
      </c>
      <c r="DB75" s="35" t="s">
        <v>149</v>
      </c>
      <c r="DC75" s="35" t="s">
        <v>149</v>
      </c>
      <c r="DD75" s="35" t="s">
        <v>149</v>
      </c>
      <c r="DE75" s="30" t="s">
        <v>149</v>
      </c>
      <c r="DF75" s="30" t="s">
        <v>149</v>
      </c>
      <c r="DG75" s="30" t="s">
        <v>149</v>
      </c>
      <c r="DH75" s="30" t="s">
        <v>149</v>
      </c>
      <c r="DI75" s="30" t="s">
        <v>149</v>
      </c>
      <c r="DJ75" s="35" t="s">
        <v>150</v>
      </c>
      <c r="DK75" s="35" t="s">
        <v>149</v>
      </c>
      <c r="DL75" s="35" t="s">
        <v>149</v>
      </c>
      <c r="DM75" s="35" t="s">
        <v>148</v>
      </c>
      <c r="DN75" s="35" t="s">
        <v>149</v>
      </c>
      <c r="DO75" s="30" t="s">
        <v>150</v>
      </c>
      <c r="DP75" s="30" t="s">
        <v>150</v>
      </c>
      <c r="DQ75" s="30" t="s">
        <v>150</v>
      </c>
      <c r="DR75" s="30" t="s">
        <v>149</v>
      </c>
      <c r="DS75" s="30" t="s">
        <v>149</v>
      </c>
      <c r="DT75" s="30" t="s">
        <v>149</v>
      </c>
      <c r="DU75" s="30" t="s">
        <v>149</v>
      </c>
      <c r="DV75" s="30" t="s">
        <v>149</v>
      </c>
      <c r="DW75" s="30" t="s">
        <v>149</v>
      </c>
      <c r="DX75" s="30" t="s">
        <v>149</v>
      </c>
      <c r="DY75" s="30" t="s">
        <v>149</v>
      </c>
      <c r="DZ75" s="30" t="s">
        <v>149</v>
      </c>
      <c r="EA75" s="30" t="s">
        <v>149</v>
      </c>
      <c r="EB75" s="30" t="s">
        <v>149</v>
      </c>
      <c r="EC75" s="30" t="s">
        <v>149</v>
      </c>
      <c r="ED75" s="30" t="s">
        <v>149</v>
      </c>
      <c r="EE75" s="30" t="s">
        <v>149</v>
      </c>
      <c r="EF75" s="30" t="s">
        <v>148</v>
      </c>
      <c r="EG75" s="30" t="s">
        <v>148</v>
      </c>
      <c r="EH75" s="30" t="s">
        <v>148</v>
      </c>
      <c r="EI75" s="30" t="s">
        <v>149</v>
      </c>
      <c r="EJ75" s="30" t="s">
        <v>149</v>
      </c>
      <c r="EK75" s="30" t="s">
        <v>149</v>
      </c>
      <c r="EL75" s="35" t="s">
        <v>720</v>
      </c>
      <c r="EM75" s="35" t="s">
        <v>274</v>
      </c>
      <c r="EN75" s="35" t="s">
        <v>721</v>
      </c>
      <c r="EO75" s="35" t="s">
        <v>722</v>
      </c>
      <c r="EP75" s="35" t="s">
        <v>723</v>
      </c>
      <c r="EQ75" s="35" t="s">
        <v>724</v>
      </c>
      <c r="ER75" s="35" t="s">
        <v>725</v>
      </c>
      <c r="ES75" s="35" t="s">
        <v>274</v>
      </c>
    </row>
    <row r="76" spans="1:149" ht="15.75" customHeight="1" x14ac:dyDescent="0.35">
      <c r="A76" s="34">
        <v>74</v>
      </c>
      <c r="B76" s="17" t="s">
        <v>726</v>
      </c>
      <c r="C76" s="36" t="s">
        <v>664</v>
      </c>
      <c r="D76" s="17" t="s">
        <v>146</v>
      </c>
      <c r="E76" s="30" t="s">
        <v>595</v>
      </c>
      <c r="F76" s="17">
        <v>60</v>
      </c>
      <c r="G76" s="17">
        <v>2</v>
      </c>
      <c r="H76" s="17" t="s">
        <v>157</v>
      </c>
      <c r="I76" s="17" t="s">
        <v>210</v>
      </c>
      <c r="J76" s="48">
        <v>3500000</v>
      </c>
      <c r="K76" s="48">
        <v>2500000</v>
      </c>
      <c r="L76" s="17" t="s">
        <v>173</v>
      </c>
      <c r="M76" s="17" t="s">
        <v>147</v>
      </c>
      <c r="N76" s="17">
        <v>250</v>
      </c>
      <c r="O76" s="17" t="s">
        <v>727</v>
      </c>
      <c r="P76" s="17" t="s">
        <v>705</v>
      </c>
      <c r="Q76" s="30" t="s">
        <v>545</v>
      </c>
      <c r="R76" s="17" t="s">
        <v>148</v>
      </c>
      <c r="S76" s="17" t="s">
        <v>148</v>
      </c>
      <c r="T76" s="17" t="s">
        <v>148</v>
      </c>
      <c r="U76" s="17" t="s">
        <v>148</v>
      </c>
      <c r="V76" s="17" t="s">
        <v>148</v>
      </c>
      <c r="W76" s="17" t="s">
        <v>148</v>
      </c>
      <c r="X76" s="17" t="s">
        <v>148</v>
      </c>
      <c r="Y76" s="17" t="s">
        <v>148</v>
      </c>
      <c r="Z76" s="17" t="s">
        <v>148</v>
      </c>
      <c r="AA76" s="17" t="s">
        <v>148</v>
      </c>
      <c r="AB76" s="30" t="s">
        <v>149</v>
      </c>
      <c r="AC76" s="30" t="s">
        <v>149</v>
      </c>
      <c r="AD76" s="30" t="s">
        <v>149</v>
      </c>
      <c r="AE76" s="30" t="s">
        <v>149</v>
      </c>
      <c r="AF76" s="30" t="s">
        <v>149</v>
      </c>
      <c r="AG76" s="30" t="s">
        <v>149</v>
      </c>
      <c r="AH76" s="30" t="s">
        <v>149</v>
      </c>
      <c r="AI76" s="30" t="s">
        <v>149</v>
      </c>
      <c r="AJ76" s="30" t="s">
        <v>149</v>
      </c>
      <c r="AK76" s="30" t="s">
        <v>149</v>
      </c>
      <c r="AL76" s="30" t="s">
        <v>149</v>
      </c>
      <c r="AM76" s="30" t="s">
        <v>148</v>
      </c>
      <c r="AN76" s="30" t="s">
        <v>149</v>
      </c>
      <c r="AO76" s="30" t="s">
        <v>149</v>
      </c>
      <c r="AP76" s="30" t="s">
        <v>149</v>
      </c>
      <c r="AQ76" s="17" t="s">
        <v>148</v>
      </c>
      <c r="AR76" s="17" t="s">
        <v>149</v>
      </c>
      <c r="AS76" s="17" t="s">
        <v>149</v>
      </c>
      <c r="AT76" s="17" t="s">
        <v>149</v>
      </c>
      <c r="AU76" s="17" t="s">
        <v>148</v>
      </c>
      <c r="AV76" s="17" t="s">
        <v>148</v>
      </c>
      <c r="AW76" s="30" t="s">
        <v>149</v>
      </c>
      <c r="AX76" s="30" t="s">
        <v>149</v>
      </c>
      <c r="AY76" s="30" t="s">
        <v>149</v>
      </c>
      <c r="AZ76" s="30" t="s">
        <v>149</v>
      </c>
      <c r="BA76" s="30" t="s">
        <v>149</v>
      </c>
      <c r="BB76" s="30" t="s">
        <v>149</v>
      </c>
      <c r="BC76" s="17"/>
      <c r="BD76" s="17" t="s">
        <v>149</v>
      </c>
      <c r="BE76" s="17" t="s">
        <v>149</v>
      </c>
      <c r="BF76" s="17" t="s">
        <v>149</v>
      </c>
      <c r="BG76" s="30" t="s">
        <v>150</v>
      </c>
      <c r="BH76" s="30" t="s">
        <v>149</v>
      </c>
      <c r="BI76" s="30" t="s">
        <v>149</v>
      </c>
      <c r="BJ76" s="30" t="s">
        <v>149</v>
      </c>
      <c r="BK76" s="30" t="s">
        <v>149</v>
      </c>
      <c r="BL76" s="30" t="s">
        <v>149</v>
      </c>
      <c r="BM76" s="30" t="s">
        <v>149</v>
      </c>
      <c r="BN76" s="30" t="s">
        <v>149</v>
      </c>
      <c r="BO76" s="30" t="s">
        <v>149</v>
      </c>
      <c r="BP76" s="30" t="s">
        <v>149</v>
      </c>
      <c r="BQ76" s="30" t="s">
        <v>149</v>
      </c>
      <c r="BR76" s="30" t="s">
        <v>149</v>
      </c>
      <c r="BS76" s="30" t="s">
        <v>149</v>
      </c>
      <c r="BT76" s="30" t="s">
        <v>149</v>
      </c>
      <c r="BU76" s="30" t="s">
        <v>149</v>
      </c>
      <c r="BV76" s="30" t="s">
        <v>149</v>
      </c>
      <c r="BW76" s="30" t="s">
        <v>149</v>
      </c>
      <c r="BX76" s="30" t="s">
        <v>149</v>
      </c>
      <c r="BY76" s="30" t="s">
        <v>149</v>
      </c>
      <c r="BZ76" s="30" t="s">
        <v>149</v>
      </c>
      <c r="CA76" s="30" t="s">
        <v>149</v>
      </c>
      <c r="CB76" s="30" t="s">
        <v>149</v>
      </c>
      <c r="CC76" s="30" t="s">
        <v>149</v>
      </c>
      <c r="CD76" s="30" t="s">
        <v>149</v>
      </c>
      <c r="CE76" s="30" t="s">
        <v>149</v>
      </c>
      <c r="CF76" s="30" t="s">
        <v>149</v>
      </c>
      <c r="CG76" s="30" t="s">
        <v>149</v>
      </c>
      <c r="CH76" s="30" t="s">
        <v>149</v>
      </c>
      <c r="CI76" s="30" t="s">
        <v>149</v>
      </c>
      <c r="CJ76" s="30" t="s">
        <v>149</v>
      </c>
      <c r="CK76" s="30" t="s">
        <v>149</v>
      </c>
      <c r="CL76" s="30" t="s">
        <v>149</v>
      </c>
      <c r="CM76" s="30" t="s">
        <v>149</v>
      </c>
      <c r="CN76" s="30" t="s">
        <v>149</v>
      </c>
      <c r="CO76" s="30" t="s">
        <v>149</v>
      </c>
      <c r="CP76" s="30" t="s">
        <v>149</v>
      </c>
      <c r="CQ76" s="30" t="s">
        <v>149</v>
      </c>
      <c r="CR76" s="30" t="s">
        <v>149</v>
      </c>
      <c r="CS76" s="30" t="s">
        <v>149</v>
      </c>
      <c r="CT76" s="30" t="s">
        <v>149</v>
      </c>
      <c r="CU76" s="30" t="s">
        <v>149</v>
      </c>
      <c r="CV76" s="30" t="s">
        <v>149</v>
      </c>
      <c r="CW76" s="30" t="s">
        <v>149</v>
      </c>
      <c r="CX76" s="30" t="s">
        <v>149</v>
      </c>
      <c r="CY76" s="30" t="s">
        <v>149</v>
      </c>
      <c r="CZ76" s="30" t="s">
        <v>149</v>
      </c>
      <c r="DA76" s="30" t="s">
        <v>149</v>
      </c>
      <c r="DB76" s="30" t="s">
        <v>149</v>
      </c>
      <c r="DC76" s="30" t="s">
        <v>149</v>
      </c>
      <c r="DD76" s="30" t="s">
        <v>149</v>
      </c>
      <c r="DE76" s="30" t="s">
        <v>149</v>
      </c>
      <c r="DF76" s="30" t="s">
        <v>149</v>
      </c>
      <c r="DG76" s="30" t="s">
        <v>149</v>
      </c>
      <c r="DH76" s="30" t="s">
        <v>149</v>
      </c>
      <c r="DI76" s="30" t="s">
        <v>149</v>
      </c>
      <c r="DJ76" s="30" t="s">
        <v>149</v>
      </c>
      <c r="DK76" s="30" t="s">
        <v>149</v>
      </c>
      <c r="DL76" s="30" t="s">
        <v>149</v>
      </c>
      <c r="DM76" s="30" t="s">
        <v>149</v>
      </c>
      <c r="DN76" s="30" t="s">
        <v>149</v>
      </c>
      <c r="DO76" s="30" t="s">
        <v>149</v>
      </c>
      <c r="DP76" s="30" t="s">
        <v>149</v>
      </c>
      <c r="DQ76" s="30" t="s">
        <v>149</v>
      </c>
      <c r="DR76" s="30" t="s">
        <v>149</v>
      </c>
      <c r="DS76" s="30" t="s">
        <v>149</v>
      </c>
      <c r="DT76" s="30" t="s">
        <v>149</v>
      </c>
      <c r="DU76" s="30" t="s">
        <v>149</v>
      </c>
      <c r="DV76" s="30" t="s">
        <v>150</v>
      </c>
      <c r="DW76" s="30" t="s">
        <v>149</v>
      </c>
      <c r="DX76" s="30" t="s">
        <v>149</v>
      </c>
      <c r="DY76" s="30" t="s">
        <v>149</v>
      </c>
      <c r="DZ76" s="37" t="s">
        <v>149</v>
      </c>
      <c r="EA76" s="37" t="s">
        <v>150</v>
      </c>
      <c r="EB76" s="30" t="s">
        <v>149</v>
      </c>
      <c r="EC76" s="30" t="s">
        <v>149</v>
      </c>
      <c r="ED76" s="30" t="s">
        <v>149</v>
      </c>
      <c r="EE76" s="30" t="s">
        <v>149</v>
      </c>
      <c r="EF76" s="30" t="s">
        <v>149</v>
      </c>
      <c r="EG76" s="30" t="s">
        <v>149</v>
      </c>
      <c r="EH76" s="30" t="s">
        <v>149</v>
      </c>
      <c r="EI76" s="30" t="s">
        <v>149</v>
      </c>
      <c r="EJ76" s="30" t="s">
        <v>149</v>
      </c>
      <c r="EK76" s="30" t="s">
        <v>149</v>
      </c>
      <c r="EL76" s="35" t="s">
        <v>728</v>
      </c>
      <c r="EM76" s="35" t="s">
        <v>695</v>
      </c>
      <c r="EN76" s="35" t="s">
        <v>729</v>
      </c>
      <c r="EO76" s="35" t="s">
        <v>730</v>
      </c>
      <c r="EP76" s="35" t="s">
        <v>731</v>
      </c>
      <c r="EQ76" s="35" t="s">
        <v>724</v>
      </c>
      <c r="ER76" s="35" t="s">
        <v>712</v>
      </c>
      <c r="ES76" s="35" t="s">
        <v>274</v>
      </c>
    </row>
    <row r="77" spans="1:149" ht="15.75" customHeight="1" x14ac:dyDescent="0.35">
      <c r="A77" s="34">
        <v>75</v>
      </c>
      <c r="B77" s="17" t="s">
        <v>732</v>
      </c>
      <c r="C77" s="36" t="s">
        <v>664</v>
      </c>
      <c r="D77" s="17" t="s">
        <v>146</v>
      </c>
      <c r="E77" s="30" t="s">
        <v>595</v>
      </c>
      <c r="F77" s="17">
        <v>55</v>
      </c>
      <c r="G77" s="17">
        <v>2</v>
      </c>
      <c r="H77" s="17" t="s">
        <v>157</v>
      </c>
      <c r="I77" s="17" t="s">
        <v>158</v>
      </c>
      <c r="J77" s="48">
        <v>2500000</v>
      </c>
      <c r="K77" s="48">
        <v>2000000</v>
      </c>
      <c r="L77" s="17" t="s">
        <v>703</v>
      </c>
      <c r="M77" s="17" t="s">
        <v>147</v>
      </c>
      <c r="N77" s="17">
        <v>30</v>
      </c>
      <c r="O77" s="17" t="s">
        <v>704</v>
      </c>
      <c r="P77" s="17" t="s">
        <v>705</v>
      </c>
      <c r="Q77" s="30" t="s">
        <v>545</v>
      </c>
      <c r="R77" s="17" t="s">
        <v>149</v>
      </c>
      <c r="S77" s="17" t="s">
        <v>148</v>
      </c>
      <c r="T77" s="30" t="s">
        <v>149</v>
      </c>
      <c r="U77" s="30" t="s">
        <v>149</v>
      </c>
      <c r="V77" s="30" t="s">
        <v>149</v>
      </c>
      <c r="W77" s="30" t="s">
        <v>149</v>
      </c>
      <c r="X77" s="30" t="s">
        <v>149</v>
      </c>
      <c r="Y77" s="30" t="s">
        <v>149</v>
      </c>
      <c r="Z77" s="30" t="s">
        <v>149</v>
      </c>
      <c r="AA77" s="30" t="s">
        <v>149</v>
      </c>
      <c r="AB77" s="17" t="s">
        <v>150</v>
      </c>
      <c r="AC77" s="30" t="s">
        <v>149</v>
      </c>
      <c r="AD77" s="30" t="s">
        <v>149</v>
      </c>
      <c r="AE77" s="17" t="s">
        <v>148</v>
      </c>
      <c r="AF77" s="17" t="s">
        <v>148</v>
      </c>
      <c r="AG77" s="17" t="s">
        <v>148</v>
      </c>
      <c r="AH77" s="30" t="s">
        <v>149</v>
      </c>
      <c r="AI77" s="30" t="s">
        <v>149</v>
      </c>
      <c r="AJ77" s="30" t="s">
        <v>149</v>
      </c>
      <c r="AK77" s="30" t="s">
        <v>149</v>
      </c>
      <c r="AL77" s="30" t="s">
        <v>149</v>
      </c>
      <c r="AM77" s="17" t="s">
        <v>150</v>
      </c>
      <c r="AN77" s="17" t="s">
        <v>149</v>
      </c>
      <c r="AO77" s="17" t="s">
        <v>150</v>
      </c>
      <c r="AP77" s="17" t="s">
        <v>149</v>
      </c>
      <c r="AQ77" s="17" t="s">
        <v>149</v>
      </c>
      <c r="AR77" s="17" t="s">
        <v>149</v>
      </c>
      <c r="AS77" s="17" t="s">
        <v>149</v>
      </c>
      <c r="AT77" s="17" t="s">
        <v>148</v>
      </c>
      <c r="AU77" s="17" t="s">
        <v>149</v>
      </c>
      <c r="AV77" s="17" t="s">
        <v>149</v>
      </c>
      <c r="AW77" s="17" t="s">
        <v>149</v>
      </c>
      <c r="AX77" s="17" t="s">
        <v>149</v>
      </c>
      <c r="AY77" s="17" t="s">
        <v>149</v>
      </c>
      <c r="AZ77" s="17" t="s">
        <v>149</v>
      </c>
      <c r="BA77" s="17" t="s">
        <v>149</v>
      </c>
      <c r="BB77" s="17" t="s">
        <v>149</v>
      </c>
      <c r="BC77" s="17"/>
      <c r="BD77" s="17" t="s">
        <v>150</v>
      </c>
      <c r="BE77" s="17" t="s">
        <v>149</v>
      </c>
      <c r="BF77" s="17" t="s">
        <v>149</v>
      </c>
      <c r="BG77" s="17" t="s">
        <v>149</v>
      </c>
      <c r="BH77" s="17" t="s">
        <v>150</v>
      </c>
      <c r="BI77" s="17" t="s">
        <v>149</v>
      </c>
      <c r="BJ77" s="17" t="s">
        <v>150</v>
      </c>
      <c r="BK77" s="17" t="s">
        <v>149</v>
      </c>
      <c r="BL77" s="17" t="s">
        <v>150</v>
      </c>
      <c r="BM77" s="17" t="s">
        <v>149</v>
      </c>
      <c r="BN77" s="17" t="s">
        <v>150</v>
      </c>
      <c r="BO77" s="17" t="s">
        <v>150</v>
      </c>
      <c r="BP77" s="17" t="s">
        <v>149</v>
      </c>
      <c r="BQ77" s="17" t="s">
        <v>150</v>
      </c>
      <c r="BR77" s="47" t="s">
        <v>149</v>
      </c>
      <c r="BS77" s="17" t="s">
        <v>149</v>
      </c>
      <c r="BT77" s="17" t="s">
        <v>149</v>
      </c>
      <c r="BU77" s="17" t="s">
        <v>150</v>
      </c>
      <c r="BV77" s="17" t="s">
        <v>149</v>
      </c>
      <c r="BW77" s="17" t="s">
        <v>150</v>
      </c>
      <c r="BX77" s="17" t="s">
        <v>150</v>
      </c>
      <c r="BY77" s="17" t="s">
        <v>159</v>
      </c>
      <c r="BZ77" s="17" t="s">
        <v>150</v>
      </c>
      <c r="CA77" s="17" t="s">
        <v>159</v>
      </c>
      <c r="CB77" s="17" t="s">
        <v>661</v>
      </c>
      <c r="CC77" s="17" t="s">
        <v>159</v>
      </c>
      <c r="CD77" s="17" t="s">
        <v>150</v>
      </c>
      <c r="CE77" s="17" t="s">
        <v>150</v>
      </c>
      <c r="CF77" s="17" t="s">
        <v>149</v>
      </c>
      <c r="CG77" s="17" t="s">
        <v>149</v>
      </c>
      <c r="CH77" s="17" t="s">
        <v>150</v>
      </c>
      <c r="CI77" s="17" t="s">
        <v>149</v>
      </c>
      <c r="CJ77" s="17" t="s">
        <v>150</v>
      </c>
      <c r="CK77" s="17" t="s">
        <v>149</v>
      </c>
      <c r="CL77" s="17" t="s">
        <v>149</v>
      </c>
      <c r="CM77" s="17" t="s">
        <v>149</v>
      </c>
      <c r="CN77" s="17" t="s">
        <v>150</v>
      </c>
      <c r="CO77" s="30" t="s">
        <v>149</v>
      </c>
      <c r="CP77" s="30" t="s">
        <v>149</v>
      </c>
      <c r="CQ77" s="30" t="s">
        <v>149</v>
      </c>
      <c r="CR77" s="30" t="s">
        <v>149</v>
      </c>
      <c r="CS77" s="35" t="s">
        <v>150</v>
      </c>
      <c r="CT77" s="35" t="s">
        <v>150</v>
      </c>
      <c r="CU77" s="35" t="s">
        <v>150</v>
      </c>
      <c r="CV77" s="35" t="s">
        <v>150</v>
      </c>
      <c r="CW77" s="35" t="s">
        <v>149</v>
      </c>
      <c r="CX77" s="35" t="s">
        <v>149</v>
      </c>
      <c r="CY77" s="35" t="s">
        <v>149</v>
      </c>
      <c r="CZ77" s="35" t="s">
        <v>149</v>
      </c>
      <c r="DA77" s="35" t="s">
        <v>149</v>
      </c>
      <c r="DB77" s="35" t="s">
        <v>149</v>
      </c>
      <c r="DC77" s="35" t="s">
        <v>149</v>
      </c>
      <c r="DD77" s="35" t="s">
        <v>149</v>
      </c>
      <c r="DE77" s="35" t="s">
        <v>150</v>
      </c>
      <c r="DF77" s="35" t="s">
        <v>150</v>
      </c>
      <c r="DG77" s="35" t="s">
        <v>150</v>
      </c>
      <c r="DH77" s="30" t="s">
        <v>149</v>
      </c>
      <c r="DI77" s="30" t="s">
        <v>149</v>
      </c>
      <c r="DJ77" s="30" t="s">
        <v>149</v>
      </c>
      <c r="DK77" s="35" t="s">
        <v>150</v>
      </c>
      <c r="DL77" s="35" t="s">
        <v>150</v>
      </c>
      <c r="DM77" s="35" t="s">
        <v>149</v>
      </c>
      <c r="DN77" s="35" t="s">
        <v>150</v>
      </c>
      <c r="DO77" s="35" t="s">
        <v>149</v>
      </c>
      <c r="DP77" s="35" t="s">
        <v>150</v>
      </c>
      <c r="DQ77" s="35" t="s">
        <v>149</v>
      </c>
      <c r="DR77" s="35" t="s">
        <v>150</v>
      </c>
      <c r="DS77" s="35" t="s">
        <v>150</v>
      </c>
      <c r="DT77" s="37" t="s">
        <v>149</v>
      </c>
      <c r="DU77" s="35" t="s">
        <v>150</v>
      </c>
      <c r="DV77" s="37" t="s">
        <v>149</v>
      </c>
      <c r="DW77" s="37" t="s">
        <v>149</v>
      </c>
      <c r="DX77" s="37" t="s">
        <v>149</v>
      </c>
      <c r="DY77" s="37" t="s">
        <v>149</v>
      </c>
      <c r="DZ77" s="35" t="s">
        <v>150</v>
      </c>
      <c r="EA77" s="35" t="s">
        <v>150</v>
      </c>
      <c r="EB77" s="35" t="s">
        <v>150</v>
      </c>
      <c r="EC77" s="35" t="s">
        <v>150</v>
      </c>
      <c r="ED77" s="35" t="s">
        <v>150</v>
      </c>
      <c r="EE77" s="35" t="s">
        <v>150</v>
      </c>
      <c r="EF77" s="30" t="s">
        <v>149</v>
      </c>
      <c r="EG77" s="30" t="s">
        <v>149</v>
      </c>
      <c r="EH77" s="30" t="s">
        <v>149</v>
      </c>
      <c r="EI77" s="30" t="s">
        <v>149</v>
      </c>
      <c r="EJ77" s="30" t="s">
        <v>149</v>
      </c>
      <c r="EK77" s="30" t="s">
        <v>149</v>
      </c>
      <c r="EL77" s="35" t="s">
        <v>733</v>
      </c>
      <c r="EM77" s="35" t="s">
        <v>734</v>
      </c>
      <c r="EN77" s="35" t="s">
        <v>735</v>
      </c>
      <c r="EO77" s="35" t="s">
        <v>736</v>
      </c>
      <c r="EP77" s="35" t="s">
        <v>737</v>
      </c>
      <c r="EQ77" s="35" t="s">
        <v>738</v>
      </c>
      <c r="ER77" s="35" t="s">
        <v>739</v>
      </c>
      <c r="ES77" s="35" t="s">
        <v>274</v>
      </c>
    </row>
    <row r="78" spans="1:149" ht="15.75" customHeight="1" x14ac:dyDescent="0.35">
      <c r="A78" s="34">
        <v>76</v>
      </c>
      <c r="B78" s="15" t="s">
        <v>740</v>
      </c>
      <c r="C78" s="36" t="s">
        <v>664</v>
      </c>
      <c r="D78" s="15" t="s">
        <v>146</v>
      </c>
      <c r="E78" s="30" t="s">
        <v>595</v>
      </c>
      <c r="F78" s="15">
        <v>40</v>
      </c>
      <c r="G78" s="15">
        <v>4</v>
      </c>
      <c r="H78" s="15" t="s">
        <v>157</v>
      </c>
      <c r="I78" s="15" t="s">
        <v>172</v>
      </c>
      <c r="J78" s="49">
        <v>5000000</v>
      </c>
      <c r="K78" s="49">
        <v>3500000</v>
      </c>
      <c r="L78" s="15" t="s">
        <v>173</v>
      </c>
      <c r="M78" s="15" t="s">
        <v>147</v>
      </c>
      <c r="N78" s="15">
        <v>250</v>
      </c>
      <c r="O78" s="15" t="s">
        <v>174</v>
      </c>
      <c r="P78" s="15" t="s">
        <v>531</v>
      </c>
      <c r="Q78" s="30" t="s">
        <v>545</v>
      </c>
      <c r="R78" s="17" t="s">
        <v>149</v>
      </c>
      <c r="S78" s="17" t="s">
        <v>149</v>
      </c>
      <c r="T78" s="17" t="s">
        <v>149</v>
      </c>
      <c r="U78" s="17" t="s">
        <v>149</v>
      </c>
      <c r="V78" s="17" t="s">
        <v>148</v>
      </c>
      <c r="W78" s="30" t="s">
        <v>149</v>
      </c>
      <c r="X78" s="30" t="s">
        <v>149</v>
      </c>
      <c r="Y78" s="17" t="s">
        <v>148</v>
      </c>
      <c r="Z78" s="17" t="s">
        <v>148</v>
      </c>
      <c r="AA78" s="17" t="s">
        <v>148</v>
      </c>
      <c r="AB78" s="30" t="s">
        <v>149</v>
      </c>
      <c r="AC78" s="30" t="s">
        <v>149</v>
      </c>
      <c r="AD78" s="30" t="s">
        <v>149</v>
      </c>
      <c r="AE78" s="30" t="s">
        <v>149</v>
      </c>
      <c r="AF78" s="30" t="s">
        <v>149</v>
      </c>
      <c r="AG78" s="30" t="s">
        <v>149</v>
      </c>
      <c r="AH78" s="30" t="s">
        <v>149</v>
      </c>
      <c r="AI78" s="30" t="s">
        <v>149</v>
      </c>
      <c r="AJ78" s="30" t="s">
        <v>149</v>
      </c>
      <c r="AK78" s="30" t="s">
        <v>149</v>
      </c>
      <c r="AL78" s="30" t="s">
        <v>149</v>
      </c>
      <c r="AM78" s="30" t="s">
        <v>149</v>
      </c>
      <c r="AN78" s="30" t="s">
        <v>149</v>
      </c>
      <c r="AO78" s="30" t="s">
        <v>149</v>
      </c>
      <c r="AP78" s="30" t="s">
        <v>149</v>
      </c>
      <c r="AQ78" s="17" t="s">
        <v>149</v>
      </c>
      <c r="AR78" s="17" t="s">
        <v>149</v>
      </c>
      <c r="AS78" s="17" t="s">
        <v>149</v>
      </c>
      <c r="AT78" s="17" t="s">
        <v>149</v>
      </c>
      <c r="AU78" s="17" t="s">
        <v>148</v>
      </c>
      <c r="AV78" s="17" t="s">
        <v>148</v>
      </c>
      <c r="AW78" s="17" t="s">
        <v>148</v>
      </c>
      <c r="AX78" s="17" t="s">
        <v>148</v>
      </c>
      <c r="AY78" s="17" t="s">
        <v>148</v>
      </c>
      <c r="AZ78" s="17" t="s">
        <v>148</v>
      </c>
      <c r="BA78" s="17" t="s">
        <v>148</v>
      </c>
      <c r="BB78" s="17" t="s">
        <v>148</v>
      </c>
      <c r="BC78" s="15"/>
      <c r="BD78" s="17" t="s">
        <v>149</v>
      </c>
      <c r="BE78" s="17" t="s">
        <v>149</v>
      </c>
      <c r="BF78" s="17" t="s">
        <v>149</v>
      </c>
      <c r="BG78" s="17" t="s">
        <v>149</v>
      </c>
      <c r="BH78" s="17" t="s">
        <v>149</v>
      </c>
      <c r="BI78" s="17" t="s">
        <v>149</v>
      </c>
      <c r="BJ78" s="15" t="s">
        <v>148</v>
      </c>
      <c r="BK78" s="15" t="s">
        <v>149</v>
      </c>
      <c r="BL78" s="15" t="s">
        <v>148</v>
      </c>
      <c r="BM78" s="15" t="s">
        <v>148</v>
      </c>
      <c r="BN78" s="15" t="s">
        <v>149</v>
      </c>
      <c r="BO78" s="15" t="s">
        <v>150</v>
      </c>
      <c r="BP78" s="15" t="s">
        <v>149</v>
      </c>
      <c r="BQ78" s="15" t="s">
        <v>149</v>
      </c>
      <c r="BR78" s="50" t="s">
        <v>149</v>
      </c>
      <c r="BS78" s="15" t="s">
        <v>149</v>
      </c>
      <c r="BT78" s="15" t="s">
        <v>149</v>
      </c>
      <c r="BU78" s="15" t="s">
        <v>149</v>
      </c>
      <c r="BV78" s="15" t="s">
        <v>149</v>
      </c>
      <c r="BW78" s="17" t="s">
        <v>149</v>
      </c>
      <c r="BX78" s="17" t="s">
        <v>149</v>
      </c>
      <c r="BY78" s="17" t="s">
        <v>149</v>
      </c>
      <c r="BZ78" s="17" t="s">
        <v>149</v>
      </c>
      <c r="CA78" s="17" t="s">
        <v>149</v>
      </c>
      <c r="CB78" s="17" t="s">
        <v>149</v>
      </c>
      <c r="CC78" s="17" t="s">
        <v>149</v>
      </c>
      <c r="CD78" s="17" t="s">
        <v>149</v>
      </c>
      <c r="CE78" s="15" t="s">
        <v>149</v>
      </c>
      <c r="CF78" s="15" t="s">
        <v>148</v>
      </c>
      <c r="CG78" s="15" t="s">
        <v>148</v>
      </c>
      <c r="CH78" s="15" t="s">
        <v>148</v>
      </c>
      <c r="CI78" s="15" t="s">
        <v>149</v>
      </c>
      <c r="CJ78" s="15" t="s">
        <v>148</v>
      </c>
      <c r="CK78" s="15" t="s">
        <v>148</v>
      </c>
      <c r="CL78" s="30" t="s">
        <v>149</v>
      </c>
      <c r="CM78" s="30" t="s">
        <v>149</v>
      </c>
      <c r="CN78" s="30" t="s">
        <v>149</v>
      </c>
      <c r="CO78" s="30" t="s">
        <v>149</v>
      </c>
      <c r="CP78" s="30" t="s">
        <v>149</v>
      </c>
      <c r="CQ78" s="30" t="s">
        <v>149</v>
      </c>
      <c r="CR78" s="30" t="s">
        <v>149</v>
      </c>
      <c r="CS78" s="37" t="s">
        <v>150</v>
      </c>
      <c r="CT78" s="37" t="s">
        <v>149</v>
      </c>
      <c r="CU78" s="37" t="s">
        <v>150</v>
      </c>
      <c r="CV78" s="37" t="s">
        <v>149</v>
      </c>
      <c r="CW78" s="37" t="s">
        <v>149</v>
      </c>
      <c r="CX78" s="37" t="s">
        <v>149</v>
      </c>
      <c r="CY78" s="37" t="s">
        <v>150</v>
      </c>
      <c r="CZ78" s="35" t="s">
        <v>149</v>
      </c>
      <c r="DA78" s="35" t="s">
        <v>149</v>
      </c>
      <c r="DB78" s="35" t="s">
        <v>149</v>
      </c>
      <c r="DC78" s="35" t="s">
        <v>149</v>
      </c>
      <c r="DD78" s="35" t="s">
        <v>149</v>
      </c>
      <c r="DE78" s="35" t="s">
        <v>149</v>
      </c>
      <c r="DF78" s="35" t="s">
        <v>149</v>
      </c>
      <c r="DG78" s="35" t="s">
        <v>149</v>
      </c>
      <c r="DH78" s="35" t="s">
        <v>149</v>
      </c>
      <c r="DI78" s="35" t="s">
        <v>149</v>
      </c>
      <c r="DJ78" s="35" t="s">
        <v>149</v>
      </c>
      <c r="DK78" s="35" t="s">
        <v>149</v>
      </c>
      <c r="DL78" s="35" t="s">
        <v>149</v>
      </c>
      <c r="DM78" s="35" t="s">
        <v>149</v>
      </c>
      <c r="DN78" s="35" t="s">
        <v>149</v>
      </c>
      <c r="DO78" s="35" t="s">
        <v>149</v>
      </c>
      <c r="DP78" s="35" t="s">
        <v>149</v>
      </c>
      <c r="DQ78" s="35" t="s">
        <v>149</v>
      </c>
      <c r="DR78" s="37" t="s">
        <v>150</v>
      </c>
      <c r="DS78" s="37" t="s">
        <v>149</v>
      </c>
      <c r="DT78" s="37" t="s">
        <v>149</v>
      </c>
      <c r="DU78" s="37" t="s">
        <v>150</v>
      </c>
      <c r="DV78" s="37" t="s">
        <v>149</v>
      </c>
      <c r="DW78" s="37" t="s">
        <v>149</v>
      </c>
      <c r="DX78" s="37" t="s">
        <v>149</v>
      </c>
      <c r="DY78" s="37" t="s">
        <v>149</v>
      </c>
      <c r="DZ78" s="35" t="s">
        <v>150</v>
      </c>
      <c r="EA78" s="37" t="s">
        <v>149</v>
      </c>
      <c r="EB78" s="37" t="s">
        <v>148</v>
      </c>
      <c r="EC78" s="30" t="s">
        <v>149</v>
      </c>
      <c r="ED78" s="30" t="s">
        <v>149</v>
      </c>
      <c r="EE78" s="30" t="s">
        <v>149</v>
      </c>
      <c r="EF78" s="30" t="s">
        <v>149</v>
      </c>
      <c r="EG78" s="30" t="s">
        <v>149</v>
      </c>
      <c r="EH78" s="30" t="s">
        <v>149</v>
      </c>
      <c r="EI78" s="30" t="s">
        <v>149</v>
      </c>
      <c r="EJ78" s="30" t="s">
        <v>149</v>
      </c>
      <c r="EK78" s="30" t="s">
        <v>149</v>
      </c>
      <c r="EL78" s="35" t="s">
        <v>733</v>
      </c>
      <c r="EM78" s="37" t="s">
        <v>734</v>
      </c>
      <c r="EN78" s="37" t="s">
        <v>741</v>
      </c>
      <c r="EO78" s="35" t="s">
        <v>736</v>
      </c>
      <c r="EP78" s="37" t="s">
        <v>737</v>
      </c>
      <c r="EQ78" s="37" t="s">
        <v>742</v>
      </c>
      <c r="ER78" s="37" t="s">
        <v>739</v>
      </c>
      <c r="ES78" s="35" t="s">
        <v>274</v>
      </c>
    </row>
    <row r="79" spans="1:149" ht="15.75" customHeight="1" x14ac:dyDescent="0.35">
      <c r="A79" s="34">
        <v>77</v>
      </c>
      <c r="B79" s="17" t="s">
        <v>743</v>
      </c>
      <c r="C79" s="36" t="s">
        <v>664</v>
      </c>
      <c r="D79" s="17" t="s">
        <v>146</v>
      </c>
      <c r="E79" s="17"/>
      <c r="F79" s="17">
        <v>58</v>
      </c>
      <c r="G79" s="17">
        <v>3</v>
      </c>
      <c r="H79" s="17" t="s">
        <v>744</v>
      </c>
      <c r="I79" s="17" t="s">
        <v>210</v>
      </c>
      <c r="J79" s="48">
        <v>3000000</v>
      </c>
      <c r="K79" s="48">
        <v>2500000</v>
      </c>
      <c r="L79" s="17" t="s">
        <v>703</v>
      </c>
      <c r="M79" s="17"/>
      <c r="N79" s="17">
        <v>30</v>
      </c>
      <c r="O79" s="17" t="s">
        <v>704</v>
      </c>
      <c r="P79" s="17" t="s">
        <v>705</v>
      </c>
      <c r="Q79" s="30" t="s">
        <v>545</v>
      </c>
      <c r="R79" s="17" t="s">
        <v>149</v>
      </c>
      <c r="S79" s="17" t="s">
        <v>149</v>
      </c>
      <c r="T79" s="17" t="s">
        <v>149</v>
      </c>
      <c r="U79" s="17" t="s">
        <v>149</v>
      </c>
      <c r="V79" s="17" t="s">
        <v>149</v>
      </c>
      <c r="W79" s="17" t="s">
        <v>149</v>
      </c>
      <c r="X79" s="17" t="s">
        <v>149</v>
      </c>
      <c r="Y79" s="17" t="s">
        <v>149</v>
      </c>
      <c r="Z79" s="17" t="s">
        <v>149</v>
      </c>
      <c r="AA79" s="17" t="s">
        <v>149</v>
      </c>
      <c r="AB79" s="17" t="s">
        <v>149</v>
      </c>
      <c r="AC79" s="17" t="s">
        <v>149</v>
      </c>
      <c r="AD79" s="17" t="s">
        <v>149</v>
      </c>
      <c r="AE79" s="17" t="s">
        <v>149</v>
      </c>
      <c r="AF79" s="17" t="s">
        <v>149</v>
      </c>
      <c r="AG79" s="17" t="s">
        <v>149</v>
      </c>
      <c r="AH79" s="17" t="s">
        <v>148</v>
      </c>
      <c r="AI79" s="17" t="s">
        <v>149</v>
      </c>
      <c r="AJ79" s="17" t="s">
        <v>148</v>
      </c>
      <c r="AK79" s="17" t="s">
        <v>149</v>
      </c>
      <c r="AL79" s="17" t="s">
        <v>149</v>
      </c>
      <c r="AM79" s="17" t="s">
        <v>149</v>
      </c>
      <c r="AN79" s="17" t="s">
        <v>149</v>
      </c>
      <c r="AO79" s="17" t="s">
        <v>149</v>
      </c>
      <c r="AP79" s="17" t="s">
        <v>149</v>
      </c>
      <c r="AQ79" s="17" t="s">
        <v>148</v>
      </c>
      <c r="AR79" s="17" t="s">
        <v>149</v>
      </c>
      <c r="AS79" s="17" t="s">
        <v>149</v>
      </c>
      <c r="AT79" s="17" t="s">
        <v>149</v>
      </c>
      <c r="AU79" s="17" t="s">
        <v>148</v>
      </c>
      <c r="AV79" s="17" t="s">
        <v>148</v>
      </c>
      <c r="AW79" s="17" t="s">
        <v>148</v>
      </c>
      <c r="AX79" s="17" t="s">
        <v>148</v>
      </c>
      <c r="AY79" s="17" t="s">
        <v>149</v>
      </c>
      <c r="AZ79" s="17" t="s">
        <v>149</v>
      </c>
      <c r="BA79" s="17" t="s">
        <v>149</v>
      </c>
      <c r="BB79" s="17" t="s">
        <v>149</v>
      </c>
      <c r="BC79" s="17"/>
      <c r="BD79" s="17" t="s">
        <v>149</v>
      </c>
      <c r="BE79" s="17" t="s">
        <v>149</v>
      </c>
      <c r="BF79" s="17" t="s">
        <v>150</v>
      </c>
      <c r="BG79" s="17" t="s">
        <v>149</v>
      </c>
      <c r="BH79" s="17" t="s">
        <v>149</v>
      </c>
      <c r="BI79" s="17" t="s">
        <v>149</v>
      </c>
      <c r="BJ79" s="17" t="s">
        <v>149</v>
      </c>
      <c r="BK79" s="17" t="s">
        <v>149</v>
      </c>
      <c r="BL79" s="17" t="s">
        <v>150</v>
      </c>
      <c r="BM79" s="17" t="s">
        <v>150</v>
      </c>
      <c r="BN79" s="17" t="s">
        <v>150</v>
      </c>
      <c r="BO79" s="17" t="s">
        <v>150</v>
      </c>
      <c r="BP79" s="15" t="s">
        <v>149</v>
      </c>
      <c r="BQ79" s="15" t="s">
        <v>149</v>
      </c>
      <c r="BR79" s="15" t="s">
        <v>149</v>
      </c>
      <c r="BS79" s="15" t="s">
        <v>149</v>
      </c>
      <c r="BT79" s="15" t="s">
        <v>149</v>
      </c>
      <c r="BU79" s="15" t="s">
        <v>149</v>
      </c>
      <c r="BV79" s="15" t="s">
        <v>149</v>
      </c>
      <c r="BW79" s="15" t="s">
        <v>149</v>
      </c>
      <c r="BX79" s="15" t="s">
        <v>149</v>
      </c>
      <c r="BY79" s="15" t="s">
        <v>149</v>
      </c>
      <c r="BZ79" s="15" t="s">
        <v>149</v>
      </c>
      <c r="CA79" s="17" t="s">
        <v>150</v>
      </c>
      <c r="CB79" s="17" t="s">
        <v>150</v>
      </c>
      <c r="CC79" s="17" t="s">
        <v>150</v>
      </c>
      <c r="CD79" s="17" t="s">
        <v>150</v>
      </c>
      <c r="CE79" s="15" t="s">
        <v>149</v>
      </c>
      <c r="CF79" s="15" t="s">
        <v>149</v>
      </c>
      <c r="CG79" s="15" t="s">
        <v>149</v>
      </c>
      <c r="CH79" s="15" t="s">
        <v>149</v>
      </c>
      <c r="CI79" s="15" t="s">
        <v>149</v>
      </c>
      <c r="CJ79" s="15" t="s">
        <v>149</v>
      </c>
      <c r="CK79" s="15" t="s">
        <v>149</v>
      </c>
      <c r="CL79" s="15" t="s">
        <v>149</v>
      </c>
      <c r="CM79" s="15" t="s">
        <v>149</v>
      </c>
      <c r="CN79" s="15" t="s">
        <v>149</v>
      </c>
      <c r="CO79" s="15" t="s">
        <v>149</v>
      </c>
      <c r="CP79" s="15" t="s">
        <v>149</v>
      </c>
      <c r="CQ79" s="37" t="s">
        <v>149</v>
      </c>
      <c r="CR79" s="37" t="s">
        <v>149</v>
      </c>
      <c r="CS79" s="35" t="s">
        <v>150</v>
      </c>
      <c r="CT79" s="37" t="s">
        <v>149</v>
      </c>
      <c r="CU79" s="37" t="s">
        <v>149</v>
      </c>
      <c r="CV79" s="37" t="s">
        <v>149</v>
      </c>
      <c r="CW79" s="35" t="s">
        <v>150</v>
      </c>
      <c r="CX79" s="35" t="s">
        <v>150</v>
      </c>
      <c r="CY79" s="35" t="s">
        <v>150</v>
      </c>
      <c r="CZ79" s="37" t="s">
        <v>149</v>
      </c>
      <c r="DA79" s="37" t="s">
        <v>149</v>
      </c>
      <c r="DB79" s="37" t="s">
        <v>149</v>
      </c>
      <c r="DC79" s="37" t="s">
        <v>149</v>
      </c>
      <c r="DD79" s="37" t="s">
        <v>149</v>
      </c>
      <c r="DE79" s="37" t="s">
        <v>149</v>
      </c>
      <c r="DF79" s="37" t="s">
        <v>149</v>
      </c>
      <c r="DG79" s="37" t="s">
        <v>149</v>
      </c>
      <c r="DH79" s="37" t="s">
        <v>149</v>
      </c>
      <c r="DI79" s="37" t="s">
        <v>149</v>
      </c>
      <c r="DJ79" s="37" t="s">
        <v>149</v>
      </c>
      <c r="DK79" s="37" t="s">
        <v>149</v>
      </c>
      <c r="DL79" s="37" t="s">
        <v>149</v>
      </c>
      <c r="DM79" s="37" t="s">
        <v>149</v>
      </c>
      <c r="DN79" s="37" t="s">
        <v>149</v>
      </c>
      <c r="DO79" s="37" t="s">
        <v>149</v>
      </c>
      <c r="DP79" s="37" t="s">
        <v>149</v>
      </c>
      <c r="DQ79" s="37" t="s">
        <v>149</v>
      </c>
      <c r="DR79" s="37" t="s">
        <v>149</v>
      </c>
      <c r="DS79" s="37" t="s">
        <v>149</v>
      </c>
      <c r="DT79" s="37" t="s">
        <v>149</v>
      </c>
      <c r="DU79" s="37" t="s">
        <v>149</v>
      </c>
      <c r="DV79" s="37" t="s">
        <v>149</v>
      </c>
      <c r="DW79" s="37" t="s">
        <v>149</v>
      </c>
      <c r="DX79" s="37" t="s">
        <v>149</v>
      </c>
      <c r="DY79" s="37" t="s">
        <v>149</v>
      </c>
      <c r="DZ79" s="35" t="s">
        <v>149</v>
      </c>
      <c r="EA79" s="35" t="s">
        <v>149</v>
      </c>
      <c r="EB79" s="35" t="s">
        <v>149</v>
      </c>
      <c r="EC79" s="35" t="s">
        <v>149</v>
      </c>
      <c r="ED79" s="35" t="s">
        <v>149</v>
      </c>
      <c r="EE79" s="35" t="s">
        <v>148</v>
      </c>
      <c r="EF79" s="35" t="s">
        <v>149</v>
      </c>
      <c r="EG79" s="35" t="s">
        <v>149</v>
      </c>
      <c r="EH79" s="35" t="s">
        <v>149</v>
      </c>
      <c r="EI79" s="35" t="s">
        <v>149</v>
      </c>
      <c r="EJ79" s="35" t="s">
        <v>149</v>
      </c>
      <c r="EK79" s="35" t="s">
        <v>149</v>
      </c>
      <c r="EL79" s="35" t="s">
        <v>745</v>
      </c>
      <c r="EM79" s="35" t="s">
        <v>540</v>
      </c>
      <c r="EN79" s="35" t="s">
        <v>746</v>
      </c>
      <c r="EO79" s="35" t="s">
        <v>747</v>
      </c>
      <c r="EP79" s="35" t="s">
        <v>748</v>
      </c>
      <c r="EQ79" s="35" t="s">
        <v>749</v>
      </c>
      <c r="ER79" s="35" t="s">
        <v>750</v>
      </c>
      <c r="ES79" s="35" t="s">
        <v>751</v>
      </c>
    </row>
    <row r="80" spans="1:149" ht="15.75" customHeight="1" x14ac:dyDescent="0.35">
      <c r="A80" s="34">
        <v>78</v>
      </c>
      <c r="B80" s="17" t="s">
        <v>752</v>
      </c>
      <c r="C80" s="36" t="s">
        <v>753</v>
      </c>
      <c r="D80" s="17" t="s">
        <v>368</v>
      </c>
      <c r="E80" s="17" t="s">
        <v>530</v>
      </c>
      <c r="F80" s="17">
        <v>50</v>
      </c>
      <c r="G80" s="17">
        <v>4</v>
      </c>
      <c r="H80" s="17" t="s">
        <v>344</v>
      </c>
      <c r="I80" s="17" t="s">
        <v>172</v>
      </c>
      <c r="J80" s="48">
        <v>6000000</v>
      </c>
      <c r="K80" s="48">
        <v>5500000</v>
      </c>
      <c r="L80" s="17" t="s">
        <v>255</v>
      </c>
      <c r="M80" s="17" t="s">
        <v>147</v>
      </c>
      <c r="N80" s="17">
        <v>360</v>
      </c>
      <c r="O80" s="17" t="s">
        <v>453</v>
      </c>
      <c r="P80" s="17" t="s">
        <v>531</v>
      </c>
      <c r="Q80" s="30" t="s">
        <v>545</v>
      </c>
      <c r="R80" s="17" t="s">
        <v>149</v>
      </c>
      <c r="S80" s="17" t="s">
        <v>149</v>
      </c>
      <c r="T80" s="17" t="s">
        <v>149</v>
      </c>
      <c r="U80" s="17" t="s">
        <v>149</v>
      </c>
      <c r="V80" s="17" t="s">
        <v>149</v>
      </c>
      <c r="W80" s="17" t="s">
        <v>149</v>
      </c>
      <c r="X80" s="17" t="s">
        <v>149</v>
      </c>
      <c r="Y80" s="17" t="s">
        <v>149</v>
      </c>
      <c r="Z80" s="17" t="s">
        <v>149</v>
      </c>
      <c r="AA80" s="17" t="s">
        <v>149</v>
      </c>
      <c r="AB80" s="17" t="s">
        <v>149</v>
      </c>
      <c r="AC80" s="17" t="s">
        <v>149</v>
      </c>
      <c r="AD80" s="17" t="s">
        <v>149</v>
      </c>
      <c r="AE80" s="17" t="s">
        <v>149</v>
      </c>
      <c r="AF80" s="17" t="s">
        <v>149</v>
      </c>
      <c r="AG80" s="17" t="s">
        <v>149</v>
      </c>
      <c r="AH80" s="17" t="s">
        <v>149</v>
      </c>
      <c r="AI80" s="17" t="s">
        <v>149</v>
      </c>
      <c r="AJ80" s="17" t="s">
        <v>149</v>
      </c>
      <c r="AK80" s="17" t="s">
        <v>149</v>
      </c>
      <c r="AL80" s="17" t="s">
        <v>149</v>
      </c>
      <c r="AM80" s="17" t="s">
        <v>149</v>
      </c>
      <c r="AN80" s="17" t="s">
        <v>149</v>
      </c>
      <c r="AO80" s="17" t="s">
        <v>149</v>
      </c>
      <c r="AP80" s="17" t="s">
        <v>149</v>
      </c>
      <c r="AQ80" s="17" t="s">
        <v>149</v>
      </c>
      <c r="AR80" s="17" t="s">
        <v>149</v>
      </c>
      <c r="AS80" s="17" t="s">
        <v>149</v>
      </c>
      <c r="AT80" s="17" t="s">
        <v>149</v>
      </c>
      <c r="AU80" s="17" t="s">
        <v>149</v>
      </c>
      <c r="AV80" s="17" t="s">
        <v>149</v>
      </c>
      <c r="AW80" s="17" t="s">
        <v>149</v>
      </c>
      <c r="AX80" s="17" t="s">
        <v>149</v>
      </c>
      <c r="AY80" s="17" t="s">
        <v>149</v>
      </c>
      <c r="AZ80" s="17" t="s">
        <v>149</v>
      </c>
      <c r="BA80" s="17" t="s">
        <v>149</v>
      </c>
      <c r="BB80" s="17" t="s">
        <v>149</v>
      </c>
      <c r="BC80" s="17"/>
      <c r="BD80" s="17" t="s">
        <v>149</v>
      </c>
      <c r="BE80" s="17" t="s">
        <v>149</v>
      </c>
      <c r="BF80" s="17" t="s">
        <v>149</v>
      </c>
      <c r="BG80" s="17" t="s">
        <v>148</v>
      </c>
      <c r="BH80" s="17" t="s">
        <v>149</v>
      </c>
      <c r="BI80" s="17" t="s">
        <v>149</v>
      </c>
      <c r="BJ80" s="17" t="s">
        <v>149</v>
      </c>
      <c r="BK80" s="17" t="s">
        <v>149</v>
      </c>
      <c r="BL80" s="17" t="s">
        <v>148</v>
      </c>
      <c r="BM80" s="17" t="s">
        <v>148</v>
      </c>
      <c r="BN80" s="17" t="s">
        <v>149</v>
      </c>
      <c r="BO80" s="17" t="s">
        <v>150</v>
      </c>
      <c r="BP80" s="17" t="s">
        <v>149</v>
      </c>
      <c r="BQ80" s="17" t="s">
        <v>150</v>
      </c>
      <c r="BR80" s="47" t="s">
        <v>150</v>
      </c>
      <c r="BS80" s="17" t="s">
        <v>149</v>
      </c>
      <c r="BT80" s="17" t="s">
        <v>150</v>
      </c>
      <c r="BU80" s="17" t="s">
        <v>149</v>
      </c>
      <c r="BV80" s="17" t="s">
        <v>149</v>
      </c>
      <c r="BW80" s="17" t="s">
        <v>149</v>
      </c>
      <c r="BX80" s="17" t="s">
        <v>149</v>
      </c>
      <c r="BY80" s="17" t="s">
        <v>149</v>
      </c>
      <c r="BZ80" s="15" t="s">
        <v>149</v>
      </c>
      <c r="CA80" s="15" t="s">
        <v>149</v>
      </c>
      <c r="CB80" s="15" t="s">
        <v>149</v>
      </c>
      <c r="CC80" s="15" t="s">
        <v>149</v>
      </c>
      <c r="CD80" s="15" t="s">
        <v>149</v>
      </c>
      <c r="CE80" s="15" t="s">
        <v>149</v>
      </c>
      <c r="CF80" s="15" t="s">
        <v>149</v>
      </c>
      <c r="CG80" s="15" t="s">
        <v>149</v>
      </c>
      <c r="CH80" s="15" t="s">
        <v>149</v>
      </c>
      <c r="CI80" s="15" t="s">
        <v>149</v>
      </c>
      <c r="CJ80" s="15" t="s">
        <v>149</v>
      </c>
      <c r="CK80" s="15" t="s">
        <v>149</v>
      </c>
      <c r="CL80" s="15" t="s">
        <v>149</v>
      </c>
      <c r="CM80" s="15" t="s">
        <v>149</v>
      </c>
      <c r="CN80" s="15" t="s">
        <v>149</v>
      </c>
      <c r="CO80" s="15" t="s">
        <v>149</v>
      </c>
      <c r="CP80" s="15" t="s">
        <v>149</v>
      </c>
      <c r="CQ80" s="37" t="s">
        <v>149</v>
      </c>
      <c r="CR80" s="37" t="s">
        <v>149</v>
      </c>
      <c r="CS80" s="37" t="s">
        <v>149</v>
      </c>
      <c r="CT80" s="37" t="s">
        <v>149</v>
      </c>
      <c r="CU80" s="37" t="s">
        <v>149</v>
      </c>
      <c r="CV80" s="37" t="s">
        <v>149</v>
      </c>
      <c r="CW80" s="37" t="s">
        <v>149</v>
      </c>
      <c r="CX80" s="37" t="s">
        <v>149</v>
      </c>
      <c r="CY80" s="37" t="s">
        <v>149</v>
      </c>
      <c r="CZ80" s="37" t="s">
        <v>149</v>
      </c>
      <c r="DA80" s="37" t="s">
        <v>149</v>
      </c>
      <c r="DB80" s="37" t="s">
        <v>149</v>
      </c>
      <c r="DC80" s="37" t="s">
        <v>149</v>
      </c>
      <c r="DD80" s="37" t="s">
        <v>149</v>
      </c>
      <c r="DE80" s="37" t="s">
        <v>149</v>
      </c>
      <c r="DF80" s="37" t="s">
        <v>149</v>
      </c>
      <c r="DG80" s="37" t="s">
        <v>149</v>
      </c>
      <c r="DH80" s="37" t="s">
        <v>149</v>
      </c>
      <c r="DI80" s="37" t="s">
        <v>149</v>
      </c>
      <c r="DJ80" s="37" t="s">
        <v>149</v>
      </c>
      <c r="DK80" s="37" t="s">
        <v>149</v>
      </c>
      <c r="DL80" s="37" t="s">
        <v>149</v>
      </c>
      <c r="DM80" s="37" t="s">
        <v>149</v>
      </c>
      <c r="DN80" s="37" t="s">
        <v>149</v>
      </c>
      <c r="DO80" s="37" t="s">
        <v>149</v>
      </c>
      <c r="DP80" s="37" t="s">
        <v>149</v>
      </c>
      <c r="DQ80" s="37" t="s">
        <v>149</v>
      </c>
      <c r="DR80" s="37" t="s">
        <v>149</v>
      </c>
      <c r="DS80" s="37" t="s">
        <v>149</v>
      </c>
      <c r="DT80" s="37" t="s">
        <v>149</v>
      </c>
      <c r="DU80" s="37" t="s">
        <v>149</v>
      </c>
      <c r="DV80" s="37" t="s">
        <v>149</v>
      </c>
      <c r="DW80" s="37" t="s">
        <v>149</v>
      </c>
      <c r="DX80" s="37" t="s">
        <v>149</v>
      </c>
      <c r="DY80" s="37" t="s">
        <v>149</v>
      </c>
      <c r="DZ80" s="35" t="s">
        <v>148</v>
      </c>
      <c r="EA80" s="35" t="s">
        <v>148</v>
      </c>
      <c r="EB80" s="35" t="s">
        <v>148</v>
      </c>
      <c r="EC80" s="35" t="s">
        <v>148</v>
      </c>
      <c r="ED80" s="35" t="s">
        <v>148</v>
      </c>
      <c r="EE80" s="35" t="s">
        <v>148</v>
      </c>
      <c r="EF80" s="35" t="s">
        <v>149</v>
      </c>
      <c r="EG80" s="35" t="s">
        <v>149</v>
      </c>
      <c r="EH80" s="35" t="s">
        <v>149</v>
      </c>
      <c r="EI80" s="35" t="s">
        <v>149</v>
      </c>
      <c r="EJ80" s="35" t="s">
        <v>149</v>
      </c>
      <c r="EK80" s="35" t="s">
        <v>149</v>
      </c>
      <c r="EL80" s="35" t="s">
        <v>754</v>
      </c>
      <c r="EM80" s="35" t="s">
        <v>755</v>
      </c>
      <c r="EN80" s="35" t="s">
        <v>756</v>
      </c>
      <c r="EO80" s="35" t="s">
        <v>757</v>
      </c>
      <c r="EP80" s="35" t="s">
        <v>658</v>
      </c>
      <c r="EQ80" s="35" t="s">
        <v>659</v>
      </c>
      <c r="ER80" s="35" t="s">
        <v>758</v>
      </c>
      <c r="ES80" s="35" t="s">
        <v>274</v>
      </c>
    </row>
    <row r="81" spans="1:149" ht="15.75" customHeight="1" x14ac:dyDescent="0.35">
      <c r="A81" s="34">
        <v>79</v>
      </c>
      <c r="B81" s="17" t="s">
        <v>759</v>
      </c>
      <c r="C81" s="36" t="s">
        <v>664</v>
      </c>
      <c r="D81" s="17" t="s">
        <v>368</v>
      </c>
      <c r="E81" s="30" t="s">
        <v>595</v>
      </c>
      <c r="F81" s="17">
        <v>75</v>
      </c>
      <c r="G81" s="17">
        <v>3</v>
      </c>
      <c r="H81" s="17" t="s">
        <v>157</v>
      </c>
      <c r="I81" s="17" t="s">
        <v>691</v>
      </c>
      <c r="J81" s="48">
        <v>3000000</v>
      </c>
      <c r="K81" s="48">
        <v>2000000</v>
      </c>
      <c r="L81" s="17" t="s">
        <v>259</v>
      </c>
      <c r="M81" s="17" t="s">
        <v>147</v>
      </c>
      <c r="N81" s="17">
        <v>500</v>
      </c>
      <c r="O81" s="17" t="s">
        <v>241</v>
      </c>
      <c r="P81" s="17" t="s">
        <v>705</v>
      </c>
      <c r="Q81" s="30" t="s">
        <v>545</v>
      </c>
      <c r="R81" s="17" t="s">
        <v>149</v>
      </c>
      <c r="S81" s="17" t="s">
        <v>149</v>
      </c>
      <c r="T81" s="17" t="s">
        <v>149</v>
      </c>
      <c r="U81" s="17" t="s">
        <v>149</v>
      </c>
      <c r="V81" s="17" t="s">
        <v>149</v>
      </c>
      <c r="W81" s="17" t="s">
        <v>149</v>
      </c>
      <c r="X81" s="17" t="s">
        <v>148</v>
      </c>
      <c r="Y81" s="17" t="s">
        <v>148</v>
      </c>
      <c r="Z81" s="17" t="s">
        <v>148</v>
      </c>
      <c r="AA81" s="17" t="s">
        <v>148</v>
      </c>
      <c r="AB81" s="15" t="s">
        <v>148</v>
      </c>
      <c r="AC81" s="15" t="s">
        <v>148</v>
      </c>
      <c r="AD81" s="17" t="s">
        <v>149</v>
      </c>
      <c r="AE81" s="17" t="s">
        <v>149</v>
      </c>
      <c r="AF81" s="17" t="s">
        <v>149</v>
      </c>
      <c r="AG81" s="17" t="s">
        <v>149</v>
      </c>
      <c r="AH81" s="17" t="s">
        <v>148</v>
      </c>
      <c r="AI81" s="17" t="s">
        <v>148</v>
      </c>
      <c r="AJ81" s="17" t="s">
        <v>148</v>
      </c>
      <c r="AK81" s="17" t="s">
        <v>150</v>
      </c>
      <c r="AL81" s="17" t="s">
        <v>150</v>
      </c>
      <c r="AM81" s="17" t="s">
        <v>149</v>
      </c>
      <c r="AN81" s="17" t="s">
        <v>149</v>
      </c>
      <c r="AO81" s="17" t="s">
        <v>148</v>
      </c>
      <c r="AP81" s="17" t="s">
        <v>149</v>
      </c>
      <c r="AQ81" s="17" t="s">
        <v>149</v>
      </c>
      <c r="AR81" s="17" t="s">
        <v>148</v>
      </c>
      <c r="AS81" s="17" t="s">
        <v>149</v>
      </c>
      <c r="AT81" s="17" t="s">
        <v>149</v>
      </c>
      <c r="AU81" s="17" t="s">
        <v>149</v>
      </c>
      <c r="AV81" s="17" t="s">
        <v>149</v>
      </c>
      <c r="AW81" s="17" t="s">
        <v>149</v>
      </c>
      <c r="AX81" s="17" t="s">
        <v>150</v>
      </c>
      <c r="AY81" s="17" t="s">
        <v>150</v>
      </c>
      <c r="AZ81" s="17" t="s">
        <v>148</v>
      </c>
      <c r="BA81" s="17" t="s">
        <v>632</v>
      </c>
      <c r="BB81" s="17" t="s">
        <v>150</v>
      </c>
      <c r="BC81" s="17"/>
      <c r="BD81" s="17" t="s">
        <v>150</v>
      </c>
      <c r="BE81" s="17" t="s">
        <v>150</v>
      </c>
      <c r="BF81" s="17" t="s">
        <v>149</v>
      </c>
      <c r="BG81" s="17" t="s">
        <v>150</v>
      </c>
      <c r="BH81" s="17" t="s">
        <v>150</v>
      </c>
      <c r="BI81" s="17" t="s">
        <v>149</v>
      </c>
      <c r="BJ81" s="17" t="s">
        <v>149</v>
      </c>
      <c r="BK81" s="17" t="s">
        <v>150</v>
      </c>
      <c r="BL81" s="17" t="s">
        <v>150</v>
      </c>
      <c r="BM81" s="17" t="s">
        <v>149</v>
      </c>
      <c r="BN81" s="17" t="s">
        <v>149</v>
      </c>
      <c r="BO81" s="17" t="s">
        <v>149</v>
      </c>
      <c r="BP81" s="17" t="s">
        <v>149</v>
      </c>
      <c r="BQ81" s="17" t="s">
        <v>148</v>
      </c>
      <c r="BR81" s="47" t="s">
        <v>149</v>
      </c>
      <c r="BS81" s="47" t="s">
        <v>632</v>
      </c>
      <c r="BT81" s="17" t="s">
        <v>150</v>
      </c>
      <c r="BU81" s="17" t="s">
        <v>150</v>
      </c>
      <c r="BV81" s="17" t="s">
        <v>150</v>
      </c>
      <c r="BW81" s="17" t="s">
        <v>150</v>
      </c>
      <c r="BX81" s="17" t="s">
        <v>150</v>
      </c>
      <c r="BY81" s="17" t="s">
        <v>149</v>
      </c>
      <c r="BZ81" s="17" t="s">
        <v>149</v>
      </c>
      <c r="CA81" s="17" t="s">
        <v>149</v>
      </c>
      <c r="CB81" s="17" t="s">
        <v>150</v>
      </c>
      <c r="CC81" s="17" t="s">
        <v>150</v>
      </c>
      <c r="CD81" s="17" t="s">
        <v>150</v>
      </c>
      <c r="CE81" s="15" t="s">
        <v>149</v>
      </c>
      <c r="CF81" s="15" t="s">
        <v>149</v>
      </c>
      <c r="CG81" s="15" t="s">
        <v>149</v>
      </c>
      <c r="CH81" s="17" t="s">
        <v>148</v>
      </c>
      <c r="CI81" s="17" t="s">
        <v>150</v>
      </c>
      <c r="CJ81" s="17" t="s">
        <v>149</v>
      </c>
      <c r="CK81" s="17" t="s">
        <v>149</v>
      </c>
      <c r="CL81" s="17" t="s">
        <v>150</v>
      </c>
      <c r="CM81" s="17" t="s">
        <v>149</v>
      </c>
      <c r="CN81" s="17" t="s">
        <v>149</v>
      </c>
      <c r="CO81" s="17" t="s">
        <v>150</v>
      </c>
      <c r="CP81" s="17" t="s">
        <v>149</v>
      </c>
      <c r="CQ81" s="35" t="s">
        <v>149</v>
      </c>
      <c r="CR81" s="35" t="s">
        <v>148</v>
      </c>
      <c r="CS81" s="35" t="s">
        <v>150</v>
      </c>
      <c r="CT81" s="35" t="s">
        <v>150</v>
      </c>
      <c r="CU81" s="37" t="s">
        <v>149</v>
      </c>
      <c r="CV81" s="37" t="s">
        <v>149</v>
      </c>
      <c r="CW81" s="37" t="s">
        <v>149</v>
      </c>
      <c r="CX81" s="37" t="s">
        <v>149</v>
      </c>
      <c r="CY81" s="35" t="s">
        <v>149</v>
      </c>
      <c r="CZ81" s="35" t="s">
        <v>150</v>
      </c>
      <c r="DA81" s="35" t="s">
        <v>150</v>
      </c>
      <c r="DB81" s="35" t="s">
        <v>150</v>
      </c>
      <c r="DC81" s="35" t="s">
        <v>150</v>
      </c>
      <c r="DD81" s="35" t="s">
        <v>150</v>
      </c>
      <c r="DE81" s="35" t="s">
        <v>150</v>
      </c>
      <c r="DF81" s="35" t="s">
        <v>150</v>
      </c>
      <c r="DG81" s="35" t="s">
        <v>150</v>
      </c>
      <c r="DH81" s="35" t="s">
        <v>150</v>
      </c>
      <c r="DI81" s="35" t="s">
        <v>150</v>
      </c>
      <c r="DJ81" s="35" t="s">
        <v>149</v>
      </c>
      <c r="DK81" s="35" t="s">
        <v>148</v>
      </c>
      <c r="DL81" s="35" t="s">
        <v>150</v>
      </c>
      <c r="DM81" s="35" t="s">
        <v>150</v>
      </c>
      <c r="DN81" s="35" t="s">
        <v>149</v>
      </c>
      <c r="DO81" s="35" t="s">
        <v>149</v>
      </c>
      <c r="DP81" s="35" t="s">
        <v>149</v>
      </c>
      <c r="DQ81" s="35" t="s">
        <v>149</v>
      </c>
      <c r="DR81" s="35" t="s">
        <v>150</v>
      </c>
      <c r="DS81" s="35" t="s">
        <v>150</v>
      </c>
      <c r="DT81" s="35" t="s">
        <v>149</v>
      </c>
      <c r="DU81" s="35" t="s">
        <v>149</v>
      </c>
      <c r="DV81" s="35" t="s">
        <v>150</v>
      </c>
      <c r="DW81" s="35" t="s">
        <v>149</v>
      </c>
      <c r="DX81" s="35" t="s">
        <v>149</v>
      </c>
      <c r="DY81" s="35" t="s">
        <v>149</v>
      </c>
      <c r="DZ81" s="35" t="s">
        <v>148</v>
      </c>
      <c r="EA81" s="35" t="s">
        <v>148</v>
      </c>
      <c r="EB81" s="35" t="s">
        <v>150</v>
      </c>
      <c r="EC81" s="35" t="s">
        <v>632</v>
      </c>
      <c r="ED81" s="35" t="s">
        <v>150</v>
      </c>
      <c r="EE81" s="35" t="s">
        <v>150</v>
      </c>
      <c r="EF81" s="35" t="s">
        <v>150</v>
      </c>
      <c r="EG81" s="35" t="s">
        <v>150</v>
      </c>
      <c r="EH81" s="35" t="s">
        <v>149</v>
      </c>
      <c r="EI81" s="35" t="s">
        <v>149</v>
      </c>
      <c r="EJ81" s="35" t="s">
        <v>149</v>
      </c>
      <c r="EK81" s="35" t="s">
        <v>150</v>
      </c>
      <c r="EL81" s="35" t="s">
        <v>760</v>
      </c>
      <c r="EM81" s="35" t="s">
        <v>761</v>
      </c>
      <c r="EN81" s="35" t="s">
        <v>762</v>
      </c>
      <c r="EO81" s="35" t="s">
        <v>763</v>
      </c>
      <c r="EP81" s="35" t="s">
        <v>764</v>
      </c>
      <c r="EQ81" s="35" t="s">
        <v>765</v>
      </c>
      <c r="ER81" s="35" t="s">
        <v>766</v>
      </c>
      <c r="ES81" s="35" t="s">
        <v>767</v>
      </c>
    </row>
    <row r="82" spans="1:149" ht="15.75" customHeight="1" x14ac:dyDescent="0.35">
      <c r="A82" s="34">
        <v>80</v>
      </c>
      <c r="B82" s="17" t="s">
        <v>768</v>
      </c>
      <c r="C82" s="36" t="s">
        <v>664</v>
      </c>
      <c r="D82" s="17" t="s">
        <v>146</v>
      </c>
      <c r="E82" s="30" t="s">
        <v>595</v>
      </c>
      <c r="F82" s="17">
        <v>65</v>
      </c>
      <c r="G82" s="17">
        <v>3</v>
      </c>
      <c r="H82" s="17"/>
      <c r="I82" s="17"/>
      <c r="J82" s="48">
        <v>2000000</v>
      </c>
      <c r="K82" s="48">
        <v>2000000</v>
      </c>
      <c r="L82" s="17" t="s">
        <v>173</v>
      </c>
      <c r="M82" s="17" t="s">
        <v>413</v>
      </c>
      <c r="N82" s="17">
        <v>200</v>
      </c>
      <c r="O82" s="17" t="s">
        <v>519</v>
      </c>
      <c r="P82" s="17" t="s">
        <v>769</v>
      </c>
      <c r="Q82" s="30" t="s">
        <v>545</v>
      </c>
      <c r="R82" s="17" t="s">
        <v>149</v>
      </c>
      <c r="S82" s="17" t="s">
        <v>149</v>
      </c>
      <c r="T82" s="17" t="s">
        <v>149</v>
      </c>
      <c r="U82" s="17" t="s">
        <v>149</v>
      </c>
      <c r="V82" s="17" t="s">
        <v>149</v>
      </c>
      <c r="W82" s="17" t="s">
        <v>149</v>
      </c>
      <c r="X82" s="17" t="s">
        <v>149</v>
      </c>
      <c r="Y82" s="17" t="s">
        <v>149</v>
      </c>
      <c r="Z82" s="17" t="s">
        <v>149</v>
      </c>
      <c r="AA82" s="17" t="s">
        <v>149</v>
      </c>
      <c r="AB82" s="17" t="s">
        <v>149</v>
      </c>
      <c r="AC82" s="17" t="s">
        <v>149</v>
      </c>
      <c r="AD82" s="17" t="s">
        <v>149</v>
      </c>
      <c r="AE82" s="17" t="s">
        <v>149</v>
      </c>
      <c r="AF82" s="17" t="s">
        <v>149</v>
      </c>
      <c r="AG82" s="17" t="s">
        <v>149</v>
      </c>
      <c r="AH82" s="17" t="s">
        <v>149</v>
      </c>
      <c r="AI82" s="17" t="s">
        <v>148</v>
      </c>
      <c r="AJ82" s="17" t="s">
        <v>148</v>
      </c>
      <c r="AK82" s="17" t="s">
        <v>149</v>
      </c>
      <c r="AL82" s="17" t="s">
        <v>149</v>
      </c>
      <c r="AM82" s="17" t="s">
        <v>149</v>
      </c>
      <c r="AN82" s="17" t="s">
        <v>149</v>
      </c>
      <c r="AO82" s="17" t="s">
        <v>149</v>
      </c>
      <c r="AP82" s="17" t="s">
        <v>149</v>
      </c>
      <c r="AQ82" s="17" t="s">
        <v>148</v>
      </c>
      <c r="AR82" s="17" t="s">
        <v>148</v>
      </c>
      <c r="AS82" s="17" t="s">
        <v>148</v>
      </c>
      <c r="AT82" s="17" t="s">
        <v>148</v>
      </c>
      <c r="AU82" s="17" t="s">
        <v>149</v>
      </c>
      <c r="AV82" s="17" t="s">
        <v>149</v>
      </c>
      <c r="AW82" s="17" t="s">
        <v>149</v>
      </c>
      <c r="AX82" s="17" t="s">
        <v>149</v>
      </c>
      <c r="AY82" s="17" t="s">
        <v>149</v>
      </c>
      <c r="AZ82" s="17" t="s">
        <v>149</v>
      </c>
      <c r="BA82" s="17" t="s">
        <v>149</v>
      </c>
      <c r="BB82" s="17" t="s">
        <v>149</v>
      </c>
      <c r="BC82" s="17"/>
      <c r="BD82" s="17" t="s">
        <v>150</v>
      </c>
      <c r="BE82" s="17" t="s">
        <v>150</v>
      </c>
      <c r="BF82" s="17" t="s">
        <v>149</v>
      </c>
      <c r="BG82" s="17" t="s">
        <v>149</v>
      </c>
      <c r="BH82" s="17" t="s">
        <v>149</v>
      </c>
      <c r="BI82" s="17" t="s">
        <v>149</v>
      </c>
      <c r="BJ82" s="17" t="s">
        <v>149</v>
      </c>
      <c r="BK82" s="17" t="s">
        <v>149</v>
      </c>
      <c r="BL82" s="17" t="s">
        <v>149</v>
      </c>
      <c r="BM82" s="17" t="s">
        <v>149</v>
      </c>
      <c r="BN82" s="17" t="s">
        <v>149</v>
      </c>
      <c r="BO82" s="17" t="s">
        <v>149</v>
      </c>
      <c r="BP82" s="17" t="s">
        <v>149</v>
      </c>
      <c r="BQ82" s="17" t="s">
        <v>148</v>
      </c>
      <c r="BR82" s="50" t="s">
        <v>149</v>
      </c>
      <c r="BS82" s="17" t="s">
        <v>149</v>
      </c>
      <c r="BT82" s="17" t="s">
        <v>148</v>
      </c>
      <c r="BU82" s="17" t="s">
        <v>148</v>
      </c>
      <c r="BV82" s="17" t="s">
        <v>148</v>
      </c>
      <c r="BW82" s="17" t="s">
        <v>150</v>
      </c>
      <c r="BX82" s="17" t="s">
        <v>150</v>
      </c>
      <c r="BY82" s="17" t="s">
        <v>149</v>
      </c>
      <c r="BZ82" s="17" t="s">
        <v>149</v>
      </c>
      <c r="CA82" s="17" t="s">
        <v>149</v>
      </c>
      <c r="CB82" s="17" t="s">
        <v>150</v>
      </c>
      <c r="CC82" s="17" t="s">
        <v>149</v>
      </c>
      <c r="CD82" s="17" t="s">
        <v>149</v>
      </c>
      <c r="CE82" s="17" t="s">
        <v>150</v>
      </c>
      <c r="CF82" s="17" t="s">
        <v>150</v>
      </c>
      <c r="CG82" s="15" t="s">
        <v>149</v>
      </c>
      <c r="CH82" s="15" t="s">
        <v>149</v>
      </c>
      <c r="CI82" s="15" t="s">
        <v>149</v>
      </c>
      <c r="CJ82" s="17" t="s">
        <v>149</v>
      </c>
      <c r="CK82" s="17" t="s">
        <v>148</v>
      </c>
      <c r="CL82" s="17" t="s">
        <v>148</v>
      </c>
      <c r="CM82" s="17" t="s">
        <v>149</v>
      </c>
      <c r="CN82" s="17" t="s">
        <v>150</v>
      </c>
      <c r="CO82" s="17" t="s">
        <v>149</v>
      </c>
      <c r="CP82" s="17" t="s">
        <v>149</v>
      </c>
      <c r="CQ82" s="35" t="s">
        <v>149</v>
      </c>
      <c r="CR82" s="35" t="s">
        <v>149</v>
      </c>
      <c r="CS82" s="35" t="s">
        <v>150</v>
      </c>
      <c r="CT82" s="35" t="s">
        <v>150</v>
      </c>
      <c r="CU82" s="37" t="s">
        <v>149</v>
      </c>
      <c r="CV82" s="37" t="s">
        <v>149</v>
      </c>
      <c r="CW82" s="35" t="s">
        <v>148</v>
      </c>
      <c r="CX82" s="35" t="s">
        <v>148</v>
      </c>
      <c r="CY82" s="35" t="s">
        <v>149</v>
      </c>
      <c r="CZ82" s="35" t="s">
        <v>632</v>
      </c>
      <c r="DA82" s="35" t="s">
        <v>150</v>
      </c>
      <c r="DB82" s="35" t="s">
        <v>149</v>
      </c>
      <c r="DC82" s="35" t="s">
        <v>149</v>
      </c>
      <c r="DD82" s="35" t="s">
        <v>149</v>
      </c>
      <c r="DE82" s="35" t="s">
        <v>150</v>
      </c>
      <c r="DF82" s="35" t="s">
        <v>150</v>
      </c>
      <c r="DG82" s="35" t="s">
        <v>149</v>
      </c>
      <c r="DH82" s="35" t="s">
        <v>149</v>
      </c>
      <c r="DI82" s="35" t="s">
        <v>149</v>
      </c>
      <c r="DJ82" s="35" t="s">
        <v>150</v>
      </c>
      <c r="DK82" s="35" t="s">
        <v>150</v>
      </c>
      <c r="DL82" s="35" t="s">
        <v>150</v>
      </c>
      <c r="DM82" s="35" t="s">
        <v>149</v>
      </c>
      <c r="DN82" s="35" t="s">
        <v>149</v>
      </c>
      <c r="DO82" s="35" t="s">
        <v>150</v>
      </c>
      <c r="DP82" s="35" t="s">
        <v>149</v>
      </c>
      <c r="DQ82" s="35" t="s">
        <v>150</v>
      </c>
      <c r="DR82" s="35" t="s">
        <v>632</v>
      </c>
      <c r="DS82" s="35" t="s">
        <v>632</v>
      </c>
      <c r="DT82" s="35" t="s">
        <v>150</v>
      </c>
      <c r="DU82" s="35" t="s">
        <v>150</v>
      </c>
      <c r="DV82" s="35" t="s">
        <v>150</v>
      </c>
      <c r="DW82" s="35" t="s">
        <v>149</v>
      </c>
      <c r="DX82" s="35" t="s">
        <v>148</v>
      </c>
      <c r="DY82" s="35" t="s">
        <v>148</v>
      </c>
      <c r="DZ82" s="35" t="s">
        <v>632</v>
      </c>
      <c r="EA82" s="35" t="s">
        <v>150</v>
      </c>
      <c r="EB82" s="35" t="s">
        <v>149</v>
      </c>
      <c r="EC82" s="35" t="s">
        <v>150</v>
      </c>
      <c r="ED82" s="35" t="s">
        <v>150</v>
      </c>
      <c r="EE82" s="35" t="s">
        <v>150</v>
      </c>
      <c r="EF82" s="35" t="s">
        <v>149</v>
      </c>
      <c r="EG82" s="35" t="s">
        <v>149</v>
      </c>
      <c r="EH82" s="35" t="s">
        <v>149</v>
      </c>
      <c r="EI82" s="35" t="s">
        <v>149</v>
      </c>
      <c r="EJ82" s="35" t="s">
        <v>149</v>
      </c>
      <c r="EK82" s="35" t="s">
        <v>149</v>
      </c>
      <c r="EL82" s="35" t="s">
        <v>770</v>
      </c>
      <c r="EM82" s="35" t="s">
        <v>771</v>
      </c>
      <c r="EN82" s="35" t="s">
        <v>772</v>
      </c>
      <c r="EO82" s="35" t="s">
        <v>773</v>
      </c>
      <c r="EP82" s="35" t="s">
        <v>774</v>
      </c>
      <c r="EQ82" s="35" t="s">
        <v>775</v>
      </c>
      <c r="ER82" s="35" t="s">
        <v>776</v>
      </c>
      <c r="ES82" s="35" t="s">
        <v>540</v>
      </c>
    </row>
    <row r="83" spans="1:149" s="2" customFormat="1" ht="22.5" customHeight="1" x14ac:dyDescent="0.35">
      <c r="A83" s="29">
        <v>81</v>
      </c>
      <c r="B83" s="30" t="s">
        <v>965</v>
      </c>
      <c r="C83" s="31" t="s">
        <v>966</v>
      </c>
      <c r="D83" s="30" t="s">
        <v>846</v>
      </c>
      <c r="E83" s="30" t="s">
        <v>967</v>
      </c>
      <c r="F83" s="30">
        <v>52</v>
      </c>
      <c r="G83" s="30">
        <v>3</v>
      </c>
      <c r="H83" s="30" t="s">
        <v>157</v>
      </c>
      <c r="I83" s="30" t="s">
        <v>158</v>
      </c>
      <c r="J83" s="40">
        <v>3000000</v>
      </c>
      <c r="K83" s="40">
        <v>2500000</v>
      </c>
      <c r="L83" s="30" t="s">
        <v>173</v>
      </c>
      <c r="M83" s="30" t="s">
        <v>848</v>
      </c>
      <c r="N83" s="30">
        <v>250</v>
      </c>
      <c r="O83" s="30" t="s">
        <v>241</v>
      </c>
      <c r="P83" s="30">
        <v>30</v>
      </c>
      <c r="Q83" s="30" t="s">
        <v>389</v>
      </c>
      <c r="R83" s="30" t="s">
        <v>149</v>
      </c>
      <c r="S83" s="30" t="s">
        <v>149</v>
      </c>
      <c r="T83" s="30" t="s">
        <v>149</v>
      </c>
      <c r="U83" s="30" t="s">
        <v>203</v>
      </c>
      <c r="V83" s="30" t="s">
        <v>203</v>
      </c>
      <c r="W83" s="30" t="s">
        <v>203</v>
      </c>
      <c r="X83" s="30" t="s">
        <v>203</v>
      </c>
      <c r="Y83" s="30" t="s">
        <v>203</v>
      </c>
      <c r="Z83" s="30" t="s">
        <v>203</v>
      </c>
      <c r="AA83" s="30" t="s">
        <v>149</v>
      </c>
      <c r="AB83" s="30" t="s">
        <v>149</v>
      </c>
      <c r="AC83" s="30" t="s">
        <v>149</v>
      </c>
      <c r="AD83" s="30" t="s">
        <v>149</v>
      </c>
      <c r="AE83" s="30" t="s">
        <v>149</v>
      </c>
      <c r="AF83" s="30" t="s">
        <v>149</v>
      </c>
      <c r="AG83" s="30" t="s">
        <v>149</v>
      </c>
      <c r="AH83" s="30" t="s">
        <v>149</v>
      </c>
      <c r="AI83" s="30" t="s">
        <v>149</v>
      </c>
      <c r="AJ83" s="30" t="s">
        <v>149</v>
      </c>
      <c r="AK83" s="30" t="s">
        <v>149</v>
      </c>
      <c r="AL83" s="30" t="s">
        <v>149</v>
      </c>
      <c r="AM83" s="30" t="s">
        <v>149</v>
      </c>
      <c r="AN83" s="30" t="s">
        <v>149</v>
      </c>
      <c r="AO83" s="30" t="s">
        <v>148</v>
      </c>
      <c r="AP83" s="30" t="s">
        <v>149</v>
      </c>
      <c r="AQ83" s="30" t="s">
        <v>149</v>
      </c>
      <c r="AR83" s="30" t="s">
        <v>149</v>
      </c>
      <c r="AS83" s="30" t="s">
        <v>149</v>
      </c>
      <c r="AT83" s="30" t="s">
        <v>149</v>
      </c>
      <c r="AU83" s="30" t="s">
        <v>149</v>
      </c>
      <c r="AV83" s="30" t="s">
        <v>149</v>
      </c>
      <c r="AW83" s="30" t="s">
        <v>149</v>
      </c>
      <c r="AX83" s="30" t="s">
        <v>149</v>
      </c>
      <c r="AY83" s="30" t="s">
        <v>149</v>
      </c>
      <c r="AZ83" s="30" t="s">
        <v>149</v>
      </c>
      <c r="BA83" s="30" t="s">
        <v>149</v>
      </c>
      <c r="BB83" s="30" t="s">
        <v>149</v>
      </c>
      <c r="BC83" s="30"/>
      <c r="BD83" s="30" t="s">
        <v>323</v>
      </c>
      <c r="BE83" s="30" t="s">
        <v>149</v>
      </c>
      <c r="BF83" s="30" t="s">
        <v>203</v>
      </c>
      <c r="BG83" s="30" t="s">
        <v>390</v>
      </c>
      <c r="BH83" s="30" t="s">
        <v>323</v>
      </c>
      <c r="BI83" s="30" t="s">
        <v>149</v>
      </c>
      <c r="BJ83" s="30" t="s">
        <v>323</v>
      </c>
      <c r="BK83" s="30" t="s">
        <v>149</v>
      </c>
      <c r="BL83" s="30" t="s">
        <v>323</v>
      </c>
      <c r="BM83" s="30" t="s">
        <v>149</v>
      </c>
      <c r="BN83" s="30" t="s">
        <v>323</v>
      </c>
      <c r="BO83" s="30" t="s">
        <v>323</v>
      </c>
      <c r="BP83" s="30" t="s">
        <v>149</v>
      </c>
      <c r="BQ83" s="30" t="s">
        <v>149</v>
      </c>
      <c r="BR83" s="30" t="s">
        <v>323</v>
      </c>
      <c r="BS83" s="30" t="s">
        <v>149</v>
      </c>
      <c r="BT83" s="30" t="s">
        <v>149</v>
      </c>
      <c r="BU83" s="30" t="s">
        <v>149</v>
      </c>
      <c r="BV83" s="30" t="s">
        <v>149</v>
      </c>
      <c r="BW83" s="30" t="s">
        <v>323</v>
      </c>
      <c r="BX83" s="30" t="s">
        <v>323</v>
      </c>
      <c r="BY83" s="30" t="s">
        <v>149</v>
      </c>
      <c r="BZ83" s="30" t="s">
        <v>149</v>
      </c>
      <c r="CA83" s="30" t="s">
        <v>149</v>
      </c>
      <c r="CB83" s="30" t="s">
        <v>323</v>
      </c>
      <c r="CC83" s="30" t="s">
        <v>203</v>
      </c>
      <c r="CD83" s="30" t="s">
        <v>203</v>
      </c>
      <c r="CE83" s="30" t="s">
        <v>323</v>
      </c>
      <c r="CF83" s="30" t="s">
        <v>323</v>
      </c>
      <c r="CG83" s="30" t="s">
        <v>323</v>
      </c>
      <c r="CH83" s="30" t="s">
        <v>149</v>
      </c>
      <c r="CI83" s="30" t="s">
        <v>149</v>
      </c>
      <c r="CJ83" s="30" t="s">
        <v>149</v>
      </c>
      <c r="CK83" s="30" t="s">
        <v>149</v>
      </c>
      <c r="CL83" s="30" t="s">
        <v>149</v>
      </c>
      <c r="CM83" s="30" t="s">
        <v>390</v>
      </c>
      <c r="CN83" s="30" t="s">
        <v>323</v>
      </c>
      <c r="CO83" s="30" t="s">
        <v>149</v>
      </c>
      <c r="CP83" s="30" t="s">
        <v>203</v>
      </c>
      <c r="CQ83" s="30" t="s">
        <v>203</v>
      </c>
      <c r="CR83" s="30" t="s">
        <v>203</v>
      </c>
      <c r="CS83" s="30" t="s">
        <v>323</v>
      </c>
      <c r="CT83" s="30" t="s">
        <v>323</v>
      </c>
      <c r="CU83" s="30" t="s">
        <v>323</v>
      </c>
      <c r="CV83" s="30" t="s">
        <v>323</v>
      </c>
      <c r="CW83" s="30" t="s">
        <v>149</v>
      </c>
      <c r="CX83" s="30" t="s">
        <v>149</v>
      </c>
      <c r="CY83" s="30" t="s">
        <v>149</v>
      </c>
      <c r="CZ83" s="30" t="s">
        <v>149</v>
      </c>
      <c r="DA83" s="30" t="s">
        <v>149</v>
      </c>
      <c r="DB83" s="30" t="s">
        <v>149</v>
      </c>
      <c r="DC83" s="30" t="s">
        <v>149</v>
      </c>
      <c r="DD83" s="30" t="s">
        <v>149</v>
      </c>
      <c r="DE83" s="30" t="s">
        <v>323</v>
      </c>
      <c r="DF83" s="30" t="s">
        <v>323</v>
      </c>
      <c r="DG83" s="30" t="s">
        <v>149</v>
      </c>
      <c r="DH83" s="30" t="s">
        <v>149</v>
      </c>
      <c r="DI83" s="30" t="s">
        <v>149</v>
      </c>
      <c r="DJ83" s="30" t="s">
        <v>323</v>
      </c>
      <c r="DK83" s="30" t="s">
        <v>149</v>
      </c>
      <c r="DL83" s="30" t="s">
        <v>149</v>
      </c>
      <c r="DM83" s="30" t="s">
        <v>149</v>
      </c>
      <c r="DN83" s="30" t="s">
        <v>149</v>
      </c>
      <c r="DO83" s="30" t="s">
        <v>323</v>
      </c>
      <c r="DP83" s="30" t="s">
        <v>323</v>
      </c>
      <c r="DQ83" s="30" t="s">
        <v>149</v>
      </c>
      <c r="DR83" s="30" t="s">
        <v>323</v>
      </c>
      <c r="DS83" s="30" t="s">
        <v>323</v>
      </c>
      <c r="DT83" s="30" t="s">
        <v>149</v>
      </c>
      <c r="DU83" s="30" t="s">
        <v>149</v>
      </c>
      <c r="DV83" s="30" t="s">
        <v>149</v>
      </c>
      <c r="DW83" s="30" t="s">
        <v>149</v>
      </c>
      <c r="DX83" s="30" t="s">
        <v>323</v>
      </c>
      <c r="DY83" s="30" t="s">
        <v>323</v>
      </c>
      <c r="DZ83" s="30" t="s">
        <v>149</v>
      </c>
      <c r="EA83" s="30" t="s">
        <v>149</v>
      </c>
      <c r="EB83" s="30" t="s">
        <v>203</v>
      </c>
      <c r="EC83" s="30" t="s">
        <v>203</v>
      </c>
      <c r="ED83" s="30" t="s">
        <v>203</v>
      </c>
      <c r="EE83" s="30" t="s">
        <v>149</v>
      </c>
      <c r="EF83" s="30" t="s">
        <v>390</v>
      </c>
      <c r="EG83" s="30" t="s">
        <v>323</v>
      </c>
      <c r="EH83" s="30" t="s">
        <v>149</v>
      </c>
      <c r="EI83" s="30" t="s">
        <v>203</v>
      </c>
      <c r="EJ83" s="30" t="s">
        <v>149</v>
      </c>
      <c r="EK83" s="30" t="s">
        <v>149</v>
      </c>
      <c r="EL83" s="30" t="s">
        <v>968</v>
      </c>
      <c r="EM83" s="30" t="s">
        <v>969</v>
      </c>
      <c r="EN83" s="30" t="s">
        <v>970</v>
      </c>
      <c r="EO83" s="30" t="s">
        <v>971</v>
      </c>
      <c r="EP83" s="30" t="s">
        <v>972</v>
      </c>
      <c r="EQ83" s="30" t="s">
        <v>973</v>
      </c>
      <c r="ER83" s="41" t="s">
        <v>974</v>
      </c>
      <c r="ES83" s="30" t="s">
        <v>975</v>
      </c>
    </row>
    <row r="84" spans="1:149" s="2" customFormat="1" ht="22.5" customHeight="1" x14ac:dyDescent="0.35">
      <c r="A84" s="29">
        <v>82</v>
      </c>
      <c r="B84" s="30" t="s">
        <v>976</v>
      </c>
      <c r="C84" s="31" t="s">
        <v>966</v>
      </c>
      <c r="D84" s="30" t="s">
        <v>368</v>
      </c>
      <c r="E84" s="30" t="s">
        <v>967</v>
      </c>
      <c r="F84" s="30">
        <v>70</v>
      </c>
      <c r="G84" s="30">
        <v>1</v>
      </c>
      <c r="H84" s="30" t="s">
        <v>157</v>
      </c>
      <c r="I84" s="30" t="s">
        <v>210</v>
      </c>
      <c r="J84" s="40">
        <v>6000000</v>
      </c>
      <c r="K84" s="40">
        <v>3000000</v>
      </c>
      <c r="L84" s="30" t="s">
        <v>370</v>
      </c>
      <c r="M84" s="30" t="s">
        <v>848</v>
      </c>
      <c r="N84" s="30">
        <v>500</v>
      </c>
      <c r="O84" s="30" t="s">
        <v>212</v>
      </c>
      <c r="P84" s="30">
        <v>45</v>
      </c>
      <c r="Q84" s="30" t="s">
        <v>389</v>
      </c>
      <c r="R84" s="30" t="s">
        <v>149</v>
      </c>
      <c r="S84" s="30" t="s">
        <v>149</v>
      </c>
      <c r="T84" s="30" t="s">
        <v>149</v>
      </c>
      <c r="U84" s="30" t="s">
        <v>149</v>
      </c>
      <c r="V84" s="30" t="s">
        <v>203</v>
      </c>
      <c r="W84" s="30" t="s">
        <v>203</v>
      </c>
      <c r="X84" s="30" t="s">
        <v>203</v>
      </c>
      <c r="Y84" s="30" t="s">
        <v>203</v>
      </c>
      <c r="Z84" s="30" t="s">
        <v>149</v>
      </c>
      <c r="AA84" s="30" t="s">
        <v>149</v>
      </c>
      <c r="AB84" s="30" t="s">
        <v>149</v>
      </c>
      <c r="AC84" s="30" t="s">
        <v>148</v>
      </c>
      <c r="AD84" s="30" t="s">
        <v>149</v>
      </c>
      <c r="AE84" s="30" t="s">
        <v>149</v>
      </c>
      <c r="AF84" s="30" t="s">
        <v>149</v>
      </c>
      <c r="AG84" s="30" t="s">
        <v>149</v>
      </c>
      <c r="AH84" s="30" t="s">
        <v>149</v>
      </c>
      <c r="AI84" s="30" t="s">
        <v>149</v>
      </c>
      <c r="AJ84" s="30" t="s">
        <v>149</v>
      </c>
      <c r="AK84" s="30" t="s">
        <v>149</v>
      </c>
      <c r="AL84" s="30" t="s">
        <v>149</v>
      </c>
      <c r="AM84" s="30" t="s">
        <v>149</v>
      </c>
      <c r="AN84" s="30" t="s">
        <v>149</v>
      </c>
      <c r="AO84" s="30" t="s">
        <v>148</v>
      </c>
      <c r="AP84" s="30" t="s">
        <v>149</v>
      </c>
      <c r="AQ84" s="30" t="s">
        <v>323</v>
      </c>
      <c r="AR84" s="30" t="s">
        <v>149</v>
      </c>
      <c r="AS84" s="30" t="s">
        <v>149</v>
      </c>
      <c r="AT84" s="30" t="s">
        <v>149</v>
      </c>
      <c r="AU84" s="30" t="s">
        <v>149</v>
      </c>
      <c r="AV84" s="30" t="s">
        <v>149</v>
      </c>
      <c r="AW84" s="30" t="s">
        <v>149</v>
      </c>
      <c r="AX84" s="30" t="s">
        <v>149</v>
      </c>
      <c r="AY84" s="30" t="s">
        <v>323</v>
      </c>
      <c r="AZ84" s="30" t="s">
        <v>323</v>
      </c>
      <c r="BA84" s="30" t="s">
        <v>323</v>
      </c>
      <c r="BB84" s="30" t="s">
        <v>323</v>
      </c>
      <c r="BC84" s="30"/>
      <c r="BD84" s="30" t="s">
        <v>323</v>
      </c>
      <c r="BE84" s="30" t="s">
        <v>149</v>
      </c>
      <c r="BF84" s="30" t="s">
        <v>149</v>
      </c>
      <c r="BG84" s="30" t="s">
        <v>149</v>
      </c>
      <c r="BH84" s="30" t="s">
        <v>149</v>
      </c>
      <c r="BI84" s="30" t="s">
        <v>149</v>
      </c>
      <c r="BJ84" s="30" t="s">
        <v>323</v>
      </c>
      <c r="BK84" s="30" t="s">
        <v>323</v>
      </c>
      <c r="BL84" s="30" t="s">
        <v>323</v>
      </c>
      <c r="BM84" s="30" t="s">
        <v>323</v>
      </c>
      <c r="BN84" s="30" t="s">
        <v>149</v>
      </c>
      <c r="BO84" s="30" t="s">
        <v>149</v>
      </c>
      <c r="BP84" s="30" t="s">
        <v>149</v>
      </c>
      <c r="BQ84" s="30" t="s">
        <v>149</v>
      </c>
      <c r="BR84" s="30" t="s">
        <v>149</v>
      </c>
      <c r="BS84" s="30" t="s">
        <v>149</v>
      </c>
      <c r="BT84" s="30" t="s">
        <v>323</v>
      </c>
      <c r="BU84" s="30" t="s">
        <v>323</v>
      </c>
      <c r="BV84" s="30" t="s">
        <v>323</v>
      </c>
      <c r="BW84" s="30" t="s">
        <v>323</v>
      </c>
      <c r="BX84" s="30" t="s">
        <v>149</v>
      </c>
      <c r="BY84" s="30" t="s">
        <v>203</v>
      </c>
      <c r="BZ84" s="30" t="s">
        <v>149</v>
      </c>
      <c r="CA84" s="30" t="s">
        <v>149</v>
      </c>
      <c r="CB84" s="30" t="s">
        <v>149</v>
      </c>
      <c r="CC84" s="30" t="s">
        <v>149</v>
      </c>
      <c r="CD84" s="30" t="s">
        <v>149</v>
      </c>
      <c r="CE84" s="30" t="s">
        <v>323</v>
      </c>
      <c r="CF84" s="30" t="s">
        <v>149</v>
      </c>
      <c r="CG84" s="30" t="s">
        <v>149</v>
      </c>
      <c r="CH84" s="30" t="s">
        <v>149</v>
      </c>
      <c r="CI84" s="30" t="s">
        <v>149</v>
      </c>
      <c r="CJ84" s="30" t="s">
        <v>149</v>
      </c>
      <c r="CK84" s="30" t="s">
        <v>149</v>
      </c>
      <c r="CL84" s="30" t="s">
        <v>149</v>
      </c>
      <c r="CM84" s="30" t="s">
        <v>323</v>
      </c>
      <c r="CN84" s="30" t="s">
        <v>323</v>
      </c>
      <c r="CO84" s="30" t="s">
        <v>149</v>
      </c>
      <c r="CP84" s="30" t="s">
        <v>149</v>
      </c>
      <c r="CQ84" s="30" t="s">
        <v>149</v>
      </c>
      <c r="CR84" s="30" t="s">
        <v>149</v>
      </c>
      <c r="CS84" s="30" t="s">
        <v>149</v>
      </c>
      <c r="CT84" s="30" t="s">
        <v>149</v>
      </c>
      <c r="CU84" s="30" t="s">
        <v>149</v>
      </c>
      <c r="CV84" s="30" t="s">
        <v>149</v>
      </c>
      <c r="CW84" s="30" t="s">
        <v>149</v>
      </c>
      <c r="CX84" s="30" t="s">
        <v>149</v>
      </c>
      <c r="CY84" s="30" t="s">
        <v>323</v>
      </c>
      <c r="CZ84" s="30" t="s">
        <v>323</v>
      </c>
      <c r="DA84" s="30" t="s">
        <v>323</v>
      </c>
      <c r="DB84" s="30" t="s">
        <v>323</v>
      </c>
      <c r="DC84" s="30" t="s">
        <v>323</v>
      </c>
      <c r="DD84" s="30" t="s">
        <v>323</v>
      </c>
      <c r="DE84" s="30" t="s">
        <v>149</v>
      </c>
      <c r="DF84" s="30" t="s">
        <v>149</v>
      </c>
      <c r="DG84" s="30" t="s">
        <v>149</v>
      </c>
      <c r="DH84" s="30" t="s">
        <v>149</v>
      </c>
      <c r="DI84" s="30" t="s">
        <v>149</v>
      </c>
      <c r="DJ84" s="30" t="s">
        <v>323</v>
      </c>
      <c r="DK84" s="30" t="s">
        <v>323</v>
      </c>
      <c r="DL84" s="30" t="s">
        <v>323</v>
      </c>
      <c r="DM84" s="30" t="s">
        <v>323</v>
      </c>
      <c r="DN84" s="30" t="s">
        <v>323</v>
      </c>
      <c r="DO84" s="30" t="s">
        <v>323</v>
      </c>
      <c r="DP84" s="30" t="s">
        <v>323</v>
      </c>
      <c r="DQ84" s="30" t="s">
        <v>323</v>
      </c>
      <c r="DR84" s="30" t="s">
        <v>149</v>
      </c>
      <c r="DS84" s="30" t="s">
        <v>149</v>
      </c>
      <c r="DT84" s="30" t="s">
        <v>149</v>
      </c>
      <c r="DU84" s="30" t="s">
        <v>323</v>
      </c>
      <c r="DV84" s="30" t="s">
        <v>323</v>
      </c>
      <c r="DW84" s="30" t="s">
        <v>323</v>
      </c>
      <c r="DX84" s="30" t="s">
        <v>323</v>
      </c>
      <c r="DY84" s="30" t="s">
        <v>323</v>
      </c>
      <c r="DZ84" s="30" t="s">
        <v>149</v>
      </c>
      <c r="EA84" s="30" t="s">
        <v>149</v>
      </c>
      <c r="EB84" s="30" t="s">
        <v>149</v>
      </c>
      <c r="EC84" s="30" t="s">
        <v>149</v>
      </c>
      <c r="ED84" s="30" t="s">
        <v>149</v>
      </c>
      <c r="EE84" s="30" t="s">
        <v>149</v>
      </c>
      <c r="EF84" s="30" t="s">
        <v>323</v>
      </c>
      <c r="EG84" s="30" t="s">
        <v>323</v>
      </c>
      <c r="EH84" s="30" t="s">
        <v>323</v>
      </c>
      <c r="EI84" s="30" t="s">
        <v>323</v>
      </c>
      <c r="EJ84" s="30" t="s">
        <v>323</v>
      </c>
      <c r="EK84" s="30" t="s">
        <v>323</v>
      </c>
      <c r="EL84" s="30" t="s">
        <v>977</v>
      </c>
      <c r="EM84" s="30" t="s">
        <v>978</v>
      </c>
      <c r="EN84" s="30" t="s">
        <v>979</v>
      </c>
      <c r="EO84" s="30" t="s">
        <v>980</v>
      </c>
      <c r="EP84" s="30" t="s">
        <v>981</v>
      </c>
      <c r="EQ84" s="30" t="s">
        <v>982</v>
      </c>
      <c r="ER84" s="30" t="s">
        <v>983</v>
      </c>
      <c r="ES84" s="30" t="s">
        <v>411</v>
      </c>
    </row>
    <row r="85" spans="1:149" s="2" customFormat="1" ht="22.5" customHeight="1" x14ac:dyDescent="0.35">
      <c r="A85" s="29">
        <v>83</v>
      </c>
      <c r="B85" s="30" t="s">
        <v>984</v>
      </c>
      <c r="C85" s="31" t="s">
        <v>966</v>
      </c>
      <c r="D85" s="30" t="s">
        <v>846</v>
      </c>
      <c r="E85" s="30"/>
      <c r="F85" s="30">
        <v>30</v>
      </c>
      <c r="G85" s="30">
        <v>3</v>
      </c>
      <c r="H85" s="30" t="s">
        <v>157</v>
      </c>
      <c r="I85" s="30" t="s">
        <v>172</v>
      </c>
      <c r="J85" s="40">
        <v>6000000</v>
      </c>
      <c r="K85" s="40">
        <v>3000000</v>
      </c>
      <c r="L85" s="30" t="s">
        <v>868</v>
      </c>
      <c r="M85" s="30" t="s">
        <v>848</v>
      </c>
      <c r="N85" s="30">
        <v>750</v>
      </c>
      <c r="O85" s="30" t="s">
        <v>234</v>
      </c>
      <c r="P85" s="30">
        <v>10</v>
      </c>
      <c r="Q85" s="30" t="s">
        <v>389</v>
      </c>
      <c r="R85" s="30" t="s">
        <v>149</v>
      </c>
      <c r="S85" s="30" t="s">
        <v>149</v>
      </c>
      <c r="T85" s="30" t="s">
        <v>149</v>
      </c>
      <c r="U85" s="30" t="s">
        <v>149</v>
      </c>
      <c r="V85" s="30" t="s">
        <v>149</v>
      </c>
      <c r="W85" s="30" t="s">
        <v>149</v>
      </c>
      <c r="X85" s="30" t="s">
        <v>149</v>
      </c>
      <c r="Y85" s="30" t="s">
        <v>149</v>
      </c>
      <c r="Z85" s="30" t="s">
        <v>149</v>
      </c>
      <c r="AA85" s="30" t="s">
        <v>149</v>
      </c>
      <c r="AB85" s="30" t="s">
        <v>149</v>
      </c>
      <c r="AC85" s="30" t="s">
        <v>149</v>
      </c>
      <c r="AD85" s="30" t="s">
        <v>149</v>
      </c>
      <c r="AE85" s="30" t="s">
        <v>149</v>
      </c>
      <c r="AF85" s="30" t="s">
        <v>149</v>
      </c>
      <c r="AG85" s="30" t="s">
        <v>323</v>
      </c>
      <c r="AH85" s="30" t="s">
        <v>149</v>
      </c>
      <c r="AI85" s="30" t="s">
        <v>149</v>
      </c>
      <c r="AJ85" s="30" t="s">
        <v>149</v>
      </c>
      <c r="AK85" s="30" t="s">
        <v>323</v>
      </c>
      <c r="AL85" s="30" t="s">
        <v>149</v>
      </c>
      <c r="AM85" s="30" t="s">
        <v>149</v>
      </c>
      <c r="AN85" s="30" t="s">
        <v>149</v>
      </c>
      <c r="AO85" s="30" t="s">
        <v>149</v>
      </c>
      <c r="AP85" s="30" t="s">
        <v>149</v>
      </c>
      <c r="AQ85" s="30" t="s">
        <v>149</v>
      </c>
      <c r="AR85" s="30" t="s">
        <v>149</v>
      </c>
      <c r="AS85" s="30" t="s">
        <v>149</v>
      </c>
      <c r="AT85" s="30" t="s">
        <v>203</v>
      </c>
      <c r="AU85" s="30" t="s">
        <v>149</v>
      </c>
      <c r="AV85" s="30" t="s">
        <v>149</v>
      </c>
      <c r="AW85" s="30" t="s">
        <v>203</v>
      </c>
      <c r="AX85" s="30" t="s">
        <v>149</v>
      </c>
      <c r="AY85" s="30" t="s">
        <v>149</v>
      </c>
      <c r="AZ85" s="30" t="s">
        <v>149</v>
      </c>
      <c r="BA85" s="30" t="s">
        <v>149</v>
      </c>
      <c r="BB85" s="30" t="s">
        <v>149</v>
      </c>
      <c r="BC85" s="30"/>
      <c r="BD85" s="30" t="s">
        <v>323</v>
      </c>
      <c r="BE85" s="30" t="s">
        <v>323</v>
      </c>
      <c r="BF85" s="30" t="s">
        <v>323</v>
      </c>
      <c r="BG85" s="30" t="s">
        <v>149</v>
      </c>
      <c r="BH85" s="30" t="s">
        <v>149</v>
      </c>
      <c r="BI85" s="30" t="s">
        <v>149</v>
      </c>
      <c r="BJ85" s="30" t="s">
        <v>149</v>
      </c>
      <c r="BK85" s="30" t="s">
        <v>149</v>
      </c>
      <c r="BL85" s="30" t="s">
        <v>149</v>
      </c>
      <c r="BM85" s="30" t="s">
        <v>149</v>
      </c>
      <c r="BN85" s="30" t="s">
        <v>149</v>
      </c>
      <c r="BO85" s="30" t="s">
        <v>323</v>
      </c>
      <c r="BP85" s="30" t="s">
        <v>323</v>
      </c>
      <c r="BQ85" s="30" t="s">
        <v>323</v>
      </c>
      <c r="BR85" s="30" t="s">
        <v>323</v>
      </c>
      <c r="BS85" s="30" t="s">
        <v>323</v>
      </c>
      <c r="BT85" s="30" t="s">
        <v>323</v>
      </c>
      <c r="BU85" s="30" t="s">
        <v>323</v>
      </c>
      <c r="BV85" s="30" t="s">
        <v>323</v>
      </c>
      <c r="BW85" s="30" t="s">
        <v>149</v>
      </c>
      <c r="BX85" s="30" t="s">
        <v>149</v>
      </c>
      <c r="BY85" s="30" t="s">
        <v>149</v>
      </c>
      <c r="BZ85" s="30" t="s">
        <v>149</v>
      </c>
      <c r="CA85" s="30" t="s">
        <v>149</v>
      </c>
      <c r="CB85" s="30" t="s">
        <v>149</v>
      </c>
      <c r="CC85" s="30" t="s">
        <v>149</v>
      </c>
      <c r="CD85" s="30" t="s">
        <v>149</v>
      </c>
      <c r="CE85" s="30" t="s">
        <v>149</v>
      </c>
      <c r="CF85" s="30" t="s">
        <v>149</v>
      </c>
      <c r="CG85" s="30" t="s">
        <v>149</v>
      </c>
      <c r="CH85" s="30" t="s">
        <v>149</v>
      </c>
      <c r="CI85" s="30" t="s">
        <v>149</v>
      </c>
      <c r="CJ85" s="30" t="s">
        <v>149</v>
      </c>
      <c r="CK85" s="30" t="s">
        <v>149</v>
      </c>
      <c r="CL85" s="30" t="s">
        <v>149</v>
      </c>
      <c r="CM85" s="30" t="s">
        <v>149</v>
      </c>
      <c r="CN85" s="30" t="s">
        <v>149</v>
      </c>
      <c r="CO85" s="30" t="s">
        <v>149</v>
      </c>
      <c r="CP85" s="30" t="s">
        <v>149</v>
      </c>
      <c r="CQ85" s="30" t="s">
        <v>149</v>
      </c>
      <c r="CR85" s="30" t="s">
        <v>149</v>
      </c>
      <c r="CS85" s="30" t="s">
        <v>323</v>
      </c>
      <c r="CT85" s="30" t="s">
        <v>323</v>
      </c>
      <c r="CU85" s="30" t="s">
        <v>323</v>
      </c>
      <c r="CV85" s="30" t="s">
        <v>323</v>
      </c>
      <c r="CW85" s="30" t="s">
        <v>323</v>
      </c>
      <c r="CX85" s="30" t="s">
        <v>323</v>
      </c>
      <c r="CY85" s="30" t="s">
        <v>149</v>
      </c>
      <c r="CZ85" s="30" t="s">
        <v>203</v>
      </c>
      <c r="DA85" s="30" t="s">
        <v>149</v>
      </c>
      <c r="DB85" s="30" t="s">
        <v>203</v>
      </c>
      <c r="DC85" s="30" t="s">
        <v>149</v>
      </c>
      <c r="DD85" s="30" t="s">
        <v>203</v>
      </c>
      <c r="DE85" s="30" t="s">
        <v>323</v>
      </c>
      <c r="DF85" s="30" t="s">
        <v>323</v>
      </c>
      <c r="DG85" s="30" t="s">
        <v>323</v>
      </c>
      <c r="DH85" s="30" t="s">
        <v>323</v>
      </c>
      <c r="DI85" s="30" t="s">
        <v>323</v>
      </c>
      <c r="DJ85" s="30" t="s">
        <v>149</v>
      </c>
      <c r="DK85" s="30" t="s">
        <v>149</v>
      </c>
      <c r="DL85" s="30" t="s">
        <v>149</v>
      </c>
      <c r="DM85" s="30" t="s">
        <v>149</v>
      </c>
      <c r="DN85" s="30" t="s">
        <v>149</v>
      </c>
      <c r="DO85" s="30" t="s">
        <v>149</v>
      </c>
      <c r="DP85" s="30" t="s">
        <v>149</v>
      </c>
      <c r="DQ85" s="30" t="s">
        <v>149</v>
      </c>
      <c r="DR85" s="30" t="s">
        <v>149</v>
      </c>
      <c r="DS85" s="30" t="s">
        <v>149</v>
      </c>
      <c r="DT85" s="30" t="s">
        <v>149</v>
      </c>
      <c r="DU85" s="30" t="s">
        <v>149</v>
      </c>
      <c r="DV85" s="30" t="s">
        <v>149</v>
      </c>
      <c r="DW85" s="30" t="s">
        <v>149</v>
      </c>
      <c r="DX85" s="30" t="s">
        <v>149</v>
      </c>
      <c r="DY85" s="30" t="s">
        <v>149</v>
      </c>
      <c r="DZ85" s="30" t="s">
        <v>323</v>
      </c>
      <c r="EA85" s="30" t="s">
        <v>323</v>
      </c>
      <c r="EB85" s="30" t="s">
        <v>323</v>
      </c>
      <c r="EC85" s="30" t="s">
        <v>323</v>
      </c>
      <c r="ED85" s="30" t="s">
        <v>323</v>
      </c>
      <c r="EE85" s="30" t="s">
        <v>323</v>
      </c>
      <c r="EF85" s="30" t="s">
        <v>149</v>
      </c>
      <c r="EG85" s="30" t="s">
        <v>149</v>
      </c>
      <c r="EH85" s="30" t="s">
        <v>149</v>
      </c>
      <c r="EI85" s="30" t="s">
        <v>149</v>
      </c>
      <c r="EJ85" s="30" t="s">
        <v>149</v>
      </c>
      <c r="EK85" s="30" t="s">
        <v>149</v>
      </c>
      <c r="EL85" s="30" t="s">
        <v>985</v>
      </c>
      <c r="EM85" s="30" t="s">
        <v>986</v>
      </c>
      <c r="EN85" s="30" t="s">
        <v>987</v>
      </c>
      <c r="EO85" s="30" t="s">
        <v>980</v>
      </c>
      <c r="EP85" s="30" t="s">
        <v>670</v>
      </c>
      <c r="EQ85" s="30" t="s">
        <v>988</v>
      </c>
      <c r="ER85" s="30" t="s">
        <v>989</v>
      </c>
      <c r="ES85" s="30" t="s">
        <v>411</v>
      </c>
    </row>
    <row r="86" spans="1:149" s="2" customFormat="1" ht="22.5" customHeight="1" x14ac:dyDescent="0.35">
      <c r="A86" s="29">
        <v>84</v>
      </c>
      <c r="B86" s="30" t="s">
        <v>990</v>
      </c>
      <c r="C86" s="31" t="s">
        <v>966</v>
      </c>
      <c r="D86" s="30" t="s">
        <v>846</v>
      </c>
      <c r="E86" s="30" t="s">
        <v>967</v>
      </c>
      <c r="F86" s="30">
        <v>60</v>
      </c>
      <c r="G86" s="30">
        <v>3</v>
      </c>
      <c r="H86" s="30" t="s">
        <v>157</v>
      </c>
      <c r="I86" s="30" t="s">
        <v>158</v>
      </c>
      <c r="J86" s="40">
        <v>5000000</v>
      </c>
      <c r="K86" s="40">
        <v>3000000</v>
      </c>
      <c r="L86" s="30" t="s">
        <v>370</v>
      </c>
      <c r="M86" s="30" t="s">
        <v>848</v>
      </c>
      <c r="N86" s="30">
        <v>500</v>
      </c>
      <c r="O86" s="30" t="s">
        <v>174</v>
      </c>
      <c r="P86" s="30">
        <v>35</v>
      </c>
      <c r="Q86" s="30" t="s">
        <v>389</v>
      </c>
      <c r="R86" s="30" t="s">
        <v>149</v>
      </c>
      <c r="S86" s="30" t="s">
        <v>149</v>
      </c>
      <c r="T86" s="30" t="s">
        <v>149</v>
      </c>
      <c r="U86" s="30" t="s">
        <v>203</v>
      </c>
      <c r="V86" s="30" t="s">
        <v>149</v>
      </c>
      <c r="W86" s="30" t="s">
        <v>149</v>
      </c>
      <c r="X86" s="30" t="s">
        <v>149</v>
      </c>
      <c r="Y86" s="30" t="s">
        <v>149</v>
      </c>
      <c r="Z86" s="30" t="s">
        <v>149</v>
      </c>
      <c r="AA86" s="30" t="s">
        <v>149</v>
      </c>
      <c r="AB86" s="30" t="s">
        <v>149</v>
      </c>
      <c r="AC86" s="30" t="s">
        <v>149</v>
      </c>
      <c r="AD86" s="30" t="s">
        <v>149</v>
      </c>
      <c r="AE86" s="30" t="s">
        <v>149</v>
      </c>
      <c r="AF86" s="30" t="s">
        <v>149</v>
      </c>
      <c r="AG86" s="30" t="s">
        <v>149</v>
      </c>
      <c r="AH86" s="30" t="s">
        <v>149</v>
      </c>
      <c r="AI86" s="30" t="s">
        <v>149</v>
      </c>
      <c r="AJ86" s="30" t="s">
        <v>149</v>
      </c>
      <c r="AK86" s="30" t="s">
        <v>149</v>
      </c>
      <c r="AL86" s="30" t="s">
        <v>149</v>
      </c>
      <c r="AM86" s="30" t="s">
        <v>149</v>
      </c>
      <c r="AN86" s="30" t="s">
        <v>149</v>
      </c>
      <c r="AO86" s="30" t="s">
        <v>149</v>
      </c>
      <c r="AP86" s="30" t="s">
        <v>149</v>
      </c>
      <c r="AQ86" s="30" t="s">
        <v>149</v>
      </c>
      <c r="AR86" s="30" t="s">
        <v>149</v>
      </c>
      <c r="AS86" s="30" t="s">
        <v>149</v>
      </c>
      <c r="AT86" s="30" t="s">
        <v>149</v>
      </c>
      <c r="AU86" s="30" t="s">
        <v>149</v>
      </c>
      <c r="AV86" s="30" t="s">
        <v>149</v>
      </c>
      <c r="AW86" s="30" t="s">
        <v>149</v>
      </c>
      <c r="AX86" s="30" t="s">
        <v>149</v>
      </c>
      <c r="AY86" s="30" t="s">
        <v>149</v>
      </c>
      <c r="AZ86" s="30" t="s">
        <v>149</v>
      </c>
      <c r="BA86" s="30" t="s">
        <v>149</v>
      </c>
      <c r="BB86" s="30" t="s">
        <v>149</v>
      </c>
      <c r="BC86" s="30"/>
      <c r="BD86" s="30" t="s">
        <v>323</v>
      </c>
      <c r="BE86" s="30" t="s">
        <v>323</v>
      </c>
      <c r="BF86" s="30" t="s">
        <v>323</v>
      </c>
      <c r="BG86" s="30" t="s">
        <v>150</v>
      </c>
      <c r="BH86" s="30" t="s">
        <v>323</v>
      </c>
      <c r="BI86" s="30" t="s">
        <v>150</v>
      </c>
      <c r="BJ86" s="30" t="s">
        <v>149</v>
      </c>
      <c r="BK86" s="30" t="s">
        <v>149</v>
      </c>
      <c r="BL86" s="30" t="s">
        <v>149</v>
      </c>
      <c r="BM86" s="30" t="s">
        <v>149</v>
      </c>
      <c r="BN86" s="30" t="s">
        <v>149</v>
      </c>
      <c r="BO86" s="30" t="s">
        <v>323</v>
      </c>
      <c r="BP86" s="30" t="s">
        <v>149</v>
      </c>
      <c r="BQ86" s="30" t="s">
        <v>149</v>
      </c>
      <c r="BR86" s="30" t="s">
        <v>149</v>
      </c>
      <c r="BS86" s="30" t="s">
        <v>149</v>
      </c>
      <c r="BT86" s="30" t="s">
        <v>149</v>
      </c>
      <c r="BU86" s="30" t="s">
        <v>149</v>
      </c>
      <c r="BV86" s="30" t="s">
        <v>149</v>
      </c>
      <c r="BW86" s="30" t="s">
        <v>323</v>
      </c>
      <c r="BX86" s="30" t="s">
        <v>323</v>
      </c>
      <c r="BY86" s="30" t="s">
        <v>150</v>
      </c>
      <c r="BZ86" s="30" t="s">
        <v>149</v>
      </c>
      <c r="CA86" s="30" t="s">
        <v>149</v>
      </c>
      <c r="CB86" s="30" t="s">
        <v>149</v>
      </c>
      <c r="CC86" s="30" t="s">
        <v>149</v>
      </c>
      <c r="CD86" s="30" t="s">
        <v>149</v>
      </c>
      <c r="CE86" s="30" t="s">
        <v>323</v>
      </c>
      <c r="CF86" s="30" t="s">
        <v>149</v>
      </c>
      <c r="CG86" s="30" t="s">
        <v>149</v>
      </c>
      <c r="CH86" s="30" t="s">
        <v>149</v>
      </c>
      <c r="CI86" s="30" t="s">
        <v>149</v>
      </c>
      <c r="CJ86" s="30" t="s">
        <v>149</v>
      </c>
      <c r="CK86" s="30" t="s">
        <v>149</v>
      </c>
      <c r="CL86" s="30" t="s">
        <v>149</v>
      </c>
      <c r="CM86" s="30" t="s">
        <v>149</v>
      </c>
      <c r="CN86" s="30" t="s">
        <v>149</v>
      </c>
      <c r="CO86" s="30" t="s">
        <v>149</v>
      </c>
      <c r="CP86" s="30" t="s">
        <v>149</v>
      </c>
      <c r="CQ86" s="30" t="s">
        <v>149</v>
      </c>
      <c r="CR86" s="30" t="s">
        <v>149</v>
      </c>
      <c r="CS86" s="30" t="s">
        <v>323</v>
      </c>
      <c r="CT86" s="30" t="s">
        <v>149</v>
      </c>
      <c r="CU86" s="30" t="s">
        <v>149</v>
      </c>
      <c r="CV86" s="30" t="s">
        <v>323</v>
      </c>
      <c r="CW86" s="30" t="s">
        <v>323</v>
      </c>
      <c r="CX86" s="30" t="s">
        <v>323</v>
      </c>
      <c r="CY86" s="30" t="s">
        <v>149</v>
      </c>
      <c r="CZ86" s="30" t="s">
        <v>149</v>
      </c>
      <c r="DA86" s="30" t="s">
        <v>149</v>
      </c>
      <c r="DB86" s="30" t="s">
        <v>149</v>
      </c>
      <c r="DC86" s="30" t="s">
        <v>149</v>
      </c>
      <c r="DD86" s="30" t="s">
        <v>149</v>
      </c>
      <c r="DE86" s="30" t="s">
        <v>323</v>
      </c>
      <c r="DF86" s="30" t="s">
        <v>323</v>
      </c>
      <c r="DG86" s="30" t="s">
        <v>323</v>
      </c>
      <c r="DH86" s="30" t="s">
        <v>323</v>
      </c>
      <c r="DI86" s="30" t="s">
        <v>323</v>
      </c>
      <c r="DJ86" s="30" t="s">
        <v>149</v>
      </c>
      <c r="DK86" s="30" t="s">
        <v>149</v>
      </c>
      <c r="DL86" s="30" t="s">
        <v>149</v>
      </c>
      <c r="DM86" s="30" t="s">
        <v>149</v>
      </c>
      <c r="DN86" s="30" t="s">
        <v>149</v>
      </c>
      <c r="DO86" s="30" t="s">
        <v>149</v>
      </c>
      <c r="DP86" s="30" t="s">
        <v>149</v>
      </c>
      <c r="DQ86" s="30" t="s">
        <v>149</v>
      </c>
      <c r="DR86" s="30" t="s">
        <v>149</v>
      </c>
      <c r="DS86" s="30" t="s">
        <v>149</v>
      </c>
      <c r="DT86" s="30" t="s">
        <v>149</v>
      </c>
      <c r="DU86" s="30" t="s">
        <v>149</v>
      </c>
      <c r="DV86" s="30" t="s">
        <v>149</v>
      </c>
      <c r="DW86" s="30" t="s">
        <v>149</v>
      </c>
      <c r="DX86" s="30" t="s">
        <v>149</v>
      </c>
      <c r="DY86" s="30" t="s">
        <v>149</v>
      </c>
      <c r="DZ86" s="30" t="s">
        <v>323</v>
      </c>
      <c r="EA86" s="30" t="s">
        <v>323</v>
      </c>
      <c r="EB86" s="30" t="s">
        <v>149</v>
      </c>
      <c r="EC86" s="30" t="s">
        <v>149</v>
      </c>
      <c r="ED86" s="30" t="s">
        <v>149</v>
      </c>
      <c r="EE86" s="30" t="s">
        <v>149</v>
      </c>
      <c r="EF86" s="30" t="s">
        <v>149</v>
      </c>
      <c r="EG86" s="30" t="s">
        <v>149</v>
      </c>
      <c r="EH86" s="30" t="s">
        <v>149</v>
      </c>
      <c r="EI86" s="30" t="s">
        <v>149</v>
      </c>
      <c r="EJ86" s="30" t="s">
        <v>149</v>
      </c>
      <c r="EK86" s="30" t="s">
        <v>149</v>
      </c>
      <c r="EL86" s="30" t="s">
        <v>991</v>
      </c>
      <c r="EM86" s="30" t="s">
        <v>992</v>
      </c>
      <c r="EN86" s="30" t="s">
        <v>993</v>
      </c>
      <c r="EO86" s="30" t="s">
        <v>994</v>
      </c>
      <c r="EP86" s="30" t="s">
        <v>995</v>
      </c>
      <c r="EQ86" s="30" t="s">
        <v>996</v>
      </c>
      <c r="ER86" s="30" t="s">
        <v>979</v>
      </c>
      <c r="ES86" s="30" t="s">
        <v>997</v>
      </c>
    </row>
    <row r="87" spans="1:149" s="2" customFormat="1" ht="22.5" customHeight="1" x14ac:dyDescent="0.35">
      <c r="A87" s="29">
        <v>85</v>
      </c>
      <c r="B87" s="30" t="s">
        <v>998</v>
      </c>
      <c r="C87" s="31" t="s">
        <v>966</v>
      </c>
      <c r="D87" s="30" t="s">
        <v>846</v>
      </c>
      <c r="E87" s="30"/>
      <c r="F87" s="30">
        <v>56</v>
      </c>
      <c r="G87" s="30">
        <v>2</v>
      </c>
      <c r="H87" s="30" t="s">
        <v>157</v>
      </c>
      <c r="I87" s="30" t="s">
        <v>210</v>
      </c>
      <c r="J87" s="40">
        <v>3000000</v>
      </c>
      <c r="K87" s="40">
        <v>2000000</v>
      </c>
      <c r="L87" s="30" t="s">
        <v>370</v>
      </c>
      <c r="M87" s="30" t="s">
        <v>848</v>
      </c>
      <c r="N87" s="30">
        <v>500</v>
      </c>
      <c r="O87" s="30" t="s">
        <v>356</v>
      </c>
      <c r="P87" s="30">
        <v>21</v>
      </c>
      <c r="Q87" s="30" t="s">
        <v>389</v>
      </c>
      <c r="R87" s="30" t="s">
        <v>148</v>
      </c>
      <c r="S87" s="30" t="s">
        <v>148</v>
      </c>
      <c r="T87" s="30" t="s">
        <v>148</v>
      </c>
      <c r="U87" s="30" t="s">
        <v>203</v>
      </c>
      <c r="V87" s="30" t="s">
        <v>203</v>
      </c>
      <c r="W87" s="30" t="s">
        <v>203</v>
      </c>
      <c r="X87" s="30" t="s">
        <v>203</v>
      </c>
      <c r="Y87" s="30" t="s">
        <v>203</v>
      </c>
      <c r="Z87" s="30" t="s">
        <v>149</v>
      </c>
      <c r="AA87" s="30" t="s">
        <v>149</v>
      </c>
      <c r="AB87" s="30" t="s">
        <v>149</v>
      </c>
      <c r="AC87" s="30" t="s">
        <v>149</v>
      </c>
      <c r="AD87" s="30" t="s">
        <v>149</v>
      </c>
      <c r="AE87" s="30" t="s">
        <v>149</v>
      </c>
      <c r="AF87" s="30" t="s">
        <v>149</v>
      </c>
      <c r="AG87" s="30" t="s">
        <v>149</v>
      </c>
      <c r="AH87" s="30" t="s">
        <v>149</v>
      </c>
      <c r="AI87" s="30" t="s">
        <v>149</v>
      </c>
      <c r="AJ87" s="30" t="s">
        <v>149</v>
      </c>
      <c r="AK87" s="30" t="s">
        <v>148</v>
      </c>
      <c r="AL87" s="30" t="s">
        <v>148</v>
      </c>
      <c r="AM87" s="30" t="s">
        <v>148</v>
      </c>
      <c r="AN87" s="30" t="s">
        <v>148</v>
      </c>
      <c r="AO87" s="30" t="s">
        <v>148</v>
      </c>
      <c r="AP87" s="30" t="s">
        <v>148</v>
      </c>
      <c r="AQ87" s="30" t="s">
        <v>149</v>
      </c>
      <c r="AR87" s="30" t="s">
        <v>149</v>
      </c>
      <c r="AS87" s="30" t="s">
        <v>149</v>
      </c>
      <c r="AT87" s="30" t="s">
        <v>149</v>
      </c>
      <c r="AU87" s="30" t="s">
        <v>148</v>
      </c>
      <c r="AV87" s="30" t="s">
        <v>148</v>
      </c>
      <c r="AW87" s="30" t="s">
        <v>203</v>
      </c>
      <c r="AX87" s="30" t="s">
        <v>148</v>
      </c>
      <c r="AY87" s="30" t="s">
        <v>148</v>
      </c>
      <c r="AZ87" s="30" t="s">
        <v>148</v>
      </c>
      <c r="BA87" s="30" t="s">
        <v>148</v>
      </c>
      <c r="BB87" s="30" t="s">
        <v>148</v>
      </c>
      <c r="BC87" s="30"/>
      <c r="BD87" s="30" t="s">
        <v>149</v>
      </c>
      <c r="BE87" s="30" t="s">
        <v>149</v>
      </c>
      <c r="BF87" s="30" t="s">
        <v>149</v>
      </c>
      <c r="BG87" s="30" t="s">
        <v>150</v>
      </c>
      <c r="BH87" s="30" t="s">
        <v>323</v>
      </c>
      <c r="BI87" s="30" t="s">
        <v>150</v>
      </c>
      <c r="BJ87" s="30" t="s">
        <v>323</v>
      </c>
      <c r="BK87" s="30" t="s">
        <v>323</v>
      </c>
      <c r="BL87" s="30" t="s">
        <v>149</v>
      </c>
      <c r="BM87" s="30" t="s">
        <v>149</v>
      </c>
      <c r="BN87" s="30" t="s">
        <v>149</v>
      </c>
      <c r="BO87" s="30" t="s">
        <v>323</v>
      </c>
      <c r="BP87" s="30" t="s">
        <v>323</v>
      </c>
      <c r="BQ87" s="30" t="s">
        <v>323</v>
      </c>
      <c r="BR87" s="30" t="s">
        <v>323</v>
      </c>
      <c r="BS87" s="30" t="s">
        <v>323</v>
      </c>
      <c r="BT87" s="30" t="s">
        <v>323</v>
      </c>
      <c r="BU87" s="30" t="s">
        <v>323</v>
      </c>
      <c r="BV87" s="30" t="s">
        <v>323</v>
      </c>
      <c r="BW87" s="30" t="s">
        <v>149</v>
      </c>
      <c r="BX87" s="30" t="s">
        <v>149</v>
      </c>
      <c r="BY87" s="30" t="s">
        <v>149</v>
      </c>
      <c r="BZ87" s="30" t="s">
        <v>149</v>
      </c>
      <c r="CA87" s="30" t="s">
        <v>149</v>
      </c>
      <c r="CB87" s="30" t="s">
        <v>149</v>
      </c>
      <c r="CC87" s="30" t="s">
        <v>149</v>
      </c>
      <c r="CD87" s="30" t="s">
        <v>149</v>
      </c>
      <c r="CE87" s="30" t="s">
        <v>323</v>
      </c>
      <c r="CF87" s="30" t="s">
        <v>323</v>
      </c>
      <c r="CG87" s="30" t="s">
        <v>323</v>
      </c>
      <c r="CH87" s="30" t="s">
        <v>150</v>
      </c>
      <c r="CI87" s="30" t="s">
        <v>149</v>
      </c>
      <c r="CJ87" s="30" t="s">
        <v>149</v>
      </c>
      <c r="CK87" s="30" t="s">
        <v>149</v>
      </c>
      <c r="CL87" s="30" t="s">
        <v>149</v>
      </c>
      <c r="CM87" s="30" t="s">
        <v>149</v>
      </c>
      <c r="CN87" s="30" t="s">
        <v>149</v>
      </c>
      <c r="CO87" s="30" t="s">
        <v>149</v>
      </c>
      <c r="CP87" s="30" t="s">
        <v>149</v>
      </c>
      <c r="CQ87" s="30" t="s">
        <v>149</v>
      </c>
      <c r="CR87" s="30" t="s">
        <v>149</v>
      </c>
      <c r="CS87" s="30" t="s">
        <v>323</v>
      </c>
      <c r="CT87" s="30" t="s">
        <v>149</v>
      </c>
      <c r="CU87" s="30" t="s">
        <v>149</v>
      </c>
      <c r="CV87" s="30" t="s">
        <v>149</v>
      </c>
      <c r="CW87" s="30" t="s">
        <v>149</v>
      </c>
      <c r="CX87" s="30" t="s">
        <v>149</v>
      </c>
      <c r="CY87" s="30" t="s">
        <v>323</v>
      </c>
      <c r="CZ87" s="30" t="s">
        <v>323</v>
      </c>
      <c r="DA87" s="30" t="s">
        <v>323</v>
      </c>
      <c r="DB87" s="30" t="s">
        <v>149</v>
      </c>
      <c r="DC87" s="30" t="s">
        <v>149</v>
      </c>
      <c r="DD87" s="30" t="s">
        <v>149</v>
      </c>
      <c r="DE87" s="30" t="s">
        <v>323</v>
      </c>
      <c r="DF87" s="30" t="s">
        <v>149</v>
      </c>
      <c r="DG87" s="30" t="s">
        <v>149</v>
      </c>
      <c r="DH87" s="30" t="s">
        <v>149</v>
      </c>
      <c r="DI87" s="30" t="s">
        <v>149</v>
      </c>
      <c r="DJ87" s="30" t="s">
        <v>149</v>
      </c>
      <c r="DK87" s="30" t="s">
        <v>149</v>
      </c>
      <c r="DL87" s="30" t="s">
        <v>149</v>
      </c>
      <c r="DM87" s="30" t="s">
        <v>149</v>
      </c>
      <c r="DN87" s="30" t="s">
        <v>149</v>
      </c>
      <c r="DO87" s="30" t="s">
        <v>149</v>
      </c>
      <c r="DP87" s="30" t="s">
        <v>149</v>
      </c>
      <c r="DQ87" s="30" t="s">
        <v>149</v>
      </c>
      <c r="DR87" s="30" t="s">
        <v>323</v>
      </c>
      <c r="DS87" s="30" t="s">
        <v>323</v>
      </c>
      <c r="DT87" s="30" t="s">
        <v>149</v>
      </c>
      <c r="DU87" s="30" t="s">
        <v>149</v>
      </c>
      <c r="DV87" s="30" t="s">
        <v>149</v>
      </c>
      <c r="DW87" s="30" t="s">
        <v>149</v>
      </c>
      <c r="DX87" s="30" t="s">
        <v>149</v>
      </c>
      <c r="DY87" s="30" t="s">
        <v>149</v>
      </c>
      <c r="DZ87" s="30" t="s">
        <v>323</v>
      </c>
      <c r="EA87" s="30" t="s">
        <v>323</v>
      </c>
      <c r="EB87" s="30" t="s">
        <v>323</v>
      </c>
      <c r="EC87" s="30" t="s">
        <v>323</v>
      </c>
      <c r="ED87" s="30" t="s">
        <v>323</v>
      </c>
      <c r="EE87" s="30" t="s">
        <v>323</v>
      </c>
      <c r="EF87" s="30" t="s">
        <v>149</v>
      </c>
      <c r="EG87" s="30" t="s">
        <v>149</v>
      </c>
      <c r="EH87" s="30" t="s">
        <v>149</v>
      </c>
      <c r="EI87" s="30" t="s">
        <v>149</v>
      </c>
      <c r="EJ87" s="30" t="s">
        <v>149</v>
      </c>
      <c r="EK87" s="30" t="s">
        <v>149</v>
      </c>
      <c r="EL87" s="30" t="s">
        <v>999</v>
      </c>
      <c r="EM87" s="30" t="s">
        <v>411</v>
      </c>
      <c r="EN87" s="30" t="s">
        <v>1000</v>
      </c>
      <c r="EO87" s="30" t="s">
        <v>1001</v>
      </c>
      <c r="EP87" s="30" t="s">
        <v>1002</v>
      </c>
      <c r="EQ87" s="30" t="s">
        <v>1003</v>
      </c>
      <c r="ER87" s="30" t="s">
        <v>739</v>
      </c>
      <c r="ES87" s="30" t="s">
        <v>411</v>
      </c>
    </row>
    <row r="88" spans="1:149" s="2" customFormat="1" ht="22.5" customHeight="1" x14ac:dyDescent="0.35">
      <c r="A88" s="29">
        <v>86</v>
      </c>
      <c r="B88" s="30" t="s">
        <v>1004</v>
      </c>
      <c r="C88" s="31" t="s">
        <v>966</v>
      </c>
      <c r="D88" s="30" t="s">
        <v>846</v>
      </c>
      <c r="E88" s="30" t="s">
        <v>967</v>
      </c>
      <c r="F88" s="30">
        <v>55</v>
      </c>
      <c r="G88" s="30">
        <v>3</v>
      </c>
      <c r="H88" s="30" t="s">
        <v>157</v>
      </c>
      <c r="I88" s="30" t="s">
        <v>172</v>
      </c>
      <c r="J88" s="40">
        <v>10000000</v>
      </c>
      <c r="K88" s="40">
        <v>4000000</v>
      </c>
      <c r="L88" s="30" t="s">
        <v>422</v>
      </c>
      <c r="M88" s="30" t="s">
        <v>848</v>
      </c>
      <c r="N88" s="30">
        <v>875</v>
      </c>
      <c r="O88" s="30" t="s">
        <v>234</v>
      </c>
      <c r="P88" s="30">
        <v>20</v>
      </c>
      <c r="Q88" s="30" t="s">
        <v>389</v>
      </c>
      <c r="R88" s="30" t="s">
        <v>149</v>
      </c>
      <c r="S88" s="30" t="s">
        <v>149</v>
      </c>
      <c r="T88" s="30" t="s">
        <v>149</v>
      </c>
      <c r="U88" s="30" t="s">
        <v>149</v>
      </c>
      <c r="V88" s="30" t="s">
        <v>203</v>
      </c>
      <c r="W88" s="30" t="s">
        <v>149</v>
      </c>
      <c r="X88" s="30" t="s">
        <v>149</v>
      </c>
      <c r="Y88" s="30" t="s">
        <v>149</v>
      </c>
      <c r="Z88" s="30" t="s">
        <v>149</v>
      </c>
      <c r="AA88" s="30" t="s">
        <v>149</v>
      </c>
      <c r="AB88" s="30" t="s">
        <v>149</v>
      </c>
      <c r="AC88" s="30" t="s">
        <v>148</v>
      </c>
      <c r="AD88" s="30" t="s">
        <v>149</v>
      </c>
      <c r="AE88" s="30" t="s">
        <v>149</v>
      </c>
      <c r="AF88" s="30" t="s">
        <v>148</v>
      </c>
      <c r="AG88" s="30" t="s">
        <v>149</v>
      </c>
      <c r="AH88" s="30" t="s">
        <v>149</v>
      </c>
      <c r="AI88" s="30" t="s">
        <v>149</v>
      </c>
      <c r="AJ88" s="30" t="s">
        <v>149</v>
      </c>
      <c r="AK88" s="30" t="s">
        <v>149</v>
      </c>
      <c r="AL88" s="30" t="s">
        <v>148</v>
      </c>
      <c r="AM88" s="30" t="s">
        <v>149</v>
      </c>
      <c r="AN88" s="30" t="s">
        <v>149</v>
      </c>
      <c r="AO88" s="30" t="s">
        <v>149</v>
      </c>
      <c r="AP88" s="30" t="s">
        <v>149</v>
      </c>
      <c r="AQ88" s="30" t="s">
        <v>149</v>
      </c>
      <c r="AR88" s="30" t="s">
        <v>149</v>
      </c>
      <c r="AS88" s="30" t="s">
        <v>149</v>
      </c>
      <c r="AT88" s="30" t="s">
        <v>149</v>
      </c>
      <c r="AU88" s="30" t="s">
        <v>148</v>
      </c>
      <c r="AV88" s="30" t="s">
        <v>149</v>
      </c>
      <c r="AW88" s="30" t="s">
        <v>149</v>
      </c>
      <c r="AX88" s="30" t="s">
        <v>148</v>
      </c>
      <c r="AY88" s="30" t="s">
        <v>149</v>
      </c>
      <c r="AZ88" s="30" t="s">
        <v>149</v>
      </c>
      <c r="BA88" s="30" t="s">
        <v>149</v>
      </c>
      <c r="BB88" s="30" t="s">
        <v>149</v>
      </c>
      <c r="BC88" s="30"/>
      <c r="BD88" s="30" t="s">
        <v>148</v>
      </c>
      <c r="BE88" s="30" t="s">
        <v>149</v>
      </c>
      <c r="BF88" s="30" t="s">
        <v>149</v>
      </c>
      <c r="BG88" s="30" t="s">
        <v>149</v>
      </c>
      <c r="BH88" s="30" t="s">
        <v>149</v>
      </c>
      <c r="BI88" s="30" t="s">
        <v>149</v>
      </c>
      <c r="BJ88" s="30" t="s">
        <v>149</v>
      </c>
      <c r="BK88" s="30" t="s">
        <v>149</v>
      </c>
      <c r="BL88" s="30" t="s">
        <v>148</v>
      </c>
      <c r="BM88" s="30" t="s">
        <v>1005</v>
      </c>
      <c r="BN88" s="30" t="s">
        <v>149</v>
      </c>
      <c r="BO88" s="30" t="s">
        <v>149</v>
      </c>
      <c r="BP88" s="30" t="s">
        <v>148</v>
      </c>
      <c r="BQ88" s="30" t="s">
        <v>149</v>
      </c>
      <c r="BR88" s="30" t="s">
        <v>149</v>
      </c>
      <c r="BS88" s="30" t="s">
        <v>149</v>
      </c>
      <c r="BT88" s="30" t="s">
        <v>148</v>
      </c>
      <c r="BU88" s="30" t="s">
        <v>149</v>
      </c>
      <c r="BV88" s="30" t="s">
        <v>149</v>
      </c>
      <c r="BW88" s="30" t="s">
        <v>149</v>
      </c>
      <c r="BX88" s="30" t="s">
        <v>149</v>
      </c>
      <c r="BY88" s="30" t="s">
        <v>149</v>
      </c>
      <c r="BZ88" s="30" t="s">
        <v>149</v>
      </c>
      <c r="CA88" s="30" t="s">
        <v>148</v>
      </c>
      <c r="CB88" s="30" t="s">
        <v>149</v>
      </c>
      <c r="CC88" s="30" t="s">
        <v>149</v>
      </c>
      <c r="CD88" s="30" t="s">
        <v>149</v>
      </c>
      <c r="CE88" s="30" t="s">
        <v>149</v>
      </c>
      <c r="CF88" s="30" t="s">
        <v>149</v>
      </c>
      <c r="CG88" s="30" t="s">
        <v>149</v>
      </c>
      <c r="CH88" s="30" t="s">
        <v>150</v>
      </c>
      <c r="CI88" s="30" t="s">
        <v>149</v>
      </c>
      <c r="CJ88" s="30" t="s">
        <v>149</v>
      </c>
      <c r="CK88" s="30" t="s">
        <v>148</v>
      </c>
      <c r="CL88" s="30" t="s">
        <v>149</v>
      </c>
      <c r="CM88" s="30" t="s">
        <v>149</v>
      </c>
      <c r="CN88" s="30" t="s">
        <v>149</v>
      </c>
      <c r="CO88" s="30" t="s">
        <v>149</v>
      </c>
      <c r="CP88" s="30" t="s">
        <v>149</v>
      </c>
      <c r="CQ88" s="30" t="s">
        <v>149</v>
      </c>
      <c r="CR88" s="30" t="s">
        <v>149</v>
      </c>
      <c r="CS88" s="30" t="s">
        <v>149</v>
      </c>
      <c r="CT88" s="30" t="s">
        <v>148</v>
      </c>
      <c r="CU88" s="30" t="s">
        <v>149</v>
      </c>
      <c r="CV88" s="30" t="s">
        <v>149</v>
      </c>
      <c r="CW88" s="30" t="s">
        <v>149</v>
      </c>
      <c r="CX88" s="30" t="s">
        <v>149</v>
      </c>
      <c r="CY88" s="30" t="s">
        <v>148</v>
      </c>
      <c r="CZ88" s="30" t="s">
        <v>149</v>
      </c>
      <c r="DA88" s="30" t="s">
        <v>149</v>
      </c>
      <c r="DB88" s="30" t="s">
        <v>149</v>
      </c>
      <c r="DC88" s="30" t="s">
        <v>149</v>
      </c>
      <c r="DD88" s="30" t="s">
        <v>149</v>
      </c>
      <c r="DE88" s="30" t="s">
        <v>149</v>
      </c>
      <c r="DF88" s="30" t="s">
        <v>149</v>
      </c>
      <c r="DG88" s="30" t="s">
        <v>148</v>
      </c>
      <c r="DH88" s="30" t="s">
        <v>149</v>
      </c>
      <c r="DI88" s="30" t="s">
        <v>149</v>
      </c>
      <c r="DJ88" s="30" t="s">
        <v>323</v>
      </c>
      <c r="DK88" s="30" t="s">
        <v>149</v>
      </c>
      <c r="DL88" s="30" t="s">
        <v>149</v>
      </c>
      <c r="DM88" s="30" t="s">
        <v>149</v>
      </c>
      <c r="DN88" s="30" t="s">
        <v>149</v>
      </c>
      <c r="DO88" s="30" t="s">
        <v>149</v>
      </c>
      <c r="DP88" s="30" t="s">
        <v>149</v>
      </c>
      <c r="DQ88" s="30" t="s">
        <v>149</v>
      </c>
      <c r="DR88" s="30" t="s">
        <v>149</v>
      </c>
      <c r="DS88" s="30" t="s">
        <v>149</v>
      </c>
      <c r="DT88" s="30" t="s">
        <v>149</v>
      </c>
      <c r="DU88" s="30" t="s">
        <v>148</v>
      </c>
      <c r="DV88" s="30" t="s">
        <v>149</v>
      </c>
      <c r="DW88" s="30" t="s">
        <v>149</v>
      </c>
      <c r="DX88" s="30" t="s">
        <v>149</v>
      </c>
      <c r="DY88" s="30" t="s">
        <v>149</v>
      </c>
      <c r="DZ88" s="30" t="s">
        <v>323</v>
      </c>
      <c r="EA88" s="30" t="s">
        <v>149</v>
      </c>
      <c r="EB88" s="30" t="s">
        <v>149</v>
      </c>
      <c r="EC88" s="30" t="s">
        <v>149</v>
      </c>
      <c r="ED88" s="30" t="s">
        <v>149</v>
      </c>
      <c r="EE88" s="30" t="s">
        <v>149</v>
      </c>
      <c r="EF88" s="30" t="s">
        <v>148</v>
      </c>
      <c r="EG88" s="30" t="s">
        <v>149</v>
      </c>
      <c r="EH88" s="30" t="s">
        <v>149</v>
      </c>
      <c r="EI88" s="30" t="s">
        <v>149</v>
      </c>
      <c r="EJ88" s="30" t="s">
        <v>323</v>
      </c>
      <c r="EK88" s="30" t="s">
        <v>149</v>
      </c>
      <c r="EL88" s="30" t="s">
        <v>1006</v>
      </c>
      <c r="EM88" s="30" t="s">
        <v>1007</v>
      </c>
      <c r="EN88" s="30" t="s">
        <v>1008</v>
      </c>
      <c r="EO88" s="30" t="s">
        <v>1009</v>
      </c>
      <c r="EP88" s="30" t="s">
        <v>1010</v>
      </c>
      <c r="EQ88" s="30" t="s">
        <v>1011</v>
      </c>
      <c r="ER88" s="30" t="s">
        <v>739</v>
      </c>
      <c r="ES88" s="30" t="s">
        <v>411</v>
      </c>
    </row>
    <row r="89" spans="1:149" s="2" customFormat="1" ht="22.5" customHeight="1" x14ac:dyDescent="0.35">
      <c r="A89" s="29">
        <v>87</v>
      </c>
      <c r="B89" s="30" t="s">
        <v>1012</v>
      </c>
      <c r="C89" s="31" t="s">
        <v>945</v>
      </c>
      <c r="D89" s="30" t="s">
        <v>846</v>
      </c>
      <c r="E89" s="30" t="s">
        <v>967</v>
      </c>
      <c r="F89" s="30">
        <v>45</v>
      </c>
      <c r="G89" s="30">
        <v>4</v>
      </c>
      <c r="H89" s="30" t="s">
        <v>344</v>
      </c>
      <c r="I89" s="30" t="s">
        <v>158</v>
      </c>
      <c r="J89" s="40">
        <v>4000000</v>
      </c>
      <c r="K89" s="40">
        <v>3000000</v>
      </c>
      <c r="L89" s="30" t="s">
        <v>173</v>
      </c>
      <c r="M89" s="30" t="s">
        <v>848</v>
      </c>
      <c r="N89" s="30">
        <v>950</v>
      </c>
      <c r="O89" s="30" t="s">
        <v>241</v>
      </c>
      <c r="P89" s="30">
        <v>20</v>
      </c>
      <c r="Q89" s="30" t="s">
        <v>389</v>
      </c>
      <c r="R89" s="30" t="s">
        <v>149</v>
      </c>
      <c r="S89" s="30" t="s">
        <v>149</v>
      </c>
      <c r="T89" s="30" t="s">
        <v>149</v>
      </c>
      <c r="U89" s="30" t="s">
        <v>203</v>
      </c>
      <c r="V89" s="30" t="s">
        <v>149</v>
      </c>
      <c r="W89" s="30" t="s">
        <v>149</v>
      </c>
      <c r="X89" s="30" t="s">
        <v>149</v>
      </c>
      <c r="Y89" s="30" t="s">
        <v>203</v>
      </c>
      <c r="Z89" s="30" t="s">
        <v>203</v>
      </c>
      <c r="AA89" s="30" t="s">
        <v>149</v>
      </c>
      <c r="AB89" s="30" t="s">
        <v>149</v>
      </c>
      <c r="AC89" s="30" t="s">
        <v>149</v>
      </c>
      <c r="AD89" s="30" t="s">
        <v>149</v>
      </c>
      <c r="AE89" s="30" t="s">
        <v>149</v>
      </c>
      <c r="AF89" s="30" t="s">
        <v>149</v>
      </c>
      <c r="AG89" s="30" t="s">
        <v>148</v>
      </c>
      <c r="AH89" s="30" t="s">
        <v>149</v>
      </c>
      <c r="AI89" s="30" t="s">
        <v>148</v>
      </c>
      <c r="AJ89" s="30" t="s">
        <v>148</v>
      </c>
      <c r="AK89" s="30" t="s">
        <v>149</v>
      </c>
      <c r="AL89" s="30" t="s">
        <v>149</v>
      </c>
      <c r="AM89" s="30" t="s">
        <v>149</v>
      </c>
      <c r="AN89" s="30" t="s">
        <v>149</v>
      </c>
      <c r="AO89" s="30" t="s">
        <v>149</v>
      </c>
      <c r="AP89" s="30" t="s">
        <v>149</v>
      </c>
      <c r="AQ89" s="30" t="s">
        <v>149</v>
      </c>
      <c r="AR89" s="30" t="s">
        <v>149</v>
      </c>
      <c r="AS89" s="30" t="s">
        <v>149</v>
      </c>
      <c r="AT89" s="30" t="s">
        <v>149</v>
      </c>
      <c r="AU89" s="30" t="s">
        <v>149</v>
      </c>
      <c r="AV89" s="30" t="s">
        <v>149</v>
      </c>
      <c r="AW89" s="30" t="s">
        <v>149</v>
      </c>
      <c r="AX89" s="30" t="s">
        <v>149</v>
      </c>
      <c r="AY89" s="30" t="s">
        <v>149</v>
      </c>
      <c r="AZ89" s="30" t="s">
        <v>148</v>
      </c>
      <c r="BA89" s="30" t="s">
        <v>149</v>
      </c>
      <c r="BB89" s="30" t="s">
        <v>149</v>
      </c>
      <c r="BC89" s="30"/>
      <c r="BD89" s="30" t="s">
        <v>149</v>
      </c>
      <c r="BE89" s="30" t="s">
        <v>149</v>
      </c>
      <c r="BF89" s="30" t="s">
        <v>149</v>
      </c>
      <c r="BG89" s="30" t="s">
        <v>148</v>
      </c>
      <c r="BH89" s="30" t="s">
        <v>148</v>
      </c>
      <c r="BI89" s="30" t="s">
        <v>148</v>
      </c>
      <c r="BJ89" s="30" t="s">
        <v>149</v>
      </c>
      <c r="BK89" s="30" t="s">
        <v>149</v>
      </c>
      <c r="BL89" s="30" t="s">
        <v>149</v>
      </c>
      <c r="BM89" s="30" t="s">
        <v>149</v>
      </c>
      <c r="BN89" s="30" t="s">
        <v>149</v>
      </c>
      <c r="BO89" s="30" t="s">
        <v>149</v>
      </c>
      <c r="BP89" s="30" t="s">
        <v>149</v>
      </c>
      <c r="BQ89" s="30" t="s">
        <v>323</v>
      </c>
      <c r="BR89" s="30" t="s">
        <v>149</v>
      </c>
      <c r="BS89" s="30" t="s">
        <v>149</v>
      </c>
      <c r="BT89" s="30" t="s">
        <v>149</v>
      </c>
      <c r="BU89" s="30" t="s">
        <v>149</v>
      </c>
      <c r="BV89" s="30" t="s">
        <v>149</v>
      </c>
      <c r="BW89" s="30" t="s">
        <v>149</v>
      </c>
      <c r="BX89" s="30" t="s">
        <v>149</v>
      </c>
      <c r="BY89" s="30" t="s">
        <v>149</v>
      </c>
      <c r="BZ89" s="30" t="s">
        <v>1013</v>
      </c>
      <c r="CA89" s="30" t="s">
        <v>148</v>
      </c>
      <c r="CB89" s="30" t="s">
        <v>149</v>
      </c>
      <c r="CC89" s="30" t="s">
        <v>148</v>
      </c>
      <c r="CD89" s="30" t="s">
        <v>148</v>
      </c>
      <c r="CE89" s="30" t="s">
        <v>149</v>
      </c>
      <c r="CF89" s="30" t="s">
        <v>149</v>
      </c>
      <c r="CG89" s="30" t="s">
        <v>149</v>
      </c>
      <c r="CH89" s="30" t="s">
        <v>149</v>
      </c>
      <c r="CI89" s="30" t="s">
        <v>148</v>
      </c>
      <c r="CJ89" s="30" t="s">
        <v>148</v>
      </c>
      <c r="CK89" s="30" t="s">
        <v>149</v>
      </c>
      <c r="CL89" s="30" t="s">
        <v>148</v>
      </c>
      <c r="CM89" s="30" t="s">
        <v>149</v>
      </c>
      <c r="CN89" s="30" t="s">
        <v>149</v>
      </c>
      <c r="CO89" s="30" t="s">
        <v>150</v>
      </c>
      <c r="CP89" s="30" t="s">
        <v>149</v>
      </c>
      <c r="CQ89" s="30" t="s">
        <v>149</v>
      </c>
      <c r="CR89" s="30" t="s">
        <v>149</v>
      </c>
      <c r="CS89" s="30" t="s">
        <v>149</v>
      </c>
      <c r="CT89" s="30" t="s">
        <v>149</v>
      </c>
      <c r="CU89" s="30" t="s">
        <v>149</v>
      </c>
      <c r="CV89" s="30" t="s">
        <v>149</v>
      </c>
      <c r="CW89" s="30" t="s">
        <v>149</v>
      </c>
      <c r="CX89" s="30" t="s">
        <v>149</v>
      </c>
      <c r="CY89" s="30" t="s">
        <v>149</v>
      </c>
      <c r="CZ89" s="30" t="s">
        <v>149</v>
      </c>
      <c r="DA89" s="30" t="s">
        <v>149</v>
      </c>
      <c r="DB89" s="30" t="s">
        <v>203</v>
      </c>
      <c r="DC89" s="30" t="s">
        <v>149</v>
      </c>
      <c r="DD89" s="30" t="s">
        <v>149</v>
      </c>
      <c r="DE89" s="30" t="s">
        <v>149</v>
      </c>
      <c r="DF89" s="30" t="s">
        <v>149</v>
      </c>
      <c r="DG89" s="30" t="s">
        <v>149</v>
      </c>
      <c r="DH89" s="30" t="s">
        <v>149</v>
      </c>
      <c r="DI89" s="30" t="s">
        <v>149</v>
      </c>
      <c r="DJ89" s="30" t="s">
        <v>149</v>
      </c>
      <c r="DK89" s="30" t="s">
        <v>148</v>
      </c>
      <c r="DL89" s="30" t="s">
        <v>149</v>
      </c>
      <c r="DM89" s="30" t="s">
        <v>149</v>
      </c>
      <c r="DN89" s="30" t="s">
        <v>323</v>
      </c>
      <c r="DO89" s="30" t="s">
        <v>149</v>
      </c>
      <c r="DP89" s="30" t="s">
        <v>149</v>
      </c>
      <c r="DQ89" s="30" t="s">
        <v>149</v>
      </c>
      <c r="DR89" s="30" t="s">
        <v>323</v>
      </c>
      <c r="DS89" s="30" t="s">
        <v>149</v>
      </c>
      <c r="DT89" s="30" t="s">
        <v>149</v>
      </c>
      <c r="DU89" s="30" t="s">
        <v>149</v>
      </c>
      <c r="DV89" s="30" t="s">
        <v>149</v>
      </c>
      <c r="DW89" s="30" t="s">
        <v>149</v>
      </c>
      <c r="DX89" s="30" t="s">
        <v>149</v>
      </c>
      <c r="DY89" s="30" t="s">
        <v>149</v>
      </c>
      <c r="DZ89" s="30" t="s">
        <v>149</v>
      </c>
      <c r="EA89" s="30" t="s">
        <v>149</v>
      </c>
      <c r="EB89" s="30" t="s">
        <v>149</v>
      </c>
      <c r="EC89" s="30" t="s">
        <v>149</v>
      </c>
      <c r="ED89" s="30" t="s">
        <v>149</v>
      </c>
      <c r="EE89" s="30" t="s">
        <v>148</v>
      </c>
      <c r="EF89" s="30" t="s">
        <v>149</v>
      </c>
      <c r="EG89" s="30" t="s">
        <v>149</v>
      </c>
      <c r="EH89" s="30" t="s">
        <v>149</v>
      </c>
      <c r="EI89" s="30" t="s">
        <v>148</v>
      </c>
      <c r="EJ89" s="30" t="s">
        <v>149</v>
      </c>
      <c r="EK89" s="30" t="s">
        <v>149</v>
      </c>
      <c r="EL89" s="30" t="s">
        <v>1014</v>
      </c>
      <c r="EM89" s="30" t="s">
        <v>411</v>
      </c>
      <c r="EN89" s="30" t="s">
        <v>1015</v>
      </c>
      <c r="EO89" s="30" t="s">
        <v>1016</v>
      </c>
      <c r="EP89" s="30" t="s">
        <v>1017</v>
      </c>
      <c r="EQ89" s="30" t="s">
        <v>1018</v>
      </c>
      <c r="ER89" s="30" t="s">
        <v>1019</v>
      </c>
      <c r="ES89" s="30" t="s">
        <v>411</v>
      </c>
    </row>
    <row r="90" spans="1:149" s="2" customFormat="1" ht="22.5" customHeight="1" x14ac:dyDescent="0.35">
      <c r="A90" s="29">
        <v>88</v>
      </c>
      <c r="B90" s="30" t="s">
        <v>1020</v>
      </c>
      <c r="C90" s="31" t="s">
        <v>945</v>
      </c>
      <c r="D90" s="30" t="s">
        <v>846</v>
      </c>
      <c r="E90" s="30" t="s">
        <v>967</v>
      </c>
      <c r="F90" s="30">
        <v>52</v>
      </c>
      <c r="G90" s="30">
        <v>3</v>
      </c>
      <c r="H90" s="30" t="s">
        <v>157</v>
      </c>
      <c r="I90" s="30" t="s">
        <v>210</v>
      </c>
      <c r="J90" s="40">
        <v>7000000</v>
      </c>
      <c r="K90" s="40">
        <v>3000000</v>
      </c>
      <c r="L90" s="30" t="s">
        <v>173</v>
      </c>
      <c r="M90" s="30" t="s">
        <v>848</v>
      </c>
      <c r="N90" s="30">
        <v>250</v>
      </c>
      <c r="O90" s="30" t="s">
        <v>241</v>
      </c>
      <c r="P90" s="30">
        <v>22</v>
      </c>
      <c r="Q90" s="30" t="s">
        <v>389</v>
      </c>
      <c r="R90" s="30" t="s">
        <v>149</v>
      </c>
      <c r="S90" s="30" t="s">
        <v>149</v>
      </c>
      <c r="T90" s="30" t="s">
        <v>149</v>
      </c>
      <c r="U90" s="30" t="s">
        <v>149</v>
      </c>
      <c r="V90" s="30" t="s">
        <v>149</v>
      </c>
      <c r="W90" s="30" t="s">
        <v>149</v>
      </c>
      <c r="X90" s="30" t="s">
        <v>149</v>
      </c>
      <c r="Y90" s="30" t="s">
        <v>149</v>
      </c>
      <c r="Z90" s="30" t="s">
        <v>149</v>
      </c>
      <c r="AA90" s="30" t="s">
        <v>148</v>
      </c>
      <c r="AB90" s="30" t="s">
        <v>148</v>
      </c>
      <c r="AC90" s="30" t="s">
        <v>149</v>
      </c>
      <c r="AD90" s="30" t="s">
        <v>148</v>
      </c>
      <c r="AE90" s="30" t="s">
        <v>149</v>
      </c>
      <c r="AF90" s="30" t="s">
        <v>149</v>
      </c>
      <c r="AG90" s="30" t="s">
        <v>149</v>
      </c>
      <c r="AH90" s="30" t="s">
        <v>149</v>
      </c>
      <c r="AI90" s="30" t="s">
        <v>1021</v>
      </c>
      <c r="AJ90" s="30" t="s">
        <v>149</v>
      </c>
      <c r="AK90" s="30" t="s">
        <v>149</v>
      </c>
      <c r="AL90" s="30" t="s">
        <v>149</v>
      </c>
      <c r="AM90" s="30" t="s">
        <v>149</v>
      </c>
      <c r="AN90" s="30" t="s">
        <v>149</v>
      </c>
      <c r="AO90" s="30" t="s">
        <v>149</v>
      </c>
      <c r="AP90" s="30" t="s">
        <v>149</v>
      </c>
      <c r="AQ90" s="30" t="s">
        <v>149</v>
      </c>
      <c r="AR90" s="30" t="s">
        <v>149</v>
      </c>
      <c r="AS90" s="30" t="s">
        <v>149</v>
      </c>
      <c r="AT90" s="30" t="s">
        <v>149</v>
      </c>
      <c r="AU90" s="30" t="s">
        <v>149</v>
      </c>
      <c r="AV90" s="30" t="s">
        <v>149</v>
      </c>
      <c r="AW90" s="30" t="s">
        <v>149</v>
      </c>
      <c r="AX90" s="30" t="s">
        <v>149</v>
      </c>
      <c r="AY90" s="30" t="s">
        <v>149</v>
      </c>
      <c r="AZ90" s="30" t="s">
        <v>149</v>
      </c>
      <c r="BA90" s="30" t="s">
        <v>149</v>
      </c>
      <c r="BB90" s="30" t="s">
        <v>149</v>
      </c>
      <c r="BC90" s="30"/>
      <c r="BD90" s="30" t="s">
        <v>149</v>
      </c>
      <c r="BE90" s="30" t="s">
        <v>149</v>
      </c>
      <c r="BF90" s="30" t="s">
        <v>149</v>
      </c>
      <c r="BG90" s="30" t="s">
        <v>149</v>
      </c>
      <c r="BH90" s="30" t="s">
        <v>149</v>
      </c>
      <c r="BI90" s="30" t="s">
        <v>149</v>
      </c>
      <c r="BJ90" s="30" t="s">
        <v>149</v>
      </c>
      <c r="BK90" s="30" t="s">
        <v>149</v>
      </c>
      <c r="BL90" s="30" t="s">
        <v>149</v>
      </c>
      <c r="BM90" s="30" t="s">
        <v>149</v>
      </c>
      <c r="BN90" s="30" t="s">
        <v>149</v>
      </c>
      <c r="BO90" s="30" t="s">
        <v>149</v>
      </c>
      <c r="BP90" s="30" t="s">
        <v>149</v>
      </c>
      <c r="BQ90" s="30" t="s">
        <v>149</v>
      </c>
      <c r="BR90" s="30" t="s">
        <v>149</v>
      </c>
      <c r="BS90" s="30" t="s">
        <v>149</v>
      </c>
      <c r="BT90" s="30" t="s">
        <v>149</v>
      </c>
      <c r="BU90" s="30" t="s">
        <v>149</v>
      </c>
      <c r="BV90" s="30" t="s">
        <v>149</v>
      </c>
      <c r="BW90" s="30" t="s">
        <v>149</v>
      </c>
      <c r="BX90" s="30" t="s">
        <v>149</v>
      </c>
      <c r="BY90" s="30" t="s">
        <v>149</v>
      </c>
      <c r="BZ90" s="30" t="s">
        <v>149</v>
      </c>
      <c r="CA90" s="30" t="s">
        <v>149</v>
      </c>
      <c r="CB90" s="30" t="s">
        <v>149</v>
      </c>
      <c r="CC90" s="30" t="s">
        <v>203</v>
      </c>
      <c r="CD90" s="30" t="s">
        <v>203</v>
      </c>
      <c r="CE90" s="30" t="s">
        <v>149</v>
      </c>
      <c r="CF90" s="30" t="s">
        <v>148</v>
      </c>
      <c r="CG90" s="30" t="s">
        <v>149</v>
      </c>
      <c r="CH90" s="30" t="s">
        <v>149</v>
      </c>
      <c r="CI90" s="30" t="s">
        <v>149</v>
      </c>
      <c r="CJ90" s="30" t="s">
        <v>149</v>
      </c>
      <c r="CK90" s="30" t="s">
        <v>149</v>
      </c>
      <c r="CL90" s="30" t="s">
        <v>149</v>
      </c>
      <c r="CM90" s="30" t="s">
        <v>149</v>
      </c>
      <c r="CN90" s="30" t="s">
        <v>148</v>
      </c>
      <c r="CO90" s="30" t="s">
        <v>149</v>
      </c>
      <c r="CP90" s="30" t="s">
        <v>149</v>
      </c>
      <c r="CQ90" s="30" t="s">
        <v>149</v>
      </c>
      <c r="CR90" s="30" t="s">
        <v>149</v>
      </c>
      <c r="CS90" s="30" t="s">
        <v>149</v>
      </c>
      <c r="CT90" s="30" t="s">
        <v>149</v>
      </c>
      <c r="CU90" s="30" t="s">
        <v>149</v>
      </c>
      <c r="CV90" s="30" t="s">
        <v>149</v>
      </c>
      <c r="CW90" s="30" t="s">
        <v>149</v>
      </c>
      <c r="CX90" s="30" t="s">
        <v>149</v>
      </c>
      <c r="CY90" s="30" t="s">
        <v>149</v>
      </c>
      <c r="CZ90" s="30" t="s">
        <v>203</v>
      </c>
      <c r="DA90" s="30" t="s">
        <v>148</v>
      </c>
      <c r="DB90" s="30" t="s">
        <v>149</v>
      </c>
      <c r="DC90" s="30" t="s">
        <v>149</v>
      </c>
      <c r="DD90" s="30" t="s">
        <v>149</v>
      </c>
      <c r="DE90" s="30" t="s">
        <v>149</v>
      </c>
      <c r="DF90" s="30" t="s">
        <v>323</v>
      </c>
      <c r="DG90" s="30" t="s">
        <v>149</v>
      </c>
      <c r="DH90" s="30" t="s">
        <v>149</v>
      </c>
      <c r="DI90" s="30" t="s">
        <v>149</v>
      </c>
      <c r="DJ90" s="30" t="s">
        <v>323</v>
      </c>
      <c r="DK90" s="30" t="s">
        <v>149</v>
      </c>
      <c r="DL90" s="30" t="s">
        <v>149</v>
      </c>
      <c r="DM90" s="30" t="s">
        <v>149</v>
      </c>
      <c r="DN90" s="30" t="s">
        <v>149</v>
      </c>
      <c r="DO90" s="30" t="s">
        <v>149</v>
      </c>
      <c r="DP90" s="30" t="s">
        <v>149</v>
      </c>
      <c r="DQ90" s="30" t="s">
        <v>149</v>
      </c>
      <c r="DR90" s="30" t="s">
        <v>149</v>
      </c>
      <c r="DS90" s="30" t="s">
        <v>149</v>
      </c>
      <c r="DT90" s="30" t="s">
        <v>149</v>
      </c>
      <c r="DU90" s="30" t="s">
        <v>149</v>
      </c>
      <c r="DV90" s="30" t="s">
        <v>148</v>
      </c>
      <c r="DW90" s="30" t="s">
        <v>148</v>
      </c>
      <c r="DX90" s="30" t="s">
        <v>149</v>
      </c>
      <c r="DY90" s="30" t="s">
        <v>149</v>
      </c>
      <c r="DZ90" s="30" t="s">
        <v>149</v>
      </c>
      <c r="EA90" s="30" t="s">
        <v>149</v>
      </c>
      <c r="EB90" s="30" t="s">
        <v>149</v>
      </c>
      <c r="EC90" s="30" t="s">
        <v>149</v>
      </c>
      <c r="ED90" s="30" t="s">
        <v>203</v>
      </c>
      <c r="EE90" s="30" t="s">
        <v>149</v>
      </c>
      <c r="EF90" s="30" t="s">
        <v>149</v>
      </c>
      <c r="EG90" s="30" t="s">
        <v>148</v>
      </c>
      <c r="EH90" s="30" t="s">
        <v>149</v>
      </c>
      <c r="EI90" s="30" t="s">
        <v>148</v>
      </c>
      <c r="EJ90" s="30" t="s">
        <v>148</v>
      </c>
      <c r="EK90" s="30" t="s">
        <v>148</v>
      </c>
      <c r="EL90" s="30" t="s">
        <v>1022</v>
      </c>
      <c r="EM90" s="30" t="s">
        <v>1007</v>
      </c>
      <c r="EN90" s="30" t="s">
        <v>1023</v>
      </c>
      <c r="EO90" s="30" t="s">
        <v>1024</v>
      </c>
      <c r="EP90" s="30" t="s">
        <v>427</v>
      </c>
      <c r="EQ90" s="30" t="s">
        <v>419</v>
      </c>
      <c r="ER90" s="30" t="s">
        <v>1025</v>
      </c>
      <c r="ES90" s="30" t="s">
        <v>411</v>
      </c>
    </row>
    <row r="91" spans="1:149" s="2" customFormat="1" ht="22.5" customHeight="1" x14ac:dyDescent="0.35">
      <c r="A91" s="29">
        <v>89</v>
      </c>
      <c r="B91" s="30" t="s">
        <v>1026</v>
      </c>
      <c r="C91" s="31" t="s">
        <v>966</v>
      </c>
      <c r="D91" s="30" t="s">
        <v>846</v>
      </c>
      <c r="E91" s="30" t="s">
        <v>967</v>
      </c>
      <c r="F91" s="30">
        <v>46</v>
      </c>
      <c r="G91" s="30">
        <v>3</v>
      </c>
      <c r="H91" s="30" t="s">
        <v>157</v>
      </c>
      <c r="I91" s="30" t="s">
        <v>158</v>
      </c>
      <c r="J91" s="40">
        <v>3500000</v>
      </c>
      <c r="K91" s="40">
        <v>2500000</v>
      </c>
      <c r="L91" s="30" t="s">
        <v>318</v>
      </c>
      <c r="M91" s="30"/>
      <c r="N91" s="30">
        <v>100</v>
      </c>
      <c r="O91" s="30" t="s">
        <v>1027</v>
      </c>
      <c r="P91" s="30">
        <v>26</v>
      </c>
      <c r="Q91" s="30" t="s">
        <v>389</v>
      </c>
      <c r="R91" s="30" t="s">
        <v>149</v>
      </c>
      <c r="S91" s="30" t="s">
        <v>149</v>
      </c>
      <c r="T91" s="30" t="s">
        <v>149</v>
      </c>
      <c r="U91" s="30" t="s">
        <v>149</v>
      </c>
      <c r="V91" s="30" t="s">
        <v>149</v>
      </c>
      <c r="W91" s="30" t="s">
        <v>149</v>
      </c>
      <c r="X91" s="30" t="s">
        <v>149</v>
      </c>
      <c r="Y91" s="30" t="s">
        <v>149</v>
      </c>
      <c r="Z91" s="30" t="s">
        <v>149</v>
      </c>
      <c r="AA91" s="30" t="s">
        <v>149</v>
      </c>
      <c r="AB91" s="30" t="s">
        <v>149</v>
      </c>
      <c r="AC91" s="30" t="s">
        <v>149</v>
      </c>
      <c r="AD91" s="30" t="s">
        <v>149</v>
      </c>
      <c r="AE91" s="30" t="s">
        <v>149</v>
      </c>
      <c r="AF91" s="30" t="s">
        <v>149</v>
      </c>
      <c r="AG91" s="30" t="s">
        <v>149</v>
      </c>
      <c r="AH91" s="30" t="s">
        <v>149</v>
      </c>
      <c r="AI91" s="30" t="s">
        <v>149</v>
      </c>
      <c r="AJ91" s="30" t="s">
        <v>149</v>
      </c>
      <c r="AK91" s="30" t="s">
        <v>148</v>
      </c>
      <c r="AL91" s="30" t="s">
        <v>148</v>
      </c>
      <c r="AM91" s="30" t="s">
        <v>148</v>
      </c>
      <c r="AN91" s="30" t="s">
        <v>148</v>
      </c>
      <c r="AO91" s="30" t="s">
        <v>148</v>
      </c>
      <c r="AP91" s="30" t="s">
        <v>149</v>
      </c>
      <c r="AQ91" s="30" t="s">
        <v>148</v>
      </c>
      <c r="AR91" s="30" t="s">
        <v>148</v>
      </c>
      <c r="AS91" s="30" t="s">
        <v>148</v>
      </c>
      <c r="AT91" s="30" t="s">
        <v>149</v>
      </c>
      <c r="AU91" s="30" t="s">
        <v>148</v>
      </c>
      <c r="AV91" s="30" t="s">
        <v>149</v>
      </c>
      <c r="AW91" s="30" t="s">
        <v>149</v>
      </c>
      <c r="AX91" s="30" t="s">
        <v>149</v>
      </c>
      <c r="AY91" s="30" t="s">
        <v>148</v>
      </c>
      <c r="AZ91" s="30" t="s">
        <v>149</v>
      </c>
      <c r="BA91" s="30" t="s">
        <v>149</v>
      </c>
      <c r="BB91" s="30" t="s">
        <v>149</v>
      </c>
      <c r="BC91" s="30"/>
      <c r="BD91" s="30" t="s">
        <v>323</v>
      </c>
      <c r="BE91" s="30" t="s">
        <v>323</v>
      </c>
      <c r="BF91" s="30" t="s">
        <v>149</v>
      </c>
      <c r="BG91" s="30" t="s">
        <v>150</v>
      </c>
      <c r="BH91" s="30" t="s">
        <v>323</v>
      </c>
      <c r="BI91" s="30" t="s">
        <v>149</v>
      </c>
      <c r="BJ91" s="30" t="s">
        <v>323</v>
      </c>
      <c r="BK91" s="30" t="s">
        <v>323</v>
      </c>
      <c r="BL91" s="30" t="s">
        <v>149</v>
      </c>
      <c r="BM91" s="30" t="s">
        <v>323</v>
      </c>
      <c r="BN91" s="30" t="s">
        <v>149</v>
      </c>
      <c r="BO91" s="30" t="s">
        <v>323</v>
      </c>
      <c r="BP91" s="30" t="s">
        <v>149</v>
      </c>
      <c r="BQ91" s="30" t="s">
        <v>149</v>
      </c>
      <c r="BR91" s="30" t="s">
        <v>149</v>
      </c>
      <c r="BS91" s="30" t="s">
        <v>323</v>
      </c>
      <c r="BT91" s="30" t="s">
        <v>149</v>
      </c>
      <c r="BU91" s="30" t="s">
        <v>323</v>
      </c>
      <c r="BV91" s="30" t="s">
        <v>149</v>
      </c>
      <c r="BW91" s="30" t="s">
        <v>323</v>
      </c>
      <c r="BX91" s="30" t="s">
        <v>149</v>
      </c>
      <c r="BY91" s="30" t="s">
        <v>149</v>
      </c>
      <c r="BZ91" s="30" t="s">
        <v>149</v>
      </c>
      <c r="CA91" s="30" t="s">
        <v>150</v>
      </c>
      <c r="CB91" s="30" t="s">
        <v>149</v>
      </c>
      <c r="CC91" s="30" t="s">
        <v>149</v>
      </c>
      <c r="CD91" s="30" t="s">
        <v>150</v>
      </c>
      <c r="CE91" s="30" t="s">
        <v>323</v>
      </c>
      <c r="CF91" s="30" t="s">
        <v>323</v>
      </c>
      <c r="CG91" s="30" t="s">
        <v>149</v>
      </c>
      <c r="CH91" s="30" t="s">
        <v>149</v>
      </c>
      <c r="CI91" s="30" t="s">
        <v>149</v>
      </c>
      <c r="CJ91" s="30" t="s">
        <v>149</v>
      </c>
      <c r="CK91" s="30" t="s">
        <v>150</v>
      </c>
      <c r="CL91" s="30" t="s">
        <v>149</v>
      </c>
      <c r="CM91" s="30" t="s">
        <v>323</v>
      </c>
      <c r="CN91" s="30" t="s">
        <v>149</v>
      </c>
      <c r="CO91" s="30" t="s">
        <v>149</v>
      </c>
      <c r="CP91" s="30" t="s">
        <v>150</v>
      </c>
      <c r="CQ91" s="30" t="s">
        <v>149</v>
      </c>
      <c r="CR91" s="30" t="s">
        <v>150</v>
      </c>
      <c r="CS91" s="30" t="s">
        <v>323</v>
      </c>
      <c r="CT91" s="30" t="s">
        <v>149</v>
      </c>
      <c r="CU91" s="30" t="s">
        <v>149</v>
      </c>
      <c r="CV91" s="30" t="s">
        <v>149</v>
      </c>
      <c r="CW91" s="30" t="s">
        <v>149</v>
      </c>
      <c r="CX91" s="30" t="s">
        <v>149</v>
      </c>
      <c r="CY91" s="30" t="s">
        <v>323</v>
      </c>
      <c r="CZ91" s="30" t="s">
        <v>323</v>
      </c>
      <c r="DA91" s="30" t="s">
        <v>149</v>
      </c>
      <c r="DB91" s="30" t="s">
        <v>149</v>
      </c>
      <c r="DC91" s="30" t="s">
        <v>323</v>
      </c>
      <c r="DD91" s="30" t="s">
        <v>149</v>
      </c>
      <c r="DE91" s="30" t="s">
        <v>323</v>
      </c>
      <c r="DF91" s="30" t="s">
        <v>149</v>
      </c>
      <c r="DG91" s="30" t="s">
        <v>149</v>
      </c>
      <c r="DH91" s="30" t="s">
        <v>149</v>
      </c>
      <c r="DI91" s="30" t="s">
        <v>149</v>
      </c>
      <c r="DJ91" s="30" t="s">
        <v>323</v>
      </c>
      <c r="DK91" s="30" t="s">
        <v>149</v>
      </c>
      <c r="DL91" s="30" t="s">
        <v>149</v>
      </c>
      <c r="DM91" s="30" t="s">
        <v>149</v>
      </c>
      <c r="DN91" s="30" t="s">
        <v>149</v>
      </c>
      <c r="DO91" s="30" t="s">
        <v>149</v>
      </c>
      <c r="DP91" s="30" t="s">
        <v>323</v>
      </c>
      <c r="DQ91" s="30" t="s">
        <v>149</v>
      </c>
      <c r="DR91" s="30" t="s">
        <v>323</v>
      </c>
      <c r="DS91" s="30" t="s">
        <v>323</v>
      </c>
      <c r="DT91" s="30" t="s">
        <v>149</v>
      </c>
      <c r="DU91" s="30" t="s">
        <v>323</v>
      </c>
      <c r="DV91" s="30" t="s">
        <v>149</v>
      </c>
      <c r="DW91" s="30" t="s">
        <v>149</v>
      </c>
      <c r="DX91" s="30" t="s">
        <v>149</v>
      </c>
      <c r="DY91" s="30" t="s">
        <v>149</v>
      </c>
      <c r="DZ91" s="30" t="s">
        <v>149</v>
      </c>
      <c r="EA91" s="30" t="s">
        <v>323</v>
      </c>
      <c r="EB91" s="30" t="s">
        <v>149</v>
      </c>
      <c r="EC91" s="30" t="s">
        <v>323</v>
      </c>
      <c r="ED91" s="30" t="s">
        <v>149</v>
      </c>
      <c r="EE91" s="30" t="s">
        <v>149</v>
      </c>
      <c r="EF91" s="30" t="s">
        <v>149</v>
      </c>
      <c r="EG91" s="30" t="s">
        <v>149</v>
      </c>
      <c r="EH91" s="30" t="s">
        <v>149</v>
      </c>
      <c r="EI91" s="30" t="s">
        <v>323</v>
      </c>
      <c r="EJ91" s="30" t="s">
        <v>149</v>
      </c>
      <c r="EK91" s="30" t="s">
        <v>149</v>
      </c>
      <c r="EL91" s="30" t="s">
        <v>1028</v>
      </c>
      <c r="EM91" s="30" t="s">
        <v>1029</v>
      </c>
      <c r="EN91" s="30" t="s">
        <v>1030</v>
      </c>
      <c r="EO91" s="30" t="s">
        <v>1031</v>
      </c>
      <c r="EP91" s="30" t="s">
        <v>427</v>
      </c>
      <c r="EQ91" s="30" t="s">
        <v>1032</v>
      </c>
      <c r="ER91" s="30" t="s">
        <v>1033</v>
      </c>
      <c r="ES91" s="30" t="s">
        <v>1034</v>
      </c>
    </row>
    <row r="92" spans="1:149" s="2" customFormat="1" ht="22.5" customHeight="1" x14ac:dyDescent="0.35">
      <c r="A92" s="29">
        <v>90</v>
      </c>
      <c r="B92" s="30" t="s">
        <v>1035</v>
      </c>
      <c r="C92" s="31" t="s">
        <v>966</v>
      </c>
      <c r="D92" s="30" t="s">
        <v>846</v>
      </c>
      <c r="E92" s="30" t="s">
        <v>1036</v>
      </c>
      <c r="F92" s="30">
        <v>50</v>
      </c>
      <c r="G92" s="30">
        <v>4</v>
      </c>
      <c r="H92" s="30" t="s">
        <v>157</v>
      </c>
      <c r="I92" s="30" t="s">
        <v>172</v>
      </c>
      <c r="J92" s="40">
        <v>5000000</v>
      </c>
      <c r="K92" s="40">
        <v>3500000</v>
      </c>
      <c r="L92" s="30" t="s">
        <v>370</v>
      </c>
      <c r="M92" s="30" t="s">
        <v>848</v>
      </c>
      <c r="N92" s="30">
        <v>500</v>
      </c>
      <c r="O92" s="30" t="s">
        <v>241</v>
      </c>
      <c r="P92" s="30">
        <v>20</v>
      </c>
      <c r="Q92" s="30" t="s">
        <v>389</v>
      </c>
      <c r="R92" s="30" t="s">
        <v>149</v>
      </c>
      <c r="S92" s="30" t="s">
        <v>149</v>
      </c>
      <c r="T92" s="30" t="s">
        <v>149</v>
      </c>
      <c r="U92" s="30" t="s">
        <v>149</v>
      </c>
      <c r="V92" s="30" t="s">
        <v>149</v>
      </c>
      <c r="W92" s="30" t="s">
        <v>149</v>
      </c>
      <c r="X92" s="30" t="s">
        <v>149</v>
      </c>
      <c r="Y92" s="30" t="s">
        <v>149</v>
      </c>
      <c r="Z92" s="30" t="s">
        <v>149</v>
      </c>
      <c r="AA92" s="30" t="s">
        <v>149</v>
      </c>
      <c r="AB92" s="30" t="s">
        <v>149</v>
      </c>
      <c r="AC92" s="30" t="s">
        <v>149</v>
      </c>
      <c r="AD92" s="30" t="s">
        <v>149</v>
      </c>
      <c r="AE92" s="30" t="s">
        <v>149</v>
      </c>
      <c r="AF92" s="30" t="s">
        <v>149</v>
      </c>
      <c r="AG92" s="30" t="s">
        <v>149</v>
      </c>
      <c r="AH92" s="30" t="s">
        <v>149</v>
      </c>
      <c r="AI92" s="30" t="s">
        <v>149</v>
      </c>
      <c r="AJ92" s="30" t="s">
        <v>149</v>
      </c>
      <c r="AK92" s="30" t="s">
        <v>149</v>
      </c>
      <c r="AL92" s="30" t="s">
        <v>149</v>
      </c>
      <c r="AM92" s="30" t="s">
        <v>149</v>
      </c>
      <c r="AN92" s="30" t="s">
        <v>149</v>
      </c>
      <c r="AO92" s="30" t="s">
        <v>149</v>
      </c>
      <c r="AP92" s="30" t="s">
        <v>149</v>
      </c>
      <c r="AQ92" s="30" t="s">
        <v>149</v>
      </c>
      <c r="AR92" s="30" t="s">
        <v>149</v>
      </c>
      <c r="AS92" s="30" t="s">
        <v>149</v>
      </c>
      <c r="AT92" s="30" t="s">
        <v>149</v>
      </c>
      <c r="AU92" s="30" t="s">
        <v>149</v>
      </c>
      <c r="AV92" s="30" t="s">
        <v>149</v>
      </c>
      <c r="AW92" s="30" t="s">
        <v>149</v>
      </c>
      <c r="AX92" s="30" t="s">
        <v>149</v>
      </c>
      <c r="AY92" s="30" t="s">
        <v>149</v>
      </c>
      <c r="AZ92" s="30" t="s">
        <v>149</v>
      </c>
      <c r="BA92" s="30" t="s">
        <v>149</v>
      </c>
      <c r="BB92" s="30" t="s">
        <v>149</v>
      </c>
      <c r="BC92" s="30"/>
      <c r="BD92" s="30" t="s">
        <v>149</v>
      </c>
      <c r="BE92" s="30" t="s">
        <v>149</v>
      </c>
      <c r="BF92" s="30" t="s">
        <v>149</v>
      </c>
      <c r="BG92" s="30" t="s">
        <v>150</v>
      </c>
      <c r="BH92" s="30" t="s">
        <v>149</v>
      </c>
      <c r="BI92" s="30" t="s">
        <v>150</v>
      </c>
      <c r="BJ92" s="30" t="s">
        <v>149</v>
      </c>
      <c r="BK92" s="30" t="s">
        <v>323</v>
      </c>
      <c r="BL92" s="30" t="s">
        <v>149</v>
      </c>
      <c r="BM92" s="30" t="s">
        <v>149</v>
      </c>
      <c r="BN92" s="30" t="s">
        <v>149</v>
      </c>
      <c r="BO92" s="30" t="s">
        <v>149</v>
      </c>
      <c r="BP92" s="30" t="s">
        <v>149</v>
      </c>
      <c r="BQ92" s="30" t="s">
        <v>149</v>
      </c>
      <c r="BR92" s="30" t="s">
        <v>149</v>
      </c>
      <c r="BS92" s="30" t="s">
        <v>323</v>
      </c>
      <c r="BT92" s="30" t="s">
        <v>149</v>
      </c>
      <c r="BU92" s="30" t="s">
        <v>323</v>
      </c>
      <c r="BV92" s="30" t="s">
        <v>149</v>
      </c>
      <c r="BW92" s="30" t="s">
        <v>149</v>
      </c>
      <c r="BX92" s="30" t="s">
        <v>323</v>
      </c>
      <c r="BY92" s="30" t="s">
        <v>149</v>
      </c>
      <c r="BZ92" s="30" t="s">
        <v>150</v>
      </c>
      <c r="CA92" s="30" t="s">
        <v>149</v>
      </c>
      <c r="CB92" s="30" t="s">
        <v>149</v>
      </c>
      <c r="CC92" s="30" t="s">
        <v>149</v>
      </c>
      <c r="CD92" s="30" t="s">
        <v>149</v>
      </c>
      <c r="CE92" s="30" t="s">
        <v>323</v>
      </c>
      <c r="CF92" s="30" t="s">
        <v>323</v>
      </c>
      <c r="CG92" s="30" t="s">
        <v>149</v>
      </c>
      <c r="CH92" s="30" t="s">
        <v>149</v>
      </c>
      <c r="CI92" s="30" t="s">
        <v>149</v>
      </c>
      <c r="CJ92" s="30" t="s">
        <v>149</v>
      </c>
      <c r="CK92" s="30" t="s">
        <v>150</v>
      </c>
      <c r="CL92" s="30" t="s">
        <v>150</v>
      </c>
      <c r="CM92" s="30" t="s">
        <v>149</v>
      </c>
      <c r="CN92" s="30" t="s">
        <v>149</v>
      </c>
      <c r="CO92" s="30" t="s">
        <v>149</v>
      </c>
      <c r="CP92" s="30" t="s">
        <v>149</v>
      </c>
      <c r="CQ92" s="30" t="s">
        <v>149</v>
      </c>
      <c r="CR92" s="30" t="s">
        <v>150</v>
      </c>
      <c r="CS92" s="30" t="s">
        <v>323</v>
      </c>
      <c r="CT92" s="30" t="s">
        <v>149</v>
      </c>
      <c r="CU92" s="30" t="s">
        <v>149</v>
      </c>
      <c r="CV92" s="30" t="s">
        <v>149</v>
      </c>
      <c r="CW92" s="30" t="s">
        <v>149</v>
      </c>
      <c r="CX92" s="30" t="s">
        <v>149</v>
      </c>
      <c r="CY92" s="30" t="s">
        <v>323</v>
      </c>
      <c r="CZ92" s="30" t="s">
        <v>323</v>
      </c>
      <c r="DA92" s="30" t="s">
        <v>149</v>
      </c>
      <c r="DB92" s="30" t="s">
        <v>149</v>
      </c>
      <c r="DC92" s="30" t="s">
        <v>149</v>
      </c>
      <c r="DD92" s="30" t="s">
        <v>149</v>
      </c>
      <c r="DE92" s="30" t="s">
        <v>323</v>
      </c>
      <c r="DF92" s="30" t="s">
        <v>149</v>
      </c>
      <c r="DG92" s="30" t="s">
        <v>149</v>
      </c>
      <c r="DH92" s="30" t="s">
        <v>149</v>
      </c>
      <c r="DI92" s="30" t="s">
        <v>149</v>
      </c>
      <c r="DJ92" s="30" t="s">
        <v>149</v>
      </c>
      <c r="DK92" s="30" t="s">
        <v>323</v>
      </c>
      <c r="DL92" s="30" t="s">
        <v>323</v>
      </c>
      <c r="DM92" s="30" t="s">
        <v>323</v>
      </c>
      <c r="DN92" s="30" t="s">
        <v>149</v>
      </c>
      <c r="DO92" s="30" t="s">
        <v>323</v>
      </c>
      <c r="DP92" s="30" t="s">
        <v>149</v>
      </c>
      <c r="DQ92" s="30" t="s">
        <v>323</v>
      </c>
      <c r="DR92" s="30" t="s">
        <v>149</v>
      </c>
      <c r="DS92" s="30" t="s">
        <v>149</v>
      </c>
      <c r="DT92" s="30" t="s">
        <v>149</v>
      </c>
      <c r="DU92" s="30" t="s">
        <v>323</v>
      </c>
      <c r="DV92" s="30" t="s">
        <v>323</v>
      </c>
      <c r="DW92" s="30" t="s">
        <v>149</v>
      </c>
      <c r="DX92" s="30" t="s">
        <v>149</v>
      </c>
      <c r="DY92" s="30" t="s">
        <v>149</v>
      </c>
      <c r="DZ92" s="30" t="s">
        <v>149</v>
      </c>
      <c r="EA92" s="30" t="s">
        <v>323</v>
      </c>
      <c r="EB92" s="30" t="s">
        <v>149</v>
      </c>
      <c r="EC92" s="30" t="s">
        <v>323</v>
      </c>
      <c r="ED92" s="30" t="s">
        <v>149</v>
      </c>
      <c r="EE92" s="30" t="s">
        <v>323</v>
      </c>
      <c r="EF92" s="30" t="s">
        <v>323</v>
      </c>
      <c r="EG92" s="30" t="s">
        <v>323</v>
      </c>
      <c r="EH92" s="30" t="s">
        <v>149</v>
      </c>
      <c r="EI92" s="30" t="s">
        <v>149</v>
      </c>
      <c r="EJ92" s="30" t="s">
        <v>323</v>
      </c>
      <c r="EK92" s="30" t="s">
        <v>323</v>
      </c>
      <c r="EL92" s="30" t="s">
        <v>1037</v>
      </c>
      <c r="EM92" s="30" t="s">
        <v>411</v>
      </c>
      <c r="EN92" s="30" t="s">
        <v>1038</v>
      </c>
      <c r="EO92" s="30" t="s">
        <v>1039</v>
      </c>
      <c r="EP92" s="30" t="s">
        <v>1040</v>
      </c>
      <c r="EQ92" s="30" t="s">
        <v>1041</v>
      </c>
      <c r="ER92" s="30" t="s">
        <v>1042</v>
      </c>
      <c r="ES92" s="30" t="s">
        <v>411</v>
      </c>
    </row>
    <row r="93" spans="1:149" s="2" customFormat="1" ht="22.5" customHeight="1" x14ac:dyDescent="0.35">
      <c r="A93" s="29">
        <v>91</v>
      </c>
      <c r="B93" s="30" t="s">
        <v>1043</v>
      </c>
      <c r="C93" s="31" t="s">
        <v>945</v>
      </c>
      <c r="D93" s="30" t="s">
        <v>846</v>
      </c>
      <c r="E93" s="30" t="s">
        <v>1036</v>
      </c>
      <c r="F93" s="30">
        <v>60</v>
      </c>
      <c r="G93" s="30">
        <v>3</v>
      </c>
      <c r="H93" s="30" t="s">
        <v>157</v>
      </c>
      <c r="I93" s="30" t="s">
        <v>210</v>
      </c>
      <c r="J93" s="40">
        <v>2500000</v>
      </c>
      <c r="K93" s="40">
        <v>2000000</v>
      </c>
      <c r="L93" s="30" t="s">
        <v>259</v>
      </c>
      <c r="M93" s="30" t="s">
        <v>848</v>
      </c>
      <c r="N93" s="30">
        <v>200</v>
      </c>
      <c r="O93" s="30" t="s">
        <v>356</v>
      </c>
      <c r="P93" s="30">
        <v>30</v>
      </c>
      <c r="Q93" s="30" t="s">
        <v>389</v>
      </c>
      <c r="R93" s="30" t="s">
        <v>149</v>
      </c>
      <c r="S93" s="30" t="s">
        <v>149</v>
      </c>
      <c r="T93" s="30" t="s">
        <v>148</v>
      </c>
      <c r="U93" s="30" t="s">
        <v>149</v>
      </c>
      <c r="V93" s="30" t="s">
        <v>149</v>
      </c>
      <c r="W93" s="30" t="s">
        <v>149</v>
      </c>
      <c r="X93" s="30" t="s">
        <v>149</v>
      </c>
      <c r="Y93" s="30" t="s">
        <v>149</v>
      </c>
      <c r="Z93" s="30" t="s">
        <v>149</v>
      </c>
      <c r="AA93" s="30" t="s">
        <v>149</v>
      </c>
      <c r="AB93" s="30" t="s">
        <v>149</v>
      </c>
      <c r="AC93" s="30" t="s">
        <v>148</v>
      </c>
      <c r="AD93" s="30" t="s">
        <v>149</v>
      </c>
      <c r="AE93" s="30" t="s">
        <v>149</v>
      </c>
      <c r="AF93" s="30" t="s">
        <v>149</v>
      </c>
      <c r="AG93" s="30" t="s">
        <v>149</v>
      </c>
      <c r="AH93" s="30" t="s">
        <v>149</v>
      </c>
      <c r="AI93" s="30" t="s">
        <v>149</v>
      </c>
      <c r="AJ93" s="30" t="s">
        <v>149</v>
      </c>
      <c r="AK93" s="30" t="s">
        <v>149</v>
      </c>
      <c r="AL93" s="30" t="s">
        <v>148</v>
      </c>
      <c r="AM93" s="30" t="s">
        <v>149</v>
      </c>
      <c r="AN93" s="30" t="s">
        <v>149</v>
      </c>
      <c r="AO93" s="30" t="s">
        <v>148</v>
      </c>
      <c r="AP93" s="30" t="s">
        <v>149</v>
      </c>
      <c r="AQ93" s="30" t="s">
        <v>149</v>
      </c>
      <c r="AR93" s="30" t="s">
        <v>149</v>
      </c>
      <c r="AS93" s="30" t="s">
        <v>148</v>
      </c>
      <c r="AT93" s="30" t="s">
        <v>149</v>
      </c>
      <c r="AU93" s="30" t="s">
        <v>149</v>
      </c>
      <c r="AV93" s="30" t="s">
        <v>149</v>
      </c>
      <c r="AW93" s="30" t="s">
        <v>149</v>
      </c>
      <c r="AX93" s="30" t="s">
        <v>149</v>
      </c>
      <c r="AY93" s="30" t="s">
        <v>149</v>
      </c>
      <c r="AZ93" s="30" t="s">
        <v>148</v>
      </c>
      <c r="BA93" s="30" t="s">
        <v>149</v>
      </c>
      <c r="BB93" s="30" t="s">
        <v>149</v>
      </c>
      <c r="BC93" s="30"/>
      <c r="BD93" s="30" t="s">
        <v>149</v>
      </c>
      <c r="BE93" s="30" t="s">
        <v>148</v>
      </c>
      <c r="BF93" s="30" t="s">
        <v>149</v>
      </c>
      <c r="BG93" s="30" t="s">
        <v>149</v>
      </c>
      <c r="BH93" s="30" t="s">
        <v>148</v>
      </c>
      <c r="BI93" s="30" t="s">
        <v>149</v>
      </c>
      <c r="BJ93" s="30" t="s">
        <v>149</v>
      </c>
      <c r="BK93" s="30" t="s">
        <v>149</v>
      </c>
      <c r="BL93" s="30" t="s">
        <v>148</v>
      </c>
      <c r="BM93" s="30" t="s">
        <v>149</v>
      </c>
      <c r="BN93" s="30" t="s">
        <v>148</v>
      </c>
      <c r="BO93" s="30" t="s">
        <v>149</v>
      </c>
      <c r="BP93" s="30" t="s">
        <v>149</v>
      </c>
      <c r="BQ93" s="30" t="s">
        <v>149</v>
      </c>
      <c r="BR93" s="30" t="s">
        <v>149</v>
      </c>
      <c r="BS93" s="30" t="s">
        <v>148</v>
      </c>
      <c r="BT93" s="30" t="s">
        <v>149</v>
      </c>
      <c r="BU93" s="30" t="s">
        <v>149</v>
      </c>
      <c r="BV93" s="30" t="s">
        <v>149</v>
      </c>
      <c r="BW93" s="30" t="s">
        <v>149</v>
      </c>
      <c r="BX93" s="30" t="s">
        <v>149</v>
      </c>
      <c r="BY93" s="30" t="s">
        <v>149</v>
      </c>
      <c r="BZ93" s="30" t="s">
        <v>149</v>
      </c>
      <c r="CA93" s="30" t="s">
        <v>148</v>
      </c>
      <c r="CB93" s="30" t="s">
        <v>149</v>
      </c>
      <c r="CC93" s="30" t="s">
        <v>149</v>
      </c>
      <c r="CD93" s="30" t="s">
        <v>149</v>
      </c>
      <c r="CE93" s="30" t="s">
        <v>149</v>
      </c>
      <c r="CF93" s="30" t="s">
        <v>148</v>
      </c>
      <c r="CG93" s="30" t="s">
        <v>149</v>
      </c>
      <c r="CH93" s="30" t="s">
        <v>149</v>
      </c>
      <c r="CI93" s="30" t="s">
        <v>148</v>
      </c>
      <c r="CJ93" s="30" t="s">
        <v>149</v>
      </c>
      <c r="CK93" s="30" t="s">
        <v>149</v>
      </c>
      <c r="CL93" s="30" t="s">
        <v>149</v>
      </c>
      <c r="CM93" s="30" t="s">
        <v>323</v>
      </c>
      <c r="CN93" s="30" t="s">
        <v>149</v>
      </c>
      <c r="CO93" s="30" t="s">
        <v>149</v>
      </c>
      <c r="CP93" s="30" t="s">
        <v>149</v>
      </c>
      <c r="CQ93" s="30" t="s">
        <v>149</v>
      </c>
      <c r="CR93" s="30" t="s">
        <v>149</v>
      </c>
      <c r="CS93" s="30" t="s">
        <v>149</v>
      </c>
      <c r="CT93" s="30" t="s">
        <v>149</v>
      </c>
      <c r="CU93" s="30" t="s">
        <v>148</v>
      </c>
      <c r="CV93" s="30" t="s">
        <v>149</v>
      </c>
      <c r="CW93" s="30" t="s">
        <v>149</v>
      </c>
      <c r="CX93" s="30" t="s">
        <v>149</v>
      </c>
      <c r="CY93" s="30" t="s">
        <v>149</v>
      </c>
      <c r="CZ93" s="30" t="s">
        <v>323</v>
      </c>
      <c r="DA93" s="30" t="s">
        <v>149</v>
      </c>
      <c r="DB93" s="30" t="s">
        <v>149</v>
      </c>
      <c r="DC93" s="30" t="s">
        <v>149</v>
      </c>
      <c r="DD93" s="30" t="s">
        <v>149</v>
      </c>
      <c r="DE93" s="30" t="s">
        <v>149</v>
      </c>
      <c r="DF93" s="30" t="s">
        <v>148</v>
      </c>
      <c r="DG93" s="30" t="s">
        <v>149</v>
      </c>
      <c r="DH93" s="30" t="s">
        <v>148</v>
      </c>
      <c r="DI93" s="30" t="s">
        <v>149</v>
      </c>
      <c r="DJ93" s="30" t="s">
        <v>149</v>
      </c>
      <c r="DK93" s="30" t="s">
        <v>148</v>
      </c>
      <c r="DL93" s="30" t="s">
        <v>149</v>
      </c>
      <c r="DM93" s="30" t="s">
        <v>148</v>
      </c>
      <c r="DN93" s="30" t="s">
        <v>149</v>
      </c>
      <c r="DO93" s="30" t="s">
        <v>148</v>
      </c>
      <c r="DP93" s="30" t="s">
        <v>149</v>
      </c>
      <c r="DQ93" s="30" t="s">
        <v>149</v>
      </c>
      <c r="DR93" s="30" t="s">
        <v>149</v>
      </c>
      <c r="DS93" s="30" t="s">
        <v>1044</v>
      </c>
      <c r="DT93" s="30" t="s">
        <v>149</v>
      </c>
      <c r="DU93" s="30" t="s">
        <v>148</v>
      </c>
      <c r="DV93" s="30" t="s">
        <v>149</v>
      </c>
      <c r="DW93" s="30" t="s">
        <v>149</v>
      </c>
      <c r="DX93" s="30" t="s">
        <v>149</v>
      </c>
      <c r="DY93" s="30" t="s">
        <v>149</v>
      </c>
      <c r="DZ93" s="30" t="s">
        <v>149</v>
      </c>
      <c r="EA93" s="30" t="s">
        <v>149</v>
      </c>
      <c r="EB93" s="30" t="s">
        <v>203</v>
      </c>
      <c r="EC93" s="30" t="s">
        <v>149</v>
      </c>
      <c r="ED93" s="30" t="s">
        <v>148</v>
      </c>
      <c r="EE93" s="30" t="s">
        <v>148</v>
      </c>
      <c r="EF93" s="30" t="s">
        <v>149</v>
      </c>
      <c r="EG93" s="30" t="s">
        <v>149</v>
      </c>
      <c r="EH93" s="30" t="s">
        <v>149</v>
      </c>
      <c r="EI93" s="30" t="s">
        <v>149</v>
      </c>
      <c r="EJ93" s="30" t="s">
        <v>149</v>
      </c>
      <c r="EK93" s="30" t="s">
        <v>149</v>
      </c>
      <c r="EL93" s="30" t="s">
        <v>1045</v>
      </c>
      <c r="EM93" s="30" t="s">
        <v>1046</v>
      </c>
      <c r="EN93" s="30" t="s">
        <v>1038</v>
      </c>
      <c r="EO93" s="30" t="s">
        <v>1047</v>
      </c>
      <c r="EP93" s="30" t="s">
        <v>1048</v>
      </c>
      <c r="EQ93" s="30" t="s">
        <v>988</v>
      </c>
      <c r="ER93" s="30" t="s">
        <v>1033</v>
      </c>
      <c r="ES93" s="30" t="s">
        <v>411</v>
      </c>
    </row>
    <row r="94" spans="1:149" s="2" customFormat="1" ht="22.5" customHeight="1" x14ac:dyDescent="0.35">
      <c r="A94" s="29">
        <v>92</v>
      </c>
      <c r="B94" s="30" t="s">
        <v>1049</v>
      </c>
      <c r="C94" s="31" t="s">
        <v>945</v>
      </c>
      <c r="D94" s="30" t="s">
        <v>846</v>
      </c>
      <c r="E94" s="30" t="s">
        <v>1036</v>
      </c>
      <c r="F94" s="30">
        <v>45</v>
      </c>
      <c r="G94" s="30">
        <v>5</v>
      </c>
      <c r="H94" s="30" t="s">
        <v>157</v>
      </c>
      <c r="I94" s="30" t="s">
        <v>158</v>
      </c>
      <c r="J94" s="40">
        <v>7000000</v>
      </c>
      <c r="K94" s="40">
        <v>3500000</v>
      </c>
      <c r="L94" s="30" t="s">
        <v>422</v>
      </c>
      <c r="M94" s="30" t="s">
        <v>848</v>
      </c>
      <c r="N94" s="30">
        <v>875</v>
      </c>
      <c r="O94" s="30" t="s">
        <v>234</v>
      </c>
      <c r="P94" s="30">
        <v>25</v>
      </c>
      <c r="Q94" s="30" t="s">
        <v>389</v>
      </c>
      <c r="R94" s="30" t="s">
        <v>149</v>
      </c>
      <c r="S94" s="30" t="s">
        <v>149</v>
      </c>
      <c r="T94" s="30" t="s">
        <v>149</v>
      </c>
      <c r="U94" s="30" t="s">
        <v>149</v>
      </c>
      <c r="V94" s="30" t="s">
        <v>149</v>
      </c>
      <c r="W94" s="30" t="s">
        <v>149</v>
      </c>
      <c r="X94" s="30" t="s">
        <v>149</v>
      </c>
      <c r="Y94" s="30" t="s">
        <v>149</v>
      </c>
      <c r="Z94" s="30" t="s">
        <v>149</v>
      </c>
      <c r="AA94" s="30" t="s">
        <v>149</v>
      </c>
      <c r="AB94" s="30" t="s">
        <v>149</v>
      </c>
      <c r="AC94" s="30" t="s">
        <v>149</v>
      </c>
      <c r="AD94" s="30" t="s">
        <v>149</v>
      </c>
      <c r="AE94" s="30" t="s">
        <v>149</v>
      </c>
      <c r="AF94" s="30" t="s">
        <v>149</v>
      </c>
      <c r="AG94" s="30" t="s">
        <v>149</v>
      </c>
      <c r="AH94" s="30" t="s">
        <v>149</v>
      </c>
      <c r="AI94" s="30" t="s">
        <v>149</v>
      </c>
      <c r="AJ94" s="30" t="s">
        <v>149</v>
      </c>
      <c r="AK94" s="30" t="s">
        <v>149</v>
      </c>
      <c r="AL94" s="30" t="s">
        <v>149</v>
      </c>
      <c r="AM94" s="30" t="s">
        <v>149</v>
      </c>
      <c r="AN94" s="30" t="s">
        <v>149</v>
      </c>
      <c r="AO94" s="30" t="s">
        <v>149</v>
      </c>
      <c r="AP94" s="30" t="s">
        <v>149</v>
      </c>
      <c r="AQ94" s="30" t="s">
        <v>149</v>
      </c>
      <c r="AR94" s="30" t="s">
        <v>149</v>
      </c>
      <c r="AS94" s="30" t="s">
        <v>149</v>
      </c>
      <c r="AT94" s="30" t="s">
        <v>149</v>
      </c>
      <c r="AU94" s="30" t="s">
        <v>149</v>
      </c>
      <c r="AV94" s="30" t="s">
        <v>149</v>
      </c>
      <c r="AW94" s="30" t="s">
        <v>149</v>
      </c>
      <c r="AX94" s="30" t="s">
        <v>149</v>
      </c>
      <c r="AY94" s="30" t="s">
        <v>149</v>
      </c>
      <c r="AZ94" s="30" t="s">
        <v>149</v>
      </c>
      <c r="BA94" s="30" t="s">
        <v>149</v>
      </c>
      <c r="BB94" s="30" t="s">
        <v>149</v>
      </c>
      <c r="BC94" s="30"/>
      <c r="BD94" s="30" t="s">
        <v>149</v>
      </c>
      <c r="BE94" s="30" t="s">
        <v>149</v>
      </c>
      <c r="BF94" s="30" t="s">
        <v>149</v>
      </c>
      <c r="BG94" s="30" t="s">
        <v>390</v>
      </c>
      <c r="BH94" s="30" t="s">
        <v>323</v>
      </c>
      <c r="BI94" s="30" t="s">
        <v>149</v>
      </c>
      <c r="BJ94" s="30" t="s">
        <v>149</v>
      </c>
      <c r="BK94" s="30" t="s">
        <v>149</v>
      </c>
      <c r="BL94" s="30" t="s">
        <v>149</v>
      </c>
      <c r="BM94" s="30" t="s">
        <v>149</v>
      </c>
      <c r="BN94" s="30" t="s">
        <v>149</v>
      </c>
      <c r="BO94" s="30" t="s">
        <v>149</v>
      </c>
      <c r="BP94" s="30" t="s">
        <v>149</v>
      </c>
      <c r="BQ94" s="30" t="s">
        <v>148</v>
      </c>
      <c r="BR94" s="30" t="s">
        <v>149</v>
      </c>
      <c r="BS94" s="30" t="s">
        <v>149</v>
      </c>
      <c r="BT94" s="30" t="s">
        <v>148</v>
      </c>
      <c r="BU94" s="30" t="s">
        <v>148</v>
      </c>
      <c r="BV94" s="30" t="s">
        <v>148</v>
      </c>
      <c r="BW94" s="30" t="s">
        <v>149</v>
      </c>
      <c r="BX94" s="30" t="s">
        <v>149</v>
      </c>
      <c r="BY94" s="30" t="s">
        <v>149</v>
      </c>
      <c r="BZ94" s="30" t="s">
        <v>150</v>
      </c>
      <c r="CA94" s="30" t="s">
        <v>150</v>
      </c>
      <c r="CB94" s="30" t="s">
        <v>323</v>
      </c>
      <c r="CC94" s="30" t="s">
        <v>161</v>
      </c>
      <c r="CD94" s="30" t="s">
        <v>149</v>
      </c>
      <c r="CE94" s="30" t="s">
        <v>150</v>
      </c>
      <c r="CF94" s="30" t="s">
        <v>323</v>
      </c>
      <c r="CG94" s="30" t="s">
        <v>149</v>
      </c>
      <c r="CH94" s="30" t="s">
        <v>149</v>
      </c>
      <c r="CI94" s="30" t="s">
        <v>149</v>
      </c>
      <c r="CJ94" s="30" t="s">
        <v>150</v>
      </c>
      <c r="CK94" s="30" t="s">
        <v>150</v>
      </c>
      <c r="CL94" s="30" t="s">
        <v>150</v>
      </c>
      <c r="CM94" s="30" t="s">
        <v>149</v>
      </c>
      <c r="CN94" s="30" t="s">
        <v>149</v>
      </c>
      <c r="CO94" s="30" t="s">
        <v>149</v>
      </c>
      <c r="CP94" s="30" t="s">
        <v>149</v>
      </c>
      <c r="CQ94" s="30" t="s">
        <v>149</v>
      </c>
      <c r="CR94" s="30" t="s">
        <v>149</v>
      </c>
      <c r="CS94" s="30" t="s">
        <v>149</v>
      </c>
      <c r="CT94" s="30" t="s">
        <v>149</v>
      </c>
      <c r="CU94" s="30" t="s">
        <v>149</v>
      </c>
      <c r="CV94" s="30" t="s">
        <v>149</v>
      </c>
      <c r="CW94" s="30" t="s">
        <v>323</v>
      </c>
      <c r="CX94" s="30" t="s">
        <v>149</v>
      </c>
      <c r="CY94" s="30" t="s">
        <v>323</v>
      </c>
      <c r="CZ94" s="30" t="s">
        <v>149</v>
      </c>
      <c r="DA94" s="30" t="s">
        <v>149</v>
      </c>
      <c r="DB94" s="30" t="s">
        <v>149</v>
      </c>
      <c r="DC94" s="30" t="s">
        <v>149</v>
      </c>
      <c r="DD94" s="30" t="s">
        <v>149</v>
      </c>
      <c r="DE94" s="30" t="s">
        <v>148</v>
      </c>
      <c r="DF94" s="30" t="s">
        <v>148</v>
      </c>
      <c r="DG94" s="30" t="s">
        <v>149</v>
      </c>
      <c r="DH94" s="30" t="s">
        <v>149</v>
      </c>
      <c r="DI94" s="30" t="s">
        <v>149</v>
      </c>
      <c r="DJ94" s="30" t="s">
        <v>149</v>
      </c>
      <c r="DK94" s="30" t="s">
        <v>148</v>
      </c>
      <c r="DL94" s="30" t="s">
        <v>148</v>
      </c>
      <c r="DM94" s="30" t="s">
        <v>148</v>
      </c>
      <c r="DN94" s="30" t="s">
        <v>148</v>
      </c>
      <c r="DO94" s="30" t="s">
        <v>149</v>
      </c>
      <c r="DP94" s="30" t="s">
        <v>149</v>
      </c>
      <c r="DQ94" s="30" t="s">
        <v>149</v>
      </c>
      <c r="DR94" s="30" t="s">
        <v>323</v>
      </c>
      <c r="DS94" s="30" t="s">
        <v>323</v>
      </c>
      <c r="DT94" s="30" t="s">
        <v>150</v>
      </c>
      <c r="DU94" s="30" t="s">
        <v>149</v>
      </c>
      <c r="DV94" s="30" t="s">
        <v>149</v>
      </c>
      <c r="DW94" s="30" t="s">
        <v>149</v>
      </c>
      <c r="DX94" s="30" t="s">
        <v>323</v>
      </c>
      <c r="DY94" s="30" t="s">
        <v>149</v>
      </c>
      <c r="DZ94" s="30" t="s">
        <v>203</v>
      </c>
      <c r="EA94" s="30" t="s">
        <v>160</v>
      </c>
      <c r="EB94" s="30" t="s">
        <v>149</v>
      </c>
      <c r="EC94" s="30" t="s">
        <v>149</v>
      </c>
      <c r="ED94" s="30" t="s">
        <v>149</v>
      </c>
      <c r="EE94" s="30" t="s">
        <v>148</v>
      </c>
      <c r="EF94" s="30" t="s">
        <v>160</v>
      </c>
      <c r="EG94" s="30" t="s">
        <v>160</v>
      </c>
      <c r="EH94" s="30" t="s">
        <v>160</v>
      </c>
      <c r="EI94" s="30" t="s">
        <v>323</v>
      </c>
      <c r="EJ94" s="30" t="s">
        <v>149</v>
      </c>
      <c r="EK94" s="30" t="s">
        <v>148</v>
      </c>
      <c r="EL94" s="30" t="s">
        <v>1050</v>
      </c>
      <c r="EM94" s="30" t="s">
        <v>1051</v>
      </c>
      <c r="EN94" s="30" t="s">
        <v>1038</v>
      </c>
      <c r="EO94" s="30" t="s">
        <v>1047</v>
      </c>
      <c r="EP94" s="30" t="s">
        <v>1048</v>
      </c>
      <c r="EQ94" s="30" t="s">
        <v>1052</v>
      </c>
      <c r="ER94" s="30" t="s">
        <v>1033</v>
      </c>
      <c r="ES94" s="30" t="s">
        <v>411</v>
      </c>
    </row>
    <row r="95" spans="1:149" s="2" customFormat="1" ht="22.5" customHeight="1" x14ac:dyDescent="0.35">
      <c r="A95" s="29">
        <v>93</v>
      </c>
      <c r="B95" s="30" t="s">
        <v>1053</v>
      </c>
      <c r="C95" s="31" t="s">
        <v>945</v>
      </c>
      <c r="D95" s="30" t="s">
        <v>846</v>
      </c>
      <c r="E95" s="30" t="s">
        <v>1036</v>
      </c>
      <c r="F95" s="30">
        <v>67</v>
      </c>
      <c r="G95" s="30"/>
      <c r="H95" s="30" t="s">
        <v>157</v>
      </c>
      <c r="I95" s="30" t="s">
        <v>158</v>
      </c>
      <c r="J95" s="40">
        <v>6000000</v>
      </c>
      <c r="K95" s="40">
        <v>2500000</v>
      </c>
      <c r="L95" s="30" t="s">
        <v>422</v>
      </c>
      <c r="M95" s="30" t="s">
        <v>848</v>
      </c>
      <c r="N95" s="30">
        <v>500</v>
      </c>
      <c r="O95" s="30" t="s">
        <v>212</v>
      </c>
      <c r="P95" s="30">
        <v>37</v>
      </c>
      <c r="Q95" s="30" t="s">
        <v>389</v>
      </c>
      <c r="R95" s="30" t="s">
        <v>149</v>
      </c>
      <c r="S95" s="30" t="s">
        <v>149</v>
      </c>
      <c r="T95" s="30" t="s">
        <v>149</v>
      </c>
      <c r="U95" s="30" t="s">
        <v>149</v>
      </c>
      <c r="V95" s="30" t="s">
        <v>149</v>
      </c>
      <c r="W95" s="30" t="s">
        <v>149</v>
      </c>
      <c r="X95" s="30" t="s">
        <v>149</v>
      </c>
      <c r="Y95" s="30" t="s">
        <v>149</v>
      </c>
      <c r="Z95" s="30" t="s">
        <v>149</v>
      </c>
      <c r="AA95" s="30" t="s">
        <v>149</v>
      </c>
      <c r="AB95" s="30" t="s">
        <v>148</v>
      </c>
      <c r="AC95" s="30" t="s">
        <v>149</v>
      </c>
      <c r="AD95" s="30" t="s">
        <v>149</v>
      </c>
      <c r="AE95" s="30" t="s">
        <v>149</v>
      </c>
      <c r="AF95" s="30" t="s">
        <v>149</v>
      </c>
      <c r="AG95" s="30" t="s">
        <v>149</v>
      </c>
      <c r="AH95" s="30" t="s">
        <v>149</v>
      </c>
      <c r="AI95" s="30" t="s">
        <v>149</v>
      </c>
      <c r="AJ95" s="30" t="s">
        <v>149</v>
      </c>
      <c r="AK95" s="30" t="s">
        <v>149</v>
      </c>
      <c r="AL95" s="30" t="s">
        <v>149</v>
      </c>
      <c r="AM95" s="30" t="s">
        <v>148</v>
      </c>
      <c r="AN95" s="30" t="s">
        <v>149</v>
      </c>
      <c r="AO95" s="30" t="s">
        <v>149</v>
      </c>
      <c r="AP95" s="30" t="s">
        <v>149</v>
      </c>
      <c r="AQ95" s="30" t="s">
        <v>149</v>
      </c>
      <c r="AR95" s="30" t="s">
        <v>149</v>
      </c>
      <c r="AS95" s="30" t="s">
        <v>149</v>
      </c>
      <c r="AT95" s="30" t="s">
        <v>149</v>
      </c>
      <c r="AU95" s="30" t="s">
        <v>149</v>
      </c>
      <c r="AV95" s="30" t="s">
        <v>149</v>
      </c>
      <c r="AW95" s="30" t="s">
        <v>149</v>
      </c>
      <c r="AX95" s="30" t="s">
        <v>149</v>
      </c>
      <c r="AY95" s="30" t="s">
        <v>149</v>
      </c>
      <c r="AZ95" s="30" t="s">
        <v>149</v>
      </c>
      <c r="BA95" s="30" t="s">
        <v>149</v>
      </c>
      <c r="BB95" s="30" t="s">
        <v>149</v>
      </c>
      <c r="BC95" s="30"/>
      <c r="BD95" s="30" t="s">
        <v>149</v>
      </c>
      <c r="BE95" s="30" t="s">
        <v>149</v>
      </c>
      <c r="BF95" s="30" t="s">
        <v>149</v>
      </c>
      <c r="BG95" s="30" t="s">
        <v>149</v>
      </c>
      <c r="BH95" s="30" t="s">
        <v>149</v>
      </c>
      <c r="BI95" s="30" t="s">
        <v>149</v>
      </c>
      <c r="BJ95" s="30" t="s">
        <v>149</v>
      </c>
      <c r="BK95" s="30" t="s">
        <v>149</v>
      </c>
      <c r="BL95" s="30" t="s">
        <v>149</v>
      </c>
      <c r="BM95" s="30" t="s">
        <v>149</v>
      </c>
      <c r="BN95" s="30" t="s">
        <v>149</v>
      </c>
      <c r="BO95" s="30" t="s">
        <v>323</v>
      </c>
      <c r="BP95" s="30" t="s">
        <v>323</v>
      </c>
      <c r="BQ95" s="30" t="s">
        <v>149</v>
      </c>
      <c r="BR95" s="30" t="s">
        <v>149</v>
      </c>
      <c r="BS95" s="30" t="s">
        <v>149</v>
      </c>
      <c r="BT95" s="30" t="s">
        <v>149</v>
      </c>
      <c r="BU95" s="30" t="s">
        <v>149</v>
      </c>
      <c r="BV95" s="30" t="s">
        <v>149</v>
      </c>
      <c r="BW95" s="30" t="s">
        <v>150</v>
      </c>
      <c r="BX95" s="30" t="s">
        <v>149</v>
      </c>
      <c r="BY95" s="30" t="s">
        <v>149</v>
      </c>
      <c r="BZ95" s="30" t="s">
        <v>159</v>
      </c>
      <c r="CA95" s="30" t="s">
        <v>149</v>
      </c>
      <c r="CB95" s="30" t="s">
        <v>149</v>
      </c>
      <c r="CC95" s="30" t="s">
        <v>149</v>
      </c>
      <c r="CD95" s="30" t="s">
        <v>149</v>
      </c>
      <c r="CE95" s="30" t="s">
        <v>323</v>
      </c>
      <c r="CF95" s="30" t="s">
        <v>149</v>
      </c>
      <c r="CG95" s="30" t="s">
        <v>149</v>
      </c>
      <c r="CH95" s="30" t="s">
        <v>843</v>
      </c>
      <c r="CI95" s="30" t="s">
        <v>149</v>
      </c>
      <c r="CJ95" s="30" t="s">
        <v>149</v>
      </c>
      <c r="CK95" s="30" t="s">
        <v>149</v>
      </c>
      <c r="CL95" s="30" t="s">
        <v>149</v>
      </c>
      <c r="CM95" s="30" t="s">
        <v>323</v>
      </c>
      <c r="CN95" s="30" t="s">
        <v>323</v>
      </c>
      <c r="CO95" s="30" t="s">
        <v>150</v>
      </c>
      <c r="CP95" s="30" t="s">
        <v>161</v>
      </c>
      <c r="CQ95" s="30" t="s">
        <v>150</v>
      </c>
      <c r="CR95" s="30" t="s">
        <v>150</v>
      </c>
      <c r="CS95" s="30" t="s">
        <v>149</v>
      </c>
      <c r="CT95" s="30" t="s">
        <v>149</v>
      </c>
      <c r="CU95" s="30" t="s">
        <v>149</v>
      </c>
      <c r="CV95" s="30" t="s">
        <v>149</v>
      </c>
      <c r="CW95" s="30" t="s">
        <v>149</v>
      </c>
      <c r="CX95" s="30" t="s">
        <v>149</v>
      </c>
      <c r="CY95" s="30" t="s">
        <v>323</v>
      </c>
      <c r="CZ95" s="30" t="s">
        <v>323</v>
      </c>
      <c r="DA95" s="30" t="s">
        <v>323</v>
      </c>
      <c r="DB95" s="30" t="s">
        <v>323</v>
      </c>
      <c r="DC95" s="30" t="s">
        <v>323</v>
      </c>
      <c r="DD95" s="30" t="s">
        <v>323</v>
      </c>
      <c r="DE95" s="30" t="s">
        <v>323</v>
      </c>
      <c r="DF95" s="30" t="s">
        <v>149</v>
      </c>
      <c r="DG95" s="30" t="s">
        <v>149</v>
      </c>
      <c r="DH95" s="30" t="s">
        <v>149</v>
      </c>
      <c r="DI95" s="30" t="s">
        <v>149</v>
      </c>
      <c r="DJ95" s="30" t="s">
        <v>149</v>
      </c>
      <c r="DK95" s="30" t="s">
        <v>323</v>
      </c>
      <c r="DL95" s="30" t="s">
        <v>323</v>
      </c>
      <c r="DM95" s="30" t="s">
        <v>323</v>
      </c>
      <c r="DN95" s="30" t="s">
        <v>149</v>
      </c>
      <c r="DO95" s="30" t="s">
        <v>149</v>
      </c>
      <c r="DP95" s="30" t="s">
        <v>149</v>
      </c>
      <c r="DQ95" s="30" t="s">
        <v>149</v>
      </c>
      <c r="DR95" s="30" t="s">
        <v>149</v>
      </c>
      <c r="DS95" s="30" t="s">
        <v>149</v>
      </c>
      <c r="DT95" s="30" t="s">
        <v>149</v>
      </c>
      <c r="DU95" s="30" t="s">
        <v>323</v>
      </c>
      <c r="DV95" s="30" t="s">
        <v>323</v>
      </c>
      <c r="DW95" s="30" t="s">
        <v>323</v>
      </c>
      <c r="DX95" s="30" t="s">
        <v>323</v>
      </c>
      <c r="DY95" s="30" t="s">
        <v>323</v>
      </c>
      <c r="DZ95" s="30" t="s">
        <v>149</v>
      </c>
      <c r="EA95" s="30" t="s">
        <v>149</v>
      </c>
      <c r="EB95" s="30" t="s">
        <v>149</v>
      </c>
      <c r="EC95" s="30" t="s">
        <v>149</v>
      </c>
      <c r="ED95" s="30" t="s">
        <v>149</v>
      </c>
      <c r="EE95" s="30" t="s">
        <v>149</v>
      </c>
      <c r="EF95" s="30" t="s">
        <v>148</v>
      </c>
      <c r="EG95" s="30" t="s">
        <v>148</v>
      </c>
      <c r="EH95" s="30" t="s">
        <v>160</v>
      </c>
      <c r="EI95" s="30" t="s">
        <v>160</v>
      </c>
      <c r="EJ95" s="30" t="s">
        <v>148</v>
      </c>
      <c r="EK95" s="30" t="s">
        <v>148</v>
      </c>
      <c r="EL95" s="30" t="s">
        <v>1054</v>
      </c>
      <c r="EM95" s="30" t="s">
        <v>1046</v>
      </c>
      <c r="EN95" s="30" t="s">
        <v>1055</v>
      </c>
      <c r="EO95" s="30" t="s">
        <v>1047</v>
      </c>
      <c r="EP95" s="30" t="s">
        <v>1048</v>
      </c>
      <c r="EQ95" s="30" t="s">
        <v>1056</v>
      </c>
      <c r="ER95" s="30" t="s">
        <v>1033</v>
      </c>
      <c r="ES95" s="30" t="s">
        <v>411</v>
      </c>
    </row>
    <row r="96" spans="1:149" s="2" customFormat="1" ht="22.5" customHeight="1" x14ac:dyDescent="0.35">
      <c r="A96" s="29">
        <v>94</v>
      </c>
      <c r="B96" s="30" t="s">
        <v>1057</v>
      </c>
      <c r="C96" s="31" t="s">
        <v>945</v>
      </c>
      <c r="D96" s="30" t="s">
        <v>846</v>
      </c>
      <c r="E96" s="30" t="s">
        <v>1036</v>
      </c>
      <c r="F96" s="30">
        <v>40</v>
      </c>
      <c r="G96" s="30">
        <v>3</v>
      </c>
      <c r="H96" s="30" t="s">
        <v>157</v>
      </c>
      <c r="I96" s="30" t="s">
        <v>172</v>
      </c>
      <c r="J96" s="40">
        <v>4400000</v>
      </c>
      <c r="K96" s="40">
        <v>3000000</v>
      </c>
      <c r="L96" s="30" t="s">
        <v>173</v>
      </c>
      <c r="M96" s="30" t="s">
        <v>848</v>
      </c>
      <c r="N96" s="30">
        <v>250</v>
      </c>
      <c r="O96" s="30" t="s">
        <v>241</v>
      </c>
      <c r="P96" s="30">
        <v>20</v>
      </c>
      <c r="Q96" s="30" t="s">
        <v>389</v>
      </c>
      <c r="R96" s="30" t="s">
        <v>149</v>
      </c>
      <c r="S96" s="30" t="s">
        <v>149</v>
      </c>
      <c r="T96" s="30" t="s">
        <v>149</v>
      </c>
      <c r="U96" s="30" t="s">
        <v>149</v>
      </c>
      <c r="V96" s="30" t="s">
        <v>159</v>
      </c>
      <c r="W96" s="30" t="s">
        <v>149</v>
      </c>
      <c r="X96" s="30" t="s">
        <v>149</v>
      </c>
      <c r="Y96" s="30" t="s">
        <v>149</v>
      </c>
      <c r="Z96" s="30" t="s">
        <v>149</v>
      </c>
      <c r="AA96" s="30" t="s">
        <v>149</v>
      </c>
      <c r="AB96" s="30" t="s">
        <v>149</v>
      </c>
      <c r="AC96" s="30" t="s">
        <v>149</v>
      </c>
      <c r="AD96" s="30" t="s">
        <v>159</v>
      </c>
      <c r="AE96" s="30" t="s">
        <v>149</v>
      </c>
      <c r="AF96" s="30" t="s">
        <v>148</v>
      </c>
      <c r="AG96" s="30" t="s">
        <v>148</v>
      </c>
      <c r="AH96" s="30" t="s">
        <v>1058</v>
      </c>
      <c r="AI96" s="30" t="s">
        <v>160</v>
      </c>
      <c r="AJ96" s="30" t="s">
        <v>148</v>
      </c>
      <c r="AK96" s="30" t="s">
        <v>149</v>
      </c>
      <c r="AL96" s="30" t="s">
        <v>149</v>
      </c>
      <c r="AM96" s="30" t="s">
        <v>149</v>
      </c>
      <c r="AN96" s="30" t="s">
        <v>149</v>
      </c>
      <c r="AO96" s="30" t="s">
        <v>149</v>
      </c>
      <c r="AP96" s="30" t="s">
        <v>149</v>
      </c>
      <c r="AQ96" s="30" t="s">
        <v>149</v>
      </c>
      <c r="AR96" s="30" t="s">
        <v>149</v>
      </c>
      <c r="AS96" s="30" t="s">
        <v>149</v>
      </c>
      <c r="AT96" s="30" t="s">
        <v>149</v>
      </c>
      <c r="AU96" s="30" t="s">
        <v>149</v>
      </c>
      <c r="AV96" s="30" t="s">
        <v>149</v>
      </c>
      <c r="AW96" s="30" t="s">
        <v>149</v>
      </c>
      <c r="AX96" s="30" t="s">
        <v>149</v>
      </c>
      <c r="AY96" s="30" t="s">
        <v>149</v>
      </c>
      <c r="AZ96" s="30" t="s">
        <v>149</v>
      </c>
      <c r="BA96" s="30" t="s">
        <v>149</v>
      </c>
      <c r="BB96" s="30" t="s">
        <v>148</v>
      </c>
      <c r="BC96" s="30"/>
      <c r="BD96" s="30" t="s">
        <v>323</v>
      </c>
      <c r="BE96" s="30" t="s">
        <v>323</v>
      </c>
      <c r="BF96" s="30" t="s">
        <v>149</v>
      </c>
      <c r="BG96" s="30" t="s">
        <v>149</v>
      </c>
      <c r="BH96" s="30" t="s">
        <v>323</v>
      </c>
      <c r="BI96" s="30" t="s">
        <v>148</v>
      </c>
      <c r="BJ96" s="30" t="s">
        <v>323</v>
      </c>
      <c r="BK96" s="30" t="s">
        <v>149</v>
      </c>
      <c r="BL96" s="30" t="s">
        <v>149</v>
      </c>
      <c r="BM96" s="30" t="s">
        <v>1005</v>
      </c>
      <c r="BN96" s="30" t="s">
        <v>323</v>
      </c>
      <c r="BO96" s="30" t="s">
        <v>323</v>
      </c>
      <c r="BP96" s="30" t="s">
        <v>149</v>
      </c>
      <c r="BQ96" s="30" t="s">
        <v>148</v>
      </c>
      <c r="BR96" s="30" t="s">
        <v>149</v>
      </c>
      <c r="BS96" s="30" t="s">
        <v>149</v>
      </c>
      <c r="BT96" s="30" t="s">
        <v>148</v>
      </c>
      <c r="BU96" s="30" t="s">
        <v>149</v>
      </c>
      <c r="BV96" s="30" t="s">
        <v>149</v>
      </c>
      <c r="BW96" s="30" t="s">
        <v>161</v>
      </c>
      <c r="BX96" s="30" t="s">
        <v>161</v>
      </c>
      <c r="BY96" s="30" t="s">
        <v>161</v>
      </c>
      <c r="BZ96" s="30" t="s">
        <v>159</v>
      </c>
      <c r="CA96" s="30" t="s">
        <v>149</v>
      </c>
      <c r="CB96" s="30" t="s">
        <v>160</v>
      </c>
      <c r="CC96" s="30" t="s">
        <v>203</v>
      </c>
      <c r="CD96" s="30" t="s">
        <v>149</v>
      </c>
      <c r="CE96" s="30" t="s">
        <v>323</v>
      </c>
      <c r="CF96" s="30" t="s">
        <v>323</v>
      </c>
      <c r="CG96" s="30" t="s">
        <v>149</v>
      </c>
      <c r="CH96" s="30" t="s">
        <v>149</v>
      </c>
      <c r="CI96" s="30" t="s">
        <v>148</v>
      </c>
      <c r="CJ96" s="30" t="s">
        <v>197</v>
      </c>
      <c r="CK96" s="30" t="s">
        <v>159</v>
      </c>
      <c r="CL96" s="30" t="s">
        <v>159</v>
      </c>
      <c r="CM96" s="30" t="s">
        <v>323</v>
      </c>
      <c r="CN96" s="30" t="s">
        <v>149</v>
      </c>
      <c r="CO96" s="30" t="s">
        <v>150</v>
      </c>
      <c r="CP96" s="30" t="s">
        <v>161</v>
      </c>
      <c r="CQ96" s="30" t="s">
        <v>149</v>
      </c>
      <c r="CR96" s="30" t="s">
        <v>150</v>
      </c>
      <c r="CS96" s="30" t="s">
        <v>323</v>
      </c>
      <c r="CT96" s="30" t="s">
        <v>323</v>
      </c>
      <c r="CU96" s="30" t="s">
        <v>149</v>
      </c>
      <c r="CV96" s="30" t="s">
        <v>149</v>
      </c>
      <c r="CW96" s="30" t="s">
        <v>149</v>
      </c>
      <c r="CX96" s="30" t="s">
        <v>149</v>
      </c>
      <c r="CY96" s="30" t="s">
        <v>149</v>
      </c>
      <c r="CZ96" s="30" t="s">
        <v>323</v>
      </c>
      <c r="DA96" s="30" t="s">
        <v>323</v>
      </c>
      <c r="DB96" s="30" t="s">
        <v>149</v>
      </c>
      <c r="DC96" s="30" t="s">
        <v>149</v>
      </c>
      <c r="DD96" s="30" t="s">
        <v>149</v>
      </c>
      <c r="DE96" s="30" t="s">
        <v>323</v>
      </c>
      <c r="DF96" s="30" t="s">
        <v>323</v>
      </c>
      <c r="DG96" s="30" t="s">
        <v>149</v>
      </c>
      <c r="DH96" s="30" t="s">
        <v>149</v>
      </c>
      <c r="DI96" s="30" t="s">
        <v>149</v>
      </c>
      <c r="DJ96" s="30" t="s">
        <v>934</v>
      </c>
      <c r="DK96" s="30" t="s">
        <v>323</v>
      </c>
      <c r="DL96" s="30" t="s">
        <v>149</v>
      </c>
      <c r="DM96" s="30" t="s">
        <v>148</v>
      </c>
      <c r="DN96" s="30" t="s">
        <v>149</v>
      </c>
      <c r="DO96" s="30" t="s">
        <v>148</v>
      </c>
      <c r="DP96" s="30" t="s">
        <v>160</v>
      </c>
      <c r="DQ96" s="30" t="s">
        <v>160</v>
      </c>
      <c r="DR96" s="30" t="s">
        <v>323</v>
      </c>
      <c r="DS96" s="30" t="s">
        <v>323</v>
      </c>
      <c r="DT96" s="30" t="s">
        <v>149</v>
      </c>
      <c r="DU96" s="30" t="s">
        <v>149</v>
      </c>
      <c r="DV96" s="30" t="s">
        <v>148</v>
      </c>
      <c r="DW96" s="30" t="s">
        <v>148</v>
      </c>
      <c r="DX96" s="30" t="s">
        <v>1059</v>
      </c>
      <c r="DY96" s="30" t="s">
        <v>160</v>
      </c>
      <c r="DZ96" s="30" t="s">
        <v>323</v>
      </c>
      <c r="EA96" s="30" t="s">
        <v>323</v>
      </c>
      <c r="EB96" s="30" t="s">
        <v>323</v>
      </c>
      <c r="EC96" s="30" t="s">
        <v>323</v>
      </c>
      <c r="ED96" s="30" t="s">
        <v>149</v>
      </c>
      <c r="EE96" s="30" t="s">
        <v>149</v>
      </c>
      <c r="EF96" s="30" t="s">
        <v>149</v>
      </c>
      <c r="EG96" s="30" t="s">
        <v>149</v>
      </c>
      <c r="EH96" s="30" t="s">
        <v>149</v>
      </c>
      <c r="EI96" s="30" t="s">
        <v>149</v>
      </c>
      <c r="EJ96" s="30" t="s">
        <v>149</v>
      </c>
      <c r="EK96" s="30" t="s">
        <v>148</v>
      </c>
      <c r="EL96" s="30" t="s">
        <v>1050</v>
      </c>
      <c r="EM96" s="30" t="s">
        <v>1046</v>
      </c>
      <c r="EN96" s="30" t="s">
        <v>1038</v>
      </c>
      <c r="EO96" s="30" t="s">
        <v>1047</v>
      </c>
      <c r="EP96" s="30" t="s">
        <v>1048</v>
      </c>
      <c r="EQ96" s="30" t="s">
        <v>1060</v>
      </c>
      <c r="ER96" s="30" t="s">
        <v>1033</v>
      </c>
      <c r="ES96" s="30" t="s">
        <v>411</v>
      </c>
    </row>
    <row r="97" spans="1:149" s="2" customFormat="1" ht="22.5" customHeight="1" x14ac:dyDescent="0.35">
      <c r="A97" s="29">
        <v>95</v>
      </c>
      <c r="B97" s="30" t="s">
        <v>1061</v>
      </c>
      <c r="C97" s="31" t="s">
        <v>945</v>
      </c>
      <c r="D97" s="30" t="s">
        <v>846</v>
      </c>
      <c r="E97" s="30" t="s">
        <v>1062</v>
      </c>
      <c r="F97" s="30">
        <v>53</v>
      </c>
      <c r="G97" s="30">
        <v>3</v>
      </c>
      <c r="H97" s="30" t="s">
        <v>157</v>
      </c>
      <c r="I97" s="30" t="s">
        <v>158</v>
      </c>
      <c r="J97" s="40">
        <v>4000000</v>
      </c>
      <c r="K97" s="40">
        <v>3000000</v>
      </c>
      <c r="L97" s="30" t="s">
        <v>173</v>
      </c>
      <c r="M97" s="30" t="s">
        <v>848</v>
      </c>
      <c r="N97" s="30">
        <v>250</v>
      </c>
      <c r="O97" s="30" t="s">
        <v>241</v>
      </c>
      <c r="P97" s="30">
        <v>23</v>
      </c>
      <c r="Q97" s="30" t="s">
        <v>389</v>
      </c>
      <c r="R97" s="30" t="s">
        <v>149</v>
      </c>
      <c r="S97" s="30" t="s">
        <v>149</v>
      </c>
      <c r="T97" s="30" t="s">
        <v>149</v>
      </c>
      <c r="U97" s="30" t="s">
        <v>149</v>
      </c>
      <c r="V97" s="30" t="s">
        <v>149</v>
      </c>
      <c r="W97" s="30" t="s">
        <v>203</v>
      </c>
      <c r="X97" s="30" t="s">
        <v>149</v>
      </c>
      <c r="Y97" s="30" t="s">
        <v>149</v>
      </c>
      <c r="Z97" s="30" t="s">
        <v>149</v>
      </c>
      <c r="AA97" s="30" t="s">
        <v>149</v>
      </c>
      <c r="AB97" s="30" t="s">
        <v>149</v>
      </c>
      <c r="AC97" s="30" t="s">
        <v>149</v>
      </c>
      <c r="AD97" s="30" t="s">
        <v>149</v>
      </c>
      <c r="AE97" s="30" t="s">
        <v>149</v>
      </c>
      <c r="AF97" s="30" t="s">
        <v>149</v>
      </c>
      <c r="AG97" s="30" t="s">
        <v>149</v>
      </c>
      <c r="AH97" s="30" t="s">
        <v>160</v>
      </c>
      <c r="AI97" s="30" t="s">
        <v>149</v>
      </c>
      <c r="AJ97" s="30" t="s">
        <v>149</v>
      </c>
      <c r="AK97" s="30" t="s">
        <v>149</v>
      </c>
      <c r="AL97" s="30" t="s">
        <v>149</v>
      </c>
      <c r="AM97" s="30" t="s">
        <v>149</v>
      </c>
      <c r="AN97" s="30" t="s">
        <v>149</v>
      </c>
      <c r="AO97" s="30" t="s">
        <v>149</v>
      </c>
      <c r="AP97" s="30" t="s">
        <v>149</v>
      </c>
      <c r="AQ97" s="30" t="s">
        <v>148</v>
      </c>
      <c r="AR97" s="30" t="s">
        <v>149</v>
      </c>
      <c r="AS97" s="30" t="s">
        <v>149</v>
      </c>
      <c r="AT97" s="30" t="s">
        <v>149</v>
      </c>
      <c r="AU97" s="30" t="s">
        <v>149</v>
      </c>
      <c r="AV97" s="30" t="s">
        <v>148</v>
      </c>
      <c r="AW97" s="30" t="s">
        <v>149</v>
      </c>
      <c r="AX97" s="30" t="s">
        <v>149</v>
      </c>
      <c r="AY97" s="30" t="s">
        <v>149</v>
      </c>
      <c r="AZ97" s="30" t="s">
        <v>149</v>
      </c>
      <c r="BA97" s="30" t="s">
        <v>149</v>
      </c>
      <c r="BB97" s="30" t="s">
        <v>149</v>
      </c>
      <c r="BC97" s="30"/>
      <c r="BD97" s="30" t="s">
        <v>149</v>
      </c>
      <c r="BE97" s="30" t="s">
        <v>323</v>
      </c>
      <c r="BF97" s="30" t="s">
        <v>149</v>
      </c>
      <c r="BG97" s="30" t="s">
        <v>160</v>
      </c>
      <c r="BH97" s="30" t="s">
        <v>149</v>
      </c>
      <c r="BI97" s="30" t="s">
        <v>149</v>
      </c>
      <c r="BJ97" s="30" t="s">
        <v>149</v>
      </c>
      <c r="BK97" s="30" t="s">
        <v>149</v>
      </c>
      <c r="BL97" s="30" t="s">
        <v>148</v>
      </c>
      <c r="BM97" s="30" t="s">
        <v>149</v>
      </c>
      <c r="BN97" s="30" t="s">
        <v>148</v>
      </c>
      <c r="BO97" s="30" t="s">
        <v>149</v>
      </c>
      <c r="BP97" s="30" t="s">
        <v>148</v>
      </c>
      <c r="BQ97" s="30" t="s">
        <v>149</v>
      </c>
      <c r="BR97" s="30" t="s">
        <v>149</v>
      </c>
      <c r="BS97" s="30" t="s">
        <v>149</v>
      </c>
      <c r="BT97" s="30" t="s">
        <v>149</v>
      </c>
      <c r="BU97" s="30" t="s">
        <v>148</v>
      </c>
      <c r="BV97" s="30" t="s">
        <v>149</v>
      </c>
      <c r="BW97" s="30" t="s">
        <v>149</v>
      </c>
      <c r="BX97" s="30" t="s">
        <v>149</v>
      </c>
      <c r="BY97" s="30" t="s">
        <v>149</v>
      </c>
      <c r="BZ97" s="30" t="s">
        <v>159</v>
      </c>
      <c r="CA97" s="30" t="s">
        <v>149</v>
      </c>
      <c r="CB97" s="30" t="s">
        <v>160</v>
      </c>
      <c r="CC97" s="30" t="s">
        <v>149</v>
      </c>
      <c r="CD97" s="30" t="s">
        <v>149</v>
      </c>
      <c r="CE97" s="30" t="s">
        <v>323</v>
      </c>
      <c r="CF97" s="30" t="s">
        <v>149</v>
      </c>
      <c r="CG97" s="30" t="s">
        <v>149</v>
      </c>
      <c r="CH97" s="30" t="s">
        <v>149</v>
      </c>
      <c r="CI97" s="30" t="s">
        <v>149</v>
      </c>
      <c r="CJ97" s="30" t="s">
        <v>1059</v>
      </c>
      <c r="CK97" s="30" t="s">
        <v>159</v>
      </c>
      <c r="CL97" s="30" t="s">
        <v>149</v>
      </c>
      <c r="CM97" s="30" t="s">
        <v>149</v>
      </c>
      <c r="CN97" s="30" t="s">
        <v>148</v>
      </c>
      <c r="CO97" s="30" t="s">
        <v>149</v>
      </c>
      <c r="CP97" s="30" t="s">
        <v>149</v>
      </c>
      <c r="CQ97" s="30" t="s">
        <v>149</v>
      </c>
      <c r="CR97" s="30" t="s">
        <v>149</v>
      </c>
      <c r="CS97" s="30" t="s">
        <v>149</v>
      </c>
      <c r="CT97" s="30" t="s">
        <v>149</v>
      </c>
      <c r="CU97" s="30" t="s">
        <v>149</v>
      </c>
      <c r="CV97" s="30" t="s">
        <v>160</v>
      </c>
      <c r="CW97" s="30" t="s">
        <v>149</v>
      </c>
      <c r="CX97" s="30" t="s">
        <v>149</v>
      </c>
      <c r="CY97" s="30" t="s">
        <v>148</v>
      </c>
      <c r="CZ97" s="30" t="s">
        <v>149</v>
      </c>
      <c r="DA97" s="30" t="s">
        <v>149</v>
      </c>
      <c r="DB97" s="30" t="s">
        <v>149</v>
      </c>
      <c r="DC97" s="30" t="s">
        <v>149</v>
      </c>
      <c r="DD97" s="30" t="s">
        <v>149</v>
      </c>
      <c r="DE97" s="30" t="s">
        <v>149</v>
      </c>
      <c r="DF97" s="30" t="s">
        <v>149</v>
      </c>
      <c r="DG97" s="30" t="s">
        <v>148</v>
      </c>
      <c r="DH97" s="30" t="s">
        <v>149</v>
      </c>
      <c r="DI97" s="30" t="s">
        <v>149</v>
      </c>
      <c r="DJ97" s="30" t="s">
        <v>149</v>
      </c>
      <c r="DK97" s="30" t="s">
        <v>323</v>
      </c>
      <c r="DL97" s="30" t="s">
        <v>149</v>
      </c>
      <c r="DM97" s="30" t="s">
        <v>149</v>
      </c>
      <c r="DN97" s="30" t="s">
        <v>149</v>
      </c>
      <c r="DO97" s="30" t="s">
        <v>148</v>
      </c>
      <c r="DP97" s="30" t="s">
        <v>149</v>
      </c>
      <c r="DQ97" s="30" t="s">
        <v>149</v>
      </c>
      <c r="DR97" s="30" t="s">
        <v>149</v>
      </c>
      <c r="DS97" s="30" t="s">
        <v>160</v>
      </c>
      <c r="DT97" s="30" t="s">
        <v>149</v>
      </c>
      <c r="DU97" s="30" t="s">
        <v>149</v>
      </c>
      <c r="DV97" s="30" t="s">
        <v>149</v>
      </c>
      <c r="DW97" s="30" t="s">
        <v>149</v>
      </c>
      <c r="DX97" s="30" t="s">
        <v>149</v>
      </c>
      <c r="DY97" s="30" t="s">
        <v>149</v>
      </c>
      <c r="DZ97" s="30" t="s">
        <v>149</v>
      </c>
      <c r="EA97" s="30" t="s">
        <v>149</v>
      </c>
      <c r="EB97" s="30" t="s">
        <v>149</v>
      </c>
      <c r="EC97" s="30" t="s">
        <v>149</v>
      </c>
      <c r="ED97" s="30" t="s">
        <v>149</v>
      </c>
      <c r="EE97" s="30" t="s">
        <v>149</v>
      </c>
      <c r="EF97" s="30" t="s">
        <v>160</v>
      </c>
      <c r="EG97" s="30" t="s">
        <v>149</v>
      </c>
      <c r="EH97" s="30" t="s">
        <v>323</v>
      </c>
      <c r="EI97" s="30" t="s">
        <v>149</v>
      </c>
      <c r="EJ97" s="30" t="s">
        <v>149</v>
      </c>
      <c r="EK97" s="30" t="s">
        <v>149</v>
      </c>
      <c r="EL97" s="30" t="s">
        <v>1050</v>
      </c>
      <c r="EM97" s="30" t="s">
        <v>1046</v>
      </c>
      <c r="EN97" s="30" t="s">
        <v>1038</v>
      </c>
      <c r="EO97" s="30" t="s">
        <v>1047</v>
      </c>
      <c r="EP97" s="30" t="s">
        <v>1048</v>
      </c>
      <c r="EQ97" s="30" t="s">
        <v>1060</v>
      </c>
      <c r="ER97" s="30" t="s">
        <v>1033</v>
      </c>
      <c r="ES97" s="30" t="s">
        <v>411</v>
      </c>
    </row>
    <row r="98" spans="1:149" s="2" customFormat="1" ht="22.5" customHeight="1" x14ac:dyDescent="0.35">
      <c r="A98" s="29">
        <v>96</v>
      </c>
      <c r="B98" s="30" t="s">
        <v>1063</v>
      </c>
      <c r="C98" s="31" t="s">
        <v>945</v>
      </c>
      <c r="D98" s="30" t="s">
        <v>846</v>
      </c>
      <c r="E98" s="30" t="s">
        <v>1062</v>
      </c>
      <c r="F98" s="30">
        <v>45</v>
      </c>
      <c r="G98" s="30">
        <v>3</v>
      </c>
      <c r="H98" s="30" t="s">
        <v>157</v>
      </c>
      <c r="I98" s="33" t="s">
        <v>158</v>
      </c>
      <c r="J98" s="40">
        <v>4000000</v>
      </c>
      <c r="K98" s="40">
        <v>3000000</v>
      </c>
      <c r="L98" s="30" t="s">
        <v>173</v>
      </c>
      <c r="M98" s="30" t="s">
        <v>848</v>
      </c>
      <c r="N98" s="30">
        <v>250</v>
      </c>
      <c r="O98" s="30" t="s">
        <v>241</v>
      </c>
      <c r="P98" s="30">
        <v>25</v>
      </c>
      <c r="Q98" s="30" t="s">
        <v>389</v>
      </c>
      <c r="R98" s="30" t="s">
        <v>149</v>
      </c>
      <c r="S98" s="30" t="s">
        <v>149</v>
      </c>
      <c r="T98" s="30" t="s">
        <v>149</v>
      </c>
      <c r="U98" s="30" t="s">
        <v>149</v>
      </c>
      <c r="V98" s="30" t="s">
        <v>149</v>
      </c>
      <c r="W98" s="30" t="s">
        <v>149</v>
      </c>
      <c r="X98" s="30" t="s">
        <v>203</v>
      </c>
      <c r="Y98" s="30" t="s">
        <v>203</v>
      </c>
      <c r="Z98" s="30" t="s">
        <v>203</v>
      </c>
      <c r="AA98" s="30" t="s">
        <v>148</v>
      </c>
      <c r="AB98" s="30" t="s">
        <v>149</v>
      </c>
      <c r="AC98" s="30" t="s">
        <v>149</v>
      </c>
      <c r="AD98" s="30" t="s">
        <v>149</v>
      </c>
      <c r="AE98" s="30" t="s">
        <v>148</v>
      </c>
      <c r="AF98" s="30" t="s">
        <v>148</v>
      </c>
      <c r="AG98" s="30" t="s">
        <v>149</v>
      </c>
      <c r="AH98" s="30" t="s">
        <v>149</v>
      </c>
      <c r="AI98" s="30" t="s">
        <v>149</v>
      </c>
      <c r="AJ98" s="30" t="s">
        <v>149</v>
      </c>
      <c r="AK98" s="30" t="s">
        <v>149</v>
      </c>
      <c r="AL98" s="30" t="s">
        <v>149</v>
      </c>
      <c r="AM98" s="30" t="s">
        <v>149</v>
      </c>
      <c r="AN98" s="30" t="s">
        <v>148</v>
      </c>
      <c r="AO98" s="30" t="s">
        <v>148</v>
      </c>
      <c r="AP98" s="30" t="s">
        <v>148</v>
      </c>
      <c r="AQ98" s="30" t="s">
        <v>149</v>
      </c>
      <c r="AR98" s="30" t="s">
        <v>149</v>
      </c>
      <c r="AS98" s="30" t="s">
        <v>149</v>
      </c>
      <c r="AT98" s="30" t="s">
        <v>149</v>
      </c>
      <c r="AU98" s="30" t="s">
        <v>149</v>
      </c>
      <c r="AV98" s="30" t="s">
        <v>149</v>
      </c>
      <c r="AW98" s="30" t="s">
        <v>203</v>
      </c>
      <c r="AX98" s="30" t="s">
        <v>148</v>
      </c>
      <c r="AY98" s="30" t="s">
        <v>148</v>
      </c>
      <c r="AZ98" s="30" t="s">
        <v>149</v>
      </c>
      <c r="BA98" s="30" t="s">
        <v>148</v>
      </c>
      <c r="BB98" s="30" t="s">
        <v>148</v>
      </c>
      <c r="BC98" s="30"/>
      <c r="BD98" s="30" t="s">
        <v>323</v>
      </c>
      <c r="BE98" s="30" t="s">
        <v>323</v>
      </c>
      <c r="BF98" s="30" t="s">
        <v>323</v>
      </c>
      <c r="BG98" s="30" t="s">
        <v>149</v>
      </c>
      <c r="BH98" s="30" t="s">
        <v>149</v>
      </c>
      <c r="BI98" s="30" t="s">
        <v>149</v>
      </c>
      <c r="BJ98" s="30" t="s">
        <v>149</v>
      </c>
      <c r="BK98" s="30" t="s">
        <v>148</v>
      </c>
      <c r="BL98" s="30" t="s">
        <v>149</v>
      </c>
      <c r="BM98" s="30" t="s">
        <v>149</v>
      </c>
      <c r="BN98" s="30" t="s">
        <v>148</v>
      </c>
      <c r="BO98" s="30" t="s">
        <v>323</v>
      </c>
      <c r="BP98" s="30" t="s">
        <v>323</v>
      </c>
      <c r="BQ98" s="30" t="s">
        <v>323</v>
      </c>
      <c r="BR98" s="30" t="s">
        <v>323</v>
      </c>
      <c r="BS98" s="30" t="s">
        <v>323</v>
      </c>
      <c r="BT98" s="30" t="s">
        <v>148</v>
      </c>
      <c r="BU98" s="30" t="s">
        <v>148</v>
      </c>
      <c r="BV98" s="30" t="s">
        <v>148</v>
      </c>
      <c r="BW98" s="30" t="s">
        <v>150</v>
      </c>
      <c r="BX98" s="30" t="s">
        <v>150</v>
      </c>
      <c r="BY98" s="30" t="s">
        <v>149</v>
      </c>
      <c r="BZ98" s="30" t="s">
        <v>149</v>
      </c>
      <c r="CA98" s="30" t="s">
        <v>149</v>
      </c>
      <c r="CB98" s="30" t="s">
        <v>160</v>
      </c>
      <c r="CC98" s="30" t="s">
        <v>203</v>
      </c>
      <c r="CD98" s="30" t="s">
        <v>203</v>
      </c>
      <c r="CE98" s="30" t="s">
        <v>323</v>
      </c>
      <c r="CF98" s="30" t="s">
        <v>323</v>
      </c>
      <c r="CG98" s="30" t="s">
        <v>149</v>
      </c>
      <c r="CH98" s="30" t="s">
        <v>149</v>
      </c>
      <c r="CI98" s="30" t="s">
        <v>149</v>
      </c>
      <c r="CJ98" s="30" t="s">
        <v>149</v>
      </c>
      <c r="CK98" s="30" t="s">
        <v>159</v>
      </c>
      <c r="CL98" s="30" t="s">
        <v>149</v>
      </c>
      <c r="CM98" s="30" t="s">
        <v>149</v>
      </c>
      <c r="CN98" s="30" t="s">
        <v>323</v>
      </c>
      <c r="CO98" s="30" t="s">
        <v>149</v>
      </c>
      <c r="CP98" s="30" t="s">
        <v>149</v>
      </c>
      <c r="CQ98" s="30" t="s">
        <v>149</v>
      </c>
      <c r="CR98" s="30" t="s">
        <v>149</v>
      </c>
      <c r="CS98" s="30" t="s">
        <v>149</v>
      </c>
      <c r="CT98" s="30" t="s">
        <v>149</v>
      </c>
      <c r="CU98" s="30" t="s">
        <v>149</v>
      </c>
      <c r="CV98" s="30" t="s">
        <v>149</v>
      </c>
      <c r="CW98" s="30" t="s">
        <v>149</v>
      </c>
      <c r="CX98" s="30" t="s">
        <v>149</v>
      </c>
      <c r="CY98" s="30" t="s">
        <v>323</v>
      </c>
      <c r="CZ98" s="30" t="s">
        <v>323</v>
      </c>
      <c r="DA98" s="30" t="s">
        <v>323</v>
      </c>
      <c r="DB98" s="30" t="s">
        <v>149</v>
      </c>
      <c r="DC98" s="30" t="s">
        <v>149</v>
      </c>
      <c r="DD98" s="30" t="s">
        <v>149</v>
      </c>
      <c r="DE98" s="30" t="s">
        <v>323</v>
      </c>
      <c r="DF98" s="30" t="s">
        <v>323</v>
      </c>
      <c r="DG98" s="30" t="s">
        <v>149</v>
      </c>
      <c r="DH98" s="30" t="s">
        <v>149</v>
      </c>
      <c r="DI98" s="30" t="s">
        <v>149</v>
      </c>
      <c r="DJ98" s="30" t="s">
        <v>149</v>
      </c>
      <c r="DK98" s="30" t="s">
        <v>149</v>
      </c>
      <c r="DL98" s="30" t="s">
        <v>149</v>
      </c>
      <c r="DM98" s="30" t="s">
        <v>149</v>
      </c>
      <c r="DN98" s="30" t="s">
        <v>149</v>
      </c>
      <c r="DO98" s="30" t="s">
        <v>150</v>
      </c>
      <c r="DP98" s="30" t="s">
        <v>323</v>
      </c>
      <c r="DQ98" s="30" t="s">
        <v>149</v>
      </c>
      <c r="DR98" s="30" t="s">
        <v>323</v>
      </c>
      <c r="DS98" s="30" t="s">
        <v>323</v>
      </c>
      <c r="DT98" s="30" t="s">
        <v>150</v>
      </c>
      <c r="DU98" s="30" t="s">
        <v>149</v>
      </c>
      <c r="DV98" s="30" t="s">
        <v>149</v>
      </c>
      <c r="DW98" s="30" t="s">
        <v>149</v>
      </c>
      <c r="DX98" s="30" t="s">
        <v>149</v>
      </c>
      <c r="DY98" s="30" t="s">
        <v>149</v>
      </c>
      <c r="DZ98" s="30" t="s">
        <v>203</v>
      </c>
      <c r="EA98" s="30" t="s">
        <v>160</v>
      </c>
      <c r="EB98" s="30" t="s">
        <v>149</v>
      </c>
      <c r="EC98" s="30" t="s">
        <v>149</v>
      </c>
      <c r="ED98" s="30" t="s">
        <v>149</v>
      </c>
      <c r="EE98" s="30" t="s">
        <v>323</v>
      </c>
      <c r="EF98" s="30" t="s">
        <v>390</v>
      </c>
      <c r="EG98" s="30" t="s">
        <v>161</v>
      </c>
      <c r="EH98" s="30" t="s">
        <v>149</v>
      </c>
      <c r="EI98" s="30" t="s">
        <v>160</v>
      </c>
      <c r="EJ98" s="30" t="s">
        <v>149</v>
      </c>
      <c r="EK98" s="30" t="s">
        <v>323</v>
      </c>
      <c r="EL98" s="30" t="s">
        <v>1050</v>
      </c>
      <c r="EM98" s="30" t="s">
        <v>1046</v>
      </c>
      <c r="EN98" s="30" t="s">
        <v>1038</v>
      </c>
      <c r="EO98" s="30" t="s">
        <v>1047</v>
      </c>
      <c r="EP98" s="30" t="s">
        <v>1048</v>
      </c>
      <c r="EQ98" s="30" t="s">
        <v>1060</v>
      </c>
      <c r="ER98" s="30" t="s">
        <v>1033</v>
      </c>
      <c r="ES98" s="30" t="s">
        <v>411</v>
      </c>
    </row>
    <row r="99" spans="1:149" s="2" customFormat="1" ht="22.5" customHeight="1" x14ac:dyDescent="0.35">
      <c r="A99" s="29">
        <v>97</v>
      </c>
      <c r="B99" s="30" t="s">
        <v>1064</v>
      </c>
      <c r="C99" s="31" t="s">
        <v>1065</v>
      </c>
      <c r="D99" s="30" t="s">
        <v>846</v>
      </c>
      <c r="E99" s="30" t="s">
        <v>1062</v>
      </c>
      <c r="F99" s="30">
        <v>50</v>
      </c>
      <c r="G99" s="30">
        <v>4</v>
      </c>
      <c r="H99" s="30" t="s">
        <v>157</v>
      </c>
      <c r="I99" s="30" t="s">
        <v>158</v>
      </c>
      <c r="J99" s="40">
        <v>5000000</v>
      </c>
      <c r="K99" s="40">
        <v>3500000</v>
      </c>
      <c r="L99" s="30" t="s">
        <v>255</v>
      </c>
      <c r="M99" s="30" t="s">
        <v>848</v>
      </c>
      <c r="N99" s="30">
        <v>600</v>
      </c>
      <c r="O99" s="30" t="s">
        <v>174</v>
      </c>
      <c r="P99" s="30">
        <v>21</v>
      </c>
      <c r="Q99" s="30" t="s">
        <v>389</v>
      </c>
      <c r="R99" s="30" t="s">
        <v>149</v>
      </c>
      <c r="S99" s="30" t="s">
        <v>149</v>
      </c>
      <c r="T99" s="30" t="s">
        <v>149</v>
      </c>
      <c r="U99" s="30" t="s">
        <v>149</v>
      </c>
      <c r="V99" s="30" t="s">
        <v>149</v>
      </c>
      <c r="W99" s="30" t="s">
        <v>149</v>
      </c>
      <c r="X99" s="30" t="s">
        <v>149</v>
      </c>
      <c r="Y99" s="30" t="s">
        <v>149</v>
      </c>
      <c r="Z99" s="30" t="s">
        <v>149</v>
      </c>
      <c r="AA99" s="30" t="s">
        <v>149</v>
      </c>
      <c r="AB99" s="30" t="s">
        <v>149</v>
      </c>
      <c r="AC99" s="30" t="s">
        <v>149</v>
      </c>
      <c r="AD99" s="30" t="s">
        <v>159</v>
      </c>
      <c r="AE99" s="30" t="s">
        <v>149</v>
      </c>
      <c r="AF99" s="30" t="s">
        <v>149</v>
      </c>
      <c r="AG99" s="30" t="s">
        <v>843</v>
      </c>
      <c r="AH99" s="30"/>
      <c r="AI99" s="30" t="s">
        <v>149</v>
      </c>
      <c r="AJ99" s="30" t="s">
        <v>149</v>
      </c>
      <c r="AK99" s="30" t="s">
        <v>323</v>
      </c>
      <c r="AL99" s="30" t="s">
        <v>149</v>
      </c>
      <c r="AM99" s="30" t="s">
        <v>148</v>
      </c>
      <c r="AN99" s="30" t="s">
        <v>150</v>
      </c>
      <c r="AO99" s="30" t="s">
        <v>149</v>
      </c>
      <c r="AP99" s="30" t="s">
        <v>150</v>
      </c>
      <c r="AQ99" s="30" t="s">
        <v>149</v>
      </c>
      <c r="AR99" s="30" t="s">
        <v>149</v>
      </c>
      <c r="AS99" s="30" t="s">
        <v>149</v>
      </c>
      <c r="AT99" s="30" t="s">
        <v>149</v>
      </c>
      <c r="AU99" s="30" t="s">
        <v>150</v>
      </c>
      <c r="AV99" s="30" t="s">
        <v>149</v>
      </c>
      <c r="AW99" s="30" t="s">
        <v>149</v>
      </c>
      <c r="AX99" s="30" t="s">
        <v>149</v>
      </c>
      <c r="AY99" s="30" t="s">
        <v>149</v>
      </c>
      <c r="AZ99" s="30" t="s">
        <v>149</v>
      </c>
      <c r="BA99" s="30" t="s">
        <v>149</v>
      </c>
      <c r="BB99" s="30" t="s">
        <v>149</v>
      </c>
      <c r="BC99" s="30"/>
      <c r="BD99" s="30" t="s">
        <v>323</v>
      </c>
      <c r="BE99" s="30" t="s">
        <v>323</v>
      </c>
      <c r="BF99" s="30" t="s">
        <v>149</v>
      </c>
      <c r="BG99" s="30" t="s">
        <v>150</v>
      </c>
      <c r="BH99" s="30" t="s">
        <v>323</v>
      </c>
      <c r="BI99" s="30" t="s">
        <v>149</v>
      </c>
      <c r="BJ99" s="30" t="s">
        <v>323</v>
      </c>
      <c r="BK99" s="30" t="s">
        <v>149</v>
      </c>
      <c r="BL99" s="30" t="s">
        <v>149</v>
      </c>
      <c r="BM99" s="30" t="s">
        <v>149</v>
      </c>
      <c r="BN99" s="30" t="s">
        <v>149</v>
      </c>
      <c r="BO99" s="30" t="s">
        <v>323</v>
      </c>
      <c r="BP99" s="30" t="s">
        <v>149</v>
      </c>
      <c r="BQ99" s="30" t="s">
        <v>323</v>
      </c>
      <c r="BR99" s="30" t="s">
        <v>149</v>
      </c>
      <c r="BS99" s="30" t="s">
        <v>323</v>
      </c>
      <c r="BT99" s="30" t="s">
        <v>149</v>
      </c>
      <c r="BU99" s="30" t="s">
        <v>323</v>
      </c>
      <c r="BV99" s="30" t="s">
        <v>149</v>
      </c>
      <c r="BW99" s="30" t="s">
        <v>150</v>
      </c>
      <c r="BX99" s="30" t="s">
        <v>149</v>
      </c>
      <c r="BY99" s="30" t="s">
        <v>149</v>
      </c>
      <c r="BZ99" s="30" t="s">
        <v>150</v>
      </c>
      <c r="CA99" s="30" t="s">
        <v>149</v>
      </c>
      <c r="CB99" s="30" t="s">
        <v>323</v>
      </c>
      <c r="CC99" s="30" t="s">
        <v>149</v>
      </c>
      <c r="CD99" s="30" t="s">
        <v>150</v>
      </c>
      <c r="CE99" s="30" t="s">
        <v>323</v>
      </c>
      <c r="CF99" s="30" t="s">
        <v>149</v>
      </c>
      <c r="CG99" s="30" t="s">
        <v>323</v>
      </c>
      <c r="CH99" s="30" t="s">
        <v>149</v>
      </c>
      <c r="CI99" s="30" t="s">
        <v>149</v>
      </c>
      <c r="CJ99" s="30" t="s">
        <v>149</v>
      </c>
      <c r="CK99" s="30" t="s">
        <v>159</v>
      </c>
      <c r="CL99" s="30" t="s">
        <v>159</v>
      </c>
      <c r="CM99" s="30" t="s">
        <v>323</v>
      </c>
      <c r="CN99" s="30" t="s">
        <v>323</v>
      </c>
      <c r="CO99" s="30" t="s">
        <v>150</v>
      </c>
      <c r="CP99" s="30" t="s">
        <v>161</v>
      </c>
      <c r="CQ99" s="30" t="s">
        <v>149</v>
      </c>
      <c r="CR99" s="30" t="s">
        <v>149</v>
      </c>
      <c r="CS99" s="30" t="s">
        <v>149</v>
      </c>
      <c r="CT99" s="30" t="s">
        <v>149</v>
      </c>
      <c r="CU99" s="30" t="s">
        <v>160</v>
      </c>
      <c r="CV99" s="30" t="s">
        <v>323</v>
      </c>
      <c r="CW99" s="30" t="s">
        <v>149</v>
      </c>
      <c r="CX99" s="30" t="s">
        <v>149</v>
      </c>
      <c r="CY99" s="30" t="s">
        <v>323</v>
      </c>
      <c r="CZ99" s="30" t="s">
        <v>149</v>
      </c>
      <c r="DA99" s="30" t="s">
        <v>323</v>
      </c>
      <c r="DB99" s="30" t="s">
        <v>149</v>
      </c>
      <c r="DC99" s="30" t="s">
        <v>323</v>
      </c>
      <c r="DD99" s="30" t="s">
        <v>149</v>
      </c>
      <c r="DE99" s="30" t="s">
        <v>323</v>
      </c>
      <c r="DF99" s="30" t="s">
        <v>149</v>
      </c>
      <c r="DG99" s="30" t="s">
        <v>149</v>
      </c>
      <c r="DH99" s="30" t="s">
        <v>149</v>
      </c>
      <c r="DI99" s="30" t="s">
        <v>149</v>
      </c>
      <c r="DJ99" s="30" t="s">
        <v>323</v>
      </c>
      <c r="DK99" s="30" t="s">
        <v>149</v>
      </c>
      <c r="DL99" s="30" t="s">
        <v>149</v>
      </c>
      <c r="DM99" s="30" t="s">
        <v>149</v>
      </c>
      <c r="DN99" s="30" t="s">
        <v>323</v>
      </c>
      <c r="DO99" s="30" t="s">
        <v>149</v>
      </c>
      <c r="DP99" s="30" t="s">
        <v>323</v>
      </c>
      <c r="DQ99" s="30" t="s">
        <v>149</v>
      </c>
      <c r="DR99" s="30" t="s">
        <v>323</v>
      </c>
      <c r="DS99" s="30" t="s">
        <v>323</v>
      </c>
      <c r="DT99" s="30" t="s">
        <v>150</v>
      </c>
      <c r="DU99" s="30" t="s">
        <v>149</v>
      </c>
      <c r="DV99" s="30" t="s">
        <v>149</v>
      </c>
      <c r="DW99" s="30" t="s">
        <v>149</v>
      </c>
      <c r="DX99" s="30" t="s">
        <v>149</v>
      </c>
      <c r="DY99" s="30" t="s">
        <v>149</v>
      </c>
      <c r="DZ99" s="30" t="s">
        <v>323</v>
      </c>
      <c r="EA99" s="30" t="s">
        <v>323</v>
      </c>
      <c r="EB99" s="30" t="s">
        <v>323</v>
      </c>
      <c r="EC99" s="30" t="s">
        <v>149</v>
      </c>
      <c r="ED99" s="30" t="s">
        <v>149</v>
      </c>
      <c r="EE99" s="30" t="s">
        <v>149</v>
      </c>
      <c r="EF99" s="30" t="s">
        <v>149</v>
      </c>
      <c r="EG99" s="30" t="s">
        <v>148</v>
      </c>
      <c r="EH99" s="30" t="s">
        <v>149</v>
      </c>
      <c r="EI99" s="30" t="s">
        <v>160</v>
      </c>
      <c r="EJ99" s="30" t="s">
        <v>149</v>
      </c>
      <c r="EK99" s="30" t="s">
        <v>148</v>
      </c>
      <c r="EL99" s="30" t="s">
        <v>1050</v>
      </c>
      <c r="EM99" s="30" t="s">
        <v>1066</v>
      </c>
      <c r="EN99" s="30" t="s">
        <v>1067</v>
      </c>
      <c r="EO99" s="30" t="s">
        <v>1068</v>
      </c>
      <c r="EP99" s="30" t="s">
        <v>1069</v>
      </c>
      <c r="EQ99" s="30" t="s">
        <v>1070</v>
      </c>
      <c r="ER99" s="30" t="s">
        <v>1071</v>
      </c>
      <c r="ES99" s="30" t="s">
        <v>1066</v>
      </c>
    </row>
    <row r="100" spans="1:149" s="2" customFormat="1" ht="22.5" customHeight="1" x14ac:dyDescent="0.35">
      <c r="A100" s="29">
        <v>98</v>
      </c>
      <c r="B100" s="30" t="s">
        <v>1072</v>
      </c>
      <c r="C100" s="31" t="s">
        <v>1065</v>
      </c>
      <c r="D100" s="30" t="s">
        <v>846</v>
      </c>
      <c r="E100" s="30" t="s">
        <v>1062</v>
      </c>
      <c r="F100" s="30">
        <v>60</v>
      </c>
      <c r="G100" s="30">
        <v>3</v>
      </c>
      <c r="H100" s="30"/>
      <c r="I100" s="30" t="s">
        <v>210</v>
      </c>
      <c r="J100" s="40">
        <v>3000000</v>
      </c>
      <c r="K100" s="40">
        <v>2000000</v>
      </c>
      <c r="L100" s="30" t="s">
        <v>318</v>
      </c>
      <c r="M100" s="30" t="s">
        <v>848</v>
      </c>
      <c r="N100" s="30">
        <v>100</v>
      </c>
      <c r="O100" s="30" t="s">
        <v>1027</v>
      </c>
      <c r="P100" s="30">
        <v>26</v>
      </c>
      <c r="Q100" s="30" t="s">
        <v>389</v>
      </c>
      <c r="R100" s="30" t="s">
        <v>149</v>
      </c>
      <c r="S100" s="30" t="s">
        <v>149</v>
      </c>
      <c r="T100" s="30" t="s">
        <v>149</v>
      </c>
      <c r="U100" s="30" t="s">
        <v>149</v>
      </c>
      <c r="V100" s="30" t="s">
        <v>149</v>
      </c>
      <c r="W100" s="30" t="s">
        <v>149</v>
      </c>
      <c r="X100" s="30" t="s">
        <v>149</v>
      </c>
      <c r="Y100" s="30" t="s">
        <v>149</v>
      </c>
      <c r="Z100" s="30" t="s">
        <v>149</v>
      </c>
      <c r="AA100" s="30" t="s">
        <v>149</v>
      </c>
      <c r="AB100" s="30" t="s">
        <v>149</v>
      </c>
      <c r="AC100" s="30" t="s">
        <v>149</v>
      </c>
      <c r="AD100" s="30" t="s">
        <v>159</v>
      </c>
      <c r="AE100" s="30" t="s">
        <v>149</v>
      </c>
      <c r="AF100" s="30" t="s">
        <v>149</v>
      </c>
      <c r="AG100" s="30" t="s">
        <v>149</v>
      </c>
      <c r="AH100" s="30" t="s">
        <v>149</v>
      </c>
      <c r="AI100" s="30" t="s">
        <v>149</v>
      </c>
      <c r="AJ100" s="30" t="s">
        <v>149</v>
      </c>
      <c r="AK100" s="30" t="s">
        <v>149</v>
      </c>
      <c r="AL100" s="30" t="s">
        <v>149</v>
      </c>
      <c r="AM100" s="30" t="s">
        <v>149</v>
      </c>
      <c r="AN100" s="30" t="s">
        <v>149</v>
      </c>
      <c r="AO100" s="30" t="s">
        <v>149</v>
      </c>
      <c r="AP100" s="30" t="s">
        <v>149</v>
      </c>
      <c r="AQ100" s="30" t="s">
        <v>149</v>
      </c>
      <c r="AR100" s="30" t="s">
        <v>149</v>
      </c>
      <c r="AS100" s="30" t="s">
        <v>149</v>
      </c>
      <c r="AT100" s="30" t="s">
        <v>149</v>
      </c>
      <c r="AU100" s="30" t="s">
        <v>149</v>
      </c>
      <c r="AV100" s="30" t="s">
        <v>149</v>
      </c>
      <c r="AW100" s="30" t="s">
        <v>149</v>
      </c>
      <c r="AX100" s="30" t="s">
        <v>149</v>
      </c>
      <c r="AY100" s="30" t="s">
        <v>149</v>
      </c>
      <c r="AZ100" s="30" t="s">
        <v>149</v>
      </c>
      <c r="BA100" s="30" t="s">
        <v>149</v>
      </c>
      <c r="BB100" s="30" t="s">
        <v>149</v>
      </c>
      <c r="BC100" s="30"/>
      <c r="BD100" s="30" t="s">
        <v>323</v>
      </c>
      <c r="BE100" s="30" t="s">
        <v>323</v>
      </c>
      <c r="BF100" s="30" t="s">
        <v>323</v>
      </c>
      <c r="BG100" s="30" t="s">
        <v>149</v>
      </c>
      <c r="BH100" s="30" t="s">
        <v>323</v>
      </c>
      <c r="BI100" s="30" t="s">
        <v>149</v>
      </c>
      <c r="BJ100" s="30" t="s">
        <v>323</v>
      </c>
      <c r="BK100" s="30" t="s">
        <v>149</v>
      </c>
      <c r="BL100" s="30" t="s">
        <v>323</v>
      </c>
      <c r="BM100" s="30" t="s">
        <v>149</v>
      </c>
      <c r="BN100" s="30" t="s">
        <v>323</v>
      </c>
      <c r="BO100" s="30" t="s">
        <v>149</v>
      </c>
      <c r="BP100" s="30" t="s">
        <v>149</v>
      </c>
      <c r="BQ100" s="30" t="s">
        <v>323</v>
      </c>
      <c r="BR100" s="30" t="s">
        <v>149</v>
      </c>
      <c r="BS100" s="30" t="s">
        <v>323</v>
      </c>
      <c r="BT100" s="30" t="s">
        <v>149</v>
      </c>
      <c r="BU100" s="30" t="s">
        <v>323</v>
      </c>
      <c r="BV100" s="30" t="s">
        <v>149</v>
      </c>
      <c r="BW100" s="30" t="s">
        <v>161</v>
      </c>
      <c r="BX100" s="30" t="s">
        <v>149</v>
      </c>
      <c r="BY100" s="30" t="s">
        <v>149</v>
      </c>
      <c r="BZ100" s="30" t="s">
        <v>159</v>
      </c>
      <c r="CA100" s="30" t="s">
        <v>149</v>
      </c>
      <c r="CB100" s="30" t="s">
        <v>323</v>
      </c>
      <c r="CC100" s="30" t="s">
        <v>149</v>
      </c>
      <c r="CD100" s="30" t="s">
        <v>150</v>
      </c>
      <c r="CE100" s="30" t="s">
        <v>323</v>
      </c>
      <c r="CF100" s="30" t="s">
        <v>149</v>
      </c>
      <c r="CG100" s="30" t="s">
        <v>323</v>
      </c>
      <c r="CH100" s="30" t="s">
        <v>149</v>
      </c>
      <c r="CI100" s="30" t="s">
        <v>149</v>
      </c>
      <c r="CJ100" s="30" t="s">
        <v>150</v>
      </c>
      <c r="CK100" s="30" t="s">
        <v>159</v>
      </c>
      <c r="CL100" s="30" t="s">
        <v>149</v>
      </c>
      <c r="CM100" s="30" t="s">
        <v>323</v>
      </c>
      <c r="CN100" s="30" t="s">
        <v>149</v>
      </c>
      <c r="CO100" s="30" t="s">
        <v>149</v>
      </c>
      <c r="CP100" s="30" t="s">
        <v>149</v>
      </c>
      <c r="CQ100" s="30" t="s">
        <v>149</v>
      </c>
      <c r="CR100" s="30" t="s">
        <v>150</v>
      </c>
      <c r="CS100" s="30" t="s">
        <v>323</v>
      </c>
      <c r="CT100" s="30" t="s">
        <v>149</v>
      </c>
      <c r="CU100" s="30" t="s">
        <v>149</v>
      </c>
      <c r="CV100" s="30" t="s">
        <v>149</v>
      </c>
      <c r="CW100" s="30" t="s">
        <v>149</v>
      </c>
      <c r="CX100" s="30" t="s">
        <v>149</v>
      </c>
      <c r="CY100" s="30"/>
      <c r="CZ100" s="30"/>
      <c r="DA100" s="30"/>
      <c r="DB100" s="30"/>
      <c r="DC100" s="30"/>
      <c r="DD100" s="30"/>
      <c r="DE100" s="30" t="s">
        <v>323</v>
      </c>
      <c r="DF100" s="30" t="s">
        <v>149</v>
      </c>
      <c r="DG100" s="30" t="s">
        <v>149</v>
      </c>
      <c r="DH100" s="30" t="s">
        <v>149</v>
      </c>
      <c r="DI100" s="30" t="s">
        <v>149</v>
      </c>
      <c r="DJ100" s="30" t="s">
        <v>323</v>
      </c>
      <c r="DK100" s="30" t="s">
        <v>149</v>
      </c>
      <c r="DL100" s="30" t="s">
        <v>149</v>
      </c>
      <c r="DM100" s="30" t="s">
        <v>149</v>
      </c>
      <c r="DN100" s="30" t="s">
        <v>149</v>
      </c>
      <c r="DO100" s="30" t="s">
        <v>149</v>
      </c>
      <c r="DP100" s="30" t="s">
        <v>149</v>
      </c>
      <c r="DQ100" s="30" t="s">
        <v>149</v>
      </c>
      <c r="DR100" s="30" t="s">
        <v>323</v>
      </c>
      <c r="DS100" s="30" t="s">
        <v>149</v>
      </c>
      <c r="DT100" s="30" t="s">
        <v>149</v>
      </c>
      <c r="DU100" s="30" t="s">
        <v>323</v>
      </c>
      <c r="DV100" s="30" t="s">
        <v>149</v>
      </c>
      <c r="DW100" s="30" t="s">
        <v>323</v>
      </c>
      <c r="DX100" s="30" t="s">
        <v>149</v>
      </c>
      <c r="DY100" s="30" t="s">
        <v>323</v>
      </c>
      <c r="DZ100" s="30" t="s">
        <v>149</v>
      </c>
      <c r="EA100" s="30" t="s">
        <v>323</v>
      </c>
      <c r="EB100" s="30" t="s">
        <v>149</v>
      </c>
      <c r="EC100" s="30" t="s">
        <v>149</v>
      </c>
      <c r="ED100" s="30" t="s">
        <v>323</v>
      </c>
      <c r="EE100" s="30" t="s">
        <v>323</v>
      </c>
      <c r="EF100" s="30" t="s">
        <v>323</v>
      </c>
      <c r="EG100" s="30" t="s">
        <v>149</v>
      </c>
      <c r="EH100" s="30" t="s">
        <v>160</v>
      </c>
      <c r="EI100" s="30" t="s">
        <v>323</v>
      </c>
      <c r="EJ100" s="30" t="s">
        <v>149</v>
      </c>
      <c r="EK100" s="30" t="s">
        <v>323</v>
      </c>
      <c r="EL100" s="30" t="s">
        <v>1073</v>
      </c>
      <c r="EM100" s="30" t="s">
        <v>1074</v>
      </c>
      <c r="EN100" s="30" t="s">
        <v>1075</v>
      </c>
      <c r="EO100" s="30" t="s">
        <v>1047</v>
      </c>
      <c r="EP100" s="30" t="s">
        <v>1048</v>
      </c>
      <c r="EQ100" s="30" t="s">
        <v>1076</v>
      </c>
      <c r="ER100" s="30" t="s">
        <v>1077</v>
      </c>
      <c r="ES100" s="30" t="s">
        <v>1066</v>
      </c>
    </row>
    <row r="101" spans="1:149" s="2" customFormat="1" ht="22.5" customHeight="1" x14ac:dyDescent="0.35">
      <c r="A101" s="29">
        <v>99</v>
      </c>
      <c r="B101" s="30" t="s">
        <v>1078</v>
      </c>
      <c r="C101" s="31" t="s">
        <v>1065</v>
      </c>
      <c r="D101" s="30" t="s">
        <v>846</v>
      </c>
      <c r="E101" s="30"/>
      <c r="F101" s="30">
        <v>60</v>
      </c>
      <c r="G101" s="30">
        <v>3</v>
      </c>
      <c r="H101" s="30" t="s">
        <v>157</v>
      </c>
      <c r="I101" s="30" t="s">
        <v>210</v>
      </c>
      <c r="J101" s="40">
        <v>3500000</v>
      </c>
      <c r="K101" s="40">
        <v>2500000</v>
      </c>
      <c r="L101" s="30" t="s">
        <v>703</v>
      </c>
      <c r="M101" s="30" t="s">
        <v>848</v>
      </c>
      <c r="N101" s="30">
        <v>40</v>
      </c>
      <c r="O101" s="30" t="s">
        <v>1079</v>
      </c>
      <c r="P101" s="30">
        <v>15</v>
      </c>
      <c r="Q101" s="30" t="s">
        <v>1080</v>
      </c>
      <c r="R101" s="30" t="s">
        <v>149</v>
      </c>
      <c r="S101" s="30" t="s">
        <v>149</v>
      </c>
      <c r="T101" s="30" t="s">
        <v>149</v>
      </c>
      <c r="U101" s="30" t="s">
        <v>149</v>
      </c>
      <c r="V101" s="30" t="s">
        <v>159</v>
      </c>
      <c r="W101" s="30" t="s">
        <v>149</v>
      </c>
      <c r="X101" s="30" t="s">
        <v>149</v>
      </c>
      <c r="Y101" s="30" t="s">
        <v>149</v>
      </c>
      <c r="Z101" s="30" t="s">
        <v>149</v>
      </c>
      <c r="AA101" s="30" t="s">
        <v>149</v>
      </c>
      <c r="AB101" s="30" t="s">
        <v>149</v>
      </c>
      <c r="AC101" s="30" t="s">
        <v>149</v>
      </c>
      <c r="AD101" s="30" t="s">
        <v>159</v>
      </c>
      <c r="AE101" s="30" t="s">
        <v>149</v>
      </c>
      <c r="AF101" s="30" t="s">
        <v>149</v>
      </c>
      <c r="AG101" s="30" t="s">
        <v>149</v>
      </c>
      <c r="AH101" s="30" t="s">
        <v>149</v>
      </c>
      <c r="AI101" s="30" t="s">
        <v>149</v>
      </c>
      <c r="AJ101" s="30" t="s">
        <v>149</v>
      </c>
      <c r="AK101" s="30" t="s">
        <v>323</v>
      </c>
      <c r="AL101" s="30" t="s">
        <v>149</v>
      </c>
      <c r="AM101" s="30" t="s">
        <v>149</v>
      </c>
      <c r="AN101" s="30" t="s">
        <v>149</v>
      </c>
      <c r="AO101" s="30" t="s">
        <v>149</v>
      </c>
      <c r="AP101" s="30" t="s">
        <v>149</v>
      </c>
      <c r="AQ101" s="30" t="s">
        <v>149</v>
      </c>
      <c r="AR101" s="30" t="s">
        <v>149</v>
      </c>
      <c r="AS101" s="30" t="s">
        <v>149</v>
      </c>
      <c r="AT101" s="30" t="s">
        <v>149</v>
      </c>
      <c r="AU101" s="30" t="s">
        <v>149</v>
      </c>
      <c r="AV101" s="30" t="s">
        <v>149</v>
      </c>
      <c r="AW101" s="30" t="s">
        <v>149</v>
      </c>
      <c r="AX101" s="30" t="s">
        <v>150</v>
      </c>
      <c r="AY101" s="30" t="s">
        <v>323</v>
      </c>
      <c r="AZ101" s="30" t="s">
        <v>149</v>
      </c>
      <c r="BA101" s="30" t="s">
        <v>323</v>
      </c>
      <c r="BB101" s="30" t="s">
        <v>149</v>
      </c>
      <c r="BC101" s="30"/>
      <c r="BD101" s="30" t="s">
        <v>323</v>
      </c>
      <c r="BE101" s="30" t="s">
        <v>149</v>
      </c>
      <c r="BF101" s="30" t="s">
        <v>149</v>
      </c>
      <c r="BG101" s="30" t="s">
        <v>149</v>
      </c>
      <c r="BH101" s="30" t="s">
        <v>149</v>
      </c>
      <c r="BI101" s="30" t="s">
        <v>149</v>
      </c>
      <c r="BJ101" s="30" t="s">
        <v>323</v>
      </c>
      <c r="BK101" s="30" t="s">
        <v>323</v>
      </c>
      <c r="BL101" s="30" t="s">
        <v>149</v>
      </c>
      <c r="BM101" s="30" t="s">
        <v>149</v>
      </c>
      <c r="BN101" s="30" t="s">
        <v>149</v>
      </c>
      <c r="BO101" s="30" t="s">
        <v>149</v>
      </c>
      <c r="BP101" s="30" t="s">
        <v>149</v>
      </c>
      <c r="BQ101" s="30" t="s">
        <v>149</v>
      </c>
      <c r="BR101" s="30" t="s">
        <v>149</v>
      </c>
      <c r="BS101" s="30" t="s">
        <v>149</v>
      </c>
      <c r="BT101" s="30" t="s">
        <v>149</v>
      </c>
      <c r="BU101" s="30" t="s">
        <v>149</v>
      </c>
      <c r="BV101" s="30" t="s">
        <v>149</v>
      </c>
      <c r="BW101" s="30" t="s">
        <v>149</v>
      </c>
      <c r="BX101" s="30" t="s">
        <v>149</v>
      </c>
      <c r="BY101" s="30" t="s">
        <v>161</v>
      </c>
      <c r="BZ101" s="30" t="s">
        <v>159</v>
      </c>
      <c r="CA101" s="30" t="s">
        <v>149</v>
      </c>
      <c r="CB101" s="30" t="s">
        <v>323</v>
      </c>
      <c r="CC101" s="30" t="s">
        <v>149</v>
      </c>
      <c r="CD101" s="30" t="s">
        <v>150</v>
      </c>
      <c r="CE101" s="30" t="s">
        <v>323</v>
      </c>
      <c r="CF101" s="30" t="s">
        <v>149</v>
      </c>
      <c r="CG101" s="30" t="s">
        <v>149</v>
      </c>
      <c r="CH101" s="30" t="s">
        <v>149</v>
      </c>
      <c r="CI101" s="30" t="s">
        <v>149</v>
      </c>
      <c r="CJ101" s="30" t="s">
        <v>149</v>
      </c>
      <c r="CK101" s="30" t="s">
        <v>159</v>
      </c>
      <c r="CL101" s="30" t="s">
        <v>149</v>
      </c>
      <c r="CM101" s="30" t="s">
        <v>149</v>
      </c>
      <c r="CN101" s="30" t="s">
        <v>323</v>
      </c>
      <c r="CO101" s="30" t="s">
        <v>149</v>
      </c>
      <c r="CP101" s="30" t="s">
        <v>149</v>
      </c>
      <c r="CQ101" s="30" t="s">
        <v>149</v>
      </c>
      <c r="CR101" s="30" t="s">
        <v>149</v>
      </c>
      <c r="CS101" s="30" t="s">
        <v>323</v>
      </c>
      <c r="CT101" s="30" t="s">
        <v>149</v>
      </c>
      <c r="CU101" s="30" t="s">
        <v>149</v>
      </c>
      <c r="CV101" s="30" t="s">
        <v>149</v>
      </c>
      <c r="CW101" s="30" t="s">
        <v>149</v>
      </c>
      <c r="CX101" s="30" t="s">
        <v>149</v>
      </c>
      <c r="CY101" s="30" t="s">
        <v>149</v>
      </c>
      <c r="CZ101" s="30" t="s">
        <v>149</v>
      </c>
      <c r="DA101" s="30" t="s">
        <v>149</v>
      </c>
      <c r="DB101" s="30" t="s">
        <v>149</v>
      </c>
      <c r="DC101" s="30" t="s">
        <v>149</v>
      </c>
      <c r="DD101" s="30" t="s">
        <v>149</v>
      </c>
      <c r="DE101" s="30" t="s">
        <v>323</v>
      </c>
      <c r="DF101" s="30" t="s">
        <v>323</v>
      </c>
      <c r="DG101" s="30" t="s">
        <v>149</v>
      </c>
      <c r="DH101" s="30" t="s">
        <v>149</v>
      </c>
      <c r="DI101" s="30" t="s">
        <v>149</v>
      </c>
      <c r="DJ101" s="30" t="s">
        <v>149</v>
      </c>
      <c r="DK101" s="30" t="s">
        <v>149</v>
      </c>
      <c r="DL101" s="30" t="s">
        <v>149</v>
      </c>
      <c r="DM101" s="30" t="s">
        <v>149</v>
      </c>
      <c r="DN101" s="30" t="s">
        <v>149</v>
      </c>
      <c r="DO101" s="30" t="s">
        <v>149</v>
      </c>
      <c r="DP101" s="30" t="s">
        <v>149</v>
      </c>
      <c r="DQ101" s="30" t="s">
        <v>149</v>
      </c>
      <c r="DR101" s="30" t="s">
        <v>323</v>
      </c>
      <c r="DS101" s="30" t="s">
        <v>323</v>
      </c>
      <c r="DT101" s="30" t="s">
        <v>150</v>
      </c>
      <c r="DU101" s="30" t="s">
        <v>149</v>
      </c>
      <c r="DV101" s="30" t="s">
        <v>149</v>
      </c>
      <c r="DW101" s="30" t="s">
        <v>149</v>
      </c>
      <c r="DX101" s="30" t="s">
        <v>149</v>
      </c>
      <c r="DY101" s="30" t="s">
        <v>323</v>
      </c>
      <c r="DZ101" s="30" t="s">
        <v>149</v>
      </c>
      <c r="EA101" s="30" t="s">
        <v>149</v>
      </c>
      <c r="EB101" s="30" t="s">
        <v>149</v>
      </c>
      <c r="EC101" s="30" t="s">
        <v>149</v>
      </c>
      <c r="ED101" s="30" t="s">
        <v>323</v>
      </c>
      <c r="EE101" s="30" t="s">
        <v>149</v>
      </c>
      <c r="EF101" s="30" t="s">
        <v>323</v>
      </c>
      <c r="EG101" s="30" t="s">
        <v>149</v>
      </c>
      <c r="EH101" s="30" t="s">
        <v>149</v>
      </c>
      <c r="EI101" s="30" t="s">
        <v>149</v>
      </c>
      <c r="EJ101" s="30" t="s">
        <v>149</v>
      </c>
      <c r="EK101" s="30" t="s">
        <v>149</v>
      </c>
      <c r="EL101" s="30" t="s">
        <v>1081</v>
      </c>
      <c r="EM101" s="30" t="s">
        <v>1066</v>
      </c>
      <c r="EN101" s="30" t="s">
        <v>1055</v>
      </c>
      <c r="EO101" s="30" t="s">
        <v>1082</v>
      </c>
      <c r="EP101" s="30" t="s">
        <v>1069</v>
      </c>
      <c r="EQ101" s="30" t="s">
        <v>988</v>
      </c>
      <c r="ER101" s="30" t="s">
        <v>1077</v>
      </c>
      <c r="ES101" s="30" t="s">
        <v>1066</v>
      </c>
    </row>
    <row r="102" spans="1:149" s="2" customFormat="1" ht="22.5" customHeight="1" x14ac:dyDescent="0.35">
      <c r="A102" s="29">
        <v>100</v>
      </c>
      <c r="B102" s="30" t="s">
        <v>1083</v>
      </c>
      <c r="C102" s="31" t="s">
        <v>945</v>
      </c>
      <c r="D102" s="30" t="s">
        <v>846</v>
      </c>
      <c r="E102" s="30" t="s">
        <v>1084</v>
      </c>
      <c r="F102" s="30">
        <v>70</v>
      </c>
      <c r="G102" s="30">
        <v>3</v>
      </c>
      <c r="H102" s="30" t="s">
        <v>157</v>
      </c>
      <c r="I102" s="30" t="s">
        <v>210</v>
      </c>
      <c r="J102" s="40">
        <v>6000000</v>
      </c>
      <c r="K102" s="40">
        <v>3000000</v>
      </c>
      <c r="L102" s="30" t="s">
        <v>868</v>
      </c>
      <c r="M102" s="30" t="s">
        <v>848</v>
      </c>
      <c r="N102" s="30">
        <v>750</v>
      </c>
      <c r="O102" s="30" t="s">
        <v>234</v>
      </c>
      <c r="P102" s="30">
        <v>30</v>
      </c>
      <c r="Q102" s="30" t="s">
        <v>389</v>
      </c>
      <c r="R102" s="30" t="s">
        <v>149</v>
      </c>
      <c r="S102" s="30" t="s">
        <v>149</v>
      </c>
      <c r="T102" s="30" t="s">
        <v>149</v>
      </c>
      <c r="U102" s="30" t="s">
        <v>149</v>
      </c>
      <c r="V102" s="30" t="s">
        <v>159</v>
      </c>
      <c r="W102" s="30" t="s">
        <v>149</v>
      </c>
      <c r="X102" s="30" t="s">
        <v>149</v>
      </c>
      <c r="Y102" s="30" t="s">
        <v>149</v>
      </c>
      <c r="Z102" s="30" t="s">
        <v>149</v>
      </c>
      <c r="AA102" s="30" t="s">
        <v>149</v>
      </c>
      <c r="AB102" s="30" t="s">
        <v>149</v>
      </c>
      <c r="AC102" s="30" t="s">
        <v>149</v>
      </c>
      <c r="AD102" s="30" t="s">
        <v>159</v>
      </c>
      <c r="AE102" s="30" t="s">
        <v>149</v>
      </c>
      <c r="AF102" s="30" t="s">
        <v>149</v>
      </c>
      <c r="AG102" s="30" t="s">
        <v>149</v>
      </c>
      <c r="AH102" s="30" t="s">
        <v>149</v>
      </c>
      <c r="AI102" s="30" t="s">
        <v>149</v>
      </c>
      <c r="AJ102" s="30" t="s">
        <v>149</v>
      </c>
      <c r="AK102" s="30" t="s">
        <v>149</v>
      </c>
      <c r="AL102" s="30" t="s">
        <v>149</v>
      </c>
      <c r="AM102" s="30" t="s">
        <v>149</v>
      </c>
      <c r="AN102" s="30" t="s">
        <v>149</v>
      </c>
      <c r="AO102" s="30" t="s">
        <v>149</v>
      </c>
      <c r="AP102" s="30" t="s">
        <v>149</v>
      </c>
      <c r="AQ102" s="30" t="s">
        <v>149</v>
      </c>
      <c r="AR102" s="30" t="s">
        <v>843</v>
      </c>
      <c r="AS102" s="30" t="s">
        <v>149</v>
      </c>
      <c r="AT102" s="30" t="s">
        <v>149</v>
      </c>
      <c r="AU102" s="30" t="s">
        <v>149</v>
      </c>
      <c r="AV102" s="30" t="s">
        <v>149</v>
      </c>
      <c r="AW102" s="30" t="s">
        <v>149</v>
      </c>
      <c r="AX102" s="30" t="s">
        <v>149</v>
      </c>
      <c r="AY102" s="30" t="s">
        <v>149</v>
      </c>
      <c r="AZ102" s="30" t="s">
        <v>149</v>
      </c>
      <c r="BA102" s="30" t="s">
        <v>149</v>
      </c>
      <c r="BB102" s="30" t="s">
        <v>149</v>
      </c>
      <c r="BC102" s="30"/>
      <c r="BD102" s="30" t="s">
        <v>149</v>
      </c>
      <c r="BE102" s="30" t="s">
        <v>323</v>
      </c>
      <c r="BF102" s="30" t="s">
        <v>149</v>
      </c>
      <c r="BG102" s="30" t="s">
        <v>149</v>
      </c>
      <c r="BH102" s="30" t="s">
        <v>149</v>
      </c>
      <c r="BI102" s="30" t="s">
        <v>149</v>
      </c>
      <c r="BJ102" s="30" t="s">
        <v>323</v>
      </c>
      <c r="BK102" s="30" t="s">
        <v>149</v>
      </c>
      <c r="BL102" s="30" t="s">
        <v>323</v>
      </c>
      <c r="BM102" s="30" t="s">
        <v>149</v>
      </c>
      <c r="BN102" s="30" t="s">
        <v>323</v>
      </c>
      <c r="BO102" s="30" t="s">
        <v>323</v>
      </c>
      <c r="BP102" s="30" t="s">
        <v>323</v>
      </c>
      <c r="BQ102" s="30" t="s">
        <v>149</v>
      </c>
      <c r="BR102" s="30" t="s">
        <v>149</v>
      </c>
      <c r="BS102" s="30" t="s">
        <v>149</v>
      </c>
      <c r="BT102" s="30" t="s">
        <v>149</v>
      </c>
      <c r="BU102" s="30" t="s">
        <v>149</v>
      </c>
      <c r="BV102" s="30" t="s">
        <v>149</v>
      </c>
      <c r="BW102" s="30" t="s">
        <v>149</v>
      </c>
      <c r="BX102" s="30" t="s">
        <v>149</v>
      </c>
      <c r="BY102" s="30" t="s">
        <v>149</v>
      </c>
      <c r="BZ102" s="30" t="s">
        <v>150</v>
      </c>
      <c r="CA102" s="30" t="s">
        <v>149</v>
      </c>
      <c r="CB102" s="30" t="s">
        <v>149</v>
      </c>
      <c r="CC102" s="30" t="s">
        <v>149</v>
      </c>
      <c r="CD102" s="30" t="s">
        <v>149</v>
      </c>
      <c r="CE102" s="30" t="s">
        <v>323</v>
      </c>
      <c r="CF102" s="30" t="s">
        <v>323</v>
      </c>
      <c r="CG102" s="30" t="s">
        <v>149</v>
      </c>
      <c r="CH102" s="30" t="s">
        <v>149</v>
      </c>
      <c r="CI102" s="30" t="s">
        <v>148</v>
      </c>
      <c r="CJ102" s="30" t="s">
        <v>150</v>
      </c>
      <c r="CK102" s="30" t="s">
        <v>150</v>
      </c>
      <c r="CL102" s="30" t="s">
        <v>149</v>
      </c>
      <c r="CM102" s="30" t="s">
        <v>149</v>
      </c>
      <c r="CN102" s="30" t="s">
        <v>323</v>
      </c>
      <c r="CO102" s="30" t="s">
        <v>149</v>
      </c>
      <c r="CP102" s="30" t="s">
        <v>149</v>
      </c>
      <c r="CQ102" s="30" t="s">
        <v>149</v>
      </c>
      <c r="CR102" s="30" t="s">
        <v>150</v>
      </c>
      <c r="CS102" s="30" t="s">
        <v>323</v>
      </c>
      <c r="CT102" s="30" t="s">
        <v>323</v>
      </c>
      <c r="CU102" s="30" t="s">
        <v>323</v>
      </c>
      <c r="CV102" s="30" t="s">
        <v>323</v>
      </c>
      <c r="CW102" s="30" t="s">
        <v>149</v>
      </c>
      <c r="CX102" s="30" t="s">
        <v>149</v>
      </c>
      <c r="CY102" s="30" t="s">
        <v>323</v>
      </c>
      <c r="CZ102" s="30" t="s">
        <v>323</v>
      </c>
      <c r="DA102" s="30" t="s">
        <v>323</v>
      </c>
      <c r="DB102" s="30" t="s">
        <v>149</v>
      </c>
      <c r="DC102" s="30" t="s">
        <v>149</v>
      </c>
      <c r="DD102" s="30" t="s">
        <v>149</v>
      </c>
      <c r="DE102" s="30" t="s">
        <v>323</v>
      </c>
      <c r="DF102" s="30" t="s">
        <v>323</v>
      </c>
      <c r="DG102" s="30" t="s">
        <v>149</v>
      </c>
      <c r="DH102" s="30" t="s">
        <v>149</v>
      </c>
      <c r="DI102" s="30" t="s">
        <v>149</v>
      </c>
      <c r="DJ102" s="30" t="s">
        <v>323</v>
      </c>
      <c r="DK102" s="30" t="s">
        <v>149</v>
      </c>
      <c r="DL102" s="30" t="s">
        <v>149</v>
      </c>
      <c r="DM102" s="30" t="s">
        <v>323</v>
      </c>
      <c r="DN102" s="30" t="s">
        <v>149</v>
      </c>
      <c r="DO102" s="30" t="s">
        <v>149</v>
      </c>
      <c r="DP102" s="30" t="s">
        <v>323</v>
      </c>
      <c r="DQ102" s="30" t="s">
        <v>149</v>
      </c>
      <c r="DR102" s="30" t="s">
        <v>149</v>
      </c>
      <c r="DS102" s="30" t="s">
        <v>149</v>
      </c>
      <c r="DT102" s="30" t="s">
        <v>149</v>
      </c>
      <c r="DU102" s="30" t="s">
        <v>149</v>
      </c>
      <c r="DV102" s="30" t="s">
        <v>323</v>
      </c>
      <c r="DW102" s="30" t="s">
        <v>149</v>
      </c>
      <c r="DX102" s="30" t="s">
        <v>149</v>
      </c>
      <c r="DY102" s="30" t="s">
        <v>149</v>
      </c>
      <c r="DZ102" s="30" t="s">
        <v>323</v>
      </c>
      <c r="EA102" s="30" t="s">
        <v>323</v>
      </c>
      <c r="EB102" s="30" t="s">
        <v>149</v>
      </c>
      <c r="EC102" s="30" t="s">
        <v>149</v>
      </c>
      <c r="ED102" s="30" t="s">
        <v>149</v>
      </c>
      <c r="EE102" s="30" t="s">
        <v>148</v>
      </c>
      <c r="EF102" s="30" t="s">
        <v>160</v>
      </c>
      <c r="EG102" s="30" t="s">
        <v>149</v>
      </c>
      <c r="EH102" s="30" t="s">
        <v>149</v>
      </c>
      <c r="EI102" s="30" t="s">
        <v>149</v>
      </c>
      <c r="EJ102" s="30" t="s">
        <v>148</v>
      </c>
      <c r="EK102" s="30" t="s">
        <v>323</v>
      </c>
      <c r="EL102" s="41" t="s">
        <v>1085</v>
      </c>
      <c r="EM102" s="30" t="s">
        <v>1066</v>
      </c>
      <c r="EN102" s="30" t="s">
        <v>1075</v>
      </c>
      <c r="EO102" s="30" t="s">
        <v>1082</v>
      </c>
      <c r="EP102" s="30" t="s">
        <v>1048</v>
      </c>
      <c r="EQ102" s="30" t="s">
        <v>1086</v>
      </c>
      <c r="ER102" s="30" t="s">
        <v>1087</v>
      </c>
      <c r="ES102" s="30" t="s">
        <v>1066</v>
      </c>
    </row>
    <row r="103" spans="1:149" ht="15.75" customHeight="1" x14ac:dyDescent="0.25">
      <c r="A103" s="29">
        <v>101</v>
      </c>
      <c r="B103" s="30" t="s">
        <v>845</v>
      </c>
      <c r="C103" s="31" t="s">
        <v>799</v>
      </c>
      <c r="D103" s="30" t="s">
        <v>846</v>
      </c>
      <c r="E103" s="30" t="s">
        <v>847</v>
      </c>
      <c r="F103" s="30">
        <v>52</v>
      </c>
      <c r="G103" s="30">
        <v>7</v>
      </c>
      <c r="H103" s="30" t="s">
        <v>157</v>
      </c>
      <c r="I103" s="30" t="s">
        <v>158</v>
      </c>
      <c r="J103" s="38">
        <v>8000000</v>
      </c>
      <c r="K103" s="38">
        <v>7000000</v>
      </c>
      <c r="L103" s="30" t="s">
        <v>233</v>
      </c>
      <c r="M103" s="30" t="s">
        <v>848</v>
      </c>
      <c r="N103" s="30">
        <v>1000</v>
      </c>
      <c r="O103" s="30" t="s">
        <v>234</v>
      </c>
      <c r="P103" s="30" t="s">
        <v>849</v>
      </c>
      <c r="Q103" s="30" t="s">
        <v>850</v>
      </c>
      <c r="R103" s="30" t="s">
        <v>149</v>
      </c>
      <c r="S103" s="30" t="s">
        <v>149</v>
      </c>
      <c r="T103" s="30" t="s">
        <v>149</v>
      </c>
      <c r="U103" s="30" t="s">
        <v>149</v>
      </c>
      <c r="V103" s="30" t="s">
        <v>149</v>
      </c>
      <c r="W103" s="30" t="s">
        <v>149</v>
      </c>
      <c r="X103" s="30" t="s">
        <v>149</v>
      </c>
      <c r="Y103" s="30" t="s">
        <v>149</v>
      </c>
      <c r="Z103" s="30" t="s">
        <v>160</v>
      </c>
      <c r="AA103" s="30" t="s">
        <v>203</v>
      </c>
      <c r="AB103" s="30" t="s">
        <v>149</v>
      </c>
      <c r="AC103" s="30" t="s">
        <v>149</v>
      </c>
      <c r="AD103" s="30" t="s">
        <v>149</v>
      </c>
      <c r="AE103" s="30" t="s">
        <v>149</v>
      </c>
      <c r="AF103" s="30" t="s">
        <v>160</v>
      </c>
      <c r="AG103" s="30" t="s">
        <v>160</v>
      </c>
      <c r="AH103" s="30" t="s">
        <v>160</v>
      </c>
      <c r="AI103" s="30" t="s">
        <v>160</v>
      </c>
      <c r="AJ103" s="30" t="s">
        <v>160</v>
      </c>
      <c r="AK103" s="30" t="s">
        <v>149</v>
      </c>
      <c r="AL103" s="30" t="s">
        <v>149</v>
      </c>
      <c r="AM103" s="30" t="s">
        <v>203</v>
      </c>
      <c r="AN103" s="30" t="s">
        <v>160</v>
      </c>
      <c r="AO103" s="30" t="s">
        <v>159</v>
      </c>
      <c r="AP103" s="30" t="s">
        <v>159</v>
      </c>
      <c r="AQ103" s="30" t="s">
        <v>159</v>
      </c>
      <c r="AR103" s="30" t="s">
        <v>159</v>
      </c>
      <c r="AS103" s="30" t="s">
        <v>159</v>
      </c>
      <c r="AT103" s="30" t="s">
        <v>159</v>
      </c>
      <c r="AU103" s="30" t="s">
        <v>149</v>
      </c>
      <c r="AV103" s="30" t="s">
        <v>149</v>
      </c>
      <c r="AW103" s="30" t="s">
        <v>149</v>
      </c>
      <c r="AX103" s="30" t="s">
        <v>149</v>
      </c>
      <c r="AY103" s="30" t="s">
        <v>149</v>
      </c>
      <c r="AZ103" s="30" t="s">
        <v>203</v>
      </c>
      <c r="BA103" s="30" t="s">
        <v>203</v>
      </c>
      <c r="BB103" s="30" t="s">
        <v>149</v>
      </c>
      <c r="BC103" s="30"/>
      <c r="BD103" s="30" t="s">
        <v>323</v>
      </c>
      <c r="BE103" s="30" t="s">
        <v>323</v>
      </c>
      <c r="BF103" s="30" t="s">
        <v>323</v>
      </c>
      <c r="BG103" s="30" t="s">
        <v>149</v>
      </c>
      <c r="BH103" s="30" t="s">
        <v>149</v>
      </c>
      <c r="BI103" s="30" t="s">
        <v>149</v>
      </c>
      <c r="BJ103" s="30" t="s">
        <v>160</v>
      </c>
      <c r="BK103" s="30" t="s">
        <v>148</v>
      </c>
      <c r="BL103" s="30" t="s">
        <v>323</v>
      </c>
      <c r="BM103" s="30" t="s">
        <v>149</v>
      </c>
      <c r="BN103" s="30" t="s">
        <v>148</v>
      </c>
      <c r="BO103" s="30" t="s">
        <v>390</v>
      </c>
      <c r="BP103" s="30" t="s">
        <v>323</v>
      </c>
      <c r="BQ103" s="30" t="s">
        <v>149</v>
      </c>
      <c r="BR103" s="30" t="s">
        <v>160</v>
      </c>
      <c r="BS103" s="30" t="s">
        <v>323</v>
      </c>
      <c r="BT103" s="30" t="s">
        <v>323</v>
      </c>
      <c r="BU103" s="30" t="s">
        <v>149</v>
      </c>
      <c r="BV103" s="30" t="s">
        <v>203</v>
      </c>
      <c r="BW103" s="30" t="s">
        <v>323</v>
      </c>
      <c r="BX103" s="30" t="s">
        <v>149</v>
      </c>
      <c r="BY103" s="30" t="s">
        <v>160</v>
      </c>
      <c r="BZ103" s="30" t="s">
        <v>323</v>
      </c>
      <c r="CA103" s="30" t="s">
        <v>323</v>
      </c>
      <c r="CB103" s="30" t="s">
        <v>149</v>
      </c>
      <c r="CC103" s="30" t="s">
        <v>203</v>
      </c>
      <c r="CD103" s="30" t="s">
        <v>203</v>
      </c>
      <c r="CE103" s="30" t="s">
        <v>149</v>
      </c>
      <c r="CF103" s="30" t="s">
        <v>149</v>
      </c>
      <c r="CG103" s="30" t="s">
        <v>203</v>
      </c>
      <c r="CH103" s="30" t="s">
        <v>203</v>
      </c>
      <c r="CI103" s="30" t="s">
        <v>203</v>
      </c>
      <c r="CJ103" s="30" t="s">
        <v>323</v>
      </c>
      <c r="CK103" s="30" t="s">
        <v>323</v>
      </c>
      <c r="CL103" s="30" t="s">
        <v>149</v>
      </c>
      <c r="CM103" s="30" t="s">
        <v>149</v>
      </c>
      <c r="CN103" s="30" t="s">
        <v>149</v>
      </c>
      <c r="CO103" s="30" t="s">
        <v>323</v>
      </c>
      <c r="CP103" s="30" t="s">
        <v>149</v>
      </c>
      <c r="CQ103" s="39" t="s">
        <v>149</v>
      </c>
      <c r="CR103" s="39" t="s">
        <v>149</v>
      </c>
      <c r="CS103" s="39" t="s">
        <v>323</v>
      </c>
      <c r="CT103" s="39" t="s">
        <v>323</v>
      </c>
      <c r="CU103" s="39" t="s">
        <v>851</v>
      </c>
      <c r="CV103" s="39" t="s">
        <v>851</v>
      </c>
      <c r="CW103" s="39" t="s">
        <v>851</v>
      </c>
      <c r="CX103" s="39" t="s">
        <v>323</v>
      </c>
      <c r="CY103" s="39" t="s">
        <v>323</v>
      </c>
      <c r="CZ103" s="39" t="s">
        <v>149</v>
      </c>
      <c r="DA103" s="39" t="s">
        <v>149</v>
      </c>
      <c r="DB103" s="39" t="s">
        <v>149</v>
      </c>
      <c r="DC103" s="39" t="s">
        <v>323</v>
      </c>
      <c r="DD103" s="39" t="s">
        <v>323</v>
      </c>
      <c r="DE103" s="39" t="s">
        <v>323</v>
      </c>
      <c r="DF103" s="39" t="s">
        <v>323</v>
      </c>
      <c r="DG103" s="39" t="s">
        <v>149</v>
      </c>
      <c r="DH103" s="39" t="s">
        <v>149</v>
      </c>
      <c r="DI103" s="39" t="s">
        <v>149</v>
      </c>
      <c r="DJ103" s="39" t="s">
        <v>149</v>
      </c>
      <c r="DK103" s="39" t="s">
        <v>323</v>
      </c>
      <c r="DL103" s="39" t="s">
        <v>323</v>
      </c>
      <c r="DM103" s="39" t="s">
        <v>149</v>
      </c>
      <c r="DN103" s="39" t="s">
        <v>149</v>
      </c>
      <c r="DO103" s="39" t="s">
        <v>149</v>
      </c>
      <c r="DP103" s="39" t="s">
        <v>149</v>
      </c>
      <c r="DQ103" s="39" t="s">
        <v>323</v>
      </c>
      <c r="DR103" s="39" t="s">
        <v>323</v>
      </c>
      <c r="DS103" s="39" t="s">
        <v>323</v>
      </c>
      <c r="DT103" s="39" t="s">
        <v>149</v>
      </c>
      <c r="DU103" s="39" t="s">
        <v>149</v>
      </c>
      <c r="DV103" s="39" t="s">
        <v>149</v>
      </c>
      <c r="DW103" s="39" t="s">
        <v>323</v>
      </c>
      <c r="DX103" s="39" t="s">
        <v>149</v>
      </c>
      <c r="DY103" s="39" t="s">
        <v>390</v>
      </c>
      <c r="DZ103" s="39" t="s">
        <v>323</v>
      </c>
      <c r="EA103" s="39" t="s">
        <v>149</v>
      </c>
      <c r="EB103" s="39" t="s">
        <v>390</v>
      </c>
      <c r="EC103" s="39" t="s">
        <v>203</v>
      </c>
      <c r="ED103" s="39" t="s">
        <v>203</v>
      </c>
      <c r="EE103" s="39" t="s">
        <v>149</v>
      </c>
      <c r="EF103" s="39" t="s">
        <v>149</v>
      </c>
      <c r="EG103" s="39" t="s">
        <v>149</v>
      </c>
      <c r="EH103" s="39" t="s">
        <v>160</v>
      </c>
      <c r="EI103" s="39" t="s">
        <v>149</v>
      </c>
      <c r="EJ103" s="39" t="s">
        <v>149</v>
      </c>
      <c r="EK103" s="39" t="s">
        <v>323</v>
      </c>
      <c r="EL103" s="39" t="s">
        <v>852</v>
      </c>
      <c r="EM103" s="39" t="s">
        <v>853</v>
      </c>
      <c r="EN103" s="39" t="s">
        <v>794</v>
      </c>
      <c r="EO103" s="39" t="s">
        <v>854</v>
      </c>
      <c r="EP103" s="39" t="s">
        <v>855</v>
      </c>
      <c r="EQ103" s="39" t="s">
        <v>856</v>
      </c>
      <c r="ER103" s="39" t="s">
        <v>857</v>
      </c>
      <c r="ES103" s="39" t="s">
        <v>540</v>
      </c>
    </row>
    <row r="104" spans="1:149" ht="15.75" customHeight="1" x14ac:dyDescent="0.25">
      <c r="A104" s="29">
        <v>102</v>
      </c>
      <c r="B104" s="30" t="s">
        <v>858</v>
      </c>
      <c r="C104" s="31" t="s">
        <v>799</v>
      </c>
      <c r="D104" s="30" t="s">
        <v>368</v>
      </c>
      <c r="E104" s="30" t="s">
        <v>859</v>
      </c>
      <c r="F104" s="30">
        <v>68</v>
      </c>
      <c r="G104" s="30">
        <v>2</v>
      </c>
      <c r="H104" s="30" t="s">
        <v>355</v>
      </c>
      <c r="I104" s="30" t="s">
        <v>210</v>
      </c>
      <c r="J104" s="38">
        <v>2500000</v>
      </c>
      <c r="K104" s="38">
        <v>2000000</v>
      </c>
      <c r="L104" s="30" t="s">
        <v>318</v>
      </c>
      <c r="M104" s="30" t="s">
        <v>848</v>
      </c>
      <c r="N104" s="30">
        <v>125</v>
      </c>
      <c r="O104" s="30" t="s">
        <v>682</v>
      </c>
      <c r="P104" s="30" t="s">
        <v>860</v>
      </c>
      <c r="Q104" s="30" t="s">
        <v>850</v>
      </c>
      <c r="R104" s="30" t="s">
        <v>149</v>
      </c>
      <c r="S104" s="30" t="s">
        <v>149</v>
      </c>
      <c r="T104" s="30" t="s">
        <v>203</v>
      </c>
      <c r="U104" s="30" t="s">
        <v>149</v>
      </c>
      <c r="V104" s="30" t="s">
        <v>149</v>
      </c>
      <c r="W104" s="30" t="s">
        <v>149</v>
      </c>
      <c r="X104" s="30" t="s">
        <v>149</v>
      </c>
      <c r="Y104" s="30" t="s">
        <v>203</v>
      </c>
      <c r="Z104" s="30" t="s">
        <v>149</v>
      </c>
      <c r="AA104" s="30" t="s">
        <v>149</v>
      </c>
      <c r="AB104" s="30" t="s">
        <v>149</v>
      </c>
      <c r="AC104" s="30" t="s">
        <v>149</v>
      </c>
      <c r="AD104" s="30" t="s">
        <v>843</v>
      </c>
      <c r="AE104" s="30" t="s">
        <v>149</v>
      </c>
      <c r="AF104" s="30" t="s">
        <v>149</v>
      </c>
      <c r="AG104" s="30" t="s">
        <v>160</v>
      </c>
      <c r="AH104" s="30" t="s">
        <v>149</v>
      </c>
      <c r="AI104" s="30" t="s">
        <v>149</v>
      </c>
      <c r="AJ104" s="30" t="s">
        <v>149</v>
      </c>
      <c r="AK104" s="30" t="s">
        <v>149</v>
      </c>
      <c r="AL104" s="30" t="s">
        <v>149</v>
      </c>
      <c r="AM104" s="30" t="s">
        <v>203</v>
      </c>
      <c r="AN104" s="30" t="s">
        <v>160</v>
      </c>
      <c r="AO104" s="30" t="s">
        <v>148</v>
      </c>
      <c r="AP104" s="30" t="s">
        <v>160</v>
      </c>
      <c r="AQ104" s="30" t="s">
        <v>159</v>
      </c>
      <c r="AR104" s="30" t="s">
        <v>159</v>
      </c>
      <c r="AS104" s="30" t="s">
        <v>159</v>
      </c>
      <c r="AT104" s="30" t="s">
        <v>159</v>
      </c>
      <c r="AU104" s="30" t="s">
        <v>148</v>
      </c>
      <c r="AV104" s="30" t="s">
        <v>149</v>
      </c>
      <c r="AW104" s="30" t="s">
        <v>203</v>
      </c>
      <c r="AX104" s="30" t="s">
        <v>149</v>
      </c>
      <c r="AY104" s="30" t="s">
        <v>149</v>
      </c>
      <c r="AZ104" s="30" t="s">
        <v>203</v>
      </c>
      <c r="BA104" s="30" t="s">
        <v>149</v>
      </c>
      <c r="BB104" s="30" t="s">
        <v>149</v>
      </c>
      <c r="BC104" s="30"/>
      <c r="BD104" s="30" t="s">
        <v>149</v>
      </c>
      <c r="BE104" s="30" t="s">
        <v>149</v>
      </c>
      <c r="BF104" s="30" t="s">
        <v>149</v>
      </c>
      <c r="BG104" s="30" t="s">
        <v>149</v>
      </c>
      <c r="BH104" s="30" t="s">
        <v>160</v>
      </c>
      <c r="BI104" s="30" t="s">
        <v>149</v>
      </c>
      <c r="BJ104" s="30" t="s">
        <v>149</v>
      </c>
      <c r="BK104" s="30" t="s">
        <v>148</v>
      </c>
      <c r="BL104" s="30" t="s">
        <v>149</v>
      </c>
      <c r="BM104" s="30" t="s">
        <v>203</v>
      </c>
      <c r="BN104" s="30" t="s">
        <v>148</v>
      </c>
      <c r="BO104" s="30" t="s">
        <v>149</v>
      </c>
      <c r="BP104" s="30" t="s">
        <v>149</v>
      </c>
      <c r="BQ104" s="30" t="s">
        <v>203</v>
      </c>
      <c r="BR104" s="30" t="s">
        <v>149</v>
      </c>
      <c r="BS104" s="30" t="s">
        <v>203</v>
      </c>
      <c r="BT104" s="30" t="s">
        <v>203</v>
      </c>
      <c r="BU104" s="30" t="s">
        <v>203</v>
      </c>
      <c r="BV104" s="30" t="s">
        <v>203</v>
      </c>
      <c r="BW104" s="30" t="s">
        <v>149</v>
      </c>
      <c r="BX104" s="30" t="s">
        <v>149</v>
      </c>
      <c r="BY104" s="30" t="s">
        <v>149</v>
      </c>
      <c r="BZ104" s="30" t="s">
        <v>323</v>
      </c>
      <c r="CA104" s="30" t="s">
        <v>149</v>
      </c>
      <c r="CB104" s="30" t="s">
        <v>149</v>
      </c>
      <c r="CC104" s="30" t="s">
        <v>149</v>
      </c>
      <c r="CD104" s="30" t="s">
        <v>203</v>
      </c>
      <c r="CE104" s="30" t="s">
        <v>149</v>
      </c>
      <c r="CF104" s="30" t="s">
        <v>149</v>
      </c>
      <c r="CG104" s="30" t="s">
        <v>203</v>
      </c>
      <c r="CH104" s="30" t="s">
        <v>149</v>
      </c>
      <c r="CI104" s="30" t="s">
        <v>149</v>
      </c>
      <c r="CJ104" s="30" t="s">
        <v>203</v>
      </c>
      <c r="CK104" s="30" t="s">
        <v>160</v>
      </c>
      <c r="CL104" s="30" t="s">
        <v>160</v>
      </c>
      <c r="CM104" s="30" t="s">
        <v>149</v>
      </c>
      <c r="CN104" s="30" t="s">
        <v>149</v>
      </c>
      <c r="CO104" s="30" t="s">
        <v>149</v>
      </c>
      <c r="CP104" s="30" t="s">
        <v>203</v>
      </c>
      <c r="CQ104" s="39" t="s">
        <v>160</v>
      </c>
      <c r="CR104" s="39" t="s">
        <v>149</v>
      </c>
      <c r="CS104" s="39" t="s">
        <v>149</v>
      </c>
      <c r="CT104" s="39" t="s">
        <v>149</v>
      </c>
      <c r="CU104" s="39" t="s">
        <v>323</v>
      </c>
      <c r="CV104" s="39" t="s">
        <v>149</v>
      </c>
      <c r="CW104" s="39" t="s">
        <v>203</v>
      </c>
      <c r="CX104" s="39" t="s">
        <v>149</v>
      </c>
      <c r="CY104" s="39" t="s">
        <v>149</v>
      </c>
      <c r="CZ104" s="39" t="s">
        <v>149</v>
      </c>
      <c r="DA104" s="39" t="s">
        <v>149</v>
      </c>
      <c r="DB104" s="39" t="s">
        <v>149</v>
      </c>
      <c r="DC104" s="39" t="s">
        <v>323</v>
      </c>
      <c r="DD104" s="39" t="s">
        <v>149</v>
      </c>
      <c r="DE104" s="39" t="s">
        <v>149</v>
      </c>
      <c r="DF104" s="39" t="s">
        <v>203</v>
      </c>
      <c r="DG104" s="39" t="s">
        <v>149</v>
      </c>
      <c r="DH104" s="39" t="s">
        <v>149</v>
      </c>
      <c r="DI104" s="39" t="s">
        <v>149</v>
      </c>
      <c r="DJ104" s="39" t="s">
        <v>323</v>
      </c>
      <c r="DK104" s="39" t="s">
        <v>149</v>
      </c>
      <c r="DL104" s="39" t="s">
        <v>149</v>
      </c>
      <c r="DM104" s="39" t="s">
        <v>149</v>
      </c>
      <c r="DN104" s="39" t="s">
        <v>149</v>
      </c>
      <c r="DO104" s="39" t="s">
        <v>149</v>
      </c>
      <c r="DP104" s="39" t="s">
        <v>149</v>
      </c>
      <c r="DQ104" s="39" t="s">
        <v>149</v>
      </c>
      <c r="DR104" s="39" t="s">
        <v>149</v>
      </c>
      <c r="DS104" s="39" t="s">
        <v>149</v>
      </c>
      <c r="DT104" s="39" t="s">
        <v>149</v>
      </c>
      <c r="DU104" s="39" t="s">
        <v>149</v>
      </c>
      <c r="DV104" s="39" t="s">
        <v>160</v>
      </c>
      <c r="DW104" s="39" t="s">
        <v>149</v>
      </c>
      <c r="DX104" s="39" t="s">
        <v>149</v>
      </c>
      <c r="DY104" s="39" t="s">
        <v>149</v>
      </c>
      <c r="DZ104" s="39" t="s">
        <v>149</v>
      </c>
      <c r="EA104" s="39" t="s">
        <v>160</v>
      </c>
      <c r="EB104" s="39" t="s">
        <v>149</v>
      </c>
      <c r="EC104" s="39" t="s">
        <v>149</v>
      </c>
      <c r="ED104" s="39" t="s">
        <v>149</v>
      </c>
      <c r="EE104" s="39" t="s">
        <v>149</v>
      </c>
      <c r="EF104" s="39" t="s">
        <v>323</v>
      </c>
      <c r="EG104" s="39" t="s">
        <v>149</v>
      </c>
      <c r="EH104" s="39" t="s">
        <v>160</v>
      </c>
      <c r="EI104" s="39" t="s">
        <v>149</v>
      </c>
      <c r="EJ104" s="39" t="s">
        <v>149</v>
      </c>
      <c r="EK104" s="39" t="s">
        <v>149</v>
      </c>
      <c r="EL104" s="39" t="s">
        <v>861</v>
      </c>
      <c r="EM104" s="39" t="s">
        <v>695</v>
      </c>
      <c r="EN104" s="39" t="s">
        <v>862</v>
      </c>
      <c r="EO104" s="39" t="s">
        <v>697</v>
      </c>
      <c r="EP104" s="39" t="s">
        <v>863</v>
      </c>
      <c r="EQ104" s="39" t="s">
        <v>864</v>
      </c>
      <c r="ER104" s="39" t="s">
        <v>712</v>
      </c>
      <c r="ES104" s="39" t="s">
        <v>865</v>
      </c>
    </row>
    <row r="105" spans="1:149" ht="15.75" customHeight="1" x14ac:dyDescent="0.25">
      <c r="A105" s="29">
        <v>103</v>
      </c>
      <c r="B105" s="30" t="s">
        <v>866</v>
      </c>
      <c r="C105" s="31" t="s">
        <v>867</v>
      </c>
      <c r="D105" s="30" t="s">
        <v>846</v>
      </c>
      <c r="E105" s="30" t="s">
        <v>847</v>
      </c>
      <c r="F105" s="30">
        <v>58</v>
      </c>
      <c r="G105" s="30">
        <v>3</v>
      </c>
      <c r="H105" s="30" t="s">
        <v>157</v>
      </c>
      <c r="I105" s="30" t="s">
        <v>172</v>
      </c>
      <c r="J105" s="38">
        <v>6000000</v>
      </c>
      <c r="K105" s="38">
        <v>3500000</v>
      </c>
      <c r="L105" s="30" t="s">
        <v>868</v>
      </c>
      <c r="M105" s="30" t="s">
        <v>848</v>
      </c>
      <c r="N105" s="30">
        <v>750</v>
      </c>
      <c r="O105" s="30" t="s">
        <v>644</v>
      </c>
      <c r="P105" s="30" t="s">
        <v>869</v>
      </c>
      <c r="Q105" s="30" t="s">
        <v>389</v>
      </c>
      <c r="R105" s="30" t="s">
        <v>149</v>
      </c>
      <c r="S105" s="30" t="s">
        <v>149</v>
      </c>
      <c r="T105" s="30" t="s">
        <v>149</v>
      </c>
      <c r="U105" s="30" t="s">
        <v>148</v>
      </c>
      <c r="V105" s="30" t="s">
        <v>148</v>
      </c>
      <c r="W105" s="30" t="s">
        <v>148</v>
      </c>
      <c r="X105" s="30" t="s">
        <v>149</v>
      </c>
      <c r="Y105" s="30" t="s">
        <v>149</v>
      </c>
      <c r="Z105" s="30" t="s">
        <v>149</v>
      </c>
      <c r="AA105" s="30" t="s">
        <v>149</v>
      </c>
      <c r="AB105" s="30" t="s">
        <v>149</v>
      </c>
      <c r="AC105" s="30" t="s">
        <v>149</v>
      </c>
      <c r="AD105" s="30" t="s">
        <v>149</v>
      </c>
      <c r="AE105" s="30" t="s">
        <v>149</v>
      </c>
      <c r="AF105" s="30" t="s">
        <v>149</v>
      </c>
      <c r="AG105" s="30" t="s">
        <v>149</v>
      </c>
      <c r="AH105" s="30" t="s">
        <v>149</v>
      </c>
      <c r="AI105" s="30" t="s">
        <v>149</v>
      </c>
      <c r="AJ105" s="30" t="s">
        <v>149</v>
      </c>
      <c r="AK105" s="30" t="s">
        <v>149</v>
      </c>
      <c r="AL105" s="30" t="s">
        <v>149</v>
      </c>
      <c r="AM105" s="30" t="s">
        <v>149</v>
      </c>
      <c r="AN105" s="30" t="s">
        <v>149</v>
      </c>
      <c r="AO105" s="30" t="s">
        <v>149</v>
      </c>
      <c r="AP105" s="30" t="s">
        <v>149</v>
      </c>
      <c r="AQ105" s="30" t="s">
        <v>149</v>
      </c>
      <c r="AR105" s="30" t="s">
        <v>149</v>
      </c>
      <c r="AS105" s="30" t="s">
        <v>149</v>
      </c>
      <c r="AT105" s="30" t="s">
        <v>149</v>
      </c>
      <c r="AU105" s="30" t="s">
        <v>149</v>
      </c>
      <c r="AV105" s="30" t="s">
        <v>149</v>
      </c>
      <c r="AW105" s="30" t="s">
        <v>149</v>
      </c>
      <c r="AX105" s="30" t="s">
        <v>149</v>
      </c>
      <c r="AY105" s="30" t="s">
        <v>149</v>
      </c>
      <c r="AZ105" s="30" t="s">
        <v>149</v>
      </c>
      <c r="BA105" s="30" t="s">
        <v>149</v>
      </c>
      <c r="BB105" s="30" t="s">
        <v>149</v>
      </c>
      <c r="BC105" s="30"/>
      <c r="BD105" s="30" t="s">
        <v>149</v>
      </c>
      <c r="BE105" s="30" t="s">
        <v>149</v>
      </c>
      <c r="BF105" s="30" t="s">
        <v>149</v>
      </c>
      <c r="BG105" s="30" t="s">
        <v>203</v>
      </c>
      <c r="BH105" s="30" t="s">
        <v>149</v>
      </c>
      <c r="BI105" s="30" t="s">
        <v>149</v>
      </c>
      <c r="BJ105" s="30" t="s">
        <v>323</v>
      </c>
      <c r="BK105" s="30" t="s">
        <v>149</v>
      </c>
      <c r="BL105" s="30" t="s">
        <v>149</v>
      </c>
      <c r="BM105" s="30" t="s">
        <v>149</v>
      </c>
      <c r="BN105" s="30" t="s">
        <v>149</v>
      </c>
      <c r="BO105" s="30" t="s">
        <v>149</v>
      </c>
      <c r="BP105" s="30" t="s">
        <v>149</v>
      </c>
      <c r="BQ105" s="30" t="s">
        <v>149</v>
      </c>
      <c r="BR105" s="30" t="s">
        <v>149</v>
      </c>
      <c r="BS105" s="30" t="s">
        <v>203</v>
      </c>
      <c r="BT105" s="30" t="s">
        <v>203</v>
      </c>
      <c r="BU105" s="30" t="s">
        <v>149</v>
      </c>
      <c r="BV105" s="30" t="s">
        <v>149</v>
      </c>
      <c r="BW105" s="30" t="s">
        <v>149</v>
      </c>
      <c r="BX105" s="30" t="s">
        <v>149</v>
      </c>
      <c r="BY105" s="30" t="s">
        <v>149</v>
      </c>
      <c r="BZ105" s="30" t="s">
        <v>149</v>
      </c>
      <c r="CA105" s="30" t="s">
        <v>149</v>
      </c>
      <c r="CB105" s="30" t="s">
        <v>160</v>
      </c>
      <c r="CC105" s="30" t="s">
        <v>149</v>
      </c>
      <c r="CD105" s="30" t="s">
        <v>149</v>
      </c>
      <c r="CE105" s="30" t="s">
        <v>149</v>
      </c>
      <c r="CF105" s="30" t="s">
        <v>149</v>
      </c>
      <c r="CG105" s="30" t="s">
        <v>149</v>
      </c>
      <c r="CH105" s="30" t="s">
        <v>149</v>
      </c>
      <c r="CI105" s="30" t="s">
        <v>149</v>
      </c>
      <c r="CJ105" s="30" t="s">
        <v>149</v>
      </c>
      <c r="CK105" s="30" t="s">
        <v>160</v>
      </c>
      <c r="CL105" s="30" t="s">
        <v>149</v>
      </c>
      <c r="CM105" s="30" t="s">
        <v>149</v>
      </c>
      <c r="CN105" s="30" t="s">
        <v>149</v>
      </c>
      <c r="CO105" s="30" t="s">
        <v>160</v>
      </c>
      <c r="CP105" s="30" t="s">
        <v>149</v>
      </c>
      <c r="CQ105" s="39" t="s">
        <v>149</v>
      </c>
      <c r="CR105" s="39" t="s">
        <v>149</v>
      </c>
      <c r="CS105" s="39" t="s">
        <v>149</v>
      </c>
      <c r="CT105" s="39" t="s">
        <v>323</v>
      </c>
      <c r="CU105" s="39" t="s">
        <v>149</v>
      </c>
      <c r="CV105" s="39" t="s">
        <v>149</v>
      </c>
      <c r="CW105" s="39" t="s">
        <v>149</v>
      </c>
      <c r="CX105" s="39" t="s">
        <v>149</v>
      </c>
      <c r="CY105" s="39" t="s">
        <v>203</v>
      </c>
      <c r="CZ105" s="39" t="s">
        <v>149</v>
      </c>
      <c r="DA105" s="39" t="s">
        <v>149</v>
      </c>
      <c r="DB105" s="39" t="s">
        <v>149</v>
      </c>
      <c r="DC105" s="39" t="s">
        <v>149</v>
      </c>
      <c r="DD105" s="39" t="s">
        <v>149</v>
      </c>
      <c r="DE105" s="39" t="s">
        <v>323</v>
      </c>
      <c r="DF105" s="39" t="s">
        <v>323</v>
      </c>
      <c r="DG105" s="39" t="s">
        <v>149</v>
      </c>
      <c r="DH105" s="39" t="s">
        <v>149</v>
      </c>
      <c r="DI105" s="39" t="s">
        <v>149</v>
      </c>
      <c r="DJ105" s="39" t="s">
        <v>149</v>
      </c>
      <c r="DK105" s="39" t="s">
        <v>149</v>
      </c>
      <c r="DL105" s="39" t="s">
        <v>149</v>
      </c>
      <c r="DM105" s="39" t="s">
        <v>149</v>
      </c>
      <c r="DN105" s="39" t="s">
        <v>149</v>
      </c>
      <c r="DO105" s="39" t="s">
        <v>149</v>
      </c>
      <c r="DP105" s="39" t="s">
        <v>149</v>
      </c>
      <c r="DQ105" s="39" t="s">
        <v>149</v>
      </c>
      <c r="DR105" s="39" t="s">
        <v>203</v>
      </c>
      <c r="DS105" s="39" t="s">
        <v>149</v>
      </c>
      <c r="DT105" s="39" t="s">
        <v>149</v>
      </c>
      <c r="DU105" s="39" t="s">
        <v>203</v>
      </c>
      <c r="DV105" s="39" t="s">
        <v>149</v>
      </c>
      <c r="DW105" s="39" t="s">
        <v>149</v>
      </c>
      <c r="DX105" s="39" t="s">
        <v>149</v>
      </c>
      <c r="DY105" s="39" t="s">
        <v>149</v>
      </c>
      <c r="DZ105" s="39" t="s">
        <v>149</v>
      </c>
      <c r="EA105" s="39" t="s">
        <v>149</v>
      </c>
      <c r="EB105" s="39" t="s">
        <v>149</v>
      </c>
      <c r="EC105" s="39" t="s">
        <v>149</v>
      </c>
      <c r="ED105" s="39" t="s">
        <v>149</v>
      </c>
      <c r="EE105" s="39" t="s">
        <v>149</v>
      </c>
      <c r="EF105" s="39" t="s">
        <v>149</v>
      </c>
      <c r="EG105" s="39" t="s">
        <v>323</v>
      </c>
      <c r="EH105" s="39" t="s">
        <v>149</v>
      </c>
      <c r="EI105" s="39" t="s">
        <v>149</v>
      </c>
      <c r="EJ105" s="39" t="s">
        <v>149</v>
      </c>
      <c r="EK105" s="39" t="s">
        <v>149</v>
      </c>
      <c r="EL105" s="39" t="s">
        <v>870</v>
      </c>
      <c r="EM105" s="39" t="s">
        <v>695</v>
      </c>
      <c r="EN105" s="39"/>
      <c r="EO105" s="39" t="s">
        <v>697</v>
      </c>
      <c r="EP105" s="39" t="s">
        <v>863</v>
      </c>
      <c r="EQ105" s="39" t="s">
        <v>864</v>
      </c>
      <c r="ER105" s="39" t="s">
        <v>712</v>
      </c>
      <c r="ES105" s="39" t="s">
        <v>865</v>
      </c>
    </row>
    <row r="106" spans="1:149" ht="15.75" customHeight="1" x14ac:dyDescent="0.25">
      <c r="A106" s="29">
        <v>104</v>
      </c>
      <c r="B106" s="30" t="s">
        <v>871</v>
      </c>
      <c r="C106" s="31" t="s">
        <v>867</v>
      </c>
      <c r="D106" s="30" t="s">
        <v>846</v>
      </c>
      <c r="E106" s="30" t="s">
        <v>859</v>
      </c>
      <c r="F106" s="30">
        <v>50</v>
      </c>
      <c r="G106" s="30">
        <v>3</v>
      </c>
      <c r="H106" s="30" t="s">
        <v>157</v>
      </c>
      <c r="I106" s="30" t="s">
        <v>158</v>
      </c>
      <c r="J106" s="38">
        <v>4000000</v>
      </c>
      <c r="K106" s="38">
        <v>3000000</v>
      </c>
      <c r="L106" s="30" t="s">
        <v>173</v>
      </c>
      <c r="M106" s="30" t="s">
        <v>848</v>
      </c>
      <c r="N106" s="30">
        <v>250</v>
      </c>
      <c r="O106" s="30" t="s">
        <v>241</v>
      </c>
      <c r="P106" s="30" t="s">
        <v>872</v>
      </c>
      <c r="Q106" s="30" t="s">
        <v>389</v>
      </c>
      <c r="R106" s="30" t="s">
        <v>149</v>
      </c>
      <c r="S106" s="30" t="s">
        <v>149</v>
      </c>
      <c r="T106" s="30" t="s">
        <v>149</v>
      </c>
      <c r="U106" s="30" t="s">
        <v>149</v>
      </c>
      <c r="V106" s="30" t="s">
        <v>149</v>
      </c>
      <c r="W106" s="30" t="s">
        <v>149</v>
      </c>
      <c r="X106" s="30" t="s">
        <v>149</v>
      </c>
      <c r="Y106" s="30" t="s">
        <v>149</v>
      </c>
      <c r="Z106" s="30" t="s">
        <v>149</v>
      </c>
      <c r="AA106" s="30" t="s">
        <v>149</v>
      </c>
      <c r="AB106" s="30" t="s">
        <v>149</v>
      </c>
      <c r="AC106" s="30" t="s">
        <v>149</v>
      </c>
      <c r="AD106" s="30" t="s">
        <v>149</v>
      </c>
      <c r="AE106" s="30" t="s">
        <v>149</v>
      </c>
      <c r="AF106" s="30" t="s">
        <v>149</v>
      </c>
      <c r="AG106" s="30" t="s">
        <v>149</v>
      </c>
      <c r="AH106" s="30" t="s">
        <v>149</v>
      </c>
      <c r="AI106" s="30" t="s">
        <v>149</v>
      </c>
      <c r="AJ106" s="30" t="s">
        <v>149</v>
      </c>
      <c r="AK106" s="30" t="s">
        <v>149</v>
      </c>
      <c r="AL106" s="30" t="s">
        <v>149</v>
      </c>
      <c r="AM106" s="30" t="s">
        <v>149</v>
      </c>
      <c r="AN106" s="30" t="s">
        <v>149</v>
      </c>
      <c r="AO106" s="30" t="s">
        <v>149</v>
      </c>
      <c r="AP106" s="30" t="s">
        <v>149</v>
      </c>
      <c r="AQ106" s="30" t="s">
        <v>149</v>
      </c>
      <c r="AR106" s="30" t="s">
        <v>149</v>
      </c>
      <c r="AS106" s="30" t="s">
        <v>149</v>
      </c>
      <c r="AT106" s="30" t="s">
        <v>149</v>
      </c>
      <c r="AU106" s="30" t="s">
        <v>149</v>
      </c>
      <c r="AV106" s="30" t="s">
        <v>149</v>
      </c>
      <c r="AW106" s="30" t="s">
        <v>149</v>
      </c>
      <c r="AX106" s="30" t="s">
        <v>149</v>
      </c>
      <c r="AY106" s="30" t="s">
        <v>149</v>
      </c>
      <c r="AZ106" s="30" t="s">
        <v>149</v>
      </c>
      <c r="BA106" s="30" t="s">
        <v>149</v>
      </c>
      <c r="BB106" s="30" t="s">
        <v>149</v>
      </c>
      <c r="BC106" s="30"/>
      <c r="BD106" s="30" t="s">
        <v>149</v>
      </c>
      <c r="BE106" s="30" t="s">
        <v>149</v>
      </c>
      <c r="BF106" s="30" t="s">
        <v>149</v>
      </c>
      <c r="BG106" s="30" t="s">
        <v>149</v>
      </c>
      <c r="BH106" s="30" t="s">
        <v>149</v>
      </c>
      <c r="BI106" s="30" t="s">
        <v>149</v>
      </c>
      <c r="BJ106" s="30" t="s">
        <v>149</v>
      </c>
      <c r="BK106" s="30" t="s">
        <v>149</v>
      </c>
      <c r="BL106" s="30" t="s">
        <v>149</v>
      </c>
      <c r="BM106" s="30" t="s">
        <v>149</v>
      </c>
      <c r="BN106" s="30" t="s">
        <v>149</v>
      </c>
      <c r="BO106" s="30" t="s">
        <v>149</v>
      </c>
      <c r="BP106" s="30" t="s">
        <v>149</v>
      </c>
      <c r="BQ106" s="30" t="s">
        <v>149</v>
      </c>
      <c r="BR106" s="30" t="s">
        <v>149</v>
      </c>
      <c r="BS106" s="30" t="s">
        <v>149</v>
      </c>
      <c r="BT106" s="30" t="s">
        <v>149</v>
      </c>
      <c r="BU106" s="30" t="s">
        <v>149</v>
      </c>
      <c r="BV106" s="30" t="s">
        <v>149</v>
      </c>
      <c r="BW106" s="30" t="s">
        <v>149</v>
      </c>
      <c r="BX106" s="30" t="s">
        <v>149</v>
      </c>
      <c r="BY106" s="30" t="s">
        <v>149</v>
      </c>
      <c r="BZ106" s="30" t="s">
        <v>149</v>
      </c>
      <c r="CA106" s="30" t="s">
        <v>149</v>
      </c>
      <c r="CB106" s="30" t="s">
        <v>149</v>
      </c>
      <c r="CC106" s="30" t="s">
        <v>149</v>
      </c>
      <c r="CD106" s="30" t="s">
        <v>149</v>
      </c>
      <c r="CE106" s="30" t="s">
        <v>149</v>
      </c>
      <c r="CF106" s="30" t="s">
        <v>149</v>
      </c>
      <c r="CG106" s="30" t="s">
        <v>149</v>
      </c>
      <c r="CH106" s="30" t="s">
        <v>149</v>
      </c>
      <c r="CI106" s="30" t="s">
        <v>149</v>
      </c>
      <c r="CJ106" s="30" t="s">
        <v>149</v>
      </c>
      <c r="CK106" s="30" t="s">
        <v>149</v>
      </c>
      <c r="CL106" s="30" t="s">
        <v>149</v>
      </c>
      <c r="CM106" s="30" t="s">
        <v>149</v>
      </c>
      <c r="CN106" s="30" t="s">
        <v>149</v>
      </c>
      <c r="CO106" s="30" t="s">
        <v>149</v>
      </c>
      <c r="CP106" s="30" t="s">
        <v>149</v>
      </c>
      <c r="CQ106" s="39" t="s">
        <v>149</v>
      </c>
      <c r="CR106" s="39" t="s">
        <v>149</v>
      </c>
      <c r="CS106" s="39" t="s">
        <v>149</v>
      </c>
      <c r="CT106" s="39" t="s">
        <v>323</v>
      </c>
      <c r="CU106" s="39" t="s">
        <v>149</v>
      </c>
      <c r="CV106" s="39" t="s">
        <v>203</v>
      </c>
      <c r="CW106" s="39" t="s">
        <v>203</v>
      </c>
      <c r="CX106" s="39" t="s">
        <v>149</v>
      </c>
      <c r="CY106" s="39" t="s">
        <v>323</v>
      </c>
      <c r="CZ106" s="39" t="s">
        <v>149</v>
      </c>
      <c r="DA106" s="39" t="s">
        <v>149</v>
      </c>
      <c r="DB106" s="39" t="s">
        <v>160</v>
      </c>
      <c r="DC106" s="39" t="s">
        <v>149</v>
      </c>
      <c r="DD106" s="39" t="s">
        <v>149</v>
      </c>
      <c r="DE106" s="39" t="s">
        <v>149</v>
      </c>
      <c r="DF106" s="39" t="s">
        <v>149</v>
      </c>
      <c r="DG106" s="39" t="s">
        <v>149</v>
      </c>
      <c r="DH106" s="39" t="s">
        <v>149</v>
      </c>
      <c r="DI106" s="39" t="s">
        <v>149</v>
      </c>
      <c r="DJ106" s="39" t="s">
        <v>148</v>
      </c>
      <c r="DK106" s="39" t="s">
        <v>323</v>
      </c>
      <c r="DL106" s="39" t="s">
        <v>149</v>
      </c>
      <c r="DM106" s="39" t="s">
        <v>149</v>
      </c>
      <c r="DN106" s="39" t="s">
        <v>203</v>
      </c>
      <c r="DO106" s="39" t="s">
        <v>323</v>
      </c>
      <c r="DP106" s="39" t="s">
        <v>203</v>
      </c>
      <c r="DQ106" s="39" t="s">
        <v>149</v>
      </c>
      <c r="DR106" s="39" t="s">
        <v>323</v>
      </c>
      <c r="DS106" s="39" t="s">
        <v>149</v>
      </c>
      <c r="DT106" s="39" t="s">
        <v>160</v>
      </c>
      <c r="DU106" s="39" t="s">
        <v>323</v>
      </c>
      <c r="DV106" s="39" t="s">
        <v>149</v>
      </c>
      <c r="DW106" s="39" t="s">
        <v>160</v>
      </c>
      <c r="DX106" s="39" t="s">
        <v>149</v>
      </c>
      <c r="DY106" s="39" t="s">
        <v>323</v>
      </c>
      <c r="DZ106" s="39" t="s">
        <v>149</v>
      </c>
      <c r="EA106" s="39" t="s">
        <v>149</v>
      </c>
      <c r="EB106" s="39" t="s">
        <v>323</v>
      </c>
      <c r="EC106" s="39" t="s">
        <v>149</v>
      </c>
      <c r="ED106" s="39" t="s">
        <v>323</v>
      </c>
      <c r="EE106" s="39" t="s">
        <v>149</v>
      </c>
      <c r="EF106" s="39" t="s">
        <v>323</v>
      </c>
      <c r="EG106" s="39" t="s">
        <v>149</v>
      </c>
      <c r="EH106" s="39" t="s">
        <v>149</v>
      </c>
      <c r="EI106" s="39" t="s">
        <v>149</v>
      </c>
      <c r="EJ106" s="39" t="s">
        <v>149</v>
      </c>
      <c r="EK106" s="39" t="s">
        <v>149</v>
      </c>
      <c r="EL106" s="39" t="s">
        <v>873</v>
      </c>
      <c r="EM106" s="39" t="s">
        <v>874</v>
      </c>
      <c r="EN106" s="39" t="s">
        <v>875</v>
      </c>
      <c r="EO106" s="39" t="s">
        <v>876</v>
      </c>
      <c r="EP106" s="39" t="s">
        <v>877</v>
      </c>
      <c r="EQ106" s="39" t="s">
        <v>878</v>
      </c>
      <c r="ER106" s="39" t="s">
        <v>879</v>
      </c>
      <c r="ES106" s="39" t="s">
        <v>874</v>
      </c>
    </row>
    <row r="107" spans="1:149" ht="15.75" customHeight="1" x14ac:dyDescent="0.25">
      <c r="A107" s="29">
        <v>105</v>
      </c>
      <c r="B107" s="30" t="s">
        <v>880</v>
      </c>
      <c r="C107" s="31" t="s">
        <v>867</v>
      </c>
      <c r="D107" s="30" t="s">
        <v>846</v>
      </c>
      <c r="E107" s="30" t="s">
        <v>859</v>
      </c>
      <c r="F107" s="30">
        <v>48</v>
      </c>
      <c r="G107" s="30">
        <v>4</v>
      </c>
      <c r="H107" s="30" t="s">
        <v>157</v>
      </c>
      <c r="I107" s="30" t="s">
        <v>158</v>
      </c>
      <c r="J107" s="38">
        <v>4000000</v>
      </c>
      <c r="K107" s="38">
        <v>3000000</v>
      </c>
      <c r="L107" s="30" t="s">
        <v>255</v>
      </c>
      <c r="M107" s="30" t="s">
        <v>848</v>
      </c>
      <c r="N107" s="30">
        <v>250</v>
      </c>
      <c r="O107" s="30" t="s">
        <v>241</v>
      </c>
      <c r="P107" s="30" t="s">
        <v>860</v>
      </c>
      <c r="Q107" s="30" t="s">
        <v>389</v>
      </c>
      <c r="R107" s="30" t="s">
        <v>149</v>
      </c>
      <c r="S107" s="30" t="s">
        <v>149</v>
      </c>
      <c r="T107" s="30" t="s">
        <v>149</v>
      </c>
      <c r="U107" s="30" t="s">
        <v>149</v>
      </c>
      <c r="V107" s="30" t="s">
        <v>149</v>
      </c>
      <c r="W107" s="30" t="s">
        <v>149</v>
      </c>
      <c r="X107" s="30" t="s">
        <v>203</v>
      </c>
      <c r="Y107" s="30" t="s">
        <v>203</v>
      </c>
      <c r="Z107" s="30" t="s">
        <v>149</v>
      </c>
      <c r="AA107" s="30" t="s">
        <v>149</v>
      </c>
      <c r="AB107" s="30" t="s">
        <v>149</v>
      </c>
      <c r="AC107" s="30" t="s">
        <v>149</v>
      </c>
      <c r="AD107" s="30" t="s">
        <v>149</v>
      </c>
      <c r="AE107" s="30" t="s">
        <v>149</v>
      </c>
      <c r="AF107" s="30" t="s">
        <v>149</v>
      </c>
      <c r="AG107" s="30" t="s">
        <v>149</v>
      </c>
      <c r="AH107" s="30" t="s">
        <v>149</v>
      </c>
      <c r="AI107" s="30" t="s">
        <v>149</v>
      </c>
      <c r="AJ107" s="30" t="s">
        <v>160</v>
      </c>
      <c r="AK107" s="30" t="s">
        <v>149</v>
      </c>
      <c r="AL107" s="30" t="s">
        <v>149</v>
      </c>
      <c r="AM107" s="30" t="s">
        <v>149</v>
      </c>
      <c r="AN107" s="30" t="s">
        <v>160</v>
      </c>
      <c r="AO107" s="30" t="s">
        <v>149</v>
      </c>
      <c r="AP107" s="30" t="s">
        <v>149</v>
      </c>
      <c r="AQ107" s="30" t="s">
        <v>149</v>
      </c>
      <c r="AR107" s="30" t="s">
        <v>149</v>
      </c>
      <c r="AS107" s="30" t="s">
        <v>149</v>
      </c>
      <c r="AT107" s="30" t="s">
        <v>149</v>
      </c>
      <c r="AU107" s="30" t="s">
        <v>149</v>
      </c>
      <c r="AV107" s="30" t="s">
        <v>323</v>
      </c>
      <c r="AW107" s="30" t="s">
        <v>149</v>
      </c>
      <c r="AX107" s="30" t="s">
        <v>149</v>
      </c>
      <c r="AY107" s="30" t="s">
        <v>149</v>
      </c>
      <c r="AZ107" s="30" t="s">
        <v>149</v>
      </c>
      <c r="BA107" s="30" t="s">
        <v>149</v>
      </c>
      <c r="BB107" s="30" t="s">
        <v>149</v>
      </c>
      <c r="BC107" s="30"/>
      <c r="BD107" s="30" t="s">
        <v>149</v>
      </c>
      <c r="BE107" s="30" t="s">
        <v>149</v>
      </c>
      <c r="BF107" s="30" t="s">
        <v>149</v>
      </c>
      <c r="BG107" s="30" t="s">
        <v>149</v>
      </c>
      <c r="BH107" s="30" t="s">
        <v>323</v>
      </c>
      <c r="BI107" s="30" t="s">
        <v>149</v>
      </c>
      <c r="BJ107" s="30" t="s">
        <v>149</v>
      </c>
      <c r="BK107" s="30" t="s">
        <v>149</v>
      </c>
      <c r="BL107" s="30" t="s">
        <v>149</v>
      </c>
      <c r="BM107" s="30" t="s">
        <v>149</v>
      </c>
      <c r="BN107" s="30" t="s">
        <v>149</v>
      </c>
      <c r="BO107" s="30" t="s">
        <v>149</v>
      </c>
      <c r="BP107" s="30" t="s">
        <v>149</v>
      </c>
      <c r="BQ107" s="30" t="s">
        <v>149</v>
      </c>
      <c r="BR107" s="30" t="s">
        <v>323</v>
      </c>
      <c r="BS107" s="30" t="s">
        <v>323</v>
      </c>
      <c r="BT107" s="30" t="s">
        <v>149</v>
      </c>
      <c r="BU107" s="30" t="s">
        <v>203</v>
      </c>
      <c r="BV107" s="30" t="s">
        <v>149</v>
      </c>
      <c r="BW107" s="30" t="s">
        <v>323</v>
      </c>
      <c r="BX107" s="30" t="s">
        <v>149</v>
      </c>
      <c r="BY107" s="30" t="s">
        <v>149</v>
      </c>
      <c r="BZ107" s="30" t="s">
        <v>149</v>
      </c>
      <c r="CA107" s="30" t="s">
        <v>149</v>
      </c>
      <c r="CB107" s="30" t="s">
        <v>149</v>
      </c>
      <c r="CC107" s="30" t="s">
        <v>149</v>
      </c>
      <c r="CD107" s="30" t="s">
        <v>149</v>
      </c>
      <c r="CE107" s="30" t="s">
        <v>323</v>
      </c>
      <c r="CF107" s="30" t="s">
        <v>149</v>
      </c>
      <c r="CG107" s="30" t="s">
        <v>149</v>
      </c>
      <c r="CH107" s="30" t="s">
        <v>203</v>
      </c>
      <c r="CI107" s="30" t="s">
        <v>149</v>
      </c>
      <c r="CJ107" s="30" t="s">
        <v>149</v>
      </c>
      <c r="CK107" s="30" t="s">
        <v>149</v>
      </c>
      <c r="CL107" s="30" t="s">
        <v>149</v>
      </c>
      <c r="CM107" s="30" t="s">
        <v>203</v>
      </c>
      <c r="CN107" s="30" t="s">
        <v>149</v>
      </c>
      <c r="CO107" s="30" t="s">
        <v>149</v>
      </c>
      <c r="CP107" s="30" t="s">
        <v>149</v>
      </c>
      <c r="CQ107" s="39" t="s">
        <v>149</v>
      </c>
      <c r="CR107" s="39" t="s">
        <v>149</v>
      </c>
      <c r="CS107" s="39" t="s">
        <v>149</v>
      </c>
      <c r="CT107" s="39" t="s">
        <v>149</v>
      </c>
      <c r="CU107" s="39" t="s">
        <v>149</v>
      </c>
      <c r="CV107" s="39" t="s">
        <v>149</v>
      </c>
      <c r="CW107" s="39" t="s">
        <v>149</v>
      </c>
      <c r="CX107" s="39" t="s">
        <v>149</v>
      </c>
      <c r="CY107" s="39" t="s">
        <v>149</v>
      </c>
      <c r="CZ107" s="39" t="s">
        <v>149</v>
      </c>
      <c r="DA107" s="39" t="s">
        <v>149</v>
      </c>
      <c r="DB107" s="39" t="s">
        <v>149</v>
      </c>
      <c r="DC107" s="39" t="s">
        <v>149</v>
      </c>
      <c r="DD107" s="39" t="s">
        <v>160</v>
      </c>
      <c r="DE107" s="39" t="s">
        <v>159</v>
      </c>
      <c r="DF107" s="39" t="s">
        <v>323</v>
      </c>
      <c r="DG107" s="39" t="s">
        <v>149</v>
      </c>
      <c r="DH107" s="39" t="s">
        <v>149</v>
      </c>
      <c r="DI107" s="39" t="s">
        <v>149</v>
      </c>
      <c r="DJ107" s="39" t="s">
        <v>149</v>
      </c>
      <c r="DK107" s="39" t="s">
        <v>149</v>
      </c>
      <c r="DL107" s="39" t="s">
        <v>149</v>
      </c>
      <c r="DM107" s="39" t="s">
        <v>149</v>
      </c>
      <c r="DN107" s="39" t="s">
        <v>149</v>
      </c>
      <c r="DO107" s="39" t="s">
        <v>149</v>
      </c>
      <c r="DP107" s="39" t="s">
        <v>323</v>
      </c>
      <c r="DQ107" s="39" t="s">
        <v>149</v>
      </c>
      <c r="DR107" s="39" t="s">
        <v>149</v>
      </c>
      <c r="DS107" s="39" t="s">
        <v>149</v>
      </c>
      <c r="DT107" s="39" t="s">
        <v>149</v>
      </c>
      <c r="DU107" s="39" t="s">
        <v>149</v>
      </c>
      <c r="DV107" s="39" t="s">
        <v>149</v>
      </c>
      <c r="DW107" s="39" t="s">
        <v>149</v>
      </c>
      <c r="DX107" s="39" t="s">
        <v>149</v>
      </c>
      <c r="DY107" s="39" t="s">
        <v>149</v>
      </c>
      <c r="DZ107" s="39" t="s">
        <v>149</v>
      </c>
      <c r="EA107" s="39" t="s">
        <v>149</v>
      </c>
      <c r="EB107" s="39" t="s">
        <v>149</v>
      </c>
      <c r="EC107" s="39" t="s">
        <v>203</v>
      </c>
      <c r="ED107" s="39" t="s">
        <v>203</v>
      </c>
      <c r="EE107" s="39" t="s">
        <v>149</v>
      </c>
      <c r="EF107" s="39" t="s">
        <v>149</v>
      </c>
      <c r="EG107" s="39" t="s">
        <v>149</v>
      </c>
      <c r="EH107" s="39" t="s">
        <v>149</v>
      </c>
      <c r="EI107" s="39" t="s">
        <v>149</v>
      </c>
      <c r="EJ107" s="39" t="s">
        <v>149</v>
      </c>
      <c r="EK107" s="39" t="s">
        <v>149</v>
      </c>
      <c r="EL107" s="39" t="s">
        <v>873</v>
      </c>
      <c r="EM107" s="39" t="s">
        <v>874</v>
      </c>
      <c r="EN107" s="39" t="s">
        <v>875</v>
      </c>
      <c r="EO107" s="39" t="s">
        <v>876</v>
      </c>
      <c r="EP107" s="39" t="s">
        <v>877</v>
      </c>
      <c r="EQ107" s="39" t="s">
        <v>878</v>
      </c>
      <c r="ER107" s="39" t="s">
        <v>879</v>
      </c>
      <c r="ES107" s="39" t="s">
        <v>874</v>
      </c>
    </row>
    <row r="108" spans="1:149" ht="15.75" customHeight="1" x14ac:dyDescent="0.25">
      <c r="A108" s="29">
        <v>106</v>
      </c>
      <c r="B108" s="30" t="s">
        <v>881</v>
      </c>
      <c r="C108" s="31" t="s">
        <v>799</v>
      </c>
      <c r="D108" s="30" t="s">
        <v>846</v>
      </c>
      <c r="E108" s="30" t="s">
        <v>859</v>
      </c>
      <c r="F108" s="30">
        <v>50</v>
      </c>
      <c r="G108" s="30">
        <v>3</v>
      </c>
      <c r="H108" s="30" t="s">
        <v>157</v>
      </c>
      <c r="I108" s="30" t="s">
        <v>158</v>
      </c>
      <c r="J108" s="38">
        <v>3000000</v>
      </c>
      <c r="K108" s="38">
        <v>2500000</v>
      </c>
      <c r="L108" s="30" t="s">
        <v>318</v>
      </c>
      <c r="M108" s="30" t="s">
        <v>848</v>
      </c>
      <c r="N108" s="30">
        <v>125</v>
      </c>
      <c r="O108" s="30" t="s">
        <v>356</v>
      </c>
      <c r="P108" s="30" t="s">
        <v>882</v>
      </c>
      <c r="Q108" s="30" t="s">
        <v>389</v>
      </c>
      <c r="R108" s="30" t="s">
        <v>149</v>
      </c>
      <c r="S108" s="30" t="s">
        <v>149</v>
      </c>
      <c r="T108" s="30" t="s">
        <v>149</v>
      </c>
      <c r="U108" s="30" t="s">
        <v>149</v>
      </c>
      <c r="V108" s="30" t="s">
        <v>149</v>
      </c>
      <c r="W108" s="30" t="s">
        <v>149</v>
      </c>
      <c r="X108" s="30" t="s">
        <v>149</v>
      </c>
      <c r="Y108" s="30" t="s">
        <v>149</v>
      </c>
      <c r="Z108" s="30" t="s">
        <v>149</v>
      </c>
      <c r="AA108" s="30" t="s">
        <v>149</v>
      </c>
      <c r="AB108" s="30" t="s">
        <v>149</v>
      </c>
      <c r="AC108" s="30" t="s">
        <v>149</v>
      </c>
      <c r="AD108" s="30" t="s">
        <v>149</v>
      </c>
      <c r="AE108" s="30" t="s">
        <v>149</v>
      </c>
      <c r="AF108" s="30" t="s">
        <v>149</v>
      </c>
      <c r="AG108" s="30" t="s">
        <v>149</v>
      </c>
      <c r="AH108" s="30" t="s">
        <v>149</v>
      </c>
      <c r="AI108" s="30" t="s">
        <v>149</v>
      </c>
      <c r="AJ108" s="30" t="s">
        <v>149</v>
      </c>
      <c r="AK108" s="30" t="s">
        <v>149</v>
      </c>
      <c r="AL108" s="30" t="s">
        <v>149</v>
      </c>
      <c r="AM108" s="30" t="s">
        <v>149</v>
      </c>
      <c r="AN108" s="30" t="s">
        <v>149</v>
      </c>
      <c r="AO108" s="30" t="s">
        <v>149</v>
      </c>
      <c r="AP108" s="30" t="s">
        <v>149</v>
      </c>
      <c r="AQ108" s="30" t="s">
        <v>149</v>
      </c>
      <c r="AR108" s="30" t="s">
        <v>149</v>
      </c>
      <c r="AS108" s="30" t="s">
        <v>149</v>
      </c>
      <c r="AT108" s="30" t="s">
        <v>149</v>
      </c>
      <c r="AU108" s="30" t="s">
        <v>149</v>
      </c>
      <c r="AV108" s="30" t="s">
        <v>149</v>
      </c>
      <c r="AW108" s="30" t="s">
        <v>149</v>
      </c>
      <c r="AX108" s="30" t="s">
        <v>149</v>
      </c>
      <c r="AY108" s="30" t="s">
        <v>149</v>
      </c>
      <c r="AZ108" s="30" t="s">
        <v>149</v>
      </c>
      <c r="BA108" s="30" t="s">
        <v>149</v>
      </c>
      <c r="BB108" s="30" t="s">
        <v>149</v>
      </c>
      <c r="BC108" s="30"/>
      <c r="BD108" s="30" t="s">
        <v>323</v>
      </c>
      <c r="BE108" s="30" t="s">
        <v>323</v>
      </c>
      <c r="BF108" s="30" t="s">
        <v>323</v>
      </c>
      <c r="BG108" s="30" t="s">
        <v>149</v>
      </c>
      <c r="BH108" s="30" t="s">
        <v>149</v>
      </c>
      <c r="BI108" s="30" t="s">
        <v>161</v>
      </c>
      <c r="BJ108" s="30" t="s">
        <v>149</v>
      </c>
      <c r="BK108" s="30" t="s">
        <v>149</v>
      </c>
      <c r="BL108" s="30" t="s">
        <v>149</v>
      </c>
      <c r="BM108" s="30" t="s">
        <v>149</v>
      </c>
      <c r="BN108" s="30" t="s">
        <v>149</v>
      </c>
      <c r="BO108" s="30" t="s">
        <v>323</v>
      </c>
      <c r="BP108" s="30" t="s">
        <v>323</v>
      </c>
      <c r="BQ108" s="30" t="s">
        <v>323</v>
      </c>
      <c r="BR108" s="30" t="s">
        <v>323</v>
      </c>
      <c r="BS108" s="30" t="s">
        <v>149</v>
      </c>
      <c r="BT108" s="30" t="s">
        <v>149</v>
      </c>
      <c r="BU108" s="30" t="s">
        <v>149</v>
      </c>
      <c r="BV108" s="30" t="s">
        <v>149</v>
      </c>
      <c r="BW108" s="30" t="s">
        <v>323</v>
      </c>
      <c r="BX108" s="30" t="s">
        <v>161</v>
      </c>
      <c r="BY108" s="30" t="s">
        <v>161</v>
      </c>
      <c r="BZ108" s="30" t="s">
        <v>149</v>
      </c>
      <c r="CA108" s="30" t="s">
        <v>149</v>
      </c>
      <c r="CB108" s="30" t="s">
        <v>149</v>
      </c>
      <c r="CC108" s="30" t="s">
        <v>149</v>
      </c>
      <c r="CD108" s="30" t="s">
        <v>149</v>
      </c>
      <c r="CE108" s="30" t="s">
        <v>323</v>
      </c>
      <c r="CF108" s="30" t="s">
        <v>161</v>
      </c>
      <c r="CG108" s="30" t="s">
        <v>149</v>
      </c>
      <c r="CH108" s="30" t="s">
        <v>149</v>
      </c>
      <c r="CI108" s="30" t="s">
        <v>149</v>
      </c>
      <c r="CJ108" s="30" t="s">
        <v>149</v>
      </c>
      <c r="CK108" s="30" t="s">
        <v>149</v>
      </c>
      <c r="CL108" s="30" t="s">
        <v>149</v>
      </c>
      <c r="CM108" s="30" t="s">
        <v>161</v>
      </c>
      <c r="CN108" s="30" t="s">
        <v>161</v>
      </c>
      <c r="CO108" s="30" t="s">
        <v>149</v>
      </c>
      <c r="CP108" s="30" t="s">
        <v>161</v>
      </c>
      <c r="CQ108" s="39" t="s">
        <v>159</v>
      </c>
      <c r="CR108" s="39" t="s">
        <v>323</v>
      </c>
      <c r="CS108" s="39" t="s">
        <v>323</v>
      </c>
      <c r="CT108" s="39" t="s">
        <v>149</v>
      </c>
      <c r="CU108" s="39" t="s">
        <v>159</v>
      </c>
      <c r="CV108" s="39" t="s">
        <v>159</v>
      </c>
      <c r="CW108" s="39" t="s">
        <v>149</v>
      </c>
      <c r="CX108" s="39" t="s">
        <v>149</v>
      </c>
      <c r="CY108" s="39" t="s">
        <v>323</v>
      </c>
      <c r="CZ108" s="39" t="s">
        <v>149</v>
      </c>
      <c r="DA108" s="39" t="s">
        <v>161</v>
      </c>
      <c r="DB108" s="39" t="s">
        <v>149</v>
      </c>
      <c r="DC108" s="39" t="s">
        <v>149</v>
      </c>
      <c r="DD108" s="39" t="s">
        <v>149</v>
      </c>
      <c r="DE108" s="39" t="s">
        <v>323</v>
      </c>
      <c r="DF108" s="39" t="s">
        <v>323</v>
      </c>
      <c r="DG108" s="39" t="s">
        <v>161</v>
      </c>
      <c r="DH108" s="39" t="s">
        <v>161</v>
      </c>
      <c r="DI108" s="39" t="s">
        <v>149</v>
      </c>
      <c r="DJ108" s="39" t="s">
        <v>149</v>
      </c>
      <c r="DK108" s="39" t="s">
        <v>149</v>
      </c>
      <c r="DL108" s="39" t="s">
        <v>149</v>
      </c>
      <c r="DM108" s="39" t="s">
        <v>161</v>
      </c>
      <c r="DN108" s="39" t="s">
        <v>150</v>
      </c>
      <c r="DO108" s="39" t="s">
        <v>149</v>
      </c>
      <c r="DP108" s="39" t="s">
        <v>149</v>
      </c>
      <c r="DQ108" s="39" t="s">
        <v>149</v>
      </c>
      <c r="DR108" s="39" t="s">
        <v>149</v>
      </c>
      <c r="DS108" s="39" t="s">
        <v>149</v>
      </c>
      <c r="DT108" s="39" t="s">
        <v>149</v>
      </c>
      <c r="DU108" s="39" t="s">
        <v>149</v>
      </c>
      <c r="DV108" s="39" t="s">
        <v>149</v>
      </c>
      <c r="DW108" s="39" t="s">
        <v>149</v>
      </c>
      <c r="DX108" s="39" t="s">
        <v>149</v>
      </c>
      <c r="DY108" s="39" t="s">
        <v>149</v>
      </c>
      <c r="DZ108" s="39" t="s">
        <v>323</v>
      </c>
      <c r="EA108" s="39" t="s">
        <v>161</v>
      </c>
      <c r="EB108" s="39" t="s">
        <v>149</v>
      </c>
      <c r="EC108" s="39" t="s">
        <v>149</v>
      </c>
      <c r="ED108" s="39" t="s">
        <v>149</v>
      </c>
      <c r="EE108" s="39" t="s">
        <v>149</v>
      </c>
      <c r="EF108" s="39" t="s">
        <v>323</v>
      </c>
      <c r="EG108" s="39" t="s">
        <v>323</v>
      </c>
      <c r="EH108" s="39" t="s">
        <v>149</v>
      </c>
      <c r="EI108" s="39" t="s">
        <v>149</v>
      </c>
      <c r="EJ108" s="39" t="s">
        <v>149</v>
      </c>
      <c r="EK108" s="39" t="s">
        <v>149</v>
      </c>
      <c r="EL108" s="39" t="s">
        <v>883</v>
      </c>
      <c r="EM108" s="39" t="s">
        <v>874</v>
      </c>
      <c r="EN108" s="39" t="s">
        <v>875</v>
      </c>
      <c r="EO108" s="39" t="s">
        <v>876</v>
      </c>
      <c r="EP108" s="39" t="s">
        <v>877</v>
      </c>
      <c r="EQ108" s="39" t="s">
        <v>878</v>
      </c>
      <c r="ER108" s="39" t="s">
        <v>879</v>
      </c>
      <c r="ES108" s="39" t="s">
        <v>874</v>
      </c>
    </row>
    <row r="109" spans="1:149" ht="15.75" customHeight="1" x14ac:dyDescent="0.25">
      <c r="A109" s="29">
        <v>107</v>
      </c>
      <c r="B109" s="30" t="s">
        <v>884</v>
      </c>
      <c r="C109" s="31" t="s">
        <v>799</v>
      </c>
      <c r="D109" s="30" t="s">
        <v>846</v>
      </c>
      <c r="E109" s="30" t="s">
        <v>859</v>
      </c>
      <c r="F109" s="30">
        <v>70</v>
      </c>
      <c r="G109" s="30">
        <v>3</v>
      </c>
      <c r="H109" s="30" t="s">
        <v>157</v>
      </c>
      <c r="I109" s="30" t="s">
        <v>210</v>
      </c>
      <c r="J109" s="38">
        <v>4000000</v>
      </c>
      <c r="K109" s="38">
        <v>3000000</v>
      </c>
      <c r="L109" s="30" t="s">
        <v>173</v>
      </c>
      <c r="M109" s="30" t="s">
        <v>848</v>
      </c>
      <c r="N109" s="30">
        <v>250</v>
      </c>
      <c r="O109" s="30" t="s">
        <v>241</v>
      </c>
      <c r="P109" s="30" t="s">
        <v>885</v>
      </c>
      <c r="Q109" s="30" t="s">
        <v>886</v>
      </c>
      <c r="R109" s="30" t="s">
        <v>149</v>
      </c>
      <c r="S109" s="30" t="s">
        <v>149</v>
      </c>
      <c r="T109" s="30" t="s">
        <v>149</v>
      </c>
      <c r="U109" s="30" t="s">
        <v>149</v>
      </c>
      <c r="V109" s="30" t="s">
        <v>149</v>
      </c>
      <c r="W109" s="30" t="s">
        <v>149</v>
      </c>
      <c r="X109" s="30" t="s">
        <v>149</v>
      </c>
      <c r="Y109" s="30" t="s">
        <v>149</v>
      </c>
      <c r="Z109" s="30" t="s">
        <v>149</v>
      </c>
      <c r="AA109" s="30" t="s">
        <v>149</v>
      </c>
      <c r="AB109" s="30" t="s">
        <v>149</v>
      </c>
      <c r="AC109" s="30" t="s">
        <v>149</v>
      </c>
      <c r="AD109" s="30" t="s">
        <v>149</v>
      </c>
      <c r="AE109" s="30" t="s">
        <v>149</v>
      </c>
      <c r="AF109" s="30" t="s">
        <v>149</v>
      </c>
      <c r="AG109" s="30" t="s">
        <v>149</v>
      </c>
      <c r="AH109" s="30" t="s">
        <v>149</v>
      </c>
      <c r="AI109" s="30" t="s">
        <v>149</v>
      </c>
      <c r="AJ109" s="30" t="s">
        <v>149</v>
      </c>
      <c r="AK109" s="30" t="s">
        <v>149</v>
      </c>
      <c r="AL109" s="30" t="s">
        <v>149</v>
      </c>
      <c r="AM109" s="30" t="s">
        <v>149</v>
      </c>
      <c r="AN109" s="30" t="s">
        <v>149</v>
      </c>
      <c r="AO109" s="30" t="s">
        <v>149</v>
      </c>
      <c r="AP109" s="30" t="s">
        <v>149</v>
      </c>
      <c r="AQ109" s="30" t="s">
        <v>149</v>
      </c>
      <c r="AR109" s="30" t="s">
        <v>149</v>
      </c>
      <c r="AS109" s="30" t="s">
        <v>149</v>
      </c>
      <c r="AT109" s="30" t="s">
        <v>149</v>
      </c>
      <c r="AU109" s="30" t="s">
        <v>149</v>
      </c>
      <c r="AV109" s="30" t="s">
        <v>149</v>
      </c>
      <c r="AW109" s="30" t="s">
        <v>149</v>
      </c>
      <c r="AX109" s="30" t="s">
        <v>149</v>
      </c>
      <c r="AY109" s="30" t="s">
        <v>161</v>
      </c>
      <c r="AZ109" s="30" t="s">
        <v>149</v>
      </c>
      <c r="BA109" s="30" t="s">
        <v>149</v>
      </c>
      <c r="BB109" s="30" t="s">
        <v>149</v>
      </c>
      <c r="BC109" s="30"/>
      <c r="BD109" s="30" t="s">
        <v>323</v>
      </c>
      <c r="BE109" s="30" t="s">
        <v>149</v>
      </c>
      <c r="BF109" s="30" t="s">
        <v>149</v>
      </c>
      <c r="BG109" s="30" t="s">
        <v>149</v>
      </c>
      <c r="BH109" s="30" t="s">
        <v>149</v>
      </c>
      <c r="BI109" s="30" t="s">
        <v>149</v>
      </c>
      <c r="BJ109" s="30" t="s">
        <v>149</v>
      </c>
      <c r="BK109" s="30" t="s">
        <v>149</v>
      </c>
      <c r="BL109" s="30" t="s">
        <v>149</v>
      </c>
      <c r="BM109" s="30" t="s">
        <v>149</v>
      </c>
      <c r="BN109" s="30" t="s">
        <v>149</v>
      </c>
      <c r="BO109" s="30" t="s">
        <v>149</v>
      </c>
      <c r="BP109" s="30" t="s">
        <v>149</v>
      </c>
      <c r="BQ109" s="30" t="s">
        <v>149</v>
      </c>
      <c r="BR109" s="30" t="s">
        <v>149</v>
      </c>
      <c r="BS109" s="30" t="s">
        <v>149</v>
      </c>
      <c r="BT109" s="30" t="s">
        <v>149</v>
      </c>
      <c r="BU109" s="30" t="s">
        <v>149</v>
      </c>
      <c r="BV109" s="30" t="s">
        <v>149</v>
      </c>
      <c r="BW109" s="30" t="s">
        <v>149</v>
      </c>
      <c r="BX109" s="30" t="s">
        <v>149</v>
      </c>
      <c r="BY109" s="30" t="s">
        <v>149</v>
      </c>
      <c r="BZ109" s="30" t="s">
        <v>149</v>
      </c>
      <c r="CA109" s="30" t="s">
        <v>149</v>
      </c>
      <c r="CB109" s="30" t="s">
        <v>149</v>
      </c>
      <c r="CC109" s="30" t="s">
        <v>149</v>
      </c>
      <c r="CD109" s="30" t="s">
        <v>149</v>
      </c>
      <c r="CE109" s="30" t="s">
        <v>149</v>
      </c>
      <c r="CF109" s="30" t="s">
        <v>149</v>
      </c>
      <c r="CG109" s="30" t="s">
        <v>149</v>
      </c>
      <c r="CH109" s="30" t="s">
        <v>149</v>
      </c>
      <c r="CI109" s="30" t="s">
        <v>149</v>
      </c>
      <c r="CJ109" s="30" t="s">
        <v>149</v>
      </c>
      <c r="CK109" s="30" t="s">
        <v>149</v>
      </c>
      <c r="CL109" s="30" t="s">
        <v>149</v>
      </c>
      <c r="CM109" s="30" t="s">
        <v>149</v>
      </c>
      <c r="CN109" s="30" t="s">
        <v>149</v>
      </c>
      <c r="CO109" s="30" t="s">
        <v>149</v>
      </c>
      <c r="CP109" s="30" t="s">
        <v>149</v>
      </c>
      <c r="CQ109" s="39" t="s">
        <v>149</v>
      </c>
      <c r="CR109" s="39" t="s">
        <v>149</v>
      </c>
      <c r="CS109" s="39" t="s">
        <v>149</v>
      </c>
      <c r="CT109" s="39" t="s">
        <v>149</v>
      </c>
      <c r="CU109" s="39" t="s">
        <v>159</v>
      </c>
      <c r="CV109" s="39" t="s">
        <v>159</v>
      </c>
      <c r="CW109" s="39" t="s">
        <v>159</v>
      </c>
      <c r="CX109" s="39" t="s">
        <v>159</v>
      </c>
      <c r="CY109" s="39" t="s">
        <v>159</v>
      </c>
      <c r="CZ109" s="39" t="s">
        <v>159</v>
      </c>
      <c r="DA109" s="39" t="s">
        <v>159</v>
      </c>
      <c r="DB109" s="39" t="s">
        <v>159</v>
      </c>
      <c r="DC109" s="39" t="s">
        <v>159</v>
      </c>
      <c r="DD109" s="39" t="s">
        <v>159</v>
      </c>
      <c r="DE109" s="39" t="s">
        <v>159</v>
      </c>
      <c r="DF109" s="39" t="s">
        <v>159</v>
      </c>
      <c r="DG109" s="39" t="s">
        <v>159</v>
      </c>
      <c r="DH109" s="39" t="s">
        <v>159</v>
      </c>
      <c r="DI109" s="39" t="s">
        <v>159</v>
      </c>
      <c r="DJ109" s="39" t="s">
        <v>159</v>
      </c>
      <c r="DK109" s="39" t="s">
        <v>159</v>
      </c>
      <c r="DL109" s="39" t="s">
        <v>159</v>
      </c>
      <c r="DM109" s="39" t="s">
        <v>159</v>
      </c>
      <c r="DN109" s="39" t="s">
        <v>159</v>
      </c>
      <c r="DO109" s="39" t="s">
        <v>159</v>
      </c>
      <c r="DP109" s="39" t="s">
        <v>159</v>
      </c>
      <c r="DQ109" s="39" t="s">
        <v>159</v>
      </c>
      <c r="DR109" s="39" t="s">
        <v>159</v>
      </c>
      <c r="DS109" s="39" t="s">
        <v>159</v>
      </c>
      <c r="DT109" s="39" t="s">
        <v>159</v>
      </c>
      <c r="DU109" s="39" t="s">
        <v>159</v>
      </c>
      <c r="DV109" s="39" t="s">
        <v>159</v>
      </c>
      <c r="DW109" s="39" t="s">
        <v>159</v>
      </c>
      <c r="DX109" s="39" t="s">
        <v>159</v>
      </c>
      <c r="DY109" s="39" t="s">
        <v>159</v>
      </c>
      <c r="DZ109" s="39" t="s">
        <v>159</v>
      </c>
      <c r="EA109" s="39" t="s">
        <v>159</v>
      </c>
      <c r="EB109" s="39" t="s">
        <v>159</v>
      </c>
      <c r="EC109" s="39" t="s">
        <v>159</v>
      </c>
      <c r="ED109" s="39" t="s">
        <v>159</v>
      </c>
      <c r="EE109" s="39" t="s">
        <v>159</v>
      </c>
      <c r="EF109" s="39" t="s">
        <v>323</v>
      </c>
      <c r="EG109" s="39" t="s">
        <v>159</v>
      </c>
      <c r="EH109" s="39" t="s">
        <v>159</v>
      </c>
      <c r="EI109" s="39" t="s">
        <v>159</v>
      </c>
      <c r="EJ109" s="39" t="s">
        <v>159</v>
      </c>
      <c r="EK109" s="39" t="s">
        <v>159</v>
      </c>
      <c r="EL109" s="39" t="s">
        <v>883</v>
      </c>
      <c r="EM109" s="39" t="s">
        <v>874</v>
      </c>
      <c r="EN109" s="39" t="s">
        <v>875</v>
      </c>
      <c r="EO109" s="39" t="s">
        <v>876</v>
      </c>
      <c r="EP109" s="39" t="s">
        <v>877</v>
      </c>
      <c r="EQ109" s="39" t="s">
        <v>878</v>
      </c>
      <c r="ER109" s="39" t="s">
        <v>879</v>
      </c>
      <c r="ES109" s="39" t="s">
        <v>874</v>
      </c>
    </row>
    <row r="110" spans="1:149" ht="15.75" customHeight="1" x14ac:dyDescent="0.25">
      <c r="A110" s="29">
        <v>108</v>
      </c>
      <c r="B110" s="30" t="s">
        <v>887</v>
      </c>
      <c r="C110" s="31" t="s">
        <v>888</v>
      </c>
      <c r="D110" s="30" t="s">
        <v>846</v>
      </c>
      <c r="E110" s="30" t="s">
        <v>859</v>
      </c>
      <c r="F110" s="30">
        <v>45</v>
      </c>
      <c r="G110" s="30">
        <v>3</v>
      </c>
      <c r="H110" s="30" t="s">
        <v>157</v>
      </c>
      <c r="I110" s="30" t="s">
        <v>158</v>
      </c>
      <c r="J110" s="38">
        <v>4000000</v>
      </c>
      <c r="K110" s="38">
        <v>2500000</v>
      </c>
      <c r="L110" s="30" t="s">
        <v>173</v>
      </c>
      <c r="M110" s="30" t="s">
        <v>848</v>
      </c>
      <c r="N110" s="30">
        <v>250</v>
      </c>
      <c r="O110" s="30" t="s">
        <v>241</v>
      </c>
      <c r="P110" s="30" t="s">
        <v>889</v>
      </c>
      <c r="Q110" s="30" t="s">
        <v>389</v>
      </c>
      <c r="R110" s="30" t="s">
        <v>149</v>
      </c>
      <c r="S110" s="30" t="s">
        <v>149</v>
      </c>
      <c r="T110" s="30" t="s">
        <v>149</v>
      </c>
      <c r="U110" s="30" t="s">
        <v>149</v>
      </c>
      <c r="V110" s="30" t="s">
        <v>149</v>
      </c>
      <c r="W110" s="30" t="s">
        <v>148</v>
      </c>
      <c r="X110" s="30" t="s">
        <v>149</v>
      </c>
      <c r="Y110" s="30" t="s">
        <v>149</v>
      </c>
      <c r="Z110" s="30" t="s">
        <v>149</v>
      </c>
      <c r="AA110" s="30" t="s">
        <v>149</v>
      </c>
      <c r="AB110" s="30" t="s">
        <v>149</v>
      </c>
      <c r="AC110" s="30" t="s">
        <v>149</v>
      </c>
      <c r="AD110" s="30" t="s">
        <v>149</v>
      </c>
      <c r="AE110" s="30" t="s">
        <v>149</v>
      </c>
      <c r="AF110" s="30" t="s">
        <v>160</v>
      </c>
      <c r="AG110" s="30" t="s">
        <v>149</v>
      </c>
      <c r="AH110" s="30" t="s">
        <v>149</v>
      </c>
      <c r="AI110" s="30" t="s">
        <v>149</v>
      </c>
      <c r="AJ110" s="30" t="s">
        <v>149</v>
      </c>
      <c r="AK110" s="30" t="s">
        <v>149</v>
      </c>
      <c r="AL110" s="30" t="s">
        <v>149</v>
      </c>
      <c r="AM110" s="30" t="s">
        <v>149</v>
      </c>
      <c r="AN110" s="30" t="s">
        <v>149</v>
      </c>
      <c r="AO110" s="30" t="s">
        <v>159</v>
      </c>
      <c r="AP110" s="30" t="s">
        <v>159</v>
      </c>
      <c r="AQ110" s="30" t="s">
        <v>159</v>
      </c>
      <c r="AR110" s="30" t="s">
        <v>159</v>
      </c>
      <c r="AS110" s="30" t="s">
        <v>159</v>
      </c>
      <c r="AT110" s="30" t="s">
        <v>159</v>
      </c>
      <c r="AU110" s="30" t="s">
        <v>148</v>
      </c>
      <c r="AV110" s="30" t="s">
        <v>149</v>
      </c>
      <c r="AW110" s="30" t="s">
        <v>149</v>
      </c>
      <c r="AX110" s="30" t="s">
        <v>149</v>
      </c>
      <c r="AY110" s="30" t="s">
        <v>149</v>
      </c>
      <c r="AZ110" s="30" t="s">
        <v>149</v>
      </c>
      <c r="BA110" s="30" t="s">
        <v>149</v>
      </c>
      <c r="BB110" s="30" t="s">
        <v>149</v>
      </c>
      <c r="BC110" s="30"/>
      <c r="BD110" s="30" t="s">
        <v>149</v>
      </c>
      <c r="BE110" s="30" t="s">
        <v>149</v>
      </c>
      <c r="BF110" s="30" t="s">
        <v>149</v>
      </c>
      <c r="BG110" s="30" t="s">
        <v>149</v>
      </c>
      <c r="BH110" s="30" t="s">
        <v>149</v>
      </c>
      <c r="BI110" s="30" t="s">
        <v>161</v>
      </c>
      <c r="BJ110" s="30" t="s">
        <v>149</v>
      </c>
      <c r="BK110" s="30" t="s">
        <v>149</v>
      </c>
      <c r="BL110" s="30" t="s">
        <v>149</v>
      </c>
      <c r="BM110" s="30" t="s">
        <v>149</v>
      </c>
      <c r="BN110" s="30" t="s">
        <v>149</v>
      </c>
      <c r="BO110" s="30" t="s">
        <v>149</v>
      </c>
      <c r="BP110" s="30" t="s">
        <v>149</v>
      </c>
      <c r="BQ110" s="30" t="s">
        <v>149</v>
      </c>
      <c r="BR110" s="30" t="s">
        <v>149</v>
      </c>
      <c r="BS110" s="30" t="s">
        <v>149</v>
      </c>
      <c r="BT110" s="30" t="s">
        <v>149</v>
      </c>
      <c r="BU110" s="30" t="s">
        <v>149</v>
      </c>
      <c r="BV110" s="30" t="s">
        <v>203</v>
      </c>
      <c r="BW110" s="30" t="s">
        <v>149</v>
      </c>
      <c r="BX110" s="30" t="s">
        <v>161</v>
      </c>
      <c r="BY110" s="30" t="s">
        <v>149</v>
      </c>
      <c r="BZ110" s="30" t="s">
        <v>149</v>
      </c>
      <c r="CA110" s="30" t="s">
        <v>149</v>
      </c>
      <c r="CB110" s="30" t="s">
        <v>149</v>
      </c>
      <c r="CC110" s="30" t="s">
        <v>149</v>
      </c>
      <c r="CD110" s="30" t="s">
        <v>149</v>
      </c>
      <c r="CE110" s="30" t="s">
        <v>149</v>
      </c>
      <c r="CF110" s="30" t="s">
        <v>161</v>
      </c>
      <c r="CG110" s="30" t="s">
        <v>149</v>
      </c>
      <c r="CH110" s="30" t="s">
        <v>149</v>
      </c>
      <c r="CI110" s="30" t="s">
        <v>149</v>
      </c>
      <c r="CJ110" s="30" t="s">
        <v>149</v>
      </c>
      <c r="CK110" s="30" t="s">
        <v>149</v>
      </c>
      <c r="CL110" s="30" t="s">
        <v>149</v>
      </c>
      <c r="CM110" s="30" t="s">
        <v>149</v>
      </c>
      <c r="CN110" s="30" t="s">
        <v>149</v>
      </c>
      <c r="CO110" s="30" t="s">
        <v>149</v>
      </c>
      <c r="CP110" s="30" t="s">
        <v>149</v>
      </c>
      <c r="CQ110" s="39" t="s">
        <v>149</v>
      </c>
      <c r="CR110" s="39" t="s">
        <v>149</v>
      </c>
      <c r="CS110" s="39" t="s">
        <v>149</v>
      </c>
      <c r="CT110" s="39" t="s">
        <v>149</v>
      </c>
      <c r="CU110" s="39" t="s">
        <v>159</v>
      </c>
      <c r="CV110" s="39" t="s">
        <v>161</v>
      </c>
      <c r="CW110" s="39" t="s">
        <v>159</v>
      </c>
      <c r="CX110" s="39" t="s">
        <v>149</v>
      </c>
      <c r="CY110" s="39" t="s">
        <v>323</v>
      </c>
      <c r="CZ110" s="39" t="s">
        <v>149</v>
      </c>
      <c r="DA110" s="39" t="s">
        <v>149</v>
      </c>
      <c r="DB110" s="39" t="s">
        <v>149</v>
      </c>
      <c r="DC110" s="39" t="s">
        <v>149</v>
      </c>
      <c r="DD110" s="39" t="s">
        <v>149</v>
      </c>
      <c r="DE110" s="39" t="s">
        <v>149</v>
      </c>
      <c r="DF110" s="39" t="s">
        <v>149</v>
      </c>
      <c r="DG110" s="39" t="s">
        <v>149</v>
      </c>
      <c r="DH110" s="39" t="s">
        <v>149</v>
      </c>
      <c r="DI110" s="39" t="s">
        <v>149</v>
      </c>
      <c r="DJ110" s="39" t="s">
        <v>323</v>
      </c>
      <c r="DK110" s="39" t="s">
        <v>159</v>
      </c>
      <c r="DL110" s="39" t="s">
        <v>149</v>
      </c>
      <c r="DM110" s="39" t="s">
        <v>149</v>
      </c>
      <c r="DN110" s="39" t="s">
        <v>149</v>
      </c>
      <c r="DO110" s="39" t="s">
        <v>149</v>
      </c>
      <c r="DP110" s="39" t="s">
        <v>149</v>
      </c>
      <c r="DQ110" s="39" t="s">
        <v>149</v>
      </c>
      <c r="DR110" s="39" t="s">
        <v>149</v>
      </c>
      <c r="DS110" s="39" t="s">
        <v>149</v>
      </c>
      <c r="DT110" s="39" t="s">
        <v>149</v>
      </c>
      <c r="DU110" s="39" t="s">
        <v>149</v>
      </c>
      <c r="DV110" s="39" t="s">
        <v>160</v>
      </c>
      <c r="DW110" s="39" t="s">
        <v>149</v>
      </c>
      <c r="DX110" s="39" t="s">
        <v>149</v>
      </c>
      <c r="DY110" s="39" t="s">
        <v>149</v>
      </c>
      <c r="DZ110" s="39" t="s">
        <v>323</v>
      </c>
      <c r="EA110" s="39" t="s">
        <v>149</v>
      </c>
      <c r="EB110" s="39" t="s">
        <v>149</v>
      </c>
      <c r="EC110" s="39" t="s">
        <v>149</v>
      </c>
      <c r="ED110" s="39" t="s">
        <v>149</v>
      </c>
      <c r="EE110" s="39" t="s">
        <v>149</v>
      </c>
      <c r="EF110" s="39" t="s">
        <v>149</v>
      </c>
      <c r="EG110" s="39" t="s">
        <v>160</v>
      </c>
      <c r="EH110" s="39" t="s">
        <v>149</v>
      </c>
      <c r="EI110" s="39" t="s">
        <v>149</v>
      </c>
      <c r="EJ110" s="39" t="s">
        <v>161</v>
      </c>
      <c r="EK110" s="39" t="s">
        <v>149</v>
      </c>
      <c r="EL110" s="39" t="s">
        <v>870</v>
      </c>
      <c r="EM110" s="39" t="s">
        <v>695</v>
      </c>
      <c r="EN110" s="39" t="s">
        <v>862</v>
      </c>
      <c r="EO110" s="39" t="s">
        <v>876</v>
      </c>
      <c r="EP110" s="39" t="s">
        <v>877</v>
      </c>
      <c r="EQ110" s="39" t="s">
        <v>878</v>
      </c>
      <c r="ER110" s="39" t="s">
        <v>879</v>
      </c>
      <c r="ES110" s="39" t="s">
        <v>874</v>
      </c>
    </row>
    <row r="111" spans="1:149" ht="15.75" customHeight="1" x14ac:dyDescent="0.25">
      <c r="A111" s="29">
        <v>109</v>
      </c>
      <c r="B111" s="30" t="s">
        <v>890</v>
      </c>
      <c r="C111" s="31" t="s">
        <v>891</v>
      </c>
      <c r="D111" s="30" t="s">
        <v>846</v>
      </c>
      <c r="E111" s="30" t="s">
        <v>859</v>
      </c>
      <c r="F111" s="30">
        <v>68</v>
      </c>
      <c r="G111" s="30">
        <v>3</v>
      </c>
      <c r="H111" s="30" t="s">
        <v>215</v>
      </c>
      <c r="I111" s="30" t="s">
        <v>210</v>
      </c>
      <c r="J111" s="38">
        <v>5000000</v>
      </c>
      <c r="K111" s="38">
        <v>3000000</v>
      </c>
      <c r="L111" s="30" t="s">
        <v>201</v>
      </c>
      <c r="M111" s="30" t="s">
        <v>848</v>
      </c>
      <c r="N111" s="30">
        <v>650</v>
      </c>
      <c r="O111" s="30" t="s">
        <v>174</v>
      </c>
      <c r="P111" s="30" t="s">
        <v>892</v>
      </c>
      <c r="Q111" s="30" t="s">
        <v>389</v>
      </c>
      <c r="R111" s="30" t="s">
        <v>149</v>
      </c>
      <c r="S111" s="30" t="s">
        <v>149</v>
      </c>
      <c r="T111" s="30" t="s">
        <v>149</v>
      </c>
      <c r="U111" s="30" t="s">
        <v>149</v>
      </c>
      <c r="V111" s="30" t="s">
        <v>149</v>
      </c>
      <c r="W111" s="30" t="s">
        <v>149</v>
      </c>
      <c r="X111" s="30" t="s">
        <v>149</v>
      </c>
      <c r="Y111" s="30" t="s">
        <v>149</v>
      </c>
      <c r="Z111" s="30" t="s">
        <v>149</v>
      </c>
      <c r="AA111" s="30" t="s">
        <v>149</v>
      </c>
      <c r="AB111" s="30" t="s">
        <v>149</v>
      </c>
      <c r="AC111" s="30" t="s">
        <v>149</v>
      </c>
      <c r="AD111" s="30" t="s">
        <v>149</v>
      </c>
      <c r="AE111" s="30" t="s">
        <v>149</v>
      </c>
      <c r="AF111" s="30" t="s">
        <v>149</v>
      </c>
      <c r="AG111" s="30" t="s">
        <v>149</v>
      </c>
      <c r="AH111" s="30" t="s">
        <v>149</v>
      </c>
      <c r="AI111" s="30" t="s">
        <v>149</v>
      </c>
      <c r="AJ111" s="30" t="s">
        <v>149</v>
      </c>
      <c r="AK111" s="30" t="s">
        <v>149</v>
      </c>
      <c r="AL111" s="30" t="s">
        <v>149</v>
      </c>
      <c r="AM111" s="30" t="s">
        <v>149</v>
      </c>
      <c r="AN111" s="30" t="s">
        <v>149</v>
      </c>
      <c r="AO111" s="30" t="s">
        <v>159</v>
      </c>
      <c r="AP111" s="30" t="s">
        <v>159</v>
      </c>
      <c r="AQ111" s="30" t="s">
        <v>159</v>
      </c>
      <c r="AR111" s="30" t="s">
        <v>159</v>
      </c>
      <c r="AS111" s="30" t="s">
        <v>159</v>
      </c>
      <c r="AT111" s="30" t="s">
        <v>159</v>
      </c>
      <c r="AU111" s="30" t="s">
        <v>149</v>
      </c>
      <c r="AV111" s="30" t="s">
        <v>149</v>
      </c>
      <c r="AW111" s="30" t="s">
        <v>149</v>
      </c>
      <c r="AX111" s="30" t="s">
        <v>149</v>
      </c>
      <c r="AY111" s="30" t="s">
        <v>149</v>
      </c>
      <c r="AZ111" s="30" t="s">
        <v>149</v>
      </c>
      <c r="BA111" s="30" t="s">
        <v>149</v>
      </c>
      <c r="BB111" s="30" t="s">
        <v>149</v>
      </c>
      <c r="BC111" s="30"/>
      <c r="BD111" s="30" t="s">
        <v>323</v>
      </c>
      <c r="BE111" s="30" t="s">
        <v>323</v>
      </c>
      <c r="BF111" s="30" t="s">
        <v>323</v>
      </c>
      <c r="BG111" s="30" t="s">
        <v>149</v>
      </c>
      <c r="BH111" s="30" t="s">
        <v>149</v>
      </c>
      <c r="BI111" s="30" t="s">
        <v>149</v>
      </c>
      <c r="BJ111" s="30" t="s">
        <v>149</v>
      </c>
      <c r="BK111" s="30" t="s">
        <v>149</v>
      </c>
      <c r="BL111" s="30" t="s">
        <v>149</v>
      </c>
      <c r="BM111" s="30" t="s">
        <v>149</v>
      </c>
      <c r="BN111" s="30" t="s">
        <v>149</v>
      </c>
      <c r="BO111" s="30" t="s">
        <v>149</v>
      </c>
      <c r="BP111" s="30" t="s">
        <v>149</v>
      </c>
      <c r="BQ111" s="30" t="s">
        <v>323</v>
      </c>
      <c r="BR111" s="30" t="s">
        <v>149</v>
      </c>
      <c r="BS111" s="30" t="s">
        <v>149</v>
      </c>
      <c r="BT111" s="30" t="s">
        <v>149</v>
      </c>
      <c r="BU111" s="30" t="s">
        <v>149</v>
      </c>
      <c r="BV111" s="30" t="s">
        <v>150</v>
      </c>
      <c r="BW111" s="30" t="s">
        <v>149</v>
      </c>
      <c r="BX111" s="30" t="s">
        <v>149</v>
      </c>
      <c r="BY111" s="30" t="s">
        <v>149</v>
      </c>
      <c r="BZ111" s="30" t="s">
        <v>149</v>
      </c>
      <c r="CA111" s="30" t="s">
        <v>149</v>
      </c>
      <c r="CB111" s="30" t="s">
        <v>149</v>
      </c>
      <c r="CC111" s="30" t="s">
        <v>149</v>
      </c>
      <c r="CD111" s="30" t="s">
        <v>149</v>
      </c>
      <c r="CE111" s="30" t="s">
        <v>149</v>
      </c>
      <c r="CF111" s="30" t="s">
        <v>149</v>
      </c>
      <c r="CG111" s="30" t="s">
        <v>149</v>
      </c>
      <c r="CH111" s="30" t="s">
        <v>149</v>
      </c>
      <c r="CI111" s="30" t="s">
        <v>149</v>
      </c>
      <c r="CJ111" s="30" t="s">
        <v>149</v>
      </c>
      <c r="CK111" s="30" t="s">
        <v>149</v>
      </c>
      <c r="CL111" s="30" t="s">
        <v>149</v>
      </c>
      <c r="CM111" s="30" t="s">
        <v>149</v>
      </c>
      <c r="CN111" s="30" t="s">
        <v>161</v>
      </c>
      <c r="CO111" s="30" t="s">
        <v>149</v>
      </c>
      <c r="CP111" s="30" t="s">
        <v>161</v>
      </c>
      <c r="CQ111" s="39" t="s">
        <v>161</v>
      </c>
      <c r="CR111" s="39" t="s">
        <v>149</v>
      </c>
      <c r="CS111" s="39" t="s">
        <v>323</v>
      </c>
      <c r="CT111" s="39" t="s">
        <v>149</v>
      </c>
      <c r="CU111" s="39" t="s">
        <v>159</v>
      </c>
      <c r="CV111" s="39" t="s">
        <v>159</v>
      </c>
      <c r="CW111" s="39" t="s">
        <v>159</v>
      </c>
      <c r="CX111" s="39" t="s">
        <v>149</v>
      </c>
      <c r="CY111" s="39" t="s">
        <v>149</v>
      </c>
      <c r="CZ111" s="39" t="s">
        <v>149</v>
      </c>
      <c r="DA111" s="39" t="s">
        <v>149</v>
      </c>
      <c r="DB111" s="39" t="s">
        <v>149</v>
      </c>
      <c r="DC111" s="39" t="s">
        <v>149</v>
      </c>
      <c r="DD111" s="39" t="s">
        <v>149</v>
      </c>
      <c r="DE111" s="39" t="s">
        <v>161</v>
      </c>
      <c r="DF111" s="39" t="s">
        <v>161</v>
      </c>
      <c r="DG111" s="39" t="s">
        <v>161</v>
      </c>
      <c r="DH111" s="39" t="s">
        <v>161</v>
      </c>
      <c r="DI111" s="39" t="s">
        <v>161</v>
      </c>
      <c r="DJ111" s="39" t="s">
        <v>161</v>
      </c>
      <c r="DK111" s="39" t="s">
        <v>149</v>
      </c>
      <c r="DL111" s="39" t="s">
        <v>149</v>
      </c>
      <c r="DM111" s="39" t="s">
        <v>149</v>
      </c>
      <c r="DN111" s="39" t="s">
        <v>149</v>
      </c>
      <c r="DO111" s="39" t="s">
        <v>149</v>
      </c>
      <c r="DP111" s="39" t="s">
        <v>149</v>
      </c>
      <c r="DQ111" s="39" t="s">
        <v>149</v>
      </c>
      <c r="DR111" s="39" t="s">
        <v>149</v>
      </c>
      <c r="DS111" s="39" t="s">
        <v>149</v>
      </c>
      <c r="DT111" s="39" t="s">
        <v>149</v>
      </c>
      <c r="DU111" s="39" t="s">
        <v>149</v>
      </c>
      <c r="DV111" s="39" t="s">
        <v>149</v>
      </c>
      <c r="DW111" s="39" t="s">
        <v>149</v>
      </c>
      <c r="DX111" s="39" t="s">
        <v>149</v>
      </c>
      <c r="DY111" s="39" t="s">
        <v>149</v>
      </c>
      <c r="DZ111" s="39" t="s">
        <v>149</v>
      </c>
      <c r="EA111" s="39" t="s">
        <v>149</v>
      </c>
      <c r="EB111" s="39" t="s">
        <v>149</v>
      </c>
      <c r="EC111" s="39" t="s">
        <v>149</v>
      </c>
      <c r="ED111" s="39" t="s">
        <v>149</v>
      </c>
      <c r="EE111" s="39" t="s">
        <v>149</v>
      </c>
      <c r="EF111" s="39" t="s">
        <v>149</v>
      </c>
      <c r="EG111" s="39" t="s">
        <v>149</v>
      </c>
      <c r="EH111" s="39" t="s">
        <v>149</v>
      </c>
      <c r="EI111" s="39" t="s">
        <v>149</v>
      </c>
      <c r="EJ111" s="39" t="s">
        <v>149</v>
      </c>
      <c r="EK111" s="39" t="s">
        <v>149</v>
      </c>
      <c r="EL111" s="39" t="s">
        <v>870</v>
      </c>
      <c r="EM111" s="39" t="s">
        <v>695</v>
      </c>
      <c r="EN111" s="39" t="s">
        <v>862</v>
      </c>
      <c r="EO111" s="39" t="s">
        <v>893</v>
      </c>
      <c r="EP111" s="39" t="s">
        <v>863</v>
      </c>
      <c r="EQ111" s="39" t="s">
        <v>864</v>
      </c>
      <c r="ER111" s="39" t="s">
        <v>712</v>
      </c>
      <c r="ES111" s="39" t="s">
        <v>865</v>
      </c>
    </row>
    <row r="112" spans="1:149" ht="15.75" customHeight="1" x14ac:dyDescent="0.25">
      <c r="A112" s="29">
        <v>110</v>
      </c>
      <c r="B112" s="30" t="s">
        <v>894</v>
      </c>
      <c r="C112" s="31" t="s">
        <v>891</v>
      </c>
      <c r="D112" s="30" t="s">
        <v>846</v>
      </c>
      <c r="E112" s="30" t="s">
        <v>859</v>
      </c>
      <c r="F112" s="30">
        <v>48</v>
      </c>
      <c r="G112" s="30">
        <v>3</v>
      </c>
      <c r="H112" s="30" t="s">
        <v>215</v>
      </c>
      <c r="I112" s="30" t="s">
        <v>210</v>
      </c>
      <c r="J112" s="38">
        <v>400000</v>
      </c>
      <c r="K112" s="38">
        <v>2500000</v>
      </c>
      <c r="L112" s="30" t="s">
        <v>895</v>
      </c>
      <c r="M112" s="30" t="s">
        <v>848</v>
      </c>
      <c r="N112" s="30">
        <v>250</v>
      </c>
      <c r="O112" s="30" t="s">
        <v>241</v>
      </c>
      <c r="P112" s="30" t="s">
        <v>896</v>
      </c>
      <c r="Q112" s="30" t="s">
        <v>389</v>
      </c>
      <c r="R112" s="30" t="s">
        <v>149</v>
      </c>
      <c r="S112" s="30" t="s">
        <v>149</v>
      </c>
      <c r="T112" s="30" t="s">
        <v>149</v>
      </c>
      <c r="U112" s="30" t="s">
        <v>149</v>
      </c>
      <c r="V112" s="30" t="s">
        <v>149</v>
      </c>
      <c r="W112" s="30" t="s">
        <v>149</v>
      </c>
      <c r="X112" s="30" t="s">
        <v>149</v>
      </c>
      <c r="Y112" s="30" t="s">
        <v>149</v>
      </c>
      <c r="Z112" s="30" t="s">
        <v>149</v>
      </c>
      <c r="AA112" s="30" t="s">
        <v>149</v>
      </c>
      <c r="AB112" s="30" t="s">
        <v>149</v>
      </c>
      <c r="AC112" s="30" t="s">
        <v>149</v>
      </c>
      <c r="AD112" s="30" t="s">
        <v>149</v>
      </c>
      <c r="AE112" s="30"/>
      <c r="AF112" s="30" t="s">
        <v>149</v>
      </c>
      <c r="AG112" s="30" t="s">
        <v>149</v>
      </c>
      <c r="AH112" s="30" t="s">
        <v>149</v>
      </c>
      <c r="AI112" s="30" t="s">
        <v>149</v>
      </c>
      <c r="AJ112" s="30" t="s">
        <v>149</v>
      </c>
      <c r="AK112" s="30" t="s">
        <v>149</v>
      </c>
      <c r="AL112" s="30" t="s">
        <v>149</v>
      </c>
      <c r="AM112" s="30" t="s">
        <v>149</v>
      </c>
      <c r="AN112" s="30" t="s">
        <v>149</v>
      </c>
      <c r="AO112" s="30" t="s">
        <v>159</v>
      </c>
      <c r="AP112" s="30" t="s">
        <v>159</v>
      </c>
      <c r="AQ112" s="30" t="s">
        <v>159</v>
      </c>
      <c r="AR112" s="30" t="s">
        <v>159</v>
      </c>
      <c r="AS112" s="30" t="s">
        <v>159</v>
      </c>
      <c r="AT112" s="30" t="s">
        <v>159</v>
      </c>
      <c r="AU112" s="30" t="s">
        <v>149</v>
      </c>
      <c r="AV112" s="30" t="s">
        <v>149</v>
      </c>
      <c r="AW112" s="30" t="s">
        <v>149</v>
      </c>
      <c r="AX112" s="30" t="s">
        <v>149</v>
      </c>
      <c r="AY112" s="30" t="s">
        <v>149</v>
      </c>
      <c r="AZ112" s="30" t="s">
        <v>149</v>
      </c>
      <c r="BA112" s="30" t="s">
        <v>149</v>
      </c>
      <c r="BB112" s="30" t="s">
        <v>149</v>
      </c>
      <c r="BC112" s="30"/>
      <c r="BD112" s="30" t="s">
        <v>149</v>
      </c>
      <c r="BE112" s="30" t="s">
        <v>149</v>
      </c>
      <c r="BF112" s="30" t="s">
        <v>149</v>
      </c>
      <c r="BG112" s="30" t="s">
        <v>149</v>
      </c>
      <c r="BH112" s="30" t="s">
        <v>149</v>
      </c>
      <c r="BI112" s="30" t="s">
        <v>149</v>
      </c>
      <c r="BJ112" s="30" t="s">
        <v>149</v>
      </c>
      <c r="BK112" s="30" t="s">
        <v>149</v>
      </c>
      <c r="BL112" s="30" t="s">
        <v>149</v>
      </c>
      <c r="BM112" s="30" t="s">
        <v>149</v>
      </c>
      <c r="BN112" s="30" t="s">
        <v>149</v>
      </c>
      <c r="BO112" s="30" t="s">
        <v>149</v>
      </c>
      <c r="BP112" s="30" t="s">
        <v>149</v>
      </c>
      <c r="BQ112" s="30" t="s">
        <v>323</v>
      </c>
      <c r="BR112" s="30" t="s">
        <v>149</v>
      </c>
      <c r="BS112" s="30" t="s">
        <v>149</v>
      </c>
      <c r="BT112" s="30" t="s">
        <v>323</v>
      </c>
      <c r="BU112" s="30" t="s">
        <v>149</v>
      </c>
      <c r="BV112" s="30" t="s">
        <v>149</v>
      </c>
      <c r="BW112" s="30" t="s">
        <v>323</v>
      </c>
      <c r="BX112" s="30" t="s">
        <v>149</v>
      </c>
      <c r="BY112" s="30" t="s">
        <v>149</v>
      </c>
      <c r="BZ112" s="30" t="s">
        <v>149</v>
      </c>
      <c r="CA112" s="30" t="s">
        <v>149</v>
      </c>
      <c r="CB112" s="30" t="s">
        <v>149</v>
      </c>
      <c r="CC112" s="30" t="s">
        <v>149</v>
      </c>
      <c r="CD112" s="30" t="s">
        <v>149</v>
      </c>
      <c r="CE112" s="30" t="s">
        <v>149</v>
      </c>
      <c r="CF112" s="30" t="s">
        <v>149</v>
      </c>
      <c r="CG112" s="30" t="s">
        <v>149</v>
      </c>
      <c r="CH112" s="30" t="s">
        <v>149</v>
      </c>
      <c r="CI112" s="30" t="s">
        <v>149</v>
      </c>
      <c r="CJ112" s="30" t="s">
        <v>149</v>
      </c>
      <c r="CK112" s="30" t="s">
        <v>149</v>
      </c>
      <c r="CL112" s="30" t="s">
        <v>149</v>
      </c>
      <c r="CM112" s="30" t="s">
        <v>149</v>
      </c>
      <c r="CN112" s="30" t="s">
        <v>149</v>
      </c>
      <c r="CO112" s="30" t="s">
        <v>149</v>
      </c>
      <c r="CP112" s="30" t="s">
        <v>149</v>
      </c>
      <c r="CQ112" s="39" t="s">
        <v>149</v>
      </c>
      <c r="CR112" s="39" t="s">
        <v>149</v>
      </c>
      <c r="CS112" s="39" t="s">
        <v>149</v>
      </c>
      <c r="CT112" s="39" t="s">
        <v>149</v>
      </c>
      <c r="CU112" s="39" t="s">
        <v>159</v>
      </c>
      <c r="CV112" s="39" t="s">
        <v>159</v>
      </c>
      <c r="CW112" s="39" t="s">
        <v>161</v>
      </c>
      <c r="CX112" s="39" t="s">
        <v>149</v>
      </c>
      <c r="CY112" s="39" t="s">
        <v>149</v>
      </c>
      <c r="CZ112" s="39" t="s">
        <v>149</v>
      </c>
      <c r="DA112" s="39" t="s">
        <v>149</v>
      </c>
      <c r="DB112" s="39" t="s">
        <v>149</v>
      </c>
      <c r="DC112" s="39" t="s">
        <v>149</v>
      </c>
      <c r="DD112" s="39" t="s">
        <v>149</v>
      </c>
      <c r="DE112" s="39" t="s">
        <v>149</v>
      </c>
      <c r="DF112" s="39" t="s">
        <v>149</v>
      </c>
      <c r="DG112" s="39" t="s">
        <v>149</v>
      </c>
      <c r="DH112" s="39" t="s">
        <v>149</v>
      </c>
      <c r="DI112" s="39" t="s">
        <v>149</v>
      </c>
      <c r="DJ112" s="39" t="s">
        <v>149</v>
      </c>
      <c r="DK112" s="39" t="s">
        <v>149</v>
      </c>
      <c r="DL112" s="39" t="s">
        <v>323</v>
      </c>
      <c r="DM112" s="39" t="s">
        <v>149</v>
      </c>
      <c r="DN112" s="39" t="s">
        <v>149</v>
      </c>
      <c r="DO112" s="39" t="s">
        <v>149</v>
      </c>
      <c r="DP112" s="39" t="s">
        <v>149</v>
      </c>
      <c r="DQ112" s="39" t="s">
        <v>149</v>
      </c>
      <c r="DR112" s="39" t="s">
        <v>149</v>
      </c>
      <c r="DS112" s="39" t="s">
        <v>149</v>
      </c>
      <c r="DT112" s="39" t="s">
        <v>149</v>
      </c>
      <c r="DU112" s="39" t="s">
        <v>323</v>
      </c>
      <c r="DV112" s="39" t="s">
        <v>149</v>
      </c>
      <c r="DW112" s="39" t="s">
        <v>149</v>
      </c>
      <c r="DX112" s="39" t="s">
        <v>149</v>
      </c>
      <c r="DY112" s="39" t="s">
        <v>149</v>
      </c>
      <c r="DZ112" s="39" t="s">
        <v>149</v>
      </c>
      <c r="EA112" s="39" t="s">
        <v>149</v>
      </c>
      <c r="EB112" s="39" t="s">
        <v>149</v>
      </c>
      <c r="EC112" s="39" t="s">
        <v>149</v>
      </c>
      <c r="ED112" s="39" t="s">
        <v>149</v>
      </c>
      <c r="EE112" s="39" t="s">
        <v>149</v>
      </c>
      <c r="EF112" s="39" t="s">
        <v>323</v>
      </c>
      <c r="EG112" s="39" t="s">
        <v>323</v>
      </c>
      <c r="EH112" s="39" t="s">
        <v>149</v>
      </c>
      <c r="EI112" s="39" t="s">
        <v>149</v>
      </c>
      <c r="EJ112" s="39" t="s">
        <v>149</v>
      </c>
      <c r="EK112" s="39" t="s">
        <v>149</v>
      </c>
      <c r="EL112" s="39" t="s">
        <v>870</v>
      </c>
      <c r="EM112" s="39" t="s">
        <v>695</v>
      </c>
      <c r="EN112" s="39" t="s">
        <v>862</v>
      </c>
      <c r="EO112" s="39" t="s">
        <v>893</v>
      </c>
      <c r="EP112" s="39" t="s">
        <v>863</v>
      </c>
      <c r="EQ112" s="39" t="s">
        <v>864</v>
      </c>
      <c r="ER112" s="39" t="s">
        <v>712</v>
      </c>
      <c r="ES112" s="39" t="s">
        <v>865</v>
      </c>
    </row>
    <row r="113" spans="1:234" s="25" customFormat="1" ht="22.5" customHeight="1" x14ac:dyDescent="0.35">
      <c r="A113" s="29">
        <v>111</v>
      </c>
      <c r="B113" s="15" t="s">
        <v>1088</v>
      </c>
      <c r="C113" s="20" t="s">
        <v>945</v>
      </c>
      <c r="D113" s="15" t="s">
        <v>368</v>
      </c>
      <c r="E113" s="30" t="s">
        <v>1084</v>
      </c>
      <c r="F113" s="15">
        <v>60</v>
      </c>
      <c r="G113" s="15">
        <v>4</v>
      </c>
      <c r="H113" s="15" t="s">
        <v>157</v>
      </c>
      <c r="I113" s="15" t="s">
        <v>210</v>
      </c>
      <c r="J113" s="42">
        <v>4000000</v>
      </c>
      <c r="K113" s="42">
        <v>2500000</v>
      </c>
      <c r="L113" s="15" t="s">
        <v>173</v>
      </c>
      <c r="M113" s="15" t="s">
        <v>147</v>
      </c>
      <c r="N113" s="15">
        <v>250</v>
      </c>
      <c r="O113" s="15" t="s">
        <v>241</v>
      </c>
      <c r="P113" s="15">
        <v>20</v>
      </c>
      <c r="Q113" s="15"/>
      <c r="R113" s="15" t="s">
        <v>149</v>
      </c>
      <c r="S113" s="15" t="s">
        <v>203</v>
      </c>
      <c r="T113" s="15" t="s">
        <v>159</v>
      </c>
      <c r="U113" s="15" t="s">
        <v>159</v>
      </c>
      <c r="V113" s="15" t="s">
        <v>159</v>
      </c>
      <c r="W113" s="15" t="s">
        <v>160</v>
      </c>
      <c r="X113" s="15" t="s">
        <v>160</v>
      </c>
      <c r="Y113" s="15" t="s">
        <v>160</v>
      </c>
      <c r="Z113" s="15" t="s">
        <v>160</v>
      </c>
      <c r="AA113" s="15" t="s">
        <v>160</v>
      </c>
      <c r="AB113" s="15" t="s">
        <v>159</v>
      </c>
      <c r="AC113" s="15" t="s">
        <v>159</v>
      </c>
      <c r="AD113" s="15" t="s">
        <v>159</v>
      </c>
      <c r="AE113" s="15" t="s">
        <v>149</v>
      </c>
      <c r="AF113" s="15" t="s">
        <v>149</v>
      </c>
      <c r="AG113" s="15" t="s">
        <v>149</v>
      </c>
      <c r="AH113" s="15" t="s">
        <v>149</v>
      </c>
      <c r="AI113" s="15" t="s">
        <v>149</v>
      </c>
      <c r="AJ113" s="15" t="s">
        <v>149</v>
      </c>
      <c r="AK113" s="15" t="s">
        <v>149</v>
      </c>
      <c r="AL113" s="15" t="s">
        <v>149</v>
      </c>
      <c r="AM113" s="15" t="s">
        <v>149</v>
      </c>
      <c r="AN113" s="15" t="s">
        <v>149</v>
      </c>
      <c r="AO113" s="15" t="s">
        <v>149</v>
      </c>
      <c r="AP113" s="15" t="s">
        <v>149</v>
      </c>
      <c r="AQ113" s="15" t="s">
        <v>149</v>
      </c>
      <c r="AR113" s="15" t="s">
        <v>149</v>
      </c>
      <c r="AS113" s="15" t="s">
        <v>149</v>
      </c>
      <c r="AT113" s="15" t="s">
        <v>149</v>
      </c>
      <c r="AU113" s="15" t="s">
        <v>149</v>
      </c>
      <c r="AV113" s="15" t="s">
        <v>149</v>
      </c>
      <c r="AW113" s="15" t="s">
        <v>149</v>
      </c>
      <c r="AX113" s="15" t="s">
        <v>149</v>
      </c>
      <c r="AY113" s="15" t="s">
        <v>149</v>
      </c>
      <c r="AZ113" s="15" t="s">
        <v>149</v>
      </c>
      <c r="BA113" s="15" t="s">
        <v>149</v>
      </c>
      <c r="BB113" s="15" t="s">
        <v>149</v>
      </c>
      <c r="BC113" s="15"/>
      <c r="BD113" s="15" t="s">
        <v>149</v>
      </c>
      <c r="BE113" s="15" t="s">
        <v>149</v>
      </c>
      <c r="BF113" s="15" t="s">
        <v>149</v>
      </c>
      <c r="BG113" s="15" t="s">
        <v>149</v>
      </c>
      <c r="BH113" s="15" t="s">
        <v>149</v>
      </c>
      <c r="BI113" s="15" t="s">
        <v>149</v>
      </c>
      <c r="BJ113" s="15" t="s">
        <v>149</v>
      </c>
      <c r="BK113" s="15" t="s">
        <v>149</v>
      </c>
      <c r="BL113" s="15" t="s">
        <v>149</v>
      </c>
      <c r="BM113" s="15" t="s">
        <v>149</v>
      </c>
      <c r="BN113" s="15" t="s">
        <v>149</v>
      </c>
      <c r="BO113" s="15" t="s">
        <v>323</v>
      </c>
      <c r="BP113" s="15" t="s">
        <v>149</v>
      </c>
      <c r="BQ113" s="15" t="s">
        <v>323</v>
      </c>
      <c r="BR113" s="15" t="s">
        <v>159</v>
      </c>
      <c r="BS113" s="15" t="s">
        <v>159</v>
      </c>
      <c r="BT113" s="15" t="s">
        <v>159</v>
      </c>
      <c r="BU113" s="15" t="s">
        <v>159</v>
      </c>
      <c r="BV113" s="15" t="s">
        <v>161</v>
      </c>
      <c r="BW113" s="15" t="s">
        <v>159</v>
      </c>
      <c r="BX113" s="15" t="s">
        <v>159</v>
      </c>
      <c r="BY113" s="15" t="s">
        <v>159</v>
      </c>
      <c r="BZ113" s="15" t="s">
        <v>159</v>
      </c>
      <c r="CA113" s="15" t="s">
        <v>159</v>
      </c>
      <c r="CB113" s="15" t="s">
        <v>161</v>
      </c>
      <c r="CC113" s="15" t="s">
        <v>159</v>
      </c>
      <c r="CD113" s="15" t="s">
        <v>159</v>
      </c>
      <c r="CE113" s="15" t="s">
        <v>159</v>
      </c>
      <c r="CF113" s="15" t="s">
        <v>159</v>
      </c>
      <c r="CG113" s="15" t="s">
        <v>159</v>
      </c>
      <c r="CH113" s="15" t="s">
        <v>159</v>
      </c>
      <c r="CI113" s="15" t="s">
        <v>159</v>
      </c>
      <c r="CJ113" s="15" t="s">
        <v>159</v>
      </c>
      <c r="CK113" s="15" t="s">
        <v>159</v>
      </c>
      <c r="CL113" s="15" t="s">
        <v>159</v>
      </c>
      <c r="CM113" s="15" t="s">
        <v>159</v>
      </c>
      <c r="CN113" s="15" t="s">
        <v>159</v>
      </c>
      <c r="CO113" s="15" t="s">
        <v>159</v>
      </c>
      <c r="CP113" s="15" t="s">
        <v>159</v>
      </c>
      <c r="CQ113" s="15" t="s">
        <v>159</v>
      </c>
      <c r="CR113" s="15" t="s">
        <v>159</v>
      </c>
      <c r="CS113" s="15" t="s">
        <v>159</v>
      </c>
      <c r="CT113" s="15" t="s">
        <v>159</v>
      </c>
      <c r="CU113" s="15" t="s">
        <v>159</v>
      </c>
      <c r="CV113" s="15" t="s">
        <v>159</v>
      </c>
      <c r="CW113" s="15" t="s">
        <v>159</v>
      </c>
      <c r="CX113" s="15" t="s">
        <v>159</v>
      </c>
      <c r="CY113" s="15" t="s">
        <v>159</v>
      </c>
      <c r="CZ113" s="15" t="s">
        <v>159</v>
      </c>
      <c r="DA113" s="15" t="s">
        <v>159</v>
      </c>
      <c r="DB113" s="15" t="s">
        <v>159</v>
      </c>
      <c r="DC113" s="15" t="s">
        <v>159</v>
      </c>
      <c r="DD113" s="15" t="s">
        <v>159</v>
      </c>
      <c r="DE113" s="15" t="s">
        <v>161</v>
      </c>
      <c r="DF113" s="15" t="s">
        <v>161</v>
      </c>
      <c r="DG113" s="15" t="s">
        <v>161</v>
      </c>
      <c r="DH113" s="15" t="s">
        <v>159</v>
      </c>
      <c r="DI113" s="15" t="s">
        <v>159</v>
      </c>
      <c r="DJ113" s="15" t="s">
        <v>159</v>
      </c>
      <c r="DK113" s="15" t="s">
        <v>159</v>
      </c>
      <c r="DL113" s="15" t="s">
        <v>159</v>
      </c>
      <c r="DM113" s="15" t="s">
        <v>159</v>
      </c>
      <c r="DN113" s="15" t="s">
        <v>159</v>
      </c>
      <c r="DO113" s="15" t="s">
        <v>159</v>
      </c>
      <c r="DP113" s="15" t="s">
        <v>159</v>
      </c>
      <c r="DQ113" s="15" t="s">
        <v>159</v>
      </c>
      <c r="DR113" s="15" t="s">
        <v>159</v>
      </c>
      <c r="DS113" s="15" t="s">
        <v>159</v>
      </c>
      <c r="DT113" s="15" t="s">
        <v>159</v>
      </c>
      <c r="DU113" s="15" t="s">
        <v>159</v>
      </c>
      <c r="DV113" s="15" t="s">
        <v>159</v>
      </c>
      <c r="DW113" s="15" t="s">
        <v>159</v>
      </c>
      <c r="DX113" s="15" t="s">
        <v>159</v>
      </c>
      <c r="DY113" s="15" t="s">
        <v>159</v>
      </c>
      <c r="DZ113" s="15" t="s">
        <v>159</v>
      </c>
      <c r="EA113" s="15" t="s">
        <v>159</v>
      </c>
      <c r="EB113" s="15" t="s">
        <v>159</v>
      </c>
      <c r="EC113" s="15" t="s">
        <v>159</v>
      </c>
      <c r="ED113" s="15" t="s">
        <v>159</v>
      </c>
      <c r="EE113" s="15" t="s">
        <v>159</v>
      </c>
      <c r="EF113" s="15" t="s">
        <v>159</v>
      </c>
      <c r="EG113" s="15" t="s">
        <v>159</v>
      </c>
      <c r="EH113" s="15" t="s">
        <v>159</v>
      </c>
      <c r="EI113" s="15" t="s">
        <v>159</v>
      </c>
      <c r="EJ113" s="15" t="s">
        <v>159</v>
      </c>
      <c r="EK113" s="15" t="s">
        <v>159</v>
      </c>
      <c r="EL113" s="43" t="s">
        <v>1089</v>
      </c>
      <c r="EM113" s="15" t="s">
        <v>1007</v>
      </c>
      <c r="EN113" s="15" t="s">
        <v>1090</v>
      </c>
      <c r="EO113" s="15" t="s">
        <v>1091</v>
      </c>
      <c r="EP113" s="15" t="s">
        <v>1048</v>
      </c>
      <c r="EQ113" s="15" t="s">
        <v>1092</v>
      </c>
      <c r="ER113" s="15" t="s">
        <v>1033</v>
      </c>
      <c r="ES113" s="15" t="s">
        <v>411</v>
      </c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</row>
    <row r="114" spans="1:234" s="25" customFormat="1" ht="22.5" customHeight="1" x14ac:dyDescent="0.35">
      <c r="A114" s="29">
        <v>112</v>
      </c>
      <c r="B114" s="15" t="s">
        <v>1093</v>
      </c>
      <c r="C114" s="20" t="s">
        <v>1094</v>
      </c>
      <c r="D114" s="15" t="s">
        <v>353</v>
      </c>
      <c r="E114" s="30" t="s">
        <v>1084</v>
      </c>
      <c r="F114" s="15">
        <v>35</v>
      </c>
      <c r="G114" s="15">
        <v>3</v>
      </c>
      <c r="H114" s="15" t="s">
        <v>157</v>
      </c>
      <c r="I114" s="15" t="s">
        <v>158</v>
      </c>
      <c r="J114" s="42">
        <v>5000000</v>
      </c>
      <c r="K114" s="42">
        <v>3000000</v>
      </c>
      <c r="L114" s="15" t="s">
        <v>1095</v>
      </c>
      <c r="M114" s="15" t="s">
        <v>147</v>
      </c>
      <c r="N114" s="15">
        <v>500</v>
      </c>
      <c r="O114" s="15" t="s">
        <v>212</v>
      </c>
      <c r="P114" s="15">
        <v>7</v>
      </c>
      <c r="Q114" s="15"/>
      <c r="R114" s="15" t="s">
        <v>149</v>
      </c>
      <c r="S114" s="15" t="s">
        <v>149</v>
      </c>
      <c r="T114" s="15" t="s">
        <v>159</v>
      </c>
      <c r="U114" s="15" t="s">
        <v>159</v>
      </c>
      <c r="V114" s="15" t="s">
        <v>159</v>
      </c>
      <c r="W114" s="15" t="s">
        <v>843</v>
      </c>
      <c r="X114" s="15" t="s">
        <v>949</v>
      </c>
      <c r="Y114" s="15" t="s">
        <v>159</v>
      </c>
      <c r="Z114" s="15" t="s">
        <v>159</v>
      </c>
      <c r="AA114" s="15" t="s">
        <v>159</v>
      </c>
      <c r="AB114" s="15" t="s">
        <v>159</v>
      </c>
      <c r="AC114" s="15" t="s">
        <v>160</v>
      </c>
      <c r="AD114" s="15" t="s">
        <v>159</v>
      </c>
      <c r="AE114" s="15" t="s">
        <v>149</v>
      </c>
      <c r="AF114" s="15" t="s">
        <v>149</v>
      </c>
      <c r="AG114" s="15" t="s">
        <v>149</v>
      </c>
      <c r="AH114" s="15" t="s">
        <v>149</v>
      </c>
      <c r="AI114" s="15" t="s">
        <v>149</v>
      </c>
      <c r="AJ114" s="15" t="s">
        <v>149</v>
      </c>
      <c r="AK114" s="15" t="s">
        <v>149</v>
      </c>
      <c r="AL114" s="15" t="s">
        <v>149</v>
      </c>
      <c r="AM114" s="15" t="s">
        <v>160</v>
      </c>
      <c r="AN114" s="15" t="s">
        <v>149</v>
      </c>
      <c r="AO114" s="15" t="s">
        <v>149</v>
      </c>
      <c r="AP114" s="15" t="s">
        <v>149</v>
      </c>
      <c r="AQ114" s="15" t="s">
        <v>149</v>
      </c>
      <c r="AR114" s="15" t="s">
        <v>149</v>
      </c>
      <c r="AS114" s="15" t="s">
        <v>149</v>
      </c>
      <c r="AT114" s="15" t="s">
        <v>149</v>
      </c>
      <c r="AU114" s="15" t="s">
        <v>149</v>
      </c>
      <c r="AV114" s="15" t="s">
        <v>149</v>
      </c>
      <c r="AW114" s="15" t="s">
        <v>149</v>
      </c>
      <c r="AX114" s="15" t="s">
        <v>149</v>
      </c>
      <c r="AY114" s="15" t="s">
        <v>149</v>
      </c>
      <c r="AZ114" s="15" t="s">
        <v>149</v>
      </c>
      <c r="BA114" s="15" t="s">
        <v>160</v>
      </c>
      <c r="BB114" s="15" t="s">
        <v>149</v>
      </c>
      <c r="BC114" s="15"/>
      <c r="BD114" s="15" t="s">
        <v>149</v>
      </c>
      <c r="BE114" s="15" t="s">
        <v>149</v>
      </c>
      <c r="BF114" s="15" t="s">
        <v>149</v>
      </c>
      <c r="BG114" s="15" t="s">
        <v>149</v>
      </c>
      <c r="BH114" s="15" t="s">
        <v>149</v>
      </c>
      <c r="BI114" s="15" t="s">
        <v>149</v>
      </c>
      <c r="BJ114" s="15" t="s">
        <v>149</v>
      </c>
      <c r="BK114" s="15" t="s">
        <v>149</v>
      </c>
      <c r="BL114" s="15" t="s">
        <v>149</v>
      </c>
      <c r="BM114" s="15" t="s">
        <v>843</v>
      </c>
      <c r="BN114" s="15" t="s">
        <v>149</v>
      </c>
      <c r="BO114" s="15" t="s">
        <v>159</v>
      </c>
      <c r="BP114" s="15" t="s">
        <v>149</v>
      </c>
      <c r="BQ114" s="15" t="s">
        <v>159</v>
      </c>
      <c r="BR114" s="15" t="s">
        <v>159</v>
      </c>
      <c r="BS114" s="15" t="s">
        <v>159</v>
      </c>
      <c r="BT114" s="15" t="s">
        <v>159</v>
      </c>
      <c r="BU114" s="15" t="s">
        <v>161</v>
      </c>
      <c r="BV114" s="15" t="s">
        <v>159</v>
      </c>
      <c r="BW114" s="15" t="s">
        <v>161</v>
      </c>
      <c r="BX114" s="15" t="s">
        <v>159</v>
      </c>
      <c r="BY114" s="15" t="s">
        <v>159</v>
      </c>
      <c r="BZ114" s="15" t="s">
        <v>161</v>
      </c>
      <c r="CA114" s="15" t="s">
        <v>159</v>
      </c>
      <c r="CB114" s="15" t="s">
        <v>159</v>
      </c>
      <c r="CC114" s="15" t="s">
        <v>159</v>
      </c>
      <c r="CD114" s="15" t="s">
        <v>159</v>
      </c>
      <c r="CE114" s="15" t="s">
        <v>159</v>
      </c>
      <c r="CF114" s="15" t="s">
        <v>159</v>
      </c>
      <c r="CG114" s="15" t="s">
        <v>159</v>
      </c>
      <c r="CH114" s="15" t="s">
        <v>159</v>
      </c>
      <c r="CI114" s="15" t="s">
        <v>159</v>
      </c>
      <c r="CJ114" s="15" t="s">
        <v>159</v>
      </c>
      <c r="CK114" s="15" t="s">
        <v>159</v>
      </c>
      <c r="CL114" s="15" t="s">
        <v>159</v>
      </c>
      <c r="CM114" s="15" t="s">
        <v>159</v>
      </c>
      <c r="CN114" s="15" t="s">
        <v>159</v>
      </c>
      <c r="CO114" s="15" t="s">
        <v>159</v>
      </c>
      <c r="CP114" s="15" t="s">
        <v>159</v>
      </c>
      <c r="CQ114" s="15" t="s">
        <v>159</v>
      </c>
      <c r="CR114" s="15" t="s">
        <v>159</v>
      </c>
      <c r="CS114" s="15" t="s">
        <v>159</v>
      </c>
      <c r="CT114" s="15" t="s">
        <v>159</v>
      </c>
      <c r="CU114" s="15" t="s">
        <v>159</v>
      </c>
      <c r="CV114" s="15" t="s">
        <v>159</v>
      </c>
      <c r="CW114" s="15" t="s">
        <v>159</v>
      </c>
      <c r="CX114" s="15" t="s">
        <v>159</v>
      </c>
      <c r="CY114" s="15" t="s">
        <v>159</v>
      </c>
      <c r="CZ114" s="15" t="s">
        <v>1096</v>
      </c>
      <c r="DA114" s="15" t="s">
        <v>159</v>
      </c>
      <c r="DB114" s="15" t="s">
        <v>159</v>
      </c>
      <c r="DC114" s="15" t="s">
        <v>159</v>
      </c>
      <c r="DD114" s="15" t="s">
        <v>159</v>
      </c>
      <c r="DE114" s="15" t="s">
        <v>159</v>
      </c>
      <c r="DF114" s="15" t="s">
        <v>1097</v>
      </c>
      <c r="DG114" s="15" t="s">
        <v>159</v>
      </c>
      <c r="DH114" s="15" t="s">
        <v>159</v>
      </c>
      <c r="DI114" s="15" t="s">
        <v>159</v>
      </c>
      <c r="DJ114" s="15" t="s">
        <v>159</v>
      </c>
      <c r="DK114" s="15" t="s">
        <v>159</v>
      </c>
      <c r="DL114" s="15" t="s">
        <v>159</v>
      </c>
      <c r="DM114" s="15" t="s">
        <v>159</v>
      </c>
      <c r="DN114" s="15" t="s">
        <v>161</v>
      </c>
      <c r="DO114" s="15" t="s">
        <v>159</v>
      </c>
      <c r="DP114" s="15" t="s">
        <v>159</v>
      </c>
      <c r="DQ114" s="15" t="s">
        <v>159</v>
      </c>
      <c r="DR114" s="15" t="s">
        <v>159</v>
      </c>
      <c r="DS114" s="15" t="s">
        <v>159</v>
      </c>
      <c r="DT114" s="15" t="s">
        <v>159</v>
      </c>
      <c r="DU114" s="15" t="s">
        <v>159</v>
      </c>
      <c r="DV114" s="15" t="s">
        <v>159</v>
      </c>
      <c r="DW114" s="15" t="s">
        <v>159</v>
      </c>
      <c r="DX114" s="15" t="s">
        <v>159</v>
      </c>
      <c r="DY114" s="15" t="s">
        <v>159</v>
      </c>
      <c r="DZ114" s="15" t="s">
        <v>159</v>
      </c>
      <c r="EA114" s="15" t="s">
        <v>159</v>
      </c>
      <c r="EB114" s="15" t="s">
        <v>159</v>
      </c>
      <c r="EC114" s="15" t="s">
        <v>159</v>
      </c>
      <c r="ED114" s="15" t="s">
        <v>159</v>
      </c>
      <c r="EE114" s="15" t="s">
        <v>159</v>
      </c>
      <c r="EF114" s="15" t="s">
        <v>159</v>
      </c>
      <c r="EG114" s="15" t="s">
        <v>323</v>
      </c>
      <c r="EH114" s="15" t="s">
        <v>159</v>
      </c>
      <c r="EI114" s="15" t="s">
        <v>159</v>
      </c>
      <c r="EJ114" s="15" t="s">
        <v>159</v>
      </c>
      <c r="EK114" s="15" t="s">
        <v>159</v>
      </c>
      <c r="EL114" s="15" t="s">
        <v>1098</v>
      </c>
      <c r="EM114" s="15" t="s">
        <v>1051</v>
      </c>
      <c r="EN114" s="15" t="s">
        <v>1038</v>
      </c>
      <c r="EO114" s="15" t="s">
        <v>1099</v>
      </c>
      <c r="EP114" s="15" t="s">
        <v>1048</v>
      </c>
      <c r="EQ114" s="15" t="s">
        <v>988</v>
      </c>
      <c r="ER114" s="15" t="s">
        <v>1033</v>
      </c>
      <c r="ES114" s="15" t="s">
        <v>411</v>
      </c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</row>
    <row r="115" spans="1:234" s="25" customFormat="1" ht="22.5" customHeight="1" x14ac:dyDescent="0.35">
      <c r="A115" s="29">
        <v>113</v>
      </c>
      <c r="B115" s="15" t="s">
        <v>1100</v>
      </c>
      <c r="C115" s="20" t="s">
        <v>945</v>
      </c>
      <c r="D115" s="15" t="s">
        <v>353</v>
      </c>
      <c r="E115" s="15"/>
      <c r="F115" s="15">
        <v>60</v>
      </c>
      <c r="G115" s="15">
        <v>1</v>
      </c>
      <c r="H115" s="15" t="s">
        <v>157</v>
      </c>
      <c r="I115" s="15" t="s">
        <v>210</v>
      </c>
      <c r="J115" s="42">
        <v>4000000</v>
      </c>
      <c r="K115" s="42">
        <v>2500000</v>
      </c>
      <c r="L115" s="15" t="s">
        <v>255</v>
      </c>
      <c r="M115" s="15" t="s">
        <v>147</v>
      </c>
      <c r="N115" s="15">
        <v>350</v>
      </c>
      <c r="O115" s="15" t="s">
        <v>174</v>
      </c>
      <c r="P115" s="15">
        <v>17</v>
      </c>
      <c r="Q115" s="15"/>
      <c r="R115" s="15" t="s">
        <v>149</v>
      </c>
      <c r="S115" s="15" t="s">
        <v>149</v>
      </c>
      <c r="T115" s="15" t="s">
        <v>159</v>
      </c>
      <c r="U115" s="15" t="s">
        <v>159</v>
      </c>
      <c r="V115" s="15" t="s">
        <v>159</v>
      </c>
      <c r="W115" s="15"/>
      <c r="X115" s="15" t="s">
        <v>949</v>
      </c>
      <c r="Y115" s="15" t="s">
        <v>159</v>
      </c>
      <c r="Z115" s="15" t="s">
        <v>159</v>
      </c>
      <c r="AA115" s="15" t="s">
        <v>159</v>
      </c>
      <c r="AB115" s="15" t="s">
        <v>159</v>
      </c>
      <c r="AC115" s="15" t="s">
        <v>159</v>
      </c>
      <c r="AD115" s="15" t="s">
        <v>159</v>
      </c>
      <c r="AE115" s="15" t="s">
        <v>160</v>
      </c>
      <c r="AF115" s="15" t="s">
        <v>160</v>
      </c>
      <c r="AG115" s="15" t="s">
        <v>160</v>
      </c>
      <c r="AH115" s="15" t="s">
        <v>149</v>
      </c>
      <c r="AI115" s="15" t="s">
        <v>149</v>
      </c>
      <c r="AJ115" s="15" t="s">
        <v>149</v>
      </c>
      <c r="AK115" s="15" t="s">
        <v>149</v>
      </c>
      <c r="AL115" s="15" t="s">
        <v>149</v>
      </c>
      <c r="AM115" s="15" t="s">
        <v>149</v>
      </c>
      <c r="AN115" s="15" t="s">
        <v>149</v>
      </c>
      <c r="AO115" s="15" t="s">
        <v>149</v>
      </c>
      <c r="AP115" s="15" t="s">
        <v>149</v>
      </c>
      <c r="AQ115" s="15"/>
      <c r="AR115" s="15" t="s">
        <v>149</v>
      </c>
      <c r="AS115" s="15" t="s">
        <v>149</v>
      </c>
      <c r="AT115" s="15" t="s">
        <v>149</v>
      </c>
      <c r="AU115" s="15" t="s">
        <v>149</v>
      </c>
      <c r="AV115" s="15" t="s">
        <v>149</v>
      </c>
      <c r="AW115" s="15" t="s">
        <v>149</v>
      </c>
      <c r="AX115" s="15" t="s">
        <v>149</v>
      </c>
      <c r="AY115" s="15"/>
      <c r="AZ115" s="15" t="s">
        <v>149</v>
      </c>
      <c r="BA115" s="15" t="s">
        <v>149</v>
      </c>
      <c r="BB115" s="15" t="s">
        <v>149</v>
      </c>
      <c r="BC115" s="15"/>
      <c r="BD115" s="15" t="s">
        <v>149</v>
      </c>
      <c r="BE115" s="15" t="s">
        <v>149</v>
      </c>
      <c r="BF115" s="15" t="s">
        <v>149</v>
      </c>
      <c r="BG115" s="15" t="s">
        <v>161</v>
      </c>
      <c r="BH115" s="15" t="s">
        <v>161</v>
      </c>
      <c r="BI115" s="15" t="s">
        <v>161</v>
      </c>
      <c r="BJ115" s="15" t="s">
        <v>149</v>
      </c>
      <c r="BK115" s="15" t="s">
        <v>149</v>
      </c>
      <c r="BL115" s="15" t="s">
        <v>149</v>
      </c>
      <c r="BM115" s="15" t="s">
        <v>949</v>
      </c>
      <c r="BN115" s="15" t="s">
        <v>149</v>
      </c>
      <c r="BO115" s="15" t="s">
        <v>161</v>
      </c>
      <c r="BP115" s="15" t="s">
        <v>149</v>
      </c>
      <c r="BQ115" s="15" t="s">
        <v>161</v>
      </c>
      <c r="BR115" s="15" t="s">
        <v>159</v>
      </c>
      <c r="BS115" s="15" t="s">
        <v>159</v>
      </c>
      <c r="BT115" s="15" t="s">
        <v>159</v>
      </c>
      <c r="BU115" s="15" t="s">
        <v>159</v>
      </c>
      <c r="BV115" s="15" t="s">
        <v>159</v>
      </c>
      <c r="BW115" s="15" t="s">
        <v>161</v>
      </c>
      <c r="BX115" s="15" t="s">
        <v>161</v>
      </c>
      <c r="BY115" s="15" t="s">
        <v>161</v>
      </c>
      <c r="BZ115" s="15" t="s">
        <v>159</v>
      </c>
      <c r="CA115" s="15" t="s">
        <v>159</v>
      </c>
      <c r="CB115" s="15" t="s">
        <v>159</v>
      </c>
      <c r="CC115" s="15" t="s">
        <v>159</v>
      </c>
      <c r="CD115" s="15" t="s">
        <v>161</v>
      </c>
      <c r="CE115" s="15" t="s">
        <v>161</v>
      </c>
      <c r="CF115" s="15" t="s">
        <v>159</v>
      </c>
      <c r="CG115" s="15" t="s">
        <v>159</v>
      </c>
      <c r="CH115" s="15" t="s">
        <v>159</v>
      </c>
      <c r="CI115" s="15" t="s">
        <v>843</v>
      </c>
      <c r="CJ115" s="15" t="s">
        <v>159</v>
      </c>
      <c r="CK115" s="15" t="s">
        <v>161</v>
      </c>
      <c r="CL115" s="15" t="s">
        <v>159</v>
      </c>
      <c r="CM115" s="15" t="s">
        <v>159</v>
      </c>
      <c r="CN115" s="15" t="s">
        <v>161</v>
      </c>
      <c r="CO115" s="15" t="s">
        <v>159</v>
      </c>
      <c r="CP115" s="15" t="s">
        <v>161</v>
      </c>
      <c r="CQ115" s="15" t="s">
        <v>159</v>
      </c>
      <c r="CR115" s="15" t="s">
        <v>161</v>
      </c>
      <c r="CS115" s="15" t="s">
        <v>161</v>
      </c>
      <c r="CT115" s="15" t="s">
        <v>159</v>
      </c>
      <c r="CU115" s="15" t="s">
        <v>159</v>
      </c>
      <c r="CV115" s="15" t="s">
        <v>161</v>
      </c>
      <c r="CW115" s="15" t="s">
        <v>159</v>
      </c>
      <c r="CX115" s="15" t="s">
        <v>159</v>
      </c>
      <c r="CY115" s="15" t="s">
        <v>161</v>
      </c>
      <c r="CZ115" s="15" t="s">
        <v>161</v>
      </c>
      <c r="DA115" s="15" t="s">
        <v>159</v>
      </c>
      <c r="DB115" s="15" t="s">
        <v>159</v>
      </c>
      <c r="DC115" s="15" t="s">
        <v>159</v>
      </c>
      <c r="DD115" s="15" t="s">
        <v>161</v>
      </c>
      <c r="DE115" s="15" t="s">
        <v>161</v>
      </c>
      <c r="DF115" s="15" t="s">
        <v>1097</v>
      </c>
      <c r="DG115" s="15" t="s">
        <v>159</v>
      </c>
      <c r="DH115" s="15" t="s">
        <v>159</v>
      </c>
      <c r="DI115" s="15" t="s">
        <v>161</v>
      </c>
      <c r="DJ115" s="15" t="s">
        <v>159</v>
      </c>
      <c r="DK115" s="15" t="s">
        <v>1096</v>
      </c>
      <c r="DL115" s="15" t="s">
        <v>159</v>
      </c>
      <c r="DM115" s="15" t="s">
        <v>161</v>
      </c>
      <c r="DN115" s="15" t="s">
        <v>161</v>
      </c>
      <c r="DO115" s="15" t="s">
        <v>161</v>
      </c>
      <c r="DP115" s="15" t="s">
        <v>159</v>
      </c>
      <c r="DQ115" s="15" t="s">
        <v>161</v>
      </c>
      <c r="DR115" s="15" t="s">
        <v>159</v>
      </c>
      <c r="DS115" s="15" t="s">
        <v>161</v>
      </c>
      <c r="DT115" s="15" t="s">
        <v>159</v>
      </c>
      <c r="DU115" s="15" t="s">
        <v>161</v>
      </c>
      <c r="DV115" s="15" t="s">
        <v>159</v>
      </c>
      <c r="DW115" s="15" t="s">
        <v>161</v>
      </c>
      <c r="DX115" s="15" t="s">
        <v>159</v>
      </c>
      <c r="DY115" s="15" t="s">
        <v>160</v>
      </c>
      <c r="DZ115" s="15" t="s">
        <v>161</v>
      </c>
      <c r="EA115" s="15" t="s">
        <v>159</v>
      </c>
      <c r="EB115" s="15" t="s">
        <v>161</v>
      </c>
      <c r="EC115" s="15" t="s">
        <v>159</v>
      </c>
      <c r="ED115" s="15" t="s">
        <v>159</v>
      </c>
      <c r="EE115" s="15" t="s">
        <v>161</v>
      </c>
      <c r="EF115" s="15" t="s">
        <v>159</v>
      </c>
      <c r="EG115" s="15" t="s">
        <v>323</v>
      </c>
      <c r="EH115" s="15" t="s">
        <v>159</v>
      </c>
      <c r="EI115" s="15" t="s">
        <v>160</v>
      </c>
      <c r="EJ115" s="15" t="s">
        <v>161</v>
      </c>
      <c r="EK115" s="15" t="s">
        <v>160</v>
      </c>
      <c r="EL115" s="15" t="s">
        <v>1045</v>
      </c>
      <c r="EM115" s="15" t="s">
        <v>1051</v>
      </c>
      <c r="EN115" s="15" t="s">
        <v>1038</v>
      </c>
      <c r="EO115" s="15" t="s">
        <v>1099</v>
      </c>
      <c r="EP115" s="15" t="s">
        <v>1048</v>
      </c>
      <c r="EQ115" s="15" t="s">
        <v>988</v>
      </c>
      <c r="ER115" s="15" t="s">
        <v>1033</v>
      </c>
      <c r="ES115" s="15" t="s">
        <v>411</v>
      </c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</row>
    <row r="116" spans="1:234" s="25" customFormat="1" ht="22.5" customHeight="1" x14ac:dyDescent="0.35">
      <c r="A116" s="29">
        <v>114</v>
      </c>
      <c r="B116" s="15" t="s">
        <v>1101</v>
      </c>
      <c r="C116" s="20" t="s">
        <v>1065</v>
      </c>
      <c r="D116" s="15" t="s">
        <v>353</v>
      </c>
      <c r="E116" s="30" t="s">
        <v>1084</v>
      </c>
      <c r="F116" s="15">
        <v>40</v>
      </c>
      <c r="G116" s="15">
        <v>3</v>
      </c>
      <c r="H116" s="15" t="s">
        <v>157</v>
      </c>
      <c r="I116" s="15" t="s">
        <v>158</v>
      </c>
      <c r="J116" s="42">
        <v>3000000</v>
      </c>
      <c r="K116" s="42">
        <v>2500000</v>
      </c>
      <c r="L116" s="15" t="s">
        <v>318</v>
      </c>
      <c r="M116" s="15"/>
      <c r="N116" s="15">
        <v>125</v>
      </c>
      <c r="O116" s="15" t="s">
        <v>272</v>
      </c>
      <c r="P116" s="15">
        <v>10</v>
      </c>
      <c r="Q116" s="15"/>
      <c r="R116" s="15" t="s">
        <v>149</v>
      </c>
      <c r="S116" s="15" t="s">
        <v>149</v>
      </c>
      <c r="T116" s="15" t="s">
        <v>149</v>
      </c>
      <c r="U116" s="15" t="s">
        <v>149</v>
      </c>
      <c r="V116" s="15" t="s">
        <v>149</v>
      </c>
      <c r="W116" s="15" t="s">
        <v>149</v>
      </c>
      <c r="X116" s="15" t="s">
        <v>149</v>
      </c>
      <c r="Y116" s="15" t="s">
        <v>149</v>
      </c>
      <c r="Z116" s="15" t="s">
        <v>149</v>
      </c>
      <c r="AA116" s="15" t="s">
        <v>149</v>
      </c>
      <c r="AB116" s="15" t="s">
        <v>149</v>
      </c>
      <c r="AC116" s="15" t="s">
        <v>149</v>
      </c>
      <c r="AD116" s="15" t="s">
        <v>149</v>
      </c>
      <c r="AE116" s="15" t="s">
        <v>149</v>
      </c>
      <c r="AF116" s="15" t="s">
        <v>149</v>
      </c>
      <c r="AG116" s="15" t="s">
        <v>149</v>
      </c>
      <c r="AH116" s="15" t="s">
        <v>149</v>
      </c>
      <c r="AI116" s="15" t="s">
        <v>149</v>
      </c>
      <c r="AJ116" s="15" t="s">
        <v>149</v>
      </c>
      <c r="AK116" s="15" t="s">
        <v>149</v>
      </c>
      <c r="AL116" s="15" t="s">
        <v>149</v>
      </c>
      <c r="AM116" s="15" t="s">
        <v>149</v>
      </c>
      <c r="AN116" s="15" t="s">
        <v>149</v>
      </c>
      <c r="AO116" s="15" t="s">
        <v>149</v>
      </c>
      <c r="AP116" s="15" t="s">
        <v>149</v>
      </c>
      <c r="AQ116" s="15" t="s">
        <v>149</v>
      </c>
      <c r="AR116" s="15" t="s">
        <v>149</v>
      </c>
      <c r="AS116" s="15" t="s">
        <v>149</v>
      </c>
      <c r="AT116" s="15" t="s">
        <v>149</v>
      </c>
      <c r="AU116" s="15" t="s">
        <v>149</v>
      </c>
      <c r="AV116" s="15" t="s">
        <v>149</v>
      </c>
      <c r="AW116" s="15" t="s">
        <v>149</v>
      </c>
      <c r="AX116" s="15" t="s">
        <v>149</v>
      </c>
      <c r="AY116" s="15" t="s">
        <v>149</v>
      </c>
      <c r="AZ116" s="15" t="s">
        <v>149</v>
      </c>
      <c r="BA116" s="15" t="s">
        <v>149</v>
      </c>
      <c r="BB116" s="15" t="s">
        <v>149</v>
      </c>
      <c r="BC116" s="15"/>
      <c r="BD116" s="15" t="s">
        <v>323</v>
      </c>
      <c r="BE116" s="15" t="s">
        <v>161</v>
      </c>
      <c r="BF116" s="15" t="s">
        <v>149</v>
      </c>
      <c r="BG116" s="15" t="s">
        <v>161</v>
      </c>
      <c r="BH116" s="15" t="s">
        <v>149</v>
      </c>
      <c r="BI116" s="15" t="s">
        <v>149</v>
      </c>
      <c r="BJ116" s="15" t="s">
        <v>149</v>
      </c>
      <c r="BK116" s="15" t="s">
        <v>149</v>
      </c>
      <c r="BL116" s="15" t="s">
        <v>149</v>
      </c>
      <c r="BM116" s="15" t="s">
        <v>949</v>
      </c>
      <c r="BN116" s="15" t="s">
        <v>149</v>
      </c>
      <c r="BO116" s="15" t="s">
        <v>159</v>
      </c>
      <c r="BP116" s="15" t="s">
        <v>161</v>
      </c>
      <c r="BQ116" s="15" t="s">
        <v>159</v>
      </c>
      <c r="BR116" s="15" t="s">
        <v>161</v>
      </c>
      <c r="BS116" s="15" t="s">
        <v>159</v>
      </c>
      <c r="BT116" s="15" t="s">
        <v>161</v>
      </c>
      <c r="BU116" s="15" t="s">
        <v>159</v>
      </c>
      <c r="BV116" s="15" t="s">
        <v>161</v>
      </c>
      <c r="BW116" s="15" t="s">
        <v>161</v>
      </c>
      <c r="BX116" s="15" t="s">
        <v>159</v>
      </c>
      <c r="BY116" s="15" t="s">
        <v>161</v>
      </c>
      <c r="BZ116" s="15" t="s">
        <v>159</v>
      </c>
      <c r="CA116" s="15" t="s">
        <v>159</v>
      </c>
      <c r="CB116" s="15" t="s">
        <v>159</v>
      </c>
      <c r="CC116" s="15" t="s">
        <v>159</v>
      </c>
      <c r="CD116" s="15" t="s">
        <v>159</v>
      </c>
      <c r="CE116" s="15" t="s">
        <v>161</v>
      </c>
      <c r="CF116" s="15" t="s">
        <v>1102</v>
      </c>
      <c r="CG116" s="15" t="s">
        <v>161</v>
      </c>
      <c r="CH116" s="15" t="s">
        <v>159</v>
      </c>
      <c r="CI116" s="15" t="s">
        <v>159</v>
      </c>
      <c r="CJ116" s="15" t="s">
        <v>159</v>
      </c>
      <c r="CK116" s="15" t="s">
        <v>159</v>
      </c>
      <c r="CL116" s="15" t="s">
        <v>159</v>
      </c>
      <c r="CM116" s="15" t="s">
        <v>161</v>
      </c>
      <c r="CN116" s="15" t="s">
        <v>161</v>
      </c>
      <c r="CO116" s="15" t="s">
        <v>159</v>
      </c>
      <c r="CP116" s="15" t="s">
        <v>161</v>
      </c>
      <c r="CQ116" s="15" t="s">
        <v>159</v>
      </c>
      <c r="CR116" s="15" t="s">
        <v>161</v>
      </c>
      <c r="CS116" s="15" t="s">
        <v>161</v>
      </c>
      <c r="CT116" s="15" t="s">
        <v>159</v>
      </c>
      <c r="CU116" s="15" t="s">
        <v>161</v>
      </c>
      <c r="CV116" s="15" t="s">
        <v>159</v>
      </c>
      <c r="CW116" s="15" t="s">
        <v>161</v>
      </c>
      <c r="CX116" s="15" t="s">
        <v>159</v>
      </c>
      <c r="CY116" s="15" t="s">
        <v>161</v>
      </c>
      <c r="CZ116" s="15" t="s">
        <v>159</v>
      </c>
      <c r="DA116" s="15" t="s">
        <v>161</v>
      </c>
      <c r="DB116" s="15" t="s">
        <v>159</v>
      </c>
      <c r="DC116" s="15" t="s">
        <v>161</v>
      </c>
      <c r="DD116" s="15" t="s">
        <v>159</v>
      </c>
      <c r="DE116" s="15" t="s">
        <v>161</v>
      </c>
      <c r="DF116" s="15" t="s">
        <v>1097</v>
      </c>
      <c r="DG116" s="15" t="s">
        <v>161</v>
      </c>
      <c r="DH116" s="15" t="s">
        <v>159</v>
      </c>
      <c r="DI116" s="15" t="s">
        <v>159</v>
      </c>
      <c r="DJ116" s="15" t="s">
        <v>159</v>
      </c>
      <c r="DK116" s="15" t="s">
        <v>159</v>
      </c>
      <c r="DL116" s="15" t="s">
        <v>159</v>
      </c>
      <c r="DM116" s="15" t="s">
        <v>159</v>
      </c>
      <c r="DN116" s="15" t="s">
        <v>159</v>
      </c>
      <c r="DO116" s="15" t="s">
        <v>159</v>
      </c>
      <c r="DP116" s="15" t="s">
        <v>159</v>
      </c>
      <c r="DQ116" s="15" t="s">
        <v>159</v>
      </c>
      <c r="DR116" s="15" t="s">
        <v>161</v>
      </c>
      <c r="DS116" s="15" t="s">
        <v>161</v>
      </c>
      <c r="DT116" s="15" t="s">
        <v>159</v>
      </c>
      <c r="DU116" s="15" t="s">
        <v>161</v>
      </c>
      <c r="DV116" s="15" t="s">
        <v>161</v>
      </c>
      <c r="DW116" s="15" t="s">
        <v>159</v>
      </c>
      <c r="DX116" s="15" t="s">
        <v>159</v>
      </c>
      <c r="DY116" s="15" t="s">
        <v>159</v>
      </c>
      <c r="DZ116" s="15" t="s">
        <v>161</v>
      </c>
      <c r="EA116" s="15" t="s">
        <v>161</v>
      </c>
      <c r="EB116" s="15" t="s">
        <v>159</v>
      </c>
      <c r="EC116" s="15" t="s">
        <v>159</v>
      </c>
      <c r="ED116" s="15" t="s">
        <v>159</v>
      </c>
      <c r="EE116" s="15" t="s">
        <v>159</v>
      </c>
      <c r="EF116" s="15" t="s">
        <v>159</v>
      </c>
      <c r="EG116" s="15" t="s">
        <v>149</v>
      </c>
      <c r="EH116" s="15" t="s">
        <v>159</v>
      </c>
      <c r="EI116" s="15" t="s">
        <v>159</v>
      </c>
      <c r="EJ116" s="15" t="s">
        <v>159</v>
      </c>
      <c r="EK116" s="15" t="s">
        <v>159</v>
      </c>
      <c r="EL116" s="15" t="s">
        <v>1045</v>
      </c>
      <c r="EM116" s="15" t="s">
        <v>1051</v>
      </c>
      <c r="EN116" s="15" t="s">
        <v>1038</v>
      </c>
      <c r="EO116" s="15" t="s">
        <v>1099</v>
      </c>
      <c r="EP116" s="15" t="s">
        <v>1048</v>
      </c>
      <c r="EQ116" s="15" t="s">
        <v>988</v>
      </c>
      <c r="ER116" s="15" t="s">
        <v>1033</v>
      </c>
      <c r="ES116" s="15" t="s">
        <v>411</v>
      </c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</row>
    <row r="117" spans="1:234" s="25" customFormat="1" ht="22.5" customHeight="1" x14ac:dyDescent="0.35">
      <c r="A117" s="29">
        <v>115</v>
      </c>
      <c r="B117" s="15" t="s">
        <v>743</v>
      </c>
      <c r="C117" s="20" t="s">
        <v>1103</v>
      </c>
      <c r="D117" s="15" t="s">
        <v>353</v>
      </c>
      <c r="E117" s="30" t="s">
        <v>1084</v>
      </c>
      <c r="F117" s="15">
        <v>47</v>
      </c>
      <c r="G117" s="15">
        <v>4</v>
      </c>
      <c r="H117" s="15" t="s">
        <v>157</v>
      </c>
      <c r="I117" s="15" t="s">
        <v>158</v>
      </c>
      <c r="J117" s="42">
        <v>5000000</v>
      </c>
      <c r="K117" s="42">
        <v>3500000</v>
      </c>
      <c r="L117" s="15" t="s">
        <v>173</v>
      </c>
      <c r="M117" s="15" t="s">
        <v>147</v>
      </c>
      <c r="N117" s="15">
        <v>250</v>
      </c>
      <c r="O117" s="15" t="s">
        <v>174</v>
      </c>
      <c r="P117" s="15">
        <v>27</v>
      </c>
      <c r="Q117" s="15"/>
      <c r="R117" s="15" t="s">
        <v>149</v>
      </c>
      <c r="S117" s="15" t="s">
        <v>149</v>
      </c>
      <c r="T117" s="15" t="s">
        <v>149</v>
      </c>
      <c r="U117" s="15" t="s">
        <v>149</v>
      </c>
      <c r="V117" s="15" t="s">
        <v>149</v>
      </c>
      <c r="W117" s="15" t="s">
        <v>149</v>
      </c>
      <c r="X117" s="15" t="s">
        <v>149</v>
      </c>
      <c r="Y117" s="15" t="s">
        <v>149</v>
      </c>
      <c r="Z117" s="15" t="s">
        <v>149</v>
      </c>
      <c r="AA117" s="15" t="s">
        <v>149</v>
      </c>
      <c r="AB117" s="15" t="s">
        <v>149</v>
      </c>
      <c r="AC117" s="15" t="s">
        <v>149</v>
      </c>
      <c r="AD117" s="15" t="s">
        <v>149</v>
      </c>
      <c r="AE117" s="15" t="s">
        <v>149</v>
      </c>
      <c r="AF117" s="15" t="s">
        <v>149</v>
      </c>
      <c r="AG117" s="15" t="s">
        <v>149</v>
      </c>
      <c r="AH117" s="15" t="s">
        <v>149</v>
      </c>
      <c r="AI117" s="15" t="s">
        <v>149</v>
      </c>
      <c r="AJ117" s="15" t="s">
        <v>149</v>
      </c>
      <c r="AK117" s="15" t="s">
        <v>149</v>
      </c>
      <c r="AL117" s="15" t="s">
        <v>149</v>
      </c>
      <c r="AM117" s="15" t="s">
        <v>149</v>
      </c>
      <c r="AN117" s="15" t="s">
        <v>149</v>
      </c>
      <c r="AO117" s="15" t="s">
        <v>149</v>
      </c>
      <c r="AP117" s="15" t="s">
        <v>149</v>
      </c>
      <c r="AQ117" s="15" t="s">
        <v>149</v>
      </c>
      <c r="AR117" s="15" t="s">
        <v>149</v>
      </c>
      <c r="AS117" s="15" t="s">
        <v>149</v>
      </c>
      <c r="AT117" s="15" t="s">
        <v>149</v>
      </c>
      <c r="AU117" s="15" t="s">
        <v>149</v>
      </c>
      <c r="AV117" s="15" t="s">
        <v>149</v>
      </c>
      <c r="AW117" s="15" t="s">
        <v>149</v>
      </c>
      <c r="AX117" s="15" t="s">
        <v>149</v>
      </c>
      <c r="AY117" s="15" t="s">
        <v>149</v>
      </c>
      <c r="AZ117" s="15" t="s">
        <v>149</v>
      </c>
      <c r="BA117" s="15" t="s">
        <v>149</v>
      </c>
      <c r="BB117" s="15" t="s">
        <v>149</v>
      </c>
      <c r="BC117" s="15"/>
      <c r="BD117" s="15" t="s">
        <v>323</v>
      </c>
      <c r="BE117" s="15" t="s">
        <v>161</v>
      </c>
      <c r="BF117" s="15" t="s">
        <v>149</v>
      </c>
      <c r="BG117" s="15" t="s">
        <v>149</v>
      </c>
      <c r="BH117" s="15" t="s">
        <v>161</v>
      </c>
      <c r="BI117" s="15" t="s">
        <v>161</v>
      </c>
      <c r="BJ117" s="15" t="s">
        <v>149</v>
      </c>
      <c r="BK117" s="15" t="s">
        <v>323</v>
      </c>
      <c r="BL117" s="15" t="s">
        <v>149</v>
      </c>
      <c r="BM117" s="15" t="s">
        <v>949</v>
      </c>
      <c r="BN117" s="15" t="s">
        <v>149</v>
      </c>
      <c r="BO117" s="15" t="s">
        <v>161</v>
      </c>
      <c r="BP117" s="15" t="s">
        <v>161</v>
      </c>
      <c r="BQ117" s="15" t="s">
        <v>161</v>
      </c>
      <c r="BR117" s="15" t="s">
        <v>159</v>
      </c>
      <c r="BS117" s="15" t="s">
        <v>159</v>
      </c>
      <c r="BT117" s="15" t="s">
        <v>159</v>
      </c>
      <c r="BU117" s="15" t="s">
        <v>159</v>
      </c>
      <c r="BV117" s="15" t="s">
        <v>159</v>
      </c>
      <c r="BW117" s="15" t="s">
        <v>159</v>
      </c>
      <c r="BX117" s="15" t="s">
        <v>159</v>
      </c>
      <c r="BY117" s="15" t="s">
        <v>159</v>
      </c>
      <c r="BZ117" s="15" t="s">
        <v>159</v>
      </c>
      <c r="CA117" s="15" t="s">
        <v>161</v>
      </c>
      <c r="CB117" s="15" t="s">
        <v>161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 t="s">
        <v>159</v>
      </c>
      <c r="CT117" s="15" t="s">
        <v>159</v>
      </c>
      <c r="CU117" s="15" t="s">
        <v>160</v>
      </c>
      <c r="CV117" s="15" t="s">
        <v>160</v>
      </c>
      <c r="CW117" s="15" t="s">
        <v>160</v>
      </c>
      <c r="CX117" s="15" t="s">
        <v>160</v>
      </c>
      <c r="CY117" s="15" t="s">
        <v>161</v>
      </c>
      <c r="CZ117" s="15" t="s">
        <v>161</v>
      </c>
      <c r="DA117" s="15" t="s">
        <v>161</v>
      </c>
      <c r="DB117" s="15" t="s">
        <v>161</v>
      </c>
      <c r="DC117" s="15" t="s">
        <v>161</v>
      </c>
      <c r="DD117" s="15" t="s">
        <v>161</v>
      </c>
      <c r="DE117" s="15" t="s">
        <v>161</v>
      </c>
      <c r="DF117" s="15" t="s">
        <v>161</v>
      </c>
      <c r="DG117" s="15" t="s">
        <v>159</v>
      </c>
      <c r="DH117" s="15" t="s">
        <v>161</v>
      </c>
      <c r="DI117" s="15" t="s">
        <v>161</v>
      </c>
      <c r="DJ117" s="15" t="s">
        <v>161</v>
      </c>
      <c r="DK117" s="15" t="s">
        <v>161</v>
      </c>
      <c r="DL117" s="15" t="s">
        <v>159</v>
      </c>
      <c r="DM117" s="15" t="s">
        <v>159</v>
      </c>
      <c r="DN117" s="15" t="s">
        <v>159</v>
      </c>
      <c r="DO117" s="15" t="s">
        <v>161</v>
      </c>
      <c r="DP117" s="15" t="s">
        <v>161</v>
      </c>
      <c r="DQ117" s="15" t="s">
        <v>161</v>
      </c>
      <c r="DR117" s="15" t="s">
        <v>161</v>
      </c>
      <c r="DS117" s="15" t="s">
        <v>161</v>
      </c>
      <c r="DT117" s="15" t="s">
        <v>161</v>
      </c>
      <c r="DU117" s="15" t="s">
        <v>159</v>
      </c>
      <c r="DV117" s="15" t="s">
        <v>159</v>
      </c>
      <c r="DW117" s="15" t="s">
        <v>159</v>
      </c>
      <c r="DX117" s="15" t="s">
        <v>159</v>
      </c>
      <c r="DY117" s="15" t="s">
        <v>159</v>
      </c>
      <c r="DZ117" s="15" t="s">
        <v>161</v>
      </c>
      <c r="EA117" s="15" t="s">
        <v>161</v>
      </c>
      <c r="EB117" s="15" t="s">
        <v>161</v>
      </c>
      <c r="EC117" s="15" t="s">
        <v>161</v>
      </c>
      <c r="ED117" s="15" t="s">
        <v>161</v>
      </c>
      <c r="EE117" s="15" t="s">
        <v>161</v>
      </c>
      <c r="EF117" s="15" t="s">
        <v>159</v>
      </c>
      <c r="EG117" s="15" t="s">
        <v>159</v>
      </c>
      <c r="EH117" s="15" t="s">
        <v>159</v>
      </c>
      <c r="EI117" s="15" t="s">
        <v>159</v>
      </c>
      <c r="EJ117" s="15" t="s">
        <v>159</v>
      </c>
      <c r="EK117" s="15" t="s">
        <v>159</v>
      </c>
      <c r="EL117" s="15" t="s">
        <v>1045</v>
      </c>
      <c r="EM117" s="15" t="s">
        <v>1051</v>
      </c>
      <c r="EN117" s="15" t="s">
        <v>1038</v>
      </c>
      <c r="EO117" s="15" t="s">
        <v>1099</v>
      </c>
      <c r="EP117" s="15" t="s">
        <v>1048</v>
      </c>
      <c r="EQ117" s="15" t="s">
        <v>988</v>
      </c>
      <c r="ER117" s="15" t="s">
        <v>1033</v>
      </c>
      <c r="ES117" s="15" t="s">
        <v>411</v>
      </c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</row>
    <row r="118" spans="1:234" s="25" customFormat="1" ht="22.5" customHeight="1" x14ac:dyDescent="0.35">
      <c r="A118" s="29">
        <v>116</v>
      </c>
      <c r="B118" s="15" t="s">
        <v>1104</v>
      </c>
      <c r="C118" s="20" t="s">
        <v>1103</v>
      </c>
      <c r="D118" s="15" t="s">
        <v>368</v>
      </c>
      <c r="E118" s="30" t="s">
        <v>1084</v>
      </c>
      <c r="F118" s="15">
        <v>49</v>
      </c>
      <c r="G118" s="15">
        <v>3</v>
      </c>
      <c r="H118" s="15" t="s">
        <v>157</v>
      </c>
      <c r="I118" s="15" t="s">
        <v>158</v>
      </c>
      <c r="J118" s="42">
        <v>6000000</v>
      </c>
      <c r="K118" s="42">
        <v>3500000</v>
      </c>
      <c r="L118" s="15" t="s">
        <v>868</v>
      </c>
      <c r="M118" s="15" t="s">
        <v>147</v>
      </c>
      <c r="N118" s="15">
        <v>700</v>
      </c>
      <c r="O118" s="15" t="s">
        <v>212</v>
      </c>
      <c r="P118" s="15">
        <v>19</v>
      </c>
      <c r="Q118" s="15"/>
      <c r="R118" s="15" t="s">
        <v>149</v>
      </c>
      <c r="S118" s="15" t="s">
        <v>149</v>
      </c>
      <c r="T118" s="15" t="s">
        <v>149</v>
      </c>
      <c r="U118" s="15" t="s">
        <v>149</v>
      </c>
      <c r="V118" s="15" t="s">
        <v>149</v>
      </c>
      <c r="W118" s="15" t="s">
        <v>149</v>
      </c>
      <c r="X118" s="15" t="s">
        <v>149</v>
      </c>
      <c r="Y118" s="15" t="s">
        <v>149</v>
      </c>
      <c r="Z118" s="15" t="s">
        <v>149</v>
      </c>
      <c r="AA118" s="15" t="s">
        <v>149</v>
      </c>
      <c r="AB118" s="15" t="s">
        <v>149</v>
      </c>
      <c r="AC118" s="15" t="s">
        <v>149</v>
      </c>
      <c r="AD118" s="15" t="s">
        <v>149</v>
      </c>
      <c r="AE118" s="15" t="s">
        <v>149</v>
      </c>
      <c r="AF118" s="15" t="s">
        <v>149</v>
      </c>
      <c r="AG118" s="15" t="s">
        <v>149</v>
      </c>
      <c r="AH118" s="15" t="s">
        <v>149</v>
      </c>
      <c r="AI118" s="15" t="s">
        <v>149</v>
      </c>
      <c r="AJ118" s="15" t="s">
        <v>149</v>
      </c>
      <c r="AK118" s="15" t="s">
        <v>149</v>
      </c>
      <c r="AL118" s="15" t="s">
        <v>149</v>
      </c>
      <c r="AM118" s="15" t="s">
        <v>149</v>
      </c>
      <c r="AN118" s="15" t="s">
        <v>149</v>
      </c>
      <c r="AO118" s="15" t="s">
        <v>149</v>
      </c>
      <c r="AP118" s="15" t="s">
        <v>149</v>
      </c>
      <c r="AQ118" s="15" t="s">
        <v>149</v>
      </c>
      <c r="AR118" s="15" t="s">
        <v>149</v>
      </c>
      <c r="AS118" s="15" t="s">
        <v>149</v>
      </c>
      <c r="AT118" s="15" t="s">
        <v>149</v>
      </c>
      <c r="AU118" s="15" t="s">
        <v>149</v>
      </c>
      <c r="AV118" s="15" t="s">
        <v>149</v>
      </c>
      <c r="AW118" s="15" t="s">
        <v>149</v>
      </c>
      <c r="AX118" s="15" t="s">
        <v>149</v>
      </c>
      <c r="AY118" s="15" t="s">
        <v>149</v>
      </c>
      <c r="AZ118" s="15" t="s">
        <v>149</v>
      </c>
      <c r="BA118" s="15" t="s">
        <v>149</v>
      </c>
      <c r="BB118" s="15" t="s">
        <v>149</v>
      </c>
      <c r="BC118" s="15"/>
      <c r="BD118" s="15" t="s">
        <v>149</v>
      </c>
      <c r="BE118" s="15" t="s">
        <v>149</v>
      </c>
      <c r="BF118" s="15" t="s">
        <v>149</v>
      </c>
      <c r="BG118" s="15" t="s">
        <v>149</v>
      </c>
      <c r="BH118" s="15" t="s">
        <v>149</v>
      </c>
      <c r="BI118" s="15" t="s">
        <v>149</v>
      </c>
      <c r="BJ118" s="15" t="s">
        <v>149</v>
      </c>
      <c r="BK118" s="15" t="s">
        <v>149</v>
      </c>
      <c r="BL118" s="15" t="s">
        <v>149</v>
      </c>
      <c r="BM118" s="15" t="s">
        <v>149</v>
      </c>
      <c r="BN118" s="15" t="s">
        <v>149</v>
      </c>
      <c r="BO118" s="15" t="s">
        <v>149</v>
      </c>
      <c r="BP118" s="15" t="s">
        <v>149</v>
      </c>
      <c r="BQ118" s="15" t="s">
        <v>149</v>
      </c>
      <c r="BR118" s="15" t="s">
        <v>149</v>
      </c>
      <c r="BS118" s="15" t="s">
        <v>149</v>
      </c>
      <c r="BT118" s="15" t="s">
        <v>149</v>
      </c>
      <c r="BU118" s="15" t="s">
        <v>149</v>
      </c>
      <c r="BV118" s="15" t="s">
        <v>149</v>
      </c>
      <c r="BW118" s="15" t="s">
        <v>149</v>
      </c>
      <c r="BX118" s="15" t="s">
        <v>149</v>
      </c>
      <c r="BY118" s="15" t="s">
        <v>149</v>
      </c>
      <c r="BZ118" s="15" t="s">
        <v>161</v>
      </c>
      <c r="CA118" s="15" t="s">
        <v>159</v>
      </c>
      <c r="CB118" s="15" t="s">
        <v>159</v>
      </c>
      <c r="CC118" s="15" t="s">
        <v>159</v>
      </c>
      <c r="CD118" s="15" t="s">
        <v>159</v>
      </c>
      <c r="CE118" s="15" t="s">
        <v>159</v>
      </c>
      <c r="CF118" s="15" t="s">
        <v>159</v>
      </c>
      <c r="CG118" s="15" t="s">
        <v>159</v>
      </c>
      <c r="CH118" s="15" t="s">
        <v>159</v>
      </c>
      <c r="CI118" s="15" t="s">
        <v>159</v>
      </c>
      <c r="CJ118" s="15" t="s">
        <v>159</v>
      </c>
      <c r="CK118" s="15" t="s">
        <v>159</v>
      </c>
      <c r="CL118" s="15" t="s">
        <v>159</v>
      </c>
      <c r="CM118" s="15" t="s">
        <v>159</v>
      </c>
      <c r="CN118" s="15" t="s">
        <v>159</v>
      </c>
      <c r="CO118" s="15" t="s">
        <v>159</v>
      </c>
      <c r="CP118" s="15" t="s">
        <v>159</v>
      </c>
      <c r="CQ118" s="15" t="s">
        <v>159</v>
      </c>
      <c r="CR118" s="15" t="s">
        <v>159</v>
      </c>
      <c r="CS118" s="15" t="s">
        <v>159</v>
      </c>
      <c r="CT118" s="15" t="s">
        <v>159</v>
      </c>
      <c r="CU118" s="15" t="s">
        <v>159</v>
      </c>
      <c r="CV118" s="15" t="s">
        <v>160</v>
      </c>
      <c r="CW118" s="15" t="s">
        <v>160</v>
      </c>
      <c r="CX118" s="15" t="s">
        <v>159</v>
      </c>
      <c r="CY118" s="15" t="s">
        <v>159</v>
      </c>
      <c r="CZ118" s="15" t="s">
        <v>159</v>
      </c>
      <c r="DA118" s="15" t="s">
        <v>159</v>
      </c>
      <c r="DB118" s="15" t="s">
        <v>159</v>
      </c>
      <c r="DC118" s="15" t="s">
        <v>159</v>
      </c>
      <c r="DD118" s="15" t="s">
        <v>159</v>
      </c>
      <c r="DE118" s="15" t="s">
        <v>159</v>
      </c>
      <c r="DF118" s="15" t="s">
        <v>159</v>
      </c>
      <c r="DG118" s="15" t="s">
        <v>159</v>
      </c>
      <c r="DH118" s="15" t="s">
        <v>159</v>
      </c>
      <c r="DI118" s="15" t="s">
        <v>159</v>
      </c>
      <c r="DJ118" s="15" t="s">
        <v>159</v>
      </c>
      <c r="DK118" s="15" t="s">
        <v>159</v>
      </c>
      <c r="DL118" s="15" t="s">
        <v>159</v>
      </c>
      <c r="DM118" s="15" t="s">
        <v>159</v>
      </c>
      <c r="DN118" s="15" t="s">
        <v>159</v>
      </c>
      <c r="DO118" s="15" t="s">
        <v>159</v>
      </c>
      <c r="DP118" s="15" t="s">
        <v>159</v>
      </c>
      <c r="DQ118" s="15" t="s">
        <v>159</v>
      </c>
      <c r="DR118" s="15" t="s">
        <v>159</v>
      </c>
      <c r="DS118" s="15" t="s">
        <v>159</v>
      </c>
      <c r="DT118" s="15" t="s">
        <v>159</v>
      </c>
      <c r="DU118" s="15" t="s">
        <v>160</v>
      </c>
      <c r="DV118" s="15" t="s">
        <v>160</v>
      </c>
      <c r="DW118" s="15" t="s">
        <v>161</v>
      </c>
      <c r="DX118" s="15" t="s">
        <v>161</v>
      </c>
      <c r="DY118" s="15" t="s">
        <v>159</v>
      </c>
      <c r="DZ118" s="15" t="s">
        <v>159</v>
      </c>
      <c r="EA118" s="15" t="s">
        <v>159</v>
      </c>
      <c r="EB118" s="15" t="s">
        <v>159</v>
      </c>
      <c r="EC118" s="15" t="s">
        <v>159</v>
      </c>
      <c r="ED118" s="15" t="s">
        <v>159</v>
      </c>
      <c r="EE118" s="15" t="s">
        <v>159</v>
      </c>
      <c r="EF118" s="15" t="s">
        <v>159</v>
      </c>
      <c r="EG118" s="15" t="s">
        <v>149</v>
      </c>
      <c r="EH118" s="15" t="s">
        <v>159</v>
      </c>
      <c r="EI118" s="15" t="s">
        <v>159</v>
      </c>
      <c r="EJ118" s="15" t="s">
        <v>159</v>
      </c>
      <c r="EK118" s="15" t="s">
        <v>159</v>
      </c>
      <c r="EL118" s="15" t="s">
        <v>1045</v>
      </c>
      <c r="EM118" s="15" t="s">
        <v>1051</v>
      </c>
      <c r="EN118" s="15" t="s">
        <v>1038</v>
      </c>
      <c r="EO118" s="15" t="s">
        <v>1099</v>
      </c>
      <c r="EP118" s="15" t="s">
        <v>1048</v>
      </c>
      <c r="EQ118" s="15" t="s">
        <v>988</v>
      </c>
      <c r="ER118" s="15" t="s">
        <v>1033</v>
      </c>
      <c r="ES118" s="15" t="s">
        <v>411</v>
      </c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</row>
    <row r="119" spans="1:234" s="25" customFormat="1" ht="22.5" customHeight="1" x14ac:dyDescent="0.35">
      <c r="A119" s="29">
        <v>117</v>
      </c>
      <c r="B119" s="15" t="s">
        <v>1105</v>
      </c>
      <c r="C119" s="20" t="s">
        <v>542</v>
      </c>
      <c r="D119" s="15" t="s">
        <v>353</v>
      </c>
      <c r="E119" s="30" t="s">
        <v>1084</v>
      </c>
      <c r="F119" s="15">
        <v>46</v>
      </c>
      <c r="G119" s="15">
        <v>5</v>
      </c>
      <c r="H119" s="15" t="s">
        <v>157</v>
      </c>
      <c r="I119" s="15" t="s">
        <v>158</v>
      </c>
      <c r="J119" s="42">
        <v>5000000</v>
      </c>
      <c r="K119" s="42">
        <v>3000000</v>
      </c>
      <c r="L119" s="15" t="s">
        <v>1095</v>
      </c>
      <c r="M119" s="15" t="s">
        <v>147</v>
      </c>
      <c r="N119" s="15">
        <v>500</v>
      </c>
      <c r="O119" s="15" t="s">
        <v>212</v>
      </c>
      <c r="P119" s="15">
        <v>16</v>
      </c>
      <c r="Q119" s="15"/>
      <c r="R119" s="15" t="s">
        <v>149</v>
      </c>
      <c r="S119" s="15" t="s">
        <v>149</v>
      </c>
      <c r="T119" s="15" t="s">
        <v>149</v>
      </c>
      <c r="U119" s="15" t="s">
        <v>149</v>
      </c>
      <c r="V119" s="15" t="s">
        <v>149</v>
      </c>
      <c r="W119" s="15" t="s">
        <v>149</v>
      </c>
      <c r="X119" s="15" t="s">
        <v>149</v>
      </c>
      <c r="Y119" s="15" t="s">
        <v>149</v>
      </c>
      <c r="Z119" s="15" t="s">
        <v>149</v>
      </c>
      <c r="AA119" s="15" t="s">
        <v>149</v>
      </c>
      <c r="AB119" s="15" t="s">
        <v>149</v>
      </c>
      <c r="AC119" s="15" t="s">
        <v>149</v>
      </c>
      <c r="AD119" s="15" t="s">
        <v>149</v>
      </c>
      <c r="AE119" s="15" t="s">
        <v>149</v>
      </c>
      <c r="AF119" s="15" t="s">
        <v>149</v>
      </c>
      <c r="AG119" s="15" t="s">
        <v>149</v>
      </c>
      <c r="AH119" s="15" t="s">
        <v>149</v>
      </c>
      <c r="AI119" s="15" t="s">
        <v>149</v>
      </c>
      <c r="AJ119" s="15" t="s">
        <v>149</v>
      </c>
      <c r="AK119" s="15" t="s">
        <v>149</v>
      </c>
      <c r="AL119" s="15" t="s">
        <v>149</v>
      </c>
      <c r="AM119" s="15" t="s">
        <v>149</v>
      </c>
      <c r="AN119" s="15" t="s">
        <v>149</v>
      </c>
      <c r="AO119" s="15" t="s">
        <v>161</v>
      </c>
      <c r="AP119" s="15" t="s">
        <v>149</v>
      </c>
      <c r="AQ119" s="15" t="s">
        <v>149</v>
      </c>
      <c r="AR119" s="15" t="s">
        <v>149</v>
      </c>
      <c r="AS119" s="15" t="s">
        <v>149</v>
      </c>
      <c r="AT119" s="15" t="s">
        <v>149</v>
      </c>
      <c r="AU119" s="15" t="s">
        <v>149</v>
      </c>
      <c r="AV119" s="15" t="s">
        <v>149</v>
      </c>
      <c r="AW119" s="15" t="s">
        <v>149</v>
      </c>
      <c r="AX119" s="15" t="s">
        <v>149</v>
      </c>
      <c r="AY119" s="15" t="s">
        <v>149</v>
      </c>
      <c r="AZ119" s="15" t="s">
        <v>149</v>
      </c>
      <c r="BA119" s="15" t="s">
        <v>149</v>
      </c>
      <c r="BB119" s="15" t="s">
        <v>149</v>
      </c>
      <c r="BC119" s="15"/>
      <c r="BD119" s="15" t="s">
        <v>323</v>
      </c>
      <c r="BE119" s="15" t="s">
        <v>161</v>
      </c>
      <c r="BF119" s="15" t="s">
        <v>161</v>
      </c>
      <c r="BG119" s="15" t="s">
        <v>149</v>
      </c>
      <c r="BH119" s="15" t="s">
        <v>149</v>
      </c>
      <c r="BI119" s="15" t="s">
        <v>149</v>
      </c>
      <c r="BJ119" s="15" t="s">
        <v>149</v>
      </c>
      <c r="BK119" s="15"/>
      <c r="BL119" s="15" t="s">
        <v>149</v>
      </c>
      <c r="BM119" s="15" t="s">
        <v>161</v>
      </c>
      <c r="BN119" s="15" t="s">
        <v>149</v>
      </c>
      <c r="BO119" s="15" t="s">
        <v>159</v>
      </c>
      <c r="BP119" s="15" t="s">
        <v>149</v>
      </c>
      <c r="BQ119" s="15" t="s">
        <v>159</v>
      </c>
      <c r="BR119" s="15" t="s">
        <v>159</v>
      </c>
      <c r="BS119" s="15" t="s">
        <v>159</v>
      </c>
      <c r="BT119" s="15" t="s">
        <v>159</v>
      </c>
      <c r="BU119" s="15" t="s">
        <v>159</v>
      </c>
      <c r="BV119" s="15" t="s">
        <v>161</v>
      </c>
      <c r="BW119" s="15" t="s">
        <v>159</v>
      </c>
      <c r="BX119" s="15" t="s">
        <v>159</v>
      </c>
      <c r="BY119" s="15" t="s">
        <v>161</v>
      </c>
      <c r="BZ119" s="15" t="s">
        <v>159</v>
      </c>
      <c r="CA119" s="15" t="s">
        <v>161</v>
      </c>
      <c r="CB119" s="15" t="s">
        <v>159</v>
      </c>
      <c r="CC119" s="15" t="s">
        <v>161</v>
      </c>
      <c r="CD119" s="15" t="s">
        <v>159</v>
      </c>
      <c r="CE119" s="15" t="s">
        <v>161</v>
      </c>
      <c r="CF119" s="15" t="s">
        <v>161</v>
      </c>
      <c r="CG119" s="15" t="s">
        <v>161</v>
      </c>
      <c r="CH119" s="15" t="s">
        <v>159</v>
      </c>
      <c r="CI119" s="15" t="s">
        <v>161</v>
      </c>
      <c r="CJ119" s="15" t="s">
        <v>159</v>
      </c>
      <c r="CK119" s="15" t="s">
        <v>161</v>
      </c>
      <c r="CL119" s="15" t="s">
        <v>159</v>
      </c>
      <c r="CM119" s="15" t="s">
        <v>161</v>
      </c>
      <c r="CN119" s="15" t="s">
        <v>159</v>
      </c>
      <c r="CO119" s="15" t="s">
        <v>161</v>
      </c>
      <c r="CP119" s="15" t="s">
        <v>159</v>
      </c>
      <c r="CQ119" s="15" t="s">
        <v>159</v>
      </c>
      <c r="CR119" s="15" t="s">
        <v>159</v>
      </c>
      <c r="CS119" s="15" t="s">
        <v>161</v>
      </c>
      <c r="CT119" s="15" t="s">
        <v>161</v>
      </c>
      <c r="CU119" s="15" t="s">
        <v>161</v>
      </c>
      <c r="CV119" s="15" t="s">
        <v>159</v>
      </c>
      <c r="CW119" s="15" t="s">
        <v>159</v>
      </c>
      <c r="CX119" s="15" t="s">
        <v>159</v>
      </c>
      <c r="CY119" s="15" t="s">
        <v>159</v>
      </c>
      <c r="CZ119" s="15" t="s">
        <v>159</v>
      </c>
      <c r="DA119" s="15" t="s">
        <v>159</v>
      </c>
      <c r="DB119" s="15" t="s">
        <v>159</v>
      </c>
      <c r="DC119" s="15" t="s">
        <v>161</v>
      </c>
      <c r="DD119" s="15" t="s">
        <v>161</v>
      </c>
      <c r="DE119" s="15" t="s">
        <v>161</v>
      </c>
      <c r="DF119" s="15" t="s">
        <v>161</v>
      </c>
      <c r="DG119" s="15" t="s">
        <v>159</v>
      </c>
      <c r="DH119" s="15" t="s">
        <v>159</v>
      </c>
      <c r="DI119" s="15" t="s">
        <v>159</v>
      </c>
      <c r="DJ119" s="15" t="s">
        <v>161</v>
      </c>
      <c r="DK119" s="15" t="s">
        <v>161</v>
      </c>
      <c r="DL119" s="15" t="s">
        <v>161</v>
      </c>
      <c r="DM119" s="15" t="s">
        <v>161</v>
      </c>
      <c r="DN119" s="15" t="s">
        <v>161</v>
      </c>
      <c r="DO119" s="15" t="s">
        <v>159</v>
      </c>
      <c r="DP119" s="15" t="s">
        <v>159</v>
      </c>
      <c r="DQ119" s="15" t="s">
        <v>159</v>
      </c>
      <c r="DR119" s="15" t="s">
        <v>159</v>
      </c>
      <c r="DS119" s="15" t="s">
        <v>159</v>
      </c>
      <c r="DT119" s="15" t="s">
        <v>159</v>
      </c>
      <c r="DU119" s="15" t="s">
        <v>161</v>
      </c>
      <c r="DV119" s="15" t="s">
        <v>159</v>
      </c>
      <c r="DW119" s="15" t="s">
        <v>161</v>
      </c>
      <c r="DX119" s="15" t="s">
        <v>159</v>
      </c>
      <c r="DY119" s="15" t="s">
        <v>161</v>
      </c>
      <c r="DZ119" s="15" t="s">
        <v>161</v>
      </c>
      <c r="EA119" s="15" t="s">
        <v>161</v>
      </c>
      <c r="EB119" s="15" t="s">
        <v>159</v>
      </c>
      <c r="EC119" s="15" t="s">
        <v>159</v>
      </c>
      <c r="ED119" s="15" t="s">
        <v>159</v>
      </c>
      <c r="EE119" s="15" t="s">
        <v>159</v>
      </c>
      <c r="EF119" s="15" t="s">
        <v>161</v>
      </c>
      <c r="EG119" s="15" t="s">
        <v>323</v>
      </c>
      <c r="EH119" s="15" t="s">
        <v>161</v>
      </c>
      <c r="EI119" s="15" t="s">
        <v>159</v>
      </c>
      <c r="EJ119" s="15" t="s">
        <v>159</v>
      </c>
      <c r="EK119" s="15" t="s">
        <v>161</v>
      </c>
      <c r="EL119" s="15" t="s">
        <v>1106</v>
      </c>
      <c r="EM119" s="15" t="s">
        <v>793</v>
      </c>
      <c r="EN119" s="15" t="s">
        <v>1107</v>
      </c>
      <c r="EO119" s="15" t="s">
        <v>1108</v>
      </c>
      <c r="EP119" s="15" t="s">
        <v>1109</v>
      </c>
      <c r="EQ119" s="15" t="s">
        <v>1110</v>
      </c>
      <c r="ER119" s="15" t="s">
        <v>1111</v>
      </c>
      <c r="ES119" s="15" t="s">
        <v>1112</v>
      </c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</row>
    <row r="120" spans="1:234" s="25" customFormat="1" ht="22.5" customHeight="1" x14ac:dyDescent="0.35">
      <c r="A120" s="29">
        <v>118</v>
      </c>
      <c r="B120" s="15" t="s">
        <v>1113</v>
      </c>
      <c r="C120" s="20" t="s">
        <v>542</v>
      </c>
      <c r="D120" s="15" t="s">
        <v>353</v>
      </c>
      <c r="E120" s="30" t="s">
        <v>1084</v>
      </c>
      <c r="F120" s="15">
        <v>58</v>
      </c>
      <c r="G120" s="15">
        <v>3</v>
      </c>
      <c r="H120" s="15" t="s">
        <v>215</v>
      </c>
      <c r="I120" s="15" t="s">
        <v>210</v>
      </c>
      <c r="J120" s="42">
        <v>4000000</v>
      </c>
      <c r="K120" s="42">
        <v>2500000</v>
      </c>
      <c r="L120" s="15" t="s">
        <v>173</v>
      </c>
      <c r="M120" s="15" t="s">
        <v>147</v>
      </c>
      <c r="N120" s="15">
        <v>250</v>
      </c>
      <c r="O120" s="15" t="s">
        <v>241</v>
      </c>
      <c r="P120" s="15">
        <v>28</v>
      </c>
      <c r="Q120" s="15"/>
      <c r="R120" s="15" t="s">
        <v>159</v>
      </c>
      <c r="S120" s="15" t="s">
        <v>149</v>
      </c>
      <c r="T120" s="15" t="s">
        <v>149</v>
      </c>
      <c r="U120" s="15" t="s">
        <v>149</v>
      </c>
      <c r="V120" s="15" t="s">
        <v>149</v>
      </c>
      <c r="W120" s="15" t="s">
        <v>149</v>
      </c>
      <c r="X120" s="15" t="s">
        <v>149</v>
      </c>
      <c r="Y120" s="15" t="s">
        <v>149</v>
      </c>
      <c r="Z120" s="15" t="s">
        <v>149</v>
      </c>
      <c r="AA120" s="15" t="s">
        <v>149</v>
      </c>
      <c r="AB120" s="15" t="s">
        <v>149</v>
      </c>
      <c r="AC120" s="15" t="s">
        <v>149</v>
      </c>
      <c r="AD120" s="15" t="s">
        <v>149</v>
      </c>
      <c r="AE120" s="15" t="s">
        <v>149</v>
      </c>
      <c r="AF120" s="15" t="s">
        <v>149</v>
      </c>
      <c r="AG120" s="15" t="s">
        <v>149</v>
      </c>
      <c r="AH120" s="15" t="s">
        <v>149</v>
      </c>
      <c r="AI120" s="15" t="s">
        <v>149</v>
      </c>
      <c r="AJ120" s="15" t="s">
        <v>149</v>
      </c>
      <c r="AK120" s="15" t="s">
        <v>149</v>
      </c>
      <c r="AL120" s="15" t="s">
        <v>149</v>
      </c>
      <c r="AM120" s="15" t="s">
        <v>149</v>
      </c>
      <c r="AN120" s="15" t="s">
        <v>149</v>
      </c>
      <c r="AO120" s="15" t="s">
        <v>149</v>
      </c>
      <c r="AP120" s="15" t="s">
        <v>149</v>
      </c>
      <c r="AQ120" s="15" t="s">
        <v>149</v>
      </c>
      <c r="AR120" s="15" t="s">
        <v>149</v>
      </c>
      <c r="AS120" s="15" t="s">
        <v>149</v>
      </c>
      <c r="AT120" s="15" t="s">
        <v>149</v>
      </c>
      <c r="AU120" s="15" t="s">
        <v>149</v>
      </c>
      <c r="AV120" s="15" t="s">
        <v>149</v>
      </c>
      <c r="AW120" s="15" t="s">
        <v>149</v>
      </c>
      <c r="AX120" s="15" t="s">
        <v>149</v>
      </c>
      <c r="AY120" s="15" t="s">
        <v>149</v>
      </c>
      <c r="AZ120" s="15" t="s">
        <v>149</v>
      </c>
      <c r="BA120" s="15" t="s">
        <v>149</v>
      </c>
      <c r="BB120" s="15" t="s">
        <v>149</v>
      </c>
      <c r="BC120" s="15"/>
      <c r="BD120" s="15" t="s">
        <v>149</v>
      </c>
      <c r="BE120" s="15" t="s">
        <v>149</v>
      </c>
      <c r="BF120" s="15" t="s">
        <v>161</v>
      </c>
      <c r="BG120" s="15" t="s">
        <v>149</v>
      </c>
      <c r="BH120" s="15" t="s">
        <v>161</v>
      </c>
      <c r="BI120" s="15" t="s">
        <v>149</v>
      </c>
      <c r="BJ120" s="15" t="s">
        <v>160</v>
      </c>
      <c r="BK120" s="15" t="s">
        <v>323</v>
      </c>
      <c r="BL120" s="15" t="s">
        <v>149</v>
      </c>
      <c r="BM120" s="15" t="s">
        <v>161</v>
      </c>
      <c r="BN120" s="15" t="s">
        <v>160</v>
      </c>
      <c r="BO120" s="15" t="s">
        <v>159</v>
      </c>
      <c r="BP120" s="15" t="s">
        <v>161</v>
      </c>
      <c r="BQ120" s="15" t="s">
        <v>159</v>
      </c>
      <c r="BR120" s="15" t="s">
        <v>161</v>
      </c>
      <c r="BS120" s="15" t="s">
        <v>160</v>
      </c>
      <c r="BT120" s="15" t="s">
        <v>161</v>
      </c>
      <c r="BU120" s="15" t="s">
        <v>159</v>
      </c>
      <c r="BV120" s="15" t="s">
        <v>161</v>
      </c>
      <c r="BW120" s="15" t="s">
        <v>161</v>
      </c>
      <c r="BX120" s="15" t="s">
        <v>159</v>
      </c>
      <c r="BY120" s="15" t="s">
        <v>161</v>
      </c>
      <c r="BZ120" s="15" t="s">
        <v>159</v>
      </c>
      <c r="CA120" s="15" t="s">
        <v>159</v>
      </c>
      <c r="CB120" s="15" t="s">
        <v>161</v>
      </c>
      <c r="CC120" s="15" t="s">
        <v>159</v>
      </c>
      <c r="CD120" s="15" t="s">
        <v>161</v>
      </c>
      <c r="CE120" s="15" t="s">
        <v>161</v>
      </c>
      <c r="CF120" s="15" t="s">
        <v>159</v>
      </c>
      <c r="CG120" s="15" t="s">
        <v>161</v>
      </c>
      <c r="CH120" s="15" t="s">
        <v>159</v>
      </c>
      <c r="CI120" s="15" t="s">
        <v>159</v>
      </c>
      <c r="CJ120" s="15" t="s">
        <v>159</v>
      </c>
      <c r="CK120" s="15" t="s">
        <v>159</v>
      </c>
      <c r="CL120" s="15" t="s">
        <v>161</v>
      </c>
      <c r="CM120" s="15" t="s">
        <v>159</v>
      </c>
      <c r="CN120" s="15" t="s">
        <v>159</v>
      </c>
      <c r="CO120" s="15" t="s">
        <v>159</v>
      </c>
      <c r="CP120" s="15" t="s">
        <v>159</v>
      </c>
      <c r="CQ120" s="15" t="s">
        <v>161</v>
      </c>
      <c r="CR120" s="15" t="s">
        <v>159</v>
      </c>
      <c r="CS120" s="15" t="s">
        <v>159</v>
      </c>
      <c r="CT120" s="15" t="s">
        <v>159</v>
      </c>
      <c r="CU120" s="15" t="s">
        <v>159</v>
      </c>
      <c r="CV120" s="15" t="s">
        <v>159</v>
      </c>
      <c r="CW120" s="15" t="s">
        <v>159</v>
      </c>
      <c r="CX120" s="15" t="s">
        <v>161</v>
      </c>
      <c r="CY120" s="15" t="s">
        <v>159</v>
      </c>
      <c r="CZ120" s="15" t="s">
        <v>161</v>
      </c>
      <c r="DA120" s="15" t="s">
        <v>159</v>
      </c>
      <c r="DB120" s="15" t="s">
        <v>161</v>
      </c>
      <c r="DC120" s="15" t="s">
        <v>159</v>
      </c>
      <c r="DD120" s="15" t="s">
        <v>161</v>
      </c>
      <c r="DE120" s="15" t="s">
        <v>159</v>
      </c>
      <c r="DF120" s="15" t="s">
        <v>161</v>
      </c>
      <c r="DG120" s="15" t="s">
        <v>161</v>
      </c>
      <c r="DH120" s="15" t="s">
        <v>159</v>
      </c>
      <c r="DI120" s="15" t="s">
        <v>159</v>
      </c>
      <c r="DJ120" s="15" t="s">
        <v>159</v>
      </c>
      <c r="DK120" s="15" t="s">
        <v>161</v>
      </c>
      <c r="DL120" s="15" t="s">
        <v>161</v>
      </c>
      <c r="DM120" s="15" t="s">
        <v>161</v>
      </c>
      <c r="DN120" s="15" t="s">
        <v>161</v>
      </c>
      <c r="DO120" s="15" t="s">
        <v>159</v>
      </c>
      <c r="DP120" s="15" t="s">
        <v>159</v>
      </c>
      <c r="DQ120" s="15" t="s">
        <v>159</v>
      </c>
      <c r="DR120" s="15" t="s">
        <v>161</v>
      </c>
      <c r="DS120" s="15" t="s">
        <v>161</v>
      </c>
      <c r="DT120" s="15" t="s">
        <v>159</v>
      </c>
      <c r="DU120" s="15" t="s">
        <v>161</v>
      </c>
      <c r="DV120" s="15" t="s">
        <v>159</v>
      </c>
      <c r="DW120" s="15" t="s">
        <v>161</v>
      </c>
      <c r="DX120" s="15" t="s">
        <v>159</v>
      </c>
      <c r="DY120" s="15" t="s">
        <v>161</v>
      </c>
      <c r="DZ120" s="15" t="s">
        <v>159</v>
      </c>
      <c r="EA120" s="15" t="s">
        <v>161</v>
      </c>
      <c r="EB120" s="15" t="s">
        <v>159</v>
      </c>
      <c r="EC120" s="15" t="s">
        <v>161</v>
      </c>
      <c r="ED120" s="15" t="s">
        <v>159</v>
      </c>
      <c r="EE120" s="15" t="s">
        <v>161</v>
      </c>
      <c r="EF120" s="15" t="s">
        <v>159</v>
      </c>
      <c r="EG120" s="15" t="s">
        <v>323</v>
      </c>
      <c r="EH120" s="15" t="s">
        <v>159</v>
      </c>
      <c r="EI120" s="15" t="s">
        <v>161</v>
      </c>
      <c r="EJ120" s="15" t="s">
        <v>159</v>
      </c>
      <c r="EK120" s="15" t="s">
        <v>161</v>
      </c>
      <c r="EL120" s="15" t="s">
        <v>1106</v>
      </c>
      <c r="EM120" s="15" t="s">
        <v>793</v>
      </c>
      <c r="EN120" s="15" t="s">
        <v>1107</v>
      </c>
      <c r="EO120" s="15" t="s">
        <v>1108</v>
      </c>
      <c r="EP120" s="15" t="s">
        <v>1109</v>
      </c>
      <c r="EQ120" s="15" t="s">
        <v>1110</v>
      </c>
      <c r="ER120" s="15" t="s">
        <v>1111</v>
      </c>
      <c r="ES120" s="15" t="s">
        <v>1112</v>
      </c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</row>
    <row r="121" spans="1:234" s="25" customFormat="1" ht="22.5" customHeight="1" x14ac:dyDescent="0.35">
      <c r="A121" s="29">
        <v>119</v>
      </c>
      <c r="B121" s="15" t="s">
        <v>1114</v>
      </c>
      <c r="C121" s="20" t="s">
        <v>542</v>
      </c>
      <c r="D121" s="15" t="s">
        <v>368</v>
      </c>
      <c r="E121" s="30" t="s">
        <v>1084</v>
      </c>
      <c r="F121" s="15">
        <v>63</v>
      </c>
      <c r="G121" s="15">
        <v>3</v>
      </c>
      <c r="H121" s="15" t="s">
        <v>215</v>
      </c>
      <c r="I121" s="15" t="s">
        <v>210</v>
      </c>
      <c r="J121" s="42">
        <v>2500000</v>
      </c>
      <c r="K121" s="42">
        <v>2000000</v>
      </c>
      <c r="L121" s="15" t="s">
        <v>703</v>
      </c>
      <c r="M121" s="15" t="s">
        <v>147</v>
      </c>
      <c r="N121" s="15">
        <v>40</v>
      </c>
      <c r="O121" s="15" t="s">
        <v>1115</v>
      </c>
      <c r="P121" s="15">
        <v>25</v>
      </c>
      <c r="Q121" s="15"/>
      <c r="R121" s="15" t="s">
        <v>159</v>
      </c>
      <c r="S121" s="15" t="s">
        <v>149</v>
      </c>
      <c r="T121" s="15" t="s">
        <v>149</v>
      </c>
      <c r="U121" s="15" t="s">
        <v>149</v>
      </c>
      <c r="V121" s="15" t="s">
        <v>149</v>
      </c>
      <c r="W121" s="15" t="s">
        <v>149</v>
      </c>
      <c r="X121" s="15" t="s">
        <v>149</v>
      </c>
      <c r="Y121" s="15" t="s">
        <v>149</v>
      </c>
      <c r="Z121" s="15" t="s">
        <v>149</v>
      </c>
      <c r="AA121" s="15" t="s">
        <v>149</v>
      </c>
      <c r="AB121" s="15" t="s">
        <v>149</v>
      </c>
      <c r="AC121" s="15" t="s">
        <v>149</v>
      </c>
      <c r="AD121" s="15" t="s">
        <v>149</v>
      </c>
      <c r="AE121" s="15" t="s">
        <v>149</v>
      </c>
      <c r="AF121" s="15" t="s">
        <v>149</v>
      </c>
      <c r="AG121" s="15" t="s">
        <v>149</v>
      </c>
      <c r="AH121" s="15" t="s">
        <v>149</v>
      </c>
      <c r="AI121" s="15" t="s">
        <v>149</v>
      </c>
      <c r="AJ121" s="15" t="s">
        <v>149</v>
      </c>
      <c r="AK121" s="15" t="s">
        <v>149</v>
      </c>
      <c r="AL121" s="15" t="s">
        <v>149</v>
      </c>
      <c r="AM121" s="15" t="s">
        <v>149</v>
      </c>
      <c r="AN121" s="15" t="s">
        <v>149</v>
      </c>
      <c r="AO121" s="15" t="s">
        <v>149</v>
      </c>
      <c r="AP121" s="15" t="s">
        <v>149</v>
      </c>
      <c r="AQ121" s="15" t="s">
        <v>149</v>
      </c>
      <c r="AR121" s="15" t="s">
        <v>149</v>
      </c>
      <c r="AS121" s="15" t="s">
        <v>149</v>
      </c>
      <c r="AT121" s="15" t="s">
        <v>149</v>
      </c>
      <c r="AU121" s="15" t="s">
        <v>149</v>
      </c>
      <c r="AV121" s="15" t="s">
        <v>149</v>
      </c>
      <c r="AW121" s="15" t="s">
        <v>149</v>
      </c>
      <c r="AX121" s="15" t="s">
        <v>149</v>
      </c>
      <c r="AY121" s="15" t="s">
        <v>149</v>
      </c>
      <c r="AZ121" s="15" t="s">
        <v>149</v>
      </c>
      <c r="BA121" s="15" t="s">
        <v>149</v>
      </c>
      <c r="BB121" s="15" t="s">
        <v>149</v>
      </c>
      <c r="BC121" s="15"/>
      <c r="BD121" s="15" t="s">
        <v>149</v>
      </c>
      <c r="BE121" s="15" t="s">
        <v>149</v>
      </c>
      <c r="BF121" s="15" t="s">
        <v>161</v>
      </c>
      <c r="BG121" s="15" t="s">
        <v>149</v>
      </c>
      <c r="BH121" s="15" t="s">
        <v>161</v>
      </c>
      <c r="BI121" s="15" t="s">
        <v>149</v>
      </c>
      <c r="BJ121" s="15" t="s">
        <v>160</v>
      </c>
      <c r="BK121" s="15" t="s">
        <v>323</v>
      </c>
      <c r="BL121" s="15" t="s">
        <v>149</v>
      </c>
      <c r="BM121" s="15" t="s">
        <v>161</v>
      </c>
      <c r="BN121" s="15" t="s">
        <v>160</v>
      </c>
      <c r="BO121" s="15" t="s">
        <v>159</v>
      </c>
      <c r="BP121" s="15" t="s">
        <v>161</v>
      </c>
      <c r="BQ121" s="15" t="s">
        <v>159</v>
      </c>
      <c r="BR121" s="15" t="s">
        <v>161</v>
      </c>
      <c r="BS121" s="15" t="s">
        <v>160</v>
      </c>
      <c r="BT121" s="15" t="s">
        <v>161</v>
      </c>
      <c r="BU121" s="15" t="s">
        <v>159</v>
      </c>
      <c r="BV121" s="15" t="s">
        <v>161</v>
      </c>
      <c r="BW121" s="15" t="s">
        <v>161</v>
      </c>
      <c r="BX121" s="15" t="s">
        <v>159</v>
      </c>
      <c r="BY121" s="15" t="s">
        <v>161</v>
      </c>
      <c r="BZ121" s="15" t="s">
        <v>159</v>
      </c>
      <c r="CA121" s="15" t="s">
        <v>159</v>
      </c>
      <c r="CB121" s="15" t="s">
        <v>161</v>
      </c>
      <c r="CC121" s="15" t="s">
        <v>159</v>
      </c>
      <c r="CD121" s="15" t="s">
        <v>161</v>
      </c>
      <c r="CE121" s="15" t="s">
        <v>161</v>
      </c>
      <c r="CF121" s="15" t="s">
        <v>159</v>
      </c>
      <c r="CG121" s="15" t="s">
        <v>161</v>
      </c>
      <c r="CH121" s="15" t="s">
        <v>159</v>
      </c>
      <c r="CI121" s="15" t="s">
        <v>159</v>
      </c>
      <c r="CJ121" s="15" t="s">
        <v>159</v>
      </c>
      <c r="CK121" s="15" t="s">
        <v>159</v>
      </c>
      <c r="CL121" s="15" t="s">
        <v>161</v>
      </c>
      <c r="CM121" s="15" t="s">
        <v>159</v>
      </c>
      <c r="CN121" s="15" t="s">
        <v>159</v>
      </c>
      <c r="CO121" s="15" t="s">
        <v>159</v>
      </c>
      <c r="CP121" s="15" t="s">
        <v>159</v>
      </c>
      <c r="CQ121" s="15" t="s">
        <v>161</v>
      </c>
      <c r="CR121" s="15" t="s">
        <v>159</v>
      </c>
      <c r="CS121" s="15" t="s">
        <v>159</v>
      </c>
      <c r="CT121" s="15" t="s">
        <v>159</v>
      </c>
      <c r="CU121" s="15" t="s">
        <v>159</v>
      </c>
      <c r="CV121" s="15" t="s">
        <v>159</v>
      </c>
      <c r="CW121" s="15" t="s">
        <v>159</v>
      </c>
      <c r="CX121" s="15" t="s">
        <v>161</v>
      </c>
      <c r="CY121" s="15" t="s">
        <v>159</v>
      </c>
      <c r="CZ121" s="15" t="s">
        <v>161</v>
      </c>
      <c r="DA121" s="15" t="s">
        <v>159</v>
      </c>
      <c r="DB121" s="15" t="s">
        <v>161</v>
      </c>
      <c r="DC121" s="15" t="s">
        <v>159</v>
      </c>
      <c r="DD121" s="15" t="s">
        <v>161</v>
      </c>
      <c r="DE121" s="15" t="s">
        <v>159</v>
      </c>
      <c r="DF121" s="15" t="s">
        <v>161</v>
      </c>
      <c r="DG121" s="15" t="s">
        <v>161</v>
      </c>
      <c r="DH121" s="15" t="s">
        <v>159</v>
      </c>
      <c r="DI121" s="15" t="s">
        <v>159</v>
      </c>
      <c r="DJ121" s="15" t="s">
        <v>159</v>
      </c>
      <c r="DK121" s="15" t="s">
        <v>161</v>
      </c>
      <c r="DL121" s="15" t="s">
        <v>161</v>
      </c>
      <c r="DM121" s="15" t="s">
        <v>161</v>
      </c>
      <c r="DN121" s="15" t="s">
        <v>161</v>
      </c>
      <c r="DO121" s="15" t="s">
        <v>159</v>
      </c>
      <c r="DP121" s="15" t="s">
        <v>159</v>
      </c>
      <c r="DQ121" s="15" t="s">
        <v>159</v>
      </c>
      <c r="DR121" s="15" t="s">
        <v>161</v>
      </c>
      <c r="DS121" s="15" t="s">
        <v>161</v>
      </c>
      <c r="DT121" s="15" t="s">
        <v>159</v>
      </c>
      <c r="DU121" s="15" t="s">
        <v>161</v>
      </c>
      <c r="DV121" s="15" t="s">
        <v>159</v>
      </c>
      <c r="DW121" s="15" t="s">
        <v>161</v>
      </c>
      <c r="DX121" s="15" t="s">
        <v>159</v>
      </c>
      <c r="DY121" s="15" t="s">
        <v>161</v>
      </c>
      <c r="DZ121" s="15" t="s">
        <v>159</v>
      </c>
      <c r="EA121" s="15" t="s">
        <v>161</v>
      </c>
      <c r="EB121" s="15" t="s">
        <v>159</v>
      </c>
      <c r="EC121" s="15" t="s">
        <v>161</v>
      </c>
      <c r="ED121" s="15" t="s">
        <v>159</v>
      </c>
      <c r="EE121" s="15" t="s">
        <v>161</v>
      </c>
      <c r="EF121" s="15" t="s">
        <v>159</v>
      </c>
      <c r="EG121" s="15" t="s">
        <v>323</v>
      </c>
      <c r="EH121" s="15" t="s">
        <v>159</v>
      </c>
      <c r="EI121" s="15" t="s">
        <v>161</v>
      </c>
      <c r="EJ121" s="15" t="s">
        <v>159</v>
      </c>
      <c r="EK121" s="15" t="s">
        <v>161</v>
      </c>
      <c r="EL121" s="15" t="s">
        <v>1106</v>
      </c>
      <c r="EM121" s="15" t="s">
        <v>793</v>
      </c>
      <c r="EN121" s="15" t="s">
        <v>1107</v>
      </c>
      <c r="EO121" s="15" t="s">
        <v>1108</v>
      </c>
      <c r="EP121" s="15" t="s">
        <v>1109</v>
      </c>
      <c r="EQ121" s="15" t="s">
        <v>1110</v>
      </c>
      <c r="ER121" s="15" t="s">
        <v>1111</v>
      </c>
      <c r="ES121" s="15" t="s">
        <v>1112</v>
      </c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</row>
    <row r="122" spans="1:234" s="25" customFormat="1" ht="22.5" customHeight="1" x14ac:dyDescent="0.35">
      <c r="A122" s="29">
        <v>120</v>
      </c>
      <c r="B122" s="15" t="s">
        <v>1116</v>
      </c>
      <c r="C122" s="20" t="s">
        <v>1117</v>
      </c>
      <c r="D122" s="15" t="s">
        <v>368</v>
      </c>
      <c r="E122" s="15" t="s">
        <v>1118</v>
      </c>
      <c r="F122" s="15">
        <v>51</v>
      </c>
      <c r="G122" s="15">
        <v>3</v>
      </c>
      <c r="H122" s="15" t="s">
        <v>631</v>
      </c>
      <c r="I122" s="15" t="s">
        <v>518</v>
      </c>
      <c r="J122" s="42">
        <v>5000000</v>
      </c>
      <c r="K122" s="42">
        <v>4500000</v>
      </c>
      <c r="L122" s="15" t="s">
        <v>173</v>
      </c>
      <c r="M122" s="15" t="s">
        <v>147</v>
      </c>
      <c r="N122" s="15">
        <v>240</v>
      </c>
      <c r="O122" s="15" t="s">
        <v>1119</v>
      </c>
      <c r="P122" s="15">
        <v>20</v>
      </c>
      <c r="Q122" s="15" t="s">
        <v>389</v>
      </c>
      <c r="R122" s="15" t="s">
        <v>506</v>
      </c>
      <c r="S122" s="15" t="s">
        <v>159</v>
      </c>
      <c r="T122" s="15" t="s">
        <v>1120</v>
      </c>
      <c r="U122" s="15" t="s">
        <v>159</v>
      </c>
      <c r="V122" s="15" t="s">
        <v>159</v>
      </c>
      <c r="W122" s="15" t="s">
        <v>160</v>
      </c>
      <c r="X122" s="15" t="s">
        <v>159</v>
      </c>
      <c r="Y122" s="15" t="s">
        <v>159</v>
      </c>
      <c r="Z122" s="15" t="s">
        <v>160</v>
      </c>
      <c r="AA122" s="15" t="s">
        <v>159</v>
      </c>
      <c r="AB122" s="15" t="s">
        <v>149</v>
      </c>
      <c r="AC122" s="15" t="s">
        <v>149</v>
      </c>
      <c r="AD122" s="15" t="s">
        <v>149</v>
      </c>
      <c r="AE122" s="15" t="s">
        <v>149</v>
      </c>
      <c r="AF122" s="15" t="s">
        <v>149</v>
      </c>
      <c r="AG122" s="15" t="s">
        <v>149</v>
      </c>
      <c r="AH122" s="15" t="s">
        <v>149</v>
      </c>
      <c r="AI122" s="15" t="s">
        <v>149</v>
      </c>
      <c r="AJ122" s="15" t="s">
        <v>149</v>
      </c>
      <c r="AK122" s="15" t="s">
        <v>149</v>
      </c>
      <c r="AL122" s="15" t="s">
        <v>149</v>
      </c>
      <c r="AM122" s="15" t="s">
        <v>149</v>
      </c>
      <c r="AN122" s="15" t="s">
        <v>149</v>
      </c>
      <c r="AO122" s="15" t="s">
        <v>149</v>
      </c>
      <c r="AP122" s="15" t="s">
        <v>149</v>
      </c>
      <c r="AQ122" s="15" t="s">
        <v>149</v>
      </c>
      <c r="AR122" s="15" t="s">
        <v>149</v>
      </c>
      <c r="AS122" s="15" t="s">
        <v>149</v>
      </c>
      <c r="AT122" s="15" t="s">
        <v>149</v>
      </c>
      <c r="AU122" s="15" t="s">
        <v>149</v>
      </c>
      <c r="AV122" s="15" t="s">
        <v>149</v>
      </c>
      <c r="AW122" s="15" t="s">
        <v>149</v>
      </c>
      <c r="AX122" s="15" t="s">
        <v>149</v>
      </c>
      <c r="AY122" s="15" t="s">
        <v>149</v>
      </c>
      <c r="AZ122" s="15" t="s">
        <v>149</v>
      </c>
      <c r="BA122" s="15" t="s">
        <v>149</v>
      </c>
      <c r="BB122" s="15" t="s">
        <v>149</v>
      </c>
      <c r="BC122" s="15" t="s">
        <v>149</v>
      </c>
      <c r="BD122" s="15" t="s">
        <v>149</v>
      </c>
      <c r="BE122" s="15" t="s">
        <v>149</v>
      </c>
      <c r="BF122" s="15" t="s">
        <v>149</v>
      </c>
      <c r="BG122" s="15" t="s">
        <v>149</v>
      </c>
      <c r="BH122" s="15" t="s">
        <v>149</v>
      </c>
      <c r="BI122" s="15" t="s">
        <v>149</v>
      </c>
      <c r="BJ122" s="15" t="s">
        <v>149</v>
      </c>
      <c r="BK122" s="15" t="s">
        <v>149</v>
      </c>
      <c r="BL122" s="15" t="s">
        <v>149</v>
      </c>
      <c r="BM122" s="15" t="s">
        <v>149</v>
      </c>
      <c r="BN122" s="15" t="s">
        <v>149</v>
      </c>
      <c r="BO122" s="15" t="s">
        <v>149</v>
      </c>
      <c r="BP122" s="15" t="s">
        <v>149</v>
      </c>
      <c r="BQ122" s="15" t="s">
        <v>149</v>
      </c>
      <c r="BR122" s="15" t="s">
        <v>149</v>
      </c>
      <c r="BS122" s="15" t="s">
        <v>149</v>
      </c>
      <c r="BT122" s="15" t="s">
        <v>149</v>
      </c>
      <c r="BU122" s="15" t="s">
        <v>149</v>
      </c>
      <c r="BV122" s="15" t="s">
        <v>149</v>
      </c>
      <c r="BW122" s="15" t="s">
        <v>149</v>
      </c>
      <c r="BX122" s="15" t="s">
        <v>149</v>
      </c>
      <c r="BY122" s="15" t="s">
        <v>149</v>
      </c>
      <c r="BZ122" s="15" t="s">
        <v>149</v>
      </c>
      <c r="CA122" s="15" t="s">
        <v>149</v>
      </c>
      <c r="CB122" s="15" t="s">
        <v>149</v>
      </c>
      <c r="CC122" s="15" t="s">
        <v>149</v>
      </c>
      <c r="CD122" s="15" t="s">
        <v>149</v>
      </c>
      <c r="CE122" s="15" t="s">
        <v>149</v>
      </c>
      <c r="CF122" s="15" t="s">
        <v>149</v>
      </c>
      <c r="CG122" s="15" t="s">
        <v>149</v>
      </c>
      <c r="CH122" s="15" t="s">
        <v>149</v>
      </c>
      <c r="CI122" s="15" t="s">
        <v>149</v>
      </c>
      <c r="CJ122" s="15" t="s">
        <v>149</v>
      </c>
      <c r="CK122" s="15" t="s">
        <v>149</v>
      </c>
      <c r="CL122" s="15" t="s">
        <v>149</v>
      </c>
      <c r="CM122" s="15" t="s">
        <v>149</v>
      </c>
      <c r="CN122" s="15" t="s">
        <v>149</v>
      </c>
      <c r="CO122" s="15" t="s">
        <v>149</v>
      </c>
      <c r="CP122" s="15" t="s">
        <v>149</v>
      </c>
      <c r="CQ122" s="15" t="s">
        <v>149</v>
      </c>
      <c r="CR122" s="15" t="s">
        <v>149</v>
      </c>
      <c r="CS122" s="15" t="s">
        <v>149</v>
      </c>
      <c r="CT122" s="15" t="s">
        <v>149</v>
      </c>
      <c r="CU122" s="15" t="s">
        <v>149</v>
      </c>
      <c r="CV122" s="15" t="s">
        <v>149</v>
      </c>
      <c r="CW122" s="15" t="s">
        <v>149</v>
      </c>
      <c r="CX122" s="15" t="s">
        <v>149</v>
      </c>
      <c r="CY122" s="15" t="s">
        <v>149</v>
      </c>
      <c r="CZ122" s="15" t="s">
        <v>149</v>
      </c>
      <c r="DA122" s="15" t="s">
        <v>149</v>
      </c>
      <c r="DB122" s="15" t="s">
        <v>149</v>
      </c>
      <c r="DC122" s="15" t="s">
        <v>149</v>
      </c>
      <c r="DD122" s="15" t="s">
        <v>149</v>
      </c>
      <c r="DE122" s="15" t="s">
        <v>149</v>
      </c>
      <c r="DF122" s="15" t="s">
        <v>149</v>
      </c>
      <c r="DG122" s="15" t="s">
        <v>149</v>
      </c>
      <c r="DH122" s="15" t="s">
        <v>149</v>
      </c>
      <c r="DI122" s="15" t="s">
        <v>149</v>
      </c>
      <c r="DJ122" s="15" t="s">
        <v>149</v>
      </c>
      <c r="DK122" s="15" t="s">
        <v>149</v>
      </c>
      <c r="DL122" s="15" t="s">
        <v>149</v>
      </c>
      <c r="DM122" s="15" t="s">
        <v>149</v>
      </c>
      <c r="DN122" s="15" t="s">
        <v>149</v>
      </c>
      <c r="DO122" s="15" t="s">
        <v>149</v>
      </c>
      <c r="DP122" s="15" t="s">
        <v>149</v>
      </c>
      <c r="DQ122" s="15" t="s">
        <v>149</v>
      </c>
      <c r="DR122" s="15" t="s">
        <v>149</v>
      </c>
      <c r="DS122" s="15" t="s">
        <v>149</v>
      </c>
      <c r="DT122" s="15" t="s">
        <v>149</v>
      </c>
      <c r="DU122" s="15" t="s">
        <v>149</v>
      </c>
      <c r="DV122" s="15" t="s">
        <v>149</v>
      </c>
      <c r="DW122" s="15" t="s">
        <v>149</v>
      </c>
      <c r="DX122" s="15" t="s">
        <v>149</v>
      </c>
      <c r="DY122" s="15" t="s">
        <v>149</v>
      </c>
      <c r="DZ122" s="15" t="s">
        <v>149</v>
      </c>
      <c r="EA122" s="15" t="s">
        <v>149</v>
      </c>
      <c r="EB122" s="15" t="s">
        <v>149</v>
      </c>
      <c r="EC122" s="15" t="s">
        <v>149</v>
      </c>
      <c r="ED122" s="15" t="s">
        <v>149</v>
      </c>
      <c r="EE122" s="15" t="s">
        <v>149</v>
      </c>
      <c r="EF122" s="15" t="s">
        <v>149</v>
      </c>
      <c r="EG122" s="15" t="s">
        <v>149</v>
      </c>
      <c r="EH122" s="15" t="s">
        <v>149</v>
      </c>
      <c r="EI122" s="15" t="s">
        <v>149</v>
      </c>
      <c r="EJ122" s="15" t="s">
        <v>149</v>
      </c>
      <c r="EK122" s="15" t="s">
        <v>149</v>
      </c>
      <c r="EL122" s="15" t="s">
        <v>1121</v>
      </c>
      <c r="EM122" s="15" t="s">
        <v>1122</v>
      </c>
      <c r="EN122" s="15" t="s">
        <v>1123</v>
      </c>
      <c r="EO122" s="15" t="s">
        <v>1124</v>
      </c>
      <c r="EP122" s="15" t="s">
        <v>1125</v>
      </c>
      <c r="EQ122" s="15" t="s">
        <v>1126</v>
      </c>
      <c r="ER122" s="43" t="s">
        <v>1127</v>
      </c>
      <c r="ES122" s="15" t="s">
        <v>1128</v>
      </c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</row>
    <row r="123" spans="1:234" s="2" customFormat="1" ht="22.5" customHeight="1" x14ac:dyDescent="0.35">
      <c r="A123" s="29">
        <v>121</v>
      </c>
      <c r="B123" s="30" t="s">
        <v>1192</v>
      </c>
      <c r="C123" s="31" t="s">
        <v>826</v>
      </c>
      <c r="D123" s="30" t="s">
        <v>146</v>
      </c>
      <c r="E123" s="41" t="s">
        <v>1246</v>
      </c>
      <c r="F123" s="30">
        <v>68</v>
      </c>
      <c r="G123" s="30">
        <v>4</v>
      </c>
      <c r="H123" s="30" t="s">
        <v>157</v>
      </c>
      <c r="I123" s="30" t="s">
        <v>210</v>
      </c>
      <c r="J123" s="33">
        <v>4000000</v>
      </c>
      <c r="K123" s="33">
        <v>3500000</v>
      </c>
      <c r="L123" s="30">
        <v>1</v>
      </c>
      <c r="M123" s="30" t="s">
        <v>147</v>
      </c>
      <c r="N123" s="30">
        <v>135</v>
      </c>
      <c r="O123" s="30">
        <v>1</v>
      </c>
      <c r="P123" s="30">
        <v>15</v>
      </c>
      <c r="Q123" s="30" t="s">
        <v>645</v>
      </c>
      <c r="R123" s="30" t="s">
        <v>149</v>
      </c>
      <c r="S123" s="30" t="s">
        <v>149</v>
      </c>
      <c r="T123" s="30" t="s">
        <v>149</v>
      </c>
      <c r="U123" s="30" t="s">
        <v>149</v>
      </c>
      <c r="V123" s="30" t="s">
        <v>149</v>
      </c>
      <c r="W123" s="30" t="s">
        <v>149</v>
      </c>
      <c r="X123" s="30" t="s">
        <v>149</v>
      </c>
      <c r="Y123" s="30" t="s">
        <v>149</v>
      </c>
      <c r="Z123" s="30" t="s">
        <v>149</v>
      </c>
      <c r="AA123" s="30" t="s">
        <v>149</v>
      </c>
      <c r="AB123" s="30" t="s">
        <v>149</v>
      </c>
      <c r="AC123" s="30" t="s">
        <v>149</v>
      </c>
      <c r="AD123" s="30" t="s">
        <v>149</v>
      </c>
      <c r="AE123" s="30" t="s">
        <v>149</v>
      </c>
      <c r="AF123" s="30" t="s">
        <v>149</v>
      </c>
      <c r="AG123" s="30" t="s">
        <v>149</v>
      </c>
      <c r="AH123" s="30" t="s">
        <v>149</v>
      </c>
      <c r="AI123" s="30" t="s">
        <v>149</v>
      </c>
      <c r="AJ123" s="30" t="s">
        <v>149</v>
      </c>
      <c r="AK123" s="30" t="s">
        <v>149</v>
      </c>
      <c r="AL123" s="30" t="s">
        <v>149</v>
      </c>
      <c r="AM123" s="30" t="s">
        <v>149</v>
      </c>
      <c r="AN123" s="30" t="s">
        <v>149</v>
      </c>
      <c r="AO123" s="30" t="s">
        <v>149</v>
      </c>
      <c r="AP123" s="30" t="s">
        <v>149</v>
      </c>
      <c r="AQ123" s="30" t="s">
        <v>149</v>
      </c>
      <c r="AR123" s="30" t="s">
        <v>149</v>
      </c>
      <c r="AS123" s="30" t="s">
        <v>149</v>
      </c>
      <c r="AT123" s="30" t="s">
        <v>149</v>
      </c>
      <c r="AU123" s="30" t="s">
        <v>149</v>
      </c>
      <c r="AV123" s="30" t="s">
        <v>149</v>
      </c>
      <c r="AW123" s="30" t="s">
        <v>149</v>
      </c>
      <c r="AX123" s="30" t="s">
        <v>149</v>
      </c>
      <c r="AY123" s="30" t="s">
        <v>149</v>
      </c>
      <c r="AZ123" s="30" t="s">
        <v>149</v>
      </c>
      <c r="BA123" s="30" t="s">
        <v>149</v>
      </c>
      <c r="BB123" s="30" t="s">
        <v>149</v>
      </c>
      <c r="BC123" s="30" t="s">
        <v>149</v>
      </c>
      <c r="BD123" s="30" t="s">
        <v>149</v>
      </c>
      <c r="BE123" s="30" t="s">
        <v>149</v>
      </c>
      <c r="BF123" s="30" t="s">
        <v>149</v>
      </c>
      <c r="BG123" s="30" t="s">
        <v>148</v>
      </c>
      <c r="BH123" s="41" t="s">
        <v>149</v>
      </c>
      <c r="BI123" s="30" t="s">
        <v>149</v>
      </c>
      <c r="BJ123" s="30" t="s">
        <v>149</v>
      </c>
      <c r="BK123" s="30" t="s">
        <v>149</v>
      </c>
      <c r="BL123" s="30" t="s">
        <v>149</v>
      </c>
      <c r="BM123" s="30" t="s">
        <v>149</v>
      </c>
      <c r="BN123" s="30" t="s">
        <v>149</v>
      </c>
      <c r="BO123" s="30" t="s">
        <v>150</v>
      </c>
      <c r="BP123" s="30" t="s">
        <v>150</v>
      </c>
      <c r="BQ123" s="30" t="s">
        <v>150</v>
      </c>
      <c r="BR123" s="46" t="s">
        <v>150</v>
      </c>
      <c r="BS123" s="30" t="s">
        <v>150</v>
      </c>
      <c r="BT123" s="30" t="s">
        <v>149</v>
      </c>
      <c r="BU123" s="30" t="s">
        <v>149</v>
      </c>
      <c r="BV123" s="30" t="s">
        <v>150</v>
      </c>
      <c r="BW123" s="30" t="s">
        <v>149</v>
      </c>
      <c r="BX123" s="30" t="s">
        <v>149</v>
      </c>
      <c r="BY123" s="30" t="s">
        <v>149</v>
      </c>
      <c r="BZ123" s="30" t="s">
        <v>149</v>
      </c>
      <c r="CA123" s="30" t="s">
        <v>149</v>
      </c>
      <c r="CB123" s="30" t="s">
        <v>149</v>
      </c>
      <c r="CC123" s="30" t="s">
        <v>149</v>
      </c>
      <c r="CD123" s="30" t="s">
        <v>149</v>
      </c>
      <c r="CE123" s="30" t="s">
        <v>149</v>
      </c>
      <c r="CF123" s="30" t="s">
        <v>149</v>
      </c>
      <c r="CG123" s="30" t="s">
        <v>149</v>
      </c>
      <c r="CH123" s="30" t="s">
        <v>149</v>
      </c>
      <c r="CI123" s="30" t="s">
        <v>149</v>
      </c>
      <c r="CJ123" s="30" t="s">
        <v>149</v>
      </c>
      <c r="CK123" s="30" t="s">
        <v>149</v>
      </c>
      <c r="CL123" s="30" t="s">
        <v>149</v>
      </c>
      <c r="CM123" s="30" t="s">
        <v>149</v>
      </c>
      <c r="CN123" s="30" t="s">
        <v>149</v>
      </c>
      <c r="CO123" s="30" t="s">
        <v>149</v>
      </c>
      <c r="CP123" s="30" t="s">
        <v>149</v>
      </c>
      <c r="CQ123" s="30" t="s">
        <v>149</v>
      </c>
      <c r="CR123" s="30" t="s">
        <v>149</v>
      </c>
      <c r="CS123" s="30" t="s">
        <v>149</v>
      </c>
      <c r="CT123" s="30" t="s">
        <v>149</v>
      </c>
      <c r="CU123" s="30" t="s">
        <v>149</v>
      </c>
      <c r="CV123" s="30" t="s">
        <v>149</v>
      </c>
      <c r="CW123" s="30" t="s">
        <v>149</v>
      </c>
      <c r="CX123" s="30" t="s">
        <v>149</v>
      </c>
      <c r="CY123" s="30" t="s">
        <v>149</v>
      </c>
      <c r="CZ123" s="30" t="s">
        <v>149</v>
      </c>
      <c r="DA123" s="30" t="s">
        <v>149</v>
      </c>
      <c r="DB123" s="30" t="s">
        <v>149</v>
      </c>
      <c r="DC123" s="30" t="s">
        <v>149</v>
      </c>
      <c r="DD123" s="30" t="s">
        <v>149</v>
      </c>
      <c r="DE123" s="30" t="s">
        <v>149</v>
      </c>
      <c r="DF123" s="30" t="s">
        <v>149</v>
      </c>
      <c r="DG123" s="30" t="s">
        <v>149</v>
      </c>
      <c r="DH123" s="30" t="s">
        <v>149</v>
      </c>
      <c r="DI123" s="30" t="s">
        <v>149</v>
      </c>
      <c r="DJ123" s="30" t="s">
        <v>149</v>
      </c>
      <c r="DK123" s="30" t="s">
        <v>149</v>
      </c>
      <c r="DL123" s="30" t="s">
        <v>149</v>
      </c>
      <c r="DM123" s="30" t="s">
        <v>149</v>
      </c>
      <c r="DN123" s="30" t="s">
        <v>149</v>
      </c>
      <c r="DO123" s="30" t="s">
        <v>149</v>
      </c>
      <c r="DP123" s="30" t="s">
        <v>149</v>
      </c>
      <c r="DQ123" s="30" t="s">
        <v>149</v>
      </c>
      <c r="DR123" s="30" t="s">
        <v>149</v>
      </c>
      <c r="DS123" s="30" t="s">
        <v>149</v>
      </c>
      <c r="DT123" s="30" t="s">
        <v>149</v>
      </c>
      <c r="DU123" s="30" t="s">
        <v>149</v>
      </c>
      <c r="DV123" s="30" t="s">
        <v>149</v>
      </c>
      <c r="DW123" s="30" t="s">
        <v>149</v>
      </c>
      <c r="DX123" s="30" t="s">
        <v>149</v>
      </c>
      <c r="DY123" s="30" t="s">
        <v>149</v>
      </c>
      <c r="DZ123" s="30" t="s">
        <v>149</v>
      </c>
      <c r="EA123" s="30" t="s">
        <v>149</v>
      </c>
      <c r="EB123" s="30" t="s">
        <v>149</v>
      </c>
      <c r="EC123" s="30" t="s">
        <v>149</v>
      </c>
      <c r="ED123" s="30" t="s">
        <v>149</v>
      </c>
      <c r="EE123" s="30" t="s">
        <v>149</v>
      </c>
      <c r="EF123" s="30" t="s">
        <v>149</v>
      </c>
      <c r="EG123" s="30" t="s">
        <v>149</v>
      </c>
      <c r="EH123" s="30" t="s">
        <v>149</v>
      </c>
      <c r="EI123" s="30" t="s">
        <v>149</v>
      </c>
      <c r="EJ123" s="30" t="s">
        <v>149</v>
      </c>
      <c r="EK123" s="41" t="s">
        <v>149</v>
      </c>
      <c r="EL123" s="41" t="s">
        <v>1247</v>
      </c>
      <c r="EM123" s="30" t="s">
        <v>411</v>
      </c>
      <c r="EN123" s="30" t="s">
        <v>1248</v>
      </c>
      <c r="EO123" s="30" t="s">
        <v>1249</v>
      </c>
      <c r="EP123" s="30" t="s">
        <v>1250</v>
      </c>
      <c r="EQ123" s="30" t="s">
        <v>1251</v>
      </c>
      <c r="ER123" s="41" t="s">
        <v>1252</v>
      </c>
      <c r="ES123" s="30" t="s">
        <v>1253</v>
      </c>
    </row>
    <row r="124" spans="1:234" s="2" customFormat="1" ht="22.5" customHeight="1" x14ac:dyDescent="0.35">
      <c r="A124" s="29">
        <v>122</v>
      </c>
      <c r="B124" s="30" t="s">
        <v>1254</v>
      </c>
      <c r="C124" s="31" t="s">
        <v>799</v>
      </c>
      <c r="D124" s="30" t="s">
        <v>146</v>
      </c>
      <c r="E124" s="41" t="s">
        <v>1246</v>
      </c>
      <c r="F124" s="30">
        <v>55</v>
      </c>
      <c r="G124" s="30">
        <v>4</v>
      </c>
      <c r="H124" s="30" t="s">
        <v>157</v>
      </c>
      <c r="I124" s="30" t="s">
        <v>158</v>
      </c>
      <c r="J124" s="33">
        <v>16000000</v>
      </c>
      <c r="K124" s="33">
        <v>10500000</v>
      </c>
      <c r="L124" s="30">
        <v>9</v>
      </c>
      <c r="M124" s="30" t="s">
        <v>1255</v>
      </c>
      <c r="N124" s="30">
        <v>1200</v>
      </c>
      <c r="O124" s="30">
        <v>5</v>
      </c>
      <c r="P124" s="30">
        <v>9</v>
      </c>
      <c r="Q124" s="30" t="s">
        <v>645</v>
      </c>
      <c r="R124" s="30" t="s">
        <v>149</v>
      </c>
      <c r="S124" s="30" t="s">
        <v>148</v>
      </c>
      <c r="T124" s="30" t="s">
        <v>851</v>
      </c>
      <c r="U124" s="30" t="s">
        <v>851</v>
      </c>
      <c r="V124" s="30" t="s">
        <v>149</v>
      </c>
      <c r="W124" s="30" t="s">
        <v>148</v>
      </c>
      <c r="X124" s="30" t="s">
        <v>149</v>
      </c>
      <c r="Y124" s="30" t="s">
        <v>149</v>
      </c>
      <c r="Z124" s="30" t="s">
        <v>149</v>
      </c>
      <c r="AA124" s="30" t="s">
        <v>148</v>
      </c>
      <c r="AB124" s="30" t="s">
        <v>148</v>
      </c>
      <c r="AC124" s="30" t="s">
        <v>149</v>
      </c>
      <c r="AD124" s="30" t="s">
        <v>148</v>
      </c>
      <c r="AE124" s="30" t="s">
        <v>851</v>
      </c>
      <c r="AF124" s="30" t="s">
        <v>851</v>
      </c>
      <c r="AG124" s="30" t="s">
        <v>851</v>
      </c>
      <c r="AH124" s="30" t="s">
        <v>148</v>
      </c>
      <c r="AI124" s="30" t="s">
        <v>149</v>
      </c>
      <c r="AJ124" s="30" t="s">
        <v>149</v>
      </c>
      <c r="AK124" s="30" t="s">
        <v>149</v>
      </c>
      <c r="AL124" s="30" t="s">
        <v>149</v>
      </c>
      <c r="AM124" s="30" t="s">
        <v>148</v>
      </c>
      <c r="AN124" s="30" t="s">
        <v>149</v>
      </c>
      <c r="AO124" s="30" t="s">
        <v>148</v>
      </c>
      <c r="AP124" s="30" t="s">
        <v>851</v>
      </c>
      <c r="AQ124" s="30" t="s">
        <v>506</v>
      </c>
      <c r="AR124" s="30" t="s">
        <v>851</v>
      </c>
      <c r="AS124" s="30" t="s">
        <v>506</v>
      </c>
      <c r="AT124" s="30" t="s">
        <v>149</v>
      </c>
      <c r="AU124" s="30" t="s">
        <v>851</v>
      </c>
      <c r="AV124" s="30" t="s">
        <v>149</v>
      </c>
      <c r="AW124" s="30" t="s">
        <v>506</v>
      </c>
      <c r="AX124" s="30" t="s">
        <v>149</v>
      </c>
      <c r="AY124" s="30" t="s">
        <v>506</v>
      </c>
      <c r="AZ124" s="30" t="s">
        <v>149</v>
      </c>
      <c r="BA124" s="30" t="s">
        <v>149</v>
      </c>
      <c r="BB124" s="30" t="s">
        <v>506</v>
      </c>
      <c r="BC124" s="30" t="s">
        <v>149</v>
      </c>
      <c r="BD124" s="30" t="s">
        <v>149</v>
      </c>
      <c r="BE124" s="30" t="s">
        <v>149</v>
      </c>
      <c r="BF124" s="30" t="s">
        <v>149</v>
      </c>
      <c r="BG124" s="30" t="s">
        <v>149</v>
      </c>
      <c r="BH124" s="41" t="s">
        <v>506</v>
      </c>
      <c r="BI124" s="30" t="s">
        <v>506</v>
      </c>
      <c r="BJ124" s="30" t="s">
        <v>851</v>
      </c>
      <c r="BK124" s="30" t="s">
        <v>149</v>
      </c>
      <c r="BL124" s="30" t="s">
        <v>149</v>
      </c>
      <c r="BM124" s="30" t="s">
        <v>149</v>
      </c>
      <c r="BN124" s="30" t="s">
        <v>149</v>
      </c>
      <c r="BO124" s="30" t="s">
        <v>150</v>
      </c>
      <c r="BP124" s="30" t="s">
        <v>150</v>
      </c>
      <c r="BQ124" s="30" t="s">
        <v>150</v>
      </c>
      <c r="BR124" s="46" t="s">
        <v>150</v>
      </c>
      <c r="BS124" s="30" t="s">
        <v>150</v>
      </c>
      <c r="BT124" s="30" t="s">
        <v>149</v>
      </c>
      <c r="BU124" s="30" t="s">
        <v>149</v>
      </c>
      <c r="BV124" s="30" t="s">
        <v>150</v>
      </c>
      <c r="BW124" s="30" t="s">
        <v>149</v>
      </c>
      <c r="BX124" s="30" t="s">
        <v>148</v>
      </c>
      <c r="BY124" s="30" t="s">
        <v>506</v>
      </c>
      <c r="BZ124" s="30" t="s">
        <v>506</v>
      </c>
      <c r="CA124" s="30" t="s">
        <v>851</v>
      </c>
      <c r="CB124" s="30" t="s">
        <v>149</v>
      </c>
      <c r="CC124" s="30" t="s">
        <v>506</v>
      </c>
      <c r="CD124" s="30" t="s">
        <v>149</v>
      </c>
      <c r="CE124" s="30" t="s">
        <v>149</v>
      </c>
      <c r="CF124" s="30" t="s">
        <v>506</v>
      </c>
      <c r="CG124" s="30" t="s">
        <v>149</v>
      </c>
      <c r="CH124" s="30" t="s">
        <v>148</v>
      </c>
      <c r="CI124" s="30" t="s">
        <v>851</v>
      </c>
      <c r="CJ124" s="30" t="s">
        <v>506</v>
      </c>
      <c r="CK124" s="30" t="s">
        <v>851</v>
      </c>
      <c r="CL124" s="30" t="s">
        <v>506</v>
      </c>
      <c r="CM124" s="30" t="s">
        <v>149</v>
      </c>
      <c r="CN124" s="30" t="s">
        <v>149</v>
      </c>
      <c r="CO124" s="30" t="s">
        <v>149</v>
      </c>
      <c r="CP124" s="30" t="s">
        <v>149</v>
      </c>
      <c r="CQ124" s="30" t="s">
        <v>149</v>
      </c>
      <c r="CR124" s="30" t="s">
        <v>149</v>
      </c>
      <c r="CS124" s="30" t="s">
        <v>506</v>
      </c>
      <c r="CT124" s="30" t="s">
        <v>149</v>
      </c>
      <c r="CU124" s="30" t="s">
        <v>149</v>
      </c>
      <c r="CV124" s="30" t="s">
        <v>506</v>
      </c>
      <c r="CW124" s="30" t="s">
        <v>149</v>
      </c>
      <c r="CX124" s="30" t="s">
        <v>149</v>
      </c>
      <c r="CY124" s="30" t="s">
        <v>149</v>
      </c>
      <c r="CZ124" s="30" t="s">
        <v>149</v>
      </c>
      <c r="DA124" s="30" t="s">
        <v>506</v>
      </c>
      <c r="DB124" s="30" t="s">
        <v>149</v>
      </c>
      <c r="DC124" s="30" t="s">
        <v>149</v>
      </c>
      <c r="DD124" s="30" t="s">
        <v>506</v>
      </c>
      <c r="DE124" s="30" t="s">
        <v>149</v>
      </c>
      <c r="DF124" s="30" t="s">
        <v>506</v>
      </c>
      <c r="DG124" s="30" t="s">
        <v>149</v>
      </c>
      <c r="DH124" s="30" t="s">
        <v>506</v>
      </c>
      <c r="DI124" s="30" t="s">
        <v>149</v>
      </c>
      <c r="DJ124" s="30" t="s">
        <v>506</v>
      </c>
      <c r="DK124" s="30" t="s">
        <v>149</v>
      </c>
      <c r="DL124" s="30" t="s">
        <v>149</v>
      </c>
      <c r="DM124" s="30" t="s">
        <v>506</v>
      </c>
      <c r="DN124" s="30" t="s">
        <v>933</v>
      </c>
      <c r="DO124" s="30" t="s">
        <v>851</v>
      </c>
      <c r="DP124" s="30" t="s">
        <v>506</v>
      </c>
      <c r="DQ124" s="30" t="s">
        <v>149</v>
      </c>
      <c r="DR124" s="30" t="s">
        <v>506</v>
      </c>
      <c r="DS124" s="30" t="s">
        <v>149</v>
      </c>
      <c r="DT124" s="30" t="s">
        <v>506</v>
      </c>
      <c r="DU124" s="30" t="s">
        <v>851</v>
      </c>
      <c r="DV124" s="30" t="s">
        <v>506</v>
      </c>
      <c r="DW124" s="30" t="s">
        <v>149</v>
      </c>
      <c r="DX124" s="30" t="s">
        <v>506</v>
      </c>
      <c r="DY124" s="30" t="s">
        <v>149</v>
      </c>
      <c r="DZ124" s="30" t="s">
        <v>506</v>
      </c>
      <c r="EA124" s="30" t="s">
        <v>149</v>
      </c>
      <c r="EB124" s="30" t="s">
        <v>149</v>
      </c>
      <c r="EC124" s="30" t="s">
        <v>149</v>
      </c>
      <c r="ED124" s="30" t="s">
        <v>149</v>
      </c>
      <c r="EE124" s="30" t="s">
        <v>149</v>
      </c>
      <c r="EF124" s="30" t="s">
        <v>506</v>
      </c>
      <c r="EG124" s="30" t="s">
        <v>149</v>
      </c>
      <c r="EH124" s="30" t="s">
        <v>149</v>
      </c>
      <c r="EI124" s="30" t="s">
        <v>149</v>
      </c>
      <c r="EJ124" s="30" t="s">
        <v>149</v>
      </c>
      <c r="EK124" s="41" t="s">
        <v>149</v>
      </c>
      <c r="EL124" s="41" t="s">
        <v>1256</v>
      </c>
      <c r="EM124" s="41" t="s">
        <v>1257</v>
      </c>
      <c r="EN124" s="41" t="s">
        <v>1258</v>
      </c>
      <c r="EO124" s="30" t="s">
        <v>1259</v>
      </c>
      <c r="EP124" s="30" t="s">
        <v>1260</v>
      </c>
      <c r="EQ124" s="30" t="s">
        <v>1261</v>
      </c>
      <c r="ER124" s="41" t="s">
        <v>1262</v>
      </c>
      <c r="ES124" s="30" t="s">
        <v>1263</v>
      </c>
    </row>
    <row r="125" spans="1:234" s="2" customFormat="1" ht="22.5" customHeight="1" x14ac:dyDescent="0.35">
      <c r="A125" s="29">
        <v>123</v>
      </c>
      <c r="B125" s="30" t="s">
        <v>1264</v>
      </c>
      <c r="C125" s="31" t="s">
        <v>1265</v>
      </c>
      <c r="D125" s="30" t="s">
        <v>146</v>
      </c>
      <c r="E125" s="41" t="s">
        <v>1246</v>
      </c>
      <c r="F125" s="30">
        <v>67</v>
      </c>
      <c r="G125" s="30">
        <v>3</v>
      </c>
      <c r="H125" s="30" t="s">
        <v>157</v>
      </c>
      <c r="I125" s="30" t="s">
        <v>210</v>
      </c>
      <c r="J125" s="33">
        <v>4000000</v>
      </c>
      <c r="K125" s="33">
        <v>3500000</v>
      </c>
      <c r="L125" s="30">
        <v>1</v>
      </c>
      <c r="M125" s="30" t="s">
        <v>1255</v>
      </c>
      <c r="N125" s="30">
        <v>135</v>
      </c>
      <c r="O125" s="30">
        <v>1</v>
      </c>
      <c r="P125" s="30">
        <v>15</v>
      </c>
      <c r="Q125" s="30" t="s">
        <v>645</v>
      </c>
      <c r="R125" s="30" t="s">
        <v>149</v>
      </c>
      <c r="S125" s="30" t="s">
        <v>149</v>
      </c>
      <c r="T125" s="30" t="s">
        <v>149</v>
      </c>
      <c r="U125" s="30" t="s">
        <v>149</v>
      </c>
      <c r="V125" s="30" t="s">
        <v>149</v>
      </c>
      <c r="W125" s="30" t="s">
        <v>149</v>
      </c>
      <c r="X125" s="30" t="s">
        <v>149</v>
      </c>
      <c r="Y125" s="30" t="s">
        <v>149</v>
      </c>
      <c r="Z125" s="30" t="s">
        <v>149</v>
      </c>
      <c r="AA125" s="30" t="s">
        <v>149</v>
      </c>
      <c r="AB125" s="30" t="s">
        <v>149</v>
      </c>
      <c r="AC125" s="30" t="s">
        <v>149</v>
      </c>
      <c r="AD125" s="30" t="s">
        <v>149</v>
      </c>
      <c r="AE125" s="30" t="s">
        <v>149</v>
      </c>
      <c r="AF125" s="30" t="s">
        <v>149</v>
      </c>
      <c r="AG125" s="30" t="s">
        <v>149</v>
      </c>
      <c r="AH125" s="30" t="s">
        <v>149</v>
      </c>
      <c r="AI125" s="30" t="s">
        <v>149</v>
      </c>
      <c r="AJ125" s="30" t="s">
        <v>149</v>
      </c>
      <c r="AK125" s="30" t="s">
        <v>149</v>
      </c>
      <c r="AL125" s="30" t="s">
        <v>149</v>
      </c>
      <c r="AM125" s="30" t="s">
        <v>149</v>
      </c>
      <c r="AN125" s="30" t="s">
        <v>149</v>
      </c>
      <c r="AO125" s="30" t="s">
        <v>149</v>
      </c>
      <c r="AP125" s="30" t="s">
        <v>149</v>
      </c>
      <c r="AQ125" s="30" t="s">
        <v>149</v>
      </c>
      <c r="AR125" s="30" t="s">
        <v>149</v>
      </c>
      <c r="AS125" s="30" t="s">
        <v>149</v>
      </c>
      <c r="AT125" s="30" t="s">
        <v>149</v>
      </c>
      <c r="AU125" s="30" t="s">
        <v>149</v>
      </c>
      <c r="AV125" s="30" t="s">
        <v>506</v>
      </c>
      <c r="AW125" s="30" t="s">
        <v>149</v>
      </c>
      <c r="AX125" s="30" t="s">
        <v>149</v>
      </c>
      <c r="AY125" s="30" t="s">
        <v>149</v>
      </c>
      <c r="AZ125" s="30" t="s">
        <v>149</v>
      </c>
      <c r="BA125" s="30" t="s">
        <v>149</v>
      </c>
      <c r="BB125" s="30" t="s">
        <v>149</v>
      </c>
      <c r="BC125" s="30" t="s">
        <v>149</v>
      </c>
      <c r="BD125" s="30" t="s">
        <v>149</v>
      </c>
      <c r="BE125" s="30" t="s">
        <v>149</v>
      </c>
      <c r="BF125" s="30" t="s">
        <v>149</v>
      </c>
      <c r="BG125" s="30" t="s">
        <v>506</v>
      </c>
      <c r="BH125" s="41" t="s">
        <v>149</v>
      </c>
      <c r="BI125" s="30" t="s">
        <v>149</v>
      </c>
      <c r="BJ125" s="30" t="s">
        <v>149</v>
      </c>
      <c r="BK125" s="30" t="s">
        <v>149</v>
      </c>
      <c r="BL125" s="30" t="s">
        <v>148</v>
      </c>
      <c r="BM125" s="30" t="s">
        <v>148</v>
      </c>
      <c r="BN125" s="30" t="s">
        <v>149</v>
      </c>
      <c r="BO125" s="30" t="s">
        <v>150</v>
      </c>
      <c r="BP125" s="30" t="s">
        <v>150</v>
      </c>
      <c r="BQ125" s="30" t="s">
        <v>150</v>
      </c>
      <c r="BR125" s="30" t="s">
        <v>150</v>
      </c>
      <c r="BS125" s="30" t="s">
        <v>150</v>
      </c>
      <c r="BT125" s="30" t="s">
        <v>149</v>
      </c>
      <c r="BU125" s="30" t="s">
        <v>149</v>
      </c>
      <c r="BV125" s="30" t="s">
        <v>150</v>
      </c>
      <c r="BW125" s="30" t="s">
        <v>149</v>
      </c>
      <c r="BX125" s="30" t="s">
        <v>149</v>
      </c>
      <c r="BY125" s="30" t="s">
        <v>149</v>
      </c>
      <c r="BZ125" s="30" t="s">
        <v>149</v>
      </c>
      <c r="CA125" s="30" t="s">
        <v>149</v>
      </c>
      <c r="CB125" s="30" t="s">
        <v>149</v>
      </c>
      <c r="CC125" s="30" t="s">
        <v>149</v>
      </c>
      <c r="CD125" s="30" t="s">
        <v>149</v>
      </c>
      <c r="CE125" s="30" t="s">
        <v>149</v>
      </c>
      <c r="CF125" s="30" t="s">
        <v>149</v>
      </c>
      <c r="CG125" s="30" t="s">
        <v>149</v>
      </c>
      <c r="CH125" s="30" t="s">
        <v>149</v>
      </c>
      <c r="CI125" s="30" t="s">
        <v>149</v>
      </c>
      <c r="CJ125" s="30" t="s">
        <v>149</v>
      </c>
      <c r="CK125" s="30" t="s">
        <v>149</v>
      </c>
      <c r="CL125" s="30" t="s">
        <v>149</v>
      </c>
      <c r="CM125" s="30" t="s">
        <v>149</v>
      </c>
      <c r="CN125" s="30" t="s">
        <v>149</v>
      </c>
      <c r="CO125" s="30" t="s">
        <v>149</v>
      </c>
      <c r="CP125" s="30" t="s">
        <v>149</v>
      </c>
      <c r="CQ125" s="30" t="s">
        <v>149</v>
      </c>
      <c r="CR125" s="30" t="s">
        <v>149</v>
      </c>
      <c r="CS125" s="30" t="s">
        <v>149</v>
      </c>
      <c r="CT125" s="30" t="s">
        <v>149</v>
      </c>
      <c r="CU125" s="30" t="s">
        <v>149</v>
      </c>
      <c r="CV125" s="30" t="s">
        <v>149</v>
      </c>
      <c r="CW125" s="30" t="s">
        <v>149</v>
      </c>
      <c r="CX125" s="30" t="s">
        <v>149</v>
      </c>
      <c r="CY125" s="30" t="s">
        <v>149</v>
      </c>
      <c r="CZ125" s="30" t="s">
        <v>149</v>
      </c>
      <c r="DA125" s="30" t="s">
        <v>149</v>
      </c>
      <c r="DB125" s="30" t="s">
        <v>149</v>
      </c>
      <c r="DC125" s="30" t="s">
        <v>149</v>
      </c>
      <c r="DD125" s="30" t="s">
        <v>149</v>
      </c>
      <c r="DE125" s="30" t="s">
        <v>149</v>
      </c>
      <c r="DF125" s="30" t="s">
        <v>149</v>
      </c>
      <c r="DG125" s="30" t="s">
        <v>149</v>
      </c>
      <c r="DH125" s="30" t="s">
        <v>506</v>
      </c>
      <c r="DI125" s="30" t="s">
        <v>149</v>
      </c>
      <c r="DJ125" s="30" t="s">
        <v>149</v>
      </c>
      <c r="DK125" s="30" t="s">
        <v>149</v>
      </c>
      <c r="DL125" s="30" t="s">
        <v>149</v>
      </c>
      <c r="DM125" s="30" t="s">
        <v>149</v>
      </c>
      <c r="DN125" s="30" t="s">
        <v>933</v>
      </c>
      <c r="DO125" s="30" t="s">
        <v>851</v>
      </c>
      <c r="DP125" s="30" t="s">
        <v>851</v>
      </c>
      <c r="DQ125" s="30" t="s">
        <v>851</v>
      </c>
      <c r="DR125" s="30" t="s">
        <v>851</v>
      </c>
      <c r="DS125" s="30" t="s">
        <v>851</v>
      </c>
      <c r="DT125" s="30" t="s">
        <v>851</v>
      </c>
      <c r="DU125" s="30" t="s">
        <v>851</v>
      </c>
      <c r="DV125" s="30" t="s">
        <v>851</v>
      </c>
      <c r="DW125" s="30" t="s">
        <v>851</v>
      </c>
      <c r="DX125" s="30" t="s">
        <v>851</v>
      </c>
      <c r="DY125" s="30" t="s">
        <v>851</v>
      </c>
      <c r="DZ125" s="30" t="s">
        <v>851</v>
      </c>
      <c r="EA125" s="30" t="s">
        <v>851</v>
      </c>
      <c r="EB125" s="30" t="s">
        <v>851</v>
      </c>
      <c r="EC125" s="30" t="s">
        <v>851</v>
      </c>
      <c r="ED125" s="30" t="s">
        <v>851</v>
      </c>
      <c r="EE125" s="30" t="s">
        <v>851</v>
      </c>
      <c r="EF125" s="30" t="s">
        <v>851</v>
      </c>
      <c r="EG125" s="30" t="s">
        <v>851</v>
      </c>
      <c r="EH125" s="30" t="s">
        <v>851</v>
      </c>
      <c r="EI125" s="30" t="s">
        <v>851</v>
      </c>
      <c r="EJ125" s="30" t="s">
        <v>851</v>
      </c>
      <c r="EK125" s="41" t="s">
        <v>851</v>
      </c>
      <c r="EL125" s="41" t="s">
        <v>1266</v>
      </c>
      <c r="EM125" s="30" t="s">
        <v>411</v>
      </c>
      <c r="EN125" s="41" t="s">
        <v>1267</v>
      </c>
      <c r="EO125" s="30" t="s">
        <v>1268</v>
      </c>
      <c r="EP125" s="30" t="s">
        <v>1269</v>
      </c>
      <c r="EQ125" s="30" t="s">
        <v>916</v>
      </c>
      <c r="ER125" s="41" t="s">
        <v>1270</v>
      </c>
      <c r="ES125" s="30" t="s">
        <v>751</v>
      </c>
    </row>
    <row r="126" spans="1:234" s="2" customFormat="1" ht="22.5" customHeight="1" x14ac:dyDescent="0.35">
      <c r="A126" s="29">
        <v>124</v>
      </c>
      <c r="B126" s="30" t="s">
        <v>1271</v>
      </c>
      <c r="C126" s="31" t="s">
        <v>501</v>
      </c>
      <c r="D126" s="30" t="s">
        <v>146</v>
      </c>
      <c r="E126" s="41" t="s">
        <v>1246</v>
      </c>
      <c r="F126" s="30">
        <v>38</v>
      </c>
      <c r="G126" s="30">
        <v>3</v>
      </c>
      <c r="H126" s="30" t="s">
        <v>157</v>
      </c>
      <c r="I126" s="30" t="s">
        <v>210</v>
      </c>
      <c r="J126" s="33">
        <v>4000000</v>
      </c>
      <c r="K126" s="33">
        <v>3500000</v>
      </c>
      <c r="L126" s="30">
        <v>1</v>
      </c>
      <c r="M126" s="30" t="s">
        <v>1255</v>
      </c>
      <c r="N126" s="30">
        <v>135</v>
      </c>
      <c r="O126" s="30">
        <v>1</v>
      </c>
      <c r="P126" s="30">
        <v>7</v>
      </c>
      <c r="Q126" s="30" t="s">
        <v>645</v>
      </c>
      <c r="R126" s="30" t="s">
        <v>149</v>
      </c>
      <c r="S126" s="30" t="s">
        <v>149</v>
      </c>
      <c r="T126" s="30" t="s">
        <v>149</v>
      </c>
      <c r="U126" s="30" t="s">
        <v>149</v>
      </c>
      <c r="V126" s="30" t="s">
        <v>149</v>
      </c>
      <c r="W126" s="30" t="s">
        <v>149</v>
      </c>
      <c r="X126" s="30" t="s">
        <v>149</v>
      </c>
      <c r="Y126" s="30" t="s">
        <v>149</v>
      </c>
      <c r="Z126" s="30" t="s">
        <v>149</v>
      </c>
      <c r="AA126" s="30" t="s">
        <v>149</v>
      </c>
      <c r="AB126" s="30" t="s">
        <v>149</v>
      </c>
      <c r="AC126" s="30" t="s">
        <v>149</v>
      </c>
      <c r="AD126" s="30" t="s">
        <v>149</v>
      </c>
      <c r="AE126" s="30" t="s">
        <v>149</v>
      </c>
      <c r="AF126" s="30" t="s">
        <v>149</v>
      </c>
      <c r="AG126" s="30" t="s">
        <v>149</v>
      </c>
      <c r="AH126" s="30" t="s">
        <v>149</v>
      </c>
      <c r="AI126" s="30" t="s">
        <v>149</v>
      </c>
      <c r="AJ126" s="30" t="s">
        <v>149</v>
      </c>
      <c r="AK126" s="30" t="s">
        <v>149</v>
      </c>
      <c r="AL126" s="30" t="s">
        <v>149</v>
      </c>
      <c r="AM126" s="30" t="s">
        <v>149</v>
      </c>
      <c r="AN126" s="30" t="s">
        <v>149</v>
      </c>
      <c r="AO126" s="30" t="s">
        <v>149</v>
      </c>
      <c r="AP126" s="30" t="s">
        <v>149</v>
      </c>
      <c r="AQ126" s="30" t="s">
        <v>149</v>
      </c>
      <c r="AR126" s="30" t="s">
        <v>149</v>
      </c>
      <c r="AS126" s="30" t="s">
        <v>149</v>
      </c>
      <c r="AT126" s="30" t="s">
        <v>149</v>
      </c>
      <c r="AU126" s="30" t="s">
        <v>149</v>
      </c>
      <c r="AV126" s="30" t="s">
        <v>506</v>
      </c>
      <c r="AW126" s="30" t="s">
        <v>149</v>
      </c>
      <c r="AX126" s="30" t="s">
        <v>149</v>
      </c>
      <c r="AY126" s="30" t="s">
        <v>149</v>
      </c>
      <c r="AZ126" s="30" t="s">
        <v>149</v>
      </c>
      <c r="BA126" s="30" t="s">
        <v>149</v>
      </c>
      <c r="BB126" s="30" t="s">
        <v>149</v>
      </c>
      <c r="BC126" s="30" t="s">
        <v>149</v>
      </c>
      <c r="BD126" s="30" t="s">
        <v>149</v>
      </c>
      <c r="BE126" s="30" t="s">
        <v>150</v>
      </c>
      <c r="BF126" s="30" t="s">
        <v>149</v>
      </c>
      <c r="BG126" s="30" t="s">
        <v>149</v>
      </c>
      <c r="BH126" s="41" t="s">
        <v>149</v>
      </c>
      <c r="BI126" s="30" t="s">
        <v>149</v>
      </c>
      <c r="BJ126" s="30" t="s">
        <v>149</v>
      </c>
      <c r="BK126" s="30" t="s">
        <v>149</v>
      </c>
      <c r="BL126" s="30" t="s">
        <v>148</v>
      </c>
      <c r="BM126" s="30" t="s">
        <v>148</v>
      </c>
      <c r="BN126" s="30" t="s">
        <v>149</v>
      </c>
      <c r="BO126" s="30" t="s">
        <v>148</v>
      </c>
      <c r="BP126" s="30" t="s">
        <v>148</v>
      </c>
      <c r="BQ126" s="30" t="s">
        <v>148</v>
      </c>
      <c r="BR126" s="30" t="s">
        <v>148</v>
      </c>
      <c r="BS126" s="30" t="s">
        <v>148</v>
      </c>
      <c r="BT126" s="30" t="s">
        <v>148</v>
      </c>
      <c r="BU126" s="30" t="s">
        <v>148</v>
      </c>
      <c r="BV126" s="30" t="s">
        <v>148</v>
      </c>
      <c r="BW126" s="30" t="s">
        <v>149</v>
      </c>
      <c r="BX126" s="30" t="s">
        <v>149</v>
      </c>
      <c r="BY126" s="30" t="s">
        <v>149</v>
      </c>
      <c r="BZ126" s="30" t="s">
        <v>150</v>
      </c>
      <c r="CA126" s="30" t="s">
        <v>149</v>
      </c>
      <c r="CB126" s="30" t="s">
        <v>149</v>
      </c>
      <c r="CC126" s="30" t="s">
        <v>149</v>
      </c>
      <c r="CD126" s="30" t="s">
        <v>149</v>
      </c>
      <c r="CE126" s="30" t="s">
        <v>149</v>
      </c>
      <c r="CF126" s="30" t="s">
        <v>149</v>
      </c>
      <c r="CG126" s="30" t="s">
        <v>149</v>
      </c>
      <c r="CH126" s="30" t="s">
        <v>149</v>
      </c>
      <c r="CI126" s="30" t="s">
        <v>149</v>
      </c>
      <c r="CJ126" s="30" t="s">
        <v>149</v>
      </c>
      <c r="CK126" s="30" t="s">
        <v>149</v>
      </c>
      <c r="CL126" s="30" t="s">
        <v>149</v>
      </c>
      <c r="CM126" s="30" t="s">
        <v>149</v>
      </c>
      <c r="CN126" s="30" t="s">
        <v>149</v>
      </c>
      <c r="CO126" s="30" t="s">
        <v>149</v>
      </c>
      <c r="CP126" s="30" t="s">
        <v>149</v>
      </c>
      <c r="CQ126" s="30" t="s">
        <v>149</v>
      </c>
      <c r="CR126" s="30" t="s">
        <v>149</v>
      </c>
      <c r="CS126" s="30" t="s">
        <v>149</v>
      </c>
      <c r="CT126" s="30" t="s">
        <v>149</v>
      </c>
      <c r="CU126" s="30" t="s">
        <v>149</v>
      </c>
      <c r="CV126" s="30" t="s">
        <v>149</v>
      </c>
      <c r="CW126" s="30" t="s">
        <v>149</v>
      </c>
      <c r="CX126" s="30" t="s">
        <v>149</v>
      </c>
      <c r="CY126" s="30" t="s">
        <v>149</v>
      </c>
      <c r="CZ126" s="30" t="s">
        <v>149</v>
      </c>
      <c r="DA126" s="30" t="s">
        <v>149</v>
      </c>
      <c r="DB126" s="30" t="s">
        <v>149</v>
      </c>
      <c r="DC126" s="30" t="s">
        <v>149</v>
      </c>
      <c r="DD126" s="30" t="s">
        <v>149</v>
      </c>
      <c r="DE126" s="30" t="s">
        <v>149</v>
      </c>
      <c r="DF126" s="30" t="s">
        <v>149</v>
      </c>
      <c r="DG126" s="30" t="s">
        <v>149</v>
      </c>
      <c r="DH126" s="30" t="s">
        <v>149</v>
      </c>
      <c r="DI126" s="30" t="s">
        <v>148</v>
      </c>
      <c r="DJ126" s="30" t="s">
        <v>149</v>
      </c>
      <c r="DK126" s="30" t="s">
        <v>149</v>
      </c>
      <c r="DL126" s="30" t="s">
        <v>149</v>
      </c>
      <c r="DM126" s="30" t="s">
        <v>149</v>
      </c>
      <c r="DN126" s="30" t="s">
        <v>933</v>
      </c>
      <c r="DO126" s="30" t="s">
        <v>149</v>
      </c>
      <c r="DP126" s="30" t="s">
        <v>149</v>
      </c>
      <c r="DQ126" s="30" t="s">
        <v>149</v>
      </c>
      <c r="DR126" s="30" t="s">
        <v>149</v>
      </c>
      <c r="DS126" s="30" t="s">
        <v>149</v>
      </c>
      <c r="DT126" s="30" t="s">
        <v>149</v>
      </c>
      <c r="DU126" s="30" t="s">
        <v>149</v>
      </c>
      <c r="DV126" s="30" t="s">
        <v>149</v>
      </c>
      <c r="DW126" s="30" t="s">
        <v>149</v>
      </c>
      <c r="DX126" s="30" t="s">
        <v>149</v>
      </c>
      <c r="DY126" s="30" t="s">
        <v>149</v>
      </c>
      <c r="DZ126" s="30" t="s">
        <v>149</v>
      </c>
      <c r="EA126" s="30" t="s">
        <v>149</v>
      </c>
      <c r="EB126" s="30" t="s">
        <v>149</v>
      </c>
      <c r="EC126" s="30" t="s">
        <v>149</v>
      </c>
      <c r="ED126" s="30" t="s">
        <v>149</v>
      </c>
      <c r="EE126" s="30" t="s">
        <v>149</v>
      </c>
      <c r="EF126" s="30" t="s">
        <v>149</v>
      </c>
      <c r="EG126" s="30" t="s">
        <v>149</v>
      </c>
      <c r="EH126" s="30" t="s">
        <v>149</v>
      </c>
      <c r="EI126" s="30" t="s">
        <v>149</v>
      </c>
      <c r="EJ126" s="30" t="s">
        <v>149</v>
      </c>
      <c r="EK126" s="41" t="s">
        <v>149</v>
      </c>
      <c r="EL126" s="41" t="s">
        <v>1272</v>
      </c>
      <c r="EM126" s="30" t="s">
        <v>411</v>
      </c>
      <c r="EN126" s="30" t="s">
        <v>1273</v>
      </c>
      <c r="EO126" s="30" t="s">
        <v>1274</v>
      </c>
      <c r="EP126" s="30" t="s">
        <v>1275</v>
      </c>
      <c r="EQ126" s="30" t="s">
        <v>1276</v>
      </c>
      <c r="ER126" s="41" t="s">
        <v>1277</v>
      </c>
      <c r="ES126" s="30" t="s">
        <v>751</v>
      </c>
    </row>
    <row r="127" spans="1:234" s="2" customFormat="1" ht="22.5" customHeight="1" x14ac:dyDescent="0.35">
      <c r="A127" s="29">
        <v>125</v>
      </c>
      <c r="B127" s="30" t="s">
        <v>1278</v>
      </c>
      <c r="C127" s="31" t="s">
        <v>826</v>
      </c>
      <c r="D127" s="30" t="s">
        <v>146</v>
      </c>
      <c r="E127" s="41" t="s">
        <v>1246</v>
      </c>
      <c r="F127" s="30">
        <v>48</v>
      </c>
      <c r="G127" s="30">
        <v>5</v>
      </c>
      <c r="H127" s="30" t="s">
        <v>157</v>
      </c>
      <c r="I127" s="30" t="s">
        <v>158</v>
      </c>
      <c r="J127" s="33">
        <v>4000000</v>
      </c>
      <c r="K127" s="33">
        <v>3500000</v>
      </c>
      <c r="L127" s="30">
        <v>2</v>
      </c>
      <c r="M127" s="30" t="s">
        <v>1255</v>
      </c>
      <c r="N127" s="30">
        <v>135</v>
      </c>
      <c r="O127" s="30">
        <v>1</v>
      </c>
      <c r="P127" s="30">
        <v>11</v>
      </c>
      <c r="Q127" s="30" t="s">
        <v>1279</v>
      </c>
      <c r="R127" s="30" t="s">
        <v>149</v>
      </c>
      <c r="S127" s="30" t="s">
        <v>149</v>
      </c>
      <c r="T127" s="30" t="s">
        <v>149</v>
      </c>
      <c r="U127" s="30" t="s">
        <v>148</v>
      </c>
      <c r="V127" s="30" t="s">
        <v>148</v>
      </c>
      <c r="W127" s="30" t="s">
        <v>148</v>
      </c>
      <c r="X127" s="30" t="s">
        <v>148</v>
      </c>
      <c r="Y127" s="30" t="s">
        <v>148</v>
      </c>
      <c r="Z127" s="30" t="s">
        <v>148</v>
      </c>
      <c r="AA127" s="30" t="s">
        <v>148</v>
      </c>
      <c r="AB127" s="30" t="s">
        <v>851</v>
      </c>
      <c r="AC127" s="30" t="s">
        <v>506</v>
      </c>
      <c r="AD127" s="30" t="s">
        <v>851</v>
      </c>
      <c r="AE127" s="30" t="s">
        <v>148</v>
      </c>
      <c r="AF127" s="30" t="s">
        <v>148</v>
      </c>
      <c r="AG127" s="30" t="s">
        <v>148</v>
      </c>
      <c r="AH127" s="30" t="s">
        <v>148</v>
      </c>
      <c r="AI127" s="30" t="s">
        <v>851</v>
      </c>
      <c r="AJ127" s="30" t="s">
        <v>851</v>
      </c>
      <c r="AK127" s="30" t="s">
        <v>851</v>
      </c>
      <c r="AL127" s="30" t="s">
        <v>851</v>
      </c>
      <c r="AM127" s="30" t="s">
        <v>851</v>
      </c>
      <c r="AN127" s="30" t="s">
        <v>851</v>
      </c>
      <c r="AO127" s="30" t="s">
        <v>851</v>
      </c>
      <c r="AP127" s="30" t="s">
        <v>851</v>
      </c>
      <c r="AQ127" s="30" t="s">
        <v>506</v>
      </c>
      <c r="AR127" s="30" t="s">
        <v>506</v>
      </c>
      <c r="AS127" s="30" t="s">
        <v>506</v>
      </c>
      <c r="AT127" s="30" t="s">
        <v>506</v>
      </c>
      <c r="AU127" s="30" t="s">
        <v>506</v>
      </c>
      <c r="AV127" s="30" t="s">
        <v>506</v>
      </c>
      <c r="AW127" s="30" t="s">
        <v>506</v>
      </c>
      <c r="AX127" s="30" t="s">
        <v>506</v>
      </c>
      <c r="AY127" s="30" t="s">
        <v>506</v>
      </c>
      <c r="AZ127" s="30" t="s">
        <v>506</v>
      </c>
      <c r="BA127" s="30" t="s">
        <v>506</v>
      </c>
      <c r="BB127" s="30" t="s">
        <v>506</v>
      </c>
      <c r="BC127" s="30" t="s">
        <v>506</v>
      </c>
      <c r="BD127" s="30" t="s">
        <v>506</v>
      </c>
      <c r="BE127" s="30" t="s">
        <v>506</v>
      </c>
      <c r="BF127" s="30" t="s">
        <v>506</v>
      </c>
      <c r="BG127" s="30" t="s">
        <v>506</v>
      </c>
      <c r="BH127" s="41" t="s">
        <v>506</v>
      </c>
      <c r="BI127" s="30" t="s">
        <v>506</v>
      </c>
      <c r="BJ127" s="30" t="s">
        <v>506</v>
      </c>
      <c r="BK127" s="30" t="s">
        <v>506</v>
      </c>
      <c r="BL127" s="30" t="s">
        <v>506</v>
      </c>
      <c r="BM127" s="30" t="s">
        <v>506</v>
      </c>
      <c r="BN127" s="30" t="s">
        <v>506</v>
      </c>
      <c r="BO127" s="30" t="s">
        <v>506</v>
      </c>
      <c r="BP127" s="30" t="s">
        <v>506</v>
      </c>
      <c r="BQ127" s="30" t="s">
        <v>506</v>
      </c>
      <c r="BR127" s="30" t="s">
        <v>506</v>
      </c>
      <c r="BS127" s="30" t="s">
        <v>506</v>
      </c>
      <c r="BT127" s="30" t="s">
        <v>506</v>
      </c>
      <c r="BU127" s="30" t="s">
        <v>506</v>
      </c>
      <c r="BV127" s="30" t="s">
        <v>506</v>
      </c>
      <c r="BW127" s="30" t="s">
        <v>506</v>
      </c>
      <c r="BX127" s="30" t="s">
        <v>506</v>
      </c>
      <c r="BY127" s="30" t="s">
        <v>506</v>
      </c>
      <c r="BZ127" s="30" t="s">
        <v>506</v>
      </c>
      <c r="CA127" s="30" t="s">
        <v>506</v>
      </c>
      <c r="CB127" s="30" t="s">
        <v>506</v>
      </c>
      <c r="CC127" s="30" t="s">
        <v>506</v>
      </c>
      <c r="CD127" s="30" t="s">
        <v>506</v>
      </c>
      <c r="CE127" s="30" t="s">
        <v>506</v>
      </c>
      <c r="CF127" s="30" t="s">
        <v>506</v>
      </c>
      <c r="CG127" s="30" t="s">
        <v>149</v>
      </c>
      <c r="CH127" s="30" t="s">
        <v>149</v>
      </c>
      <c r="CI127" s="30" t="s">
        <v>149</v>
      </c>
      <c r="CJ127" s="30" t="s">
        <v>506</v>
      </c>
      <c r="CK127" s="30" t="s">
        <v>851</v>
      </c>
      <c r="CL127" s="30" t="s">
        <v>149</v>
      </c>
      <c r="CM127" s="30" t="s">
        <v>506</v>
      </c>
      <c r="CN127" s="30" t="s">
        <v>506</v>
      </c>
      <c r="CO127" s="30" t="s">
        <v>506</v>
      </c>
      <c r="CP127" s="30" t="s">
        <v>506</v>
      </c>
      <c r="CQ127" s="30" t="s">
        <v>506</v>
      </c>
      <c r="CR127" s="30" t="s">
        <v>506</v>
      </c>
      <c r="CS127" s="30" t="s">
        <v>506</v>
      </c>
      <c r="CT127" s="30" t="s">
        <v>506</v>
      </c>
      <c r="CU127" s="30" t="s">
        <v>506</v>
      </c>
      <c r="CV127" s="30" t="s">
        <v>506</v>
      </c>
      <c r="CW127" s="30" t="s">
        <v>506</v>
      </c>
      <c r="CX127" s="30" t="s">
        <v>506</v>
      </c>
      <c r="CY127" s="30" t="s">
        <v>506</v>
      </c>
      <c r="CZ127" s="30" t="s">
        <v>506</v>
      </c>
      <c r="DA127" s="30" t="s">
        <v>506</v>
      </c>
      <c r="DB127" s="30" t="s">
        <v>506</v>
      </c>
      <c r="DC127" s="30" t="s">
        <v>506</v>
      </c>
      <c r="DD127" s="30" t="s">
        <v>506</v>
      </c>
      <c r="DE127" s="30" t="s">
        <v>506</v>
      </c>
      <c r="DF127" s="30" t="s">
        <v>149</v>
      </c>
      <c r="DG127" s="30" t="s">
        <v>933</v>
      </c>
      <c r="DH127" s="30" t="s">
        <v>506</v>
      </c>
      <c r="DI127" s="30" t="s">
        <v>506</v>
      </c>
      <c r="DJ127" s="30" t="s">
        <v>506</v>
      </c>
      <c r="DK127" s="30" t="s">
        <v>506</v>
      </c>
      <c r="DL127" s="30" t="s">
        <v>506</v>
      </c>
      <c r="DM127" s="30" t="s">
        <v>506</v>
      </c>
      <c r="DN127" s="30" t="s">
        <v>506</v>
      </c>
      <c r="DO127" s="30" t="s">
        <v>149</v>
      </c>
      <c r="DP127" s="30" t="s">
        <v>149</v>
      </c>
      <c r="DQ127" s="30" t="s">
        <v>149</v>
      </c>
      <c r="DR127" s="30" t="s">
        <v>506</v>
      </c>
      <c r="DS127" s="30" t="s">
        <v>506</v>
      </c>
      <c r="DT127" s="30" t="s">
        <v>506</v>
      </c>
      <c r="DU127" s="30" t="s">
        <v>506</v>
      </c>
      <c r="DV127" s="30" t="s">
        <v>506</v>
      </c>
      <c r="DW127" s="30" t="s">
        <v>506</v>
      </c>
      <c r="DX127" s="30" t="s">
        <v>506</v>
      </c>
      <c r="DY127" s="30" t="s">
        <v>506</v>
      </c>
      <c r="DZ127" s="30" t="s">
        <v>506</v>
      </c>
      <c r="EA127" s="30" t="s">
        <v>506</v>
      </c>
      <c r="EB127" s="30" t="s">
        <v>506</v>
      </c>
      <c r="EC127" s="30" t="s">
        <v>506</v>
      </c>
      <c r="ED127" s="30" t="s">
        <v>506</v>
      </c>
      <c r="EE127" s="30" t="s">
        <v>506</v>
      </c>
      <c r="EF127" s="30" t="s">
        <v>506</v>
      </c>
      <c r="EG127" s="30" t="s">
        <v>506</v>
      </c>
      <c r="EH127" s="30" t="s">
        <v>506</v>
      </c>
      <c r="EI127" s="30" t="s">
        <v>506</v>
      </c>
      <c r="EJ127" s="30" t="s">
        <v>506</v>
      </c>
      <c r="EK127" s="41" t="s">
        <v>506</v>
      </c>
      <c r="EL127" s="41" t="s">
        <v>1280</v>
      </c>
      <c r="EM127" s="41" t="s">
        <v>1281</v>
      </c>
      <c r="EN127" s="30" t="s">
        <v>1282</v>
      </c>
      <c r="EO127" s="30" t="s">
        <v>1283</v>
      </c>
      <c r="EP127" s="30" t="s">
        <v>1250</v>
      </c>
      <c r="EQ127" s="30" t="s">
        <v>1284</v>
      </c>
      <c r="ER127" s="41" t="s">
        <v>1285</v>
      </c>
      <c r="ES127" s="30" t="s">
        <v>751</v>
      </c>
    </row>
    <row r="128" spans="1:234" s="2" customFormat="1" ht="22.5" customHeight="1" x14ac:dyDescent="0.35">
      <c r="A128" s="29">
        <v>126</v>
      </c>
      <c r="B128" s="30" t="s">
        <v>1286</v>
      </c>
      <c r="C128" s="31" t="s">
        <v>1207</v>
      </c>
      <c r="D128" s="30" t="s">
        <v>146</v>
      </c>
      <c r="E128" s="41" t="s">
        <v>1246</v>
      </c>
      <c r="F128" s="30">
        <v>46</v>
      </c>
      <c r="G128" s="30">
        <v>4</v>
      </c>
      <c r="H128" s="30" t="s">
        <v>157</v>
      </c>
      <c r="I128" s="30" t="s">
        <v>158</v>
      </c>
      <c r="J128" s="33">
        <v>4000000</v>
      </c>
      <c r="K128" s="33">
        <v>3500000</v>
      </c>
      <c r="L128" s="30">
        <v>2</v>
      </c>
      <c r="M128" s="30" t="s">
        <v>1255</v>
      </c>
      <c r="N128" s="30">
        <v>135</v>
      </c>
      <c r="O128" s="30">
        <v>1</v>
      </c>
      <c r="P128" s="30">
        <v>10</v>
      </c>
      <c r="Q128" s="30" t="s">
        <v>645</v>
      </c>
      <c r="R128" s="30" t="s">
        <v>149</v>
      </c>
      <c r="S128" s="30" t="s">
        <v>149</v>
      </c>
      <c r="T128" s="30" t="s">
        <v>149</v>
      </c>
      <c r="U128" s="30" t="s">
        <v>149</v>
      </c>
      <c r="V128" s="30" t="s">
        <v>149</v>
      </c>
      <c r="W128" s="30" t="s">
        <v>149</v>
      </c>
      <c r="X128" s="30" t="s">
        <v>149</v>
      </c>
      <c r="Y128" s="30" t="s">
        <v>149</v>
      </c>
      <c r="Z128" s="30" t="s">
        <v>149</v>
      </c>
      <c r="AA128" s="30" t="s">
        <v>149</v>
      </c>
      <c r="AB128" s="30" t="s">
        <v>149</v>
      </c>
      <c r="AC128" s="30" t="s">
        <v>149</v>
      </c>
      <c r="AD128" s="30" t="s">
        <v>149</v>
      </c>
      <c r="AE128" s="30" t="s">
        <v>148</v>
      </c>
      <c r="AF128" s="30" t="s">
        <v>149</v>
      </c>
      <c r="AG128" s="30" t="s">
        <v>149</v>
      </c>
      <c r="AH128" s="30" t="s">
        <v>148</v>
      </c>
      <c r="AI128" s="30" t="s">
        <v>148</v>
      </c>
      <c r="AJ128" s="30" t="s">
        <v>148</v>
      </c>
      <c r="AK128" s="30" t="s">
        <v>851</v>
      </c>
      <c r="AL128" s="30" t="s">
        <v>851</v>
      </c>
      <c r="AM128" s="30" t="s">
        <v>148</v>
      </c>
      <c r="AN128" s="30" t="s">
        <v>148</v>
      </c>
      <c r="AO128" s="30" t="s">
        <v>148</v>
      </c>
      <c r="AP128" s="30" t="s">
        <v>148</v>
      </c>
      <c r="AQ128" s="30" t="s">
        <v>148</v>
      </c>
      <c r="AR128" s="30" t="s">
        <v>148</v>
      </c>
      <c r="AS128" s="30" t="s">
        <v>148</v>
      </c>
      <c r="AT128" s="30" t="s">
        <v>148</v>
      </c>
      <c r="AU128" s="30" t="s">
        <v>148</v>
      </c>
      <c r="AV128" s="30" t="s">
        <v>148</v>
      </c>
      <c r="AW128" s="30" t="s">
        <v>148</v>
      </c>
      <c r="AX128" s="30" t="s">
        <v>148</v>
      </c>
      <c r="AY128" s="30" t="s">
        <v>148</v>
      </c>
      <c r="AZ128" s="30" t="s">
        <v>148</v>
      </c>
      <c r="BA128" s="30" t="s">
        <v>148</v>
      </c>
      <c r="BB128" s="30" t="s">
        <v>148</v>
      </c>
      <c r="BC128" s="30" t="s">
        <v>148</v>
      </c>
      <c r="BD128" s="30" t="s">
        <v>148</v>
      </c>
      <c r="BE128" s="30" t="s">
        <v>148</v>
      </c>
      <c r="BF128" s="30" t="s">
        <v>148</v>
      </c>
      <c r="BG128" s="30" t="s">
        <v>149</v>
      </c>
      <c r="BH128" s="41" t="s">
        <v>149</v>
      </c>
      <c r="BI128" s="30" t="s">
        <v>149</v>
      </c>
      <c r="BJ128" s="30" t="s">
        <v>506</v>
      </c>
      <c r="BK128" s="30" t="s">
        <v>506</v>
      </c>
      <c r="BL128" s="30" t="s">
        <v>506</v>
      </c>
      <c r="BM128" s="30" t="s">
        <v>506</v>
      </c>
      <c r="BN128" s="30" t="s">
        <v>506</v>
      </c>
      <c r="BO128" s="30" t="s">
        <v>149</v>
      </c>
      <c r="BP128" s="30" t="s">
        <v>149</v>
      </c>
      <c r="BQ128" s="30" t="s">
        <v>149</v>
      </c>
      <c r="BR128" s="30" t="s">
        <v>506</v>
      </c>
      <c r="BS128" s="30" t="s">
        <v>506</v>
      </c>
      <c r="BT128" s="30" t="s">
        <v>149</v>
      </c>
      <c r="BU128" s="30" t="s">
        <v>149</v>
      </c>
      <c r="BV128" s="30" t="s">
        <v>149</v>
      </c>
      <c r="BW128" s="30" t="s">
        <v>150</v>
      </c>
      <c r="BX128" s="30" t="s">
        <v>149</v>
      </c>
      <c r="BY128" s="30" t="s">
        <v>149</v>
      </c>
      <c r="BZ128" s="30" t="s">
        <v>506</v>
      </c>
      <c r="CA128" s="30" t="s">
        <v>506</v>
      </c>
      <c r="CB128" s="30" t="s">
        <v>506</v>
      </c>
      <c r="CC128" s="30" t="s">
        <v>506</v>
      </c>
      <c r="CD128" s="30" t="s">
        <v>506</v>
      </c>
      <c r="CE128" s="30" t="s">
        <v>506</v>
      </c>
      <c r="CF128" s="30" t="s">
        <v>506</v>
      </c>
      <c r="CG128" s="30" t="s">
        <v>506</v>
      </c>
      <c r="CH128" s="30" t="s">
        <v>506</v>
      </c>
      <c r="CI128" s="30" t="s">
        <v>506</v>
      </c>
      <c r="CJ128" s="30" t="s">
        <v>506</v>
      </c>
      <c r="CK128" s="30" t="s">
        <v>506</v>
      </c>
      <c r="CL128" s="30" t="s">
        <v>506</v>
      </c>
      <c r="CM128" s="30" t="s">
        <v>506</v>
      </c>
      <c r="CN128" s="30" t="s">
        <v>506</v>
      </c>
      <c r="CO128" s="30" t="s">
        <v>506</v>
      </c>
      <c r="CP128" s="30" t="s">
        <v>506</v>
      </c>
      <c r="CQ128" s="30" t="s">
        <v>506</v>
      </c>
      <c r="CR128" s="30" t="s">
        <v>506</v>
      </c>
      <c r="CS128" s="30" t="s">
        <v>506</v>
      </c>
      <c r="CT128" s="30" t="s">
        <v>506</v>
      </c>
      <c r="CU128" s="30" t="s">
        <v>506</v>
      </c>
      <c r="CV128" s="30" t="s">
        <v>506</v>
      </c>
      <c r="CW128" s="30" t="s">
        <v>506</v>
      </c>
      <c r="CX128" s="30" t="s">
        <v>506</v>
      </c>
      <c r="CY128" s="30" t="s">
        <v>149</v>
      </c>
      <c r="CZ128" s="30" t="s">
        <v>149</v>
      </c>
      <c r="DA128" s="30" t="s">
        <v>149</v>
      </c>
      <c r="DB128" s="30" t="s">
        <v>149</v>
      </c>
      <c r="DC128" s="30" t="s">
        <v>149</v>
      </c>
      <c r="DD128" s="30" t="s">
        <v>149</v>
      </c>
      <c r="DE128" s="30" t="s">
        <v>506</v>
      </c>
      <c r="DF128" s="30" t="s">
        <v>506</v>
      </c>
      <c r="DG128" s="30" t="s">
        <v>506</v>
      </c>
      <c r="DH128" s="30" t="s">
        <v>506</v>
      </c>
      <c r="DI128" s="30" t="s">
        <v>506</v>
      </c>
      <c r="DJ128" s="30" t="s">
        <v>506</v>
      </c>
      <c r="DK128" s="30" t="s">
        <v>506</v>
      </c>
      <c r="DL128" s="30" t="s">
        <v>506</v>
      </c>
      <c r="DM128" s="30" t="s">
        <v>506</v>
      </c>
      <c r="DN128" s="30" t="s">
        <v>506</v>
      </c>
      <c r="DO128" s="30" t="s">
        <v>506</v>
      </c>
      <c r="DP128" s="30" t="s">
        <v>506</v>
      </c>
      <c r="DQ128" s="30" t="s">
        <v>506</v>
      </c>
      <c r="DR128" s="30" t="s">
        <v>506</v>
      </c>
      <c r="DS128" s="30" t="s">
        <v>506</v>
      </c>
      <c r="DT128" s="30" t="s">
        <v>506</v>
      </c>
      <c r="DU128" s="30" t="s">
        <v>506</v>
      </c>
      <c r="DV128" s="30" t="s">
        <v>506</v>
      </c>
      <c r="DW128" s="30" t="s">
        <v>149</v>
      </c>
      <c r="DX128" s="30" t="s">
        <v>149</v>
      </c>
      <c r="DY128" s="30" t="s">
        <v>506</v>
      </c>
      <c r="DZ128" s="30" t="s">
        <v>506</v>
      </c>
      <c r="EA128" s="30" t="s">
        <v>506</v>
      </c>
      <c r="EB128" s="30" t="s">
        <v>506</v>
      </c>
      <c r="EC128" s="30" t="s">
        <v>506</v>
      </c>
      <c r="ED128" s="30" t="s">
        <v>506</v>
      </c>
      <c r="EE128" s="30" t="s">
        <v>506</v>
      </c>
      <c r="EF128" s="30" t="s">
        <v>149</v>
      </c>
      <c r="EG128" s="30" t="s">
        <v>149</v>
      </c>
      <c r="EH128" s="41" t="s">
        <v>1287</v>
      </c>
      <c r="EI128" s="30" t="s">
        <v>150</v>
      </c>
      <c r="EJ128" s="30" t="s">
        <v>149</v>
      </c>
      <c r="EK128" s="41" t="s">
        <v>632</v>
      </c>
      <c r="EL128" s="41" t="s">
        <v>1288</v>
      </c>
      <c r="EM128" s="30" t="s">
        <v>1289</v>
      </c>
      <c r="EN128" s="30" t="s">
        <v>1290</v>
      </c>
      <c r="EO128" s="30" t="s">
        <v>1291</v>
      </c>
      <c r="EP128" s="30" t="s">
        <v>1250</v>
      </c>
      <c r="EQ128" s="30" t="s">
        <v>1284</v>
      </c>
      <c r="ER128" s="41" t="s">
        <v>1285</v>
      </c>
      <c r="ES128" s="30" t="s">
        <v>751</v>
      </c>
    </row>
    <row r="129" spans="1:234" s="2" customFormat="1" ht="22.5" customHeight="1" x14ac:dyDescent="0.35">
      <c r="A129" s="29">
        <v>127</v>
      </c>
      <c r="B129" s="30" t="s">
        <v>1292</v>
      </c>
      <c r="C129" s="31" t="s">
        <v>1293</v>
      </c>
      <c r="D129" s="30" t="s">
        <v>146</v>
      </c>
      <c r="E129" s="41" t="s">
        <v>1246</v>
      </c>
      <c r="F129" s="30">
        <v>62</v>
      </c>
      <c r="G129" s="30">
        <v>3</v>
      </c>
      <c r="H129" s="30" t="s">
        <v>157</v>
      </c>
      <c r="I129" s="31" t="s">
        <v>1294</v>
      </c>
      <c r="J129" s="33">
        <v>5000000</v>
      </c>
      <c r="K129" s="33">
        <v>3500000</v>
      </c>
      <c r="L129" s="30">
        <v>4</v>
      </c>
      <c r="M129" s="30" t="s">
        <v>1255</v>
      </c>
      <c r="N129" s="30">
        <v>500</v>
      </c>
      <c r="O129" s="30">
        <v>4</v>
      </c>
      <c r="P129" s="30">
        <v>12</v>
      </c>
      <c r="Q129" s="30" t="s">
        <v>645</v>
      </c>
      <c r="R129" s="30" t="s">
        <v>149</v>
      </c>
      <c r="S129" s="30" t="s">
        <v>149</v>
      </c>
      <c r="T129" s="30" t="s">
        <v>149</v>
      </c>
      <c r="U129" s="30" t="s">
        <v>149</v>
      </c>
      <c r="V129" s="30" t="s">
        <v>149</v>
      </c>
      <c r="W129" s="30" t="s">
        <v>149</v>
      </c>
      <c r="X129" s="30" t="s">
        <v>149</v>
      </c>
      <c r="Y129" s="30" t="s">
        <v>149</v>
      </c>
      <c r="Z129" s="30" t="s">
        <v>149</v>
      </c>
      <c r="AA129" s="30" t="s">
        <v>149</v>
      </c>
      <c r="AB129" s="30" t="s">
        <v>149</v>
      </c>
      <c r="AC129" s="30" t="s">
        <v>149</v>
      </c>
      <c r="AD129" s="30" t="s">
        <v>149</v>
      </c>
      <c r="AE129" s="30" t="s">
        <v>149</v>
      </c>
      <c r="AF129" s="30" t="s">
        <v>149</v>
      </c>
      <c r="AG129" s="30" t="s">
        <v>149</v>
      </c>
      <c r="AH129" s="30" t="s">
        <v>149</v>
      </c>
      <c r="AI129" s="30" t="s">
        <v>149</v>
      </c>
      <c r="AJ129" s="30" t="s">
        <v>149</v>
      </c>
      <c r="AK129" s="30" t="s">
        <v>149</v>
      </c>
      <c r="AL129" s="30" t="s">
        <v>149</v>
      </c>
      <c r="AM129" s="30" t="s">
        <v>149</v>
      </c>
      <c r="AN129" s="30" t="s">
        <v>149</v>
      </c>
      <c r="AO129" s="30" t="s">
        <v>149</v>
      </c>
      <c r="AP129" s="30" t="s">
        <v>149</v>
      </c>
      <c r="AQ129" s="30" t="s">
        <v>149</v>
      </c>
      <c r="AR129" s="30" t="s">
        <v>149</v>
      </c>
      <c r="AS129" s="30" t="s">
        <v>149</v>
      </c>
      <c r="AT129" s="30" t="s">
        <v>149</v>
      </c>
      <c r="AU129" s="30" t="s">
        <v>149</v>
      </c>
      <c r="AV129" s="30" t="s">
        <v>149</v>
      </c>
      <c r="AW129" s="30" t="s">
        <v>149</v>
      </c>
      <c r="AX129" s="30" t="s">
        <v>149</v>
      </c>
      <c r="AY129" s="30" t="s">
        <v>149</v>
      </c>
      <c r="AZ129" s="30" t="s">
        <v>149</v>
      </c>
      <c r="BA129" s="30" t="s">
        <v>149</v>
      </c>
      <c r="BB129" s="30" t="s">
        <v>149</v>
      </c>
      <c r="BC129" s="30" t="s">
        <v>149</v>
      </c>
      <c r="BD129" s="30" t="s">
        <v>149</v>
      </c>
      <c r="BE129" s="30" t="s">
        <v>149</v>
      </c>
      <c r="BF129" s="30" t="s">
        <v>149</v>
      </c>
      <c r="BG129" s="30" t="s">
        <v>149</v>
      </c>
      <c r="BH129" s="41" t="s">
        <v>149</v>
      </c>
      <c r="BI129" s="30" t="s">
        <v>149</v>
      </c>
      <c r="BJ129" s="30" t="s">
        <v>149</v>
      </c>
      <c r="BK129" s="30" t="s">
        <v>149</v>
      </c>
      <c r="BL129" s="30" t="s">
        <v>149</v>
      </c>
      <c r="BM129" s="30" t="s">
        <v>149</v>
      </c>
      <c r="BN129" s="30" t="s">
        <v>149</v>
      </c>
      <c r="BO129" s="30" t="s">
        <v>149</v>
      </c>
      <c r="BP129" s="30" t="s">
        <v>149</v>
      </c>
      <c r="BQ129" s="30" t="s">
        <v>149</v>
      </c>
      <c r="BR129" s="30" t="s">
        <v>149</v>
      </c>
      <c r="BS129" s="30" t="s">
        <v>149</v>
      </c>
      <c r="BT129" s="30" t="s">
        <v>149</v>
      </c>
      <c r="BU129" s="30" t="s">
        <v>149</v>
      </c>
      <c r="BV129" s="30" t="s">
        <v>149</v>
      </c>
      <c r="BW129" s="30" t="s">
        <v>149</v>
      </c>
      <c r="BX129" s="30" t="s">
        <v>149</v>
      </c>
      <c r="BY129" s="30" t="s">
        <v>149</v>
      </c>
      <c r="BZ129" s="30" t="s">
        <v>149</v>
      </c>
      <c r="CA129" s="30" t="s">
        <v>149</v>
      </c>
      <c r="CB129" s="30" t="s">
        <v>149</v>
      </c>
      <c r="CC129" s="30" t="s">
        <v>149</v>
      </c>
      <c r="CD129" s="30" t="s">
        <v>149</v>
      </c>
      <c r="CE129" s="30" t="s">
        <v>149</v>
      </c>
      <c r="CF129" s="30" t="s">
        <v>149</v>
      </c>
      <c r="CG129" s="30" t="s">
        <v>149</v>
      </c>
      <c r="CH129" s="30" t="s">
        <v>149</v>
      </c>
      <c r="CI129" s="30" t="s">
        <v>149</v>
      </c>
      <c r="CJ129" s="30" t="s">
        <v>149</v>
      </c>
      <c r="CK129" s="30" t="s">
        <v>149</v>
      </c>
      <c r="CL129" s="30" t="s">
        <v>149</v>
      </c>
      <c r="CM129" s="30" t="s">
        <v>149</v>
      </c>
      <c r="CN129" s="30" t="s">
        <v>149</v>
      </c>
      <c r="CO129" s="30" t="s">
        <v>149</v>
      </c>
      <c r="CP129" s="30" t="s">
        <v>149</v>
      </c>
      <c r="CQ129" s="30" t="s">
        <v>149</v>
      </c>
      <c r="CR129" s="30" t="s">
        <v>149</v>
      </c>
      <c r="CS129" s="30" t="s">
        <v>149</v>
      </c>
      <c r="CT129" s="30" t="s">
        <v>149</v>
      </c>
      <c r="CU129" s="30" t="s">
        <v>149</v>
      </c>
      <c r="CV129" s="30" t="s">
        <v>149</v>
      </c>
      <c r="CW129" s="30" t="s">
        <v>149</v>
      </c>
      <c r="CX129" s="30" t="s">
        <v>149</v>
      </c>
      <c r="CY129" s="30" t="s">
        <v>149</v>
      </c>
      <c r="CZ129" s="30" t="s">
        <v>149</v>
      </c>
      <c r="DA129" s="30" t="s">
        <v>149</v>
      </c>
      <c r="DB129" s="30" t="s">
        <v>149</v>
      </c>
      <c r="DC129" s="30" t="s">
        <v>149</v>
      </c>
      <c r="DD129" s="30" t="s">
        <v>149</v>
      </c>
      <c r="DE129" s="30" t="s">
        <v>149</v>
      </c>
      <c r="DF129" s="30" t="s">
        <v>149</v>
      </c>
      <c r="DG129" s="30" t="s">
        <v>149</v>
      </c>
      <c r="DH129" s="30" t="s">
        <v>149</v>
      </c>
      <c r="DI129" s="30" t="s">
        <v>149</v>
      </c>
      <c r="DJ129" s="30" t="s">
        <v>149</v>
      </c>
      <c r="DK129" s="30" t="s">
        <v>149</v>
      </c>
      <c r="DL129" s="30" t="s">
        <v>149</v>
      </c>
      <c r="DM129" s="30" t="s">
        <v>149</v>
      </c>
      <c r="DN129" s="30" t="s">
        <v>149</v>
      </c>
      <c r="DO129" s="30" t="s">
        <v>149</v>
      </c>
      <c r="DP129" s="30" t="s">
        <v>149</v>
      </c>
      <c r="DQ129" s="30" t="s">
        <v>149</v>
      </c>
      <c r="DR129" s="30" t="s">
        <v>149</v>
      </c>
      <c r="DS129" s="30" t="s">
        <v>149</v>
      </c>
      <c r="DT129" s="30" t="s">
        <v>149</v>
      </c>
      <c r="DU129" s="30" t="s">
        <v>149</v>
      </c>
      <c r="DV129" s="30" t="s">
        <v>149</v>
      </c>
      <c r="DW129" s="30" t="s">
        <v>149</v>
      </c>
      <c r="DX129" s="30" t="s">
        <v>149</v>
      </c>
      <c r="DY129" s="30" t="s">
        <v>149</v>
      </c>
      <c r="DZ129" s="30" t="s">
        <v>149</v>
      </c>
      <c r="EA129" s="30" t="s">
        <v>149</v>
      </c>
      <c r="EB129" s="30" t="s">
        <v>149</v>
      </c>
      <c r="EC129" s="30" t="s">
        <v>149</v>
      </c>
      <c r="ED129" s="30" t="s">
        <v>149</v>
      </c>
      <c r="EE129" s="30" t="s">
        <v>149</v>
      </c>
      <c r="EF129" s="30" t="s">
        <v>149</v>
      </c>
      <c r="EG129" s="30" t="s">
        <v>149</v>
      </c>
      <c r="EH129" s="30" t="s">
        <v>149</v>
      </c>
      <c r="EI129" s="30" t="s">
        <v>149</v>
      </c>
      <c r="EJ129" s="30" t="s">
        <v>149</v>
      </c>
      <c r="EK129" s="30" t="s">
        <v>149</v>
      </c>
      <c r="EL129" s="41" t="s">
        <v>1295</v>
      </c>
      <c r="EM129" s="30" t="s">
        <v>1296</v>
      </c>
      <c r="EN129" s="30" t="s">
        <v>1297</v>
      </c>
      <c r="EO129" s="30" t="s">
        <v>1298</v>
      </c>
      <c r="EP129" s="30" t="s">
        <v>1250</v>
      </c>
      <c r="EQ129" s="30" t="s">
        <v>1299</v>
      </c>
      <c r="ER129" s="41" t="s">
        <v>1300</v>
      </c>
      <c r="ES129" s="30" t="s">
        <v>751</v>
      </c>
      <c r="EU129" s="2" t="s">
        <v>1301</v>
      </c>
    </row>
    <row r="130" spans="1:234" s="2" customFormat="1" ht="22.5" customHeight="1" x14ac:dyDescent="0.35">
      <c r="A130" s="29">
        <v>128</v>
      </c>
      <c r="B130" s="30" t="s">
        <v>1302</v>
      </c>
      <c r="C130" s="31" t="s">
        <v>1303</v>
      </c>
      <c r="D130" s="30" t="s">
        <v>146</v>
      </c>
      <c r="E130" s="41" t="s">
        <v>1246</v>
      </c>
      <c r="F130" s="30">
        <v>45</v>
      </c>
      <c r="G130" s="30">
        <v>3</v>
      </c>
      <c r="H130" s="30" t="s">
        <v>157</v>
      </c>
      <c r="I130" s="30" t="s">
        <v>158</v>
      </c>
      <c r="J130" s="33">
        <v>4000000</v>
      </c>
      <c r="K130" s="33">
        <v>3500000</v>
      </c>
      <c r="L130" s="30">
        <v>2</v>
      </c>
      <c r="M130" s="30" t="s">
        <v>1255</v>
      </c>
      <c r="N130" s="30">
        <v>135</v>
      </c>
      <c r="O130" s="30">
        <v>1</v>
      </c>
      <c r="P130" s="30">
        <v>8</v>
      </c>
      <c r="Q130" s="30" t="s">
        <v>645</v>
      </c>
      <c r="R130" s="30" t="s">
        <v>149</v>
      </c>
      <c r="S130" s="30" t="s">
        <v>149</v>
      </c>
      <c r="T130" s="30" t="s">
        <v>149</v>
      </c>
      <c r="U130" s="30" t="s">
        <v>149</v>
      </c>
      <c r="V130" s="30" t="s">
        <v>149</v>
      </c>
      <c r="W130" s="30" t="s">
        <v>149</v>
      </c>
      <c r="X130" s="30" t="s">
        <v>149</v>
      </c>
      <c r="Y130" s="30" t="s">
        <v>149</v>
      </c>
      <c r="Z130" s="30" t="s">
        <v>149</v>
      </c>
      <c r="AA130" s="30" t="s">
        <v>149</v>
      </c>
      <c r="AB130" s="30" t="s">
        <v>149</v>
      </c>
      <c r="AC130" s="30" t="s">
        <v>149</v>
      </c>
      <c r="AD130" s="30" t="s">
        <v>149</v>
      </c>
      <c r="AE130" s="30" t="s">
        <v>149</v>
      </c>
      <c r="AF130" s="30" t="s">
        <v>149</v>
      </c>
      <c r="AG130" s="30" t="s">
        <v>149</v>
      </c>
      <c r="AH130" s="30" t="s">
        <v>149</v>
      </c>
      <c r="AI130" s="30" t="s">
        <v>149</v>
      </c>
      <c r="AJ130" s="30" t="s">
        <v>149</v>
      </c>
      <c r="AK130" s="30" t="s">
        <v>149</v>
      </c>
      <c r="AL130" s="30" t="s">
        <v>149</v>
      </c>
      <c r="AM130" s="30" t="s">
        <v>149</v>
      </c>
      <c r="AN130" s="30" t="s">
        <v>149</v>
      </c>
      <c r="AO130" s="30" t="s">
        <v>149</v>
      </c>
      <c r="AP130" s="30" t="s">
        <v>149</v>
      </c>
      <c r="AQ130" s="30" t="s">
        <v>149</v>
      </c>
      <c r="AR130" s="30" t="s">
        <v>149</v>
      </c>
      <c r="AS130" s="30" t="s">
        <v>149</v>
      </c>
      <c r="AT130" s="30" t="s">
        <v>149</v>
      </c>
      <c r="AU130" s="30" t="s">
        <v>149</v>
      </c>
      <c r="AV130" s="30" t="s">
        <v>149</v>
      </c>
      <c r="AW130" s="30" t="s">
        <v>149</v>
      </c>
      <c r="AX130" s="30" t="s">
        <v>149</v>
      </c>
      <c r="AY130" s="30" t="s">
        <v>149</v>
      </c>
      <c r="AZ130" s="30" t="s">
        <v>149</v>
      </c>
      <c r="BA130" s="30" t="s">
        <v>149</v>
      </c>
      <c r="BB130" s="30" t="s">
        <v>149</v>
      </c>
      <c r="BC130" s="30" t="s">
        <v>149</v>
      </c>
      <c r="BD130" s="30" t="s">
        <v>149</v>
      </c>
      <c r="BE130" s="30" t="s">
        <v>149</v>
      </c>
      <c r="BF130" s="30" t="s">
        <v>149</v>
      </c>
      <c r="BG130" s="30" t="s">
        <v>149</v>
      </c>
      <c r="BH130" s="41" t="s">
        <v>506</v>
      </c>
      <c r="BI130" s="30" t="s">
        <v>149</v>
      </c>
      <c r="BJ130" s="30" t="s">
        <v>149</v>
      </c>
      <c r="BK130" s="30" t="s">
        <v>149</v>
      </c>
      <c r="BL130" s="30" t="s">
        <v>149</v>
      </c>
      <c r="BM130" s="30" t="s">
        <v>149</v>
      </c>
      <c r="BN130" s="30" t="s">
        <v>149</v>
      </c>
      <c r="BO130" s="30" t="s">
        <v>150</v>
      </c>
      <c r="BP130" s="30" t="s">
        <v>150</v>
      </c>
      <c r="BQ130" s="30" t="s">
        <v>150</v>
      </c>
      <c r="BR130" s="30" t="s">
        <v>150</v>
      </c>
      <c r="BS130" s="30" t="s">
        <v>150</v>
      </c>
      <c r="BT130" s="30" t="s">
        <v>149</v>
      </c>
      <c r="BU130" s="30" t="s">
        <v>149</v>
      </c>
      <c r="BV130" s="30" t="s">
        <v>150</v>
      </c>
      <c r="BW130" s="30" t="s">
        <v>149</v>
      </c>
      <c r="BX130" s="30" t="s">
        <v>149</v>
      </c>
      <c r="BY130" s="30" t="s">
        <v>149</v>
      </c>
      <c r="BZ130" s="30" t="s">
        <v>149</v>
      </c>
      <c r="CA130" s="30" t="s">
        <v>149</v>
      </c>
      <c r="CB130" s="30" t="s">
        <v>149</v>
      </c>
      <c r="CC130" s="30" t="s">
        <v>149</v>
      </c>
      <c r="CD130" s="30" t="s">
        <v>149</v>
      </c>
      <c r="CE130" s="30" t="s">
        <v>149</v>
      </c>
      <c r="CF130" s="30" t="s">
        <v>149</v>
      </c>
      <c r="CG130" s="30" t="s">
        <v>149</v>
      </c>
      <c r="CH130" s="30" t="s">
        <v>149</v>
      </c>
      <c r="CI130" s="30" t="s">
        <v>149</v>
      </c>
      <c r="CJ130" s="30" t="s">
        <v>149</v>
      </c>
      <c r="CK130" s="30" t="s">
        <v>149</v>
      </c>
      <c r="CL130" s="30" t="s">
        <v>149</v>
      </c>
      <c r="CM130" s="30" t="s">
        <v>149</v>
      </c>
      <c r="CN130" s="30" t="s">
        <v>149</v>
      </c>
      <c r="CO130" s="30" t="s">
        <v>149</v>
      </c>
      <c r="CP130" s="30" t="s">
        <v>149</v>
      </c>
      <c r="CQ130" s="30" t="s">
        <v>149</v>
      </c>
      <c r="CR130" s="30" t="s">
        <v>149</v>
      </c>
      <c r="CS130" s="30" t="s">
        <v>149</v>
      </c>
      <c r="CT130" s="30" t="s">
        <v>149</v>
      </c>
      <c r="CU130" s="30" t="s">
        <v>149</v>
      </c>
      <c r="CV130" s="30" t="s">
        <v>149</v>
      </c>
      <c r="CW130" s="30" t="s">
        <v>149</v>
      </c>
      <c r="CX130" s="30" t="s">
        <v>149</v>
      </c>
      <c r="CY130" s="30" t="s">
        <v>149</v>
      </c>
      <c r="CZ130" s="30" t="s">
        <v>149</v>
      </c>
      <c r="DA130" s="30" t="s">
        <v>149</v>
      </c>
      <c r="DB130" s="30" t="s">
        <v>149</v>
      </c>
      <c r="DC130" s="30" t="s">
        <v>149</v>
      </c>
      <c r="DD130" s="30" t="s">
        <v>149</v>
      </c>
      <c r="DE130" s="30" t="s">
        <v>506</v>
      </c>
      <c r="DF130" s="30" t="s">
        <v>506</v>
      </c>
      <c r="DG130" s="30" t="s">
        <v>149</v>
      </c>
      <c r="DH130" s="30" t="s">
        <v>149</v>
      </c>
      <c r="DI130" s="30" t="s">
        <v>149</v>
      </c>
      <c r="DJ130" s="30" t="s">
        <v>149</v>
      </c>
      <c r="DK130" s="30" t="s">
        <v>149</v>
      </c>
      <c r="DL130" s="30" t="s">
        <v>149</v>
      </c>
      <c r="DM130" s="30" t="s">
        <v>149</v>
      </c>
      <c r="DN130" s="30" t="s">
        <v>150</v>
      </c>
      <c r="DO130" s="30" t="s">
        <v>149</v>
      </c>
      <c r="DP130" s="30" t="s">
        <v>149</v>
      </c>
      <c r="DQ130" s="30" t="s">
        <v>149</v>
      </c>
      <c r="DR130" s="30" t="s">
        <v>506</v>
      </c>
      <c r="DS130" s="30" t="s">
        <v>506</v>
      </c>
      <c r="DT130" s="30" t="s">
        <v>149</v>
      </c>
      <c r="DU130" s="30" t="s">
        <v>149</v>
      </c>
      <c r="DV130" s="30" t="s">
        <v>149</v>
      </c>
      <c r="DW130" s="30" t="s">
        <v>149</v>
      </c>
      <c r="DX130" s="30" t="s">
        <v>149</v>
      </c>
      <c r="DY130" s="30" t="s">
        <v>149</v>
      </c>
      <c r="DZ130" s="30" t="s">
        <v>149</v>
      </c>
      <c r="EA130" s="30" t="s">
        <v>149</v>
      </c>
      <c r="EB130" s="30" t="s">
        <v>149</v>
      </c>
      <c r="EC130" s="30" t="s">
        <v>149</v>
      </c>
      <c r="ED130" s="30" t="s">
        <v>149</v>
      </c>
      <c r="EE130" s="30" t="s">
        <v>149</v>
      </c>
      <c r="EF130" s="30" t="s">
        <v>149</v>
      </c>
      <c r="EG130" s="30" t="s">
        <v>149</v>
      </c>
      <c r="EH130" s="30" t="s">
        <v>149</v>
      </c>
      <c r="EI130" s="30" t="s">
        <v>506</v>
      </c>
      <c r="EJ130" s="30" t="s">
        <v>149</v>
      </c>
      <c r="EK130" s="30" t="s">
        <v>149</v>
      </c>
      <c r="EL130" s="41" t="s">
        <v>1304</v>
      </c>
      <c r="EM130" s="30" t="s">
        <v>1289</v>
      </c>
      <c r="EN130" s="30" t="s">
        <v>1305</v>
      </c>
      <c r="EO130" s="30" t="s">
        <v>1283</v>
      </c>
      <c r="EP130" s="30" t="s">
        <v>1250</v>
      </c>
      <c r="EQ130" s="30" t="s">
        <v>1284</v>
      </c>
      <c r="ER130" s="41" t="s">
        <v>1285</v>
      </c>
      <c r="ES130" s="30" t="s">
        <v>411</v>
      </c>
    </row>
    <row r="131" spans="1:234" s="2" customFormat="1" ht="22.5" customHeight="1" x14ac:dyDescent="0.35">
      <c r="A131" s="29">
        <v>129</v>
      </c>
      <c r="B131" s="30" t="s">
        <v>1306</v>
      </c>
      <c r="C131" s="31" t="s">
        <v>1207</v>
      </c>
      <c r="D131" s="30" t="s">
        <v>146</v>
      </c>
      <c r="E131" s="41" t="s">
        <v>1246</v>
      </c>
      <c r="F131" s="30">
        <v>45</v>
      </c>
      <c r="G131" s="30">
        <v>3</v>
      </c>
      <c r="H131" s="30" t="s">
        <v>157</v>
      </c>
      <c r="I131" s="30" t="s">
        <v>172</v>
      </c>
      <c r="J131" s="33">
        <v>10000000</v>
      </c>
      <c r="K131" s="33">
        <v>3500000</v>
      </c>
      <c r="L131" s="30">
        <v>4</v>
      </c>
      <c r="M131" s="30" t="s">
        <v>1255</v>
      </c>
      <c r="N131" s="30">
        <v>500</v>
      </c>
      <c r="O131" s="30">
        <v>4</v>
      </c>
      <c r="P131" s="30">
        <v>8</v>
      </c>
      <c r="Q131" s="30" t="s">
        <v>645</v>
      </c>
      <c r="R131" s="30" t="s">
        <v>149</v>
      </c>
      <c r="S131" s="30" t="s">
        <v>149</v>
      </c>
      <c r="T131" s="30" t="s">
        <v>149</v>
      </c>
      <c r="U131" s="30" t="s">
        <v>149</v>
      </c>
      <c r="V131" s="30" t="s">
        <v>149</v>
      </c>
      <c r="W131" s="30" t="s">
        <v>149</v>
      </c>
      <c r="X131" s="30" t="s">
        <v>149</v>
      </c>
      <c r="Y131" s="30" t="s">
        <v>149</v>
      </c>
      <c r="Z131" s="30" t="s">
        <v>149</v>
      </c>
      <c r="AA131" s="30" t="s">
        <v>149</v>
      </c>
      <c r="AB131" s="30" t="s">
        <v>149</v>
      </c>
      <c r="AC131" s="30" t="s">
        <v>149</v>
      </c>
      <c r="AD131" s="30" t="s">
        <v>149</v>
      </c>
      <c r="AE131" s="30" t="s">
        <v>149</v>
      </c>
      <c r="AF131" s="30" t="s">
        <v>149</v>
      </c>
      <c r="AG131" s="30" t="s">
        <v>149</v>
      </c>
      <c r="AH131" s="30" t="s">
        <v>149</v>
      </c>
      <c r="AI131" s="30" t="s">
        <v>149</v>
      </c>
      <c r="AJ131" s="30" t="s">
        <v>149</v>
      </c>
      <c r="AK131" s="30" t="s">
        <v>149</v>
      </c>
      <c r="AL131" s="30" t="s">
        <v>149</v>
      </c>
      <c r="AM131" s="30" t="s">
        <v>149</v>
      </c>
      <c r="AN131" s="30" t="s">
        <v>149</v>
      </c>
      <c r="AO131" s="30" t="s">
        <v>149</v>
      </c>
      <c r="AP131" s="30" t="s">
        <v>149</v>
      </c>
      <c r="AQ131" s="30" t="s">
        <v>149</v>
      </c>
      <c r="AR131" s="30" t="s">
        <v>149</v>
      </c>
      <c r="AS131" s="30" t="s">
        <v>149</v>
      </c>
      <c r="AT131" s="30" t="s">
        <v>149</v>
      </c>
      <c r="AU131" s="30" t="s">
        <v>149</v>
      </c>
      <c r="AV131" s="30" t="s">
        <v>149</v>
      </c>
      <c r="AW131" s="30" t="s">
        <v>149</v>
      </c>
      <c r="AX131" s="30" t="s">
        <v>149</v>
      </c>
      <c r="AY131" s="30" t="s">
        <v>149</v>
      </c>
      <c r="AZ131" s="30" t="s">
        <v>149</v>
      </c>
      <c r="BA131" s="30" t="s">
        <v>149</v>
      </c>
      <c r="BB131" s="30" t="s">
        <v>149</v>
      </c>
      <c r="BC131" s="30" t="s">
        <v>149</v>
      </c>
      <c r="BD131" s="30" t="s">
        <v>149</v>
      </c>
      <c r="BE131" s="30" t="s">
        <v>149</v>
      </c>
      <c r="BF131" s="30" t="s">
        <v>149</v>
      </c>
      <c r="BG131" s="30" t="s">
        <v>149</v>
      </c>
      <c r="BH131" s="41" t="s">
        <v>506</v>
      </c>
      <c r="BI131" s="30" t="s">
        <v>506</v>
      </c>
      <c r="BJ131" s="30" t="s">
        <v>506</v>
      </c>
      <c r="BK131" s="30" t="s">
        <v>506</v>
      </c>
      <c r="BL131" s="30" t="s">
        <v>506</v>
      </c>
      <c r="BM131" s="30" t="s">
        <v>506</v>
      </c>
      <c r="BN131" s="30" t="s">
        <v>149</v>
      </c>
      <c r="BO131" s="30" t="s">
        <v>149</v>
      </c>
      <c r="BP131" s="30" t="s">
        <v>149</v>
      </c>
      <c r="BQ131" s="30" t="s">
        <v>149</v>
      </c>
      <c r="BR131" s="30" t="s">
        <v>149</v>
      </c>
      <c r="BS131" s="30" t="s">
        <v>150</v>
      </c>
      <c r="BT131" s="30" t="s">
        <v>150</v>
      </c>
      <c r="BU131" s="30" t="s">
        <v>150</v>
      </c>
      <c r="BV131" s="30" t="s">
        <v>150</v>
      </c>
      <c r="BW131" s="30" t="s">
        <v>149</v>
      </c>
      <c r="BX131" s="30" t="s">
        <v>149</v>
      </c>
      <c r="BY131" s="30" t="s">
        <v>149</v>
      </c>
      <c r="BZ131" s="30" t="s">
        <v>149</v>
      </c>
      <c r="CA131" s="30" t="s">
        <v>149</v>
      </c>
      <c r="CB131" s="30" t="s">
        <v>149</v>
      </c>
      <c r="CC131" s="30" t="s">
        <v>149</v>
      </c>
      <c r="CD131" s="30" t="s">
        <v>149</v>
      </c>
      <c r="CE131" s="30" t="s">
        <v>149</v>
      </c>
      <c r="CF131" s="30" t="s">
        <v>149</v>
      </c>
      <c r="CG131" s="30" t="s">
        <v>149</v>
      </c>
      <c r="CH131" s="30" t="s">
        <v>149</v>
      </c>
      <c r="CI131" s="30" t="s">
        <v>149</v>
      </c>
      <c r="CJ131" s="30" t="s">
        <v>149</v>
      </c>
      <c r="CK131" s="30" t="s">
        <v>149</v>
      </c>
      <c r="CL131" s="30" t="s">
        <v>149</v>
      </c>
      <c r="CM131" s="30" t="s">
        <v>149</v>
      </c>
      <c r="CN131" s="30" t="s">
        <v>149</v>
      </c>
      <c r="CO131" s="30" t="s">
        <v>149</v>
      </c>
      <c r="CP131" s="30" t="s">
        <v>149</v>
      </c>
      <c r="CQ131" s="30" t="s">
        <v>149</v>
      </c>
      <c r="CR131" s="30" t="s">
        <v>149</v>
      </c>
      <c r="CS131" s="30" t="s">
        <v>149</v>
      </c>
      <c r="CT131" s="30" t="s">
        <v>149</v>
      </c>
      <c r="CU131" s="30" t="s">
        <v>149</v>
      </c>
      <c r="CV131" s="30" t="s">
        <v>149</v>
      </c>
      <c r="CW131" s="30" t="s">
        <v>149</v>
      </c>
      <c r="CX131" s="30" t="s">
        <v>149</v>
      </c>
      <c r="CY131" s="30" t="s">
        <v>149</v>
      </c>
      <c r="CZ131" s="30" t="s">
        <v>149</v>
      </c>
      <c r="DA131" s="30" t="s">
        <v>149</v>
      </c>
      <c r="DB131" s="30" t="s">
        <v>149</v>
      </c>
      <c r="DC131" s="30" t="s">
        <v>149</v>
      </c>
      <c r="DD131" s="30" t="s">
        <v>149</v>
      </c>
      <c r="DE131" s="30" t="s">
        <v>149</v>
      </c>
      <c r="DF131" s="30" t="s">
        <v>506</v>
      </c>
      <c r="DG131" s="30" t="s">
        <v>506</v>
      </c>
      <c r="DH131" s="30" t="s">
        <v>149</v>
      </c>
      <c r="DI131" s="30" t="s">
        <v>149</v>
      </c>
      <c r="DJ131" s="30" t="s">
        <v>149</v>
      </c>
      <c r="DK131" s="30" t="s">
        <v>149</v>
      </c>
      <c r="DL131" s="30" t="s">
        <v>149</v>
      </c>
      <c r="DM131" s="30" t="s">
        <v>149</v>
      </c>
      <c r="DN131" s="30" t="s">
        <v>149</v>
      </c>
      <c r="DO131" s="30" t="s">
        <v>149</v>
      </c>
      <c r="DP131" s="30" t="s">
        <v>149</v>
      </c>
      <c r="DQ131" s="30" t="s">
        <v>149</v>
      </c>
      <c r="DR131" s="30" t="s">
        <v>149</v>
      </c>
      <c r="DS131" s="30" t="s">
        <v>149</v>
      </c>
      <c r="DT131" s="30" t="s">
        <v>149</v>
      </c>
      <c r="DU131" s="30" t="s">
        <v>149</v>
      </c>
      <c r="DV131" s="30" t="s">
        <v>149</v>
      </c>
      <c r="DW131" s="30" t="s">
        <v>149</v>
      </c>
      <c r="DX131" s="30" t="s">
        <v>149</v>
      </c>
      <c r="DY131" s="30" t="s">
        <v>149</v>
      </c>
      <c r="DZ131" s="30" t="s">
        <v>149</v>
      </c>
      <c r="EA131" s="30" t="s">
        <v>149</v>
      </c>
      <c r="EB131" s="30" t="s">
        <v>149</v>
      </c>
      <c r="EC131" s="30" t="s">
        <v>149</v>
      </c>
      <c r="ED131" s="30" t="s">
        <v>149</v>
      </c>
      <c r="EE131" s="30" t="s">
        <v>149</v>
      </c>
      <c r="EF131" s="30" t="s">
        <v>149</v>
      </c>
      <c r="EG131" s="30" t="s">
        <v>149</v>
      </c>
      <c r="EH131" s="30" t="s">
        <v>149</v>
      </c>
      <c r="EI131" s="30" t="s">
        <v>149</v>
      </c>
      <c r="EJ131" s="30" t="s">
        <v>149</v>
      </c>
      <c r="EK131" s="30" t="s">
        <v>149</v>
      </c>
      <c r="EL131" s="41" t="s">
        <v>1304</v>
      </c>
      <c r="EM131" s="30" t="s">
        <v>1289</v>
      </c>
      <c r="EN131" s="30" t="s">
        <v>1307</v>
      </c>
      <c r="EO131" s="30" t="s">
        <v>1308</v>
      </c>
      <c r="EP131" s="30" t="s">
        <v>1250</v>
      </c>
      <c r="EQ131" s="30" t="s">
        <v>1309</v>
      </c>
      <c r="ER131" s="41" t="s">
        <v>1310</v>
      </c>
      <c r="ES131" s="30" t="s">
        <v>411</v>
      </c>
    </row>
    <row r="132" spans="1:234" s="2" customFormat="1" ht="22.5" customHeight="1" x14ac:dyDescent="0.35">
      <c r="A132" s="29">
        <v>130</v>
      </c>
      <c r="B132" s="30" t="s">
        <v>1311</v>
      </c>
      <c r="C132" s="31" t="s">
        <v>501</v>
      </c>
      <c r="D132" s="30" t="s">
        <v>146</v>
      </c>
      <c r="E132" s="41" t="s">
        <v>1246</v>
      </c>
      <c r="F132" s="30">
        <v>54</v>
      </c>
      <c r="G132" s="30">
        <v>5</v>
      </c>
      <c r="H132" s="30" t="s">
        <v>157</v>
      </c>
      <c r="I132" s="30" t="s">
        <v>172</v>
      </c>
      <c r="J132" s="33">
        <v>5000000</v>
      </c>
      <c r="K132" s="33">
        <v>3500000</v>
      </c>
      <c r="L132" s="30">
        <v>5</v>
      </c>
      <c r="M132" s="30" t="s">
        <v>1255</v>
      </c>
      <c r="N132" s="30">
        <v>501</v>
      </c>
      <c r="O132" s="30">
        <v>4</v>
      </c>
      <c r="P132" s="30">
        <v>11</v>
      </c>
      <c r="Q132" s="30" t="s">
        <v>645</v>
      </c>
      <c r="R132" s="30" t="s">
        <v>149</v>
      </c>
      <c r="S132" s="30" t="s">
        <v>149</v>
      </c>
      <c r="T132" s="30" t="s">
        <v>149</v>
      </c>
      <c r="U132" s="30" t="s">
        <v>149</v>
      </c>
      <c r="V132" s="30" t="s">
        <v>149</v>
      </c>
      <c r="W132" s="30" t="s">
        <v>323</v>
      </c>
      <c r="X132" s="30" t="s">
        <v>323</v>
      </c>
      <c r="Y132" s="30" t="s">
        <v>323</v>
      </c>
      <c r="Z132" s="30" t="s">
        <v>323</v>
      </c>
      <c r="AA132" s="30" t="s">
        <v>149</v>
      </c>
      <c r="AB132" s="30" t="s">
        <v>149</v>
      </c>
      <c r="AC132" s="30" t="s">
        <v>149</v>
      </c>
      <c r="AD132" s="30" t="s">
        <v>149</v>
      </c>
      <c r="AE132" s="30" t="s">
        <v>149</v>
      </c>
      <c r="AF132" s="30" t="s">
        <v>149</v>
      </c>
      <c r="AG132" s="30" t="s">
        <v>149</v>
      </c>
      <c r="AH132" s="30" t="s">
        <v>149</v>
      </c>
      <c r="AI132" s="30" t="s">
        <v>149</v>
      </c>
      <c r="AJ132" s="30" t="s">
        <v>150</v>
      </c>
      <c r="AK132" s="30" t="s">
        <v>149</v>
      </c>
      <c r="AL132" s="30" t="s">
        <v>506</v>
      </c>
      <c r="AM132" s="30" t="s">
        <v>506</v>
      </c>
      <c r="AN132" s="30" t="s">
        <v>506</v>
      </c>
      <c r="AO132" s="30" t="s">
        <v>149</v>
      </c>
      <c r="AP132" s="30" t="s">
        <v>150</v>
      </c>
      <c r="AQ132" s="30" t="s">
        <v>150</v>
      </c>
      <c r="AR132" s="30" t="s">
        <v>150</v>
      </c>
      <c r="AS132" s="30" t="s">
        <v>149</v>
      </c>
      <c r="AT132" s="30" t="s">
        <v>149</v>
      </c>
      <c r="AU132" s="30" t="s">
        <v>150</v>
      </c>
      <c r="AV132" s="30" t="s">
        <v>150</v>
      </c>
      <c r="AW132" s="30" t="s">
        <v>149</v>
      </c>
      <c r="AX132" s="30" t="s">
        <v>149</v>
      </c>
      <c r="AY132" s="30" t="s">
        <v>149</v>
      </c>
      <c r="AZ132" s="30" t="s">
        <v>149</v>
      </c>
      <c r="BA132" s="30" t="s">
        <v>323</v>
      </c>
      <c r="BB132" s="30" t="s">
        <v>323</v>
      </c>
      <c r="BC132" s="30" t="s">
        <v>149</v>
      </c>
      <c r="BD132" s="30" t="s">
        <v>150</v>
      </c>
      <c r="BE132" s="30" t="s">
        <v>150</v>
      </c>
      <c r="BF132" s="30" t="s">
        <v>149</v>
      </c>
      <c r="BG132" s="30" t="s">
        <v>149</v>
      </c>
      <c r="BH132" s="41" t="s">
        <v>632</v>
      </c>
      <c r="BI132" s="30" t="s">
        <v>150</v>
      </c>
      <c r="BJ132" s="30" t="s">
        <v>150</v>
      </c>
      <c r="BK132" s="30" t="s">
        <v>149</v>
      </c>
      <c r="BL132" s="30" t="s">
        <v>149</v>
      </c>
      <c r="BM132" s="30" t="s">
        <v>149</v>
      </c>
      <c r="BN132" s="30" t="s">
        <v>149</v>
      </c>
      <c r="BO132" s="30" t="s">
        <v>150</v>
      </c>
      <c r="BP132" s="30" t="s">
        <v>149</v>
      </c>
      <c r="BQ132" s="30" t="s">
        <v>150</v>
      </c>
      <c r="BR132" s="30" t="s">
        <v>149</v>
      </c>
      <c r="BS132" s="30" t="s">
        <v>149</v>
      </c>
      <c r="BT132" s="30" t="s">
        <v>149</v>
      </c>
      <c r="BU132" s="30" t="s">
        <v>150</v>
      </c>
      <c r="BV132" s="30" t="s">
        <v>149</v>
      </c>
      <c r="BW132" s="30" t="s">
        <v>150</v>
      </c>
      <c r="BX132" s="30" t="s">
        <v>150</v>
      </c>
      <c r="BY132" s="30" t="s">
        <v>150</v>
      </c>
      <c r="BZ132" s="30" t="s">
        <v>149</v>
      </c>
      <c r="CA132" s="30" t="s">
        <v>149</v>
      </c>
      <c r="CB132" s="30" t="s">
        <v>149</v>
      </c>
      <c r="CC132" s="30" t="s">
        <v>149</v>
      </c>
      <c r="CD132" s="30" t="s">
        <v>149</v>
      </c>
      <c r="CE132" s="30" t="s">
        <v>150</v>
      </c>
      <c r="CF132" s="30" t="s">
        <v>150</v>
      </c>
      <c r="CG132" s="30" t="s">
        <v>149</v>
      </c>
      <c r="CH132" s="30" t="s">
        <v>149</v>
      </c>
      <c r="CI132" s="30" t="s">
        <v>149</v>
      </c>
      <c r="CJ132" s="30" t="s">
        <v>149</v>
      </c>
      <c r="CK132" s="30" t="s">
        <v>506</v>
      </c>
      <c r="CL132" s="30" t="s">
        <v>506</v>
      </c>
      <c r="CM132" s="30" t="s">
        <v>149</v>
      </c>
      <c r="CN132" s="30" t="s">
        <v>149</v>
      </c>
      <c r="CO132" s="30" t="s">
        <v>149</v>
      </c>
      <c r="CP132" s="30" t="s">
        <v>149</v>
      </c>
      <c r="CQ132" s="30" t="s">
        <v>149</v>
      </c>
      <c r="CR132" s="30" t="s">
        <v>506</v>
      </c>
      <c r="CS132" s="30" t="s">
        <v>150</v>
      </c>
      <c r="CT132" s="30" t="s">
        <v>150</v>
      </c>
      <c r="CU132" s="30" t="s">
        <v>149</v>
      </c>
      <c r="CV132" s="30" t="s">
        <v>149</v>
      </c>
      <c r="CW132" s="30" t="s">
        <v>506</v>
      </c>
      <c r="CX132" s="30" t="s">
        <v>149</v>
      </c>
      <c r="CY132" s="30" t="s">
        <v>149</v>
      </c>
      <c r="CZ132" s="30" t="s">
        <v>150</v>
      </c>
      <c r="DA132" s="30" t="s">
        <v>150</v>
      </c>
      <c r="DB132" s="30" t="s">
        <v>149</v>
      </c>
      <c r="DC132" s="30" t="s">
        <v>506</v>
      </c>
      <c r="DD132" s="30" t="s">
        <v>506</v>
      </c>
      <c r="DE132" s="30" t="s">
        <v>150</v>
      </c>
      <c r="DF132" s="30" t="s">
        <v>149</v>
      </c>
      <c r="DG132" s="30" t="s">
        <v>149</v>
      </c>
      <c r="DH132" s="30" t="s">
        <v>149</v>
      </c>
      <c r="DI132" s="30" t="s">
        <v>149</v>
      </c>
      <c r="DJ132" s="30" t="s">
        <v>150</v>
      </c>
      <c r="DK132" s="30" t="s">
        <v>150</v>
      </c>
      <c r="DL132" s="30" t="s">
        <v>149</v>
      </c>
      <c r="DM132" s="30" t="s">
        <v>149</v>
      </c>
      <c r="DN132" s="30" t="s">
        <v>933</v>
      </c>
      <c r="DO132" s="30" t="s">
        <v>149</v>
      </c>
      <c r="DP132" s="30" t="s">
        <v>149</v>
      </c>
      <c r="DQ132" s="30" t="s">
        <v>149</v>
      </c>
      <c r="DR132" s="30" t="s">
        <v>149</v>
      </c>
      <c r="DS132" s="30" t="s">
        <v>150</v>
      </c>
      <c r="DT132" s="30" t="s">
        <v>150</v>
      </c>
      <c r="DU132" s="30" t="s">
        <v>150</v>
      </c>
      <c r="DV132" s="30" t="s">
        <v>150</v>
      </c>
      <c r="DW132" s="30" t="s">
        <v>150</v>
      </c>
      <c r="DX132" s="30" t="s">
        <v>150</v>
      </c>
      <c r="DY132" s="30" t="s">
        <v>150</v>
      </c>
      <c r="DZ132" s="30" t="s">
        <v>149</v>
      </c>
      <c r="EA132" s="30" t="s">
        <v>149</v>
      </c>
      <c r="EB132" s="30" t="s">
        <v>149</v>
      </c>
      <c r="EC132" s="30" t="s">
        <v>149</v>
      </c>
      <c r="ED132" s="30" t="s">
        <v>149</v>
      </c>
      <c r="EE132" s="30" t="s">
        <v>149</v>
      </c>
      <c r="EF132" s="30" t="s">
        <v>150</v>
      </c>
      <c r="EG132" s="30" t="s">
        <v>149</v>
      </c>
      <c r="EH132" s="30" t="s">
        <v>149</v>
      </c>
      <c r="EI132" s="30" t="s">
        <v>149</v>
      </c>
      <c r="EJ132" s="30" t="s">
        <v>149</v>
      </c>
      <c r="EK132" s="30" t="s">
        <v>149</v>
      </c>
      <c r="EL132" s="41" t="s">
        <v>1304</v>
      </c>
      <c r="EM132" s="30" t="s">
        <v>1066</v>
      </c>
      <c r="EN132" s="30" t="s">
        <v>1312</v>
      </c>
      <c r="EO132" s="30" t="s">
        <v>1313</v>
      </c>
      <c r="EP132" s="30" t="s">
        <v>1314</v>
      </c>
      <c r="EQ132" s="30" t="s">
        <v>1315</v>
      </c>
      <c r="ER132" s="41" t="s">
        <v>1316</v>
      </c>
      <c r="ES132" s="30" t="s">
        <v>411</v>
      </c>
    </row>
    <row r="133" spans="1:234" s="2" customFormat="1" ht="22.5" customHeight="1" x14ac:dyDescent="0.35">
      <c r="A133" s="29">
        <v>131</v>
      </c>
      <c r="B133" s="30" t="s">
        <v>1184</v>
      </c>
      <c r="C133" s="30">
        <v>81365756881</v>
      </c>
      <c r="D133" s="30" t="s">
        <v>146</v>
      </c>
      <c r="E133" s="30" t="s">
        <v>1185</v>
      </c>
      <c r="F133" s="30">
        <v>56</v>
      </c>
      <c r="G133" s="30">
        <v>4</v>
      </c>
      <c r="H133" s="30" t="s">
        <v>157</v>
      </c>
      <c r="I133" s="30" t="s">
        <v>210</v>
      </c>
      <c r="J133" s="33">
        <v>5000000</v>
      </c>
      <c r="K133" s="33">
        <v>3500000</v>
      </c>
      <c r="L133" s="30">
        <v>2</v>
      </c>
      <c r="M133" s="30" t="s">
        <v>147</v>
      </c>
      <c r="N133" s="30">
        <v>250</v>
      </c>
      <c r="O133" s="30">
        <v>1.5</v>
      </c>
      <c r="P133" s="30">
        <v>10</v>
      </c>
      <c r="Q133" s="30" t="s">
        <v>645</v>
      </c>
      <c r="R133" s="30" t="s">
        <v>149</v>
      </c>
      <c r="S133" s="30" t="s">
        <v>149</v>
      </c>
      <c r="T133" s="30" t="s">
        <v>149</v>
      </c>
      <c r="U133" s="30" t="s">
        <v>149</v>
      </c>
      <c r="V133" s="30" t="s">
        <v>149</v>
      </c>
      <c r="W133" s="30" t="s">
        <v>149</v>
      </c>
      <c r="X133" s="30" t="s">
        <v>149</v>
      </c>
      <c r="Y133" s="30" t="s">
        <v>149</v>
      </c>
      <c r="Z133" s="30" t="s">
        <v>149</v>
      </c>
      <c r="AA133" s="30" t="s">
        <v>149</v>
      </c>
      <c r="AB133" s="30" t="s">
        <v>149</v>
      </c>
      <c r="AC133" s="30" t="s">
        <v>149</v>
      </c>
      <c r="AD133" s="30" t="s">
        <v>149</v>
      </c>
      <c r="AE133" s="30" t="s">
        <v>149</v>
      </c>
      <c r="AF133" s="30" t="s">
        <v>149</v>
      </c>
      <c r="AG133" s="30" t="s">
        <v>149</v>
      </c>
      <c r="AH133" s="30" t="s">
        <v>149</v>
      </c>
      <c r="AI133" s="30" t="s">
        <v>149</v>
      </c>
      <c r="AJ133" s="30" t="s">
        <v>149</v>
      </c>
      <c r="AK133" s="30" t="s">
        <v>149</v>
      </c>
      <c r="AL133" s="30" t="s">
        <v>149</v>
      </c>
      <c r="AM133" s="30" t="s">
        <v>149</v>
      </c>
      <c r="AN133" s="30" t="s">
        <v>149</v>
      </c>
      <c r="AO133" s="30" t="s">
        <v>149</v>
      </c>
      <c r="AP133" s="30" t="s">
        <v>149</v>
      </c>
      <c r="AQ133" s="30" t="s">
        <v>149</v>
      </c>
      <c r="AR133" s="30" t="s">
        <v>149</v>
      </c>
      <c r="AS133" s="30" t="s">
        <v>149</v>
      </c>
      <c r="AT133" s="30" t="s">
        <v>149</v>
      </c>
      <c r="AU133" s="30" t="s">
        <v>149</v>
      </c>
      <c r="AV133" s="30" t="s">
        <v>149</v>
      </c>
      <c r="AW133" s="30" t="s">
        <v>149</v>
      </c>
      <c r="AX133" s="30" t="s">
        <v>149</v>
      </c>
      <c r="AY133" s="30" t="s">
        <v>149</v>
      </c>
      <c r="AZ133" s="30" t="s">
        <v>149</v>
      </c>
      <c r="BA133" s="30" t="s">
        <v>149</v>
      </c>
      <c r="BB133" s="30" t="s">
        <v>149</v>
      </c>
      <c r="BC133" s="30" t="s">
        <v>149</v>
      </c>
      <c r="BD133" s="30" t="s">
        <v>149</v>
      </c>
      <c r="BE133" s="30" t="s">
        <v>149</v>
      </c>
      <c r="BF133" s="30" t="s">
        <v>149</v>
      </c>
      <c r="BG133" s="30" t="s">
        <v>149</v>
      </c>
      <c r="BH133" s="30" t="s">
        <v>149</v>
      </c>
      <c r="BI133" s="30" t="s">
        <v>149</v>
      </c>
      <c r="BJ133" s="30" t="s">
        <v>149</v>
      </c>
      <c r="BK133" s="30" t="s">
        <v>149</v>
      </c>
      <c r="BL133" s="30" t="s">
        <v>149</v>
      </c>
      <c r="BM133" s="30" t="s">
        <v>149</v>
      </c>
      <c r="BN133" s="30" t="s">
        <v>149</v>
      </c>
      <c r="BO133" s="30" t="s">
        <v>150</v>
      </c>
      <c r="BP133" s="30" t="s">
        <v>149</v>
      </c>
      <c r="BQ133" s="30" t="s">
        <v>149</v>
      </c>
      <c r="BR133" s="46" t="s">
        <v>150</v>
      </c>
      <c r="BS133" s="46" t="s">
        <v>150</v>
      </c>
      <c r="BT133" s="46" t="s">
        <v>150</v>
      </c>
      <c r="BU133" s="46" t="s">
        <v>150</v>
      </c>
      <c r="BV133" s="46" t="s">
        <v>150</v>
      </c>
      <c r="BW133" s="30" t="s">
        <v>149</v>
      </c>
      <c r="BX133" s="30" t="s">
        <v>149</v>
      </c>
      <c r="BY133" s="30" t="s">
        <v>149</v>
      </c>
      <c r="BZ133" s="30" t="s">
        <v>149</v>
      </c>
      <c r="CA133" s="30" t="s">
        <v>149</v>
      </c>
      <c r="CB133" s="30" t="s">
        <v>149</v>
      </c>
      <c r="CC133" s="30" t="s">
        <v>149</v>
      </c>
      <c r="CD133" s="30" t="s">
        <v>149</v>
      </c>
      <c r="CE133" s="30" t="s">
        <v>149</v>
      </c>
      <c r="CF133" s="30" t="s">
        <v>149</v>
      </c>
      <c r="CG133" s="30" t="s">
        <v>149</v>
      </c>
      <c r="CH133" s="30" t="s">
        <v>149</v>
      </c>
      <c r="CI133" s="30" t="s">
        <v>149</v>
      </c>
      <c r="CJ133" s="30" t="s">
        <v>149</v>
      </c>
      <c r="CK133" s="30" t="s">
        <v>149</v>
      </c>
      <c r="CL133" s="30" t="s">
        <v>149</v>
      </c>
      <c r="CM133" s="30" t="s">
        <v>149</v>
      </c>
      <c r="CN133" s="30" t="s">
        <v>149</v>
      </c>
      <c r="CO133" s="30" t="s">
        <v>149</v>
      </c>
      <c r="CP133" s="30" t="s">
        <v>149</v>
      </c>
      <c r="CQ133" s="30" t="s">
        <v>149</v>
      </c>
      <c r="CR133" s="30" t="s">
        <v>149</v>
      </c>
      <c r="CS133" s="30" t="s">
        <v>149</v>
      </c>
      <c r="CT133" s="30" t="s">
        <v>149</v>
      </c>
      <c r="CU133" s="30" t="s">
        <v>149</v>
      </c>
      <c r="CV133" s="30" t="s">
        <v>149</v>
      </c>
      <c r="CW133" s="30" t="s">
        <v>149</v>
      </c>
      <c r="CX133" s="30" t="s">
        <v>149</v>
      </c>
      <c r="CY133" s="30" t="s">
        <v>149</v>
      </c>
      <c r="CZ133" s="30" t="s">
        <v>149</v>
      </c>
      <c r="DA133" s="30" t="s">
        <v>149</v>
      </c>
      <c r="DB133" s="30" t="s">
        <v>149</v>
      </c>
      <c r="DC133" s="30" t="s">
        <v>149</v>
      </c>
      <c r="DD133" s="30" t="s">
        <v>149</v>
      </c>
      <c r="DE133" s="30" t="s">
        <v>149</v>
      </c>
      <c r="DF133" s="30" t="s">
        <v>149</v>
      </c>
      <c r="DG133" s="30" t="s">
        <v>149</v>
      </c>
      <c r="DH133" s="30" t="s">
        <v>149</v>
      </c>
      <c r="DI133" s="30" t="s">
        <v>149</v>
      </c>
      <c r="DJ133" s="30" t="s">
        <v>149</v>
      </c>
      <c r="DK133" s="30" t="s">
        <v>149</v>
      </c>
      <c r="DL133" s="30" t="s">
        <v>149</v>
      </c>
      <c r="DM133" s="30" t="s">
        <v>149</v>
      </c>
      <c r="DN133" s="30" t="s">
        <v>149</v>
      </c>
      <c r="DO133" s="30" t="s">
        <v>149</v>
      </c>
      <c r="DP133" s="30" t="s">
        <v>149</v>
      </c>
      <c r="DQ133" s="30" t="s">
        <v>149</v>
      </c>
      <c r="DR133" s="30" t="s">
        <v>149</v>
      </c>
      <c r="DS133" s="30" t="s">
        <v>149</v>
      </c>
      <c r="DT133" s="30" t="s">
        <v>149</v>
      </c>
      <c r="DU133" s="30" t="s">
        <v>149</v>
      </c>
      <c r="DV133" s="30" t="s">
        <v>149</v>
      </c>
      <c r="DW133" s="30" t="s">
        <v>149</v>
      </c>
      <c r="DX133" s="30" t="s">
        <v>149</v>
      </c>
      <c r="DY133" s="30" t="s">
        <v>149</v>
      </c>
      <c r="DZ133" s="30" t="s">
        <v>150</v>
      </c>
      <c r="EA133" s="30" t="s">
        <v>149</v>
      </c>
      <c r="EB133" s="30" t="s">
        <v>149</v>
      </c>
      <c r="EC133" s="30" t="s">
        <v>149</v>
      </c>
      <c r="ED133" s="30" t="s">
        <v>149</v>
      </c>
      <c r="EE133" s="30" t="s">
        <v>149</v>
      </c>
      <c r="EF133" s="30" t="s">
        <v>148</v>
      </c>
      <c r="EG133" s="30" t="s">
        <v>149</v>
      </c>
      <c r="EH133" s="30" t="s">
        <v>148</v>
      </c>
      <c r="EI133" s="30" t="s">
        <v>148</v>
      </c>
      <c r="EJ133" s="30" t="s">
        <v>149</v>
      </c>
      <c r="EK133" s="30" t="s">
        <v>149</v>
      </c>
      <c r="EL133" s="30" t="s">
        <v>1186</v>
      </c>
      <c r="EM133" s="30" t="s">
        <v>1187</v>
      </c>
      <c r="EN133" s="30" t="s">
        <v>1188</v>
      </c>
      <c r="EO133" s="30" t="s">
        <v>1189</v>
      </c>
      <c r="EP133" s="30" t="s">
        <v>804</v>
      </c>
      <c r="EQ133" s="30" t="s">
        <v>1190</v>
      </c>
      <c r="ER133" s="30" t="s">
        <v>1191</v>
      </c>
      <c r="ES133" s="30" t="s">
        <v>274</v>
      </c>
    </row>
    <row r="134" spans="1:234" s="2" customFormat="1" ht="22.5" customHeight="1" x14ac:dyDescent="0.35">
      <c r="A134" s="29">
        <v>132</v>
      </c>
      <c r="B134" s="30" t="s">
        <v>1192</v>
      </c>
      <c r="C134" s="31" t="s">
        <v>1193</v>
      </c>
      <c r="D134" s="30" t="s">
        <v>146</v>
      </c>
      <c r="E134" s="30" t="s">
        <v>1185</v>
      </c>
      <c r="F134" s="30">
        <v>56</v>
      </c>
      <c r="G134" s="30">
        <v>4</v>
      </c>
      <c r="H134" s="30" t="s">
        <v>157</v>
      </c>
      <c r="I134" s="30" t="s">
        <v>158</v>
      </c>
      <c r="J134" s="33">
        <v>5000000</v>
      </c>
      <c r="K134" s="33">
        <v>3500000</v>
      </c>
      <c r="L134" s="30">
        <v>1</v>
      </c>
      <c r="M134" s="30" t="s">
        <v>147</v>
      </c>
      <c r="N134" s="30">
        <v>135</v>
      </c>
      <c r="O134" s="30">
        <v>1</v>
      </c>
      <c r="P134" s="30">
        <v>10</v>
      </c>
      <c r="Q134" s="30" t="s">
        <v>645</v>
      </c>
      <c r="R134" s="30" t="s">
        <v>148</v>
      </c>
      <c r="S134" s="30" t="s">
        <v>148</v>
      </c>
      <c r="T134" s="30" t="s">
        <v>148</v>
      </c>
      <c r="U134" s="30" t="s">
        <v>148</v>
      </c>
      <c r="V134" s="30" t="s">
        <v>149</v>
      </c>
      <c r="W134" s="30" t="s">
        <v>149</v>
      </c>
      <c r="X134" s="30" t="s">
        <v>149</v>
      </c>
      <c r="Y134" s="30" t="s">
        <v>149</v>
      </c>
      <c r="Z134" s="30" t="s">
        <v>149</v>
      </c>
      <c r="AA134" s="30" t="s">
        <v>148</v>
      </c>
      <c r="AB134" s="30" t="s">
        <v>148</v>
      </c>
      <c r="AC134" s="30" t="s">
        <v>148</v>
      </c>
      <c r="AD134" s="30" t="s">
        <v>148</v>
      </c>
      <c r="AE134" s="30" t="s">
        <v>148</v>
      </c>
      <c r="AF134" s="30" t="s">
        <v>148</v>
      </c>
      <c r="AG134" s="30" t="s">
        <v>148</v>
      </c>
      <c r="AH134" s="30" t="s">
        <v>148</v>
      </c>
      <c r="AI134" s="30" t="s">
        <v>148</v>
      </c>
      <c r="AJ134" s="30" t="s">
        <v>148</v>
      </c>
      <c r="AK134" s="30" t="s">
        <v>149</v>
      </c>
      <c r="AL134" s="30" t="s">
        <v>149</v>
      </c>
      <c r="AM134" s="30" t="s">
        <v>149</v>
      </c>
      <c r="AN134" s="30" t="s">
        <v>149</v>
      </c>
      <c r="AO134" s="30" t="s">
        <v>148</v>
      </c>
      <c r="AP134" s="30" t="s">
        <v>148</v>
      </c>
      <c r="AQ134" s="30" t="s">
        <v>148</v>
      </c>
      <c r="AR134" s="30" t="s">
        <v>148</v>
      </c>
      <c r="AS134" s="30" t="s">
        <v>148</v>
      </c>
      <c r="AT134" s="30" t="s">
        <v>148</v>
      </c>
      <c r="AU134" s="30" t="s">
        <v>149</v>
      </c>
      <c r="AV134" s="30" t="s">
        <v>149</v>
      </c>
      <c r="AW134" s="30" t="s">
        <v>148</v>
      </c>
      <c r="AX134" s="30" t="s">
        <v>148</v>
      </c>
      <c r="AY134" s="30" t="s">
        <v>148</v>
      </c>
      <c r="AZ134" s="30" t="s">
        <v>148</v>
      </c>
      <c r="BA134" s="30" t="s">
        <v>148</v>
      </c>
      <c r="BB134" s="30" t="s">
        <v>148</v>
      </c>
      <c r="BC134" s="30" t="s">
        <v>148</v>
      </c>
      <c r="BD134" s="30" t="s">
        <v>148</v>
      </c>
      <c r="BE134" s="30" t="s">
        <v>148</v>
      </c>
      <c r="BF134" s="30" t="s">
        <v>148</v>
      </c>
      <c r="BG134" s="30" t="s">
        <v>149</v>
      </c>
      <c r="BH134" s="30" t="s">
        <v>149</v>
      </c>
      <c r="BI134" s="30" t="s">
        <v>149</v>
      </c>
      <c r="BJ134" s="30" t="s">
        <v>149</v>
      </c>
      <c r="BK134" s="30" t="s">
        <v>149</v>
      </c>
      <c r="BL134" s="30" t="s">
        <v>148</v>
      </c>
      <c r="BM134" s="30" t="s">
        <v>148</v>
      </c>
      <c r="BN134" s="30" t="s">
        <v>148</v>
      </c>
      <c r="BO134" s="30" t="s">
        <v>148</v>
      </c>
      <c r="BP134" s="30" t="s">
        <v>148</v>
      </c>
      <c r="BQ134" s="30" t="s">
        <v>148</v>
      </c>
      <c r="BR134" s="46" t="s">
        <v>149</v>
      </c>
      <c r="BS134" s="30" t="s">
        <v>159</v>
      </c>
      <c r="BT134" s="30" t="s">
        <v>160</v>
      </c>
      <c r="BU134" s="30" t="s">
        <v>160</v>
      </c>
      <c r="BV134" s="30" t="s">
        <v>160</v>
      </c>
      <c r="BW134" s="30" t="s">
        <v>149</v>
      </c>
      <c r="BX134" s="30" t="s">
        <v>149</v>
      </c>
      <c r="BY134" s="30" t="s">
        <v>149</v>
      </c>
      <c r="BZ134" s="30" t="s">
        <v>149</v>
      </c>
      <c r="CA134" s="30" t="s">
        <v>149</v>
      </c>
      <c r="CB134" s="30" t="s">
        <v>149</v>
      </c>
      <c r="CC134" s="30" t="s">
        <v>149</v>
      </c>
      <c r="CD134" s="30" t="s">
        <v>149</v>
      </c>
      <c r="CE134" s="30" t="s">
        <v>160</v>
      </c>
      <c r="CF134" s="30" t="s">
        <v>160</v>
      </c>
      <c r="CG134" s="30" t="s">
        <v>160</v>
      </c>
      <c r="CH134" s="30" t="s">
        <v>160</v>
      </c>
      <c r="CI134" s="30" t="s">
        <v>160</v>
      </c>
      <c r="CJ134" s="30" t="s">
        <v>160</v>
      </c>
      <c r="CK134" s="30" t="s">
        <v>160</v>
      </c>
      <c r="CL134" s="30" t="s">
        <v>160</v>
      </c>
      <c r="CM134" s="30" t="s">
        <v>160</v>
      </c>
      <c r="CN134" s="30" t="s">
        <v>160</v>
      </c>
      <c r="CO134" s="30" t="s">
        <v>160</v>
      </c>
      <c r="CP134" s="30" t="s">
        <v>160</v>
      </c>
      <c r="CQ134" s="30" t="s">
        <v>160</v>
      </c>
      <c r="CR134" s="30" t="s">
        <v>160</v>
      </c>
      <c r="CS134" s="30" t="s">
        <v>160</v>
      </c>
      <c r="CT134" s="30" t="s">
        <v>149</v>
      </c>
      <c r="CU134" s="30" t="s">
        <v>149</v>
      </c>
      <c r="CV134" s="30" t="s">
        <v>149</v>
      </c>
      <c r="CW134" s="30" t="s">
        <v>160</v>
      </c>
      <c r="CX134" s="30" t="s">
        <v>160</v>
      </c>
      <c r="CY134" s="30" t="s">
        <v>160</v>
      </c>
      <c r="CZ134" s="30" t="s">
        <v>160</v>
      </c>
      <c r="DA134" s="30" t="s">
        <v>160</v>
      </c>
      <c r="DB134" s="30" t="s">
        <v>160</v>
      </c>
      <c r="DC134" s="30" t="s">
        <v>160</v>
      </c>
      <c r="DD134" s="30" t="s">
        <v>160</v>
      </c>
      <c r="DE134" s="30" t="s">
        <v>160</v>
      </c>
      <c r="DF134" s="30" t="s">
        <v>160</v>
      </c>
      <c r="DG134" s="30" t="s">
        <v>149</v>
      </c>
      <c r="DH134" s="30" t="s">
        <v>149</v>
      </c>
      <c r="DI134" s="30" t="s">
        <v>160</v>
      </c>
      <c r="DJ134" s="30" t="s">
        <v>149</v>
      </c>
      <c r="DK134" s="30" t="s">
        <v>149</v>
      </c>
      <c r="DL134" s="30" t="s">
        <v>160</v>
      </c>
      <c r="DM134" s="30" t="s">
        <v>149</v>
      </c>
      <c r="DN134" s="30" t="s">
        <v>160</v>
      </c>
      <c r="DO134" s="30" t="s">
        <v>149</v>
      </c>
      <c r="DP134" s="30" t="s">
        <v>149</v>
      </c>
      <c r="DQ134" s="30" t="s">
        <v>160</v>
      </c>
      <c r="DR134" s="30" t="s">
        <v>160</v>
      </c>
      <c r="DS134" s="30" t="s">
        <v>149</v>
      </c>
      <c r="DT134" s="30" t="s">
        <v>160</v>
      </c>
      <c r="DU134" s="30" t="s">
        <v>149</v>
      </c>
      <c r="DV134" s="30" t="s">
        <v>160</v>
      </c>
      <c r="DW134" s="30" t="s">
        <v>149</v>
      </c>
      <c r="DX134" s="30" t="s">
        <v>160</v>
      </c>
      <c r="DY134" s="30" t="s">
        <v>160</v>
      </c>
      <c r="DZ134" s="30" t="s">
        <v>160</v>
      </c>
      <c r="EA134" s="30" t="s">
        <v>160</v>
      </c>
      <c r="EB134" s="30" t="s">
        <v>160</v>
      </c>
      <c r="EC134" s="30" t="s">
        <v>160</v>
      </c>
      <c r="ED134" s="30" t="s">
        <v>160</v>
      </c>
      <c r="EE134" s="30" t="s">
        <v>160</v>
      </c>
      <c r="EF134" s="30" t="s">
        <v>160</v>
      </c>
      <c r="EG134" s="30" t="s">
        <v>149</v>
      </c>
      <c r="EH134" s="30" t="s">
        <v>159</v>
      </c>
      <c r="EI134" s="30" t="s">
        <v>160</v>
      </c>
      <c r="EJ134" s="30" t="s">
        <v>149</v>
      </c>
      <c r="EK134" s="30" t="s">
        <v>149</v>
      </c>
      <c r="EL134" s="30" t="s">
        <v>1194</v>
      </c>
      <c r="EM134" s="30" t="s">
        <v>1195</v>
      </c>
      <c r="EN134" s="30" t="s">
        <v>1196</v>
      </c>
      <c r="EO134" s="30" t="s">
        <v>1197</v>
      </c>
      <c r="EP134" s="30" t="s">
        <v>804</v>
      </c>
      <c r="EQ134" s="30" t="s">
        <v>1198</v>
      </c>
      <c r="ER134" s="30" t="s">
        <v>1199</v>
      </c>
      <c r="ES134" s="30" t="s">
        <v>274</v>
      </c>
    </row>
    <row r="135" spans="1:234" s="2" customFormat="1" ht="22.5" customHeight="1" x14ac:dyDescent="0.35">
      <c r="A135" s="29">
        <v>133</v>
      </c>
      <c r="B135" s="30" t="s">
        <v>1200</v>
      </c>
      <c r="C135" s="31" t="s">
        <v>826</v>
      </c>
      <c r="D135" s="30" t="s">
        <v>146</v>
      </c>
      <c r="E135" s="30" t="s">
        <v>1201</v>
      </c>
      <c r="F135" s="30">
        <v>58</v>
      </c>
      <c r="G135" s="30">
        <v>3</v>
      </c>
      <c r="H135" s="30" t="s">
        <v>157</v>
      </c>
      <c r="I135" s="30" t="s">
        <v>210</v>
      </c>
      <c r="J135" s="33">
        <v>4000000</v>
      </c>
      <c r="K135" s="33">
        <v>3500000</v>
      </c>
      <c r="L135" s="30">
        <v>1</v>
      </c>
      <c r="M135" s="30" t="s">
        <v>147</v>
      </c>
      <c r="N135" s="30">
        <v>135</v>
      </c>
      <c r="O135" s="30">
        <v>1</v>
      </c>
      <c r="P135" s="30">
        <v>10</v>
      </c>
      <c r="Q135" s="30" t="s">
        <v>645</v>
      </c>
      <c r="R135" s="30" t="s">
        <v>149</v>
      </c>
      <c r="S135" s="30" t="s">
        <v>149</v>
      </c>
      <c r="T135" s="30" t="s">
        <v>149</v>
      </c>
      <c r="U135" s="30" t="s">
        <v>149</v>
      </c>
      <c r="V135" s="30" t="s">
        <v>149</v>
      </c>
      <c r="W135" s="30" t="s">
        <v>149</v>
      </c>
      <c r="X135" s="30" t="s">
        <v>149</v>
      </c>
      <c r="Y135" s="30" t="s">
        <v>149</v>
      </c>
      <c r="Z135" s="30" t="s">
        <v>149</v>
      </c>
      <c r="AA135" s="30" t="s">
        <v>149</v>
      </c>
      <c r="AB135" s="30" t="s">
        <v>149</v>
      </c>
      <c r="AC135" s="30" t="s">
        <v>149</v>
      </c>
      <c r="AD135" s="30" t="s">
        <v>149</v>
      </c>
      <c r="AE135" s="30" t="s">
        <v>149</v>
      </c>
      <c r="AF135" s="30" t="s">
        <v>149</v>
      </c>
      <c r="AG135" s="30" t="s">
        <v>149</v>
      </c>
      <c r="AH135" s="30" t="s">
        <v>149</v>
      </c>
      <c r="AI135" s="30" t="s">
        <v>148</v>
      </c>
      <c r="AJ135" s="30" t="s">
        <v>148</v>
      </c>
      <c r="AK135" s="30" t="s">
        <v>149</v>
      </c>
      <c r="AL135" s="30" t="s">
        <v>149</v>
      </c>
      <c r="AM135" s="30" t="s">
        <v>149</v>
      </c>
      <c r="AN135" s="30" t="s">
        <v>149</v>
      </c>
      <c r="AO135" s="30" t="s">
        <v>149</v>
      </c>
      <c r="AP135" s="30" t="s">
        <v>149</v>
      </c>
      <c r="AQ135" s="30" t="s">
        <v>149</v>
      </c>
      <c r="AR135" s="30" t="s">
        <v>149</v>
      </c>
      <c r="AS135" s="30" t="s">
        <v>149</v>
      </c>
      <c r="AT135" s="30" t="s">
        <v>149</v>
      </c>
      <c r="AU135" s="30" t="s">
        <v>149</v>
      </c>
      <c r="AV135" s="30" t="s">
        <v>149</v>
      </c>
      <c r="AW135" s="30" t="s">
        <v>149</v>
      </c>
      <c r="AX135" s="30" t="s">
        <v>149</v>
      </c>
      <c r="AY135" s="30" t="s">
        <v>149</v>
      </c>
      <c r="AZ135" s="30" t="s">
        <v>149</v>
      </c>
      <c r="BA135" s="30" t="s">
        <v>149</v>
      </c>
      <c r="BB135" s="30" t="s">
        <v>149</v>
      </c>
      <c r="BC135" s="30" t="s">
        <v>149</v>
      </c>
      <c r="BD135" s="30" t="s">
        <v>149</v>
      </c>
      <c r="BE135" s="30" t="s">
        <v>149</v>
      </c>
      <c r="BF135" s="30" t="s">
        <v>149</v>
      </c>
      <c r="BG135" s="30" t="s">
        <v>149</v>
      </c>
      <c r="BH135" s="30" t="s">
        <v>149</v>
      </c>
      <c r="BI135" s="30" t="s">
        <v>149</v>
      </c>
      <c r="BJ135" s="30" t="s">
        <v>149</v>
      </c>
      <c r="BK135" s="30" t="s">
        <v>149</v>
      </c>
      <c r="BL135" s="30" t="s">
        <v>148</v>
      </c>
      <c r="BM135" s="30" t="s">
        <v>148</v>
      </c>
      <c r="BN135" s="30" t="s">
        <v>149</v>
      </c>
      <c r="BO135" s="30" t="s">
        <v>159</v>
      </c>
      <c r="BP135" s="30" t="s">
        <v>149</v>
      </c>
      <c r="BQ135" s="30" t="s">
        <v>149</v>
      </c>
      <c r="BR135" s="46" t="s">
        <v>149</v>
      </c>
      <c r="BS135" s="30" t="s">
        <v>150</v>
      </c>
      <c r="BT135" s="30" t="s">
        <v>159</v>
      </c>
      <c r="BU135" s="30" t="s">
        <v>159</v>
      </c>
      <c r="BV135" s="30" t="s">
        <v>159</v>
      </c>
      <c r="BW135" s="30" t="s">
        <v>159</v>
      </c>
      <c r="BX135" s="30" t="s">
        <v>159</v>
      </c>
      <c r="BY135" s="30" t="s">
        <v>159</v>
      </c>
      <c r="BZ135" s="30" t="s">
        <v>159</v>
      </c>
      <c r="CA135" s="30" t="s">
        <v>159</v>
      </c>
      <c r="CB135" s="30" t="s">
        <v>159</v>
      </c>
      <c r="CC135" s="30" t="s">
        <v>159</v>
      </c>
      <c r="CD135" s="30" t="s">
        <v>159</v>
      </c>
      <c r="CE135" s="30" t="s">
        <v>159</v>
      </c>
      <c r="CF135" s="30" t="s">
        <v>159</v>
      </c>
      <c r="CG135" s="30" t="s">
        <v>159</v>
      </c>
      <c r="CH135" s="30" t="s">
        <v>159</v>
      </c>
      <c r="CI135" s="30" t="s">
        <v>159</v>
      </c>
      <c r="CJ135" s="30" t="s">
        <v>159</v>
      </c>
      <c r="CK135" s="30" t="s">
        <v>159</v>
      </c>
      <c r="CL135" s="30" t="s">
        <v>159</v>
      </c>
      <c r="CM135" s="30" t="s">
        <v>159</v>
      </c>
      <c r="CN135" s="30" t="s">
        <v>159</v>
      </c>
      <c r="CO135" s="30" t="s">
        <v>159</v>
      </c>
      <c r="CP135" s="30" t="s">
        <v>159</v>
      </c>
      <c r="CQ135" s="30" t="s">
        <v>159</v>
      </c>
      <c r="CR135" s="30" t="s">
        <v>159</v>
      </c>
      <c r="CS135" s="30" t="s">
        <v>159</v>
      </c>
      <c r="CT135" s="30" t="s">
        <v>159</v>
      </c>
      <c r="CU135" s="30" t="s">
        <v>159</v>
      </c>
      <c r="CV135" s="30" t="s">
        <v>159</v>
      </c>
      <c r="CW135" s="30" t="s">
        <v>159</v>
      </c>
      <c r="CX135" s="30" t="s">
        <v>159</v>
      </c>
      <c r="CY135" s="30" t="s">
        <v>160</v>
      </c>
      <c r="CZ135" s="30" t="s">
        <v>149</v>
      </c>
      <c r="DA135" s="30" t="s">
        <v>149</v>
      </c>
      <c r="DB135" s="30" t="s">
        <v>149</v>
      </c>
      <c r="DC135" s="30" t="s">
        <v>149</v>
      </c>
      <c r="DD135" s="30" t="s">
        <v>160</v>
      </c>
      <c r="DE135" s="30" t="s">
        <v>149</v>
      </c>
      <c r="DF135" s="30" t="s">
        <v>149</v>
      </c>
      <c r="DG135" s="30" t="s">
        <v>149</v>
      </c>
      <c r="DH135" s="30" t="s">
        <v>149</v>
      </c>
      <c r="DI135" s="30" t="s">
        <v>149</v>
      </c>
      <c r="DJ135" s="30" t="s">
        <v>149</v>
      </c>
      <c r="DK135" s="30" t="s">
        <v>149</v>
      </c>
      <c r="DL135" s="30" t="s">
        <v>149</v>
      </c>
      <c r="DM135" s="30" t="s">
        <v>149</v>
      </c>
      <c r="DN135" s="30" t="s">
        <v>149</v>
      </c>
      <c r="DO135" s="30" t="s">
        <v>149</v>
      </c>
      <c r="DP135" s="30" t="s">
        <v>149</v>
      </c>
      <c r="DQ135" s="30" t="s">
        <v>149</v>
      </c>
      <c r="DR135" s="30" t="s">
        <v>149</v>
      </c>
      <c r="DS135" s="30" t="s">
        <v>149</v>
      </c>
      <c r="DT135" s="30" t="s">
        <v>149</v>
      </c>
      <c r="DU135" s="30" t="s">
        <v>149</v>
      </c>
      <c r="DV135" s="30" t="s">
        <v>149</v>
      </c>
      <c r="DW135" s="30" t="s">
        <v>149</v>
      </c>
      <c r="DX135" s="30" t="s">
        <v>149</v>
      </c>
      <c r="DY135" s="30" t="s">
        <v>149</v>
      </c>
      <c r="DZ135" s="30" t="s">
        <v>149</v>
      </c>
      <c r="EA135" s="30" t="s">
        <v>149</v>
      </c>
      <c r="EB135" s="30" t="s">
        <v>149</v>
      </c>
      <c r="EC135" s="30" t="s">
        <v>149</v>
      </c>
      <c r="ED135" s="30" t="s">
        <v>149</v>
      </c>
      <c r="EE135" s="30" t="s">
        <v>149</v>
      </c>
      <c r="EF135" s="30" t="s">
        <v>149</v>
      </c>
      <c r="EG135" s="30" t="s">
        <v>149</v>
      </c>
      <c r="EH135" s="30" t="s">
        <v>149</v>
      </c>
      <c r="EI135" s="30" t="s">
        <v>149</v>
      </c>
      <c r="EJ135" s="30" t="s">
        <v>149</v>
      </c>
      <c r="EK135" s="30" t="s">
        <v>149</v>
      </c>
      <c r="EL135" s="30" t="s">
        <v>1202</v>
      </c>
      <c r="EM135" s="30" t="s">
        <v>1187</v>
      </c>
      <c r="EN135" s="30" t="s">
        <v>1203</v>
      </c>
      <c r="EO135" s="30" t="s">
        <v>1204</v>
      </c>
      <c r="EP135" s="30" t="s">
        <v>804</v>
      </c>
      <c r="EQ135" s="30" t="s">
        <v>1198</v>
      </c>
      <c r="ER135" s="30" t="s">
        <v>1205</v>
      </c>
      <c r="ES135" s="30"/>
    </row>
    <row r="136" spans="1:234" s="2" customFormat="1" ht="22.5" customHeight="1" x14ac:dyDescent="0.35">
      <c r="A136" s="29">
        <v>134</v>
      </c>
      <c r="B136" s="30" t="s">
        <v>1206</v>
      </c>
      <c r="C136" s="31" t="s">
        <v>1207</v>
      </c>
      <c r="D136" s="30" t="s">
        <v>146</v>
      </c>
      <c r="E136" s="30" t="s">
        <v>1185</v>
      </c>
      <c r="F136" s="30">
        <v>45</v>
      </c>
      <c r="G136" s="30">
        <v>4</v>
      </c>
      <c r="H136" s="30" t="s">
        <v>157</v>
      </c>
      <c r="I136" s="30" t="s">
        <v>158</v>
      </c>
      <c r="J136" s="33">
        <v>7000000</v>
      </c>
      <c r="K136" s="33">
        <v>4000000</v>
      </c>
      <c r="L136" s="30">
        <v>2</v>
      </c>
      <c r="M136" s="30" t="s">
        <v>147</v>
      </c>
      <c r="N136" s="30">
        <v>250</v>
      </c>
      <c r="O136" s="30" t="s">
        <v>1208</v>
      </c>
      <c r="P136" s="30">
        <v>7</v>
      </c>
      <c r="Q136" s="30" t="s">
        <v>645</v>
      </c>
      <c r="R136" s="30" t="s">
        <v>149</v>
      </c>
      <c r="S136" s="30" t="s">
        <v>149</v>
      </c>
      <c r="T136" s="30" t="s">
        <v>149</v>
      </c>
      <c r="U136" s="30" t="s">
        <v>149</v>
      </c>
      <c r="V136" s="30" t="s">
        <v>149</v>
      </c>
      <c r="W136" s="30" t="s">
        <v>149</v>
      </c>
      <c r="X136" s="30" t="s">
        <v>149</v>
      </c>
      <c r="Y136" s="30" t="s">
        <v>149</v>
      </c>
      <c r="Z136" s="30" t="s">
        <v>149</v>
      </c>
      <c r="AA136" s="30" t="s">
        <v>149</v>
      </c>
      <c r="AB136" s="30" t="s">
        <v>149</v>
      </c>
      <c r="AC136" s="30" t="s">
        <v>149</v>
      </c>
      <c r="AD136" s="30" t="s">
        <v>149</v>
      </c>
      <c r="AE136" s="30" t="s">
        <v>149</v>
      </c>
      <c r="AF136" s="30" t="s">
        <v>149</v>
      </c>
      <c r="AG136" s="30" t="s">
        <v>149</v>
      </c>
      <c r="AH136" s="30" t="s">
        <v>149</v>
      </c>
      <c r="AI136" s="30" t="s">
        <v>149</v>
      </c>
      <c r="AJ136" s="30" t="s">
        <v>149</v>
      </c>
      <c r="AK136" s="30" t="s">
        <v>149</v>
      </c>
      <c r="AL136" s="30" t="s">
        <v>149</v>
      </c>
      <c r="AM136" s="30" t="s">
        <v>149</v>
      </c>
      <c r="AN136" s="30" t="s">
        <v>149</v>
      </c>
      <c r="AO136" s="30" t="s">
        <v>149</v>
      </c>
      <c r="AP136" s="30" t="s">
        <v>149</v>
      </c>
      <c r="AQ136" s="30" t="s">
        <v>149</v>
      </c>
      <c r="AR136" s="30" t="s">
        <v>149</v>
      </c>
      <c r="AS136" s="30" t="s">
        <v>149</v>
      </c>
      <c r="AT136" s="30" t="s">
        <v>149</v>
      </c>
      <c r="AU136" s="30" t="s">
        <v>149</v>
      </c>
      <c r="AV136" s="30" t="s">
        <v>149</v>
      </c>
      <c r="AW136" s="30" t="s">
        <v>149</v>
      </c>
      <c r="AX136" s="30" t="s">
        <v>149</v>
      </c>
      <c r="AY136" s="30" t="s">
        <v>149</v>
      </c>
      <c r="AZ136" s="30" t="s">
        <v>149</v>
      </c>
      <c r="BA136" s="30" t="s">
        <v>149</v>
      </c>
      <c r="BB136" s="30" t="s">
        <v>149</v>
      </c>
      <c r="BC136" s="30" t="s">
        <v>149</v>
      </c>
      <c r="BD136" s="30" t="s">
        <v>149</v>
      </c>
      <c r="BE136" s="30" t="s">
        <v>149</v>
      </c>
      <c r="BF136" s="30" t="s">
        <v>149</v>
      </c>
      <c r="BG136" s="30" t="s">
        <v>149</v>
      </c>
      <c r="BH136" s="30" t="s">
        <v>149</v>
      </c>
      <c r="BI136" s="30" t="s">
        <v>148</v>
      </c>
      <c r="BJ136" s="30" t="s">
        <v>149</v>
      </c>
      <c r="BK136" s="30" t="s">
        <v>149</v>
      </c>
      <c r="BL136" s="30" t="s">
        <v>148</v>
      </c>
      <c r="BM136" s="30" t="s">
        <v>148</v>
      </c>
      <c r="BN136" s="30" t="s">
        <v>149</v>
      </c>
      <c r="BO136" s="30" t="s">
        <v>150</v>
      </c>
      <c r="BP136" s="30" t="s">
        <v>150</v>
      </c>
      <c r="BQ136" s="30" t="s">
        <v>150</v>
      </c>
      <c r="BR136" s="30" t="s">
        <v>150</v>
      </c>
      <c r="BS136" s="30" t="s">
        <v>150</v>
      </c>
      <c r="BT136" s="30" t="s">
        <v>159</v>
      </c>
      <c r="BU136" s="30" t="s">
        <v>159</v>
      </c>
      <c r="BV136" s="30" t="s">
        <v>159</v>
      </c>
      <c r="BW136" s="30" t="s">
        <v>149</v>
      </c>
      <c r="BX136" s="30" t="s">
        <v>149</v>
      </c>
      <c r="BY136" s="30" t="s">
        <v>149</v>
      </c>
      <c r="BZ136" s="30" t="s">
        <v>149</v>
      </c>
      <c r="CA136" s="30" t="s">
        <v>149</v>
      </c>
      <c r="CB136" s="30" t="s">
        <v>149</v>
      </c>
      <c r="CC136" s="30" t="s">
        <v>149</v>
      </c>
      <c r="CD136" s="30" t="s">
        <v>149</v>
      </c>
      <c r="CE136" s="30" t="s">
        <v>159</v>
      </c>
      <c r="CF136" s="30" t="s">
        <v>159</v>
      </c>
      <c r="CG136" s="30" t="s">
        <v>159</v>
      </c>
      <c r="CH136" s="30" t="s">
        <v>159</v>
      </c>
      <c r="CI136" s="30" t="s">
        <v>159</v>
      </c>
      <c r="CJ136" s="30" t="s">
        <v>159</v>
      </c>
      <c r="CK136" s="30" t="s">
        <v>159</v>
      </c>
      <c r="CL136" s="30" t="s">
        <v>159</v>
      </c>
      <c r="CM136" s="30" t="s">
        <v>159</v>
      </c>
      <c r="CN136" s="30" t="s">
        <v>159</v>
      </c>
      <c r="CO136" s="30" t="s">
        <v>159</v>
      </c>
      <c r="CP136" s="30" t="s">
        <v>159</v>
      </c>
      <c r="CQ136" s="30" t="s">
        <v>159</v>
      </c>
      <c r="CR136" s="30" t="s">
        <v>159</v>
      </c>
      <c r="CS136" s="30" t="s">
        <v>159</v>
      </c>
      <c r="CT136" s="30" t="s">
        <v>159</v>
      </c>
      <c r="CU136" s="30" t="s">
        <v>159</v>
      </c>
      <c r="CV136" s="30" t="s">
        <v>159</v>
      </c>
      <c r="CW136" s="30" t="s">
        <v>159</v>
      </c>
      <c r="CX136" s="30" t="s">
        <v>159</v>
      </c>
      <c r="CY136" s="30" t="s">
        <v>159</v>
      </c>
      <c r="CZ136" s="30" t="s">
        <v>159</v>
      </c>
      <c r="DA136" s="30" t="s">
        <v>159</v>
      </c>
      <c r="DB136" s="30" t="s">
        <v>159</v>
      </c>
      <c r="DC136" s="30" t="s">
        <v>159</v>
      </c>
      <c r="DD136" s="30" t="s">
        <v>159</v>
      </c>
      <c r="DE136" s="30" t="s">
        <v>159</v>
      </c>
      <c r="DF136" s="30" t="s">
        <v>159</v>
      </c>
      <c r="DG136" s="30" t="s">
        <v>159</v>
      </c>
      <c r="DH136" s="30" t="s">
        <v>159</v>
      </c>
      <c r="DI136" s="30" t="s">
        <v>159</v>
      </c>
      <c r="DJ136" s="30" t="s">
        <v>159</v>
      </c>
      <c r="DK136" s="30" t="s">
        <v>159</v>
      </c>
      <c r="DL136" s="30" t="s">
        <v>159</v>
      </c>
      <c r="DM136" s="30" t="s">
        <v>159</v>
      </c>
      <c r="DN136" s="30" t="s">
        <v>159</v>
      </c>
      <c r="DO136" s="30" t="s">
        <v>159</v>
      </c>
      <c r="DP136" s="30" t="s">
        <v>159</v>
      </c>
      <c r="DQ136" s="30" t="s">
        <v>159</v>
      </c>
      <c r="DR136" s="30" t="s">
        <v>159</v>
      </c>
      <c r="DS136" s="30" t="s">
        <v>159</v>
      </c>
      <c r="DT136" s="30" t="s">
        <v>159</v>
      </c>
      <c r="DU136" s="30" t="s">
        <v>159</v>
      </c>
      <c r="DV136" s="30" t="s">
        <v>159</v>
      </c>
      <c r="DW136" s="30" t="s">
        <v>159</v>
      </c>
      <c r="DX136" s="30" t="s">
        <v>159</v>
      </c>
      <c r="DY136" s="30" t="s">
        <v>159</v>
      </c>
      <c r="DZ136" s="30" t="s">
        <v>159</v>
      </c>
      <c r="EA136" s="30" t="s">
        <v>159</v>
      </c>
      <c r="EB136" s="30" t="s">
        <v>159</v>
      </c>
      <c r="EC136" s="30" t="s">
        <v>159</v>
      </c>
      <c r="ED136" s="30" t="s">
        <v>159</v>
      </c>
      <c r="EE136" s="30" t="s">
        <v>159</v>
      </c>
      <c r="EF136" s="30" t="s">
        <v>159</v>
      </c>
      <c r="EG136" s="30" t="s">
        <v>159</v>
      </c>
      <c r="EH136" s="30" t="s">
        <v>159</v>
      </c>
      <c r="EI136" s="30" t="s">
        <v>159</v>
      </c>
      <c r="EJ136" s="30" t="s">
        <v>159</v>
      </c>
      <c r="EK136" s="30" t="s">
        <v>159</v>
      </c>
      <c r="EL136" s="30" t="s">
        <v>1209</v>
      </c>
      <c r="EM136" s="30" t="s">
        <v>793</v>
      </c>
      <c r="EN136" s="30" t="s">
        <v>794</v>
      </c>
      <c r="EO136" s="30" t="s">
        <v>411</v>
      </c>
      <c r="EP136" s="30" t="s">
        <v>804</v>
      </c>
      <c r="EQ136" s="30" t="s">
        <v>1210</v>
      </c>
      <c r="ER136" s="30" t="s">
        <v>1211</v>
      </c>
      <c r="ES136" s="30" t="s">
        <v>274</v>
      </c>
    </row>
    <row r="137" spans="1:234" s="2" customFormat="1" ht="22.5" customHeight="1" x14ac:dyDescent="0.35">
      <c r="A137" s="29">
        <v>135</v>
      </c>
      <c r="B137" s="30" t="s">
        <v>1212</v>
      </c>
      <c r="C137" s="31" t="s">
        <v>799</v>
      </c>
      <c r="D137" s="30" t="s">
        <v>146</v>
      </c>
      <c r="E137" s="30" t="s">
        <v>1201</v>
      </c>
      <c r="F137" s="30">
        <v>53</v>
      </c>
      <c r="G137" s="30">
        <v>5</v>
      </c>
      <c r="H137" s="30" t="s">
        <v>157</v>
      </c>
      <c r="I137" s="30" t="s">
        <v>172</v>
      </c>
      <c r="J137" s="33">
        <v>5000000</v>
      </c>
      <c r="K137" s="30">
        <v>3500000</v>
      </c>
      <c r="L137" s="30">
        <v>1</v>
      </c>
      <c r="M137" s="30" t="s">
        <v>147</v>
      </c>
      <c r="N137" s="30">
        <v>135</v>
      </c>
      <c r="O137" s="30">
        <v>1</v>
      </c>
      <c r="P137" s="30">
        <v>10</v>
      </c>
      <c r="Q137" s="30" t="s">
        <v>645</v>
      </c>
      <c r="R137" s="30" t="s">
        <v>148</v>
      </c>
      <c r="S137" s="30" t="s">
        <v>148</v>
      </c>
      <c r="T137" s="30" t="s">
        <v>148</v>
      </c>
      <c r="U137" s="30" t="s">
        <v>148</v>
      </c>
      <c r="V137" s="30" t="s">
        <v>148</v>
      </c>
      <c r="W137" s="30" t="s">
        <v>148</v>
      </c>
      <c r="X137" s="30" t="s">
        <v>148</v>
      </c>
      <c r="Y137" s="30" t="s">
        <v>148</v>
      </c>
      <c r="Z137" s="30" t="s">
        <v>148</v>
      </c>
      <c r="AA137" s="30" t="s">
        <v>148</v>
      </c>
      <c r="AB137" s="30" t="s">
        <v>148</v>
      </c>
      <c r="AC137" s="30" t="s">
        <v>148</v>
      </c>
      <c r="AD137" s="30" t="s">
        <v>148</v>
      </c>
      <c r="AE137" s="30" t="s">
        <v>148</v>
      </c>
      <c r="AF137" s="30" t="s">
        <v>148</v>
      </c>
      <c r="AG137" s="30" t="s">
        <v>148</v>
      </c>
      <c r="AH137" s="30" t="s">
        <v>148</v>
      </c>
      <c r="AI137" s="30" t="s">
        <v>148</v>
      </c>
      <c r="AJ137" s="30" t="s">
        <v>148</v>
      </c>
      <c r="AK137" s="30" t="s">
        <v>148</v>
      </c>
      <c r="AL137" s="30" t="s">
        <v>148</v>
      </c>
      <c r="AM137" s="30" t="s">
        <v>148</v>
      </c>
      <c r="AN137" s="30" t="s">
        <v>148</v>
      </c>
      <c r="AO137" s="30" t="s">
        <v>148</v>
      </c>
      <c r="AP137" s="30" t="s">
        <v>148</v>
      </c>
      <c r="AQ137" s="30" t="s">
        <v>149</v>
      </c>
      <c r="AR137" s="30" t="s">
        <v>149</v>
      </c>
      <c r="AS137" s="30" t="s">
        <v>149</v>
      </c>
      <c r="AT137" s="30" t="s">
        <v>149</v>
      </c>
      <c r="AU137" s="30" t="s">
        <v>149</v>
      </c>
      <c r="AV137" s="30" t="s">
        <v>149</v>
      </c>
      <c r="AW137" s="30" t="s">
        <v>149</v>
      </c>
      <c r="AX137" s="30" t="s">
        <v>149</v>
      </c>
      <c r="AY137" s="30" t="s">
        <v>149</v>
      </c>
      <c r="AZ137" s="30" t="s">
        <v>149</v>
      </c>
      <c r="BA137" s="30" t="s">
        <v>149</v>
      </c>
      <c r="BB137" s="30" t="s">
        <v>149</v>
      </c>
      <c r="BC137" s="30" t="s">
        <v>149</v>
      </c>
      <c r="BD137" s="30" t="s">
        <v>148</v>
      </c>
      <c r="BE137" s="30" t="s">
        <v>148</v>
      </c>
      <c r="BF137" s="30" t="s">
        <v>148</v>
      </c>
      <c r="BG137" s="30" t="s">
        <v>148</v>
      </c>
      <c r="BH137" s="30" t="s">
        <v>148</v>
      </c>
      <c r="BI137" s="30" t="s">
        <v>148</v>
      </c>
      <c r="BJ137" s="30" t="s">
        <v>148</v>
      </c>
      <c r="BK137" s="30" t="s">
        <v>148</v>
      </c>
      <c r="BL137" s="30" t="s">
        <v>148</v>
      </c>
      <c r="BM137" s="30" t="s">
        <v>148</v>
      </c>
      <c r="BN137" s="30" t="s">
        <v>148</v>
      </c>
      <c r="BO137" s="30" t="s">
        <v>159</v>
      </c>
      <c r="BP137" s="30" t="s">
        <v>149</v>
      </c>
      <c r="BQ137" s="30" t="s">
        <v>149</v>
      </c>
      <c r="BR137" s="46" t="s">
        <v>149</v>
      </c>
      <c r="BS137" s="30" t="s">
        <v>159</v>
      </c>
      <c r="BT137" s="30" t="s">
        <v>159</v>
      </c>
      <c r="BU137" s="30" t="s">
        <v>159</v>
      </c>
      <c r="BV137" s="30" t="s">
        <v>159</v>
      </c>
      <c r="BW137" s="30" t="s">
        <v>149</v>
      </c>
      <c r="BX137" s="30" t="s">
        <v>149</v>
      </c>
      <c r="BY137" s="30" t="s">
        <v>149</v>
      </c>
      <c r="BZ137" s="30" t="s">
        <v>149</v>
      </c>
      <c r="CA137" s="30" t="s">
        <v>149</v>
      </c>
      <c r="CB137" s="30" t="s">
        <v>149</v>
      </c>
      <c r="CC137" s="30" t="s">
        <v>149</v>
      </c>
      <c r="CD137" s="30" t="s">
        <v>149</v>
      </c>
      <c r="CE137" s="30" t="s">
        <v>160</v>
      </c>
      <c r="CF137" s="30" t="s">
        <v>160</v>
      </c>
      <c r="CG137" s="30" t="s">
        <v>160</v>
      </c>
      <c r="CH137" s="30" t="s">
        <v>160</v>
      </c>
      <c r="CI137" s="30" t="s">
        <v>160</v>
      </c>
      <c r="CJ137" s="30" t="s">
        <v>160</v>
      </c>
      <c r="CK137" s="30" t="s">
        <v>160</v>
      </c>
      <c r="CL137" s="30" t="s">
        <v>160</v>
      </c>
      <c r="CM137" s="30" t="s">
        <v>160</v>
      </c>
      <c r="CN137" s="30" t="s">
        <v>160</v>
      </c>
      <c r="CO137" s="30" t="s">
        <v>160</v>
      </c>
      <c r="CP137" s="30" t="s">
        <v>160</v>
      </c>
      <c r="CQ137" s="30" t="s">
        <v>160</v>
      </c>
      <c r="CR137" s="30" t="s">
        <v>160</v>
      </c>
      <c r="CS137" s="30" t="s">
        <v>160</v>
      </c>
      <c r="CT137" s="30" t="s">
        <v>160</v>
      </c>
      <c r="CU137" s="30" t="s">
        <v>160</v>
      </c>
      <c r="CV137" s="30" t="s">
        <v>160</v>
      </c>
      <c r="CW137" s="30" t="s">
        <v>160</v>
      </c>
      <c r="CX137" s="30" t="s">
        <v>160</v>
      </c>
      <c r="CY137" s="30" t="s">
        <v>160</v>
      </c>
      <c r="CZ137" s="30" t="s">
        <v>160</v>
      </c>
      <c r="DA137" s="30" t="s">
        <v>160</v>
      </c>
      <c r="DB137" s="30" t="s">
        <v>160</v>
      </c>
      <c r="DC137" s="30" t="s">
        <v>160</v>
      </c>
      <c r="DD137" s="30" t="s">
        <v>160</v>
      </c>
      <c r="DE137" s="30" t="s">
        <v>160</v>
      </c>
      <c r="DF137" s="30" t="s">
        <v>149</v>
      </c>
      <c r="DG137" s="30" t="s">
        <v>149</v>
      </c>
      <c r="DH137" s="30" t="s">
        <v>149</v>
      </c>
      <c r="DI137" s="30" t="s">
        <v>149</v>
      </c>
      <c r="DJ137" s="30" t="s">
        <v>150</v>
      </c>
      <c r="DK137" s="30" t="s">
        <v>150</v>
      </c>
      <c r="DL137" s="30" t="s">
        <v>150</v>
      </c>
      <c r="DM137" s="30" t="s">
        <v>150</v>
      </c>
      <c r="DN137" s="30" t="s">
        <v>150</v>
      </c>
      <c r="DO137" s="30" t="s">
        <v>160</v>
      </c>
      <c r="DP137" s="30" t="s">
        <v>160</v>
      </c>
      <c r="DQ137" s="30" t="s">
        <v>160</v>
      </c>
      <c r="DR137" s="30" t="s">
        <v>160</v>
      </c>
      <c r="DS137" s="30" t="s">
        <v>160</v>
      </c>
      <c r="DT137" s="30" t="s">
        <v>160</v>
      </c>
      <c r="DU137" s="30" t="s">
        <v>149</v>
      </c>
      <c r="DV137" s="30" t="s">
        <v>149</v>
      </c>
      <c r="DW137" s="30" t="s">
        <v>149</v>
      </c>
      <c r="DX137" s="30" t="s">
        <v>149</v>
      </c>
      <c r="DY137" s="30" t="s">
        <v>149</v>
      </c>
      <c r="DZ137" s="30" t="s">
        <v>160</v>
      </c>
      <c r="EA137" s="30" t="s">
        <v>149</v>
      </c>
      <c r="EB137" s="30" t="s">
        <v>150</v>
      </c>
      <c r="EC137" s="30" t="s">
        <v>149</v>
      </c>
      <c r="ED137" s="30" t="s">
        <v>149</v>
      </c>
      <c r="EE137" s="30" t="s">
        <v>150</v>
      </c>
      <c r="EF137" s="30" t="s">
        <v>150</v>
      </c>
      <c r="EG137" s="30" t="s">
        <v>632</v>
      </c>
      <c r="EH137" s="30" t="s">
        <v>632</v>
      </c>
      <c r="EI137" s="30" t="s">
        <v>150</v>
      </c>
      <c r="EJ137" s="30" t="s">
        <v>150</v>
      </c>
      <c r="EK137" s="30" t="s">
        <v>150</v>
      </c>
      <c r="EL137" s="30" t="s">
        <v>1213</v>
      </c>
      <c r="EM137" s="30" t="s">
        <v>793</v>
      </c>
      <c r="EN137" s="30" t="s">
        <v>1214</v>
      </c>
      <c r="EO137" s="30" t="s">
        <v>1215</v>
      </c>
      <c r="EP137" s="30" t="s">
        <v>804</v>
      </c>
      <c r="EQ137" s="30" t="s">
        <v>671</v>
      </c>
      <c r="ER137" s="30" t="s">
        <v>797</v>
      </c>
      <c r="ES137" s="30" t="s">
        <v>274</v>
      </c>
    </row>
    <row r="138" spans="1:234" s="2" customFormat="1" ht="22.5" customHeight="1" x14ac:dyDescent="0.35">
      <c r="A138" s="29">
        <v>136</v>
      </c>
      <c r="B138" s="30" t="s">
        <v>1216</v>
      </c>
      <c r="C138" s="31" t="s">
        <v>1207</v>
      </c>
      <c r="D138" s="30" t="s">
        <v>146</v>
      </c>
      <c r="E138" s="30" t="s">
        <v>1185</v>
      </c>
      <c r="F138" s="30">
        <v>52</v>
      </c>
      <c r="G138" s="30">
        <v>5</v>
      </c>
      <c r="H138" s="30" t="s">
        <v>157</v>
      </c>
      <c r="I138" s="30" t="s">
        <v>158</v>
      </c>
      <c r="J138" s="33">
        <v>4500000</v>
      </c>
      <c r="K138" s="30">
        <v>3500000</v>
      </c>
      <c r="L138" s="30">
        <v>2</v>
      </c>
      <c r="M138" s="30" t="s">
        <v>147</v>
      </c>
      <c r="N138" s="30">
        <v>250</v>
      </c>
      <c r="O138" s="30" t="s">
        <v>1208</v>
      </c>
      <c r="P138" s="30">
        <v>10</v>
      </c>
      <c r="Q138" s="30" t="s">
        <v>645</v>
      </c>
      <c r="R138" s="30" t="s">
        <v>149</v>
      </c>
      <c r="S138" s="30" t="s">
        <v>148</v>
      </c>
      <c r="T138" s="30" t="s">
        <v>149</v>
      </c>
      <c r="U138" s="30" t="s">
        <v>149</v>
      </c>
      <c r="V138" s="30" t="s">
        <v>149</v>
      </c>
      <c r="W138" s="30" t="s">
        <v>148</v>
      </c>
      <c r="X138" s="30" t="s">
        <v>149</v>
      </c>
      <c r="Y138" s="30" t="s">
        <v>149</v>
      </c>
      <c r="Z138" s="30" t="s">
        <v>149</v>
      </c>
      <c r="AA138" s="30" t="s">
        <v>148</v>
      </c>
      <c r="AB138" s="30" t="s">
        <v>149</v>
      </c>
      <c r="AC138" s="30" t="s">
        <v>149</v>
      </c>
      <c r="AD138" s="30" t="s">
        <v>148</v>
      </c>
      <c r="AE138" s="30" t="s">
        <v>149</v>
      </c>
      <c r="AF138" s="30" t="s">
        <v>149</v>
      </c>
      <c r="AG138" s="30" t="s">
        <v>149</v>
      </c>
      <c r="AH138" s="30" t="s">
        <v>148</v>
      </c>
      <c r="AI138" s="30" t="s">
        <v>149</v>
      </c>
      <c r="AJ138" s="30" t="s">
        <v>149</v>
      </c>
      <c r="AK138" s="30" t="s">
        <v>149</v>
      </c>
      <c r="AL138" s="30" t="s">
        <v>149</v>
      </c>
      <c r="AM138" s="30" t="s">
        <v>148</v>
      </c>
      <c r="AN138" s="30" t="s">
        <v>149</v>
      </c>
      <c r="AO138" s="30" t="s">
        <v>148</v>
      </c>
      <c r="AP138" s="30" t="s">
        <v>149</v>
      </c>
      <c r="AQ138" s="30" t="s">
        <v>148</v>
      </c>
      <c r="AR138" s="30" t="s">
        <v>149</v>
      </c>
      <c r="AS138" s="30" t="s">
        <v>148</v>
      </c>
      <c r="AT138" s="30" t="s">
        <v>149</v>
      </c>
      <c r="AU138" s="30" t="s">
        <v>149</v>
      </c>
      <c r="AV138" s="30" t="s">
        <v>149</v>
      </c>
      <c r="AW138" s="30" t="s">
        <v>148</v>
      </c>
      <c r="AX138" s="30" t="s">
        <v>149</v>
      </c>
      <c r="AY138" s="30" t="s">
        <v>148</v>
      </c>
      <c r="AZ138" s="30" t="s">
        <v>149</v>
      </c>
      <c r="BA138" s="30" t="s">
        <v>149</v>
      </c>
      <c r="BB138" s="30" t="s">
        <v>148</v>
      </c>
      <c r="BC138" s="30" t="s">
        <v>149</v>
      </c>
      <c r="BD138" s="30" t="s">
        <v>149</v>
      </c>
      <c r="BE138" s="30" t="s">
        <v>149</v>
      </c>
      <c r="BF138" s="30" t="s">
        <v>149</v>
      </c>
      <c r="BG138" s="30" t="s">
        <v>149</v>
      </c>
      <c r="BH138" s="30" t="s">
        <v>148</v>
      </c>
      <c r="BI138" s="30" t="s">
        <v>148</v>
      </c>
      <c r="BJ138" s="30" t="s">
        <v>149</v>
      </c>
      <c r="BK138" s="30" t="s">
        <v>149</v>
      </c>
      <c r="BL138" s="30" t="s">
        <v>149</v>
      </c>
      <c r="BM138" s="30" t="s">
        <v>149</v>
      </c>
      <c r="BN138" s="30" t="s">
        <v>149</v>
      </c>
      <c r="BO138" s="30" t="s">
        <v>159</v>
      </c>
      <c r="BP138" s="30" t="s">
        <v>149</v>
      </c>
      <c r="BQ138" s="30" t="s">
        <v>149</v>
      </c>
      <c r="BR138" s="46" t="s">
        <v>149</v>
      </c>
      <c r="BS138" s="30" t="s">
        <v>159</v>
      </c>
      <c r="BT138" s="30" t="s">
        <v>159</v>
      </c>
      <c r="BU138" s="30" t="s">
        <v>159</v>
      </c>
      <c r="BV138" s="30" t="s">
        <v>159</v>
      </c>
      <c r="BW138" s="30" t="s">
        <v>149</v>
      </c>
      <c r="BX138" s="30" t="s">
        <v>160</v>
      </c>
      <c r="BY138" s="30" t="s">
        <v>160</v>
      </c>
      <c r="BZ138" s="30" t="s">
        <v>160</v>
      </c>
      <c r="CA138" s="30" t="s">
        <v>149</v>
      </c>
      <c r="CB138" s="30" t="s">
        <v>149</v>
      </c>
      <c r="CC138" s="30" t="s">
        <v>160</v>
      </c>
      <c r="CD138" s="30" t="s">
        <v>149</v>
      </c>
      <c r="CE138" s="30" t="s">
        <v>149</v>
      </c>
      <c r="CF138" s="30" t="s">
        <v>160</v>
      </c>
      <c r="CG138" s="30" t="s">
        <v>149</v>
      </c>
      <c r="CH138" s="30" t="s">
        <v>160</v>
      </c>
      <c r="CI138" s="30" t="s">
        <v>149</v>
      </c>
      <c r="CJ138" s="30" t="s">
        <v>160</v>
      </c>
      <c r="CK138" s="30" t="s">
        <v>149</v>
      </c>
      <c r="CL138" s="30" t="s">
        <v>160</v>
      </c>
      <c r="CM138" s="30" t="s">
        <v>149</v>
      </c>
      <c r="CN138" s="30" t="s">
        <v>149</v>
      </c>
      <c r="CO138" s="30" t="s">
        <v>149</v>
      </c>
      <c r="CP138" s="30" t="s">
        <v>149</v>
      </c>
      <c r="CQ138" s="30" t="s">
        <v>149</v>
      </c>
      <c r="CR138" s="30" t="s">
        <v>149</v>
      </c>
      <c r="CS138" s="30" t="s">
        <v>160</v>
      </c>
      <c r="CT138" s="30" t="s">
        <v>149</v>
      </c>
      <c r="CU138" s="30" t="s">
        <v>149</v>
      </c>
      <c r="CV138" s="30" t="s">
        <v>160</v>
      </c>
      <c r="CW138" s="30" t="s">
        <v>149</v>
      </c>
      <c r="CX138" s="30" t="s">
        <v>149</v>
      </c>
      <c r="CY138" s="30" t="s">
        <v>149</v>
      </c>
      <c r="CZ138" s="30" t="s">
        <v>149</v>
      </c>
      <c r="DA138" s="30" t="s">
        <v>160</v>
      </c>
      <c r="DB138" s="30" t="s">
        <v>149</v>
      </c>
      <c r="DC138" s="30" t="s">
        <v>149</v>
      </c>
      <c r="DD138" s="30" t="s">
        <v>160</v>
      </c>
      <c r="DE138" s="30" t="s">
        <v>149</v>
      </c>
      <c r="DF138" s="30" t="s">
        <v>160</v>
      </c>
      <c r="DG138" s="30" t="s">
        <v>149</v>
      </c>
      <c r="DH138" s="30" t="s">
        <v>160</v>
      </c>
      <c r="DI138" s="30" t="s">
        <v>149</v>
      </c>
      <c r="DJ138" s="30" t="s">
        <v>160</v>
      </c>
      <c r="DK138" s="30" t="s">
        <v>149</v>
      </c>
      <c r="DL138" s="30" t="s">
        <v>149</v>
      </c>
      <c r="DM138" s="30" t="s">
        <v>160</v>
      </c>
      <c r="DN138" s="30" t="s">
        <v>150</v>
      </c>
      <c r="DO138" s="30" t="s">
        <v>149</v>
      </c>
      <c r="DP138" s="30" t="s">
        <v>160</v>
      </c>
      <c r="DQ138" s="30" t="s">
        <v>149</v>
      </c>
      <c r="DR138" s="30" t="s">
        <v>160</v>
      </c>
      <c r="DS138" s="30" t="s">
        <v>149</v>
      </c>
      <c r="DT138" s="30" t="s">
        <v>160</v>
      </c>
      <c r="DU138" s="30" t="s">
        <v>149</v>
      </c>
      <c r="DV138" s="30" t="s">
        <v>160</v>
      </c>
      <c r="DW138" s="30" t="s">
        <v>149</v>
      </c>
      <c r="DX138" s="30" t="s">
        <v>160</v>
      </c>
      <c r="DY138" s="30" t="s">
        <v>149</v>
      </c>
      <c r="DZ138" s="30" t="s">
        <v>160</v>
      </c>
      <c r="EA138" s="30" t="s">
        <v>149</v>
      </c>
      <c r="EB138" s="30" t="s">
        <v>149</v>
      </c>
      <c r="EC138" s="30" t="s">
        <v>149</v>
      </c>
      <c r="ED138" s="30" t="s">
        <v>149</v>
      </c>
      <c r="EE138" s="30" t="s">
        <v>149</v>
      </c>
      <c r="EF138" s="30" t="s">
        <v>148</v>
      </c>
      <c r="EG138" s="30" t="s">
        <v>149</v>
      </c>
      <c r="EH138" s="30" t="s">
        <v>149</v>
      </c>
      <c r="EI138" s="30" t="s">
        <v>149</v>
      </c>
      <c r="EJ138" s="30" t="s">
        <v>149</v>
      </c>
      <c r="EK138" s="30" t="s">
        <v>149</v>
      </c>
      <c r="EL138" s="30" t="s">
        <v>1217</v>
      </c>
      <c r="EM138" s="30" t="s">
        <v>1218</v>
      </c>
      <c r="EN138" s="30" t="s">
        <v>1219</v>
      </c>
      <c r="EO138" s="30" t="s">
        <v>1220</v>
      </c>
      <c r="EP138" s="30" t="s">
        <v>1221</v>
      </c>
      <c r="EQ138" s="30" t="s">
        <v>1222</v>
      </c>
      <c r="ER138" s="30" t="s">
        <v>1223</v>
      </c>
      <c r="ES138" s="30" t="s">
        <v>1224</v>
      </c>
    </row>
    <row r="139" spans="1:234" s="2" customFormat="1" ht="22.5" customHeight="1" x14ac:dyDescent="0.35">
      <c r="A139" s="29">
        <v>137</v>
      </c>
      <c r="B139" s="30" t="s">
        <v>1225</v>
      </c>
      <c r="C139" s="31" t="s">
        <v>1226</v>
      </c>
      <c r="D139" s="30" t="s">
        <v>146</v>
      </c>
      <c r="E139" s="30" t="s">
        <v>1227</v>
      </c>
      <c r="F139" s="30">
        <v>42</v>
      </c>
      <c r="G139" s="30">
        <v>5</v>
      </c>
      <c r="H139" s="30" t="s">
        <v>157</v>
      </c>
      <c r="I139" s="30" t="s">
        <v>172</v>
      </c>
      <c r="J139" s="33">
        <v>5000000</v>
      </c>
      <c r="K139" s="30">
        <v>3500000</v>
      </c>
      <c r="L139" s="30">
        <v>2</v>
      </c>
      <c r="M139" s="30" t="s">
        <v>147</v>
      </c>
      <c r="N139" s="30">
        <v>250</v>
      </c>
      <c r="O139" s="30" t="s">
        <v>1208</v>
      </c>
      <c r="P139" s="30">
        <v>10</v>
      </c>
      <c r="Q139" s="30" t="s">
        <v>645</v>
      </c>
      <c r="R139" s="30" t="s">
        <v>148</v>
      </c>
      <c r="S139" s="30" t="s">
        <v>148</v>
      </c>
      <c r="T139" s="30" t="s">
        <v>148</v>
      </c>
      <c r="U139" s="30" t="s">
        <v>148</v>
      </c>
      <c r="V139" s="30" t="s">
        <v>148</v>
      </c>
      <c r="W139" s="30" t="s">
        <v>148</v>
      </c>
      <c r="X139" s="30" t="s">
        <v>148</v>
      </c>
      <c r="Y139" s="30" t="s">
        <v>148</v>
      </c>
      <c r="Z139" s="30" t="s">
        <v>148</v>
      </c>
      <c r="AA139" s="30" t="s">
        <v>148</v>
      </c>
      <c r="AB139" s="30" t="s">
        <v>148</v>
      </c>
      <c r="AC139" s="30" t="s">
        <v>148</v>
      </c>
      <c r="AD139" s="30" t="s">
        <v>148</v>
      </c>
      <c r="AE139" s="30" t="s">
        <v>148</v>
      </c>
      <c r="AF139" s="30" t="s">
        <v>148</v>
      </c>
      <c r="AG139" s="30" t="s">
        <v>148</v>
      </c>
      <c r="AH139" s="30" t="s">
        <v>148</v>
      </c>
      <c r="AI139" s="30" t="s">
        <v>148</v>
      </c>
      <c r="AJ139" s="30" t="s">
        <v>148</v>
      </c>
      <c r="AK139" s="30" t="s">
        <v>148</v>
      </c>
      <c r="AL139" s="30" t="s">
        <v>148</v>
      </c>
      <c r="AM139" s="30" t="s">
        <v>148</v>
      </c>
      <c r="AN139" s="30" t="s">
        <v>148</v>
      </c>
      <c r="AO139" s="30" t="s">
        <v>148</v>
      </c>
      <c r="AP139" s="30" t="s">
        <v>148</v>
      </c>
      <c r="AQ139" s="30" t="s">
        <v>148</v>
      </c>
      <c r="AR139" s="30" t="s">
        <v>148</v>
      </c>
      <c r="AS139" s="30" t="s">
        <v>148</v>
      </c>
      <c r="AT139" s="30" t="s">
        <v>148</v>
      </c>
      <c r="AU139" s="30" t="s">
        <v>148</v>
      </c>
      <c r="AV139" s="30" t="s">
        <v>148</v>
      </c>
      <c r="AW139" s="30" t="s">
        <v>148</v>
      </c>
      <c r="AX139" s="30" t="s">
        <v>148</v>
      </c>
      <c r="AY139" s="30" t="s">
        <v>148</v>
      </c>
      <c r="AZ139" s="30" t="s">
        <v>148</v>
      </c>
      <c r="BA139" s="30" t="s">
        <v>148</v>
      </c>
      <c r="BB139" s="30" t="s">
        <v>148</v>
      </c>
      <c r="BC139" s="30" t="s">
        <v>148</v>
      </c>
      <c r="BD139" s="30" t="s">
        <v>149</v>
      </c>
      <c r="BE139" s="30" t="s">
        <v>149</v>
      </c>
      <c r="BF139" s="30" t="s">
        <v>149</v>
      </c>
      <c r="BG139" s="30" t="s">
        <v>148</v>
      </c>
      <c r="BH139" s="30" t="s">
        <v>149</v>
      </c>
      <c r="BI139" s="30" t="s">
        <v>149</v>
      </c>
      <c r="BJ139" s="30" t="s">
        <v>149</v>
      </c>
      <c r="BK139" s="30" t="s">
        <v>149</v>
      </c>
      <c r="BL139" s="30" t="s">
        <v>149</v>
      </c>
      <c r="BM139" s="30" t="s">
        <v>149</v>
      </c>
      <c r="BN139" s="30" t="s">
        <v>149</v>
      </c>
      <c r="BO139" s="30" t="s">
        <v>150</v>
      </c>
      <c r="BP139" s="30" t="s">
        <v>150</v>
      </c>
      <c r="BQ139" s="30" t="s">
        <v>150</v>
      </c>
      <c r="BR139" s="30" t="s">
        <v>150</v>
      </c>
      <c r="BS139" s="30" t="s">
        <v>150</v>
      </c>
      <c r="BT139" s="30" t="s">
        <v>150</v>
      </c>
      <c r="BU139" s="30" t="s">
        <v>150</v>
      </c>
      <c r="BV139" s="30" t="s">
        <v>150</v>
      </c>
      <c r="BW139" s="30" t="s">
        <v>149</v>
      </c>
      <c r="BX139" s="30" t="s">
        <v>149</v>
      </c>
      <c r="BY139" s="30" t="s">
        <v>149</v>
      </c>
      <c r="BZ139" s="30" t="s">
        <v>149</v>
      </c>
      <c r="CA139" s="30" t="s">
        <v>149</v>
      </c>
      <c r="CB139" s="30" t="s">
        <v>149</v>
      </c>
      <c r="CC139" s="30" t="s">
        <v>149</v>
      </c>
      <c r="CD139" s="30" t="s">
        <v>149</v>
      </c>
      <c r="CE139" s="30" t="s">
        <v>149</v>
      </c>
      <c r="CF139" s="30" t="s">
        <v>149</v>
      </c>
      <c r="CG139" s="30" t="s">
        <v>149</v>
      </c>
      <c r="CH139" s="30" t="s">
        <v>149</v>
      </c>
      <c r="CI139" s="30" t="s">
        <v>149</v>
      </c>
      <c r="CJ139" s="30" t="s">
        <v>149</v>
      </c>
      <c r="CK139" s="30" t="s">
        <v>149</v>
      </c>
      <c r="CL139" s="30" t="s">
        <v>149</v>
      </c>
      <c r="CM139" s="30" t="s">
        <v>149</v>
      </c>
      <c r="CN139" s="30" t="s">
        <v>149</v>
      </c>
      <c r="CO139" s="30" t="s">
        <v>149</v>
      </c>
      <c r="CP139" s="30" t="s">
        <v>149</v>
      </c>
      <c r="CQ139" s="30" t="s">
        <v>149</v>
      </c>
      <c r="CR139" s="30" t="s">
        <v>149</v>
      </c>
      <c r="CS139" s="30" t="s">
        <v>149</v>
      </c>
      <c r="CT139" s="30" t="s">
        <v>149</v>
      </c>
      <c r="CU139" s="30" t="s">
        <v>149</v>
      </c>
      <c r="CV139" s="30" t="s">
        <v>149</v>
      </c>
      <c r="CW139" s="30" t="s">
        <v>149</v>
      </c>
      <c r="CX139" s="30" t="s">
        <v>149</v>
      </c>
      <c r="CY139" s="30" t="s">
        <v>149</v>
      </c>
      <c r="CZ139" s="30" t="s">
        <v>149</v>
      </c>
      <c r="DA139" s="30" t="s">
        <v>149</v>
      </c>
      <c r="DB139" s="30" t="s">
        <v>149</v>
      </c>
      <c r="DC139" s="30" t="s">
        <v>149</v>
      </c>
      <c r="DD139" s="30" t="s">
        <v>149</v>
      </c>
      <c r="DE139" s="30" t="s">
        <v>149</v>
      </c>
      <c r="DF139" s="30" t="s">
        <v>149</v>
      </c>
      <c r="DG139" s="30" t="s">
        <v>149</v>
      </c>
      <c r="DH139" s="30" t="s">
        <v>160</v>
      </c>
      <c r="DI139" s="30" t="s">
        <v>149</v>
      </c>
      <c r="DJ139" s="30" t="s">
        <v>149</v>
      </c>
      <c r="DK139" s="30" t="s">
        <v>149</v>
      </c>
      <c r="DL139" s="30" t="s">
        <v>149</v>
      </c>
      <c r="DM139" s="30" t="s">
        <v>149</v>
      </c>
      <c r="DN139" s="30" t="s">
        <v>149</v>
      </c>
      <c r="DO139" s="30" t="s">
        <v>149</v>
      </c>
      <c r="DP139" s="30" t="s">
        <v>149</v>
      </c>
      <c r="DQ139" s="30" t="s">
        <v>149</v>
      </c>
      <c r="DR139" s="30" t="s">
        <v>149</v>
      </c>
      <c r="DS139" s="30" t="s">
        <v>149</v>
      </c>
      <c r="DT139" s="30" t="s">
        <v>149</v>
      </c>
      <c r="DU139" s="30" t="s">
        <v>149</v>
      </c>
      <c r="DV139" s="30" t="s">
        <v>149</v>
      </c>
      <c r="DW139" s="30" t="s">
        <v>149</v>
      </c>
      <c r="DX139" s="30" t="s">
        <v>149</v>
      </c>
      <c r="DY139" s="30" t="s">
        <v>149</v>
      </c>
      <c r="DZ139" s="30" t="s">
        <v>149</v>
      </c>
      <c r="EA139" s="30" t="s">
        <v>149</v>
      </c>
      <c r="EB139" s="30" t="s">
        <v>149</v>
      </c>
      <c r="EC139" s="30" t="s">
        <v>149</v>
      </c>
      <c r="ED139" s="30" t="s">
        <v>149</v>
      </c>
      <c r="EE139" s="30" t="s">
        <v>149</v>
      </c>
      <c r="EF139" s="30" t="s">
        <v>149</v>
      </c>
      <c r="EG139" s="30" t="s">
        <v>149</v>
      </c>
      <c r="EH139" s="30" t="s">
        <v>149</v>
      </c>
      <c r="EI139" s="30" t="s">
        <v>149</v>
      </c>
      <c r="EJ139" s="30" t="s">
        <v>149</v>
      </c>
      <c r="EK139" s="30" t="s">
        <v>149</v>
      </c>
      <c r="EL139" s="30" t="s">
        <v>1228</v>
      </c>
      <c r="EM139" s="30" t="s">
        <v>1229</v>
      </c>
      <c r="EN139" s="30" t="s">
        <v>1230</v>
      </c>
      <c r="EO139" s="30" t="s">
        <v>1231</v>
      </c>
      <c r="EP139" s="30" t="s">
        <v>1232</v>
      </c>
      <c r="EQ139" s="30" t="s">
        <v>820</v>
      </c>
      <c r="ER139" s="30" t="s">
        <v>1233</v>
      </c>
      <c r="ES139" s="30" t="s">
        <v>274</v>
      </c>
    </row>
    <row r="140" spans="1:234" s="2" customFormat="1" ht="22.5" customHeight="1" x14ac:dyDescent="0.35">
      <c r="A140" s="29">
        <v>138</v>
      </c>
      <c r="B140" s="30" t="s">
        <v>1234</v>
      </c>
      <c r="C140" s="31" t="s">
        <v>789</v>
      </c>
      <c r="D140" s="30" t="s">
        <v>146</v>
      </c>
      <c r="E140" s="30" t="s">
        <v>1185</v>
      </c>
      <c r="F140" s="30">
        <v>54</v>
      </c>
      <c r="G140" s="30">
        <v>4</v>
      </c>
      <c r="H140" s="30" t="s">
        <v>157</v>
      </c>
      <c r="I140" s="30" t="s">
        <v>158</v>
      </c>
      <c r="J140" s="33">
        <v>4000000</v>
      </c>
      <c r="K140" s="30">
        <v>3500000</v>
      </c>
      <c r="L140" s="30">
        <v>1</v>
      </c>
      <c r="M140" s="30" t="s">
        <v>147</v>
      </c>
      <c r="N140" s="30">
        <v>135</v>
      </c>
      <c r="O140" s="30">
        <v>1</v>
      </c>
      <c r="P140" s="30">
        <v>9</v>
      </c>
      <c r="Q140" s="30" t="s">
        <v>645</v>
      </c>
      <c r="R140" s="30" t="s">
        <v>148</v>
      </c>
      <c r="S140" s="30" t="s">
        <v>149</v>
      </c>
      <c r="T140" s="30" t="s">
        <v>148</v>
      </c>
      <c r="U140" s="30" t="s">
        <v>148</v>
      </c>
      <c r="V140" s="30" t="s">
        <v>148</v>
      </c>
      <c r="W140" s="30" t="s">
        <v>148</v>
      </c>
      <c r="X140" s="30" t="s">
        <v>148</v>
      </c>
      <c r="Y140" s="30" t="s">
        <v>148</v>
      </c>
      <c r="Z140" s="30" t="s">
        <v>149</v>
      </c>
      <c r="AA140" s="30" t="s">
        <v>149</v>
      </c>
      <c r="AB140" s="30" t="s">
        <v>148</v>
      </c>
      <c r="AC140" s="30" t="s">
        <v>148</v>
      </c>
      <c r="AD140" s="30" t="s">
        <v>148</v>
      </c>
      <c r="AE140" s="30" t="s">
        <v>148</v>
      </c>
      <c r="AF140" s="30" t="s">
        <v>148</v>
      </c>
      <c r="AG140" s="30" t="s">
        <v>148</v>
      </c>
      <c r="AH140" s="30" t="s">
        <v>148</v>
      </c>
      <c r="AI140" s="30" t="s">
        <v>148</v>
      </c>
      <c r="AJ140" s="30" t="s">
        <v>148</v>
      </c>
      <c r="AK140" s="30" t="s">
        <v>148</v>
      </c>
      <c r="AL140" s="30" t="s">
        <v>148</v>
      </c>
      <c r="AM140" s="30" t="s">
        <v>148</v>
      </c>
      <c r="AN140" s="30" t="s">
        <v>148</v>
      </c>
      <c r="AO140" s="30" t="s">
        <v>148</v>
      </c>
      <c r="AP140" s="30" t="s">
        <v>148</v>
      </c>
      <c r="AQ140" s="30" t="s">
        <v>148</v>
      </c>
      <c r="AR140" s="30" t="s">
        <v>148</v>
      </c>
      <c r="AS140" s="30" t="s">
        <v>148</v>
      </c>
      <c r="AT140" s="30" t="s">
        <v>148</v>
      </c>
      <c r="AU140" s="30" t="s">
        <v>148</v>
      </c>
      <c r="AV140" s="30" t="s">
        <v>148</v>
      </c>
      <c r="AW140" s="30" t="s">
        <v>149</v>
      </c>
      <c r="AX140" s="30" t="s">
        <v>149</v>
      </c>
      <c r="AY140" s="30" t="s">
        <v>149</v>
      </c>
      <c r="AZ140" s="30" t="s">
        <v>149</v>
      </c>
      <c r="BA140" s="30" t="s">
        <v>149</v>
      </c>
      <c r="BB140" s="30" t="s">
        <v>149</v>
      </c>
      <c r="BC140" s="30" t="s">
        <v>149</v>
      </c>
      <c r="BD140" s="30" t="s">
        <v>149</v>
      </c>
      <c r="BE140" s="30" t="s">
        <v>149</v>
      </c>
      <c r="BF140" s="30" t="s">
        <v>149</v>
      </c>
      <c r="BG140" s="30" t="s">
        <v>149</v>
      </c>
      <c r="BH140" s="30" t="s">
        <v>149</v>
      </c>
      <c r="BI140" s="30" t="s">
        <v>149</v>
      </c>
      <c r="BJ140" s="30" t="s">
        <v>149</v>
      </c>
      <c r="BK140" s="30" t="s">
        <v>149</v>
      </c>
      <c r="BL140" s="30" t="s">
        <v>148</v>
      </c>
      <c r="BM140" s="30" t="s">
        <v>148</v>
      </c>
      <c r="BN140" s="30" t="s">
        <v>149</v>
      </c>
      <c r="BO140" s="30" t="s">
        <v>150</v>
      </c>
      <c r="BP140" s="30" t="s">
        <v>150</v>
      </c>
      <c r="BQ140" s="30" t="s">
        <v>150</v>
      </c>
      <c r="BR140" s="30" t="s">
        <v>150</v>
      </c>
      <c r="BS140" s="30" t="s">
        <v>150</v>
      </c>
      <c r="BT140" s="30" t="s">
        <v>150</v>
      </c>
      <c r="BU140" s="30" t="s">
        <v>159</v>
      </c>
      <c r="BV140" s="30" t="s">
        <v>150</v>
      </c>
      <c r="BW140" s="30" t="s">
        <v>149</v>
      </c>
      <c r="BX140" s="30" t="s">
        <v>149</v>
      </c>
      <c r="BY140" s="30" t="s">
        <v>149</v>
      </c>
      <c r="BZ140" s="30" t="s">
        <v>149</v>
      </c>
      <c r="CA140" s="30" t="s">
        <v>149</v>
      </c>
      <c r="CB140" s="30" t="s">
        <v>149</v>
      </c>
      <c r="CC140" s="30" t="s">
        <v>149</v>
      </c>
      <c r="CD140" s="30" t="s">
        <v>149</v>
      </c>
      <c r="CE140" s="30" t="s">
        <v>149</v>
      </c>
      <c r="CF140" s="30" t="s">
        <v>149</v>
      </c>
      <c r="CG140" s="30" t="s">
        <v>149</v>
      </c>
      <c r="CH140" s="30" t="s">
        <v>149</v>
      </c>
      <c r="CI140" s="30" t="s">
        <v>149</v>
      </c>
      <c r="CJ140" s="30" t="s">
        <v>149</v>
      </c>
      <c r="CK140" s="30" t="s">
        <v>149</v>
      </c>
      <c r="CL140" s="30" t="s">
        <v>149</v>
      </c>
      <c r="CM140" s="30" t="s">
        <v>149</v>
      </c>
      <c r="CN140" s="30" t="s">
        <v>149</v>
      </c>
      <c r="CO140" s="30" t="s">
        <v>149</v>
      </c>
      <c r="CP140" s="30" t="s">
        <v>149</v>
      </c>
      <c r="CQ140" s="30" t="s">
        <v>149</v>
      </c>
      <c r="CR140" s="30" t="s">
        <v>149</v>
      </c>
      <c r="CS140" s="30" t="s">
        <v>149</v>
      </c>
      <c r="CT140" s="30" t="s">
        <v>149</v>
      </c>
      <c r="CU140" s="30" t="s">
        <v>149</v>
      </c>
      <c r="CV140" s="30" t="s">
        <v>149</v>
      </c>
      <c r="CW140" s="30" t="s">
        <v>149</v>
      </c>
      <c r="CX140" s="30" t="s">
        <v>149</v>
      </c>
      <c r="CY140" s="30" t="s">
        <v>149</v>
      </c>
      <c r="CZ140" s="30" t="s">
        <v>149</v>
      </c>
      <c r="DA140" s="30" t="s">
        <v>149</v>
      </c>
      <c r="DB140" s="30" t="s">
        <v>149</v>
      </c>
      <c r="DC140" s="30" t="s">
        <v>149</v>
      </c>
      <c r="DD140" s="30" t="s">
        <v>149</v>
      </c>
      <c r="DE140" s="30" t="s">
        <v>149</v>
      </c>
      <c r="DF140" s="30" t="s">
        <v>149</v>
      </c>
      <c r="DG140" s="30" t="s">
        <v>149</v>
      </c>
      <c r="DH140" s="30" t="s">
        <v>149</v>
      </c>
      <c r="DI140" s="30" t="s">
        <v>149</v>
      </c>
      <c r="DJ140" s="30" t="s">
        <v>149</v>
      </c>
      <c r="DK140" s="30" t="s">
        <v>149</v>
      </c>
      <c r="DL140" s="30" t="s">
        <v>149</v>
      </c>
      <c r="DM140" s="30" t="s">
        <v>149</v>
      </c>
      <c r="DN140" s="30" t="s">
        <v>150</v>
      </c>
      <c r="DO140" s="30" t="s">
        <v>149</v>
      </c>
      <c r="DP140" s="30" t="s">
        <v>149</v>
      </c>
      <c r="DQ140" s="30" t="s">
        <v>149</v>
      </c>
      <c r="DR140" s="30" t="s">
        <v>149</v>
      </c>
      <c r="DS140" s="30" t="s">
        <v>149</v>
      </c>
      <c r="DT140" s="30" t="s">
        <v>149</v>
      </c>
      <c r="DU140" s="30" t="s">
        <v>149</v>
      </c>
      <c r="DV140" s="30" t="s">
        <v>149</v>
      </c>
      <c r="DW140" s="30" t="s">
        <v>149</v>
      </c>
      <c r="DX140" s="30" t="s">
        <v>149</v>
      </c>
      <c r="DY140" s="30" t="s">
        <v>149</v>
      </c>
      <c r="DZ140" s="30" t="s">
        <v>149</v>
      </c>
      <c r="EA140" s="30" t="s">
        <v>149</v>
      </c>
      <c r="EB140" s="30" t="s">
        <v>149</v>
      </c>
      <c r="EC140" s="30" t="s">
        <v>149</v>
      </c>
      <c r="ED140" s="30" t="s">
        <v>149</v>
      </c>
      <c r="EE140" s="30" t="s">
        <v>149</v>
      </c>
      <c r="EF140" s="30" t="s">
        <v>149</v>
      </c>
      <c r="EG140" s="30" t="s">
        <v>149</v>
      </c>
      <c r="EH140" s="30" t="s">
        <v>149</v>
      </c>
      <c r="EI140" s="30" t="s">
        <v>149</v>
      </c>
      <c r="EJ140" s="30" t="s">
        <v>149</v>
      </c>
      <c r="EK140" s="30" t="s">
        <v>149</v>
      </c>
      <c r="EL140" s="30" t="s">
        <v>1228</v>
      </c>
      <c r="EM140" s="30" t="s">
        <v>1229</v>
      </c>
      <c r="EN140" s="30" t="s">
        <v>1235</v>
      </c>
      <c r="EO140" s="30" t="s">
        <v>1236</v>
      </c>
      <c r="EP140" s="30" t="s">
        <v>1232</v>
      </c>
      <c r="EQ140" s="30" t="s">
        <v>820</v>
      </c>
      <c r="ER140" s="30" t="s">
        <v>1233</v>
      </c>
      <c r="ES140" s="30" t="s">
        <v>274</v>
      </c>
    </row>
    <row r="141" spans="1:234" s="2" customFormat="1" ht="22.5" customHeight="1" x14ac:dyDescent="0.35">
      <c r="A141" s="29">
        <v>139</v>
      </c>
      <c r="B141" s="30" t="s">
        <v>1237</v>
      </c>
      <c r="C141" s="31" t="s">
        <v>1207</v>
      </c>
      <c r="D141" s="30" t="s">
        <v>146</v>
      </c>
      <c r="E141" s="30" t="s">
        <v>1185</v>
      </c>
      <c r="F141" s="30">
        <v>56</v>
      </c>
      <c r="G141" s="30">
        <v>4</v>
      </c>
      <c r="H141" s="30" t="s">
        <v>157</v>
      </c>
      <c r="I141" s="30" t="s">
        <v>172</v>
      </c>
      <c r="J141" s="33">
        <v>5000000</v>
      </c>
      <c r="K141" s="30">
        <v>3500000</v>
      </c>
      <c r="L141" s="30">
        <v>2</v>
      </c>
      <c r="M141" s="30" t="s">
        <v>147</v>
      </c>
      <c r="N141" s="30">
        <v>250</v>
      </c>
      <c r="O141" s="30" t="s">
        <v>1208</v>
      </c>
      <c r="P141" s="30">
        <v>10</v>
      </c>
      <c r="Q141" s="30" t="s">
        <v>645</v>
      </c>
      <c r="R141" s="30" t="s">
        <v>148</v>
      </c>
      <c r="S141" s="30" t="s">
        <v>148</v>
      </c>
      <c r="T141" s="30" t="s">
        <v>148</v>
      </c>
      <c r="U141" s="30" t="s">
        <v>148</v>
      </c>
      <c r="V141" s="30" t="s">
        <v>148</v>
      </c>
      <c r="W141" s="30" t="s">
        <v>148</v>
      </c>
      <c r="X141" s="30" t="s">
        <v>148</v>
      </c>
      <c r="Y141" s="30" t="s">
        <v>148</v>
      </c>
      <c r="Z141" s="30" t="s">
        <v>148</v>
      </c>
      <c r="AA141" s="30" t="s">
        <v>148</v>
      </c>
      <c r="AB141" s="30" t="s">
        <v>148</v>
      </c>
      <c r="AC141" s="30" t="s">
        <v>148</v>
      </c>
      <c r="AD141" s="30" t="s">
        <v>148</v>
      </c>
      <c r="AE141" s="30" t="s">
        <v>148</v>
      </c>
      <c r="AF141" s="30" t="s">
        <v>148</v>
      </c>
      <c r="AG141" s="30" t="s">
        <v>148</v>
      </c>
      <c r="AH141" s="30" t="s">
        <v>148</v>
      </c>
      <c r="AI141" s="30" t="s">
        <v>148</v>
      </c>
      <c r="AJ141" s="30" t="s">
        <v>148</v>
      </c>
      <c r="AK141" s="30" t="s">
        <v>148</v>
      </c>
      <c r="AL141" s="30" t="s">
        <v>148</v>
      </c>
      <c r="AM141" s="30" t="s">
        <v>148</v>
      </c>
      <c r="AN141" s="30" t="s">
        <v>148</v>
      </c>
      <c r="AO141" s="30" t="s">
        <v>148</v>
      </c>
      <c r="AP141" s="30" t="s">
        <v>148</v>
      </c>
      <c r="AQ141" s="30" t="s">
        <v>149</v>
      </c>
      <c r="AR141" s="30" t="s">
        <v>149</v>
      </c>
      <c r="AS141" s="30" t="s">
        <v>1238</v>
      </c>
      <c r="AT141" s="30" t="s">
        <v>149</v>
      </c>
      <c r="AU141" s="30" t="s">
        <v>149</v>
      </c>
      <c r="AV141" s="30" t="s">
        <v>149</v>
      </c>
      <c r="AW141" s="30" t="s">
        <v>149</v>
      </c>
      <c r="AX141" s="30" t="s">
        <v>149</v>
      </c>
      <c r="AY141" s="30" t="s">
        <v>149</v>
      </c>
      <c r="AZ141" s="30" t="s">
        <v>149</v>
      </c>
      <c r="BA141" s="30" t="s">
        <v>149</v>
      </c>
      <c r="BB141" s="30" t="s">
        <v>149</v>
      </c>
      <c r="BC141" s="30" t="s">
        <v>149</v>
      </c>
      <c r="BD141" s="30" t="s">
        <v>149</v>
      </c>
      <c r="BE141" s="30" t="s">
        <v>149</v>
      </c>
      <c r="BF141" s="30" t="s">
        <v>149</v>
      </c>
      <c r="BG141" s="30" t="s">
        <v>148</v>
      </c>
      <c r="BH141" s="30" t="s">
        <v>149</v>
      </c>
      <c r="BI141" s="30" t="s">
        <v>149</v>
      </c>
      <c r="BJ141" s="30" t="s">
        <v>149</v>
      </c>
      <c r="BK141" s="30" t="s">
        <v>149</v>
      </c>
      <c r="BL141" s="30" t="s">
        <v>148</v>
      </c>
      <c r="BM141" s="30" t="s">
        <v>148</v>
      </c>
      <c r="BN141" s="30" t="s">
        <v>149</v>
      </c>
      <c r="BO141" s="30" t="s">
        <v>150</v>
      </c>
      <c r="BP141" s="30" t="s">
        <v>150</v>
      </c>
      <c r="BQ141" s="30" t="s">
        <v>150</v>
      </c>
      <c r="BR141" s="30" t="s">
        <v>150</v>
      </c>
      <c r="BS141" s="30" t="s">
        <v>150</v>
      </c>
      <c r="BT141" s="30" t="s">
        <v>159</v>
      </c>
      <c r="BU141" s="30" t="s">
        <v>159</v>
      </c>
      <c r="BV141" s="30" t="s">
        <v>150</v>
      </c>
      <c r="BW141" s="30" t="s">
        <v>149</v>
      </c>
      <c r="BX141" s="30" t="s">
        <v>149</v>
      </c>
      <c r="BY141" s="30" t="s">
        <v>149</v>
      </c>
      <c r="BZ141" s="30" t="s">
        <v>149</v>
      </c>
      <c r="CA141" s="30" t="s">
        <v>149</v>
      </c>
      <c r="CB141" s="30" t="s">
        <v>149</v>
      </c>
      <c r="CC141" s="30" t="s">
        <v>149</v>
      </c>
      <c r="CD141" s="30" t="s">
        <v>149</v>
      </c>
      <c r="CE141" s="30" t="s">
        <v>149</v>
      </c>
      <c r="CF141" s="30" t="s">
        <v>149</v>
      </c>
      <c r="CG141" s="30" t="s">
        <v>149</v>
      </c>
      <c r="CH141" s="30" t="s">
        <v>149</v>
      </c>
      <c r="CI141" s="30" t="s">
        <v>149</v>
      </c>
      <c r="CJ141" s="30" t="s">
        <v>149</v>
      </c>
      <c r="CK141" s="30" t="s">
        <v>149</v>
      </c>
      <c r="CL141" s="30" t="s">
        <v>149</v>
      </c>
      <c r="CM141" s="30" t="s">
        <v>149</v>
      </c>
      <c r="CN141" s="30" t="s">
        <v>149</v>
      </c>
      <c r="CO141" s="30" t="s">
        <v>149</v>
      </c>
      <c r="CP141" s="30" t="s">
        <v>149</v>
      </c>
      <c r="CQ141" s="30" t="s">
        <v>149</v>
      </c>
      <c r="CR141" s="30" t="s">
        <v>149</v>
      </c>
      <c r="CS141" s="30" t="s">
        <v>149</v>
      </c>
      <c r="CT141" s="30" t="s">
        <v>149</v>
      </c>
      <c r="CU141" s="30" t="s">
        <v>149</v>
      </c>
      <c r="CV141" s="30" t="s">
        <v>149</v>
      </c>
      <c r="CW141" s="30" t="s">
        <v>149</v>
      </c>
      <c r="CX141" s="30" t="s">
        <v>149</v>
      </c>
      <c r="CY141" s="30" t="s">
        <v>149</v>
      </c>
      <c r="CZ141" s="30" t="s">
        <v>149</v>
      </c>
      <c r="DA141" s="30" t="s">
        <v>149</v>
      </c>
      <c r="DB141" s="30" t="s">
        <v>149</v>
      </c>
      <c r="DC141" s="30" t="s">
        <v>149</v>
      </c>
      <c r="DD141" s="30" t="s">
        <v>149</v>
      </c>
      <c r="DE141" s="30" t="s">
        <v>149</v>
      </c>
      <c r="DF141" s="30" t="s">
        <v>149</v>
      </c>
      <c r="DG141" s="30" t="s">
        <v>149</v>
      </c>
      <c r="DH141" s="30" t="s">
        <v>149</v>
      </c>
      <c r="DI141" s="30" t="s">
        <v>149</v>
      </c>
      <c r="DJ141" s="30" t="s">
        <v>149</v>
      </c>
      <c r="DK141" s="30" t="s">
        <v>149</v>
      </c>
      <c r="DL141" s="30" t="s">
        <v>149</v>
      </c>
      <c r="DM141" s="30" t="s">
        <v>149</v>
      </c>
      <c r="DN141" s="30" t="s">
        <v>150</v>
      </c>
      <c r="DO141" s="30" t="s">
        <v>149</v>
      </c>
      <c r="DP141" s="30" t="s">
        <v>149</v>
      </c>
      <c r="DQ141" s="30" t="s">
        <v>149</v>
      </c>
      <c r="DR141" s="30" t="s">
        <v>149</v>
      </c>
      <c r="DS141" s="30" t="s">
        <v>149</v>
      </c>
      <c r="DT141" s="30" t="s">
        <v>149</v>
      </c>
      <c r="DU141" s="30" t="s">
        <v>149</v>
      </c>
      <c r="DV141" s="30" t="s">
        <v>149</v>
      </c>
      <c r="DW141" s="30" t="s">
        <v>149</v>
      </c>
      <c r="DX141" s="30" t="s">
        <v>149</v>
      </c>
      <c r="DY141" s="30" t="s">
        <v>149</v>
      </c>
      <c r="DZ141" s="30" t="s">
        <v>149</v>
      </c>
      <c r="EA141" s="30" t="s">
        <v>149</v>
      </c>
      <c r="EB141" s="30" t="s">
        <v>149</v>
      </c>
      <c r="EC141" s="30" t="s">
        <v>149</v>
      </c>
      <c r="ED141" s="30" t="s">
        <v>149</v>
      </c>
      <c r="EE141" s="30" t="s">
        <v>149</v>
      </c>
      <c r="EF141" s="30" t="s">
        <v>149</v>
      </c>
      <c r="EG141" s="30" t="s">
        <v>149</v>
      </c>
      <c r="EH141" s="30" t="s">
        <v>149</v>
      </c>
      <c r="EI141" s="30" t="s">
        <v>149</v>
      </c>
      <c r="EJ141" s="30" t="s">
        <v>149</v>
      </c>
      <c r="EK141" s="30" t="s">
        <v>149</v>
      </c>
      <c r="EL141" s="30" t="s">
        <v>1239</v>
      </c>
      <c r="EM141" s="30" t="s">
        <v>1229</v>
      </c>
      <c r="EN141" s="30" t="s">
        <v>1230</v>
      </c>
      <c r="EO141" s="30" t="s">
        <v>1236</v>
      </c>
      <c r="EP141" s="30" t="s">
        <v>1232</v>
      </c>
      <c r="EQ141" s="30" t="s">
        <v>820</v>
      </c>
      <c r="ER141" s="30" t="s">
        <v>1233</v>
      </c>
      <c r="ES141" s="30" t="s">
        <v>274</v>
      </c>
    </row>
    <row r="142" spans="1:234" s="55" customFormat="1" ht="22.5" customHeight="1" x14ac:dyDescent="0.35">
      <c r="A142" s="93">
        <v>140</v>
      </c>
      <c r="B142" s="51" t="s">
        <v>1240</v>
      </c>
      <c r="C142" s="52" t="s">
        <v>501</v>
      </c>
      <c r="D142" s="51" t="s">
        <v>146</v>
      </c>
      <c r="E142" s="51" t="s">
        <v>1227</v>
      </c>
      <c r="F142" s="51">
        <v>65</v>
      </c>
      <c r="G142" s="51">
        <v>3</v>
      </c>
      <c r="H142" s="51" t="s">
        <v>157</v>
      </c>
      <c r="I142" s="51" t="s">
        <v>210</v>
      </c>
      <c r="J142" s="53">
        <v>5000000</v>
      </c>
      <c r="K142" s="51">
        <v>3500000</v>
      </c>
      <c r="L142" s="51">
        <v>4</v>
      </c>
      <c r="M142" s="51" t="s">
        <v>147</v>
      </c>
      <c r="N142" s="51">
        <v>500</v>
      </c>
      <c r="O142" s="51">
        <v>4</v>
      </c>
      <c r="P142" s="51">
        <v>15</v>
      </c>
      <c r="Q142" s="51" t="s">
        <v>645</v>
      </c>
      <c r="R142" s="51" t="s">
        <v>149</v>
      </c>
      <c r="S142" s="51" t="s">
        <v>149</v>
      </c>
      <c r="T142" s="51" t="s">
        <v>149</v>
      </c>
      <c r="U142" s="51" t="s">
        <v>149</v>
      </c>
      <c r="V142" s="51" t="s">
        <v>149</v>
      </c>
      <c r="W142" s="51" t="s">
        <v>149</v>
      </c>
      <c r="X142" s="51" t="s">
        <v>149</v>
      </c>
      <c r="Y142" s="51" t="s">
        <v>149</v>
      </c>
      <c r="Z142" s="51" t="s">
        <v>149</v>
      </c>
      <c r="AA142" s="51" t="s">
        <v>149</v>
      </c>
      <c r="AB142" s="51" t="s">
        <v>149</v>
      </c>
      <c r="AC142" s="51" t="s">
        <v>149</v>
      </c>
      <c r="AD142" s="51" t="s">
        <v>149</v>
      </c>
      <c r="AE142" s="51" t="s">
        <v>149</v>
      </c>
      <c r="AF142" s="51" t="s">
        <v>149</v>
      </c>
      <c r="AG142" s="51" t="s">
        <v>149</v>
      </c>
      <c r="AH142" s="51" t="s">
        <v>149</v>
      </c>
      <c r="AI142" s="51" t="s">
        <v>149</v>
      </c>
      <c r="AJ142" s="51" t="s">
        <v>149</v>
      </c>
      <c r="AK142" s="51" t="s">
        <v>149</v>
      </c>
      <c r="AL142" s="51" t="s">
        <v>149</v>
      </c>
      <c r="AM142" s="51" t="s">
        <v>149</v>
      </c>
      <c r="AN142" s="51" t="s">
        <v>149</v>
      </c>
      <c r="AO142" s="51" t="s">
        <v>149</v>
      </c>
      <c r="AP142" s="51" t="s">
        <v>149</v>
      </c>
      <c r="AQ142" s="51" t="s">
        <v>149</v>
      </c>
      <c r="AR142" s="51" t="s">
        <v>149</v>
      </c>
      <c r="AS142" s="51" t="s">
        <v>149</v>
      </c>
      <c r="AT142" s="51" t="s">
        <v>149</v>
      </c>
      <c r="AU142" s="51" t="s">
        <v>149</v>
      </c>
      <c r="AV142" s="51" t="s">
        <v>149</v>
      </c>
      <c r="AW142" s="51" t="s">
        <v>149</v>
      </c>
      <c r="AX142" s="51" t="s">
        <v>149</v>
      </c>
      <c r="AY142" s="51" t="s">
        <v>149</v>
      </c>
      <c r="AZ142" s="51" t="s">
        <v>149</v>
      </c>
      <c r="BA142" s="51" t="s">
        <v>149</v>
      </c>
      <c r="BB142" s="51" t="s">
        <v>149</v>
      </c>
      <c r="BC142" s="51" t="s">
        <v>149</v>
      </c>
      <c r="BD142" s="51" t="s">
        <v>149</v>
      </c>
      <c r="BE142" s="51" t="s">
        <v>149</v>
      </c>
      <c r="BF142" s="51" t="s">
        <v>149</v>
      </c>
      <c r="BG142" s="51" t="s">
        <v>149</v>
      </c>
      <c r="BH142" s="51" t="s">
        <v>161</v>
      </c>
      <c r="BI142" s="51" t="s">
        <v>149</v>
      </c>
      <c r="BJ142" s="51" t="s">
        <v>161</v>
      </c>
      <c r="BK142" s="51" t="s">
        <v>149</v>
      </c>
      <c r="BL142" s="51" t="s">
        <v>148</v>
      </c>
      <c r="BM142" s="51" t="s">
        <v>148</v>
      </c>
      <c r="BN142" s="51" t="s">
        <v>149</v>
      </c>
      <c r="BO142" s="51" t="s">
        <v>150</v>
      </c>
      <c r="BP142" s="51" t="s">
        <v>150</v>
      </c>
      <c r="BQ142" s="51" t="s">
        <v>150</v>
      </c>
      <c r="BR142" s="54" t="s">
        <v>149</v>
      </c>
      <c r="BS142" s="51" t="s">
        <v>150</v>
      </c>
      <c r="BT142" s="51" t="s">
        <v>159</v>
      </c>
      <c r="BU142" s="51" t="s">
        <v>159</v>
      </c>
      <c r="BV142" s="51" t="s">
        <v>159</v>
      </c>
      <c r="BW142" s="51" t="s">
        <v>149</v>
      </c>
      <c r="BX142" s="51" t="s">
        <v>149</v>
      </c>
      <c r="BY142" s="51" t="s">
        <v>149</v>
      </c>
      <c r="BZ142" s="51" t="s">
        <v>149</v>
      </c>
      <c r="CA142" s="51" t="s">
        <v>149</v>
      </c>
      <c r="CB142" s="51" t="s">
        <v>149</v>
      </c>
      <c r="CC142" s="51" t="s">
        <v>149</v>
      </c>
      <c r="CD142" s="51" t="s">
        <v>149</v>
      </c>
      <c r="CE142" s="51" t="s">
        <v>149</v>
      </c>
      <c r="CF142" s="51" t="s">
        <v>149</v>
      </c>
      <c r="CG142" s="51" t="s">
        <v>149</v>
      </c>
      <c r="CH142" s="51" t="s">
        <v>149</v>
      </c>
      <c r="CI142" s="51" t="s">
        <v>149</v>
      </c>
      <c r="CJ142" s="51" t="s">
        <v>149</v>
      </c>
      <c r="CK142" s="51" t="s">
        <v>149</v>
      </c>
      <c r="CL142" s="51" t="s">
        <v>149</v>
      </c>
      <c r="CM142" s="51" t="s">
        <v>149</v>
      </c>
      <c r="CN142" s="51" t="s">
        <v>149</v>
      </c>
      <c r="CO142" s="51" t="s">
        <v>149</v>
      </c>
      <c r="CP142" s="51" t="s">
        <v>149</v>
      </c>
      <c r="CQ142" s="51" t="s">
        <v>149</v>
      </c>
      <c r="CR142" s="51" t="s">
        <v>149</v>
      </c>
      <c r="CS142" s="51" t="s">
        <v>160</v>
      </c>
      <c r="CT142" s="51" t="s">
        <v>160</v>
      </c>
      <c r="CU142" s="51" t="s">
        <v>149</v>
      </c>
      <c r="CV142" s="51" t="s">
        <v>149</v>
      </c>
      <c r="CW142" s="51" t="s">
        <v>149</v>
      </c>
      <c r="CX142" s="51" t="s">
        <v>149</v>
      </c>
      <c r="CY142" s="51" t="s">
        <v>149</v>
      </c>
      <c r="CZ142" s="51" t="s">
        <v>149</v>
      </c>
      <c r="DA142" s="51" t="s">
        <v>149</v>
      </c>
      <c r="DB142" s="51" t="s">
        <v>149</v>
      </c>
      <c r="DC142" s="51" t="s">
        <v>149</v>
      </c>
      <c r="DD142" s="51" t="s">
        <v>149</v>
      </c>
      <c r="DE142" s="51" t="s">
        <v>149</v>
      </c>
      <c r="DF142" s="51" t="s">
        <v>149</v>
      </c>
      <c r="DG142" s="51" t="s">
        <v>149</v>
      </c>
      <c r="DH142" s="51" t="s">
        <v>149</v>
      </c>
      <c r="DI142" s="51" t="s">
        <v>149</v>
      </c>
      <c r="DJ142" s="51" t="s">
        <v>150</v>
      </c>
      <c r="DK142" s="51" t="s">
        <v>150</v>
      </c>
      <c r="DL142" s="51" t="s">
        <v>149</v>
      </c>
      <c r="DM142" s="51" t="s">
        <v>149</v>
      </c>
      <c r="DN142" s="51" t="s">
        <v>149</v>
      </c>
      <c r="DO142" s="51" t="s">
        <v>149</v>
      </c>
      <c r="DP142" s="51" t="s">
        <v>149</v>
      </c>
      <c r="DQ142" s="51" t="s">
        <v>149</v>
      </c>
      <c r="DR142" s="51" t="s">
        <v>149</v>
      </c>
      <c r="DS142" s="51" t="s">
        <v>149</v>
      </c>
      <c r="DT142" s="51" t="s">
        <v>149</v>
      </c>
      <c r="DU142" s="51" t="s">
        <v>149</v>
      </c>
      <c r="DV142" s="51" t="s">
        <v>149</v>
      </c>
      <c r="DW142" s="51" t="s">
        <v>149</v>
      </c>
      <c r="DX142" s="51" t="s">
        <v>149</v>
      </c>
      <c r="DY142" s="51" t="s">
        <v>149</v>
      </c>
      <c r="DZ142" s="51" t="s">
        <v>149</v>
      </c>
      <c r="EA142" s="51" t="s">
        <v>149</v>
      </c>
      <c r="EB142" s="51" t="s">
        <v>149</v>
      </c>
      <c r="EC142" s="51" t="s">
        <v>149</v>
      </c>
      <c r="ED142" s="51" t="s">
        <v>149</v>
      </c>
      <c r="EE142" s="51" t="s">
        <v>149</v>
      </c>
      <c r="EF142" s="51" t="s">
        <v>149</v>
      </c>
      <c r="EG142" s="51" t="s">
        <v>149</v>
      </c>
      <c r="EH142" s="51" t="s">
        <v>149</v>
      </c>
      <c r="EI142" s="51" t="s">
        <v>149</v>
      </c>
      <c r="EJ142" s="51" t="s">
        <v>149</v>
      </c>
      <c r="EK142" s="51" t="s">
        <v>149</v>
      </c>
      <c r="EL142" s="51" t="s">
        <v>779</v>
      </c>
      <c r="EM142" s="51" t="s">
        <v>1241</v>
      </c>
      <c r="EN142" s="51" t="s">
        <v>1242</v>
      </c>
      <c r="EO142" s="51" t="s">
        <v>1243</v>
      </c>
      <c r="EP142" s="51" t="s">
        <v>1244</v>
      </c>
      <c r="EQ142" s="51" t="s">
        <v>784</v>
      </c>
      <c r="ER142" s="51" t="s">
        <v>1245</v>
      </c>
      <c r="ES142" s="51" t="s">
        <v>274</v>
      </c>
    </row>
    <row r="143" spans="1:234" s="25" customFormat="1" ht="22.5" customHeight="1" x14ac:dyDescent="0.35">
      <c r="A143" s="29">
        <v>141</v>
      </c>
      <c r="B143" s="15" t="s">
        <v>1317</v>
      </c>
      <c r="C143" s="20" t="s">
        <v>1318</v>
      </c>
      <c r="D143" s="15" t="s">
        <v>353</v>
      </c>
      <c r="E143" s="30" t="s">
        <v>1319</v>
      </c>
      <c r="F143" s="15">
        <v>70</v>
      </c>
      <c r="G143" s="15">
        <v>2</v>
      </c>
      <c r="H143" s="15" t="s">
        <v>157</v>
      </c>
      <c r="I143" s="15" t="s">
        <v>210</v>
      </c>
      <c r="J143" s="42">
        <v>5000000</v>
      </c>
      <c r="K143" s="42">
        <v>3500000</v>
      </c>
      <c r="L143" s="15" t="s">
        <v>255</v>
      </c>
      <c r="M143" s="15" t="s">
        <v>147</v>
      </c>
      <c r="N143" s="15">
        <v>380</v>
      </c>
      <c r="O143" s="15" t="s">
        <v>174</v>
      </c>
      <c r="P143" s="15">
        <v>15</v>
      </c>
      <c r="Q143" s="15" t="s">
        <v>1041</v>
      </c>
      <c r="R143" s="15" t="s">
        <v>149</v>
      </c>
      <c r="S143" s="15" t="s">
        <v>149</v>
      </c>
      <c r="T143" s="15" t="s">
        <v>149</v>
      </c>
      <c r="U143" s="15" t="s">
        <v>149</v>
      </c>
      <c r="V143" s="15" t="s">
        <v>149</v>
      </c>
      <c r="W143" s="15" t="s">
        <v>149</v>
      </c>
      <c r="X143" s="15" t="s">
        <v>149</v>
      </c>
      <c r="Y143" s="15" t="s">
        <v>149</v>
      </c>
      <c r="Z143" s="15" t="s">
        <v>149</v>
      </c>
      <c r="AA143" s="15" t="s">
        <v>149</v>
      </c>
      <c r="AB143" s="15" t="s">
        <v>149</v>
      </c>
      <c r="AC143" s="15" t="s">
        <v>149</v>
      </c>
      <c r="AD143" s="15" t="s">
        <v>149</v>
      </c>
      <c r="AE143" s="15" t="s">
        <v>149</v>
      </c>
      <c r="AF143" s="15" t="s">
        <v>149</v>
      </c>
      <c r="AG143" s="15" t="s">
        <v>149</v>
      </c>
      <c r="AH143" s="15" t="s">
        <v>149</v>
      </c>
      <c r="AI143" s="15" t="s">
        <v>149</v>
      </c>
      <c r="AJ143" s="15" t="s">
        <v>149</v>
      </c>
      <c r="AK143" s="15" t="s">
        <v>149</v>
      </c>
      <c r="AL143" s="15" t="s">
        <v>149</v>
      </c>
      <c r="AM143" s="15" t="s">
        <v>149</v>
      </c>
      <c r="AN143" s="15" t="s">
        <v>149</v>
      </c>
      <c r="AO143" s="15" t="s">
        <v>149</v>
      </c>
      <c r="AP143" s="15" t="s">
        <v>149</v>
      </c>
      <c r="AQ143" s="15" t="s">
        <v>149</v>
      </c>
      <c r="AR143" s="15" t="s">
        <v>149</v>
      </c>
      <c r="AS143" s="15" t="s">
        <v>149</v>
      </c>
      <c r="AT143" s="15" t="s">
        <v>149</v>
      </c>
      <c r="AU143" s="15" t="s">
        <v>149</v>
      </c>
      <c r="AV143" s="15" t="s">
        <v>149</v>
      </c>
      <c r="AW143" s="15" t="s">
        <v>149</v>
      </c>
      <c r="AX143" s="15" t="s">
        <v>149</v>
      </c>
      <c r="AY143" s="15" t="s">
        <v>149</v>
      </c>
      <c r="AZ143" s="15" t="s">
        <v>149</v>
      </c>
      <c r="BA143" s="15" t="s">
        <v>149</v>
      </c>
      <c r="BB143" s="15" t="s">
        <v>149</v>
      </c>
      <c r="BC143" s="15"/>
      <c r="BD143" s="15" t="s">
        <v>150</v>
      </c>
      <c r="BE143" s="15" t="s">
        <v>150</v>
      </c>
      <c r="BF143" s="15" t="s">
        <v>149</v>
      </c>
      <c r="BG143" s="15" t="s">
        <v>149</v>
      </c>
      <c r="BH143" s="15" t="s">
        <v>150</v>
      </c>
      <c r="BI143" s="15" t="s">
        <v>149</v>
      </c>
      <c r="BJ143" s="15" t="s">
        <v>149</v>
      </c>
      <c r="BK143" s="15" t="s">
        <v>149</v>
      </c>
      <c r="BL143" s="15" t="s">
        <v>148</v>
      </c>
      <c r="BM143" s="15" t="s">
        <v>148</v>
      </c>
      <c r="BN143" s="15" t="s">
        <v>149</v>
      </c>
      <c r="BO143" s="15" t="s">
        <v>150</v>
      </c>
      <c r="BP143" s="15" t="s">
        <v>150</v>
      </c>
      <c r="BQ143" s="15" t="s">
        <v>150</v>
      </c>
      <c r="BR143" s="15" t="s">
        <v>150</v>
      </c>
      <c r="BS143" s="15" t="s">
        <v>149</v>
      </c>
      <c r="BT143" s="15" t="s">
        <v>149</v>
      </c>
      <c r="BU143" s="15" t="s">
        <v>149</v>
      </c>
      <c r="BV143" s="15" t="s">
        <v>149</v>
      </c>
      <c r="BW143" s="15" t="s">
        <v>149</v>
      </c>
      <c r="BX143" s="15" t="s">
        <v>149</v>
      </c>
      <c r="BY143" s="15" t="s">
        <v>149</v>
      </c>
      <c r="BZ143" s="15" t="s">
        <v>149</v>
      </c>
      <c r="CA143" s="15" t="s">
        <v>149</v>
      </c>
      <c r="CB143" s="15" t="s">
        <v>149</v>
      </c>
      <c r="CC143" s="15" t="s">
        <v>149</v>
      </c>
      <c r="CD143" s="15" t="s">
        <v>149</v>
      </c>
      <c r="CE143" s="15" t="s">
        <v>149</v>
      </c>
      <c r="CF143" s="15" t="s">
        <v>149</v>
      </c>
      <c r="CG143" s="15" t="s">
        <v>149</v>
      </c>
      <c r="CH143" s="15" t="s">
        <v>149</v>
      </c>
      <c r="CI143" s="15" t="s">
        <v>149</v>
      </c>
      <c r="CJ143" s="15" t="s">
        <v>149</v>
      </c>
      <c r="CK143" s="15" t="s">
        <v>149</v>
      </c>
      <c r="CL143" s="15" t="s">
        <v>149</v>
      </c>
      <c r="CM143" s="15" t="s">
        <v>149</v>
      </c>
      <c r="CN143" s="15" t="s">
        <v>149</v>
      </c>
      <c r="CO143" s="15" t="s">
        <v>149</v>
      </c>
      <c r="CP143" s="15" t="s">
        <v>149</v>
      </c>
      <c r="CQ143" s="15" t="s">
        <v>149</v>
      </c>
      <c r="CR143" s="15" t="s">
        <v>149</v>
      </c>
      <c r="CS143" s="15" t="s">
        <v>149</v>
      </c>
      <c r="CT143" s="15" t="s">
        <v>149</v>
      </c>
      <c r="CU143" s="15" t="s">
        <v>149</v>
      </c>
      <c r="CV143" s="15" t="s">
        <v>149</v>
      </c>
      <c r="CW143" s="15" t="s">
        <v>149</v>
      </c>
      <c r="CX143" s="15" t="s">
        <v>149</v>
      </c>
      <c r="CY143" s="15" t="s">
        <v>149</v>
      </c>
      <c r="CZ143" s="15" t="s">
        <v>149</v>
      </c>
      <c r="DA143" s="15" t="s">
        <v>149</v>
      </c>
      <c r="DB143" s="15" t="s">
        <v>149</v>
      </c>
      <c r="DC143" s="15" t="s">
        <v>149</v>
      </c>
      <c r="DD143" s="15" t="s">
        <v>149</v>
      </c>
      <c r="DE143" s="15" t="s">
        <v>149</v>
      </c>
      <c r="DF143" s="15" t="s">
        <v>149</v>
      </c>
      <c r="DG143" s="15" t="s">
        <v>149</v>
      </c>
      <c r="DH143" s="15" t="s">
        <v>149</v>
      </c>
      <c r="DI143" s="15" t="s">
        <v>149</v>
      </c>
      <c r="DJ143" s="15" t="s">
        <v>149</v>
      </c>
      <c r="DK143" s="15" t="s">
        <v>149</v>
      </c>
      <c r="DL143" s="15" t="s">
        <v>149</v>
      </c>
      <c r="DM143" s="15" t="s">
        <v>149</v>
      </c>
      <c r="DN143" s="15" t="s">
        <v>149</v>
      </c>
      <c r="DO143" s="15" t="s">
        <v>149</v>
      </c>
      <c r="DP143" s="15" t="s">
        <v>149</v>
      </c>
      <c r="DQ143" s="15" t="s">
        <v>149</v>
      </c>
      <c r="DR143" s="15" t="s">
        <v>149</v>
      </c>
      <c r="DS143" s="15" t="s">
        <v>149</v>
      </c>
      <c r="DT143" s="15" t="s">
        <v>149</v>
      </c>
      <c r="DU143" s="15" t="s">
        <v>149</v>
      </c>
      <c r="DV143" s="15" t="s">
        <v>149</v>
      </c>
      <c r="DW143" s="15" t="s">
        <v>149</v>
      </c>
      <c r="DX143" s="15" t="s">
        <v>149</v>
      </c>
      <c r="DY143" s="15" t="s">
        <v>149</v>
      </c>
      <c r="DZ143" s="15" t="s">
        <v>149</v>
      </c>
      <c r="EA143" s="15" t="s">
        <v>149</v>
      </c>
      <c r="EB143" s="15" t="s">
        <v>149</v>
      </c>
      <c r="EC143" s="15" t="s">
        <v>149</v>
      </c>
      <c r="ED143" s="15" t="s">
        <v>149</v>
      </c>
      <c r="EE143" s="15" t="s">
        <v>149</v>
      </c>
      <c r="EF143" s="15" t="s">
        <v>149</v>
      </c>
      <c r="EG143" s="15" t="s">
        <v>149</v>
      </c>
      <c r="EH143" s="15" t="s">
        <v>149</v>
      </c>
      <c r="EI143" s="15" t="s">
        <v>149</v>
      </c>
      <c r="EJ143" s="15" t="s">
        <v>149</v>
      </c>
      <c r="EK143" s="15" t="s">
        <v>149</v>
      </c>
      <c r="EL143" s="15" t="s">
        <v>1320</v>
      </c>
      <c r="EM143" s="15" t="s">
        <v>1321</v>
      </c>
      <c r="EN143" s="15" t="s">
        <v>1322</v>
      </c>
      <c r="EO143" s="15" t="s">
        <v>1323</v>
      </c>
      <c r="EP143" s="15" t="s">
        <v>1324</v>
      </c>
      <c r="EQ143" s="15" t="s">
        <v>1325</v>
      </c>
      <c r="ER143" s="15" t="s">
        <v>1326</v>
      </c>
      <c r="ES143" s="15" t="s">
        <v>1327</v>
      </c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</row>
    <row r="144" spans="1:234" s="25" customFormat="1" ht="22.5" customHeight="1" x14ac:dyDescent="0.35">
      <c r="A144" s="29">
        <v>142</v>
      </c>
      <c r="B144" s="15" t="s">
        <v>1328</v>
      </c>
      <c r="C144" s="20" t="s">
        <v>945</v>
      </c>
      <c r="D144" s="15" t="s">
        <v>353</v>
      </c>
      <c r="E144" s="15" t="s">
        <v>1329</v>
      </c>
      <c r="F144" s="15">
        <v>56</v>
      </c>
      <c r="G144" s="15">
        <v>5</v>
      </c>
      <c r="H144" s="15" t="s">
        <v>157</v>
      </c>
      <c r="I144" s="15" t="s">
        <v>158</v>
      </c>
      <c r="J144" s="42">
        <v>4000000</v>
      </c>
      <c r="K144" s="42">
        <v>3500000</v>
      </c>
      <c r="L144" s="15" t="s">
        <v>318</v>
      </c>
      <c r="M144" s="15" t="s">
        <v>147</v>
      </c>
      <c r="N144" s="15">
        <v>135</v>
      </c>
      <c r="O144" s="15" t="s">
        <v>356</v>
      </c>
      <c r="P144" s="15">
        <v>12</v>
      </c>
      <c r="Q144" s="15" t="s">
        <v>827</v>
      </c>
      <c r="R144" s="15" t="s">
        <v>149</v>
      </c>
      <c r="S144" s="15" t="s">
        <v>149</v>
      </c>
      <c r="T144" s="15" t="s">
        <v>149</v>
      </c>
      <c r="U144" s="15" t="s">
        <v>149</v>
      </c>
      <c r="V144" s="15" t="s">
        <v>149</v>
      </c>
      <c r="W144" s="15" t="s">
        <v>149</v>
      </c>
      <c r="X144" s="15" t="s">
        <v>149</v>
      </c>
      <c r="Y144" s="15" t="s">
        <v>149</v>
      </c>
      <c r="Z144" s="15" t="s">
        <v>149</v>
      </c>
      <c r="AA144" s="15" t="s">
        <v>149</v>
      </c>
      <c r="AB144" s="15" t="s">
        <v>149</v>
      </c>
      <c r="AC144" s="15" t="s">
        <v>149</v>
      </c>
      <c r="AD144" s="15" t="s">
        <v>149</v>
      </c>
      <c r="AE144" s="15" t="s">
        <v>149</v>
      </c>
      <c r="AF144" s="15" t="s">
        <v>149</v>
      </c>
      <c r="AG144" s="15" t="s">
        <v>149</v>
      </c>
      <c r="AH144" s="15" t="s">
        <v>149</v>
      </c>
      <c r="AI144" s="15" t="s">
        <v>149</v>
      </c>
      <c r="AJ144" s="15" t="s">
        <v>149</v>
      </c>
      <c r="AK144" s="15" t="s">
        <v>149</v>
      </c>
      <c r="AL144" s="15" t="s">
        <v>149</v>
      </c>
      <c r="AM144" s="15" t="s">
        <v>149</v>
      </c>
      <c r="AN144" s="15" t="s">
        <v>149</v>
      </c>
      <c r="AO144" s="15" t="s">
        <v>149</v>
      </c>
      <c r="AP144" s="15" t="s">
        <v>149</v>
      </c>
      <c r="AQ144" s="15" t="s">
        <v>149</v>
      </c>
      <c r="AR144" s="15" t="s">
        <v>149</v>
      </c>
      <c r="AS144" s="15" t="s">
        <v>149</v>
      </c>
      <c r="AT144" s="15" t="s">
        <v>149</v>
      </c>
      <c r="AU144" s="15" t="s">
        <v>149</v>
      </c>
      <c r="AV144" s="15" t="s">
        <v>149</v>
      </c>
      <c r="AW144" s="15" t="s">
        <v>149</v>
      </c>
      <c r="AX144" s="15" t="s">
        <v>149</v>
      </c>
      <c r="AY144" s="15" t="s">
        <v>149</v>
      </c>
      <c r="AZ144" s="15" t="s">
        <v>149</v>
      </c>
      <c r="BA144" s="15" t="s">
        <v>149</v>
      </c>
      <c r="BB144" s="15" t="s">
        <v>149</v>
      </c>
      <c r="BC144" s="15"/>
      <c r="BD144" s="15" t="s">
        <v>149</v>
      </c>
      <c r="BE144" s="15" t="s">
        <v>149</v>
      </c>
      <c r="BF144" s="15" t="s">
        <v>149</v>
      </c>
      <c r="BG144" s="15" t="s">
        <v>149</v>
      </c>
      <c r="BH144" s="15" t="s">
        <v>149</v>
      </c>
      <c r="BI144" s="15" t="s">
        <v>149</v>
      </c>
      <c r="BJ144" s="15" t="s">
        <v>149</v>
      </c>
      <c r="BK144" s="15" t="s">
        <v>149</v>
      </c>
      <c r="BL144" s="15" t="s">
        <v>149</v>
      </c>
      <c r="BM144" s="15" t="s">
        <v>149</v>
      </c>
      <c r="BN144" s="15" t="s">
        <v>149</v>
      </c>
      <c r="BO144" s="15" t="s">
        <v>632</v>
      </c>
      <c r="BP144" s="15" t="s">
        <v>149</v>
      </c>
      <c r="BQ144" s="15" t="s">
        <v>149</v>
      </c>
      <c r="BR144" s="15" t="s">
        <v>149</v>
      </c>
      <c r="BS144" s="15" t="s">
        <v>149</v>
      </c>
      <c r="BT144" s="15" t="s">
        <v>149</v>
      </c>
      <c r="BU144" s="15" t="s">
        <v>149</v>
      </c>
      <c r="BV144" s="15" t="s">
        <v>149</v>
      </c>
      <c r="BW144" s="15" t="s">
        <v>149</v>
      </c>
      <c r="BX144" s="15" t="s">
        <v>149</v>
      </c>
      <c r="BY144" s="15" t="s">
        <v>149</v>
      </c>
      <c r="BZ144" s="15" t="s">
        <v>149</v>
      </c>
      <c r="CA144" s="15" t="s">
        <v>149</v>
      </c>
      <c r="CB144" s="15" t="s">
        <v>149</v>
      </c>
      <c r="CC144" s="15" t="s">
        <v>149</v>
      </c>
      <c r="CD144" s="15" t="s">
        <v>149</v>
      </c>
      <c r="CE144" s="15" t="s">
        <v>149</v>
      </c>
      <c r="CF144" s="15" t="s">
        <v>149</v>
      </c>
      <c r="CG144" s="15" t="s">
        <v>149</v>
      </c>
      <c r="CH144" s="15" t="s">
        <v>149</v>
      </c>
      <c r="CI144" s="15" t="s">
        <v>149</v>
      </c>
      <c r="CJ144" s="15" t="s">
        <v>149</v>
      </c>
      <c r="CK144" s="15" t="s">
        <v>149</v>
      </c>
      <c r="CL144" s="15" t="s">
        <v>149</v>
      </c>
      <c r="CM144" s="15" t="s">
        <v>149</v>
      </c>
      <c r="CN144" s="15" t="s">
        <v>149</v>
      </c>
      <c r="CO144" s="15" t="s">
        <v>149</v>
      </c>
      <c r="CP144" s="15" t="s">
        <v>149</v>
      </c>
      <c r="CQ144" s="15" t="s">
        <v>149</v>
      </c>
      <c r="CR144" s="15" t="s">
        <v>149</v>
      </c>
      <c r="CS144" s="15" t="s">
        <v>149</v>
      </c>
      <c r="CT144" s="15" t="s">
        <v>149</v>
      </c>
      <c r="CU144" s="15" t="s">
        <v>149</v>
      </c>
      <c r="CV144" s="15" t="s">
        <v>149</v>
      </c>
      <c r="CW144" s="15" t="s">
        <v>149</v>
      </c>
      <c r="CX144" s="15" t="s">
        <v>149</v>
      </c>
      <c r="CY144" s="15" t="s">
        <v>149</v>
      </c>
      <c r="CZ144" s="15" t="s">
        <v>149</v>
      </c>
      <c r="DA144" s="15" t="s">
        <v>149</v>
      </c>
      <c r="DB144" s="15" t="s">
        <v>149</v>
      </c>
      <c r="DC144" s="15" t="s">
        <v>149</v>
      </c>
      <c r="DD144" s="15" t="s">
        <v>149</v>
      </c>
      <c r="DE144" s="15" t="s">
        <v>149</v>
      </c>
      <c r="DF144" s="15" t="s">
        <v>149</v>
      </c>
      <c r="DG144" s="15" t="s">
        <v>149</v>
      </c>
      <c r="DH144" s="15" t="s">
        <v>149</v>
      </c>
      <c r="DI144" s="15" t="s">
        <v>149</v>
      </c>
      <c r="DJ144" s="15" t="s">
        <v>149</v>
      </c>
      <c r="DK144" s="15" t="s">
        <v>149</v>
      </c>
      <c r="DL144" s="15" t="s">
        <v>149</v>
      </c>
      <c r="DM144" s="15" t="s">
        <v>149</v>
      </c>
      <c r="DN144" s="15" t="s">
        <v>149</v>
      </c>
      <c r="DO144" s="15" t="s">
        <v>149</v>
      </c>
      <c r="DP144" s="15" t="s">
        <v>149</v>
      </c>
      <c r="DQ144" s="15" t="s">
        <v>149</v>
      </c>
      <c r="DR144" s="15" t="s">
        <v>149</v>
      </c>
      <c r="DS144" s="15" t="s">
        <v>149</v>
      </c>
      <c r="DT144" s="15" t="s">
        <v>149</v>
      </c>
      <c r="DU144" s="15" t="s">
        <v>149</v>
      </c>
      <c r="DV144" s="15" t="s">
        <v>149</v>
      </c>
      <c r="DW144" s="15" t="s">
        <v>149</v>
      </c>
      <c r="DX144" s="15" t="s">
        <v>149</v>
      </c>
      <c r="DY144" s="15" t="s">
        <v>149</v>
      </c>
      <c r="DZ144" s="15" t="s">
        <v>149</v>
      </c>
      <c r="EA144" s="15" t="s">
        <v>149</v>
      </c>
      <c r="EB144" s="15" t="s">
        <v>149</v>
      </c>
      <c r="EC144" s="15" t="s">
        <v>149</v>
      </c>
      <c r="ED144" s="15" t="s">
        <v>149</v>
      </c>
      <c r="EE144" s="15" t="s">
        <v>149</v>
      </c>
      <c r="EF144" s="15" t="s">
        <v>149</v>
      </c>
      <c r="EG144" s="15" t="s">
        <v>149</v>
      </c>
      <c r="EH144" s="15" t="s">
        <v>149</v>
      </c>
      <c r="EI144" s="15" t="s">
        <v>149</v>
      </c>
      <c r="EJ144" s="15" t="s">
        <v>149</v>
      </c>
      <c r="EK144" s="15" t="s">
        <v>149</v>
      </c>
      <c r="EL144" s="15" t="s">
        <v>1330</v>
      </c>
      <c r="EM144" s="15" t="s">
        <v>411</v>
      </c>
      <c r="EN144" s="15" t="s">
        <v>1331</v>
      </c>
      <c r="EO144" s="15" t="s">
        <v>1332</v>
      </c>
      <c r="EP144" s="15" t="s">
        <v>1333</v>
      </c>
      <c r="EQ144" s="15" t="s">
        <v>407</v>
      </c>
      <c r="ER144" s="15" t="s">
        <v>1334</v>
      </c>
      <c r="ES144" s="15" t="s">
        <v>411</v>
      </c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</row>
    <row r="145" spans="1:234" s="25" customFormat="1" ht="22.5" customHeight="1" x14ac:dyDescent="0.35">
      <c r="A145" s="29">
        <v>143</v>
      </c>
      <c r="B145" s="15" t="s">
        <v>1335</v>
      </c>
      <c r="C145" s="20" t="s">
        <v>1336</v>
      </c>
      <c r="D145" s="15" t="s">
        <v>353</v>
      </c>
      <c r="E145" s="15" t="s">
        <v>1319</v>
      </c>
      <c r="F145" s="15">
        <v>58</v>
      </c>
      <c r="G145" s="15">
        <v>4</v>
      </c>
      <c r="H145" s="15" t="s">
        <v>157</v>
      </c>
      <c r="I145" s="15" t="s">
        <v>210</v>
      </c>
      <c r="J145" s="42">
        <v>5000000</v>
      </c>
      <c r="K145" s="42">
        <v>3500000</v>
      </c>
      <c r="L145" s="15" t="s">
        <v>255</v>
      </c>
      <c r="M145" s="15" t="s">
        <v>147</v>
      </c>
      <c r="N145" s="15">
        <v>380</v>
      </c>
      <c r="O145" s="15" t="s">
        <v>174</v>
      </c>
      <c r="P145" s="15">
        <v>10</v>
      </c>
      <c r="Q145" s="15" t="s">
        <v>827</v>
      </c>
      <c r="R145" s="15" t="s">
        <v>149</v>
      </c>
      <c r="S145" s="15" t="s">
        <v>149</v>
      </c>
      <c r="T145" s="15" t="s">
        <v>149</v>
      </c>
      <c r="U145" s="15" t="s">
        <v>149</v>
      </c>
      <c r="V145" s="15" t="s">
        <v>149</v>
      </c>
      <c r="W145" s="15" t="s">
        <v>149</v>
      </c>
      <c r="X145" s="15" t="s">
        <v>149</v>
      </c>
      <c r="Y145" s="15" t="s">
        <v>149</v>
      </c>
      <c r="Z145" s="15" t="s">
        <v>149</v>
      </c>
      <c r="AA145" s="15" t="s">
        <v>149</v>
      </c>
      <c r="AB145" s="15" t="s">
        <v>149</v>
      </c>
      <c r="AC145" s="15" t="s">
        <v>149</v>
      </c>
      <c r="AD145" s="15" t="s">
        <v>149</v>
      </c>
      <c r="AE145" s="15" t="s">
        <v>149</v>
      </c>
      <c r="AF145" s="15" t="s">
        <v>149</v>
      </c>
      <c r="AG145" s="15" t="s">
        <v>149</v>
      </c>
      <c r="AH145" s="15" t="s">
        <v>149</v>
      </c>
      <c r="AI145" s="15" t="s">
        <v>149</v>
      </c>
      <c r="AJ145" s="15" t="s">
        <v>149</v>
      </c>
      <c r="AK145" s="15" t="s">
        <v>149</v>
      </c>
      <c r="AL145" s="15" t="s">
        <v>149</v>
      </c>
      <c r="AM145" s="15" t="s">
        <v>149</v>
      </c>
      <c r="AN145" s="15" t="s">
        <v>149</v>
      </c>
      <c r="AO145" s="15" t="s">
        <v>149</v>
      </c>
      <c r="AP145" s="15" t="s">
        <v>149</v>
      </c>
      <c r="AQ145" s="15" t="s">
        <v>149</v>
      </c>
      <c r="AR145" s="15" t="s">
        <v>149</v>
      </c>
      <c r="AS145" s="15" t="s">
        <v>149</v>
      </c>
      <c r="AT145" s="15" t="s">
        <v>149</v>
      </c>
      <c r="AU145" s="15" t="s">
        <v>149</v>
      </c>
      <c r="AV145" s="15" t="s">
        <v>149</v>
      </c>
      <c r="AW145" s="15" t="s">
        <v>149</v>
      </c>
      <c r="AX145" s="15" t="s">
        <v>149</v>
      </c>
      <c r="AY145" s="15" t="s">
        <v>149</v>
      </c>
      <c r="AZ145" s="15" t="s">
        <v>149</v>
      </c>
      <c r="BA145" s="15" t="s">
        <v>149</v>
      </c>
      <c r="BB145" s="15" t="s">
        <v>149</v>
      </c>
      <c r="BC145" s="15"/>
      <c r="BD145" s="15" t="s">
        <v>149</v>
      </c>
      <c r="BE145" s="15" t="s">
        <v>149</v>
      </c>
      <c r="BF145" s="15" t="s">
        <v>149</v>
      </c>
      <c r="BG145" s="15" t="s">
        <v>149</v>
      </c>
      <c r="BH145" s="15" t="s">
        <v>149</v>
      </c>
      <c r="BI145" s="15" t="s">
        <v>149</v>
      </c>
      <c r="BJ145" s="15" t="s">
        <v>149</v>
      </c>
      <c r="BK145" s="15" t="s">
        <v>149</v>
      </c>
      <c r="BL145" s="15" t="s">
        <v>149</v>
      </c>
      <c r="BM145" s="15" t="s">
        <v>149</v>
      </c>
      <c r="BN145" s="15" t="s">
        <v>149</v>
      </c>
      <c r="BO145" s="15" t="s">
        <v>632</v>
      </c>
      <c r="BP145" s="15" t="s">
        <v>149</v>
      </c>
      <c r="BQ145" s="15" t="s">
        <v>149</v>
      </c>
      <c r="BR145" s="15" t="s">
        <v>149</v>
      </c>
      <c r="BS145" s="15" t="s">
        <v>149</v>
      </c>
      <c r="BT145" s="15" t="s">
        <v>149</v>
      </c>
      <c r="BU145" s="15" t="s">
        <v>149</v>
      </c>
      <c r="BV145" s="15" t="s">
        <v>149</v>
      </c>
      <c r="BW145" s="15" t="s">
        <v>149</v>
      </c>
      <c r="BX145" s="15" t="s">
        <v>149</v>
      </c>
      <c r="BY145" s="15" t="s">
        <v>149</v>
      </c>
      <c r="BZ145" s="15" t="s">
        <v>149</v>
      </c>
      <c r="CA145" s="15" t="s">
        <v>149</v>
      </c>
      <c r="CB145" s="15" t="s">
        <v>149</v>
      </c>
      <c r="CC145" s="15" t="s">
        <v>149</v>
      </c>
      <c r="CD145" s="15" t="s">
        <v>149</v>
      </c>
      <c r="CE145" s="15" t="s">
        <v>149</v>
      </c>
      <c r="CF145" s="15" t="s">
        <v>149</v>
      </c>
      <c r="CG145" s="15" t="s">
        <v>149</v>
      </c>
      <c r="CH145" s="15" t="s">
        <v>149</v>
      </c>
      <c r="CI145" s="15" t="s">
        <v>149</v>
      </c>
      <c r="CJ145" s="15" t="s">
        <v>149</v>
      </c>
      <c r="CK145" s="15" t="s">
        <v>149</v>
      </c>
      <c r="CL145" s="15" t="s">
        <v>149</v>
      </c>
      <c r="CM145" s="15" t="s">
        <v>149</v>
      </c>
      <c r="CN145" s="15" t="s">
        <v>149</v>
      </c>
      <c r="CO145" s="15" t="s">
        <v>149</v>
      </c>
      <c r="CP145" s="15" t="s">
        <v>149</v>
      </c>
      <c r="CQ145" s="15" t="s">
        <v>149</v>
      </c>
      <c r="CR145" s="15" t="s">
        <v>149</v>
      </c>
      <c r="CS145" s="15" t="s">
        <v>149</v>
      </c>
      <c r="CT145" s="15" t="s">
        <v>149</v>
      </c>
      <c r="CU145" s="15" t="s">
        <v>149</v>
      </c>
      <c r="CV145" s="15" t="s">
        <v>149</v>
      </c>
      <c r="CW145" s="15" t="s">
        <v>149</v>
      </c>
      <c r="CX145" s="15" t="s">
        <v>149</v>
      </c>
      <c r="CY145" s="15" t="s">
        <v>149</v>
      </c>
      <c r="CZ145" s="15" t="s">
        <v>149</v>
      </c>
      <c r="DA145" s="15" t="s">
        <v>149</v>
      </c>
      <c r="DB145" s="15" t="s">
        <v>149</v>
      </c>
      <c r="DC145" s="15" t="s">
        <v>149</v>
      </c>
      <c r="DD145" s="15" t="s">
        <v>149</v>
      </c>
      <c r="DE145" s="15" t="s">
        <v>149</v>
      </c>
      <c r="DF145" s="15" t="s">
        <v>149</v>
      </c>
      <c r="DG145" s="15" t="s">
        <v>149</v>
      </c>
      <c r="DH145" s="15" t="s">
        <v>149</v>
      </c>
      <c r="DI145" s="15" t="s">
        <v>149</v>
      </c>
      <c r="DJ145" s="15" t="s">
        <v>149</v>
      </c>
      <c r="DK145" s="15" t="s">
        <v>149</v>
      </c>
      <c r="DL145" s="15" t="s">
        <v>149</v>
      </c>
      <c r="DM145" s="15" t="s">
        <v>149</v>
      </c>
      <c r="DN145" s="15" t="s">
        <v>149</v>
      </c>
      <c r="DO145" s="15" t="s">
        <v>149</v>
      </c>
      <c r="DP145" s="15" t="s">
        <v>149</v>
      </c>
      <c r="DQ145" s="15" t="s">
        <v>149</v>
      </c>
      <c r="DR145" s="15" t="s">
        <v>149</v>
      </c>
      <c r="DS145" s="15" t="s">
        <v>149</v>
      </c>
      <c r="DT145" s="15" t="s">
        <v>149</v>
      </c>
      <c r="DU145" s="15" t="s">
        <v>149</v>
      </c>
      <c r="DV145" s="15" t="s">
        <v>149</v>
      </c>
      <c r="DW145" s="15" t="s">
        <v>149</v>
      </c>
      <c r="DX145" s="15" t="s">
        <v>149</v>
      </c>
      <c r="DY145" s="15" t="s">
        <v>149</v>
      </c>
      <c r="DZ145" s="15" t="s">
        <v>149</v>
      </c>
      <c r="EA145" s="15" t="s">
        <v>149</v>
      </c>
      <c r="EB145" s="15" t="s">
        <v>149</v>
      </c>
      <c r="EC145" s="15" t="s">
        <v>149</v>
      </c>
      <c r="ED145" s="15" t="s">
        <v>149</v>
      </c>
      <c r="EE145" s="15" t="s">
        <v>149</v>
      </c>
      <c r="EF145" s="15" t="s">
        <v>149</v>
      </c>
      <c r="EG145" s="15" t="s">
        <v>149</v>
      </c>
      <c r="EH145" s="15" t="s">
        <v>149</v>
      </c>
      <c r="EI145" s="15" t="s">
        <v>149</v>
      </c>
      <c r="EJ145" s="15" t="s">
        <v>149</v>
      </c>
      <c r="EK145" s="15" t="s">
        <v>149</v>
      </c>
      <c r="EL145" s="15" t="s">
        <v>1337</v>
      </c>
      <c r="EM145" s="15" t="s">
        <v>411</v>
      </c>
      <c r="EN145" s="15" t="s">
        <v>1331</v>
      </c>
      <c r="EO145" s="15" t="s">
        <v>1338</v>
      </c>
      <c r="EP145" s="15" t="s">
        <v>1339</v>
      </c>
      <c r="EQ145" s="15" t="s">
        <v>407</v>
      </c>
      <c r="ER145" s="15" t="s">
        <v>1334</v>
      </c>
      <c r="ES145" s="15" t="s">
        <v>411</v>
      </c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</row>
    <row r="146" spans="1:234" s="25" customFormat="1" ht="22.5" customHeight="1" x14ac:dyDescent="0.35">
      <c r="A146" s="29">
        <v>144</v>
      </c>
      <c r="B146" s="15" t="s">
        <v>1340</v>
      </c>
      <c r="C146" s="20" t="s">
        <v>959</v>
      </c>
      <c r="D146" s="15" t="s">
        <v>368</v>
      </c>
      <c r="E146" s="15" t="s">
        <v>1341</v>
      </c>
      <c r="F146" s="15">
        <v>53</v>
      </c>
      <c r="G146" s="15">
        <v>3</v>
      </c>
      <c r="H146" s="15" t="s">
        <v>157</v>
      </c>
      <c r="I146" s="15" t="s">
        <v>158</v>
      </c>
      <c r="J146" s="42">
        <v>4000000</v>
      </c>
      <c r="K146" s="42">
        <v>3500000</v>
      </c>
      <c r="L146" s="15" t="s">
        <v>259</v>
      </c>
      <c r="M146" s="15" t="s">
        <v>147</v>
      </c>
      <c r="N146" s="15">
        <v>200</v>
      </c>
      <c r="O146" s="15" t="s">
        <v>356</v>
      </c>
      <c r="P146" s="15">
        <v>11</v>
      </c>
      <c r="Q146" s="15" t="s">
        <v>827</v>
      </c>
      <c r="R146" s="15" t="s">
        <v>149</v>
      </c>
      <c r="S146" s="15" t="s">
        <v>149</v>
      </c>
      <c r="T146" s="15" t="s">
        <v>149</v>
      </c>
      <c r="U146" s="15" t="s">
        <v>149</v>
      </c>
      <c r="V146" s="15" t="s">
        <v>149</v>
      </c>
      <c r="W146" s="15" t="s">
        <v>149</v>
      </c>
      <c r="X146" s="15" t="s">
        <v>149</v>
      </c>
      <c r="Y146" s="15" t="s">
        <v>149</v>
      </c>
      <c r="Z146" s="15" t="s">
        <v>149</v>
      </c>
      <c r="AA146" s="15" t="s">
        <v>149</v>
      </c>
      <c r="AB146" s="15" t="s">
        <v>149</v>
      </c>
      <c r="AC146" s="15" t="s">
        <v>149</v>
      </c>
      <c r="AD146" s="15" t="s">
        <v>149</v>
      </c>
      <c r="AE146" s="15" t="s">
        <v>149</v>
      </c>
      <c r="AF146" s="15" t="s">
        <v>149</v>
      </c>
      <c r="AG146" s="15" t="s">
        <v>149</v>
      </c>
      <c r="AH146" s="15" t="s">
        <v>149</v>
      </c>
      <c r="AI146" s="15" t="s">
        <v>149</v>
      </c>
      <c r="AJ146" s="15" t="s">
        <v>149</v>
      </c>
      <c r="AK146" s="15" t="s">
        <v>149</v>
      </c>
      <c r="AL146" s="15" t="s">
        <v>149</v>
      </c>
      <c r="AM146" s="15" t="s">
        <v>149</v>
      </c>
      <c r="AN146" s="15" t="s">
        <v>149</v>
      </c>
      <c r="AO146" s="15" t="s">
        <v>149</v>
      </c>
      <c r="AP146" s="15" t="s">
        <v>149</v>
      </c>
      <c r="AQ146" s="15" t="s">
        <v>149</v>
      </c>
      <c r="AR146" s="15" t="s">
        <v>149</v>
      </c>
      <c r="AS146" s="15" t="s">
        <v>149</v>
      </c>
      <c r="AT146" s="15" t="s">
        <v>149</v>
      </c>
      <c r="AU146" s="15" t="s">
        <v>149</v>
      </c>
      <c r="AV146" s="15" t="s">
        <v>149</v>
      </c>
      <c r="AW146" s="15" t="s">
        <v>149</v>
      </c>
      <c r="AX146" s="15" t="s">
        <v>149</v>
      </c>
      <c r="AY146" s="15" t="s">
        <v>149</v>
      </c>
      <c r="AZ146" s="15" t="s">
        <v>149</v>
      </c>
      <c r="BA146" s="15" t="s">
        <v>149</v>
      </c>
      <c r="BB146" s="15" t="s">
        <v>149</v>
      </c>
      <c r="BC146" s="15"/>
      <c r="BD146" s="15" t="s">
        <v>149</v>
      </c>
      <c r="BE146" s="15" t="s">
        <v>149</v>
      </c>
      <c r="BF146" s="15" t="s">
        <v>149</v>
      </c>
      <c r="BG146" s="15" t="s">
        <v>149</v>
      </c>
      <c r="BH146" s="15" t="s">
        <v>149</v>
      </c>
      <c r="BI146" s="15" t="s">
        <v>149</v>
      </c>
      <c r="BJ146" s="15" t="s">
        <v>149</v>
      </c>
      <c r="BK146" s="15" t="s">
        <v>149</v>
      </c>
      <c r="BL146" s="15" t="s">
        <v>149</v>
      </c>
      <c r="BM146" s="15" t="s">
        <v>149</v>
      </c>
      <c r="BN146" s="15" t="s">
        <v>149</v>
      </c>
      <c r="BO146" s="15" t="s">
        <v>632</v>
      </c>
      <c r="BP146" s="15" t="s">
        <v>149</v>
      </c>
      <c r="BQ146" s="15" t="s">
        <v>149</v>
      </c>
      <c r="BR146" s="15" t="s">
        <v>149</v>
      </c>
      <c r="BS146" s="15" t="s">
        <v>149</v>
      </c>
      <c r="BT146" s="15" t="s">
        <v>149</v>
      </c>
      <c r="BU146" s="15" t="s">
        <v>149</v>
      </c>
      <c r="BV146" s="15" t="s">
        <v>149</v>
      </c>
      <c r="BW146" s="15" t="s">
        <v>149</v>
      </c>
      <c r="BX146" s="15" t="s">
        <v>149</v>
      </c>
      <c r="BY146" s="15" t="s">
        <v>149</v>
      </c>
      <c r="BZ146" s="15" t="s">
        <v>149</v>
      </c>
      <c r="CA146" s="15" t="s">
        <v>149</v>
      </c>
      <c r="CB146" s="15" t="s">
        <v>149</v>
      </c>
      <c r="CC146" s="15" t="s">
        <v>149</v>
      </c>
      <c r="CD146" s="15" t="s">
        <v>149</v>
      </c>
      <c r="CE146" s="15" t="s">
        <v>149</v>
      </c>
      <c r="CF146" s="15" t="s">
        <v>149</v>
      </c>
      <c r="CG146" s="15" t="s">
        <v>149</v>
      </c>
      <c r="CH146" s="15" t="s">
        <v>149</v>
      </c>
      <c r="CI146" s="15" t="s">
        <v>149</v>
      </c>
      <c r="CJ146" s="15" t="s">
        <v>149</v>
      </c>
      <c r="CK146" s="15" t="s">
        <v>149</v>
      </c>
      <c r="CL146" s="15" t="s">
        <v>149</v>
      </c>
      <c r="CM146" s="15" t="s">
        <v>149</v>
      </c>
      <c r="CN146" s="15" t="s">
        <v>149</v>
      </c>
      <c r="CO146" s="15" t="s">
        <v>149</v>
      </c>
      <c r="CP146" s="15" t="s">
        <v>149</v>
      </c>
      <c r="CQ146" s="15" t="s">
        <v>149</v>
      </c>
      <c r="CR146" s="15" t="s">
        <v>149</v>
      </c>
      <c r="CS146" s="15" t="s">
        <v>149</v>
      </c>
      <c r="CT146" s="15" t="s">
        <v>149</v>
      </c>
      <c r="CU146" s="15" t="s">
        <v>149</v>
      </c>
      <c r="CV146" s="15" t="s">
        <v>149</v>
      </c>
      <c r="CW146" s="15" t="s">
        <v>149</v>
      </c>
      <c r="CX146" s="15" t="s">
        <v>149</v>
      </c>
      <c r="CY146" s="15" t="s">
        <v>149</v>
      </c>
      <c r="CZ146" s="15" t="s">
        <v>149</v>
      </c>
      <c r="DA146" s="15" t="s">
        <v>149</v>
      </c>
      <c r="DB146" s="15" t="s">
        <v>149</v>
      </c>
      <c r="DC146" s="15" t="s">
        <v>149</v>
      </c>
      <c r="DD146" s="15" t="s">
        <v>149</v>
      </c>
      <c r="DE146" s="15" t="s">
        <v>149</v>
      </c>
      <c r="DF146" s="15" t="s">
        <v>149</v>
      </c>
      <c r="DG146" s="15" t="s">
        <v>149</v>
      </c>
      <c r="DH146" s="15" t="s">
        <v>149</v>
      </c>
      <c r="DI146" s="15" t="s">
        <v>149</v>
      </c>
      <c r="DJ146" s="15" t="s">
        <v>149</v>
      </c>
      <c r="DK146" s="15" t="s">
        <v>149</v>
      </c>
      <c r="DL146" s="15" t="s">
        <v>149</v>
      </c>
      <c r="DM146" s="15" t="s">
        <v>149</v>
      </c>
      <c r="DN146" s="15" t="s">
        <v>149</v>
      </c>
      <c r="DO146" s="15" t="s">
        <v>149</v>
      </c>
      <c r="DP146" s="15" t="s">
        <v>149</v>
      </c>
      <c r="DQ146" s="15" t="s">
        <v>149</v>
      </c>
      <c r="DR146" s="15" t="s">
        <v>149</v>
      </c>
      <c r="DS146" s="15" t="s">
        <v>149</v>
      </c>
      <c r="DT146" s="15" t="s">
        <v>149</v>
      </c>
      <c r="DU146" s="15" t="s">
        <v>149</v>
      </c>
      <c r="DV146" s="15" t="s">
        <v>149</v>
      </c>
      <c r="DW146" s="15" t="s">
        <v>149</v>
      </c>
      <c r="DX146" s="15" t="s">
        <v>149</v>
      </c>
      <c r="DY146" s="15" t="s">
        <v>149</v>
      </c>
      <c r="DZ146" s="15" t="s">
        <v>149</v>
      </c>
      <c r="EA146" s="15" t="s">
        <v>149</v>
      </c>
      <c r="EB146" s="15" t="s">
        <v>149</v>
      </c>
      <c r="EC146" s="15" t="s">
        <v>149</v>
      </c>
      <c r="ED146" s="15" t="s">
        <v>149</v>
      </c>
      <c r="EE146" s="15" t="s">
        <v>149</v>
      </c>
      <c r="EF146" s="15" t="s">
        <v>149</v>
      </c>
      <c r="EG146" s="15" t="s">
        <v>149</v>
      </c>
      <c r="EH146" s="15" t="s">
        <v>149</v>
      </c>
      <c r="EI146" s="15" t="s">
        <v>149</v>
      </c>
      <c r="EJ146" s="15" t="s">
        <v>149</v>
      </c>
      <c r="EK146" s="15" t="s">
        <v>149</v>
      </c>
      <c r="EL146" s="15" t="s">
        <v>1342</v>
      </c>
      <c r="EM146" s="15" t="s">
        <v>411</v>
      </c>
      <c r="EN146" s="15" t="s">
        <v>1343</v>
      </c>
      <c r="EO146" s="15" t="s">
        <v>1344</v>
      </c>
      <c r="EP146" s="15" t="s">
        <v>1345</v>
      </c>
      <c r="EQ146" s="15" t="s">
        <v>1346</v>
      </c>
      <c r="ER146" s="15" t="s">
        <v>1347</v>
      </c>
      <c r="ES146" s="15" t="s">
        <v>411</v>
      </c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</row>
    <row r="147" spans="1:234" s="25" customFormat="1" ht="22.5" customHeight="1" x14ac:dyDescent="0.35">
      <c r="A147" s="29">
        <v>145</v>
      </c>
      <c r="B147" s="15" t="s">
        <v>1348</v>
      </c>
      <c r="C147" s="20" t="s">
        <v>945</v>
      </c>
      <c r="D147" s="15" t="s">
        <v>353</v>
      </c>
      <c r="E147" s="15" t="s">
        <v>1341</v>
      </c>
      <c r="F147" s="15">
        <v>65</v>
      </c>
      <c r="G147" s="15">
        <v>55</v>
      </c>
      <c r="H147" s="15" t="s">
        <v>157</v>
      </c>
      <c r="I147" s="15" t="s">
        <v>210</v>
      </c>
      <c r="J147" s="42">
        <v>5000000</v>
      </c>
      <c r="K147" s="42">
        <v>3500000</v>
      </c>
      <c r="L147" s="15" t="s">
        <v>1095</v>
      </c>
      <c r="M147" s="15" t="s">
        <v>147</v>
      </c>
      <c r="N147" s="15">
        <v>500</v>
      </c>
      <c r="O147" s="15" t="s">
        <v>1349</v>
      </c>
      <c r="P147" s="15">
        <v>15</v>
      </c>
      <c r="Q147" s="15" t="s">
        <v>827</v>
      </c>
      <c r="R147" s="15" t="s">
        <v>149</v>
      </c>
      <c r="S147" s="15" t="s">
        <v>149</v>
      </c>
      <c r="T147" s="15" t="s">
        <v>149</v>
      </c>
      <c r="U147" s="15" t="s">
        <v>149</v>
      </c>
      <c r="V147" s="15" t="s">
        <v>149</v>
      </c>
      <c r="W147" s="15" t="s">
        <v>149</v>
      </c>
      <c r="X147" s="15" t="s">
        <v>149</v>
      </c>
      <c r="Y147" s="15" t="s">
        <v>149</v>
      </c>
      <c r="Z147" s="15" t="s">
        <v>149</v>
      </c>
      <c r="AA147" s="15" t="s">
        <v>149</v>
      </c>
      <c r="AB147" s="15" t="s">
        <v>149</v>
      </c>
      <c r="AC147" s="15" t="s">
        <v>149</v>
      </c>
      <c r="AD147" s="15" t="s">
        <v>149</v>
      </c>
      <c r="AE147" s="15" t="s">
        <v>149</v>
      </c>
      <c r="AF147" s="15" t="s">
        <v>149</v>
      </c>
      <c r="AG147" s="15" t="s">
        <v>149</v>
      </c>
      <c r="AH147" s="15" t="s">
        <v>149</v>
      </c>
      <c r="AI147" s="15" t="s">
        <v>149</v>
      </c>
      <c r="AJ147" s="15" t="s">
        <v>149</v>
      </c>
      <c r="AK147" s="15" t="s">
        <v>149</v>
      </c>
      <c r="AL147" s="15" t="s">
        <v>149</v>
      </c>
      <c r="AM147" s="15" t="s">
        <v>149</v>
      </c>
      <c r="AN147" s="15" t="s">
        <v>149</v>
      </c>
      <c r="AO147" s="15" t="s">
        <v>149</v>
      </c>
      <c r="AP147" s="15" t="s">
        <v>149</v>
      </c>
      <c r="AQ147" s="15" t="s">
        <v>149</v>
      </c>
      <c r="AR147" s="15" t="s">
        <v>149</v>
      </c>
      <c r="AS147" s="15" t="s">
        <v>149</v>
      </c>
      <c r="AT147" s="15" t="s">
        <v>149</v>
      </c>
      <c r="AU147" s="15" t="s">
        <v>149</v>
      </c>
      <c r="AV147" s="15" t="s">
        <v>149</v>
      </c>
      <c r="AW147" s="15" t="s">
        <v>149</v>
      </c>
      <c r="AX147" s="15" t="s">
        <v>149</v>
      </c>
      <c r="AY147" s="15" t="s">
        <v>149</v>
      </c>
      <c r="AZ147" s="15" t="s">
        <v>149</v>
      </c>
      <c r="BA147" s="15" t="s">
        <v>149</v>
      </c>
      <c r="BB147" s="15" t="s">
        <v>149</v>
      </c>
      <c r="BC147" s="15"/>
      <c r="BD147" s="15" t="s">
        <v>149</v>
      </c>
      <c r="BE147" s="15" t="s">
        <v>149</v>
      </c>
      <c r="BF147" s="15" t="s">
        <v>149</v>
      </c>
      <c r="BG147" s="15" t="s">
        <v>149</v>
      </c>
      <c r="BH147" s="15" t="s">
        <v>149</v>
      </c>
      <c r="BI147" s="15" t="s">
        <v>149</v>
      </c>
      <c r="BJ147" s="15" t="s">
        <v>149</v>
      </c>
      <c r="BK147" s="15" t="s">
        <v>149</v>
      </c>
      <c r="BL147" s="15" t="s">
        <v>149</v>
      </c>
      <c r="BM147" s="15" t="s">
        <v>149</v>
      </c>
      <c r="BN147" s="15" t="s">
        <v>149</v>
      </c>
      <c r="BO147" s="15" t="s">
        <v>149</v>
      </c>
      <c r="BP147" s="15" t="s">
        <v>149</v>
      </c>
      <c r="BQ147" s="15" t="s">
        <v>149</v>
      </c>
      <c r="BR147" s="15" t="s">
        <v>149</v>
      </c>
      <c r="BS147" s="15" t="s">
        <v>149</v>
      </c>
      <c r="BT147" s="15" t="s">
        <v>149</v>
      </c>
      <c r="BU147" s="15" t="s">
        <v>149</v>
      </c>
      <c r="BV147" s="15" t="s">
        <v>149</v>
      </c>
      <c r="BW147" s="15" t="s">
        <v>149</v>
      </c>
      <c r="BX147" s="15" t="s">
        <v>149</v>
      </c>
      <c r="BY147" s="15" t="s">
        <v>149</v>
      </c>
      <c r="BZ147" s="15" t="s">
        <v>149</v>
      </c>
      <c r="CA147" s="15" t="s">
        <v>149</v>
      </c>
      <c r="CB147" s="15" t="s">
        <v>149</v>
      </c>
      <c r="CC147" s="15" t="s">
        <v>149</v>
      </c>
      <c r="CD147" s="15" t="s">
        <v>149</v>
      </c>
      <c r="CE147" s="15" t="s">
        <v>149</v>
      </c>
      <c r="CF147" s="15" t="s">
        <v>149</v>
      </c>
      <c r="CG147" s="15" t="s">
        <v>149</v>
      </c>
      <c r="CH147" s="15" t="s">
        <v>149</v>
      </c>
      <c r="CI147" s="15" t="s">
        <v>149</v>
      </c>
      <c r="CJ147" s="15" t="s">
        <v>149</v>
      </c>
      <c r="CK147" s="15" t="s">
        <v>149</v>
      </c>
      <c r="CL147" s="15" t="s">
        <v>149</v>
      </c>
      <c r="CM147" s="15" t="s">
        <v>149</v>
      </c>
      <c r="CN147" s="15" t="s">
        <v>149</v>
      </c>
      <c r="CO147" s="15" t="s">
        <v>149</v>
      </c>
      <c r="CP147" s="15" t="s">
        <v>149</v>
      </c>
      <c r="CQ147" s="15" t="s">
        <v>149</v>
      </c>
      <c r="CR147" s="15" t="s">
        <v>149</v>
      </c>
      <c r="CS147" s="15" t="s">
        <v>149</v>
      </c>
      <c r="CT147" s="15" t="s">
        <v>149</v>
      </c>
      <c r="CU147" s="15" t="s">
        <v>149</v>
      </c>
      <c r="CV147" s="15" t="s">
        <v>149</v>
      </c>
      <c r="CW147" s="15" t="s">
        <v>149</v>
      </c>
      <c r="CX147" s="15" t="s">
        <v>149</v>
      </c>
      <c r="CY147" s="15" t="s">
        <v>149</v>
      </c>
      <c r="CZ147" s="15" t="s">
        <v>149</v>
      </c>
      <c r="DA147" s="15" t="s">
        <v>149</v>
      </c>
      <c r="DB147" s="15" t="s">
        <v>149</v>
      </c>
      <c r="DC147" s="15" t="s">
        <v>149</v>
      </c>
      <c r="DD147" s="15" t="s">
        <v>149</v>
      </c>
      <c r="DE147" s="15" t="s">
        <v>149</v>
      </c>
      <c r="DF147" s="15" t="s">
        <v>149</v>
      </c>
      <c r="DG147" s="15" t="s">
        <v>149</v>
      </c>
      <c r="DH147" s="15" t="s">
        <v>149</v>
      </c>
      <c r="DI147" s="15" t="s">
        <v>149</v>
      </c>
      <c r="DJ147" s="15" t="s">
        <v>149</v>
      </c>
      <c r="DK147" s="15" t="s">
        <v>149</v>
      </c>
      <c r="DL147" s="15" t="s">
        <v>149</v>
      </c>
      <c r="DM147" s="15" t="s">
        <v>149</v>
      </c>
      <c r="DN147" s="15" t="s">
        <v>149</v>
      </c>
      <c r="DO147" s="15" t="s">
        <v>149</v>
      </c>
      <c r="DP147" s="15" t="s">
        <v>149</v>
      </c>
      <c r="DQ147" s="15" t="s">
        <v>149</v>
      </c>
      <c r="DR147" s="15" t="s">
        <v>149</v>
      </c>
      <c r="DS147" s="15" t="s">
        <v>149</v>
      </c>
      <c r="DT147" s="15" t="s">
        <v>149</v>
      </c>
      <c r="DU147" s="15" t="s">
        <v>149</v>
      </c>
      <c r="DV147" s="15" t="s">
        <v>149</v>
      </c>
      <c r="DW147" s="15" t="s">
        <v>149</v>
      </c>
      <c r="DX147" s="15" t="s">
        <v>149</v>
      </c>
      <c r="DY147" s="15" t="s">
        <v>149</v>
      </c>
      <c r="DZ147" s="15" t="s">
        <v>149</v>
      </c>
      <c r="EA147" s="15" t="s">
        <v>149</v>
      </c>
      <c r="EB147" s="15" t="s">
        <v>149</v>
      </c>
      <c r="EC147" s="15" t="s">
        <v>149</v>
      </c>
      <c r="ED147" s="15" t="s">
        <v>149</v>
      </c>
      <c r="EE147" s="15" t="s">
        <v>149</v>
      </c>
      <c r="EF147" s="15" t="s">
        <v>149</v>
      </c>
      <c r="EG147" s="15" t="s">
        <v>149</v>
      </c>
      <c r="EH147" s="15" t="s">
        <v>149</v>
      </c>
      <c r="EI147" s="15" t="s">
        <v>149</v>
      </c>
      <c r="EJ147" s="15" t="s">
        <v>149</v>
      </c>
      <c r="EK147" s="15" t="s">
        <v>149</v>
      </c>
      <c r="EL147" s="15" t="s">
        <v>1350</v>
      </c>
      <c r="EM147" s="15" t="s">
        <v>411</v>
      </c>
      <c r="EN147" s="15" t="s">
        <v>1351</v>
      </c>
      <c r="EO147" s="15" t="s">
        <v>1344</v>
      </c>
      <c r="EP147" s="15" t="s">
        <v>1345</v>
      </c>
      <c r="EQ147" s="15" t="s">
        <v>1346</v>
      </c>
      <c r="ER147" s="15" t="s">
        <v>1347</v>
      </c>
      <c r="ES147" s="15" t="s">
        <v>923</v>
      </c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</row>
    <row r="148" spans="1:234" s="25" customFormat="1" ht="22.5" customHeight="1" x14ac:dyDescent="0.35">
      <c r="A148" s="29">
        <v>146</v>
      </c>
      <c r="B148" s="15" t="s">
        <v>1352</v>
      </c>
      <c r="C148" s="20" t="s">
        <v>1318</v>
      </c>
      <c r="D148" s="15" t="s">
        <v>353</v>
      </c>
      <c r="E148" s="15" t="s">
        <v>1319</v>
      </c>
      <c r="F148" s="15">
        <v>45</v>
      </c>
      <c r="G148" s="15">
        <v>4</v>
      </c>
      <c r="H148" s="15" t="s">
        <v>157</v>
      </c>
      <c r="I148" s="15" t="s">
        <v>158</v>
      </c>
      <c r="J148" s="42">
        <v>4500000</v>
      </c>
      <c r="K148" s="42">
        <v>3500000</v>
      </c>
      <c r="L148" s="15" t="s">
        <v>173</v>
      </c>
      <c r="M148" s="15" t="s">
        <v>147</v>
      </c>
      <c r="N148" s="15">
        <v>258</v>
      </c>
      <c r="O148" s="15" t="s">
        <v>1353</v>
      </c>
      <c r="P148" s="15">
        <v>8</v>
      </c>
      <c r="Q148" s="15" t="s">
        <v>827</v>
      </c>
      <c r="R148" s="15" t="s">
        <v>506</v>
      </c>
      <c r="S148" s="15" t="s">
        <v>203</v>
      </c>
      <c r="T148" s="15" t="s">
        <v>1120</v>
      </c>
      <c r="U148" s="15" t="s">
        <v>148</v>
      </c>
      <c r="V148" s="15" t="s">
        <v>1120</v>
      </c>
      <c r="W148" s="15" t="s">
        <v>1120</v>
      </c>
      <c r="X148" s="15" t="s">
        <v>203</v>
      </c>
      <c r="Y148" s="15" t="s">
        <v>148</v>
      </c>
      <c r="Z148" s="15" t="s">
        <v>1120</v>
      </c>
      <c r="AA148" s="15" t="s">
        <v>506</v>
      </c>
      <c r="AB148" s="15" t="s">
        <v>149</v>
      </c>
      <c r="AC148" s="15" t="s">
        <v>149</v>
      </c>
      <c r="AD148" s="15" t="s">
        <v>149</v>
      </c>
      <c r="AE148" s="15" t="s">
        <v>203</v>
      </c>
      <c r="AF148" s="15" t="s">
        <v>149</v>
      </c>
      <c r="AG148" s="15" t="s">
        <v>149</v>
      </c>
      <c r="AH148" s="15" t="s">
        <v>203</v>
      </c>
      <c r="AI148" s="15" t="s">
        <v>506</v>
      </c>
      <c r="AJ148" s="15" t="s">
        <v>203</v>
      </c>
      <c r="AK148" s="15" t="s">
        <v>149</v>
      </c>
      <c r="AL148" s="15" t="s">
        <v>149</v>
      </c>
      <c r="AM148" s="15" t="s">
        <v>203</v>
      </c>
      <c r="AN148" s="15" t="s">
        <v>203</v>
      </c>
      <c r="AO148" s="15" t="s">
        <v>203</v>
      </c>
      <c r="AP148" s="15" t="s">
        <v>203</v>
      </c>
      <c r="AQ148" s="15" t="s">
        <v>1354</v>
      </c>
      <c r="AR148" s="15" t="s">
        <v>203</v>
      </c>
      <c r="AS148" s="15" t="s">
        <v>1354</v>
      </c>
      <c r="AT148" s="15" t="s">
        <v>148</v>
      </c>
      <c r="AU148" s="15" t="s">
        <v>148</v>
      </c>
      <c r="AV148" s="15" t="s">
        <v>1120</v>
      </c>
      <c r="AW148" s="15" t="s">
        <v>506</v>
      </c>
      <c r="AX148" s="15" t="s">
        <v>1120</v>
      </c>
      <c r="AY148" s="15" t="s">
        <v>160</v>
      </c>
      <c r="AZ148" s="15" t="s">
        <v>1120</v>
      </c>
      <c r="BA148" s="15" t="s">
        <v>1354</v>
      </c>
      <c r="BB148" s="15" t="s">
        <v>148</v>
      </c>
      <c r="BC148" s="15"/>
      <c r="BD148" s="15" t="s">
        <v>1120</v>
      </c>
      <c r="BE148" s="15" t="s">
        <v>203</v>
      </c>
      <c r="BF148" s="15" t="s">
        <v>203</v>
      </c>
      <c r="BG148" s="15" t="s">
        <v>149</v>
      </c>
      <c r="BH148" s="15" t="s">
        <v>149</v>
      </c>
      <c r="BI148" s="15" t="s">
        <v>149</v>
      </c>
      <c r="BJ148" s="15" t="s">
        <v>203</v>
      </c>
      <c r="BK148" s="15" t="s">
        <v>1120</v>
      </c>
      <c r="BL148" s="15" t="s">
        <v>1354</v>
      </c>
      <c r="BM148" s="15" t="s">
        <v>1354</v>
      </c>
      <c r="BN148" s="15" t="s">
        <v>506</v>
      </c>
      <c r="BO148" s="15" t="s">
        <v>851</v>
      </c>
      <c r="BP148" s="15" t="s">
        <v>149</v>
      </c>
      <c r="BQ148" s="15" t="s">
        <v>149</v>
      </c>
      <c r="BR148" s="15" t="s">
        <v>1120</v>
      </c>
      <c r="BS148" s="15" t="s">
        <v>1120</v>
      </c>
      <c r="BT148" s="15" t="s">
        <v>149</v>
      </c>
      <c r="BU148" s="15" t="s">
        <v>149</v>
      </c>
      <c r="BV148" s="15" t="s">
        <v>149</v>
      </c>
      <c r="BW148" s="15" t="s">
        <v>149</v>
      </c>
      <c r="BX148" s="15" t="s">
        <v>203</v>
      </c>
      <c r="BY148" s="15" t="s">
        <v>203</v>
      </c>
      <c r="BZ148" s="15" t="s">
        <v>1120</v>
      </c>
      <c r="CA148" s="15" t="s">
        <v>1120</v>
      </c>
      <c r="CB148" s="15" t="s">
        <v>203</v>
      </c>
      <c r="CC148" s="15" t="s">
        <v>203</v>
      </c>
      <c r="CD148" s="15" t="s">
        <v>148</v>
      </c>
      <c r="CE148" s="15" t="s">
        <v>203</v>
      </c>
      <c r="CF148" s="15" t="s">
        <v>203</v>
      </c>
      <c r="CG148" s="15" t="s">
        <v>203</v>
      </c>
      <c r="CH148" s="15" t="s">
        <v>1120</v>
      </c>
      <c r="CI148" s="15" t="s">
        <v>506</v>
      </c>
      <c r="CJ148" s="15" t="s">
        <v>148</v>
      </c>
      <c r="CK148" s="15" t="s">
        <v>148</v>
      </c>
      <c r="CL148" s="15" t="s">
        <v>203</v>
      </c>
      <c r="CM148" s="15" t="s">
        <v>148</v>
      </c>
      <c r="CN148" s="15" t="s">
        <v>148</v>
      </c>
      <c r="CO148" s="15" t="s">
        <v>148</v>
      </c>
      <c r="CP148" s="15" t="s">
        <v>148</v>
      </c>
      <c r="CQ148" s="15" t="s">
        <v>148</v>
      </c>
      <c r="CR148" s="15" t="s">
        <v>203</v>
      </c>
      <c r="CS148" s="15" t="s">
        <v>506</v>
      </c>
      <c r="CT148" s="15" t="s">
        <v>203</v>
      </c>
      <c r="CU148" s="15" t="s">
        <v>203</v>
      </c>
      <c r="CV148" s="15" t="s">
        <v>148</v>
      </c>
      <c r="CW148" s="15" t="s">
        <v>1120</v>
      </c>
      <c r="CX148" s="15" t="s">
        <v>148</v>
      </c>
      <c r="CY148" s="15" t="s">
        <v>149</v>
      </c>
      <c r="CZ148" s="15" t="s">
        <v>149</v>
      </c>
      <c r="DA148" s="15" t="s">
        <v>149</v>
      </c>
      <c r="DB148" s="15" t="s">
        <v>149</v>
      </c>
      <c r="DC148" s="15" t="s">
        <v>149</v>
      </c>
      <c r="DD148" s="15" t="s">
        <v>149</v>
      </c>
      <c r="DE148" s="15" t="s">
        <v>203</v>
      </c>
      <c r="DF148" s="15" t="s">
        <v>1354</v>
      </c>
      <c r="DG148" s="15" t="s">
        <v>1120</v>
      </c>
      <c r="DH148" s="15" t="s">
        <v>1120</v>
      </c>
      <c r="DI148" s="15" t="s">
        <v>203</v>
      </c>
      <c r="DJ148" s="15" t="s">
        <v>1120</v>
      </c>
      <c r="DK148" s="15" t="s">
        <v>1354</v>
      </c>
      <c r="DL148" s="15" t="s">
        <v>1120</v>
      </c>
      <c r="DM148" s="15" t="s">
        <v>203</v>
      </c>
      <c r="DN148" s="15" t="s">
        <v>1120</v>
      </c>
      <c r="DO148" s="15" t="s">
        <v>1120</v>
      </c>
      <c r="DP148" s="15" t="s">
        <v>1120</v>
      </c>
      <c r="DQ148" s="15" t="s">
        <v>1120</v>
      </c>
      <c r="DR148" s="15" t="s">
        <v>506</v>
      </c>
      <c r="DS148" s="15" t="s">
        <v>1120</v>
      </c>
      <c r="DT148" s="15" t="s">
        <v>1120</v>
      </c>
      <c r="DU148" s="15" t="s">
        <v>1120</v>
      </c>
      <c r="DV148" s="15" t="s">
        <v>203</v>
      </c>
      <c r="DW148" s="15" t="s">
        <v>149</v>
      </c>
      <c r="DX148" s="15" t="s">
        <v>149</v>
      </c>
      <c r="DY148" s="15" t="s">
        <v>149</v>
      </c>
      <c r="DZ148" s="15" t="s">
        <v>1120</v>
      </c>
      <c r="EA148" s="15" t="s">
        <v>506</v>
      </c>
      <c r="EB148" s="15" t="s">
        <v>1120</v>
      </c>
      <c r="EC148" s="15" t="s">
        <v>1354</v>
      </c>
      <c r="ED148" s="15" t="s">
        <v>1120</v>
      </c>
      <c r="EE148" s="15" t="s">
        <v>1120</v>
      </c>
      <c r="EF148" s="15" t="s">
        <v>149</v>
      </c>
      <c r="EG148" s="15" t="s">
        <v>149</v>
      </c>
      <c r="EH148" s="15" t="s">
        <v>934</v>
      </c>
      <c r="EI148" s="15" t="s">
        <v>932</v>
      </c>
      <c r="EJ148" s="15" t="s">
        <v>851</v>
      </c>
      <c r="EK148" s="15" t="s">
        <v>1355</v>
      </c>
      <c r="EL148" s="15" t="s">
        <v>1356</v>
      </c>
      <c r="EM148" s="15" t="s">
        <v>1357</v>
      </c>
      <c r="EN148" s="15" t="s">
        <v>1358</v>
      </c>
      <c r="EO148" s="15" t="s">
        <v>1359</v>
      </c>
      <c r="EP148" s="15" t="s">
        <v>1360</v>
      </c>
      <c r="EQ148" s="15" t="s">
        <v>1361</v>
      </c>
      <c r="ER148" s="15" t="s">
        <v>1362</v>
      </c>
      <c r="ES148" s="15" t="s">
        <v>923</v>
      </c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</row>
    <row r="149" spans="1:234" s="25" customFormat="1" ht="22.5" customHeight="1" x14ac:dyDescent="0.35">
      <c r="A149" s="29">
        <v>147</v>
      </c>
      <c r="B149" s="15" t="s">
        <v>1363</v>
      </c>
      <c r="C149" s="20" t="s">
        <v>1364</v>
      </c>
      <c r="D149" s="15" t="s">
        <v>368</v>
      </c>
      <c r="E149" s="15" t="s">
        <v>1341</v>
      </c>
      <c r="F149" s="15">
        <v>65</v>
      </c>
      <c r="G149" s="15">
        <v>2</v>
      </c>
      <c r="H149" s="15" t="s">
        <v>157</v>
      </c>
      <c r="I149" s="15" t="s">
        <v>210</v>
      </c>
      <c r="J149" s="42">
        <v>3500000</v>
      </c>
      <c r="K149" s="42">
        <v>2500000</v>
      </c>
      <c r="L149" s="15" t="s">
        <v>318</v>
      </c>
      <c r="M149" s="15" t="s">
        <v>147</v>
      </c>
      <c r="N149" s="15">
        <v>135</v>
      </c>
      <c r="O149" s="15" t="s">
        <v>519</v>
      </c>
      <c r="P149" s="15">
        <v>15</v>
      </c>
      <c r="Q149" s="15" t="s">
        <v>827</v>
      </c>
      <c r="R149" s="15" t="s">
        <v>149</v>
      </c>
      <c r="S149" s="15" t="s">
        <v>851</v>
      </c>
      <c r="T149" s="15" t="s">
        <v>149</v>
      </c>
      <c r="U149" s="15" t="s">
        <v>851</v>
      </c>
      <c r="V149" s="15" t="s">
        <v>149</v>
      </c>
      <c r="W149" s="15" t="s">
        <v>149</v>
      </c>
      <c r="X149" s="15" t="s">
        <v>149</v>
      </c>
      <c r="Y149" s="15" t="s">
        <v>149</v>
      </c>
      <c r="Z149" s="15" t="s">
        <v>149</v>
      </c>
      <c r="AA149" s="15" t="s">
        <v>149</v>
      </c>
      <c r="AB149" s="15" t="s">
        <v>149</v>
      </c>
      <c r="AC149" s="15" t="s">
        <v>149</v>
      </c>
      <c r="AD149" s="15" t="s">
        <v>149</v>
      </c>
      <c r="AE149" s="15" t="s">
        <v>851</v>
      </c>
      <c r="AF149" s="15" t="s">
        <v>851</v>
      </c>
      <c r="AG149" s="15" t="s">
        <v>149</v>
      </c>
      <c r="AH149" s="15" t="s">
        <v>851</v>
      </c>
      <c r="AI149" s="15" t="s">
        <v>851</v>
      </c>
      <c r="AJ149" s="15" t="s">
        <v>851</v>
      </c>
      <c r="AK149" s="15" t="s">
        <v>851</v>
      </c>
      <c r="AL149" s="15" t="s">
        <v>149</v>
      </c>
      <c r="AM149" s="15" t="s">
        <v>851</v>
      </c>
      <c r="AN149" s="15" t="s">
        <v>851</v>
      </c>
      <c r="AO149" s="15" t="s">
        <v>851</v>
      </c>
      <c r="AP149" s="15" t="s">
        <v>851</v>
      </c>
      <c r="AQ149" s="15" t="s">
        <v>149</v>
      </c>
      <c r="AR149" s="15" t="s">
        <v>149</v>
      </c>
      <c r="AS149" s="15" t="s">
        <v>149</v>
      </c>
      <c r="AT149" s="15" t="s">
        <v>149</v>
      </c>
      <c r="AU149" s="15" t="s">
        <v>149</v>
      </c>
      <c r="AV149" s="15" t="s">
        <v>149</v>
      </c>
      <c r="AW149" s="15" t="s">
        <v>149</v>
      </c>
      <c r="AX149" s="15" t="s">
        <v>149</v>
      </c>
      <c r="AY149" s="15" t="s">
        <v>149</v>
      </c>
      <c r="AZ149" s="15" t="s">
        <v>149</v>
      </c>
      <c r="BA149" s="15" t="s">
        <v>149</v>
      </c>
      <c r="BB149" s="15" t="s">
        <v>149</v>
      </c>
      <c r="BC149" s="15"/>
      <c r="BD149" s="15" t="s">
        <v>149</v>
      </c>
      <c r="BE149" s="15" t="s">
        <v>149</v>
      </c>
      <c r="BF149" s="15" t="s">
        <v>149</v>
      </c>
      <c r="BG149" s="15" t="s">
        <v>149</v>
      </c>
      <c r="BH149" s="15" t="s">
        <v>149</v>
      </c>
      <c r="BI149" s="15" t="s">
        <v>149</v>
      </c>
      <c r="BJ149" s="15" t="s">
        <v>149</v>
      </c>
      <c r="BK149" s="15" t="s">
        <v>149</v>
      </c>
      <c r="BL149" s="15" t="s">
        <v>203</v>
      </c>
      <c r="BM149" s="15" t="s">
        <v>1120</v>
      </c>
      <c r="BN149" s="15" t="s">
        <v>932</v>
      </c>
      <c r="BO149" s="15" t="s">
        <v>632</v>
      </c>
      <c r="BP149" s="15" t="s">
        <v>150</v>
      </c>
      <c r="BQ149" s="15" t="s">
        <v>150</v>
      </c>
      <c r="BR149" s="15" t="s">
        <v>150</v>
      </c>
      <c r="BS149" s="15" t="s">
        <v>933</v>
      </c>
      <c r="BT149" s="15" t="s">
        <v>149</v>
      </c>
      <c r="BU149" s="15" t="s">
        <v>149</v>
      </c>
      <c r="BV149" s="15" t="s">
        <v>149</v>
      </c>
      <c r="BW149" s="15" t="s">
        <v>149</v>
      </c>
      <c r="BX149" s="15" t="s">
        <v>149</v>
      </c>
      <c r="BY149" s="15" t="s">
        <v>149</v>
      </c>
      <c r="BZ149" s="15" t="s">
        <v>149</v>
      </c>
      <c r="CA149" s="15" t="s">
        <v>149</v>
      </c>
      <c r="CB149" s="15" t="s">
        <v>149</v>
      </c>
      <c r="CC149" s="15" t="s">
        <v>149</v>
      </c>
      <c r="CD149" s="15" t="s">
        <v>149</v>
      </c>
      <c r="CE149" s="15" t="s">
        <v>149</v>
      </c>
      <c r="CF149" s="15" t="s">
        <v>149</v>
      </c>
      <c r="CG149" s="15" t="s">
        <v>149</v>
      </c>
      <c r="CH149" s="15" t="s">
        <v>149</v>
      </c>
      <c r="CI149" s="15" t="s">
        <v>149</v>
      </c>
      <c r="CJ149" s="15" t="s">
        <v>149</v>
      </c>
      <c r="CK149" s="15" t="s">
        <v>149</v>
      </c>
      <c r="CL149" s="15" t="s">
        <v>149</v>
      </c>
      <c r="CM149" s="15" t="s">
        <v>149</v>
      </c>
      <c r="CN149" s="15" t="s">
        <v>149</v>
      </c>
      <c r="CO149" s="15" t="s">
        <v>149</v>
      </c>
      <c r="CP149" s="15" t="s">
        <v>149</v>
      </c>
      <c r="CQ149" s="15" t="s">
        <v>149</v>
      </c>
      <c r="CR149" s="15" t="s">
        <v>149</v>
      </c>
      <c r="CS149" s="15" t="s">
        <v>149</v>
      </c>
      <c r="CT149" s="15" t="s">
        <v>149</v>
      </c>
      <c r="CU149" s="15" t="s">
        <v>149</v>
      </c>
      <c r="CV149" s="15" t="s">
        <v>149</v>
      </c>
      <c r="CW149" s="15" t="s">
        <v>149</v>
      </c>
      <c r="CX149" s="15" t="s">
        <v>149</v>
      </c>
      <c r="CY149" s="15" t="s">
        <v>149</v>
      </c>
      <c r="CZ149" s="15" t="s">
        <v>149</v>
      </c>
      <c r="DA149" s="15" t="s">
        <v>149</v>
      </c>
      <c r="DB149" s="15" t="s">
        <v>149</v>
      </c>
      <c r="DC149" s="15" t="s">
        <v>149</v>
      </c>
      <c r="DD149" s="15" t="s">
        <v>149</v>
      </c>
      <c r="DE149" s="15" t="s">
        <v>149</v>
      </c>
      <c r="DF149" s="15" t="s">
        <v>149</v>
      </c>
      <c r="DG149" s="15" t="s">
        <v>149</v>
      </c>
      <c r="DH149" s="15" t="s">
        <v>149</v>
      </c>
      <c r="DI149" s="15" t="s">
        <v>149</v>
      </c>
      <c r="DJ149" s="15" t="s">
        <v>149</v>
      </c>
      <c r="DK149" s="15" t="s">
        <v>149</v>
      </c>
      <c r="DL149" s="15" t="s">
        <v>149</v>
      </c>
      <c r="DM149" s="15" t="s">
        <v>149</v>
      </c>
      <c r="DN149" s="15" t="s">
        <v>149</v>
      </c>
      <c r="DO149" s="15" t="s">
        <v>149</v>
      </c>
      <c r="DP149" s="15" t="s">
        <v>149</v>
      </c>
      <c r="DQ149" s="15" t="s">
        <v>149</v>
      </c>
      <c r="DR149" s="15" t="s">
        <v>149</v>
      </c>
      <c r="DS149" s="15" t="s">
        <v>149</v>
      </c>
      <c r="DT149" s="15" t="s">
        <v>149</v>
      </c>
      <c r="DU149" s="15" t="s">
        <v>149</v>
      </c>
      <c r="DV149" s="15" t="s">
        <v>149</v>
      </c>
      <c r="DW149" s="15" t="s">
        <v>149</v>
      </c>
      <c r="DX149" s="15" t="s">
        <v>149</v>
      </c>
      <c r="DY149" s="15" t="s">
        <v>149</v>
      </c>
      <c r="DZ149" s="15" t="s">
        <v>149</v>
      </c>
      <c r="EA149" s="15" t="s">
        <v>149</v>
      </c>
      <c r="EB149" s="15" t="s">
        <v>149</v>
      </c>
      <c r="EC149" s="15" t="s">
        <v>149</v>
      </c>
      <c r="ED149" s="15" t="s">
        <v>149</v>
      </c>
      <c r="EE149" s="15" t="s">
        <v>149</v>
      </c>
      <c r="EF149" s="15" t="s">
        <v>149</v>
      </c>
      <c r="EG149" s="15" t="s">
        <v>149</v>
      </c>
      <c r="EH149" s="15" t="s">
        <v>149</v>
      </c>
      <c r="EI149" s="15" t="s">
        <v>149</v>
      </c>
      <c r="EJ149" s="15" t="s">
        <v>851</v>
      </c>
      <c r="EK149" s="15" t="s">
        <v>149</v>
      </c>
      <c r="EL149" s="15" t="s">
        <v>1365</v>
      </c>
      <c r="EM149" s="15" t="s">
        <v>923</v>
      </c>
      <c r="EN149" s="15" t="s">
        <v>1366</v>
      </c>
      <c r="EO149" s="15" t="s">
        <v>1367</v>
      </c>
      <c r="EP149" s="15" t="s">
        <v>1368</v>
      </c>
      <c r="EQ149" s="15" t="s">
        <v>1369</v>
      </c>
      <c r="ER149" s="15" t="s">
        <v>1370</v>
      </c>
      <c r="ES149" s="15" t="s">
        <v>923</v>
      </c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</row>
    <row r="150" spans="1:234" s="25" customFormat="1" ht="22.5" customHeight="1" x14ac:dyDescent="0.35">
      <c r="A150" s="29">
        <v>148</v>
      </c>
      <c r="B150" s="15" t="s">
        <v>1371</v>
      </c>
      <c r="C150" s="20" t="s">
        <v>1318</v>
      </c>
      <c r="D150" s="15" t="s">
        <v>353</v>
      </c>
      <c r="E150" s="15"/>
      <c r="F150" s="15">
        <v>48</v>
      </c>
      <c r="G150" s="15">
        <v>5</v>
      </c>
      <c r="H150" s="15" t="s">
        <v>157</v>
      </c>
      <c r="I150" s="15" t="s">
        <v>172</v>
      </c>
      <c r="J150" s="42">
        <v>5000000</v>
      </c>
      <c r="K150" s="42">
        <v>3500000</v>
      </c>
      <c r="L150" s="15" t="s">
        <v>1095</v>
      </c>
      <c r="M150" s="15" t="s">
        <v>147</v>
      </c>
      <c r="N150" s="15">
        <v>400</v>
      </c>
      <c r="O150" s="15" t="s">
        <v>1353</v>
      </c>
      <c r="P150" s="15"/>
      <c r="Q150" s="15"/>
      <c r="R150" s="15" t="s">
        <v>149</v>
      </c>
      <c r="S150" s="15" t="s">
        <v>149</v>
      </c>
      <c r="T150" s="15" t="s">
        <v>149</v>
      </c>
      <c r="U150" s="15" t="s">
        <v>149</v>
      </c>
      <c r="V150" s="15" t="s">
        <v>149</v>
      </c>
      <c r="W150" s="15" t="s">
        <v>149</v>
      </c>
      <c r="X150" s="15" t="s">
        <v>149</v>
      </c>
      <c r="Y150" s="15" t="s">
        <v>149</v>
      </c>
      <c r="Z150" s="15" t="s">
        <v>149</v>
      </c>
      <c r="AA150" s="15" t="s">
        <v>149</v>
      </c>
      <c r="AB150" s="15" t="s">
        <v>149</v>
      </c>
      <c r="AC150" s="15" t="s">
        <v>149</v>
      </c>
      <c r="AD150" s="15" t="s">
        <v>149</v>
      </c>
      <c r="AE150" s="15" t="s">
        <v>149</v>
      </c>
      <c r="AF150" s="15" t="s">
        <v>149</v>
      </c>
      <c r="AG150" s="15" t="s">
        <v>149</v>
      </c>
      <c r="AH150" s="15" t="s">
        <v>149</v>
      </c>
      <c r="AI150" s="15" t="s">
        <v>149</v>
      </c>
      <c r="AJ150" s="15" t="s">
        <v>149</v>
      </c>
      <c r="AK150" s="15" t="s">
        <v>149</v>
      </c>
      <c r="AL150" s="15" t="s">
        <v>149</v>
      </c>
      <c r="AM150" s="15" t="s">
        <v>149</v>
      </c>
      <c r="AN150" s="15" t="s">
        <v>149</v>
      </c>
      <c r="AO150" s="15" t="s">
        <v>149</v>
      </c>
      <c r="AP150" s="15" t="s">
        <v>149</v>
      </c>
      <c r="AQ150" s="15" t="s">
        <v>149</v>
      </c>
      <c r="AR150" s="15" t="s">
        <v>149</v>
      </c>
      <c r="AS150" s="15" t="s">
        <v>149</v>
      </c>
      <c r="AT150" s="15" t="s">
        <v>149</v>
      </c>
      <c r="AU150" s="15" t="s">
        <v>149</v>
      </c>
      <c r="AV150" s="15" t="s">
        <v>149</v>
      </c>
      <c r="AW150" s="15" t="s">
        <v>149</v>
      </c>
      <c r="AX150" s="15" t="s">
        <v>149</v>
      </c>
      <c r="AY150" s="15" t="s">
        <v>149</v>
      </c>
      <c r="AZ150" s="15" t="s">
        <v>149</v>
      </c>
      <c r="BA150" s="15" t="s">
        <v>149</v>
      </c>
      <c r="BB150" s="15" t="s">
        <v>149</v>
      </c>
      <c r="BC150" s="15"/>
      <c r="BD150" s="15" t="s">
        <v>149</v>
      </c>
      <c r="BE150" s="15" t="s">
        <v>149</v>
      </c>
      <c r="BF150" s="15" t="s">
        <v>149</v>
      </c>
      <c r="BG150" s="15" t="s">
        <v>149</v>
      </c>
      <c r="BH150" s="15" t="s">
        <v>149</v>
      </c>
      <c r="BI150" s="15" t="s">
        <v>149</v>
      </c>
      <c r="BJ150" s="15" t="s">
        <v>149</v>
      </c>
      <c r="BK150" s="15" t="s">
        <v>149</v>
      </c>
      <c r="BL150" s="15" t="s">
        <v>149</v>
      </c>
      <c r="BM150" s="15" t="s">
        <v>149</v>
      </c>
      <c r="BN150" s="15" t="s">
        <v>149</v>
      </c>
      <c r="BO150" s="15" t="s">
        <v>149</v>
      </c>
      <c r="BP150" s="15" t="s">
        <v>149</v>
      </c>
      <c r="BQ150" s="15" t="s">
        <v>149</v>
      </c>
      <c r="BR150" s="15" t="s">
        <v>149</v>
      </c>
      <c r="BS150" s="15" t="s">
        <v>149</v>
      </c>
      <c r="BT150" s="15" t="s">
        <v>149</v>
      </c>
      <c r="BU150" s="15" t="s">
        <v>149</v>
      </c>
      <c r="BV150" s="15" t="s">
        <v>149</v>
      </c>
      <c r="BW150" s="15" t="s">
        <v>149</v>
      </c>
      <c r="BX150" s="15" t="s">
        <v>149</v>
      </c>
      <c r="BY150" s="15" t="s">
        <v>149</v>
      </c>
      <c r="BZ150" s="15" t="s">
        <v>149</v>
      </c>
      <c r="CA150" s="15" t="s">
        <v>149</v>
      </c>
      <c r="CB150" s="15" t="s">
        <v>149</v>
      </c>
      <c r="CC150" s="15" t="s">
        <v>149</v>
      </c>
      <c r="CD150" s="15" t="s">
        <v>149</v>
      </c>
      <c r="CE150" s="15" t="s">
        <v>149</v>
      </c>
      <c r="CF150" s="15" t="s">
        <v>149</v>
      </c>
      <c r="CG150" s="15" t="s">
        <v>149</v>
      </c>
      <c r="CH150" s="15" t="s">
        <v>149</v>
      </c>
      <c r="CI150" s="15" t="s">
        <v>149</v>
      </c>
      <c r="CJ150" s="15" t="s">
        <v>149</v>
      </c>
      <c r="CK150" s="15" t="s">
        <v>149</v>
      </c>
      <c r="CL150" s="15" t="s">
        <v>149</v>
      </c>
      <c r="CM150" s="15" t="s">
        <v>149</v>
      </c>
      <c r="CN150" s="15" t="s">
        <v>149</v>
      </c>
      <c r="CO150" s="15" t="s">
        <v>149</v>
      </c>
      <c r="CP150" s="15" t="s">
        <v>149</v>
      </c>
      <c r="CQ150" s="15" t="s">
        <v>149</v>
      </c>
      <c r="CR150" s="15" t="s">
        <v>149</v>
      </c>
      <c r="CS150" s="15" t="s">
        <v>149</v>
      </c>
      <c r="CT150" s="15" t="s">
        <v>149</v>
      </c>
      <c r="CU150" s="15" t="s">
        <v>149</v>
      </c>
      <c r="CV150" s="15" t="s">
        <v>149</v>
      </c>
      <c r="CW150" s="15" t="s">
        <v>149</v>
      </c>
      <c r="CX150" s="15" t="s">
        <v>149</v>
      </c>
      <c r="CY150" s="15" t="s">
        <v>149</v>
      </c>
      <c r="CZ150" s="15" t="s">
        <v>149</v>
      </c>
      <c r="DA150" s="15" t="s">
        <v>149</v>
      </c>
      <c r="DB150" s="15" t="s">
        <v>149</v>
      </c>
      <c r="DC150" s="15" t="s">
        <v>149</v>
      </c>
      <c r="DD150" s="15" t="s">
        <v>149</v>
      </c>
      <c r="DE150" s="15" t="s">
        <v>149</v>
      </c>
      <c r="DF150" s="15" t="s">
        <v>149</v>
      </c>
      <c r="DG150" s="15" t="s">
        <v>149</v>
      </c>
      <c r="DH150" s="15" t="s">
        <v>149</v>
      </c>
      <c r="DI150" s="15" t="s">
        <v>149</v>
      </c>
      <c r="DJ150" s="15" t="s">
        <v>149</v>
      </c>
      <c r="DK150" s="15" t="s">
        <v>149</v>
      </c>
      <c r="DL150" s="15" t="s">
        <v>149</v>
      </c>
      <c r="DM150" s="15" t="s">
        <v>149</v>
      </c>
      <c r="DN150" s="15" t="s">
        <v>149</v>
      </c>
      <c r="DO150" s="15" t="s">
        <v>149</v>
      </c>
      <c r="DP150" s="15" t="s">
        <v>149</v>
      </c>
      <c r="DQ150" s="15" t="s">
        <v>149</v>
      </c>
      <c r="DR150" s="15" t="s">
        <v>149</v>
      </c>
      <c r="DS150" s="15" t="s">
        <v>149</v>
      </c>
      <c r="DT150" s="15" t="s">
        <v>149</v>
      </c>
      <c r="DU150" s="15" t="s">
        <v>149</v>
      </c>
      <c r="DV150" s="15" t="s">
        <v>149</v>
      </c>
      <c r="DW150" s="15" t="s">
        <v>149</v>
      </c>
      <c r="DX150" s="15" t="s">
        <v>149</v>
      </c>
      <c r="DY150" s="15" t="s">
        <v>149</v>
      </c>
      <c r="DZ150" s="15" t="s">
        <v>149</v>
      </c>
      <c r="EA150" s="15" t="s">
        <v>149</v>
      </c>
      <c r="EB150" s="15" t="s">
        <v>149</v>
      </c>
      <c r="EC150" s="15" t="s">
        <v>149</v>
      </c>
      <c r="ED150" s="15" t="s">
        <v>149</v>
      </c>
      <c r="EE150" s="15" t="s">
        <v>149</v>
      </c>
      <c r="EF150" s="15" t="s">
        <v>149</v>
      </c>
      <c r="EG150" s="15" t="s">
        <v>149</v>
      </c>
      <c r="EH150" s="15" t="s">
        <v>149</v>
      </c>
      <c r="EI150" s="15" t="s">
        <v>149</v>
      </c>
      <c r="EJ150" s="15" t="s">
        <v>149</v>
      </c>
      <c r="EK150" s="15" t="s">
        <v>149</v>
      </c>
      <c r="EL150" s="15" t="s">
        <v>1372</v>
      </c>
      <c r="EM150" s="15" t="s">
        <v>751</v>
      </c>
      <c r="EN150" s="15" t="s">
        <v>1373</v>
      </c>
      <c r="EO150" s="15" t="s">
        <v>1374</v>
      </c>
      <c r="EP150" s="15" t="s">
        <v>1375</v>
      </c>
      <c r="EQ150" s="15" t="s">
        <v>1376</v>
      </c>
      <c r="ER150" s="15" t="s">
        <v>1377</v>
      </c>
      <c r="ES150" s="15" t="s">
        <v>923</v>
      </c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</row>
    <row r="151" spans="1:234" s="25" customFormat="1" ht="22.5" customHeight="1" x14ac:dyDescent="0.35">
      <c r="A151" s="29">
        <v>149</v>
      </c>
      <c r="B151" s="15" t="s">
        <v>1378</v>
      </c>
      <c r="C151" s="20" t="s">
        <v>959</v>
      </c>
      <c r="D151" s="15" t="s">
        <v>353</v>
      </c>
      <c r="E151" s="15" t="s">
        <v>1341</v>
      </c>
      <c r="F151" s="15">
        <v>55</v>
      </c>
      <c r="G151" s="15">
        <v>1</v>
      </c>
      <c r="H151" s="15" t="s">
        <v>157</v>
      </c>
      <c r="I151" s="15" t="s">
        <v>210</v>
      </c>
      <c r="J151" s="42">
        <v>3000000</v>
      </c>
      <c r="K151" s="42">
        <v>2000000</v>
      </c>
      <c r="L151" s="15" t="s">
        <v>1379</v>
      </c>
      <c r="M151" s="15" t="s">
        <v>147</v>
      </c>
      <c r="N151" s="15">
        <v>135</v>
      </c>
      <c r="O151" s="15" t="s">
        <v>519</v>
      </c>
      <c r="P151" s="15">
        <v>15</v>
      </c>
      <c r="Q151" s="15" t="s">
        <v>827</v>
      </c>
      <c r="R151" s="15" t="s">
        <v>851</v>
      </c>
      <c r="S151" s="15" t="s">
        <v>851</v>
      </c>
      <c r="T151" s="15" t="s">
        <v>851</v>
      </c>
      <c r="U151" s="15" t="s">
        <v>851</v>
      </c>
      <c r="V151" s="15" t="s">
        <v>851</v>
      </c>
      <c r="W151" s="15" t="s">
        <v>851</v>
      </c>
      <c r="X151" s="15" t="s">
        <v>851</v>
      </c>
      <c r="Y151" s="15" t="s">
        <v>851</v>
      </c>
      <c r="Z151" s="15" t="s">
        <v>851</v>
      </c>
      <c r="AA151" s="15" t="s">
        <v>851</v>
      </c>
      <c r="AB151" s="15" t="s">
        <v>851</v>
      </c>
      <c r="AC151" s="15" t="s">
        <v>851</v>
      </c>
      <c r="AD151" s="15" t="s">
        <v>851</v>
      </c>
      <c r="AE151" s="15" t="s">
        <v>851</v>
      </c>
      <c r="AF151" s="15" t="s">
        <v>851</v>
      </c>
      <c r="AG151" s="15" t="s">
        <v>851</v>
      </c>
      <c r="AH151" s="15" t="s">
        <v>851</v>
      </c>
      <c r="AI151" s="15" t="s">
        <v>851</v>
      </c>
      <c r="AJ151" s="15" t="s">
        <v>851</v>
      </c>
      <c r="AK151" s="15" t="s">
        <v>851</v>
      </c>
      <c r="AL151" s="15" t="s">
        <v>851</v>
      </c>
      <c r="AM151" s="15" t="s">
        <v>851</v>
      </c>
      <c r="AN151" s="15" t="s">
        <v>851</v>
      </c>
      <c r="AO151" s="15" t="s">
        <v>851</v>
      </c>
      <c r="AP151" s="15" t="s">
        <v>851</v>
      </c>
      <c r="AQ151" s="15" t="s">
        <v>851</v>
      </c>
      <c r="AR151" s="15" t="s">
        <v>851</v>
      </c>
      <c r="AS151" s="15" t="s">
        <v>851</v>
      </c>
      <c r="AT151" s="15" t="s">
        <v>851</v>
      </c>
      <c r="AU151" s="15" t="s">
        <v>851</v>
      </c>
      <c r="AV151" s="15" t="s">
        <v>851</v>
      </c>
      <c r="AW151" s="15" t="s">
        <v>851</v>
      </c>
      <c r="AX151" s="15" t="s">
        <v>851</v>
      </c>
      <c r="AY151" s="15" t="s">
        <v>851</v>
      </c>
      <c r="AZ151" s="15" t="s">
        <v>851</v>
      </c>
      <c r="BA151" s="15" t="s">
        <v>851</v>
      </c>
      <c r="BB151" s="15" t="s">
        <v>851</v>
      </c>
      <c r="BC151" s="15"/>
      <c r="BD151" s="15" t="s">
        <v>851</v>
      </c>
      <c r="BE151" s="15" t="s">
        <v>851</v>
      </c>
      <c r="BF151" s="15" t="s">
        <v>851</v>
      </c>
      <c r="BG151" s="15" t="s">
        <v>851</v>
      </c>
      <c r="BH151" s="15" t="s">
        <v>851</v>
      </c>
      <c r="BI151" s="15" t="s">
        <v>851</v>
      </c>
      <c r="BJ151" s="15" t="s">
        <v>851</v>
      </c>
      <c r="BK151" s="15" t="s">
        <v>851</v>
      </c>
      <c r="BL151" s="15" t="s">
        <v>851</v>
      </c>
      <c r="BM151" s="15" t="s">
        <v>851</v>
      </c>
      <c r="BN151" s="15" t="s">
        <v>851</v>
      </c>
      <c r="BO151" s="15" t="s">
        <v>851</v>
      </c>
      <c r="BP151" s="15" t="s">
        <v>851</v>
      </c>
      <c r="BQ151" s="15" t="s">
        <v>851</v>
      </c>
      <c r="BR151" s="15" t="s">
        <v>851</v>
      </c>
      <c r="BS151" s="15" t="s">
        <v>851</v>
      </c>
      <c r="BT151" s="15" t="s">
        <v>851</v>
      </c>
      <c r="BU151" s="15" t="s">
        <v>851</v>
      </c>
      <c r="BV151" s="15" t="s">
        <v>851</v>
      </c>
      <c r="BW151" s="15" t="s">
        <v>851</v>
      </c>
      <c r="BX151" s="15" t="s">
        <v>851</v>
      </c>
      <c r="BY151" s="15" t="s">
        <v>851</v>
      </c>
      <c r="BZ151" s="15" t="s">
        <v>851</v>
      </c>
      <c r="CA151" s="15" t="s">
        <v>851</v>
      </c>
      <c r="CB151" s="15" t="s">
        <v>851</v>
      </c>
      <c r="CC151" s="15" t="s">
        <v>851</v>
      </c>
      <c r="CD151" s="15" t="s">
        <v>851</v>
      </c>
      <c r="CE151" s="15" t="s">
        <v>851</v>
      </c>
      <c r="CF151" s="15" t="s">
        <v>851</v>
      </c>
      <c r="CG151" s="15" t="s">
        <v>851</v>
      </c>
      <c r="CH151" s="15" t="s">
        <v>851</v>
      </c>
      <c r="CI151" s="15" t="s">
        <v>851</v>
      </c>
      <c r="CJ151" s="15" t="s">
        <v>851</v>
      </c>
      <c r="CK151" s="15" t="s">
        <v>851</v>
      </c>
      <c r="CL151" s="15" t="s">
        <v>851</v>
      </c>
      <c r="CM151" s="15" t="s">
        <v>851</v>
      </c>
      <c r="CN151" s="15" t="s">
        <v>851</v>
      </c>
      <c r="CO151" s="15" t="s">
        <v>851</v>
      </c>
      <c r="CP151" s="15" t="s">
        <v>851</v>
      </c>
      <c r="CQ151" s="15" t="s">
        <v>851</v>
      </c>
      <c r="CR151" s="15" t="s">
        <v>851</v>
      </c>
      <c r="CS151" s="15" t="s">
        <v>851</v>
      </c>
      <c r="CT151" s="15" t="s">
        <v>851</v>
      </c>
      <c r="CU151" s="15" t="s">
        <v>851</v>
      </c>
      <c r="CV151" s="15" t="s">
        <v>851</v>
      </c>
      <c r="CW151" s="15" t="s">
        <v>851</v>
      </c>
      <c r="CX151" s="15" t="s">
        <v>851</v>
      </c>
      <c r="CY151" s="15" t="s">
        <v>851</v>
      </c>
      <c r="CZ151" s="15" t="s">
        <v>851</v>
      </c>
      <c r="DA151" s="15" t="s">
        <v>851</v>
      </c>
      <c r="DB151" s="15" t="s">
        <v>851</v>
      </c>
      <c r="DC151" s="15" t="s">
        <v>851</v>
      </c>
      <c r="DD151" s="15" t="s">
        <v>851</v>
      </c>
      <c r="DE151" s="15" t="s">
        <v>851</v>
      </c>
      <c r="DF151" s="15" t="s">
        <v>851</v>
      </c>
      <c r="DG151" s="15" t="s">
        <v>851</v>
      </c>
      <c r="DH151" s="15" t="s">
        <v>851</v>
      </c>
      <c r="DI151" s="15" t="s">
        <v>851</v>
      </c>
      <c r="DJ151" s="15" t="s">
        <v>851</v>
      </c>
      <c r="DK151" s="15" t="s">
        <v>851</v>
      </c>
      <c r="DL151" s="15" t="s">
        <v>851</v>
      </c>
      <c r="DM151" s="15" t="s">
        <v>851</v>
      </c>
      <c r="DN151" s="15" t="s">
        <v>851</v>
      </c>
      <c r="DO151" s="15" t="s">
        <v>851</v>
      </c>
      <c r="DP151" s="15" t="s">
        <v>851</v>
      </c>
      <c r="DQ151" s="15" t="s">
        <v>851</v>
      </c>
      <c r="DR151" s="15" t="s">
        <v>851</v>
      </c>
      <c r="DS151" s="15" t="s">
        <v>851</v>
      </c>
      <c r="DT151" s="15" t="s">
        <v>851</v>
      </c>
      <c r="DU151" s="15" t="s">
        <v>851</v>
      </c>
      <c r="DV151" s="15" t="s">
        <v>851</v>
      </c>
      <c r="DW151" s="15" t="s">
        <v>851</v>
      </c>
      <c r="DX151" s="15" t="s">
        <v>851</v>
      </c>
      <c r="DY151" s="15" t="s">
        <v>851</v>
      </c>
      <c r="DZ151" s="15" t="s">
        <v>851</v>
      </c>
      <c r="EA151" s="15" t="s">
        <v>851</v>
      </c>
      <c r="EB151" s="15" t="s">
        <v>851</v>
      </c>
      <c r="EC151" s="15" t="s">
        <v>851</v>
      </c>
      <c r="ED151" s="15" t="s">
        <v>851</v>
      </c>
      <c r="EE151" s="15" t="s">
        <v>851</v>
      </c>
      <c r="EF151" s="15" t="s">
        <v>851</v>
      </c>
      <c r="EG151" s="15" t="s">
        <v>851</v>
      </c>
      <c r="EH151" s="15" t="s">
        <v>851</v>
      </c>
      <c r="EI151" s="15" t="s">
        <v>851</v>
      </c>
      <c r="EJ151" s="15" t="s">
        <v>851</v>
      </c>
      <c r="EK151" s="15" t="s">
        <v>851</v>
      </c>
      <c r="EL151" s="15" t="s">
        <v>1380</v>
      </c>
      <c r="EM151" s="15" t="s">
        <v>1381</v>
      </c>
      <c r="EN151" s="15" t="s">
        <v>1382</v>
      </c>
      <c r="EO151" s="15" t="s">
        <v>1383</v>
      </c>
      <c r="EP151" s="15" t="s">
        <v>1360</v>
      </c>
      <c r="EQ151" s="15" t="s">
        <v>1384</v>
      </c>
      <c r="ER151" s="15" t="s">
        <v>1385</v>
      </c>
      <c r="ES151" s="15" t="s">
        <v>923</v>
      </c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</row>
    <row r="152" spans="1:234" s="25" customFormat="1" ht="22.5" customHeight="1" x14ac:dyDescent="0.35">
      <c r="A152" s="29">
        <v>150</v>
      </c>
      <c r="B152" s="15" t="s">
        <v>1386</v>
      </c>
      <c r="C152" s="20" t="s">
        <v>1336</v>
      </c>
      <c r="D152" s="15" t="s">
        <v>353</v>
      </c>
      <c r="E152" s="15" t="s">
        <v>1319</v>
      </c>
      <c r="F152" s="15">
        <v>54</v>
      </c>
      <c r="G152" s="15">
        <v>5</v>
      </c>
      <c r="H152" s="15" t="s">
        <v>157</v>
      </c>
      <c r="I152" s="15" t="s">
        <v>1387</v>
      </c>
      <c r="J152" s="42">
        <v>4000000</v>
      </c>
      <c r="K152" s="42">
        <v>3000000</v>
      </c>
      <c r="L152" s="15" t="s">
        <v>1379</v>
      </c>
      <c r="M152" s="15" t="s">
        <v>147</v>
      </c>
      <c r="N152" s="15">
        <v>135</v>
      </c>
      <c r="O152" s="15" t="s">
        <v>519</v>
      </c>
      <c r="P152" s="15">
        <v>10</v>
      </c>
      <c r="Q152" s="15" t="s">
        <v>827</v>
      </c>
      <c r="R152" s="15" t="s">
        <v>506</v>
      </c>
      <c r="S152" s="15" t="s">
        <v>203</v>
      </c>
      <c r="T152" s="15" t="s">
        <v>1120</v>
      </c>
      <c r="U152" s="15" t="s">
        <v>148</v>
      </c>
      <c r="V152" s="15" t="s">
        <v>1120</v>
      </c>
      <c r="W152" s="15" t="s">
        <v>1120</v>
      </c>
      <c r="X152" s="15" t="s">
        <v>203</v>
      </c>
      <c r="Y152" s="15" t="s">
        <v>148</v>
      </c>
      <c r="Z152" s="15" t="s">
        <v>1120</v>
      </c>
      <c r="AA152" s="15" t="s">
        <v>506</v>
      </c>
      <c r="AB152" s="15" t="s">
        <v>203</v>
      </c>
      <c r="AC152" s="15" t="s">
        <v>1120</v>
      </c>
      <c r="AD152" s="15" t="s">
        <v>1120</v>
      </c>
      <c r="AE152" s="15" t="s">
        <v>203</v>
      </c>
      <c r="AF152" s="15" t="s">
        <v>506</v>
      </c>
      <c r="AG152" s="15" t="s">
        <v>148</v>
      </c>
      <c r="AH152" s="15" t="s">
        <v>506</v>
      </c>
      <c r="AI152" s="15" t="s">
        <v>506</v>
      </c>
      <c r="AJ152" s="15" t="s">
        <v>506</v>
      </c>
      <c r="AK152" s="15" t="s">
        <v>148</v>
      </c>
      <c r="AL152" s="15" t="s">
        <v>148</v>
      </c>
      <c r="AM152" s="15" t="s">
        <v>148</v>
      </c>
      <c r="AN152" s="15" t="s">
        <v>148</v>
      </c>
      <c r="AO152" s="15" t="s">
        <v>148</v>
      </c>
      <c r="AP152" s="15" t="s">
        <v>148</v>
      </c>
      <c r="AQ152" s="15" t="s">
        <v>148</v>
      </c>
      <c r="AR152" s="15" t="s">
        <v>148</v>
      </c>
      <c r="AS152" s="15" t="s">
        <v>1354</v>
      </c>
      <c r="AT152" s="15" t="s">
        <v>148</v>
      </c>
      <c r="AU152" s="15" t="s">
        <v>148</v>
      </c>
      <c r="AV152" s="15" t="s">
        <v>1388</v>
      </c>
      <c r="AW152" s="15" t="s">
        <v>506</v>
      </c>
      <c r="AX152" s="15" t="s">
        <v>1388</v>
      </c>
      <c r="AY152" s="15" t="s">
        <v>148</v>
      </c>
      <c r="AZ152" s="15" t="s">
        <v>1120</v>
      </c>
      <c r="BA152" s="15" t="s">
        <v>1354</v>
      </c>
      <c r="BB152" s="15" t="s">
        <v>1388</v>
      </c>
      <c r="BC152" s="15"/>
      <c r="BD152" s="15" t="s">
        <v>149</v>
      </c>
      <c r="BE152" s="15" t="s">
        <v>149</v>
      </c>
      <c r="BF152" s="15" t="s">
        <v>149</v>
      </c>
      <c r="BG152" s="15" t="s">
        <v>851</v>
      </c>
      <c r="BH152" s="15" t="s">
        <v>150</v>
      </c>
      <c r="BI152" s="15" t="s">
        <v>149</v>
      </c>
      <c r="BJ152" s="15" t="s">
        <v>933</v>
      </c>
      <c r="BK152" s="15" t="s">
        <v>149</v>
      </c>
      <c r="BL152" s="15" t="s">
        <v>1389</v>
      </c>
      <c r="BM152" s="15" t="s">
        <v>506</v>
      </c>
      <c r="BN152" s="15" t="s">
        <v>851</v>
      </c>
      <c r="BO152" s="15" t="s">
        <v>932</v>
      </c>
      <c r="BP152" s="15" t="s">
        <v>149</v>
      </c>
      <c r="BQ152" s="15" t="s">
        <v>851</v>
      </c>
      <c r="BR152" s="15" t="s">
        <v>851</v>
      </c>
      <c r="BS152" s="15" t="s">
        <v>933</v>
      </c>
      <c r="BT152" s="15" t="s">
        <v>851</v>
      </c>
      <c r="BU152" s="15" t="s">
        <v>149</v>
      </c>
      <c r="BV152" s="15" t="s">
        <v>851</v>
      </c>
      <c r="BW152" s="15" t="s">
        <v>851</v>
      </c>
      <c r="BX152" s="15" t="s">
        <v>851</v>
      </c>
      <c r="BY152" s="15" t="s">
        <v>851</v>
      </c>
      <c r="BZ152" s="15" t="s">
        <v>851</v>
      </c>
      <c r="CA152" s="15" t="s">
        <v>851</v>
      </c>
      <c r="CB152" s="15" t="s">
        <v>851</v>
      </c>
      <c r="CC152" s="15" t="s">
        <v>851</v>
      </c>
      <c r="CD152" s="15" t="s">
        <v>851</v>
      </c>
      <c r="CE152" s="15" t="s">
        <v>851</v>
      </c>
      <c r="CF152" s="15" t="s">
        <v>851</v>
      </c>
      <c r="CG152" s="15" t="s">
        <v>851</v>
      </c>
      <c r="CH152" s="15" t="s">
        <v>851</v>
      </c>
      <c r="CI152" s="15" t="s">
        <v>851</v>
      </c>
      <c r="CJ152" s="15" t="s">
        <v>851</v>
      </c>
      <c r="CK152" s="15" t="s">
        <v>851</v>
      </c>
      <c r="CL152" s="15" t="s">
        <v>851</v>
      </c>
      <c r="CM152" s="15" t="s">
        <v>851</v>
      </c>
      <c r="CN152" s="15" t="s">
        <v>851</v>
      </c>
      <c r="CO152" s="15" t="s">
        <v>851</v>
      </c>
      <c r="CP152" s="15" t="s">
        <v>851</v>
      </c>
      <c r="CQ152" s="15" t="s">
        <v>851</v>
      </c>
      <c r="CR152" s="15" t="s">
        <v>851</v>
      </c>
      <c r="CS152" s="15" t="s">
        <v>851</v>
      </c>
      <c r="CT152" s="15" t="s">
        <v>851</v>
      </c>
      <c r="CU152" s="15" t="s">
        <v>851</v>
      </c>
      <c r="CV152" s="15" t="s">
        <v>851</v>
      </c>
      <c r="CW152" s="15" t="s">
        <v>851</v>
      </c>
      <c r="CX152" s="15" t="s">
        <v>851</v>
      </c>
      <c r="CY152" s="15" t="s">
        <v>851</v>
      </c>
      <c r="CZ152" s="15" t="s">
        <v>851</v>
      </c>
      <c r="DA152" s="15" t="s">
        <v>851</v>
      </c>
      <c r="DB152" s="15" t="s">
        <v>851</v>
      </c>
      <c r="DC152" s="15" t="s">
        <v>851</v>
      </c>
      <c r="DD152" s="15" t="s">
        <v>851</v>
      </c>
      <c r="DE152" s="15" t="s">
        <v>851</v>
      </c>
      <c r="DF152" s="15" t="s">
        <v>851</v>
      </c>
      <c r="DG152" s="15" t="s">
        <v>851</v>
      </c>
      <c r="DH152" s="15" t="s">
        <v>851</v>
      </c>
      <c r="DI152" s="15" t="s">
        <v>851</v>
      </c>
      <c r="DJ152" s="15" t="s">
        <v>851</v>
      </c>
      <c r="DK152" s="15" t="s">
        <v>851</v>
      </c>
      <c r="DL152" s="15" t="s">
        <v>851</v>
      </c>
      <c r="DM152" s="15" t="s">
        <v>851</v>
      </c>
      <c r="DN152" s="15" t="s">
        <v>851</v>
      </c>
      <c r="DO152" s="15" t="s">
        <v>851</v>
      </c>
      <c r="DP152" s="15" t="s">
        <v>851</v>
      </c>
      <c r="DQ152" s="15" t="s">
        <v>851</v>
      </c>
      <c r="DR152" s="15" t="s">
        <v>851</v>
      </c>
      <c r="DS152" s="15" t="s">
        <v>851</v>
      </c>
      <c r="DT152" s="15" t="s">
        <v>851</v>
      </c>
      <c r="DU152" s="15" t="s">
        <v>851</v>
      </c>
      <c r="DV152" s="15" t="s">
        <v>851</v>
      </c>
      <c r="DW152" s="15" t="s">
        <v>851</v>
      </c>
      <c r="DX152" s="15" t="s">
        <v>851</v>
      </c>
      <c r="DY152" s="15" t="s">
        <v>851</v>
      </c>
      <c r="DZ152" s="15" t="s">
        <v>851</v>
      </c>
      <c r="EA152" s="15" t="s">
        <v>851</v>
      </c>
      <c r="EB152" s="15" t="s">
        <v>851</v>
      </c>
      <c r="EC152" s="15" t="s">
        <v>851</v>
      </c>
      <c r="ED152" s="15" t="s">
        <v>851</v>
      </c>
      <c r="EE152" s="15" t="s">
        <v>851</v>
      </c>
      <c r="EF152" s="15" t="s">
        <v>851</v>
      </c>
      <c r="EG152" s="15" t="s">
        <v>851</v>
      </c>
      <c r="EH152" s="15" t="s">
        <v>851</v>
      </c>
      <c r="EI152" s="15" t="s">
        <v>851</v>
      </c>
      <c r="EJ152" s="15" t="s">
        <v>851</v>
      </c>
      <c r="EK152" s="15" t="s">
        <v>851</v>
      </c>
      <c r="EL152" s="15" t="s">
        <v>1390</v>
      </c>
      <c r="EM152" s="15" t="s">
        <v>1391</v>
      </c>
      <c r="EN152" s="15" t="s">
        <v>1392</v>
      </c>
      <c r="EO152" s="15" t="s">
        <v>1393</v>
      </c>
      <c r="EP152" s="15" t="s">
        <v>1394</v>
      </c>
      <c r="EQ152" s="15" t="s">
        <v>1395</v>
      </c>
      <c r="ER152" s="15" t="s">
        <v>1396</v>
      </c>
      <c r="ES152" s="15" t="s">
        <v>923</v>
      </c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</row>
    <row r="153" spans="1:234" ht="15.75" customHeight="1" x14ac:dyDescent="0.35">
      <c r="A153" s="34">
        <v>151</v>
      </c>
      <c r="B153" s="17" t="s">
        <v>777</v>
      </c>
      <c r="C153" s="36" t="s">
        <v>542</v>
      </c>
      <c r="D153" s="17" t="s">
        <v>146</v>
      </c>
      <c r="E153" s="17" t="s">
        <v>778</v>
      </c>
      <c r="F153" s="17">
        <v>50</v>
      </c>
      <c r="G153" s="17">
        <v>4</v>
      </c>
      <c r="H153" s="17" t="s">
        <v>157</v>
      </c>
      <c r="I153" s="17" t="s">
        <v>158</v>
      </c>
      <c r="J153" s="48">
        <v>4000000</v>
      </c>
      <c r="K153" s="48">
        <v>3000000</v>
      </c>
      <c r="L153" s="17" t="s">
        <v>318</v>
      </c>
      <c r="M153" s="17" t="s">
        <v>147</v>
      </c>
      <c r="N153" s="17">
        <v>135</v>
      </c>
      <c r="O153" s="17" t="s">
        <v>519</v>
      </c>
      <c r="P153" s="17" t="s">
        <v>714</v>
      </c>
      <c r="Q153" s="17" t="s">
        <v>545</v>
      </c>
      <c r="R153" s="17" t="s">
        <v>148</v>
      </c>
      <c r="S153" s="17" t="s">
        <v>148</v>
      </c>
      <c r="T153" s="17" t="s">
        <v>148</v>
      </c>
      <c r="U153" s="17" t="s">
        <v>148</v>
      </c>
      <c r="V153" s="17" t="s">
        <v>148</v>
      </c>
      <c r="W153" s="17" t="s">
        <v>148</v>
      </c>
      <c r="X153" s="17" t="s">
        <v>148</v>
      </c>
      <c r="Y153" s="17" t="s">
        <v>148</v>
      </c>
      <c r="Z153" s="17" t="s">
        <v>148</v>
      </c>
      <c r="AA153" s="17" t="s">
        <v>148</v>
      </c>
      <c r="AB153" s="17" t="s">
        <v>148</v>
      </c>
      <c r="AC153" s="17" t="s">
        <v>148</v>
      </c>
      <c r="AD153" s="17" t="s">
        <v>148</v>
      </c>
      <c r="AE153" s="17" t="s">
        <v>148</v>
      </c>
      <c r="AF153" s="17" t="s">
        <v>148</v>
      </c>
      <c r="AG153" s="17" t="s">
        <v>148</v>
      </c>
      <c r="AH153" s="17" t="s">
        <v>148</v>
      </c>
      <c r="AI153" s="17" t="s">
        <v>148</v>
      </c>
      <c r="AJ153" s="17" t="s">
        <v>148</v>
      </c>
      <c r="AK153" s="17" t="s">
        <v>160</v>
      </c>
      <c r="AL153" s="17" t="s">
        <v>160</v>
      </c>
      <c r="AM153" s="17" t="s">
        <v>148</v>
      </c>
      <c r="AN153" s="17" t="s">
        <v>148</v>
      </c>
      <c r="AO153" s="17" t="s">
        <v>148</v>
      </c>
      <c r="AP153" s="17" t="s">
        <v>148</v>
      </c>
      <c r="AQ153" s="17" t="s">
        <v>149</v>
      </c>
      <c r="AR153" s="17" t="s">
        <v>149</v>
      </c>
      <c r="AS153" s="17" t="s">
        <v>149</v>
      </c>
      <c r="AT153" s="17" t="s">
        <v>149</v>
      </c>
      <c r="AU153" s="17" t="s">
        <v>149</v>
      </c>
      <c r="AV153" s="17" t="s">
        <v>149</v>
      </c>
      <c r="AW153" s="17" t="s">
        <v>149</v>
      </c>
      <c r="AX153" s="17" t="s">
        <v>149</v>
      </c>
      <c r="AY153" s="17" t="s">
        <v>149</v>
      </c>
      <c r="AZ153" s="17" t="s">
        <v>149</v>
      </c>
      <c r="BA153" s="17" t="s">
        <v>149</v>
      </c>
      <c r="BB153" s="17" t="s">
        <v>149</v>
      </c>
      <c r="BC153" s="17"/>
      <c r="BD153" s="17" t="s">
        <v>149</v>
      </c>
      <c r="BE153" s="17" t="s">
        <v>149</v>
      </c>
      <c r="BF153" s="17" t="s">
        <v>149</v>
      </c>
      <c r="BG153" s="17" t="s">
        <v>149</v>
      </c>
      <c r="BH153" s="17" t="s">
        <v>150</v>
      </c>
      <c r="BI153" s="17" t="s">
        <v>149</v>
      </c>
      <c r="BJ153" s="17" t="s">
        <v>150</v>
      </c>
      <c r="BK153" s="17" t="s">
        <v>149</v>
      </c>
      <c r="BL153" s="17" t="s">
        <v>148</v>
      </c>
      <c r="BM153" s="17" t="s">
        <v>148</v>
      </c>
      <c r="BN153" s="17" t="s">
        <v>149</v>
      </c>
      <c r="BO153" s="17" t="s">
        <v>150</v>
      </c>
      <c r="BP153" s="17" t="s">
        <v>150</v>
      </c>
      <c r="BQ153" s="17" t="s">
        <v>150</v>
      </c>
      <c r="BR153" s="47" t="s">
        <v>149</v>
      </c>
      <c r="BS153" s="17" t="s">
        <v>150</v>
      </c>
      <c r="BT153" s="17" t="s">
        <v>149</v>
      </c>
      <c r="BU153" s="17" t="s">
        <v>149</v>
      </c>
      <c r="BV153" s="17" t="s">
        <v>149</v>
      </c>
      <c r="BW153" s="17" t="s">
        <v>149</v>
      </c>
      <c r="BX153" s="17" t="s">
        <v>149</v>
      </c>
      <c r="BY153" s="17" t="s">
        <v>149</v>
      </c>
      <c r="BZ153" s="17" t="s">
        <v>149</v>
      </c>
      <c r="CA153" s="17" t="s">
        <v>149</v>
      </c>
      <c r="CB153" s="17" t="s">
        <v>149</v>
      </c>
      <c r="CC153" s="17" t="s">
        <v>149</v>
      </c>
      <c r="CD153" s="17" t="s">
        <v>149</v>
      </c>
      <c r="CE153" s="17" t="s">
        <v>149</v>
      </c>
      <c r="CF153" s="17" t="s">
        <v>149</v>
      </c>
      <c r="CG153" s="17" t="s">
        <v>149</v>
      </c>
      <c r="CH153" s="17" t="s">
        <v>149</v>
      </c>
      <c r="CI153" s="17" t="s">
        <v>149</v>
      </c>
      <c r="CJ153" s="17" t="s">
        <v>149</v>
      </c>
      <c r="CK153" s="17" t="s">
        <v>149</v>
      </c>
      <c r="CL153" s="17" t="s">
        <v>149</v>
      </c>
      <c r="CM153" s="17" t="s">
        <v>149</v>
      </c>
      <c r="CN153" s="17" t="s">
        <v>149</v>
      </c>
      <c r="CO153" s="17" t="s">
        <v>149</v>
      </c>
      <c r="CP153" s="17" t="s">
        <v>149</v>
      </c>
      <c r="CQ153" s="35" t="s">
        <v>149</v>
      </c>
      <c r="CR153" s="35" t="s">
        <v>149</v>
      </c>
      <c r="CS153" s="35" t="s">
        <v>149</v>
      </c>
      <c r="CT153" s="35" t="s">
        <v>149</v>
      </c>
      <c r="CU153" s="35" t="s">
        <v>149</v>
      </c>
      <c r="CV153" s="35" t="s">
        <v>149</v>
      </c>
      <c r="CW153" s="35" t="s">
        <v>149</v>
      </c>
      <c r="CX153" s="35" t="s">
        <v>149</v>
      </c>
      <c r="CY153" s="35" t="s">
        <v>149</v>
      </c>
      <c r="CZ153" s="35" t="s">
        <v>149</v>
      </c>
      <c r="DA153" s="35" t="s">
        <v>149</v>
      </c>
      <c r="DB153" s="35" t="s">
        <v>149</v>
      </c>
      <c r="DC153" s="35" t="s">
        <v>149</v>
      </c>
      <c r="DD153" s="35" t="s">
        <v>149</v>
      </c>
      <c r="DE153" s="35" t="s">
        <v>149</v>
      </c>
      <c r="DF153" s="35" t="s">
        <v>149</v>
      </c>
      <c r="DG153" s="35" t="s">
        <v>149</v>
      </c>
      <c r="DH153" s="35" t="s">
        <v>149</v>
      </c>
      <c r="DI153" s="35" t="s">
        <v>149</v>
      </c>
      <c r="DJ153" s="35" t="s">
        <v>150</v>
      </c>
      <c r="DK153" s="35" t="s">
        <v>150</v>
      </c>
      <c r="DL153" s="35" t="s">
        <v>149</v>
      </c>
      <c r="DM153" s="35" t="s">
        <v>149</v>
      </c>
      <c r="DN153" s="35" t="s">
        <v>149</v>
      </c>
      <c r="DO153" s="35" t="s">
        <v>149</v>
      </c>
      <c r="DP153" s="35" t="s">
        <v>149</v>
      </c>
      <c r="DQ153" s="35" t="s">
        <v>149</v>
      </c>
      <c r="DR153" s="35" t="s">
        <v>149</v>
      </c>
      <c r="DS153" s="35" t="s">
        <v>149</v>
      </c>
      <c r="DT153" s="35" t="s">
        <v>149</v>
      </c>
      <c r="DU153" s="35" t="s">
        <v>149</v>
      </c>
      <c r="DV153" s="35" t="s">
        <v>149</v>
      </c>
      <c r="DW153" s="35" t="s">
        <v>149</v>
      </c>
      <c r="DX153" s="35" t="s">
        <v>149</v>
      </c>
      <c r="DY153" s="35" t="s">
        <v>149</v>
      </c>
      <c r="DZ153" s="35" t="s">
        <v>149</v>
      </c>
      <c r="EA153" s="35" t="s">
        <v>149</v>
      </c>
      <c r="EB153" s="35" t="s">
        <v>149</v>
      </c>
      <c r="EC153" s="35" t="s">
        <v>149</v>
      </c>
      <c r="ED153" s="35" t="s">
        <v>149</v>
      </c>
      <c r="EE153" s="35" t="s">
        <v>149</v>
      </c>
      <c r="EF153" s="35" t="s">
        <v>149</v>
      </c>
      <c r="EG153" s="35" t="s">
        <v>149</v>
      </c>
      <c r="EH153" s="35" t="s">
        <v>149</v>
      </c>
      <c r="EI153" s="35" t="s">
        <v>149</v>
      </c>
      <c r="EJ153" s="35" t="s">
        <v>149</v>
      </c>
      <c r="EK153" s="35" t="s">
        <v>149</v>
      </c>
      <c r="EL153" s="35" t="s">
        <v>779</v>
      </c>
      <c r="EM153" s="35" t="s">
        <v>780</v>
      </c>
      <c r="EN153" s="35" t="s">
        <v>781</v>
      </c>
      <c r="EO153" s="35" t="s">
        <v>782</v>
      </c>
      <c r="EP153" s="35" t="s">
        <v>783</v>
      </c>
      <c r="EQ153" s="35" t="s">
        <v>784</v>
      </c>
      <c r="ER153" s="35" t="s">
        <v>785</v>
      </c>
      <c r="ES153" s="35" t="s">
        <v>274</v>
      </c>
    </row>
    <row r="154" spans="1:234" ht="15.75" customHeight="1" x14ac:dyDescent="0.35">
      <c r="A154" s="34">
        <v>152</v>
      </c>
      <c r="B154" s="17" t="s">
        <v>786</v>
      </c>
      <c r="C154" s="36" t="s">
        <v>787</v>
      </c>
      <c r="D154" s="17" t="s">
        <v>146</v>
      </c>
      <c r="E154" s="17" t="s">
        <v>778</v>
      </c>
      <c r="F154" s="17">
        <v>68</v>
      </c>
      <c r="G154" s="17">
        <v>3</v>
      </c>
      <c r="H154" s="17" t="s">
        <v>215</v>
      </c>
      <c r="I154" s="17" t="s">
        <v>210</v>
      </c>
      <c r="J154" s="48">
        <v>4000000</v>
      </c>
      <c r="K154" s="48">
        <v>3000000</v>
      </c>
      <c r="L154" s="17" t="s">
        <v>173</v>
      </c>
      <c r="M154" s="17" t="s">
        <v>147</v>
      </c>
      <c r="N154" s="17">
        <v>250</v>
      </c>
      <c r="O154" s="17" t="s">
        <v>241</v>
      </c>
      <c r="P154" s="17" t="s">
        <v>544</v>
      </c>
      <c r="Q154" s="17" t="s">
        <v>545</v>
      </c>
      <c r="R154" s="17" t="s">
        <v>148</v>
      </c>
      <c r="S154" s="17" t="s">
        <v>148</v>
      </c>
      <c r="T154" s="17" t="s">
        <v>148</v>
      </c>
      <c r="U154" s="17" t="s">
        <v>148</v>
      </c>
      <c r="V154" s="17" t="s">
        <v>148</v>
      </c>
      <c r="W154" s="17" t="s">
        <v>148</v>
      </c>
      <c r="X154" s="17" t="s">
        <v>148</v>
      </c>
      <c r="Y154" s="17" t="s">
        <v>148</v>
      </c>
      <c r="Z154" s="17" t="s">
        <v>148</v>
      </c>
      <c r="AA154" s="17" t="s">
        <v>148</v>
      </c>
      <c r="AB154" s="17" t="s">
        <v>148</v>
      </c>
      <c r="AC154" s="17" t="s">
        <v>148</v>
      </c>
      <c r="AD154" s="17" t="s">
        <v>148</v>
      </c>
      <c r="AE154" s="17" t="s">
        <v>148</v>
      </c>
      <c r="AF154" s="17" t="s">
        <v>148</v>
      </c>
      <c r="AG154" s="17" t="s">
        <v>148</v>
      </c>
      <c r="AH154" s="17" t="s">
        <v>148</v>
      </c>
      <c r="AI154" s="17" t="s">
        <v>148</v>
      </c>
      <c r="AJ154" s="17" t="s">
        <v>148</v>
      </c>
      <c r="AK154" s="17" t="s">
        <v>160</v>
      </c>
      <c r="AL154" s="17" t="s">
        <v>160</v>
      </c>
      <c r="AM154" s="17" t="s">
        <v>148</v>
      </c>
      <c r="AN154" s="17" t="s">
        <v>148</v>
      </c>
      <c r="AO154" s="17" t="s">
        <v>148</v>
      </c>
      <c r="AP154" s="17" t="s">
        <v>148</v>
      </c>
      <c r="AQ154" s="17" t="s">
        <v>148</v>
      </c>
      <c r="AR154" s="17" t="s">
        <v>148</v>
      </c>
      <c r="AS154" s="17" t="s">
        <v>148</v>
      </c>
      <c r="AT154" s="17" t="s">
        <v>148</v>
      </c>
      <c r="AU154" s="17" t="s">
        <v>148</v>
      </c>
      <c r="AV154" s="17" t="s">
        <v>148</v>
      </c>
      <c r="AW154" s="17" t="s">
        <v>148</v>
      </c>
      <c r="AX154" s="17" t="s">
        <v>148</v>
      </c>
      <c r="AY154" s="17" t="s">
        <v>148</v>
      </c>
      <c r="AZ154" s="17" t="s">
        <v>148</v>
      </c>
      <c r="BA154" s="17" t="s">
        <v>148</v>
      </c>
      <c r="BB154" s="17" t="s">
        <v>148</v>
      </c>
      <c r="BC154" s="17"/>
      <c r="BD154" s="17" t="s">
        <v>149</v>
      </c>
      <c r="BE154" s="17" t="s">
        <v>149</v>
      </c>
      <c r="BF154" s="17" t="s">
        <v>149</v>
      </c>
      <c r="BG154" s="17" t="s">
        <v>149</v>
      </c>
      <c r="BH154" s="17" t="s">
        <v>150</v>
      </c>
      <c r="BI154" s="17" t="s">
        <v>149</v>
      </c>
      <c r="BJ154" s="17" t="s">
        <v>150</v>
      </c>
      <c r="BK154" s="17" t="s">
        <v>149</v>
      </c>
      <c r="BL154" s="17" t="s">
        <v>148</v>
      </c>
      <c r="BM154" s="17" t="s">
        <v>148</v>
      </c>
      <c r="BN154" s="17" t="s">
        <v>148</v>
      </c>
      <c r="BO154" s="17" t="s">
        <v>149</v>
      </c>
      <c r="BP154" s="17" t="s">
        <v>150</v>
      </c>
      <c r="BQ154" s="17" t="s">
        <v>150</v>
      </c>
      <c r="BR154" s="47" t="s">
        <v>149</v>
      </c>
      <c r="BS154" s="17" t="s">
        <v>150</v>
      </c>
      <c r="BT154" s="17" t="s">
        <v>149</v>
      </c>
      <c r="BU154" s="17" t="s">
        <v>149</v>
      </c>
      <c r="BV154" s="17" t="s">
        <v>149</v>
      </c>
      <c r="BW154" s="17" t="s">
        <v>149</v>
      </c>
      <c r="BX154" s="17" t="s">
        <v>149</v>
      </c>
      <c r="BY154" s="17" t="s">
        <v>149</v>
      </c>
      <c r="BZ154" s="17" t="s">
        <v>149</v>
      </c>
      <c r="CA154" s="17" t="s">
        <v>149</v>
      </c>
      <c r="CB154" s="17" t="s">
        <v>149</v>
      </c>
      <c r="CC154" s="17" t="s">
        <v>149</v>
      </c>
      <c r="CD154" s="17" t="s">
        <v>149</v>
      </c>
      <c r="CE154" s="17" t="s">
        <v>149</v>
      </c>
      <c r="CF154" s="17" t="s">
        <v>149</v>
      </c>
      <c r="CG154" s="17" t="s">
        <v>149</v>
      </c>
      <c r="CH154" s="17" t="s">
        <v>149</v>
      </c>
      <c r="CI154" s="17" t="s">
        <v>149</v>
      </c>
      <c r="CJ154" s="17" t="s">
        <v>149</v>
      </c>
      <c r="CK154" s="17" t="s">
        <v>149</v>
      </c>
      <c r="CL154" s="17" t="s">
        <v>149</v>
      </c>
      <c r="CM154" s="17" t="s">
        <v>149</v>
      </c>
      <c r="CN154" s="17" t="s">
        <v>149</v>
      </c>
      <c r="CO154" s="17" t="s">
        <v>149</v>
      </c>
      <c r="CP154" s="17" t="s">
        <v>149</v>
      </c>
      <c r="CQ154" s="35" t="s">
        <v>149</v>
      </c>
      <c r="CR154" s="35" t="s">
        <v>149</v>
      </c>
      <c r="CS154" s="35" t="s">
        <v>148</v>
      </c>
      <c r="CT154" s="35" t="s">
        <v>148</v>
      </c>
      <c r="CU154" s="35" t="s">
        <v>149</v>
      </c>
      <c r="CV154" s="35" t="s">
        <v>149</v>
      </c>
      <c r="CW154" s="35" t="s">
        <v>149</v>
      </c>
      <c r="CX154" s="35" t="s">
        <v>149</v>
      </c>
      <c r="CY154" s="35" t="s">
        <v>149</v>
      </c>
      <c r="CZ154" s="35" t="s">
        <v>149</v>
      </c>
      <c r="DA154" s="35" t="s">
        <v>149</v>
      </c>
      <c r="DB154" s="35" t="s">
        <v>149</v>
      </c>
      <c r="DC154" s="35" t="s">
        <v>149</v>
      </c>
      <c r="DD154" s="35" t="s">
        <v>149</v>
      </c>
      <c r="DE154" s="35" t="s">
        <v>149</v>
      </c>
      <c r="DF154" s="35" t="s">
        <v>149</v>
      </c>
      <c r="DG154" s="35" t="s">
        <v>149</v>
      </c>
      <c r="DH154" s="35" t="s">
        <v>149</v>
      </c>
      <c r="DI154" s="35" t="s">
        <v>149</v>
      </c>
      <c r="DJ154" s="35" t="s">
        <v>150</v>
      </c>
      <c r="DK154" s="35" t="s">
        <v>150</v>
      </c>
      <c r="DL154" s="35" t="s">
        <v>149</v>
      </c>
      <c r="DM154" s="35" t="s">
        <v>149</v>
      </c>
      <c r="DN154" s="35" t="s">
        <v>149</v>
      </c>
      <c r="DO154" s="35" t="s">
        <v>149</v>
      </c>
      <c r="DP154" s="35" t="s">
        <v>149</v>
      </c>
      <c r="DQ154" s="35" t="s">
        <v>149</v>
      </c>
      <c r="DR154" s="35" t="s">
        <v>149</v>
      </c>
      <c r="DS154" s="35" t="s">
        <v>149</v>
      </c>
      <c r="DT154" s="35" t="s">
        <v>149</v>
      </c>
      <c r="DU154" s="35" t="s">
        <v>149</v>
      </c>
      <c r="DV154" s="35" t="s">
        <v>149</v>
      </c>
      <c r="DW154" s="35" t="s">
        <v>149</v>
      </c>
      <c r="DX154" s="35" t="s">
        <v>149</v>
      </c>
      <c r="DY154" s="35" t="s">
        <v>149</v>
      </c>
      <c r="DZ154" s="35" t="s">
        <v>149</v>
      </c>
      <c r="EA154" s="35" t="s">
        <v>149</v>
      </c>
      <c r="EB154" s="35" t="s">
        <v>149</v>
      </c>
      <c r="EC154" s="35" t="s">
        <v>149</v>
      </c>
      <c r="ED154" s="35" t="s">
        <v>149</v>
      </c>
      <c r="EE154" s="35" t="s">
        <v>149</v>
      </c>
      <c r="EF154" s="35" t="s">
        <v>149</v>
      </c>
      <c r="EG154" s="35" t="s">
        <v>149</v>
      </c>
      <c r="EH154" s="35" t="s">
        <v>149</v>
      </c>
      <c r="EI154" s="35" t="s">
        <v>149</v>
      </c>
      <c r="EJ154" s="35" t="s">
        <v>149</v>
      </c>
      <c r="EK154" s="35" t="s">
        <v>149</v>
      </c>
      <c r="EL154" s="35" t="s">
        <v>779</v>
      </c>
      <c r="EM154" s="35" t="s">
        <v>780</v>
      </c>
      <c r="EN154" s="35" t="s">
        <v>781</v>
      </c>
      <c r="EO154" s="35" t="s">
        <v>782</v>
      </c>
      <c r="EP154" s="35" t="s">
        <v>783</v>
      </c>
      <c r="EQ154" s="35" t="s">
        <v>784</v>
      </c>
      <c r="ER154" s="35" t="s">
        <v>785</v>
      </c>
      <c r="ES154" s="35" t="s">
        <v>274</v>
      </c>
    </row>
    <row r="155" spans="1:234" ht="15.75" customHeight="1" x14ac:dyDescent="0.35">
      <c r="A155" s="34">
        <v>153</v>
      </c>
      <c r="B155" s="17" t="s">
        <v>788</v>
      </c>
      <c r="C155" s="36" t="s">
        <v>789</v>
      </c>
      <c r="D155" s="17" t="s">
        <v>146</v>
      </c>
      <c r="E155" s="17" t="s">
        <v>595</v>
      </c>
      <c r="F155" s="17">
        <v>72</v>
      </c>
      <c r="G155" s="17">
        <v>3</v>
      </c>
      <c r="H155" s="17" t="s">
        <v>215</v>
      </c>
      <c r="I155" s="17" t="s">
        <v>210</v>
      </c>
      <c r="J155" s="48">
        <v>4000000</v>
      </c>
      <c r="K155" s="48">
        <v>3000000</v>
      </c>
      <c r="L155" s="17" t="s">
        <v>173</v>
      </c>
      <c r="M155" s="17" t="s">
        <v>147</v>
      </c>
      <c r="N155" s="17">
        <v>250</v>
      </c>
      <c r="O155" s="17" t="s">
        <v>241</v>
      </c>
      <c r="P155" s="17" t="s">
        <v>790</v>
      </c>
      <c r="Q155" s="17" t="s">
        <v>545</v>
      </c>
      <c r="R155" s="17" t="s">
        <v>149</v>
      </c>
      <c r="S155" s="17" t="s">
        <v>149</v>
      </c>
      <c r="T155" s="17" t="s">
        <v>149</v>
      </c>
      <c r="U155" s="17" t="s">
        <v>149</v>
      </c>
      <c r="V155" s="17" t="s">
        <v>149</v>
      </c>
      <c r="W155" s="17" t="s">
        <v>149</v>
      </c>
      <c r="X155" s="17" t="s">
        <v>149</v>
      </c>
      <c r="Y155" s="17" t="s">
        <v>149</v>
      </c>
      <c r="Z155" s="17" t="s">
        <v>149</v>
      </c>
      <c r="AA155" s="17" t="s">
        <v>149</v>
      </c>
      <c r="AB155" s="17" t="s">
        <v>149</v>
      </c>
      <c r="AC155" s="17" t="s">
        <v>149</v>
      </c>
      <c r="AD155" s="17" t="s">
        <v>149</v>
      </c>
      <c r="AE155" s="17" t="s">
        <v>149</v>
      </c>
      <c r="AF155" s="17" t="s">
        <v>149</v>
      </c>
      <c r="AG155" s="17" t="s">
        <v>149</v>
      </c>
      <c r="AH155" s="17" t="s">
        <v>149</v>
      </c>
      <c r="AI155" s="17" t="s">
        <v>149</v>
      </c>
      <c r="AJ155" s="17" t="s">
        <v>149</v>
      </c>
      <c r="AK155" s="17" t="s">
        <v>160</v>
      </c>
      <c r="AL155" s="17" t="s">
        <v>160</v>
      </c>
      <c r="AM155" s="17" t="s">
        <v>148</v>
      </c>
      <c r="AN155" s="17" t="s">
        <v>148</v>
      </c>
      <c r="AO155" s="17" t="s">
        <v>148</v>
      </c>
      <c r="AP155" s="17" t="s">
        <v>148</v>
      </c>
      <c r="AQ155" s="17" t="s">
        <v>148</v>
      </c>
      <c r="AR155" s="17" t="s">
        <v>148</v>
      </c>
      <c r="AS155" s="17" t="s">
        <v>148</v>
      </c>
      <c r="AT155" s="17" t="s">
        <v>148</v>
      </c>
      <c r="AU155" s="17" t="s">
        <v>149</v>
      </c>
      <c r="AV155" s="17" t="s">
        <v>149</v>
      </c>
      <c r="AW155" s="17" t="s">
        <v>149</v>
      </c>
      <c r="AX155" s="17" t="s">
        <v>149</v>
      </c>
      <c r="AY155" s="17" t="s">
        <v>149</v>
      </c>
      <c r="AZ155" s="17" t="s">
        <v>149</v>
      </c>
      <c r="BA155" s="17" t="s">
        <v>149</v>
      </c>
      <c r="BB155" s="17" t="s">
        <v>149</v>
      </c>
      <c r="BC155" s="17"/>
      <c r="BD155" s="17" t="s">
        <v>150</v>
      </c>
      <c r="BE155" s="17" t="s">
        <v>150</v>
      </c>
      <c r="BF155" s="17" t="s">
        <v>150</v>
      </c>
      <c r="BG155" s="17" t="s">
        <v>149</v>
      </c>
      <c r="BH155" s="17" t="s">
        <v>149</v>
      </c>
      <c r="BI155" s="17" t="s">
        <v>149</v>
      </c>
      <c r="BJ155" s="17" t="s">
        <v>150</v>
      </c>
      <c r="BK155" s="17" t="s">
        <v>150</v>
      </c>
      <c r="BL155" s="17" t="s">
        <v>149</v>
      </c>
      <c r="BM155" s="17" t="s">
        <v>149</v>
      </c>
      <c r="BN155" s="17" t="s">
        <v>149</v>
      </c>
      <c r="BO155" s="17" t="s">
        <v>149</v>
      </c>
      <c r="BP155" s="17" t="s">
        <v>149</v>
      </c>
      <c r="BQ155" s="17" t="s">
        <v>149</v>
      </c>
      <c r="BR155" s="47" t="s">
        <v>149</v>
      </c>
      <c r="BS155" s="17" t="s">
        <v>149</v>
      </c>
      <c r="BT155" s="17" t="s">
        <v>149</v>
      </c>
      <c r="BU155" s="17" t="s">
        <v>149</v>
      </c>
      <c r="BV155" s="17" t="s">
        <v>149</v>
      </c>
      <c r="BW155" s="17" t="s">
        <v>160</v>
      </c>
      <c r="BX155" s="17" t="s">
        <v>148</v>
      </c>
      <c r="BY155" s="17" t="s">
        <v>148</v>
      </c>
      <c r="BZ155" s="17" t="s">
        <v>148</v>
      </c>
      <c r="CA155" s="17" t="s">
        <v>148</v>
      </c>
      <c r="CB155" s="17" t="s">
        <v>148</v>
      </c>
      <c r="CC155" s="17" t="s">
        <v>148</v>
      </c>
      <c r="CD155" s="17" t="s">
        <v>148</v>
      </c>
      <c r="CE155" s="17" t="s">
        <v>160</v>
      </c>
      <c r="CF155" s="17" t="s">
        <v>148</v>
      </c>
      <c r="CG155" s="17" t="s">
        <v>148</v>
      </c>
      <c r="CH155" s="17" t="s">
        <v>148</v>
      </c>
      <c r="CI155" s="17" t="s">
        <v>148</v>
      </c>
      <c r="CJ155" s="17" t="s">
        <v>148</v>
      </c>
      <c r="CK155" s="17" t="s">
        <v>148</v>
      </c>
      <c r="CL155" s="17" t="s">
        <v>148</v>
      </c>
      <c r="CM155" s="17" t="s">
        <v>148</v>
      </c>
      <c r="CN155" s="17" t="s">
        <v>148</v>
      </c>
      <c r="CO155" s="17" t="s">
        <v>148</v>
      </c>
      <c r="CP155" s="17" t="s">
        <v>148</v>
      </c>
      <c r="CQ155" s="35" t="s">
        <v>148</v>
      </c>
      <c r="CR155" s="35" t="s">
        <v>148</v>
      </c>
      <c r="CS155" s="35" t="s">
        <v>148</v>
      </c>
      <c r="CT155" s="35" t="s">
        <v>148</v>
      </c>
      <c r="CU155" s="35" t="s">
        <v>148</v>
      </c>
      <c r="CV155" s="35" t="s">
        <v>148</v>
      </c>
      <c r="CW155" s="35" t="s">
        <v>148</v>
      </c>
      <c r="CX155" s="35" t="s">
        <v>148</v>
      </c>
      <c r="CY155" s="35" t="s">
        <v>149</v>
      </c>
      <c r="CZ155" s="35" t="s">
        <v>149</v>
      </c>
      <c r="DA155" s="35" t="s">
        <v>149</v>
      </c>
      <c r="DB155" s="35" t="s">
        <v>149</v>
      </c>
      <c r="DC155" s="35" t="s">
        <v>149</v>
      </c>
      <c r="DD155" s="35" t="s">
        <v>149</v>
      </c>
      <c r="DE155" s="35" t="s">
        <v>148</v>
      </c>
      <c r="DF155" s="35" t="s">
        <v>148</v>
      </c>
      <c r="DG155" s="35" t="s">
        <v>791</v>
      </c>
      <c r="DH155" s="35" t="s">
        <v>148</v>
      </c>
      <c r="DI155" s="35" t="s">
        <v>148</v>
      </c>
      <c r="DJ155" s="35" t="s">
        <v>148</v>
      </c>
      <c r="DK155" s="35" t="s">
        <v>148</v>
      </c>
      <c r="DL155" s="35" t="s">
        <v>148</v>
      </c>
      <c r="DM155" s="35" t="s">
        <v>148</v>
      </c>
      <c r="DN155" s="35" t="s">
        <v>148</v>
      </c>
      <c r="DO155" s="35" t="s">
        <v>148</v>
      </c>
      <c r="DP155" s="35" t="s">
        <v>148</v>
      </c>
      <c r="DQ155" s="35" t="s">
        <v>160</v>
      </c>
      <c r="DR155" s="35" t="s">
        <v>148</v>
      </c>
      <c r="DS155" s="35" t="s">
        <v>203</v>
      </c>
      <c r="DT155" s="35" t="s">
        <v>148</v>
      </c>
      <c r="DU155" s="35" t="s">
        <v>160</v>
      </c>
      <c r="DV155" s="35" t="s">
        <v>148</v>
      </c>
      <c r="DW155" s="35" t="s">
        <v>148</v>
      </c>
      <c r="DX155" s="35" t="s">
        <v>148</v>
      </c>
      <c r="DY155" s="35" t="s">
        <v>148</v>
      </c>
      <c r="DZ155" s="35" t="s">
        <v>148</v>
      </c>
      <c r="EA155" s="35" t="s">
        <v>148</v>
      </c>
      <c r="EB155" s="35" t="s">
        <v>148</v>
      </c>
      <c r="EC155" s="35" t="s">
        <v>148</v>
      </c>
      <c r="ED155" s="35" t="s">
        <v>148</v>
      </c>
      <c r="EE155" s="35" t="s">
        <v>148</v>
      </c>
      <c r="EF155" s="35" t="s">
        <v>150</v>
      </c>
      <c r="EG155" s="35" t="s">
        <v>150</v>
      </c>
      <c r="EH155" s="35" t="s">
        <v>150</v>
      </c>
      <c r="EI155" s="35" t="s">
        <v>150</v>
      </c>
      <c r="EJ155" s="35" t="s">
        <v>150</v>
      </c>
      <c r="EK155" s="35" t="s">
        <v>150</v>
      </c>
      <c r="EL155" s="35" t="s">
        <v>792</v>
      </c>
      <c r="EM155" s="35" t="s">
        <v>793</v>
      </c>
      <c r="EN155" s="35" t="s">
        <v>794</v>
      </c>
      <c r="EO155" s="35" t="s">
        <v>795</v>
      </c>
      <c r="EP155" s="35" t="s">
        <v>796</v>
      </c>
      <c r="EQ155" s="35" t="s">
        <v>784</v>
      </c>
      <c r="ER155" s="35" t="s">
        <v>797</v>
      </c>
      <c r="ES155" s="35" t="s">
        <v>274</v>
      </c>
    </row>
    <row r="156" spans="1:234" ht="15.75" customHeight="1" x14ac:dyDescent="0.35">
      <c r="A156" s="34">
        <v>154</v>
      </c>
      <c r="B156" s="17" t="s">
        <v>798</v>
      </c>
      <c r="C156" s="36" t="s">
        <v>799</v>
      </c>
      <c r="D156" s="17" t="s">
        <v>146</v>
      </c>
      <c r="E156" s="17" t="s">
        <v>778</v>
      </c>
      <c r="F156" s="17">
        <v>67</v>
      </c>
      <c r="G156" s="17">
        <v>2</v>
      </c>
      <c r="H156" s="17" t="s">
        <v>157</v>
      </c>
      <c r="I156" s="17" t="s">
        <v>210</v>
      </c>
      <c r="J156" s="48">
        <v>3500000</v>
      </c>
      <c r="K156" s="48">
        <v>3000000</v>
      </c>
      <c r="L156" s="17" t="s">
        <v>318</v>
      </c>
      <c r="M156" s="17" t="s">
        <v>147</v>
      </c>
      <c r="N156" s="17">
        <v>135</v>
      </c>
      <c r="O156" s="17" t="s">
        <v>519</v>
      </c>
      <c r="P156" s="17" t="s">
        <v>544</v>
      </c>
      <c r="Q156" s="17" t="s">
        <v>545</v>
      </c>
      <c r="R156" s="17" t="s">
        <v>148</v>
      </c>
      <c r="S156" s="17" t="s">
        <v>148</v>
      </c>
      <c r="T156" s="17" t="s">
        <v>148</v>
      </c>
      <c r="U156" s="17" t="s">
        <v>148</v>
      </c>
      <c r="V156" s="17" t="s">
        <v>148</v>
      </c>
      <c r="W156" s="17" t="s">
        <v>148</v>
      </c>
      <c r="X156" s="17" t="s">
        <v>148</v>
      </c>
      <c r="Y156" s="17" t="s">
        <v>148</v>
      </c>
      <c r="Z156" s="17" t="s">
        <v>148</v>
      </c>
      <c r="AA156" s="17" t="s">
        <v>148</v>
      </c>
      <c r="AB156" s="17" t="s">
        <v>148</v>
      </c>
      <c r="AC156" s="17" t="s">
        <v>148</v>
      </c>
      <c r="AD156" s="17" t="s">
        <v>149</v>
      </c>
      <c r="AE156" s="17" t="s">
        <v>149</v>
      </c>
      <c r="AF156" s="17" t="s">
        <v>149</v>
      </c>
      <c r="AG156" s="17" t="s">
        <v>149</v>
      </c>
      <c r="AH156" s="17" t="s">
        <v>149</v>
      </c>
      <c r="AI156" s="17" t="s">
        <v>149</v>
      </c>
      <c r="AJ156" s="17" t="s">
        <v>149</v>
      </c>
      <c r="AK156" s="17" t="s">
        <v>149</v>
      </c>
      <c r="AL156" s="17" t="s">
        <v>800</v>
      </c>
      <c r="AM156" s="17" t="s">
        <v>148</v>
      </c>
      <c r="AN156" s="17" t="s">
        <v>148</v>
      </c>
      <c r="AO156" s="17" t="s">
        <v>148</v>
      </c>
      <c r="AP156" s="17" t="s">
        <v>148</v>
      </c>
      <c r="AQ156" s="17" t="s">
        <v>149</v>
      </c>
      <c r="AR156" s="17" t="s">
        <v>149</v>
      </c>
      <c r="AS156" s="17" t="s">
        <v>149</v>
      </c>
      <c r="AT156" s="17" t="s">
        <v>149</v>
      </c>
      <c r="AU156" s="17" t="s">
        <v>148</v>
      </c>
      <c r="AV156" s="17" t="s">
        <v>148</v>
      </c>
      <c r="AW156" s="17" t="s">
        <v>148</v>
      </c>
      <c r="AX156" s="17" t="s">
        <v>148</v>
      </c>
      <c r="AY156" s="17" t="s">
        <v>148</v>
      </c>
      <c r="AZ156" s="17" t="s">
        <v>148</v>
      </c>
      <c r="BA156" s="17" t="s">
        <v>148</v>
      </c>
      <c r="BB156" s="17" t="s">
        <v>148</v>
      </c>
      <c r="BC156" s="17"/>
      <c r="BD156" s="17" t="s">
        <v>148</v>
      </c>
      <c r="BE156" s="17" t="s">
        <v>148</v>
      </c>
      <c r="BF156" s="17" t="s">
        <v>148</v>
      </c>
      <c r="BG156" s="17" t="s">
        <v>150</v>
      </c>
      <c r="BH156" s="17" t="s">
        <v>150</v>
      </c>
      <c r="BI156" s="17" t="s">
        <v>150</v>
      </c>
      <c r="BJ156" s="17" t="s">
        <v>150</v>
      </c>
      <c r="BK156" s="17" t="s">
        <v>150</v>
      </c>
      <c r="BL156" s="17" t="s">
        <v>149</v>
      </c>
      <c r="BM156" s="17" t="s">
        <v>150</v>
      </c>
      <c r="BN156" s="17" t="s">
        <v>150</v>
      </c>
      <c r="BO156" s="17" t="s">
        <v>150</v>
      </c>
      <c r="BP156" s="17" t="s">
        <v>148</v>
      </c>
      <c r="BQ156" s="17" t="s">
        <v>148</v>
      </c>
      <c r="BR156" s="47" t="s">
        <v>148</v>
      </c>
      <c r="BS156" s="17" t="s">
        <v>148</v>
      </c>
      <c r="BT156" s="17" t="s">
        <v>148</v>
      </c>
      <c r="BU156" s="17" t="s">
        <v>148</v>
      </c>
      <c r="BV156" s="17" t="s">
        <v>148</v>
      </c>
      <c r="BW156" s="17" t="s">
        <v>160</v>
      </c>
      <c r="BX156" s="17" t="s">
        <v>148</v>
      </c>
      <c r="BY156" s="17" t="s">
        <v>148</v>
      </c>
      <c r="BZ156" s="17" t="s">
        <v>148</v>
      </c>
      <c r="CA156" s="17" t="s">
        <v>148</v>
      </c>
      <c r="CB156" s="17" t="s">
        <v>148</v>
      </c>
      <c r="CC156" s="17" t="s">
        <v>148</v>
      </c>
      <c r="CD156" s="17" t="s">
        <v>148</v>
      </c>
      <c r="CE156" s="17" t="s">
        <v>160</v>
      </c>
      <c r="CF156" s="17" t="s">
        <v>148</v>
      </c>
      <c r="CG156" s="17" t="s">
        <v>148</v>
      </c>
      <c r="CH156" s="17" t="s">
        <v>148</v>
      </c>
      <c r="CI156" s="17" t="s">
        <v>148</v>
      </c>
      <c r="CJ156" s="17" t="s">
        <v>148</v>
      </c>
      <c r="CK156" s="17" t="s">
        <v>148</v>
      </c>
      <c r="CL156" s="17" t="s">
        <v>148</v>
      </c>
      <c r="CM156" s="17" t="s">
        <v>148</v>
      </c>
      <c r="CN156" s="17" t="s">
        <v>148</v>
      </c>
      <c r="CO156" s="17" t="s">
        <v>148</v>
      </c>
      <c r="CP156" s="17" t="s">
        <v>148</v>
      </c>
      <c r="CQ156" s="35" t="s">
        <v>148</v>
      </c>
      <c r="CR156" s="35" t="s">
        <v>148</v>
      </c>
      <c r="CS156" s="35" t="s">
        <v>148</v>
      </c>
      <c r="CT156" s="35" t="s">
        <v>148</v>
      </c>
      <c r="CU156" s="35" t="s">
        <v>148</v>
      </c>
      <c r="CV156" s="35" t="s">
        <v>148</v>
      </c>
      <c r="CW156" s="35" t="s">
        <v>148</v>
      </c>
      <c r="CX156" s="35" t="s">
        <v>148</v>
      </c>
      <c r="CY156" s="35" t="s">
        <v>149</v>
      </c>
      <c r="CZ156" s="35" t="s">
        <v>149</v>
      </c>
      <c r="DA156" s="35" t="s">
        <v>149</v>
      </c>
      <c r="DB156" s="35" t="s">
        <v>148</v>
      </c>
      <c r="DC156" s="35" t="s">
        <v>148</v>
      </c>
      <c r="DD156" s="35" t="s">
        <v>148</v>
      </c>
      <c r="DE156" s="35" t="s">
        <v>149</v>
      </c>
      <c r="DF156" s="35" t="s">
        <v>149</v>
      </c>
      <c r="DG156" s="35" t="s">
        <v>149</v>
      </c>
      <c r="DH156" s="35" t="s">
        <v>149</v>
      </c>
      <c r="DI156" s="35" t="s">
        <v>148</v>
      </c>
      <c r="DJ156" s="35" t="s">
        <v>149</v>
      </c>
      <c r="DK156" s="35" t="s">
        <v>149</v>
      </c>
      <c r="DL156" s="35" t="s">
        <v>149</v>
      </c>
      <c r="DM156" s="35" t="s">
        <v>149</v>
      </c>
      <c r="DN156" s="35" t="s">
        <v>149</v>
      </c>
      <c r="DO156" s="35" t="s">
        <v>148</v>
      </c>
      <c r="DP156" s="35" t="s">
        <v>148</v>
      </c>
      <c r="DQ156" s="35" t="s">
        <v>148</v>
      </c>
      <c r="DR156" s="35" t="s">
        <v>148</v>
      </c>
      <c r="DS156" s="35" t="s">
        <v>148</v>
      </c>
      <c r="DT156" s="35" t="s">
        <v>148</v>
      </c>
      <c r="DU156" s="35" t="s">
        <v>160</v>
      </c>
      <c r="DV156" s="35" t="s">
        <v>148</v>
      </c>
      <c r="DW156" s="35" t="s">
        <v>148</v>
      </c>
      <c r="DX156" s="35" t="s">
        <v>148</v>
      </c>
      <c r="DY156" s="35" t="s">
        <v>148</v>
      </c>
      <c r="DZ156" s="35" t="s">
        <v>148</v>
      </c>
      <c r="EA156" s="35" t="s">
        <v>148</v>
      </c>
      <c r="EB156" s="35" t="s">
        <v>148</v>
      </c>
      <c r="EC156" s="35" t="s">
        <v>148</v>
      </c>
      <c r="ED156" s="35" t="s">
        <v>148</v>
      </c>
      <c r="EE156" s="35" t="s">
        <v>148</v>
      </c>
      <c r="EF156" s="35" t="s">
        <v>150</v>
      </c>
      <c r="EG156" s="35" t="s">
        <v>150</v>
      </c>
      <c r="EH156" s="35" t="s">
        <v>150</v>
      </c>
      <c r="EI156" s="35" t="s">
        <v>150</v>
      </c>
      <c r="EJ156" s="35" t="s">
        <v>197</v>
      </c>
      <c r="EK156" s="35" t="s">
        <v>197</v>
      </c>
      <c r="EL156" s="35" t="s">
        <v>801</v>
      </c>
      <c r="EM156" s="35" t="s">
        <v>793</v>
      </c>
      <c r="EN156" s="35" t="s">
        <v>802</v>
      </c>
      <c r="EO156" s="35" t="s">
        <v>803</v>
      </c>
      <c r="EP156" s="35" t="s">
        <v>804</v>
      </c>
      <c r="EQ156" s="35" t="s">
        <v>784</v>
      </c>
      <c r="ER156" s="35" t="s">
        <v>797</v>
      </c>
      <c r="ES156" s="35" t="s">
        <v>274</v>
      </c>
    </row>
    <row r="157" spans="1:234" ht="15.75" customHeight="1" x14ac:dyDescent="0.35">
      <c r="A157" s="34">
        <v>155</v>
      </c>
      <c r="B157" s="17" t="s">
        <v>805</v>
      </c>
      <c r="C157" s="36" t="s">
        <v>806</v>
      </c>
      <c r="D157" s="17" t="s">
        <v>146</v>
      </c>
      <c r="E157" s="17" t="s">
        <v>807</v>
      </c>
      <c r="F157" s="17">
        <v>65</v>
      </c>
      <c r="G157" s="17">
        <v>4</v>
      </c>
      <c r="H157" s="17" t="s">
        <v>215</v>
      </c>
      <c r="I157" s="17" t="s">
        <v>210</v>
      </c>
      <c r="J157" s="48">
        <v>4000000</v>
      </c>
      <c r="K157" s="48">
        <v>3000000</v>
      </c>
      <c r="L157" s="17" t="s">
        <v>173</v>
      </c>
      <c r="M157" s="17" t="s">
        <v>147</v>
      </c>
      <c r="N157" s="17">
        <v>250</v>
      </c>
      <c r="O157" s="17" t="s">
        <v>519</v>
      </c>
      <c r="P157" s="17" t="s">
        <v>578</v>
      </c>
      <c r="Q157" s="17" t="s">
        <v>545</v>
      </c>
      <c r="R157" s="17" t="s">
        <v>149</v>
      </c>
      <c r="S157" s="17" t="s">
        <v>149</v>
      </c>
      <c r="T157" s="17" t="s">
        <v>149</v>
      </c>
      <c r="U157" s="17" t="s">
        <v>149</v>
      </c>
      <c r="V157" s="17" t="s">
        <v>149</v>
      </c>
      <c r="W157" s="17" t="s">
        <v>149</v>
      </c>
      <c r="X157" s="17" t="s">
        <v>149</v>
      </c>
      <c r="Y157" s="17" t="s">
        <v>149</v>
      </c>
      <c r="Z157" s="17" t="s">
        <v>149</v>
      </c>
      <c r="AA157" s="17" t="s">
        <v>149</v>
      </c>
      <c r="AB157" s="17" t="s">
        <v>149</v>
      </c>
      <c r="AC157" s="17" t="s">
        <v>149</v>
      </c>
      <c r="AD157" s="17" t="s">
        <v>149</v>
      </c>
      <c r="AE157" s="17" t="s">
        <v>149</v>
      </c>
      <c r="AF157" s="17" t="s">
        <v>149</v>
      </c>
      <c r="AG157" s="17" t="s">
        <v>149</v>
      </c>
      <c r="AH157" s="17" t="s">
        <v>149</v>
      </c>
      <c r="AI157" s="17" t="s">
        <v>149</v>
      </c>
      <c r="AJ157" s="17" t="s">
        <v>149</v>
      </c>
      <c r="AK157" s="17" t="s">
        <v>149</v>
      </c>
      <c r="AL157" s="17" t="s">
        <v>149</v>
      </c>
      <c r="AM157" s="17" t="s">
        <v>149</v>
      </c>
      <c r="AN157" s="17" t="s">
        <v>149</v>
      </c>
      <c r="AO157" s="17" t="s">
        <v>149</v>
      </c>
      <c r="AP157" s="17" t="s">
        <v>149</v>
      </c>
      <c r="AQ157" s="17" t="s">
        <v>149</v>
      </c>
      <c r="AR157" s="17" t="s">
        <v>149</v>
      </c>
      <c r="AS157" s="17" t="s">
        <v>149</v>
      </c>
      <c r="AT157" s="17" t="s">
        <v>149</v>
      </c>
      <c r="AU157" s="17" t="s">
        <v>149</v>
      </c>
      <c r="AV157" s="17" t="s">
        <v>149</v>
      </c>
      <c r="AW157" s="17" t="s">
        <v>149</v>
      </c>
      <c r="AX157" s="17" t="s">
        <v>149</v>
      </c>
      <c r="AY157" s="17" t="s">
        <v>149</v>
      </c>
      <c r="AZ157" s="17" t="s">
        <v>149</v>
      </c>
      <c r="BA157" s="17" t="s">
        <v>149</v>
      </c>
      <c r="BB157" s="17" t="s">
        <v>149</v>
      </c>
      <c r="BC157" s="17"/>
      <c r="BD157" s="17" t="s">
        <v>149</v>
      </c>
      <c r="BE157" s="17" t="s">
        <v>149</v>
      </c>
      <c r="BF157" s="17" t="s">
        <v>150</v>
      </c>
      <c r="BG157" s="17" t="s">
        <v>149</v>
      </c>
      <c r="BH157" s="17" t="s">
        <v>150</v>
      </c>
      <c r="BI157" s="17" t="s">
        <v>149</v>
      </c>
      <c r="BJ157" s="17" t="s">
        <v>149</v>
      </c>
      <c r="BK157" s="17" t="s">
        <v>149</v>
      </c>
      <c r="BL157" s="17" t="s">
        <v>148</v>
      </c>
      <c r="BM157" s="17" t="s">
        <v>148</v>
      </c>
      <c r="BN157" s="17" t="s">
        <v>150</v>
      </c>
      <c r="BO157" s="17" t="s">
        <v>632</v>
      </c>
      <c r="BP157" s="17" t="s">
        <v>150</v>
      </c>
      <c r="BQ157" s="17" t="s">
        <v>150</v>
      </c>
      <c r="BR157" s="47" t="s">
        <v>150</v>
      </c>
      <c r="BS157" s="17" t="s">
        <v>150</v>
      </c>
      <c r="BT157" s="17" t="s">
        <v>149</v>
      </c>
      <c r="BU157" s="17" t="s">
        <v>150</v>
      </c>
      <c r="BV157" s="17" t="s">
        <v>149</v>
      </c>
      <c r="BW157" s="17" t="s">
        <v>149</v>
      </c>
      <c r="BX157" s="17" t="s">
        <v>149</v>
      </c>
      <c r="BY157" s="17" t="s">
        <v>149</v>
      </c>
      <c r="BZ157" s="17" t="s">
        <v>149</v>
      </c>
      <c r="CA157" s="17" t="s">
        <v>149</v>
      </c>
      <c r="CB157" s="17" t="s">
        <v>149</v>
      </c>
      <c r="CC157" s="17" t="s">
        <v>149</v>
      </c>
      <c r="CD157" s="17" t="s">
        <v>149</v>
      </c>
      <c r="CE157" s="17" t="s">
        <v>149</v>
      </c>
      <c r="CF157" s="17" t="s">
        <v>149</v>
      </c>
      <c r="CG157" s="17" t="s">
        <v>149</v>
      </c>
      <c r="CH157" s="17" t="s">
        <v>159</v>
      </c>
      <c r="CI157" s="17" t="s">
        <v>149</v>
      </c>
      <c r="CJ157" s="17" t="s">
        <v>149</v>
      </c>
      <c r="CK157" s="17" t="s">
        <v>149</v>
      </c>
      <c r="CL157" s="17" t="s">
        <v>149</v>
      </c>
      <c r="CM157" s="17" t="s">
        <v>149</v>
      </c>
      <c r="CN157" s="17" t="s">
        <v>149</v>
      </c>
      <c r="CO157" s="17" t="s">
        <v>149</v>
      </c>
      <c r="CP157" s="17" t="s">
        <v>149</v>
      </c>
      <c r="CQ157" s="35" t="s">
        <v>149</v>
      </c>
      <c r="CR157" s="35" t="s">
        <v>149</v>
      </c>
      <c r="CS157" s="35" t="s">
        <v>149</v>
      </c>
      <c r="CT157" s="35" t="s">
        <v>149</v>
      </c>
      <c r="CU157" s="35" t="s">
        <v>149</v>
      </c>
      <c r="CV157" s="35" t="s">
        <v>149</v>
      </c>
      <c r="CW157" s="35" t="s">
        <v>149</v>
      </c>
      <c r="CX157" s="35" t="s">
        <v>149</v>
      </c>
      <c r="CY157" s="35" t="s">
        <v>149</v>
      </c>
      <c r="CZ157" s="35" t="s">
        <v>149</v>
      </c>
      <c r="DA157" s="35" t="s">
        <v>149</v>
      </c>
      <c r="DB157" s="35" t="s">
        <v>149</v>
      </c>
      <c r="DC157" s="35" t="s">
        <v>149</v>
      </c>
      <c r="DD157" s="35" t="s">
        <v>149</v>
      </c>
      <c r="DE157" s="35" t="s">
        <v>149</v>
      </c>
      <c r="DF157" s="35" t="s">
        <v>149</v>
      </c>
      <c r="DG157" s="35" t="s">
        <v>149</v>
      </c>
      <c r="DH157" s="35" t="s">
        <v>149</v>
      </c>
      <c r="DI157" s="35" t="s">
        <v>149</v>
      </c>
      <c r="DJ157" s="35" t="s">
        <v>149</v>
      </c>
      <c r="DK157" s="35" t="s">
        <v>149</v>
      </c>
      <c r="DL157" s="35" t="s">
        <v>149</v>
      </c>
      <c r="DM157" s="35" t="s">
        <v>149</v>
      </c>
      <c r="DN157" s="35" t="s">
        <v>149</v>
      </c>
      <c r="DO157" s="35" t="s">
        <v>149</v>
      </c>
      <c r="DP157" s="35" t="s">
        <v>149</v>
      </c>
      <c r="DQ157" s="35" t="s">
        <v>149</v>
      </c>
      <c r="DR157" s="35" t="s">
        <v>149</v>
      </c>
      <c r="DS157" s="35" t="s">
        <v>149</v>
      </c>
      <c r="DT157" s="35" t="s">
        <v>149</v>
      </c>
      <c r="DU157" s="35" t="s">
        <v>149</v>
      </c>
      <c r="DV157" s="35" t="s">
        <v>149</v>
      </c>
      <c r="DW157" s="35" t="s">
        <v>149</v>
      </c>
      <c r="DX157" s="35" t="s">
        <v>159</v>
      </c>
      <c r="DY157" s="35" t="s">
        <v>149</v>
      </c>
      <c r="DZ157" s="35" t="s">
        <v>149</v>
      </c>
      <c r="EA157" s="35" t="s">
        <v>149</v>
      </c>
      <c r="EB157" s="35" t="s">
        <v>149</v>
      </c>
      <c r="EC157" s="35" t="s">
        <v>149</v>
      </c>
      <c r="ED157" s="35" t="s">
        <v>149</v>
      </c>
      <c r="EE157" s="35" t="s">
        <v>149</v>
      </c>
      <c r="EF157" s="35" t="s">
        <v>149</v>
      </c>
      <c r="EG157" s="35" t="s">
        <v>149</v>
      </c>
      <c r="EH157" s="35" t="s">
        <v>149</v>
      </c>
      <c r="EI157" s="35" t="s">
        <v>149</v>
      </c>
      <c r="EJ157" s="35" t="s">
        <v>149</v>
      </c>
      <c r="EK157" s="35" t="s">
        <v>149</v>
      </c>
      <c r="EL157" s="35" t="s">
        <v>808</v>
      </c>
      <c r="EM157" s="35" t="s">
        <v>274</v>
      </c>
      <c r="EN157" s="35" t="s">
        <v>809</v>
      </c>
      <c r="EO157" s="35" t="s">
        <v>810</v>
      </c>
      <c r="EP157" s="35" t="s">
        <v>811</v>
      </c>
      <c r="EQ157" s="35" t="s">
        <v>812</v>
      </c>
      <c r="ER157" s="35" t="s">
        <v>813</v>
      </c>
      <c r="ES157" s="35" t="s">
        <v>274</v>
      </c>
    </row>
    <row r="158" spans="1:234" ht="15.75" customHeight="1" x14ac:dyDescent="0.35">
      <c r="A158" s="34">
        <v>156</v>
      </c>
      <c r="B158" s="17" t="s">
        <v>814</v>
      </c>
      <c r="C158" s="36" t="s">
        <v>501</v>
      </c>
      <c r="D158" s="17" t="s">
        <v>146</v>
      </c>
      <c r="E158" s="17" t="s">
        <v>530</v>
      </c>
      <c r="F158" s="17">
        <v>58</v>
      </c>
      <c r="G158" s="17">
        <v>2</v>
      </c>
      <c r="H158" s="17" t="s">
        <v>157</v>
      </c>
      <c r="I158" s="17" t="s">
        <v>210</v>
      </c>
      <c r="J158" s="48">
        <v>3500000</v>
      </c>
      <c r="K158" s="48">
        <v>3000000</v>
      </c>
      <c r="L158" s="17" t="s">
        <v>318</v>
      </c>
      <c r="M158" s="17" t="s">
        <v>147</v>
      </c>
      <c r="N158" s="17">
        <v>135</v>
      </c>
      <c r="O158" s="17" t="s">
        <v>815</v>
      </c>
      <c r="P158" s="17" t="s">
        <v>578</v>
      </c>
      <c r="Q158" s="17" t="s">
        <v>645</v>
      </c>
      <c r="R158" s="17" t="s">
        <v>149</v>
      </c>
      <c r="S158" s="17" t="s">
        <v>149</v>
      </c>
      <c r="T158" s="17" t="s">
        <v>149</v>
      </c>
      <c r="U158" s="17" t="s">
        <v>149</v>
      </c>
      <c r="V158" s="17" t="s">
        <v>149</v>
      </c>
      <c r="W158" s="17" t="s">
        <v>149</v>
      </c>
      <c r="X158" s="17" t="s">
        <v>149</v>
      </c>
      <c r="Y158" s="17" t="s">
        <v>149</v>
      </c>
      <c r="Z158" s="17" t="s">
        <v>149</v>
      </c>
      <c r="AA158" s="17" t="s">
        <v>149</v>
      </c>
      <c r="AB158" s="17" t="s">
        <v>149</v>
      </c>
      <c r="AC158" s="17" t="s">
        <v>149</v>
      </c>
      <c r="AD158" s="17" t="s">
        <v>149</v>
      </c>
      <c r="AE158" s="17" t="s">
        <v>149</v>
      </c>
      <c r="AF158" s="17" t="s">
        <v>149</v>
      </c>
      <c r="AG158" s="17" t="s">
        <v>149</v>
      </c>
      <c r="AH158" s="17" t="s">
        <v>149</v>
      </c>
      <c r="AI158" s="17" t="s">
        <v>149</v>
      </c>
      <c r="AJ158" s="17" t="s">
        <v>149</v>
      </c>
      <c r="AK158" s="17" t="s">
        <v>149</v>
      </c>
      <c r="AL158" s="17" t="s">
        <v>149</v>
      </c>
      <c r="AM158" s="17" t="s">
        <v>149</v>
      </c>
      <c r="AN158" s="17" t="s">
        <v>149</v>
      </c>
      <c r="AO158" s="17" t="s">
        <v>149</v>
      </c>
      <c r="AP158" s="17" t="s">
        <v>149</v>
      </c>
      <c r="AQ158" s="17" t="s">
        <v>149</v>
      </c>
      <c r="AR158" s="17" t="s">
        <v>149</v>
      </c>
      <c r="AS158" s="17" t="s">
        <v>149</v>
      </c>
      <c r="AT158" s="17" t="s">
        <v>149</v>
      </c>
      <c r="AU158" s="17" t="s">
        <v>149</v>
      </c>
      <c r="AV158" s="17" t="s">
        <v>148</v>
      </c>
      <c r="AW158" s="17" t="s">
        <v>149</v>
      </c>
      <c r="AX158" s="17" t="s">
        <v>149</v>
      </c>
      <c r="AY158" s="17" t="s">
        <v>149</v>
      </c>
      <c r="AZ158" s="17" t="s">
        <v>149</v>
      </c>
      <c r="BA158" s="17" t="s">
        <v>149</v>
      </c>
      <c r="BB158" s="17" t="s">
        <v>149</v>
      </c>
      <c r="BC158" s="17"/>
      <c r="BD158" s="17" t="s">
        <v>149</v>
      </c>
      <c r="BE158" s="17" t="s">
        <v>149</v>
      </c>
      <c r="BF158" s="17" t="s">
        <v>149</v>
      </c>
      <c r="BG158" s="17" t="s">
        <v>148</v>
      </c>
      <c r="BH158" s="17" t="s">
        <v>149</v>
      </c>
      <c r="BI158" s="17" t="s">
        <v>149</v>
      </c>
      <c r="BJ158" s="17" t="s">
        <v>149</v>
      </c>
      <c r="BK158" s="17" t="s">
        <v>149</v>
      </c>
      <c r="BL158" s="17" t="s">
        <v>148</v>
      </c>
      <c r="BM158" s="17" t="s">
        <v>148</v>
      </c>
      <c r="BN158" s="17" t="s">
        <v>149</v>
      </c>
      <c r="BO158" s="17" t="s">
        <v>150</v>
      </c>
      <c r="BP158" s="17" t="s">
        <v>150</v>
      </c>
      <c r="BQ158" s="17" t="s">
        <v>150</v>
      </c>
      <c r="BR158" s="47" t="s">
        <v>150</v>
      </c>
      <c r="BS158" s="17" t="s">
        <v>150</v>
      </c>
      <c r="BT158" s="17" t="s">
        <v>149</v>
      </c>
      <c r="BU158" s="17" t="s">
        <v>149</v>
      </c>
      <c r="BV158" s="17" t="s">
        <v>150</v>
      </c>
      <c r="BW158" s="17" t="s">
        <v>149</v>
      </c>
      <c r="BX158" s="17" t="s">
        <v>149</v>
      </c>
      <c r="BY158" s="17" t="s">
        <v>149</v>
      </c>
      <c r="BZ158" s="17" t="s">
        <v>149</v>
      </c>
      <c r="CA158" s="17" t="s">
        <v>149</v>
      </c>
      <c r="CB158" s="17" t="s">
        <v>149</v>
      </c>
      <c r="CC158" s="17" t="s">
        <v>149</v>
      </c>
      <c r="CD158" s="17" t="s">
        <v>149</v>
      </c>
      <c r="CE158" s="17" t="s">
        <v>149</v>
      </c>
      <c r="CF158" s="17" t="s">
        <v>149</v>
      </c>
      <c r="CG158" s="17" t="s">
        <v>149</v>
      </c>
      <c r="CH158" s="17" t="s">
        <v>149</v>
      </c>
      <c r="CI158" s="17" t="s">
        <v>149</v>
      </c>
      <c r="CJ158" s="17" t="s">
        <v>149</v>
      </c>
      <c r="CK158" s="17" t="s">
        <v>149</v>
      </c>
      <c r="CL158" s="17" t="s">
        <v>149</v>
      </c>
      <c r="CM158" s="17" t="s">
        <v>149</v>
      </c>
      <c r="CN158" s="17" t="s">
        <v>149</v>
      </c>
      <c r="CO158" s="17" t="s">
        <v>149</v>
      </c>
      <c r="CP158" s="17" t="s">
        <v>149</v>
      </c>
      <c r="CQ158" s="35" t="s">
        <v>149</v>
      </c>
      <c r="CR158" s="35" t="s">
        <v>149</v>
      </c>
      <c r="CS158" s="35" t="s">
        <v>149</v>
      </c>
      <c r="CT158" s="35" t="s">
        <v>149</v>
      </c>
      <c r="CU158" s="35" t="s">
        <v>149</v>
      </c>
      <c r="CV158" s="35" t="s">
        <v>149</v>
      </c>
      <c r="CW158" s="35" t="s">
        <v>149</v>
      </c>
      <c r="CX158" s="35" t="s">
        <v>149</v>
      </c>
      <c r="CY158" s="35" t="s">
        <v>149</v>
      </c>
      <c r="CZ158" s="35" t="s">
        <v>149</v>
      </c>
      <c r="DA158" s="35" t="s">
        <v>149</v>
      </c>
      <c r="DB158" s="35" t="s">
        <v>149</v>
      </c>
      <c r="DC158" s="35" t="s">
        <v>149</v>
      </c>
      <c r="DD158" s="35" t="s">
        <v>149</v>
      </c>
      <c r="DE158" s="35" t="s">
        <v>149</v>
      </c>
      <c r="DF158" s="35" t="s">
        <v>149</v>
      </c>
      <c r="DG158" s="35" t="s">
        <v>149</v>
      </c>
      <c r="DH158" s="35" t="s">
        <v>148</v>
      </c>
      <c r="DI158" s="35" t="s">
        <v>149</v>
      </c>
      <c r="DJ158" s="35" t="s">
        <v>149</v>
      </c>
      <c r="DK158" s="35" t="s">
        <v>149</v>
      </c>
      <c r="DL158" s="35" t="s">
        <v>149</v>
      </c>
      <c r="DM158" s="35" t="s">
        <v>149</v>
      </c>
      <c r="DN158" s="35" t="s">
        <v>150</v>
      </c>
      <c r="DO158" s="35" t="s">
        <v>149</v>
      </c>
      <c r="DP158" s="35" t="s">
        <v>149</v>
      </c>
      <c r="DQ158" s="35" t="s">
        <v>149</v>
      </c>
      <c r="DR158" s="35" t="s">
        <v>149</v>
      </c>
      <c r="DS158" s="35" t="s">
        <v>149</v>
      </c>
      <c r="DT158" s="35" t="s">
        <v>149</v>
      </c>
      <c r="DU158" s="35" t="s">
        <v>149</v>
      </c>
      <c r="DV158" s="35" t="s">
        <v>149</v>
      </c>
      <c r="DW158" s="35" t="s">
        <v>149</v>
      </c>
      <c r="DX158" s="35" t="s">
        <v>149</v>
      </c>
      <c r="DY158" s="35" t="s">
        <v>149</v>
      </c>
      <c r="DZ158" s="35" t="s">
        <v>149</v>
      </c>
      <c r="EA158" s="35" t="s">
        <v>149</v>
      </c>
      <c r="EB158" s="35" t="s">
        <v>149</v>
      </c>
      <c r="EC158" s="35" t="s">
        <v>149</v>
      </c>
      <c r="ED158" s="35" t="s">
        <v>149</v>
      </c>
      <c r="EE158" s="35" t="s">
        <v>149</v>
      </c>
      <c r="EF158" s="35" t="s">
        <v>149</v>
      </c>
      <c r="EG158" s="35" t="s">
        <v>149</v>
      </c>
      <c r="EH158" s="35" t="s">
        <v>149</v>
      </c>
      <c r="EI158" s="35" t="s">
        <v>149</v>
      </c>
      <c r="EJ158" s="35" t="s">
        <v>149</v>
      </c>
      <c r="EK158" s="35" t="s">
        <v>149</v>
      </c>
      <c r="EL158" s="35" t="s">
        <v>816</v>
      </c>
      <c r="EM158" s="35" t="s">
        <v>274</v>
      </c>
      <c r="EN158" s="35" t="s">
        <v>817</v>
      </c>
      <c r="EO158" s="35" t="s">
        <v>818</v>
      </c>
      <c r="EP158" s="35" t="s">
        <v>819</v>
      </c>
      <c r="EQ158" s="35" t="s">
        <v>820</v>
      </c>
      <c r="ER158" s="35" t="s">
        <v>821</v>
      </c>
      <c r="ES158" s="35" t="s">
        <v>274</v>
      </c>
    </row>
    <row r="159" spans="1:234" ht="15.75" customHeight="1" x14ac:dyDescent="0.35">
      <c r="A159" s="34">
        <v>157</v>
      </c>
      <c r="B159" s="17" t="s">
        <v>822</v>
      </c>
      <c r="C159" s="36" t="s">
        <v>789</v>
      </c>
      <c r="D159" s="17" t="s">
        <v>146</v>
      </c>
      <c r="E159" s="17" t="s">
        <v>778</v>
      </c>
      <c r="F159" s="17">
        <v>40</v>
      </c>
      <c r="G159" s="17">
        <v>5</v>
      </c>
      <c r="H159" s="17" t="s">
        <v>157</v>
      </c>
      <c r="I159" s="17" t="s">
        <v>518</v>
      </c>
      <c r="J159" s="48">
        <v>4000000</v>
      </c>
      <c r="K159" s="48">
        <v>3500000</v>
      </c>
      <c r="L159" s="17" t="s">
        <v>318</v>
      </c>
      <c r="M159" s="17" t="s">
        <v>147</v>
      </c>
      <c r="N159" s="17">
        <v>135</v>
      </c>
      <c r="O159" s="17" t="s">
        <v>519</v>
      </c>
      <c r="P159" s="17" t="s">
        <v>714</v>
      </c>
      <c r="Q159" s="17" t="s">
        <v>645</v>
      </c>
      <c r="R159" s="17" t="s">
        <v>148</v>
      </c>
      <c r="S159" s="17" t="s">
        <v>148</v>
      </c>
      <c r="T159" s="17" t="s">
        <v>148</v>
      </c>
      <c r="U159" s="17" t="s">
        <v>148</v>
      </c>
      <c r="V159" s="17" t="s">
        <v>148</v>
      </c>
      <c r="W159" s="17" t="s">
        <v>148</v>
      </c>
      <c r="X159" s="17" t="s">
        <v>148</v>
      </c>
      <c r="Y159" s="17" t="s">
        <v>148</v>
      </c>
      <c r="Z159" s="17" t="s">
        <v>148</v>
      </c>
      <c r="AA159" s="17" t="s">
        <v>148</v>
      </c>
      <c r="AB159" s="17" t="s">
        <v>148</v>
      </c>
      <c r="AC159" s="17" t="s">
        <v>148</v>
      </c>
      <c r="AD159" s="17" t="s">
        <v>148</v>
      </c>
      <c r="AE159" s="17" t="s">
        <v>148</v>
      </c>
      <c r="AF159" s="17" t="s">
        <v>148</v>
      </c>
      <c r="AG159" s="17" t="s">
        <v>148</v>
      </c>
      <c r="AH159" s="17" t="s">
        <v>148</v>
      </c>
      <c r="AI159" s="17" t="s">
        <v>148</v>
      </c>
      <c r="AJ159" s="17" t="s">
        <v>148</v>
      </c>
      <c r="AK159" s="17" t="s">
        <v>149</v>
      </c>
      <c r="AL159" s="17" t="s">
        <v>149</v>
      </c>
      <c r="AM159" s="17" t="s">
        <v>149</v>
      </c>
      <c r="AN159" s="17" t="s">
        <v>149</v>
      </c>
      <c r="AO159" s="17" t="s">
        <v>149</v>
      </c>
      <c r="AP159" s="17" t="s">
        <v>149</v>
      </c>
      <c r="AQ159" s="17" t="s">
        <v>149</v>
      </c>
      <c r="AR159" s="17" t="s">
        <v>149</v>
      </c>
      <c r="AS159" s="17" t="s">
        <v>149</v>
      </c>
      <c r="AT159" s="17" t="s">
        <v>149</v>
      </c>
      <c r="AU159" s="17" t="s">
        <v>149</v>
      </c>
      <c r="AV159" s="17" t="s">
        <v>149</v>
      </c>
      <c r="AW159" s="17" t="s">
        <v>149</v>
      </c>
      <c r="AX159" s="17" t="s">
        <v>149</v>
      </c>
      <c r="AY159" s="17" t="s">
        <v>149</v>
      </c>
      <c r="AZ159" s="17" t="s">
        <v>149</v>
      </c>
      <c r="BA159" s="17" t="s">
        <v>149</v>
      </c>
      <c r="BB159" s="17" t="s">
        <v>149</v>
      </c>
      <c r="BC159" s="17"/>
      <c r="BD159" s="17" t="s">
        <v>149</v>
      </c>
      <c r="BE159" s="17" t="s">
        <v>149</v>
      </c>
      <c r="BF159" s="17" t="s">
        <v>149</v>
      </c>
      <c r="BG159" s="17" t="s">
        <v>149</v>
      </c>
      <c r="BH159" s="17" t="s">
        <v>149</v>
      </c>
      <c r="BI159" s="17" t="s">
        <v>149</v>
      </c>
      <c r="BJ159" s="17" t="s">
        <v>149</v>
      </c>
      <c r="BK159" s="17" t="s">
        <v>149</v>
      </c>
      <c r="BL159" s="17" t="s">
        <v>149</v>
      </c>
      <c r="BM159" s="17" t="s">
        <v>149</v>
      </c>
      <c r="BN159" s="17" t="s">
        <v>149</v>
      </c>
      <c r="BO159" s="17" t="s">
        <v>149</v>
      </c>
      <c r="BP159" s="17" t="s">
        <v>149</v>
      </c>
      <c r="BQ159" s="17" t="s">
        <v>149</v>
      </c>
      <c r="BR159" s="47" t="s">
        <v>149</v>
      </c>
      <c r="BS159" s="17" t="s">
        <v>149</v>
      </c>
      <c r="BT159" s="17" t="s">
        <v>149</v>
      </c>
      <c r="BU159" s="17" t="s">
        <v>149</v>
      </c>
      <c r="BV159" s="17" t="s">
        <v>149</v>
      </c>
      <c r="BW159" s="17" t="s">
        <v>149</v>
      </c>
      <c r="BX159" s="17" t="s">
        <v>149</v>
      </c>
      <c r="BY159" s="17" t="s">
        <v>149</v>
      </c>
      <c r="BZ159" s="17" t="s">
        <v>149</v>
      </c>
      <c r="CA159" s="17" t="s">
        <v>149</v>
      </c>
      <c r="CB159" s="17" t="s">
        <v>149</v>
      </c>
      <c r="CC159" s="17" t="s">
        <v>149</v>
      </c>
      <c r="CD159" s="17" t="s">
        <v>149</v>
      </c>
      <c r="CE159" s="17" t="s">
        <v>149</v>
      </c>
      <c r="CF159" s="17" t="s">
        <v>149</v>
      </c>
      <c r="CG159" s="17" t="s">
        <v>149</v>
      </c>
      <c r="CH159" s="17" t="s">
        <v>149</v>
      </c>
      <c r="CI159" s="17" t="s">
        <v>149</v>
      </c>
      <c r="CJ159" s="17" t="s">
        <v>149</v>
      </c>
      <c r="CK159" s="17" t="s">
        <v>149</v>
      </c>
      <c r="CL159" s="17" t="s">
        <v>149</v>
      </c>
      <c r="CM159" s="17" t="s">
        <v>149</v>
      </c>
      <c r="CN159" s="17" t="s">
        <v>149</v>
      </c>
      <c r="CO159" s="17" t="s">
        <v>149</v>
      </c>
      <c r="CP159" s="17" t="s">
        <v>149</v>
      </c>
      <c r="CQ159" s="35" t="s">
        <v>149</v>
      </c>
      <c r="CR159" s="35" t="s">
        <v>149</v>
      </c>
      <c r="CS159" s="35" t="s">
        <v>149</v>
      </c>
      <c r="CT159" s="35" t="s">
        <v>149</v>
      </c>
      <c r="CU159" s="35" t="s">
        <v>149</v>
      </c>
      <c r="CV159" s="35" t="s">
        <v>149</v>
      </c>
      <c r="CW159" s="35" t="s">
        <v>149</v>
      </c>
      <c r="CX159" s="35" t="s">
        <v>149</v>
      </c>
      <c r="CY159" s="35" t="s">
        <v>149</v>
      </c>
      <c r="CZ159" s="35" t="s">
        <v>149</v>
      </c>
      <c r="DA159" s="35" t="s">
        <v>149</v>
      </c>
      <c r="DB159" s="35" t="s">
        <v>149</v>
      </c>
      <c r="DC159" s="35" t="s">
        <v>149</v>
      </c>
      <c r="DD159" s="35" t="s">
        <v>149</v>
      </c>
      <c r="DE159" s="35" t="s">
        <v>148</v>
      </c>
      <c r="DF159" s="35" t="s">
        <v>148</v>
      </c>
      <c r="DG159" s="35" t="s">
        <v>149</v>
      </c>
      <c r="DH159" s="35" t="s">
        <v>149</v>
      </c>
      <c r="DI159" s="35" t="s">
        <v>149</v>
      </c>
      <c r="DJ159" s="35" t="s">
        <v>148</v>
      </c>
      <c r="DK159" s="35" t="s">
        <v>149</v>
      </c>
      <c r="DL159" s="35" t="s">
        <v>148</v>
      </c>
      <c r="DM159" s="35" t="s">
        <v>149</v>
      </c>
      <c r="DN159" s="35" t="s">
        <v>148</v>
      </c>
      <c r="DO159" s="35" t="s">
        <v>149</v>
      </c>
      <c r="DP159" s="35" t="s">
        <v>148</v>
      </c>
      <c r="DQ159" s="35" t="s">
        <v>149</v>
      </c>
      <c r="DR159" s="35" t="s">
        <v>148</v>
      </c>
      <c r="DS159" s="35" t="s">
        <v>149</v>
      </c>
      <c r="DT159" s="35" t="s">
        <v>148</v>
      </c>
      <c r="DU159" s="35" t="s">
        <v>149</v>
      </c>
      <c r="DV159" s="35" t="s">
        <v>149</v>
      </c>
      <c r="DW159" s="35" t="s">
        <v>148</v>
      </c>
      <c r="DX159" s="35" t="s">
        <v>149</v>
      </c>
      <c r="DY159" s="35" t="s">
        <v>148</v>
      </c>
      <c r="DZ159" s="35" t="s">
        <v>149</v>
      </c>
      <c r="EA159" s="35" t="s">
        <v>149</v>
      </c>
      <c r="EB159" s="35" t="s">
        <v>149</v>
      </c>
      <c r="EC159" s="35" t="s">
        <v>149</v>
      </c>
      <c r="ED159" s="35" t="s">
        <v>149</v>
      </c>
      <c r="EE159" s="35" t="s">
        <v>149</v>
      </c>
      <c r="EF159" s="35" t="s">
        <v>149</v>
      </c>
      <c r="EG159" s="35" t="s">
        <v>149</v>
      </c>
      <c r="EH159" s="35" t="s">
        <v>149</v>
      </c>
      <c r="EI159" s="35" t="s">
        <v>149</v>
      </c>
      <c r="EJ159" s="35" t="s">
        <v>149</v>
      </c>
      <c r="EK159" s="35" t="s">
        <v>149</v>
      </c>
      <c r="EL159" s="35" t="s">
        <v>816</v>
      </c>
      <c r="EM159" s="35" t="s">
        <v>274</v>
      </c>
      <c r="EN159" s="35" t="s">
        <v>817</v>
      </c>
      <c r="EO159" s="35" t="s">
        <v>818</v>
      </c>
      <c r="EP159" s="35" t="s">
        <v>823</v>
      </c>
      <c r="EQ159" s="35" t="s">
        <v>274</v>
      </c>
      <c r="ER159" s="35" t="s">
        <v>824</v>
      </c>
      <c r="ES159" s="35" t="s">
        <v>274</v>
      </c>
    </row>
    <row r="160" spans="1:234" ht="15.75" customHeight="1" x14ac:dyDescent="0.35">
      <c r="A160" s="34">
        <v>158</v>
      </c>
      <c r="B160" s="17" t="s">
        <v>825</v>
      </c>
      <c r="C160" s="36" t="s">
        <v>826</v>
      </c>
      <c r="D160" s="17" t="s">
        <v>146</v>
      </c>
      <c r="E160" s="17" t="s">
        <v>778</v>
      </c>
      <c r="F160" s="17">
        <v>53</v>
      </c>
      <c r="G160" s="17">
        <v>5</v>
      </c>
      <c r="H160" s="17" t="s">
        <v>157</v>
      </c>
      <c r="I160" s="17" t="s">
        <v>210</v>
      </c>
      <c r="J160" s="48">
        <v>4500000</v>
      </c>
      <c r="K160" s="48">
        <v>3500000</v>
      </c>
      <c r="L160" s="17" t="s">
        <v>318</v>
      </c>
      <c r="M160" s="17" t="s">
        <v>147</v>
      </c>
      <c r="N160" s="17">
        <v>135</v>
      </c>
      <c r="O160" s="17" t="s">
        <v>519</v>
      </c>
      <c r="P160" s="17" t="s">
        <v>714</v>
      </c>
      <c r="Q160" s="17" t="s">
        <v>827</v>
      </c>
      <c r="R160" s="17" t="s">
        <v>148</v>
      </c>
      <c r="S160" s="17" t="s">
        <v>148</v>
      </c>
      <c r="T160" s="17" t="s">
        <v>149</v>
      </c>
      <c r="U160" s="17" t="s">
        <v>148</v>
      </c>
      <c r="V160" s="17" t="s">
        <v>148</v>
      </c>
      <c r="W160" s="17" t="s">
        <v>148</v>
      </c>
      <c r="X160" s="17" t="s">
        <v>148</v>
      </c>
      <c r="Y160" s="17" t="s">
        <v>148</v>
      </c>
      <c r="Z160" s="17" t="s">
        <v>148</v>
      </c>
      <c r="AA160" s="17" t="s">
        <v>148</v>
      </c>
      <c r="AB160" s="17" t="s">
        <v>149</v>
      </c>
      <c r="AC160" s="17" t="s">
        <v>149</v>
      </c>
      <c r="AD160" s="17" t="s">
        <v>148</v>
      </c>
      <c r="AE160" s="17" t="s">
        <v>148</v>
      </c>
      <c r="AF160" s="17" t="s">
        <v>149</v>
      </c>
      <c r="AG160" s="17" t="s">
        <v>149</v>
      </c>
      <c r="AH160" s="17" t="s">
        <v>149</v>
      </c>
      <c r="AI160" s="17" t="s">
        <v>148</v>
      </c>
      <c r="AJ160" s="17" t="s">
        <v>149</v>
      </c>
      <c r="AK160" s="17" t="s">
        <v>149</v>
      </c>
      <c r="AL160" s="17" t="s">
        <v>149</v>
      </c>
      <c r="AM160" s="17" t="s">
        <v>148</v>
      </c>
      <c r="AN160" s="17" t="s">
        <v>149</v>
      </c>
      <c r="AO160" s="17" t="s">
        <v>148</v>
      </c>
      <c r="AP160" s="17" t="s">
        <v>148</v>
      </c>
      <c r="AQ160" s="17" t="s">
        <v>149</v>
      </c>
      <c r="AR160" s="17" t="s">
        <v>148</v>
      </c>
      <c r="AS160" s="17" t="s">
        <v>149</v>
      </c>
      <c r="AT160" s="17" t="s">
        <v>148</v>
      </c>
      <c r="AU160" s="17" t="s">
        <v>149</v>
      </c>
      <c r="AV160" s="17" t="s">
        <v>149</v>
      </c>
      <c r="AW160" s="17" t="s">
        <v>148</v>
      </c>
      <c r="AX160" s="17" t="s">
        <v>149</v>
      </c>
      <c r="AY160" s="17" t="s">
        <v>148</v>
      </c>
      <c r="AZ160" s="17" t="s">
        <v>149</v>
      </c>
      <c r="BA160" s="17" t="s">
        <v>149</v>
      </c>
      <c r="BB160" s="17" t="s">
        <v>148</v>
      </c>
      <c r="BC160" s="17"/>
      <c r="BD160" s="17" t="s">
        <v>149</v>
      </c>
      <c r="BE160" s="17" t="s">
        <v>149</v>
      </c>
      <c r="BF160" s="17" t="s">
        <v>149</v>
      </c>
      <c r="BG160" s="17" t="s">
        <v>149</v>
      </c>
      <c r="BH160" s="17" t="s">
        <v>149</v>
      </c>
      <c r="BI160" s="17" t="s">
        <v>149</v>
      </c>
      <c r="BJ160" s="17" t="s">
        <v>149</v>
      </c>
      <c r="BK160" s="17" t="s">
        <v>149</v>
      </c>
      <c r="BL160" s="17" t="s">
        <v>149</v>
      </c>
      <c r="BM160" s="17" t="s">
        <v>149</v>
      </c>
      <c r="BN160" s="17" t="s">
        <v>149</v>
      </c>
      <c r="BO160" s="17" t="s">
        <v>149</v>
      </c>
      <c r="BP160" s="17" t="s">
        <v>149</v>
      </c>
      <c r="BQ160" s="17" t="s">
        <v>150</v>
      </c>
      <c r="BR160" s="47" t="s">
        <v>150</v>
      </c>
      <c r="BS160" s="17" t="s">
        <v>150</v>
      </c>
      <c r="BT160" s="17" t="s">
        <v>149</v>
      </c>
      <c r="BU160" s="17" t="s">
        <v>149</v>
      </c>
      <c r="BV160" s="17" t="s">
        <v>150</v>
      </c>
      <c r="BW160" s="17" t="s">
        <v>149</v>
      </c>
      <c r="BX160" s="17" t="s">
        <v>149</v>
      </c>
      <c r="BY160" s="17" t="s">
        <v>149</v>
      </c>
      <c r="BZ160" s="17" t="s">
        <v>148</v>
      </c>
      <c r="CA160" s="17" t="s">
        <v>149</v>
      </c>
      <c r="CB160" s="17" t="s">
        <v>149</v>
      </c>
      <c r="CC160" s="17" t="s">
        <v>148</v>
      </c>
      <c r="CD160" s="17" t="s">
        <v>149</v>
      </c>
      <c r="CE160" s="17" t="s">
        <v>149</v>
      </c>
      <c r="CF160" s="17" t="s">
        <v>148</v>
      </c>
      <c r="CG160" s="17" t="s">
        <v>149</v>
      </c>
      <c r="CH160" s="17" t="s">
        <v>148</v>
      </c>
      <c r="CI160" s="17" t="s">
        <v>149</v>
      </c>
      <c r="CJ160" s="17" t="s">
        <v>148</v>
      </c>
      <c r="CK160" s="17" t="s">
        <v>149</v>
      </c>
      <c r="CL160" s="17" t="s">
        <v>148</v>
      </c>
      <c r="CM160" s="17" t="s">
        <v>149</v>
      </c>
      <c r="CN160" s="17" t="s">
        <v>149</v>
      </c>
      <c r="CO160" s="17" t="s">
        <v>149</v>
      </c>
      <c r="CP160" s="17" t="s">
        <v>149</v>
      </c>
      <c r="CQ160" s="35" t="s">
        <v>149</v>
      </c>
      <c r="CR160" s="35" t="s">
        <v>149</v>
      </c>
      <c r="CS160" s="35" t="s">
        <v>791</v>
      </c>
      <c r="CT160" s="35" t="s">
        <v>149</v>
      </c>
      <c r="CU160" s="35" t="s">
        <v>149</v>
      </c>
      <c r="CV160" s="35" t="s">
        <v>148</v>
      </c>
      <c r="CW160" s="35" t="s">
        <v>149</v>
      </c>
      <c r="CX160" s="35" t="s">
        <v>149</v>
      </c>
      <c r="CY160" s="35" t="s">
        <v>149</v>
      </c>
      <c r="CZ160" s="35" t="s">
        <v>149</v>
      </c>
      <c r="DA160" s="35" t="s">
        <v>148</v>
      </c>
      <c r="DB160" s="35" t="s">
        <v>149</v>
      </c>
      <c r="DC160" s="35" t="s">
        <v>149</v>
      </c>
      <c r="DD160" s="35" t="s">
        <v>148</v>
      </c>
      <c r="DE160" s="35" t="s">
        <v>149</v>
      </c>
      <c r="DF160" s="35" t="s">
        <v>148</v>
      </c>
      <c r="DG160" s="35" t="s">
        <v>149</v>
      </c>
      <c r="DH160" s="35" t="s">
        <v>148</v>
      </c>
      <c r="DI160" s="35" t="s">
        <v>149</v>
      </c>
      <c r="DJ160" s="35" t="s">
        <v>148</v>
      </c>
      <c r="DK160" s="35" t="s">
        <v>149</v>
      </c>
      <c r="DL160" s="35" t="s">
        <v>149</v>
      </c>
      <c r="DM160" s="35" t="s">
        <v>148</v>
      </c>
      <c r="DN160" s="35" t="s">
        <v>150</v>
      </c>
      <c r="DO160" s="35" t="s">
        <v>149</v>
      </c>
      <c r="DP160" s="35" t="s">
        <v>148</v>
      </c>
      <c r="DQ160" s="35" t="s">
        <v>149</v>
      </c>
      <c r="DR160" s="35" t="s">
        <v>148</v>
      </c>
      <c r="DS160" s="35" t="s">
        <v>149</v>
      </c>
      <c r="DT160" s="35" t="s">
        <v>148</v>
      </c>
      <c r="DU160" s="35" t="s">
        <v>160</v>
      </c>
      <c r="DV160" s="35" t="s">
        <v>149</v>
      </c>
      <c r="DW160" s="35" t="s">
        <v>148</v>
      </c>
      <c r="DX160" s="35" t="s">
        <v>149</v>
      </c>
      <c r="DY160" s="35" t="s">
        <v>148</v>
      </c>
      <c r="DZ160" s="35" t="s">
        <v>148</v>
      </c>
      <c r="EA160" s="35" t="s">
        <v>149</v>
      </c>
      <c r="EB160" s="35" t="s">
        <v>149</v>
      </c>
      <c r="EC160" s="35" t="s">
        <v>149</v>
      </c>
      <c r="ED160" s="35" t="s">
        <v>149</v>
      </c>
      <c r="EE160" s="35" t="s">
        <v>149</v>
      </c>
      <c r="EF160" s="35" t="s">
        <v>148</v>
      </c>
      <c r="EG160" s="35" t="s">
        <v>149</v>
      </c>
      <c r="EH160" s="35" t="s">
        <v>149</v>
      </c>
      <c r="EI160" s="35" t="s">
        <v>149</v>
      </c>
      <c r="EJ160" s="35" t="s">
        <v>149</v>
      </c>
      <c r="EK160" s="35" t="s">
        <v>149</v>
      </c>
      <c r="EL160" s="35" t="s">
        <v>828</v>
      </c>
      <c r="EM160" s="35" t="s">
        <v>829</v>
      </c>
      <c r="EN160" s="35" t="s">
        <v>830</v>
      </c>
      <c r="EO160" s="35" t="s">
        <v>831</v>
      </c>
      <c r="EP160" s="35" t="s">
        <v>832</v>
      </c>
      <c r="EQ160" s="35" t="s">
        <v>833</v>
      </c>
      <c r="ER160" s="35" t="s">
        <v>376</v>
      </c>
      <c r="ES160" s="35" t="s">
        <v>274</v>
      </c>
    </row>
    <row r="161" spans="1:234" ht="15.75" customHeight="1" x14ac:dyDescent="0.35">
      <c r="A161" s="34">
        <v>159</v>
      </c>
      <c r="B161" s="17" t="s">
        <v>834</v>
      </c>
      <c r="C161" s="36" t="s">
        <v>789</v>
      </c>
      <c r="D161" s="17" t="s">
        <v>146</v>
      </c>
      <c r="E161" s="17" t="s">
        <v>835</v>
      </c>
      <c r="F161" s="17">
        <v>60</v>
      </c>
      <c r="G161" s="17">
        <v>5</v>
      </c>
      <c r="H161" s="17" t="s">
        <v>157</v>
      </c>
      <c r="I161" s="17" t="s">
        <v>210</v>
      </c>
      <c r="J161" s="48">
        <v>4500000</v>
      </c>
      <c r="K161" s="48">
        <v>3500000</v>
      </c>
      <c r="L161" s="17" t="s">
        <v>173</v>
      </c>
      <c r="M161" s="17" t="s">
        <v>147</v>
      </c>
      <c r="N161" s="17">
        <v>150</v>
      </c>
      <c r="O161" s="17" t="s">
        <v>174</v>
      </c>
      <c r="P161" s="17" t="s">
        <v>578</v>
      </c>
      <c r="Q161" s="17" t="s">
        <v>827</v>
      </c>
      <c r="R161" s="17" t="s">
        <v>149</v>
      </c>
      <c r="S161" s="17" t="s">
        <v>149</v>
      </c>
      <c r="T161" s="17" t="s">
        <v>149</v>
      </c>
      <c r="U161" s="17" t="s">
        <v>149</v>
      </c>
      <c r="V161" s="17" t="s">
        <v>149</v>
      </c>
      <c r="W161" s="17" t="s">
        <v>149</v>
      </c>
      <c r="X161" s="17" t="s">
        <v>149</v>
      </c>
      <c r="Y161" s="17" t="s">
        <v>149</v>
      </c>
      <c r="Z161" s="17" t="s">
        <v>149</v>
      </c>
      <c r="AA161" s="17" t="s">
        <v>149</v>
      </c>
      <c r="AB161" s="17" t="s">
        <v>149</v>
      </c>
      <c r="AC161" s="17" t="s">
        <v>149</v>
      </c>
      <c r="AD161" s="17" t="s">
        <v>149</v>
      </c>
      <c r="AE161" s="17" t="s">
        <v>149</v>
      </c>
      <c r="AF161" s="17" t="s">
        <v>149</v>
      </c>
      <c r="AG161" s="17" t="s">
        <v>149</v>
      </c>
      <c r="AH161" s="17" t="s">
        <v>149</v>
      </c>
      <c r="AI161" s="17" t="s">
        <v>149</v>
      </c>
      <c r="AJ161" s="17" t="s">
        <v>149</v>
      </c>
      <c r="AK161" s="17" t="s">
        <v>149</v>
      </c>
      <c r="AL161" s="17" t="s">
        <v>149</v>
      </c>
      <c r="AM161" s="17" t="s">
        <v>149</v>
      </c>
      <c r="AN161" s="17"/>
      <c r="AO161" s="17" t="s">
        <v>149</v>
      </c>
      <c r="AP161" s="17" t="s">
        <v>149</v>
      </c>
      <c r="AQ161" s="17" t="s">
        <v>149</v>
      </c>
      <c r="AR161" s="17" t="s">
        <v>149</v>
      </c>
      <c r="AS161" s="17" t="s">
        <v>149</v>
      </c>
      <c r="AT161" s="17" t="s">
        <v>149</v>
      </c>
      <c r="AU161" s="17" t="s">
        <v>149</v>
      </c>
      <c r="AV161" s="17" t="s">
        <v>149</v>
      </c>
      <c r="AW161" s="17" t="s">
        <v>149</v>
      </c>
      <c r="AX161" s="17" t="s">
        <v>149</v>
      </c>
      <c r="AY161" s="17" t="s">
        <v>149</v>
      </c>
      <c r="AZ161" s="17" t="s">
        <v>149</v>
      </c>
      <c r="BA161" s="17" t="s">
        <v>149</v>
      </c>
      <c r="BB161" s="17" t="s">
        <v>149</v>
      </c>
      <c r="BC161" s="17"/>
      <c r="BD161" s="17" t="s">
        <v>149</v>
      </c>
      <c r="BE161" s="17" t="s">
        <v>149</v>
      </c>
      <c r="BF161" s="17" t="s">
        <v>149</v>
      </c>
      <c r="BG161" s="17" t="s">
        <v>149</v>
      </c>
      <c r="BH161" s="17" t="s">
        <v>149</v>
      </c>
      <c r="BI161" s="17" t="s">
        <v>149</v>
      </c>
      <c r="BJ161" s="17" t="s">
        <v>149</v>
      </c>
      <c r="BK161" s="17" t="s">
        <v>149</v>
      </c>
      <c r="BL161" s="17" t="s">
        <v>149</v>
      </c>
      <c r="BM161" s="17" t="s">
        <v>149</v>
      </c>
      <c r="BN161" s="17" t="s">
        <v>149</v>
      </c>
      <c r="BO161" s="17" t="s">
        <v>149</v>
      </c>
      <c r="BP161" s="17" t="s">
        <v>149</v>
      </c>
      <c r="BQ161" s="17" t="s">
        <v>149</v>
      </c>
      <c r="BR161" s="47" t="s">
        <v>149</v>
      </c>
      <c r="BS161" s="17" t="s">
        <v>149</v>
      </c>
      <c r="BT161" s="17" t="s">
        <v>149</v>
      </c>
      <c r="BU161" s="17" t="s">
        <v>149</v>
      </c>
      <c r="BV161" s="17" t="s">
        <v>149</v>
      </c>
      <c r="BW161" s="17" t="s">
        <v>149</v>
      </c>
      <c r="BX161" s="17" t="s">
        <v>149</v>
      </c>
      <c r="BY161" s="17" t="s">
        <v>149</v>
      </c>
      <c r="BZ161" s="17" t="s">
        <v>149</v>
      </c>
      <c r="CA161" s="17" t="s">
        <v>149</v>
      </c>
      <c r="CB161" s="17" t="s">
        <v>149</v>
      </c>
      <c r="CC161" s="17" t="s">
        <v>149</v>
      </c>
      <c r="CD161" s="17" t="s">
        <v>149</v>
      </c>
      <c r="CE161" s="17" t="s">
        <v>149</v>
      </c>
      <c r="CF161" s="17" t="s">
        <v>149</v>
      </c>
      <c r="CG161" s="17" t="s">
        <v>149</v>
      </c>
      <c r="CH161" s="17" t="s">
        <v>149</v>
      </c>
      <c r="CI161" s="17" t="s">
        <v>149</v>
      </c>
      <c r="CJ161" s="17" t="s">
        <v>149</v>
      </c>
      <c r="CK161" s="17" t="s">
        <v>149</v>
      </c>
      <c r="CL161" s="17" t="s">
        <v>149</v>
      </c>
      <c r="CM161" s="17" t="s">
        <v>149</v>
      </c>
      <c r="CN161" s="17" t="s">
        <v>149</v>
      </c>
      <c r="CO161" s="17" t="s">
        <v>149</v>
      </c>
      <c r="CP161" s="17" t="s">
        <v>149</v>
      </c>
      <c r="CQ161" s="35" t="s">
        <v>149</v>
      </c>
      <c r="CR161" s="35" t="s">
        <v>149</v>
      </c>
      <c r="CS161" s="35" t="s">
        <v>149</v>
      </c>
      <c r="CT161" s="35" t="s">
        <v>149</v>
      </c>
      <c r="CU161" s="35" t="s">
        <v>149</v>
      </c>
      <c r="CV161" s="35" t="s">
        <v>149</v>
      </c>
      <c r="CW161" s="35" t="s">
        <v>149</v>
      </c>
      <c r="CX161" s="35" t="s">
        <v>149</v>
      </c>
      <c r="CY161" s="35" t="s">
        <v>149</v>
      </c>
      <c r="CZ161" s="35" t="s">
        <v>149</v>
      </c>
      <c r="DA161" s="35" t="s">
        <v>149</v>
      </c>
      <c r="DB161" s="35" t="s">
        <v>149</v>
      </c>
      <c r="DC161" s="35" t="s">
        <v>149</v>
      </c>
      <c r="DD161" s="35" t="s">
        <v>149</v>
      </c>
      <c r="DE161" s="35" t="s">
        <v>149</v>
      </c>
      <c r="DF161" s="35" t="s">
        <v>149</v>
      </c>
      <c r="DG161" s="35" t="s">
        <v>149</v>
      </c>
      <c r="DH161" s="35" t="s">
        <v>149</v>
      </c>
      <c r="DI161" s="35" t="s">
        <v>149</v>
      </c>
      <c r="DJ161" s="35" t="s">
        <v>149</v>
      </c>
      <c r="DK161" s="35" t="s">
        <v>149</v>
      </c>
      <c r="DL161" s="35" t="s">
        <v>149</v>
      </c>
      <c r="DM161" s="35" t="s">
        <v>149</v>
      </c>
      <c r="DN161" s="35" t="s">
        <v>149</v>
      </c>
      <c r="DO161" s="35" t="s">
        <v>149</v>
      </c>
      <c r="DP161" s="35" t="s">
        <v>149</v>
      </c>
      <c r="DQ161" s="35" t="s">
        <v>149</v>
      </c>
      <c r="DR161" s="35" t="s">
        <v>149</v>
      </c>
      <c r="DS161" s="35" t="s">
        <v>149</v>
      </c>
      <c r="DT161" s="35" t="s">
        <v>149</v>
      </c>
      <c r="DU161" s="35" t="s">
        <v>149</v>
      </c>
      <c r="DV161" s="35" t="s">
        <v>149</v>
      </c>
      <c r="DW161" s="35" t="s">
        <v>149</v>
      </c>
      <c r="DX161" s="35" t="s">
        <v>149</v>
      </c>
      <c r="DY161" s="35" t="s">
        <v>149</v>
      </c>
      <c r="DZ161" s="35" t="s">
        <v>149</v>
      </c>
      <c r="EA161" s="35" t="s">
        <v>149</v>
      </c>
      <c r="EB161" s="35" t="s">
        <v>149</v>
      </c>
      <c r="EC161" s="35" t="s">
        <v>149</v>
      </c>
      <c r="ED161" s="35" t="s">
        <v>149</v>
      </c>
      <c r="EE161" s="35" t="s">
        <v>149</v>
      </c>
      <c r="EF161" s="35" t="s">
        <v>149</v>
      </c>
      <c r="EG161" s="35" t="s">
        <v>149</v>
      </c>
      <c r="EH161" s="35" t="s">
        <v>149</v>
      </c>
      <c r="EI161" s="35" t="s">
        <v>149</v>
      </c>
      <c r="EJ161" s="35" t="s">
        <v>149</v>
      </c>
      <c r="EK161" s="35" t="s">
        <v>149</v>
      </c>
      <c r="EL161" s="35" t="s">
        <v>836</v>
      </c>
      <c r="EM161" s="35" t="s">
        <v>274</v>
      </c>
      <c r="EN161" s="35" t="s">
        <v>837</v>
      </c>
      <c r="EO161" s="35" t="s">
        <v>838</v>
      </c>
      <c r="EP161" s="35" t="s">
        <v>839</v>
      </c>
      <c r="EQ161" s="35" t="s">
        <v>840</v>
      </c>
      <c r="ER161" s="35" t="s">
        <v>841</v>
      </c>
      <c r="ES161" s="35" t="s">
        <v>274</v>
      </c>
    </row>
    <row r="162" spans="1:234" ht="15.75" customHeight="1" x14ac:dyDescent="0.35">
      <c r="A162" s="34">
        <v>160</v>
      </c>
      <c r="B162" s="17" t="s">
        <v>842</v>
      </c>
      <c r="C162" s="36" t="s">
        <v>542</v>
      </c>
      <c r="D162" s="17" t="s">
        <v>146</v>
      </c>
      <c r="E162" s="17" t="s">
        <v>595</v>
      </c>
      <c r="F162" s="17">
        <v>45</v>
      </c>
      <c r="G162" s="17">
        <v>4</v>
      </c>
      <c r="H162" s="17" t="s">
        <v>157</v>
      </c>
      <c r="I162" s="17" t="s">
        <v>158</v>
      </c>
      <c r="J162" s="48">
        <v>4000000</v>
      </c>
      <c r="K162" s="48">
        <v>3500000</v>
      </c>
      <c r="L162" s="17" t="s">
        <v>318</v>
      </c>
      <c r="M162" s="17" t="s">
        <v>147</v>
      </c>
      <c r="N162" s="17">
        <v>135</v>
      </c>
      <c r="O162" s="17" t="s">
        <v>519</v>
      </c>
      <c r="P162" s="17" t="s">
        <v>714</v>
      </c>
      <c r="Q162" s="17" t="s">
        <v>827</v>
      </c>
      <c r="R162" s="17" t="s">
        <v>149</v>
      </c>
      <c r="S162" s="17" t="s">
        <v>149</v>
      </c>
      <c r="T162" s="17" t="s">
        <v>149</v>
      </c>
      <c r="U162" s="17" t="s">
        <v>149</v>
      </c>
      <c r="V162" s="17" t="s">
        <v>149</v>
      </c>
      <c r="W162" s="17" t="s">
        <v>149</v>
      </c>
      <c r="X162" s="17" t="s">
        <v>149</v>
      </c>
      <c r="Y162" s="17" t="s">
        <v>149</v>
      </c>
      <c r="Z162" s="17" t="s">
        <v>149</v>
      </c>
      <c r="AA162" s="17" t="s">
        <v>149</v>
      </c>
      <c r="AB162" s="17" t="s">
        <v>149</v>
      </c>
      <c r="AC162" s="17" t="s">
        <v>149</v>
      </c>
      <c r="AD162" s="17" t="s">
        <v>149</v>
      </c>
      <c r="AE162" s="17" t="s">
        <v>149</v>
      </c>
      <c r="AF162" s="17" t="s">
        <v>149</v>
      </c>
      <c r="AG162" s="17" t="s">
        <v>149</v>
      </c>
      <c r="AH162" s="17" t="s">
        <v>149</v>
      </c>
      <c r="AI162" s="17" t="s">
        <v>149</v>
      </c>
      <c r="AJ162" s="17" t="s">
        <v>149</v>
      </c>
      <c r="AK162" s="17" t="s">
        <v>149</v>
      </c>
      <c r="AL162" s="17" t="s">
        <v>149</v>
      </c>
      <c r="AM162" s="17" t="s">
        <v>149</v>
      </c>
      <c r="AN162" s="17" t="s">
        <v>149</v>
      </c>
      <c r="AO162" s="17" t="s">
        <v>149</v>
      </c>
      <c r="AP162" s="17" t="s">
        <v>149</v>
      </c>
      <c r="AQ162" s="17" t="s">
        <v>149</v>
      </c>
      <c r="AR162" s="17" t="s">
        <v>149</v>
      </c>
      <c r="AS162" s="17" t="s">
        <v>149</v>
      </c>
      <c r="AT162" s="17" t="s">
        <v>149</v>
      </c>
      <c r="AU162" s="17" t="s">
        <v>149</v>
      </c>
      <c r="AV162" s="17" t="s">
        <v>149</v>
      </c>
      <c r="AW162" s="17" t="s">
        <v>149</v>
      </c>
      <c r="AX162" s="17" t="s">
        <v>149</v>
      </c>
      <c r="AY162" s="17" t="s">
        <v>149</v>
      </c>
      <c r="AZ162" s="17" t="s">
        <v>149</v>
      </c>
      <c r="BA162" s="17" t="s">
        <v>149</v>
      </c>
      <c r="BB162" s="17" t="s">
        <v>149</v>
      </c>
      <c r="BC162" s="17"/>
      <c r="BD162" s="17" t="s">
        <v>149</v>
      </c>
      <c r="BE162" s="17" t="s">
        <v>149</v>
      </c>
      <c r="BF162" s="17" t="s">
        <v>149</v>
      </c>
      <c r="BG162" s="17" t="s">
        <v>149</v>
      </c>
      <c r="BH162" s="17" t="s">
        <v>149</v>
      </c>
      <c r="BI162" s="17" t="s">
        <v>149</v>
      </c>
      <c r="BJ162" s="17" t="s">
        <v>149</v>
      </c>
      <c r="BK162" s="17" t="s">
        <v>149</v>
      </c>
      <c r="BL162" s="17" t="s">
        <v>149</v>
      </c>
      <c r="BM162" s="17" t="s">
        <v>149</v>
      </c>
      <c r="BN162" s="17" t="s">
        <v>149</v>
      </c>
      <c r="BO162" s="17" t="s">
        <v>149</v>
      </c>
      <c r="BP162" s="17" t="s">
        <v>843</v>
      </c>
      <c r="BQ162" s="17" t="s">
        <v>149</v>
      </c>
      <c r="BR162" s="47" t="s">
        <v>844</v>
      </c>
      <c r="BS162" s="17" t="s">
        <v>149</v>
      </c>
      <c r="BT162" s="17" t="s">
        <v>149</v>
      </c>
      <c r="BU162" s="17" t="s">
        <v>149</v>
      </c>
      <c r="BV162" s="17" t="s">
        <v>149</v>
      </c>
      <c r="BW162" s="17" t="s">
        <v>149</v>
      </c>
      <c r="BX162" s="17" t="s">
        <v>149</v>
      </c>
      <c r="BY162" s="17" t="s">
        <v>149</v>
      </c>
      <c r="BZ162" s="17" t="s">
        <v>149</v>
      </c>
      <c r="CA162" s="17" t="s">
        <v>150</v>
      </c>
      <c r="CB162" s="17" t="s">
        <v>149</v>
      </c>
      <c r="CC162" s="17" t="s">
        <v>149</v>
      </c>
      <c r="CD162" s="17" t="s">
        <v>149</v>
      </c>
      <c r="CE162" s="17" t="s">
        <v>149</v>
      </c>
      <c r="CF162" s="17" t="s">
        <v>149</v>
      </c>
      <c r="CG162" s="17" t="s">
        <v>149</v>
      </c>
      <c r="CH162" s="17" t="s">
        <v>149</v>
      </c>
      <c r="CI162" s="17" t="s">
        <v>149</v>
      </c>
      <c r="CJ162" s="17" t="s">
        <v>149</v>
      </c>
      <c r="CK162" s="17" t="s">
        <v>149</v>
      </c>
      <c r="CL162" s="17" t="s">
        <v>149</v>
      </c>
      <c r="CM162" s="17" t="s">
        <v>149</v>
      </c>
      <c r="CN162" s="17" t="s">
        <v>149</v>
      </c>
      <c r="CO162" s="17" t="s">
        <v>149</v>
      </c>
      <c r="CP162" s="17" t="s">
        <v>149</v>
      </c>
      <c r="CQ162" s="35" t="s">
        <v>149</v>
      </c>
      <c r="CR162" s="35" t="s">
        <v>149</v>
      </c>
      <c r="CS162" s="35" t="s">
        <v>149</v>
      </c>
      <c r="CT162" s="35" t="s">
        <v>149</v>
      </c>
      <c r="CU162" s="35" t="s">
        <v>149</v>
      </c>
      <c r="CV162" s="35" t="s">
        <v>149</v>
      </c>
      <c r="CW162" s="35" t="s">
        <v>149</v>
      </c>
      <c r="CX162" s="35" t="s">
        <v>149</v>
      </c>
      <c r="CY162" s="35" t="s">
        <v>149</v>
      </c>
      <c r="CZ162" s="35" t="s">
        <v>149</v>
      </c>
      <c r="DA162" s="35" t="s">
        <v>149</v>
      </c>
      <c r="DB162" s="35" t="s">
        <v>149</v>
      </c>
      <c r="DC162" s="35" t="s">
        <v>149</v>
      </c>
      <c r="DD162" s="35" t="s">
        <v>149</v>
      </c>
      <c r="DE162" s="35" t="s">
        <v>149</v>
      </c>
      <c r="DF162" s="35" t="s">
        <v>149</v>
      </c>
      <c r="DG162" s="35" t="s">
        <v>149</v>
      </c>
      <c r="DH162" s="35" t="s">
        <v>149</v>
      </c>
      <c r="DI162" s="35" t="s">
        <v>149</v>
      </c>
      <c r="DJ162" s="35" t="s">
        <v>149</v>
      </c>
      <c r="DK162" s="35" t="s">
        <v>149</v>
      </c>
      <c r="DL162" s="35" t="s">
        <v>149</v>
      </c>
      <c r="DM162" s="35" t="s">
        <v>149</v>
      </c>
      <c r="DN162" s="35" t="s">
        <v>149</v>
      </c>
      <c r="DO162" s="35" t="s">
        <v>149</v>
      </c>
      <c r="DP162" s="35" t="s">
        <v>149</v>
      </c>
      <c r="DQ162" s="35" t="s">
        <v>149</v>
      </c>
      <c r="DR162" s="35" t="s">
        <v>149</v>
      </c>
      <c r="DS162" s="35" t="s">
        <v>149</v>
      </c>
      <c r="DT162" s="35" t="s">
        <v>149</v>
      </c>
      <c r="DU162" s="35" t="s">
        <v>149</v>
      </c>
      <c r="DV162" s="35" t="s">
        <v>149</v>
      </c>
      <c r="DW162" s="35" t="s">
        <v>149</v>
      </c>
      <c r="DX162" s="35" t="s">
        <v>149</v>
      </c>
      <c r="DY162" s="35" t="s">
        <v>149</v>
      </c>
      <c r="DZ162" s="35" t="s">
        <v>149</v>
      </c>
      <c r="EA162" s="35" t="s">
        <v>149</v>
      </c>
      <c r="EB162" s="35" t="s">
        <v>149</v>
      </c>
      <c r="EC162" s="35" t="s">
        <v>149</v>
      </c>
      <c r="ED162" s="35" t="s">
        <v>149</v>
      </c>
      <c r="EE162" s="35" t="s">
        <v>149</v>
      </c>
      <c r="EF162" s="35" t="s">
        <v>149</v>
      </c>
      <c r="EG162" s="35" t="s">
        <v>149</v>
      </c>
      <c r="EH162" s="35" t="s">
        <v>149</v>
      </c>
      <c r="EI162" s="35" t="s">
        <v>149</v>
      </c>
      <c r="EJ162" s="35" t="s">
        <v>149</v>
      </c>
      <c r="EK162" s="35" t="s">
        <v>149</v>
      </c>
      <c r="EL162" s="35" t="s">
        <v>779</v>
      </c>
      <c r="EM162" s="35" t="s">
        <v>780</v>
      </c>
      <c r="EN162" s="35" t="s">
        <v>781</v>
      </c>
      <c r="EO162" s="35" t="s">
        <v>782</v>
      </c>
      <c r="EP162" s="35" t="s">
        <v>783</v>
      </c>
      <c r="EQ162" s="35" t="s">
        <v>784</v>
      </c>
      <c r="ER162" s="35" t="s">
        <v>785</v>
      </c>
      <c r="ES162" s="35" t="s">
        <v>274</v>
      </c>
    </row>
    <row r="163" spans="1:234" s="2" customFormat="1" ht="22.5" customHeight="1" x14ac:dyDescent="0.35">
      <c r="A163" s="29">
        <v>161</v>
      </c>
      <c r="B163" s="30" t="s">
        <v>1129</v>
      </c>
      <c r="C163" s="31" t="s">
        <v>789</v>
      </c>
      <c r="D163" s="30" t="s">
        <v>846</v>
      </c>
      <c r="E163" s="30" t="s">
        <v>778</v>
      </c>
      <c r="F163" s="30">
        <v>52</v>
      </c>
      <c r="G163" s="30">
        <v>4</v>
      </c>
      <c r="H163" s="30" t="s">
        <v>157</v>
      </c>
      <c r="I163" s="30" t="s">
        <v>210</v>
      </c>
      <c r="J163" s="38">
        <v>4500000</v>
      </c>
      <c r="K163" s="38">
        <v>3500000</v>
      </c>
      <c r="L163" s="30" t="s">
        <v>173</v>
      </c>
      <c r="M163" s="30" t="s">
        <v>848</v>
      </c>
      <c r="N163" s="30">
        <v>250</v>
      </c>
      <c r="O163" s="30" t="s">
        <v>174</v>
      </c>
      <c r="P163" s="30" t="s">
        <v>889</v>
      </c>
      <c r="Q163" s="30" t="s">
        <v>827</v>
      </c>
      <c r="R163" s="30" t="s">
        <v>149</v>
      </c>
      <c r="S163" s="30" t="s">
        <v>149</v>
      </c>
      <c r="T163" s="30" t="s">
        <v>149</v>
      </c>
      <c r="U163" s="30" t="s">
        <v>149</v>
      </c>
      <c r="V163" s="30" t="s">
        <v>149</v>
      </c>
      <c r="W163" s="30" t="s">
        <v>149</v>
      </c>
      <c r="X163" s="30" t="s">
        <v>149</v>
      </c>
      <c r="Y163" s="30" t="s">
        <v>149</v>
      </c>
      <c r="Z163" s="30" t="s">
        <v>149</v>
      </c>
      <c r="AA163" s="30" t="s">
        <v>149</v>
      </c>
      <c r="AB163" s="30" t="s">
        <v>149</v>
      </c>
      <c r="AC163" s="30" t="s">
        <v>149</v>
      </c>
      <c r="AD163" s="30" t="s">
        <v>149</v>
      </c>
      <c r="AE163" s="30" t="s">
        <v>149</v>
      </c>
      <c r="AF163" s="30" t="s">
        <v>149</v>
      </c>
      <c r="AG163" s="30" t="s">
        <v>149</v>
      </c>
      <c r="AH163" s="30" t="s">
        <v>149</v>
      </c>
      <c r="AI163" s="30" t="s">
        <v>149</v>
      </c>
      <c r="AJ163" s="30" t="s">
        <v>149</v>
      </c>
      <c r="AK163" s="30" t="s">
        <v>149</v>
      </c>
      <c r="AL163" s="30" t="s">
        <v>149</v>
      </c>
      <c r="AM163" s="30" t="s">
        <v>149</v>
      </c>
      <c r="AN163" s="30" t="s">
        <v>149</v>
      </c>
      <c r="AO163" s="30" t="s">
        <v>149</v>
      </c>
      <c r="AP163" s="30" t="s">
        <v>149</v>
      </c>
      <c r="AQ163" s="30" t="s">
        <v>149</v>
      </c>
      <c r="AR163" s="30" t="s">
        <v>149</v>
      </c>
      <c r="AS163" s="30" t="s">
        <v>149</v>
      </c>
      <c r="AT163" s="30" t="s">
        <v>149</v>
      </c>
      <c r="AU163" s="30" t="s">
        <v>149</v>
      </c>
      <c r="AV163" s="30" t="s">
        <v>149</v>
      </c>
      <c r="AW163" s="30" t="s">
        <v>149</v>
      </c>
      <c r="AX163" s="30" t="s">
        <v>149</v>
      </c>
      <c r="AY163" s="30" t="s">
        <v>149</v>
      </c>
      <c r="AZ163" s="30" t="s">
        <v>149</v>
      </c>
      <c r="BA163" s="30" t="s">
        <v>149</v>
      </c>
      <c r="BB163" s="30" t="s">
        <v>149</v>
      </c>
      <c r="BC163" s="30"/>
      <c r="BD163" s="30" t="s">
        <v>149</v>
      </c>
      <c r="BE163" s="30" t="s">
        <v>149</v>
      </c>
      <c r="BF163" s="30" t="s">
        <v>149</v>
      </c>
      <c r="BG163" s="30" t="s">
        <v>203</v>
      </c>
      <c r="BH163" s="30" t="s">
        <v>149</v>
      </c>
      <c r="BI163" s="30" t="s">
        <v>149</v>
      </c>
      <c r="BJ163" s="30" t="s">
        <v>149</v>
      </c>
      <c r="BK163" s="30" t="s">
        <v>149</v>
      </c>
      <c r="BL163" s="30" t="s">
        <v>148</v>
      </c>
      <c r="BM163" s="30" t="s">
        <v>203</v>
      </c>
      <c r="BN163" s="30" t="s">
        <v>149</v>
      </c>
      <c r="BO163" s="30" t="s">
        <v>323</v>
      </c>
      <c r="BP163" s="30" t="s">
        <v>323</v>
      </c>
      <c r="BQ163" s="30" t="s">
        <v>323</v>
      </c>
      <c r="BR163" s="30" t="s">
        <v>323</v>
      </c>
      <c r="BS163" s="30" t="s">
        <v>323</v>
      </c>
      <c r="BT163" s="30" t="s">
        <v>149</v>
      </c>
      <c r="BU163" s="30" t="s">
        <v>149</v>
      </c>
      <c r="BV163" s="30" t="s">
        <v>150</v>
      </c>
      <c r="BW163" s="30" t="s">
        <v>149</v>
      </c>
      <c r="BX163" s="30" t="s">
        <v>149</v>
      </c>
      <c r="BY163" s="30" t="s">
        <v>149</v>
      </c>
      <c r="BZ163" s="30" t="s">
        <v>149</v>
      </c>
      <c r="CA163" s="30" t="s">
        <v>149</v>
      </c>
      <c r="CB163" s="30" t="s">
        <v>149</v>
      </c>
      <c r="CC163" s="30" t="s">
        <v>149</v>
      </c>
      <c r="CD163" s="30" t="s">
        <v>149</v>
      </c>
      <c r="CE163" s="30" t="s">
        <v>149</v>
      </c>
      <c r="CF163" s="30" t="s">
        <v>149</v>
      </c>
      <c r="CG163" s="30" t="s">
        <v>149</v>
      </c>
      <c r="CH163" s="30" t="s">
        <v>149</v>
      </c>
      <c r="CI163" s="30" t="s">
        <v>149</v>
      </c>
      <c r="CJ163" s="30" t="s">
        <v>149</v>
      </c>
      <c r="CK163" s="30" t="s">
        <v>149</v>
      </c>
      <c r="CL163" s="30" t="s">
        <v>149</v>
      </c>
      <c r="CM163" s="30" t="s">
        <v>149</v>
      </c>
      <c r="CN163" s="30" t="s">
        <v>149</v>
      </c>
      <c r="CO163" s="30" t="s">
        <v>149</v>
      </c>
      <c r="CP163" s="30" t="s">
        <v>149</v>
      </c>
      <c r="CQ163" s="30" t="s">
        <v>149</v>
      </c>
      <c r="CR163" s="30" t="s">
        <v>149</v>
      </c>
      <c r="CS163" s="30" t="s">
        <v>149</v>
      </c>
      <c r="CT163" s="30" t="s">
        <v>149</v>
      </c>
      <c r="CU163" s="30" t="s">
        <v>149</v>
      </c>
      <c r="CV163" s="30" t="s">
        <v>149</v>
      </c>
      <c r="CW163" s="30" t="s">
        <v>149</v>
      </c>
      <c r="CX163" s="30" t="s">
        <v>149</v>
      </c>
      <c r="CY163" s="30" t="s">
        <v>149</v>
      </c>
      <c r="CZ163" s="30" t="s">
        <v>149</v>
      </c>
      <c r="DA163" s="30" t="s">
        <v>149</v>
      </c>
      <c r="DB163" s="30" t="s">
        <v>149</v>
      </c>
      <c r="DC163" s="30" t="s">
        <v>149</v>
      </c>
      <c r="DD163" s="30" t="s">
        <v>149</v>
      </c>
      <c r="DE163" s="30" t="s">
        <v>149</v>
      </c>
      <c r="DF163" s="30" t="s">
        <v>149</v>
      </c>
      <c r="DG163" s="30" t="s">
        <v>149</v>
      </c>
      <c r="DH163" s="30" t="s">
        <v>203</v>
      </c>
      <c r="DI163" s="30" t="s">
        <v>149</v>
      </c>
      <c r="DJ163" s="30" t="s">
        <v>149</v>
      </c>
      <c r="DK163" s="30" t="s">
        <v>149</v>
      </c>
      <c r="DL163" s="30" t="s">
        <v>149</v>
      </c>
      <c r="DM163" s="30" t="s">
        <v>149</v>
      </c>
      <c r="DN163" s="30" t="s">
        <v>150</v>
      </c>
      <c r="DO163" s="30" t="s">
        <v>149</v>
      </c>
      <c r="DP163" s="30" t="s">
        <v>149</v>
      </c>
      <c r="DQ163" s="30" t="s">
        <v>149</v>
      </c>
      <c r="DR163" s="30" t="s">
        <v>149</v>
      </c>
      <c r="DS163" s="30" t="s">
        <v>149</v>
      </c>
      <c r="DT163" s="30" t="s">
        <v>149</v>
      </c>
      <c r="DU163" s="30" t="s">
        <v>149</v>
      </c>
      <c r="DV163" s="30" t="s">
        <v>149</v>
      </c>
      <c r="DW163" s="30" t="s">
        <v>149</v>
      </c>
      <c r="DX163" s="30" t="s">
        <v>149</v>
      </c>
      <c r="DY163" s="30" t="s">
        <v>149</v>
      </c>
      <c r="DZ163" s="30" t="s">
        <v>149</v>
      </c>
      <c r="EA163" s="30" t="s">
        <v>149</v>
      </c>
      <c r="EB163" s="30" t="s">
        <v>149</v>
      </c>
      <c r="EC163" s="30" t="s">
        <v>149</v>
      </c>
      <c r="ED163" s="30" t="s">
        <v>149</v>
      </c>
      <c r="EE163" s="30" t="s">
        <v>149</v>
      </c>
      <c r="EF163" s="30" t="s">
        <v>149</v>
      </c>
      <c r="EG163" s="30" t="s">
        <v>149</v>
      </c>
      <c r="EH163" s="30" t="s">
        <v>149</v>
      </c>
      <c r="EI163" s="30" t="s">
        <v>149</v>
      </c>
      <c r="EJ163" s="30" t="s">
        <v>149</v>
      </c>
      <c r="EK163" s="30" t="s">
        <v>149</v>
      </c>
      <c r="EL163" s="30" t="s">
        <v>1130</v>
      </c>
      <c r="EM163" s="30" t="s">
        <v>274</v>
      </c>
      <c r="EN163" s="30" t="s">
        <v>1131</v>
      </c>
      <c r="EO163" s="30" t="s">
        <v>818</v>
      </c>
      <c r="EP163" s="30" t="s">
        <v>1132</v>
      </c>
      <c r="EQ163" s="30" t="s">
        <v>1133</v>
      </c>
      <c r="ER163" s="30" t="s">
        <v>1134</v>
      </c>
      <c r="ES163" s="30" t="s">
        <v>540</v>
      </c>
    </row>
    <row r="164" spans="1:234" s="2" customFormat="1" ht="22.5" customHeight="1" x14ac:dyDescent="0.35">
      <c r="A164" s="29">
        <v>162</v>
      </c>
      <c r="B164" s="30" t="s">
        <v>1135</v>
      </c>
      <c r="C164" s="31" t="s">
        <v>501</v>
      </c>
      <c r="D164" s="30" t="s">
        <v>846</v>
      </c>
      <c r="E164" s="30" t="s">
        <v>859</v>
      </c>
      <c r="F164" s="30">
        <v>52</v>
      </c>
      <c r="G164" s="30">
        <v>4</v>
      </c>
      <c r="H164" s="30" t="s">
        <v>157</v>
      </c>
      <c r="I164" s="30" t="s">
        <v>158</v>
      </c>
      <c r="J164" s="38">
        <v>4000000</v>
      </c>
      <c r="K164" s="38">
        <v>3500000</v>
      </c>
      <c r="L164" s="30" t="s">
        <v>318</v>
      </c>
      <c r="M164" s="30" t="s">
        <v>848</v>
      </c>
      <c r="N164" s="30">
        <v>130</v>
      </c>
      <c r="O164" s="30" t="s">
        <v>356</v>
      </c>
      <c r="P164" s="30" t="s">
        <v>889</v>
      </c>
      <c r="Q164" s="30" t="s">
        <v>827</v>
      </c>
      <c r="R164" s="30" t="s">
        <v>149</v>
      </c>
      <c r="S164" s="30" t="s">
        <v>149</v>
      </c>
      <c r="T164" s="30" t="s">
        <v>149</v>
      </c>
      <c r="U164" s="30" t="s">
        <v>149</v>
      </c>
      <c r="V164" s="30" t="s">
        <v>149</v>
      </c>
      <c r="W164" s="30" t="s">
        <v>149</v>
      </c>
      <c r="X164" s="30" t="s">
        <v>149</v>
      </c>
      <c r="Y164" s="30" t="s">
        <v>149</v>
      </c>
      <c r="Z164" s="30" t="s">
        <v>149</v>
      </c>
      <c r="AA164" s="30" t="s">
        <v>149</v>
      </c>
      <c r="AB164" s="30" t="s">
        <v>149</v>
      </c>
      <c r="AC164" s="30" t="s">
        <v>149</v>
      </c>
      <c r="AD164" s="30" t="s">
        <v>149</v>
      </c>
      <c r="AE164" s="30" t="s">
        <v>149</v>
      </c>
      <c r="AF164" s="30" t="s">
        <v>149</v>
      </c>
      <c r="AG164" s="30" t="s">
        <v>149</v>
      </c>
      <c r="AH164" s="30" t="s">
        <v>149</v>
      </c>
      <c r="AI164" s="30" t="s">
        <v>149</v>
      </c>
      <c r="AJ164" s="30" t="s">
        <v>149</v>
      </c>
      <c r="AK164" s="30" t="s">
        <v>149</v>
      </c>
      <c r="AL164" s="30" t="s">
        <v>149</v>
      </c>
      <c r="AM164" s="30" t="s">
        <v>149</v>
      </c>
      <c r="AN164" s="30" t="s">
        <v>149</v>
      </c>
      <c r="AO164" s="30" t="s">
        <v>149</v>
      </c>
      <c r="AP164" s="30" t="s">
        <v>149</v>
      </c>
      <c r="AQ164" s="30" t="s">
        <v>149</v>
      </c>
      <c r="AR164" s="30" t="s">
        <v>149</v>
      </c>
      <c r="AS164" s="30" t="s">
        <v>149</v>
      </c>
      <c r="AT164" s="30" t="s">
        <v>149</v>
      </c>
      <c r="AU164" s="30" t="s">
        <v>149</v>
      </c>
      <c r="AV164" s="30" t="s">
        <v>149</v>
      </c>
      <c r="AW164" s="30" t="s">
        <v>149</v>
      </c>
      <c r="AX164" s="30" t="s">
        <v>149</v>
      </c>
      <c r="AY164" s="30" t="s">
        <v>149</v>
      </c>
      <c r="AZ164" s="30" t="s">
        <v>149</v>
      </c>
      <c r="BA164" s="30" t="s">
        <v>149</v>
      </c>
      <c r="BB164" s="30" t="s">
        <v>149</v>
      </c>
      <c r="BC164" s="30"/>
      <c r="BD164" s="30" t="s">
        <v>149</v>
      </c>
      <c r="BE164" s="30" t="s">
        <v>149</v>
      </c>
      <c r="BF164" s="30" t="s">
        <v>149</v>
      </c>
      <c r="BG164" s="30" t="s">
        <v>149</v>
      </c>
      <c r="BH164" s="30" t="s">
        <v>149</v>
      </c>
      <c r="BI164" s="30" t="s">
        <v>149</v>
      </c>
      <c r="BJ164" s="30" t="s">
        <v>149</v>
      </c>
      <c r="BK164" s="30" t="s">
        <v>149</v>
      </c>
      <c r="BL164" s="30" t="s">
        <v>149</v>
      </c>
      <c r="BM164" s="30" t="s">
        <v>149</v>
      </c>
      <c r="BN164" s="30" t="s">
        <v>149</v>
      </c>
      <c r="BO164" s="30" t="s">
        <v>390</v>
      </c>
      <c r="BP164" s="30" t="s">
        <v>149</v>
      </c>
      <c r="BQ164" s="30" t="s">
        <v>149</v>
      </c>
      <c r="BR164" s="30" t="s">
        <v>149</v>
      </c>
      <c r="BS164" s="30" t="s">
        <v>149</v>
      </c>
      <c r="BT164" s="30" t="s">
        <v>149</v>
      </c>
      <c r="BU164" s="30" t="s">
        <v>149</v>
      </c>
      <c r="BV164" s="30" t="s">
        <v>149</v>
      </c>
      <c r="BW164" s="30" t="s">
        <v>149</v>
      </c>
      <c r="BX164" s="30" t="s">
        <v>149</v>
      </c>
      <c r="BY164" s="30" t="s">
        <v>149</v>
      </c>
      <c r="BZ164" s="30" t="s">
        <v>149</v>
      </c>
      <c r="CA164" s="30" t="s">
        <v>149</v>
      </c>
      <c r="CB164" s="30" t="s">
        <v>149</v>
      </c>
      <c r="CC164" s="30" t="s">
        <v>149</v>
      </c>
      <c r="CD164" s="30" t="s">
        <v>149</v>
      </c>
      <c r="CE164" s="30" t="s">
        <v>149</v>
      </c>
      <c r="CF164" s="30" t="s">
        <v>149</v>
      </c>
      <c r="CG164" s="30" t="s">
        <v>149</v>
      </c>
      <c r="CH164" s="30" t="s">
        <v>149</v>
      </c>
      <c r="CI164" s="30" t="s">
        <v>149</v>
      </c>
      <c r="CJ164" s="30" t="s">
        <v>149</v>
      </c>
      <c r="CK164" s="30" t="s">
        <v>149</v>
      </c>
      <c r="CL164" s="30" t="s">
        <v>149</v>
      </c>
      <c r="CM164" s="30" t="s">
        <v>149</v>
      </c>
      <c r="CN164" s="30" t="s">
        <v>149</v>
      </c>
      <c r="CO164" s="30" t="s">
        <v>149</v>
      </c>
      <c r="CP164" s="30" t="s">
        <v>149</v>
      </c>
      <c r="CQ164" s="30" t="s">
        <v>149</v>
      </c>
      <c r="CR164" s="30" t="s">
        <v>149</v>
      </c>
      <c r="CS164" s="30" t="s">
        <v>149</v>
      </c>
      <c r="CT164" s="30" t="s">
        <v>149</v>
      </c>
      <c r="CU164" s="30" t="s">
        <v>149</v>
      </c>
      <c r="CV164" s="30" t="s">
        <v>149</v>
      </c>
      <c r="CW164" s="30" t="s">
        <v>149</v>
      </c>
      <c r="CX164" s="30" t="s">
        <v>149</v>
      </c>
      <c r="CY164" s="30" t="s">
        <v>149</v>
      </c>
      <c r="CZ164" s="30" t="s">
        <v>149</v>
      </c>
      <c r="DA164" s="30" t="s">
        <v>149</v>
      </c>
      <c r="DB164" s="30" t="s">
        <v>149</v>
      </c>
      <c r="DC164" s="30" t="s">
        <v>149</v>
      </c>
      <c r="DD164" s="30" t="s">
        <v>149</v>
      </c>
      <c r="DE164" s="30" t="s">
        <v>149</v>
      </c>
      <c r="DF164" s="30" t="s">
        <v>149</v>
      </c>
      <c r="DG164" s="30" t="s">
        <v>149</v>
      </c>
      <c r="DH164" s="30" t="s">
        <v>149</v>
      </c>
      <c r="DI164" s="30" t="s">
        <v>149</v>
      </c>
      <c r="DJ164" s="30" t="s">
        <v>149</v>
      </c>
      <c r="DK164" s="30" t="s">
        <v>149</v>
      </c>
      <c r="DL164" s="30" t="s">
        <v>149</v>
      </c>
      <c r="DM164" s="30" t="s">
        <v>149</v>
      </c>
      <c r="DN164" s="30" t="s">
        <v>149</v>
      </c>
      <c r="DO164" s="30" t="s">
        <v>149</v>
      </c>
      <c r="DP164" s="30" t="s">
        <v>149</v>
      </c>
      <c r="DQ164" s="30" t="s">
        <v>149</v>
      </c>
      <c r="DR164" s="30" t="s">
        <v>149</v>
      </c>
      <c r="DS164" s="30" t="s">
        <v>149</v>
      </c>
      <c r="DT164" s="30" t="s">
        <v>149</v>
      </c>
      <c r="DU164" s="30" t="s">
        <v>149</v>
      </c>
      <c r="DV164" s="30" t="s">
        <v>149</v>
      </c>
      <c r="DW164" s="30" t="s">
        <v>149</v>
      </c>
      <c r="DX164" s="30" t="s">
        <v>149</v>
      </c>
      <c r="DY164" s="30" t="s">
        <v>149</v>
      </c>
      <c r="DZ164" s="30" t="s">
        <v>149</v>
      </c>
      <c r="EA164" s="30" t="s">
        <v>149</v>
      </c>
      <c r="EB164" s="30" t="s">
        <v>149</v>
      </c>
      <c r="EC164" s="30" t="s">
        <v>149</v>
      </c>
      <c r="ED164" s="30" t="s">
        <v>149</v>
      </c>
      <c r="EE164" s="30" t="s">
        <v>149</v>
      </c>
      <c r="EF164" s="30" t="s">
        <v>149</v>
      </c>
      <c r="EG164" s="30" t="s">
        <v>149</v>
      </c>
      <c r="EH164" s="30" t="s">
        <v>149</v>
      </c>
      <c r="EI164" s="30" t="s">
        <v>149</v>
      </c>
      <c r="EJ164" s="30" t="s">
        <v>149</v>
      </c>
      <c r="EK164" s="30" t="s">
        <v>149</v>
      </c>
      <c r="EL164" s="30" t="s">
        <v>836</v>
      </c>
      <c r="EM164" s="30" t="s">
        <v>274</v>
      </c>
      <c r="EN164" s="30" t="s">
        <v>1136</v>
      </c>
      <c r="EO164" s="30" t="s">
        <v>1137</v>
      </c>
      <c r="EP164" s="30" t="s">
        <v>1138</v>
      </c>
      <c r="EQ164" s="30" t="s">
        <v>1139</v>
      </c>
      <c r="ER164" s="30" t="s">
        <v>1140</v>
      </c>
      <c r="ES164" s="30" t="s">
        <v>540</v>
      </c>
    </row>
    <row r="165" spans="1:234" s="2" customFormat="1" ht="22.5" customHeight="1" x14ac:dyDescent="0.35">
      <c r="A165" s="29">
        <v>163</v>
      </c>
      <c r="B165" s="30" t="s">
        <v>1141</v>
      </c>
      <c r="C165" s="31" t="s">
        <v>789</v>
      </c>
      <c r="D165" s="30" t="s">
        <v>846</v>
      </c>
      <c r="E165" s="30" t="s">
        <v>847</v>
      </c>
      <c r="F165" s="30">
        <v>65</v>
      </c>
      <c r="G165" s="30">
        <v>1</v>
      </c>
      <c r="H165" s="30" t="s">
        <v>157</v>
      </c>
      <c r="I165" s="30" t="s">
        <v>210</v>
      </c>
      <c r="J165" s="38">
        <v>4500000</v>
      </c>
      <c r="K165" s="38">
        <v>3500000</v>
      </c>
      <c r="L165" s="30" t="s">
        <v>173</v>
      </c>
      <c r="M165" s="30" t="s">
        <v>848</v>
      </c>
      <c r="N165" s="30">
        <v>250</v>
      </c>
      <c r="O165" s="30" t="s">
        <v>174</v>
      </c>
      <c r="P165" s="30" t="s">
        <v>1142</v>
      </c>
      <c r="Q165" s="30" t="s">
        <v>827</v>
      </c>
      <c r="R165" s="30" t="s">
        <v>149</v>
      </c>
      <c r="S165" s="30" t="s">
        <v>149</v>
      </c>
      <c r="T165" s="30" t="s">
        <v>149</v>
      </c>
      <c r="U165" s="30" t="s">
        <v>149</v>
      </c>
      <c r="V165" s="30" t="s">
        <v>149</v>
      </c>
      <c r="W165" s="30" t="s">
        <v>149</v>
      </c>
      <c r="X165" s="30" t="s">
        <v>149</v>
      </c>
      <c r="Y165" s="30" t="s">
        <v>149</v>
      </c>
      <c r="Z165" s="30" t="s">
        <v>149</v>
      </c>
      <c r="AA165" s="30" t="s">
        <v>149</v>
      </c>
      <c r="AB165" s="30" t="s">
        <v>149</v>
      </c>
      <c r="AC165" s="30" t="s">
        <v>149</v>
      </c>
      <c r="AD165" s="30" t="s">
        <v>149</v>
      </c>
      <c r="AE165" s="30" t="s">
        <v>149</v>
      </c>
      <c r="AF165" s="30" t="s">
        <v>149</v>
      </c>
      <c r="AG165" s="30" t="s">
        <v>149</v>
      </c>
      <c r="AH165" s="30" t="s">
        <v>149</v>
      </c>
      <c r="AI165" s="30" t="s">
        <v>149</v>
      </c>
      <c r="AJ165" s="30" t="s">
        <v>149</v>
      </c>
      <c r="AK165" s="30" t="s">
        <v>149</v>
      </c>
      <c r="AL165" s="30" t="s">
        <v>149</v>
      </c>
      <c r="AM165" s="30" t="s">
        <v>149</v>
      </c>
      <c r="AN165" s="30" t="s">
        <v>149</v>
      </c>
      <c r="AO165" s="30" t="s">
        <v>149</v>
      </c>
      <c r="AP165" s="30" t="s">
        <v>149</v>
      </c>
      <c r="AQ165" s="30" t="s">
        <v>149</v>
      </c>
      <c r="AR165" s="30" t="s">
        <v>149</v>
      </c>
      <c r="AS165" s="30" t="s">
        <v>149</v>
      </c>
      <c r="AT165" s="30" t="s">
        <v>149</v>
      </c>
      <c r="AU165" s="30" t="s">
        <v>149</v>
      </c>
      <c r="AV165" s="30" t="s">
        <v>149</v>
      </c>
      <c r="AW165" s="30" t="s">
        <v>149</v>
      </c>
      <c r="AX165" s="30" t="s">
        <v>149</v>
      </c>
      <c r="AY165" s="30" t="s">
        <v>149</v>
      </c>
      <c r="AZ165" s="30" t="s">
        <v>149</v>
      </c>
      <c r="BA165" s="30" t="s">
        <v>149</v>
      </c>
      <c r="BB165" s="30" t="s">
        <v>149</v>
      </c>
      <c r="BC165" s="30"/>
      <c r="BD165" s="30" t="s">
        <v>149</v>
      </c>
      <c r="BE165" s="30" t="s">
        <v>149</v>
      </c>
      <c r="BF165" s="30" t="s">
        <v>149</v>
      </c>
      <c r="BG165" s="30" t="s">
        <v>149</v>
      </c>
      <c r="BH165" s="30" t="s">
        <v>149</v>
      </c>
      <c r="BI165" s="30" t="s">
        <v>149</v>
      </c>
      <c r="BJ165" s="30" t="s">
        <v>149</v>
      </c>
      <c r="BK165" s="30" t="s">
        <v>149</v>
      </c>
      <c r="BL165" s="30" t="s">
        <v>149</v>
      </c>
      <c r="BM165" s="30" t="s">
        <v>149</v>
      </c>
      <c r="BN165" s="30" t="s">
        <v>149</v>
      </c>
      <c r="BO165" s="30" t="s">
        <v>390</v>
      </c>
      <c r="BP165" s="30" t="s">
        <v>149</v>
      </c>
      <c r="BQ165" s="30" t="s">
        <v>149</v>
      </c>
      <c r="BR165" s="30" t="s">
        <v>149</v>
      </c>
      <c r="BS165" s="30" t="s">
        <v>149</v>
      </c>
      <c r="BT165" s="30" t="s">
        <v>149</v>
      </c>
      <c r="BU165" s="30" t="s">
        <v>149</v>
      </c>
      <c r="BV165" s="30" t="s">
        <v>149</v>
      </c>
      <c r="BW165" s="30" t="s">
        <v>149</v>
      </c>
      <c r="BX165" s="30" t="s">
        <v>149</v>
      </c>
      <c r="BY165" s="30" t="s">
        <v>149</v>
      </c>
      <c r="BZ165" s="30" t="s">
        <v>149</v>
      </c>
      <c r="CA165" s="30" t="s">
        <v>149</v>
      </c>
      <c r="CB165" s="30" t="s">
        <v>149</v>
      </c>
      <c r="CC165" s="30" t="s">
        <v>149</v>
      </c>
      <c r="CD165" s="30" t="s">
        <v>149</v>
      </c>
      <c r="CE165" s="30" t="s">
        <v>149</v>
      </c>
      <c r="CF165" s="30" t="s">
        <v>149</v>
      </c>
      <c r="CG165" s="30" t="s">
        <v>149</v>
      </c>
      <c r="CH165" s="30" t="s">
        <v>149</v>
      </c>
      <c r="CI165" s="30" t="s">
        <v>149</v>
      </c>
      <c r="CJ165" s="30" t="s">
        <v>149</v>
      </c>
      <c r="CK165" s="30" t="s">
        <v>149</v>
      </c>
      <c r="CL165" s="30" t="s">
        <v>149</v>
      </c>
      <c r="CM165" s="30" t="s">
        <v>149</v>
      </c>
      <c r="CN165" s="30" t="s">
        <v>149</v>
      </c>
      <c r="CO165" s="30" t="s">
        <v>149</v>
      </c>
      <c r="CP165" s="30" t="s">
        <v>149</v>
      </c>
      <c r="CQ165" s="30" t="s">
        <v>149</v>
      </c>
      <c r="CR165" s="30" t="s">
        <v>149</v>
      </c>
      <c r="CS165" s="30" t="s">
        <v>149</v>
      </c>
      <c r="CT165" s="30" t="s">
        <v>149</v>
      </c>
      <c r="CU165" s="30" t="s">
        <v>149</v>
      </c>
      <c r="CV165" s="30" t="s">
        <v>149</v>
      </c>
      <c r="CW165" s="30" t="s">
        <v>149</v>
      </c>
      <c r="CX165" s="30" t="s">
        <v>149</v>
      </c>
      <c r="CY165" s="30" t="s">
        <v>149</v>
      </c>
      <c r="CZ165" s="30" t="s">
        <v>149</v>
      </c>
      <c r="DA165" s="30" t="s">
        <v>149</v>
      </c>
      <c r="DB165" s="30" t="s">
        <v>149</v>
      </c>
      <c r="DC165" s="30" t="s">
        <v>149</v>
      </c>
      <c r="DD165" s="30" t="s">
        <v>149</v>
      </c>
      <c r="DE165" s="30" t="s">
        <v>149</v>
      </c>
      <c r="DF165" s="30" t="s">
        <v>149</v>
      </c>
      <c r="DG165" s="30" t="s">
        <v>149</v>
      </c>
      <c r="DH165" s="30" t="s">
        <v>149</v>
      </c>
      <c r="DI165" s="30" t="s">
        <v>149</v>
      </c>
      <c r="DJ165" s="30" t="s">
        <v>149</v>
      </c>
      <c r="DK165" s="30" t="s">
        <v>149</v>
      </c>
      <c r="DL165" s="30" t="s">
        <v>149</v>
      </c>
      <c r="DM165" s="30" t="s">
        <v>149</v>
      </c>
      <c r="DN165" s="30" t="s">
        <v>149</v>
      </c>
      <c r="DO165" s="30" t="s">
        <v>149</v>
      </c>
      <c r="DP165" s="30" t="s">
        <v>149</v>
      </c>
      <c r="DQ165" s="30" t="s">
        <v>149</v>
      </c>
      <c r="DR165" s="30" t="s">
        <v>149</v>
      </c>
      <c r="DS165" s="30" t="s">
        <v>149</v>
      </c>
      <c r="DT165" s="30" t="s">
        <v>149</v>
      </c>
      <c r="DU165" s="30" t="s">
        <v>149</v>
      </c>
      <c r="DV165" s="30" t="s">
        <v>149</v>
      </c>
      <c r="DW165" s="30" t="s">
        <v>149</v>
      </c>
      <c r="DX165" s="30" t="s">
        <v>149</v>
      </c>
      <c r="DY165" s="30" t="s">
        <v>149</v>
      </c>
      <c r="DZ165" s="30" t="s">
        <v>149</v>
      </c>
      <c r="EA165" s="30" t="s">
        <v>149</v>
      </c>
      <c r="EB165" s="30" t="s">
        <v>149</v>
      </c>
      <c r="EC165" s="30" t="s">
        <v>149</v>
      </c>
      <c r="ED165" s="30" t="s">
        <v>149</v>
      </c>
      <c r="EE165" s="30" t="s">
        <v>149</v>
      </c>
      <c r="EF165" s="30" t="s">
        <v>149</v>
      </c>
      <c r="EG165" s="30" t="s">
        <v>149</v>
      </c>
      <c r="EH165" s="30" t="s">
        <v>149</v>
      </c>
      <c r="EI165" s="30" t="s">
        <v>149</v>
      </c>
      <c r="EJ165" s="30" t="s">
        <v>149</v>
      </c>
      <c r="EK165" s="30" t="s">
        <v>149</v>
      </c>
      <c r="EL165" s="30" t="s">
        <v>836</v>
      </c>
      <c r="EM165" s="30" t="s">
        <v>274</v>
      </c>
      <c r="EN165" s="30" t="s">
        <v>1136</v>
      </c>
      <c r="EO165" s="30" t="s">
        <v>1137</v>
      </c>
      <c r="EP165" s="30" t="s">
        <v>1138</v>
      </c>
      <c r="EQ165" s="30" t="s">
        <v>1139</v>
      </c>
      <c r="ER165" s="30" t="s">
        <v>1140</v>
      </c>
      <c r="ES165" s="30" t="s">
        <v>540</v>
      </c>
    </row>
    <row r="166" spans="1:234" s="2" customFormat="1" ht="22.5" customHeight="1" x14ac:dyDescent="0.35">
      <c r="A166" s="29">
        <v>164</v>
      </c>
      <c r="B166" s="30" t="s">
        <v>1143</v>
      </c>
      <c r="C166" s="31" t="s">
        <v>789</v>
      </c>
      <c r="D166" s="30" t="s">
        <v>846</v>
      </c>
      <c r="E166" s="30" t="s">
        <v>847</v>
      </c>
      <c r="F166" s="30">
        <v>46</v>
      </c>
      <c r="G166" s="30">
        <v>3</v>
      </c>
      <c r="H166" s="30" t="s">
        <v>157</v>
      </c>
      <c r="I166" s="30" t="s">
        <v>210</v>
      </c>
      <c r="J166" s="38">
        <v>7500000</v>
      </c>
      <c r="K166" s="38">
        <v>6000000</v>
      </c>
      <c r="L166" s="30" t="s">
        <v>318</v>
      </c>
      <c r="M166" s="30" t="s">
        <v>848</v>
      </c>
      <c r="N166" s="30">
        <v>135</v>
      </c>
      <c r="O166" s="30" t="s">
        <v>356</v>
      </c>
      <c r="P166" s="30" t="s">
        <v>889</v>
      </c>
      <c r="Q166" s="30" t="s">
        <v>827</v>
      </c>
      <c r="R166" s="30" t="s">
        <v>149</v>
      </c>
      <c r="S166" s="30" t="s">
        <v>149</v>
      </c>
      <c r="T166" s="30" t="s">
        <v>149</v>
      </c>
      <c r="U166" s="30" t="s">
        <v>149</v>
      </c>
      <c r="V166" s="30" t="s">
        <v>149</v>
      </c>
      <c r="W166" s="30" t="s">
        <v>149</v>
      </c>
      <c r="X166" s="30" t="s">
        <v>149</v>
      </c>
      <c r="Y166" s="30" t="s">
        <v>149</v>
      </c>
      <c r="Z166" s="30" t="s">
        <v>149</v>
      </c>
      <c r="AA166" s="30" t="s">
        <v>149</v>
      </c>
      <c r="AB166" s="30" t="s">
        <v>149</v>
      </c>
      <c r="AC166" s="30" t="s">
        <v>149</v>
      </c>
      <c r="AD166" s="30" t="s">
        <v>149</v>
      </c>
      <c r="AE166" s="30" t="s">
        <v>149</v>
      </c>
      <c r="AF166" s="30" t="s">
        <v>149</v>
      </c>
      <c r="AG166" s="30" t="s">
        <v>149</v>
      </c>
      <c r="AH166" s="30" t="s">
        <v>149</v>
      </c>
      <c r="AI166" s="30" t="s">
        <v>149</v>
      </c>
      <c r="AJ166" s="30" t="s">
        <v>149</v>
      </c>
      <c r="AK166" s="30" t="s">
        <v>149</v>
      </c>
      <c r="AL166" s="30" t="s">
        <v>149</v>
      </c>
      <c r="AM166" s="30" t="s">
        <v>149</v>
      </c>
      <c r="AN166" s="30" t="s">
        <v>149</v>
      </c>
      <c r="AO166" s="30" t="s">
        <v>149</v>
      </c>
      <c r="AP166" s="30" t="s">
        <v>149</v>
      </c>
      <c r="AQ166" s="30" t="s">
        <v>149</v>
      </c>
      <c r="AR166" s="30" t="s">
        <v>149</v>
      </c>
      <c r="AS166" s="30" t="s">
        <v>149</v>
      </c>
      <c r="AT166" s="30" t="s">
        <v>149</v>
      </c>
      <c r="AU166" s="30" t="s">
        <v>149</v>
      </c>
      <c r="AV166" s="30" t="s">
        <v>149</v>
      </c>
      <c r="AW166" s="30" t="s">
        <v>149</v>
      </c>
      <c r="AX166" s="30" t="s">
        <v>149</v>
      </c>
      <c r="AY166" s="30" t="s">
        <v>149</v>
      </c>
      <c r="AZ166" s="30" t="s">
        <v>149</v>
      </c>
      <c r="BA166" s="30" t="s">
        <v>149</v>
      </c>
      <c r="BB166" s="30" t="s">
        <v>149</v>
      </c>
      <c r="BC166" s="30"/>
      <c r="BD166" s="30" t="s">
        <v>149</v>
      </c>
      <c r="BE166" s="30" t="s">
        <v>149</v>
      </c>
      <c r="BF166" s="30" t="s">
        <v>149</v>
      </c>
      <c r="BG166" s="30" t="s">
        <v>149</v>
      </c>
      <c r="BH166" s="30" t="s">
        <v>149</v>
      </c>
      <c r="BI166" s="30" t="s">
        <v>149</v>
      </c>
      <c r="BJ166" s="30" t="s">
        <v>149</v>
      </c>
      <c r="BK166" s="30" t="s">
        <v>149</v>
      </c>
      <c r="BL166" s="30" t="s">
        <v>149</v>
      </c>
      <c r="BM166" s="30" t="s">
        <v>149</v>
      </c>
      <c r="BN166" s="30" t="s">
        <v>149</v>
      </c>
      <c r="BO166" s="30" t="s">
        <v>390</v>
      </c>
      <c r="BP166" s="30" t="s">
        <v>149</v>
      </c>
      <c r="BQ166" s="30" t="s">
        <v>149</v>
      </c>
      <c r="BR166" s="30" t="s">
        <v>149</v>
      </c>
      <c r="BS166" s="30" t="s">
        <v>149</v>
      </c>
      <c r="BT166" s="30" t="s">
        <v>149</v>
      </c>
      <c r="BU166" s="30" t="s">
        <v>149</v>
      </c>
      <c r="BV166" s="30" t="s">
        <v>149</v>
      </c>
      <c r="BW166" s="30" t="s">
        <v>149</v>
      </c>
      <c r="BX166" s="30" t="s">
        <v>149</v>
      </c>
      <c r="BY166" s="30" t="s">
        <v>149</v>
      </c>
      <c r="BZ166" s="30" t="s">
        <v>149</v>
      </c>
      <c r="CA166" s="30" t="s">
        <v>149</v>
      </c>
      <c r="CB166" s="30" t="s">
        <v>149</v>
      </c>
      <c r="CC166" s="30" t="s">
        <v>149</v>
      </c>
      <c r="CD166" s="30" t="s">
        <v>149</v>
      </c>
      <c r="CE166" s="30" t="s">
        <v>149</v>
      </c>
      <c r="CF166" s="30" t="s">
        <v>149</v>
      </c>
      <c r="CG166" s="30" t="s">
        <v>149</v>
      </c>
      <c r="CH166" s="30" t="s">
        <v>149</v>
      </c>
      <c r="CI166" s="30" t="s">
        <v>149</v>
      </c>
      <c r="CJ166" s="30" t="s">
        <v>149</v>
      </c>
      <c r="CK166" s="30" t="s">
        <v>149</v>
      </c>
      <c r="CL166" s="30" t="s">
        <v>149</v>
      </c>
      <c r="CM166" s="30" t="s">
        <v>149</v>
      </c>
      <c r="CN166" s="30" t="s">
        <v>149</v>
      </c>
      <c r="CO166" s="30" t="s">
        <v>149</v>
      </c>
      <c r="CP166" s="30" t="s">
        <v>149</v>
      </c>
      <c r="CQ166" s="30" t="s">
        <v>149</v>
      </c>
      <c r="CR166" s="30" t="s">
        <v>149</v>
      </c>
      <c r="CS166" s="30" t="s">
        <v>149</v>
      </c>
      <c r="CT166" s="30" t="s">
        <v>149</v>
      </c>
      <c r="CU166" s="30" t="s">
        <v>149</v>
      </c>
      <c r="CV166" s="30" t="s">
        <v>149</v>
      </c>
      <c r="CW166" s="30" t="s">
        <v>149</v>
      </c>
      <c r="CX166" s="30" t="s">
        <v>149</v>
      </c>
      <c r="CY166" s="30" t="s">
        <v>149</v>
      </c>
      <c r="CZ166" s="30" t="s">
        <v>149</v>
      </c>
      <c r="DA166" s="30" t="s">
        <v>149</v>
      </c>
      <c r="DB166" s="30" t="s">
        <v>149</v>
      </c>
      <c r="DC166" s="30" t="s">
        <v>149</v>
      </c>
      <c r="DD166" s="30" t="s">
        <v>149</v>
      </c>
      <c r="DE166" s="30" t="s">
        <v>149</v>
      </c>
      <c r="DF166" s="30" t="s">
        <v>149</v>
      </c>
      <c r="DG166" s="30" t="s">
        <v>149</v>
      </c>
      <c r="DH166" s="30" t="s">
        <v>149</v>
      </c>
      <c r="DI166" s="30" t="s">
        <v>149</v>
      </c>
      <c r="DJ166" s="30" t="s">
        <v>149</v>
      </c>
      <c r="DK166" s="30" t="s">
        <v>149</v>
      </c>
      <c r="DL166" s="30" t="s">
        <v>149</v>
      </c>
      <c r="DM166" s="30" t="s">
        <v>149</v>
      </c>
      <c r="DN166" s="30" t="s">
        <v>149</v>
      </c>
      <c r="DO166" s="30" t="s">
        <v>149</v>
      </c>
      <c r="DP166" s="30" t="s">
        <v>149</v>
      </c>
      <c r="DQ166" s="30" t="s">
        <v>149</v>
      </c>
      <c r="DR166" s="30" t="s">
        <v>149</v>
      </c>
      <c r="DS166" s="30" t="s">
        <v>149</v>
      </c>
      <c r="DT166" s="30" t="s">
        <v>149</v>
      </c>
      <c r="DU166" s="30" t="s">
        <v>149</v>
      </c>
      <c r="DV166" s="30" t="s">
        <v>149</v>
      </c>
      <c r="DW166" s="30" t="s">
        <v>149</v>
      </c>
      <c r="DX166" s="30" t="s">
        <v>149</v>
      </c>
      <c r="DY166" s="30" t="s">
        <v>149</v>
      </c>
      <c r="DZ166" s="30" t="s">
        <v>149</v>
      </c>
      <c r="EA166" s="30" t="s">
        <v>149</v>
      </c>
      <c r="EB166" s="30" t="s">
        <v>149</v>
      </c>
      <c r="EC166" s="30" t="s">
        <v>149</v>
      </c>
      <c r="ED166" s="30" t="s">
        <v>149</v>
      </c>
      <c r="EE166" s="30" t="s">
        <v>149</v>
      </c>
      <c r="EF166" s="30" t="s">
        <v>149</v>
      </c>
      <c r="EG166" s="30" t="s">
        <v>149</v>
      </c>
      <c r="EH166" s="30" t="s">
        <v>149</v>
      </c>
      <c r="EI166" s="30" t="s">
        <v>149</v>
      </c>
      <c r="EJ166" s="30" t="s">
        <v>149</v>
      </c>
      <c r="EK166" s="30" t="s">
        <v>149</v>
      </c>
      <c r="EL166" s="30" t="s">
        <v>836</v>
      </c>
      <c r="EM166" s="30" t="s">
        <v>274</v>
      </c>
      <c r="EN166" s="30" t="s">
        <v>1136</v>
      </c>
      <c r="EO166" s="30" t="s">
        <v>1137</v>
      </c>
      <c r="EP166" s="30" t="s">
        <v>1144</v>
      </c>
      <c r="EQ166" s="30" t="s">
        <v>1139</v>
      </c>
      <c r="ER166" s="30" t="s">
        <v>1145</v>
      </c>
      <c r="ES166" s="30" t="s">
        <v>540</v>
      </c>
    </row>
    <row r="167" spans="1:234" s="2" customFormat="1" ht="22.5" customHeight="1" x14ac:dyDescent="0.35">
      <c r="A167" s="29">
        <v>165</v>
      </c>
      <c r="B167" s="30" t="s">
        <v>1146</v>
      </c>
      <c r="C167" s="31" t="s">
        <v>826</v>
      </c>
      <c r="D167" s="30" t="s">
        <v>368</v>
      </c>
      <c r="E167" s="30" t="s">
        <v>859</v>
      </c>
      <c r="F167" s="30">
        <v>47</v>
      </c>
      <c r="G167" s="30">
        <v>3</v>
      </c>
      <c r="H167" s="30" t="s">
        <v>355</v>
      </c>
      <c r="I167" s="30" t="s">
        <v>158</v>
      </c>
      <c r="J167" s="38">
        <v>4500000</v>
      </c>
      <c r="K167" s="38">
        <v>3500000</v>
      </c>
      <c r="L167" s="30" t="s">
        <v>173</v>
      </c>
      <c r="M167" s="30" t="s">
        <v>848</v>
      </c>
      <c r="N167" s="30">
        <v>250</v>
      </c>
      <c r="O167" s="30" t="s">
        <v>174</v>
      </c>
      <c r="P167" s="30" t="s">
        <v>889</v>
      </c>
      <c r="Q167" s="30" t="s">
        <v>827</v>
      </c>
      <c r="R167" s="30" t="s">
        <v>149</v>
      </c>
      <c r="S167" s="30" t="s">
        <v>149</v>
      </c>
      <c r="T167" s="30" t="s">
        <v>149</v>
      </c>
      <c r="U167" s="30" t="s">
        <v>149</v>
      </c>
      <c r="V167" s="30" t="s">
        <v>149</v>
      </c>
      <c r="W167" s="30" t="s">
        <v>149</v>
      </c>
      <c r="X167" s="30" t="s">
        <v>149</v>
      </c>
      <c r="Y167" s="30" t="s">
        <v>149</v>
      </c>
      <c r="Z167" s="30" t="s">
        <v>149</v>
      </c>
      <c r="AA167" s="30" t="s">
        <v>149</v>
      </c>
      <c r="AB167" s="30" t="s">
        <v>149</v>
      </c>
      <c r="AC167" s="30" t="s">
        <v>149</v>
      </c>
      <c r="AD167" s="30" t="s">
        <v>149</v>
      </c>
      <c r="AE167" s="30" t="s">
        <v>149</v>
      </c>
      <c r="AF167" s="30" t="s">
        <v>149</v>
      </c>
      <c r="AG167" s="30" t="s">
        <v>149</v>
      </c>
      <c r="AH167" s="30" t="s">
        <v>149</v>
      </c>
      <c r="AI167" s="30" t="s">
        <v>149</v>
      </c>
      <c r="AJ167" s="30" t="s">
        <v>149</v>
      </c>
      <c r="AK167" s="30" t="s">
        <v>149</v>
      </c>
      <c r="AL167" s="30" t="s">
        <v>149</v>
      </c>
      <c r="AM167" s="30" t="s">
        <v>149</v>
      </c>
      <c r="AN167" s="30" t="s">
        <v>149</v>
      </c>
      <c r="AO167" s="30" t="s">
        <v>149</v>
      </c>
      <c r="AP167" s="30" t="s">
        <v>149</v>
      </c>
      <c r="AQ167" s="30" t="s">
        <v>149</v>
      </c>
      <c r="AR167" s="30" t="s">
        <v>149</v>
      </c>
      <c r="AS167" s="30" t="s">
        <v>149</v>
      </c>
      <c r="AT167" s="30" t="s">
        <v>149</v>
      </c>
      <c r="AU167" s="30" t="s">
        <v>149</v>
      </c>
      <c r="AV167" s="30" t="s">
        <v>149</v>
      </c>
      <c r="AW167" s="30" t="s">
        <v>149</v>
      </c>
      <c r="AX167" s="30" t="s">
        <v>149</v>
      </c>
      <c r="AY167" s="30" t="s">
        <v>149</v>
      </c>
      <c r="AZ167" s="30" t="s">
        <v>149</v>
      </c>
      <c r="BA167" s="30" t="s">
        <v>149</v>
      </c>
      <c r="BB167" s="30" t="s">
        <v>149</v>
      </c>
      <c r="BC167" s="30"/>
      <c r="BD167" s="30" t="s">
        <v>149</v>
      </c>
      <c r="BE167" s="30" t="s">
        <v>149</v>
      </c>
      <c r="BF167" s="30" t="s">
        <v>149</v>
      </c>
      <c r="BG167" s="30" t="s">
        <v>149</v>
      </c>
      <c r="BH167" s="30" t="s">
        <v>149</v>
      </c>
      <c r="BI167" s="30" t="s">
        <v>149</v>
      </c>
      <c r="BJ167" s="30" t="s">
        <v>149</v>
      </c>
      <c r="BK167" s="30" t="s">
        <v>149</v>
      </c>
      <c r="BL167" s="30" t="s">
        <v>149</v>
      </c>
      <c r="BM167" s="30" t="s">
        <v>149</v>
      </c>
      <c r="BN167" s="30" t="s">
        <v>149</v>
      </c>
      <c r="BO167" s="30" t="s">
        <v>390</v>
      </c>
      <c r="BP167" s="30" t="s">
        <v>149</v>
      </c>
      <c r="BQ167" s="30" t="s">
        <v>149</v>
      </c>
      <c r="BR167" s="30" t="s">
        <v>149</v>
      </c>
      <c r="BS167" s="30" t="s">
        <v>149</v>
      </c>
      <c r="BT167" s="30" t="s">
        <v>149</v>
      </c>
      <c r="BU167" s="30" t="s">
        <v>149</v>
      </c>
      <c r="BV167" s="30" t="s">
        <v>149</v>
      </c>
      <c r="BW167" s="30" t="s">
        <v>149</v>
      </c>
      <c r="BX167" s="30" t="s">
        <v>149</v>
      </c>
      <c r="BY167" s="30" t="s">
        <v>149</v>
      </c>
      <c r="BZ167" s="30" t="s">
        <v>149</v>
      </c>
      <c r="CA167" s="30" t="s">
        <v>149</v>
      </c>
      <c r="CB167" s="30" t="s">
        <v>149</v>
      </c>
      <c r="CC167" s="30" t="s">
        <v>149</v>
      </c>
      <c r="CD167" s="30" t="s">
        <v>149</v>
      </c>
      <c r="CE167" s="30" t="s">
        <v>149</v>
      </c>
      <c r="CF167" s="30" t="s">
        <v>149</v>
      </c>
      <c r="CG167" s="30" t="s">
        <v>149</v>
      </c>
      <c r="CH167" s="30" t="s">
        <v>149</v>
      </c>
      <c r="CI167" s="30" t="s">
        <v>149</v>
      </c>
      <c r="CJ167" s="30" t="s">
        <v>149</v>
      </c>
      <c r="CK167" s="30" t="s">
        <v>149</v>
      </c>
      <c r="CL167" s="30" t="s">
        <v>149</v>
      </c>
      <c r="CM167" s="30" t="s">
        <v>149</v>
      </c>
      <c r="CN167" s="30" t="s">
        <v>149</v>
      </c>
      <c r="CO167" s="30" t="s">
        <v>149</v>
      </c>
      <c r="CP167" s="30" t="s">
        <v>149</v>
      </c>
      <c r="CQ167" s="30" t="s">
        <v>149</v>
      </c>
      <c r="CR167" s="30" t="s">
        <v>149</v>
      </c>
      <c r="CS167" s="30" t="s">
        <v>149</v>
      </c>
      <c r="CT167" s="30" t="s">
        <v>149</v>
      </c>
      <c r="CU167" s="30" t="s">
        <v>149</v>
      </c>
      <c r="CV167" s="30" t="s">
        <v>149</v>
      </c>
      <c r="CW167" s="30" t="s">
        <v>149</v>
      </c>
      <c r="CX167" s="30" t="s">
        <v>149</v>
      </c>
      <c r="CY167" s="30" t="s">
        <v>149</v>
      </c>
      <c r="CZ167" s="30" t="s">
        <v>149</v>
      </c>
      <c r="DA167" s="30" t="s">
        <v>149</v>
      </c>
      <c r="DB167" s="30" t="s">
        <v>149</v>
      </c>
      <c r="DC167" s="30" t="s">
        <v>149</v>
      </c>
      <c r="DD167" s="30" t="s">
        <v>149</v>
      </c>
      <c r="DE167" s="30" t="s">
        <v>149</v>
      </c>
      <c r="DF167" s="30" t="s">
        <v>149</v>
      </c>
      <c r="DG167" s="30" t="s">
        <v>149</v>
      </c>
      <c r="DH167" s="30" t="s">
        <v>149</v>
      </c>
      <c r="DI167" s="30" t="s">
        <v>149</v>
      </c>
      <c r="DJ167" s="30" t="s">
        <v>149</v>
      </c>
      <c r="DK167" s="30" t="s">
        <v>149</v>
      </c>
      <c r="DL167" s="30" t="s">
        <v>149</v>
      </c>
      <c r="DM167" s="30" t="s">
        <v>149</v>
      </c>
      <c r="DN167" s="30" t="s">
        <v>149</v>
      </c>
      <c r="DO167" s="30" t="s">
        <v>149</v>
      </c>
      <c r="DP167" s="30" t="s">
        <v>149</v>
      </c>
      <c r="DQ167" s="30" t="s">
        <v>149</v>
      </c>
      <c r="DR167" s="30" t="s">
        <v>149</v>
      </c>
      <c r="DS167" s="30" t="s">
        <v>149</v>
      </c>
      <c r="DT167" s="30" t="s">
        <v>149</v>
      </c>
      <c r="DU167" s="30" t="s">
        <v>149</v>
      </c>
      <c r="DV167" s="30" t="s">
        <v>149</v>
      </c>
      <c r="DW167" s="30" t="s">
        <v>149</v>
      </c>
      <c r="DX167" s="30" t="s">
        <v>149</v>
      </c>
      <c r="DY167" s="30" t="s">
        <v>149</v>
      </c>
      <c r="DZ167" s="30" t="s">
        <v>149</v>
      </c>
      <c r="EA167" s="30" t="s">
        <v>149</v>
      </c>
      <c r="EB167" s="30" t="s">
        <v>149</v>
      </c>
      <c r="EC167" s="30" t="s">
        <v>149</v>
      </c>
      <c r="ED167" s="30" t="s">
        <v>149</v>
      </c>
      <c r="EE167" s="30" t="s">
        <v>149</v>
      </c>
      <c r="EF167" s="30" t="s">
        <v>149</v>
      </c>
      <c r="EG167" s="30" t="s">
        <v>149</v>
      </c>
      <c r="EH167" s="30" t="s">
        <v>149</v>
      </c>
      <c r="EI167" s="30" t="s">
        <v>149</v>
      </c>
      <c r="EJ167" s="30" t="s">
        <v>149</v>
      </c>
      <c r="EK167" s="30" t="s">
        <v>149</v>
      </c>
      <c r="EL167" s="30" t="s">
        <v>1147</v>
      </c>
      <c r="EM167" s="30" t="s">
        <v>274</v>
      </c>
      <c r="EN167" s="30" t="s">
        <v>1136</v>
      </c>
      <c r="EO167" s="30" t="s">
        <v>1148</v>
      </c>
      <c r="EP167" s="30" t="s">
        <v>274</v>
      </c>
      <c r="EQ167" s="30" t="s">
        <v>274</v>
      </c>
      <c r="ER167" s="30" t="s">
        <v>1149</v>
      </c>
      <c r="ES167" s="30" t="s">
        <v>540</v>
      </c>
    </row>
    <row r="168" spans="1:234" s="2" customFormat="1" ht="22.5" customHeight="1" x14ac:dyDescent="0.35">
      <c r="A168" s="29">
        <v>166</v>
      </c>
      <c r="B168" s="30" t="s">
        <v>1150</v>
      </c>
      <c r="C168" s="31" t="s">
        <v>826</v>
      </c>
      <c r="D168" s="30" t="s">
        <v>846</v>
      </c>
      <c r="E168" s="30" t="s">
        <v>859</v>
      </c>
      <c r="F168" s="30">
        <v>42</v>
      </c>
      <c r="G168" s="30">
        <v>3</v>
      </c>
      <c r="H168" s="30" t="s">
        <v>157</v>
      </c>
      <c r="I168" s="30" t="s">
        <v>911</v>
      </c>
      <c r="J168" s="38">
        <v>4500000</v>
      </c>
      <c r="K168" s="38">
        <v>3500000</v>
      </c>
      <c r="L168" s="30" t="s">
        <v>173</v>
      </c>
      <c r="M168" s="30" t="s">
        <v>848</v>
      </c>
      <c r="N168" s="30">
        <v>250</v>
      </c>
      <c r="O168" s="30" t="s">
        <v>174</v>
      </c>
      <c r="P168" s="30" t="s">
        <v>1151</v>
      </c>
      <c r="Q168" s="30" t="s">
        <v>827</v>
      </c>
      <c r="R168" s="30" t="s">
        <v>149</v>
      </c>
      <c r="S168" s="30" t="s">
        <v>149</v>
      </c>
      <c r="T168" s="30" t="s">
        <v>149</v>
      </c>
      <c r="U168" s="30" t="s">
        <v>149</v>
      </c>
      <c r="V168" s="30" t="s">
        <v>149</v>
      </c>
      <c r="W168" s="30" t="s">
        <v>149</v>
      </c>
      <c r="X168" s="30" t="s">
        <v>149</v>
      </c>
      <c r="Y168" s="30" t="s">
        <v>149</v>
      </c>
      <c r="Z168" s="30" t="s">
        <v>149</v>
      </c>
      <c r="AA168" s="30" t="s">
        <v>149</v>
      </c>
      <c r="AB168" s="30" t="s">
        <v>149</v>
      </c>
      <c r="AC168" s="30" t="s">
        <v>149</v>
      </c>
      <c r="AD168" s="30" t="s">
        <v>149</v>
      </c>
      <c r="AE168" s="30" t="s">
        <v>149</v>
      </c>
      <c r="AF168" s="30" t="s">
        <v>149</v>
      </c>
      <c r="AG168" s="30" t="s">
        <v>149</v>
      </c>
      <c r="AH168" s="30" t="s">
        <v>149</v>
      </c>
      <c r="AI168" s="30" t="s">
        <v>149</v>
      </c>
      <c r="AJ168" s="30" t="s">
        <v>149</v>
      </c>
      <c r="AK168" s="30" t="s">
        <v>149</v>
      </c>
      <c r="AL168" s="30" t="s">
        <v>149</v>
      </c>
      <c r="AM168" s="30" t="s">
        <v>149</v>
      </c>
      <c r="AN168" s="30" t="s">
        <v>149</v>
      </c>
      <c r="AO168" s="30" t="s">
        <v>149</v>
      </c>
      <c r="AP168" s="30" t="s">
        <v>149</v>
      </c>
      <c r="AQ168" s="30" t="s">
        <v>149</v>
      </c>
      <c r="AR168" s="30" t="s">
        <v>149</v>
      </c>
      <c r="AS168" s="30" t="s">
        <v>149</v>
      </c>
      <c r="AT168" s="30" t="s">
        <v>149</v>
      </c>
      <c r="AU168" s="30" t="s">
        <v>149</v>
      </c>
      <c r="AV168" s="30" t="s">
        <v>149</v>
      </c>
      <c r="AW168" s="30" t="s">
        <v>149</v>
      </c>
      <c r="AX168" s="30" t="s">
        <v>149</v>
      </c>
      <c r="AY168" s="30" t="s">
        <v>149</v>
      </c>
      <c r="AZ168" s="30" t="s">
        <v>149</v>
      </c>
      <c r="BA168" s="30" t="s">
        <v>149</v>
      </c>
      <c r="BB168" s="30" t="s">
        <v>149</v>
      </c>
      <c r="BC168" s="30"/>
      <c r="BD168" s="30" t="s">
        <v>149</v>
      </c>
      <c r="BE168" s="30" t="s">
        <v>149</v>
      </c>
      <c r="BF168" s="30" t="s">
        <v>149</v>
      </c>
      <c r="BG168" s="30" t="s">
        <v>149</v>
      </c>
      <c r="BH168" s="30" t="s">
        <v>323</v>
      </c>
      <c r="BI168" s="30" t="s">
        <v>149</v>
      </c>
      <c r="BJ168" s="30" t="s">
        <v>149</v>
      </c>
      <c r="BK168" s="30" t="s">
        <v>149</v>
      </c>
      <c r="BL168" s="30" t="s">
        <v>148</v>
      </c>
      <c r="BM168" s="30" t="s">
        <v>203</v>
      </c>
      <c r="BN168" s="30" t="s">
        <v>149</v>
      </c>
      <c r="BO168" s="30" t="s">
        <v>149</v>
      </c>
      <c r="BP168" s="30" t="s">
        <v>149</v>
      </c>
      <c r="BQ168" s="30" t="s">
        <v>149</v>
      </c>
      <c r="BR168" s="46" t="s">
        <v>149</v>
      </c>
      <c r="BS168" s="30" t="s">
        <v>149</v>
      </c>
      <c r="BT168" s="30" t="s">
        <v>149</v>
      </c>
      <c r="BU168" s="30" t="s">
        <v>150</v>
      </c>
      <c r="BV168" s="30" t="s">
        <v>150</v>
      </c>
      <c r="BW168" s="2" t="s">
        <v>149</v>
      </c>
      <c r="BX168" s="2" t="s">
        <v>149</v>
      </c>
      <c r="BY168" s="2" t="s">
        <v>149</v>
      </c>
      <c r="BZ168" s="2" t="s">
        <v>149</v>
      </c>
      <c r="CA168" s="2" t="s">
        <v>149</v>
      </c>
      <c r="CB168" s="2" t="s">
        <v>149</v>
      </c>
      <c r="CC168" s="2" t="s">
        <v>149</v>
      </c>
      <c r="CD168" s="2" t="s">
        <v>149</v>
      </c>
      <c r="CE168" s="2" t="s">
        <v>149</v>
      </c>
      <c r="CF168" s="2" t="s">
        <v>149</v>
      </c>
      <c r="CG168" s="2" t="s">
        <v>149</v>
      </c>
      <c r="CH168" s="2" t="s">
        <v>149</v>
      </c>
      <c r="CI168" s="2" t="s">
        <v>149</v>
      </c>
      <c r="CJ168" s="2" t="s">
        <v>149</v>
      </c>
      <c r="CK168" s="2" t="s">
        <v>149</v>
      </c>
      <c r="CL168" s="2" t="s">
        <v>149</v>
      </c>
      <c r="CM168" s="2" t="s">
        <v>149</v>
      </c>
      <c r="CN168" s="2" t="s">
        <v>149</v>
      </c>
      <c r="CO168" s="2" t="s">
        <v>149</v>
      </c>
      <c r="CP168" s="2" t="s">
        <v>149</v>
      </c>
      <c r="CQ168" s="2" t="s">
        <v>149</v>
      </c>
      <c r="CR168" s="2" t="s">
        <v>149</v>
      </c>
      <c r="CS168" s="2" t="s">
        <v>149</v>
      </c>
      <c r="CT168" s="2" t="s">
        <v>149</v>
      </c>
      <c r="CU168" s="2" t="s">
        <v>149</v>
      </c>
      <c r="CV168" s="2" t="s">
        <v>149</v>
      </c>
      <c r="CW168" s="2" t="s">
        <v>149</v>
      </c>
      <c r="CX168" s="2" t="s">
        <v>149</v>
      </c>
      <c r="CY168" s="2" t="s">
        <v>149</v>
      </c>
      <c r="CZ168" s="2" t="s">
        <v>149</v>
      </c>
      <c r="DA168" s="2" t="s">
        <v>149</v>
      </c>
      <c r="DB168" s="2" t="s">
        <v>149</v>
      </c>
      <c r="DC168" s="2" t="s">
        <v>149</v>
      </c>
      <c r="DD168" s="2" t="s">
        <v>149</v>
      </c>
      <c r="DE168" s="2" t="s">
        <v>149</v>
      </c>
      <c r="DF168" s="2" t="s">
        <v>149</v>
      </c>
      <c r="DG168" s="2" t="s">
        <v>149</v>
      </c>
      <c r="DH168" s="2" t="s">
        <v>149</v>
      </c>
      <c r="DI168" s="2" t="s">
        <v>149</v>
      </c>
      <c r="DJ168" s="30" t="s">
        <v>148</v>
      </c>
      <c r="DK168" s="30" t="s">
        <v>149</v>
      </c>
      <c r="DL168" s="30" t="s">
        <v>149</v>
      </c>
      <c r="DM168" s="30" t="s">
        <v>149</v>
      </c>
      <c r="DN168" s="30" t="s">
        <v>149</v>
      </c>
      <c r="DO168" s="30" t="s">
        <v>149</v>
      </c>
      <c r="DP168" s="30" t="s">
        <v>149</v>
      </c>
      <c r="DQ168" s="30" t="s">
        <v>149</v>
      </c>
      <c r="DR168" s="30" t="s">
        <v>149</v>
      </c>
      <c r="DS168" s="30" t="s">
        <v>149</v>
      </c>
      <c r="DT168" s="30" t="s">
        <v>149</v>
      </c>
      <c r="DU168" s="30" t="s">
        <v>149</v>
      </c>
      <c r="DV168" s="30" t="s">
        <v>149</v>
      </c>
      <c r="DW168" s="30" t="s">
        <v>149</v>
      </c>
      <c r="DX168" s="30" t="s">
        <v>149</v>
      </c>
      <c r="DY168" s="30" t="s">
        <v>149</v>
      </c>
      <c r="DZ168" s="30" t="s">
        <v>149</v>
      </c>
      <c r="EA168" s="30" t="s">
        <v>149</v>
      </c>
      <c r="EB168" s="30" t="s">
        <v>149</v>
      </c>
      <c r="EC168" s="30" t="s">
        <v>149</v>
      </c>
      <c r="ED168" s="30" t="s">
        <v>149</v>
      </c>
      <c r="EE168" s="30" t="s">
        <v>149</v>
      </c>
      <c r="EF168" s="30" t="s">
        <v>149</v>
      </c>
      <c r="EG168" s="30" t="s">
        <v>149</v>
      </c>
      <c r="EH168" s="30" t="s">
        <v>159</v>
      </c>
      <c r="EI168" s="2" t="s">
        <v>149</v>
      </c>
      <c r="EJ168" s="30" t="s">
        <v>149</v>
      </c>
      <c r="EK168" s="30" t="s">
        <v>149</v>
      </c>
      <c r="EL168" s="30" t="s">
        <v>1152</v>
      </c>
      <c r="EM168" s="30" t="s">
        <v>274</v>
      </c>
      <c r="EN168" s="30" t="s">
        <v>1153</v>
      </c>
      <c r="EO168" s="30" t="s">
        <v>1154</v>
      </c>
      <c r="EP168" s="30" t="s">
        <v>1155</v>
      </c>
      <c r="EQ168" s="30" t="s">
        <v>878</v>
      </c>
      <c r="ER168" s="30" t="s">
        <v>1156</v>
      </c>
      <c r="ES168" s="30" t="s">
        <v>540</v>
      </c>
    </row>
    <row r="169" spans="1:234" s="2" customFormat="1" ht="22.5" customHeight="1" x14ac:dyDescent="0.35">
      <c r="A169" s="29">
        <v>167</v>
      </c>
      <c r="B169" s="30" t="s">
        <v>1157</v>
      </c>
      <c r="C169" s="31" t="s">
        <v>789</v>
      </c>
      <c r="D169" s="30" t="s">
        <v>846</v>
      </c>
      <c r="E169" s="30" t="s">
        <v>859</v>
      </c>
      <c r="F169" s="30">
        <v>40</v>
      </c>
      <c r="G169" s="30">
        <v>4</v>
      </c>
      <c r="H169" s="30" t="s">
        <v>157</v>
      </c>
      <c r="I169" s="30" t="s">
        <v>158</v>
      </c>
      <c r="J169" s="38">
        <v>4000000</v>
      </c>
      <c r="K169" s="38">
        <v>3500000</v>
      </c>
      <c r="L169" s="30" t="s">
        <v>318</v>
      </c>
      <c r="M169" s="30" t="s">
        <v>848</v>
      </c>
      <c r="N169" s="30">
        <v>135</v>
      </c>
      <c r="O169" s="30" t="s">
        <v>356</v>
      </c>
      <c r="P169" s="30" t="s">
        <v>1151</v>
      </c>
      <c r="Q169" s="30" t="s">
        <v>1158</v>
      </c>
      <c r="R169" s="30" t="s">
        <v>149</v>
      </c>
      <c r="S169" s="30" t="s">
        <v>149</v>
      </c>
      <c r="T169" s="30" t="s">
        <v>149</v>
      </c>
      <c r="U169" s="30" t="s">
        <v>148</v>
      </c>
      <c r="V169" s="30" t="s">
        <v>149</v>
      </c>
      <c r="W169" s="30" t="s">
        <v>148</v>
      </c>
      <c r="X169" s="30" t="s">
        <v>149</v>
      </c>
      <c r="Y169" s="30" t="s">
        <v>149</v>
      </c>
      <c r="Z169" s="30" t="s">
        <v>160</v>
      </c>
      <c r="AA169" s="30" t="s">
        <v>149</v>
      </c>
      <c r="AB169" s="30" t="s">
        <v>149</v>
      </c>
      <c r="AC169" s="30" t="s">
        <v>149</v>
      </c>
      <c r="AD169" s="30" t="s">
        <v>149</v>
      </c>
      <c r="AE169" s="30" t="s">
        <v>149</v>
      </c>
      <c r="AF169" s="30" t="s">
        <v>149</v>
      </c>
      <c r="AG169" s="30" t="s">
        <v>149</v>
      </c>
      <c r="AH169" s="30" t="s">
        <v>149</v>
      </c>
      <c r="AI169" s="30" t="s">
        <v>148</v>
      </c>
      <c r="AJ169" s="30" t="s">
        <v>149</v>
      </c>
      <c r="AK169" s="30" t="s">
        <v>149</v>
      </c>
      <c r="AL169" s="30" t="s">
        <v>160</v>
      </c>
      <c r="AM169" s="30" t="s">
        <v>149</v>
      </c>
      <c r="AN169" s="30" t="s">
        <v>149</v>
      </c>
      <c r="AO169" s="30" t="s">
        <v>148</v>
      </c>
      <c r="AP169" s="30" t="s">
        <v>149</v>
      </c>
      <c r="AQ169" s="30" t="s">
        <v>148</v>
      </c>
      <c r="AR169" s="30" t="s">
        <v>149</v>
      </c>
      <c r="AS169" s="30" t="s">
        <v>149</v>
      </c>
      <c r="AT169" s="30" t="s">
        <v>149</v>
      </c>
      <c r="AU169" s="30" t="s">
        <v>148</v>
      </c>
      <c r="AV169" s="30" t="s">
        <v>149</v>
      </c>
      <c r="AW169" s="30" t="s">
        <v>149</v>
      </c>
      <c r="AX169" s="30" t="s">
        <v>148</v>
      </c>
      <c r="AY169" s="30" t="s">
        <v>149</v>
      </c>
      <c r="AZ169" s="30" t="s">
        <v>149</v>
      </c>
      <c r="BA169" s="30" t="s">
        <v>149</v>
      </c>
      <c r="BB169" s="30" t="s">
        <v>149</v>
      </c>
      <c r="BC169" s="30"/>
      <c r="BD169" s="30" t="s">
        <v>149</v>
      </c>
      <c r="BE169" s="30" t="s">
        <v>148</v>
      </c>
      <c r="BF169" s="30" t="s">
        <v>149</v>
      </c>
      <c r="BG169" s="30" t="s">
        <v>149</v>
      </c>
      <c r="BH169" s="30" t="s">
        <v>149</v>
      </c>
      <c r="BI169" s="30" t="s">
        <v>149</v>
      </c>
      <c r="BJ169" s="30" t="s">
        <v>149</v>
      </c>
      <c r="BK169" s="30" t="s">
        <v>148</v>
      </c>
      <c r="BL169" s="30" t="s">
        <v>149</v>
      </c>
      <c r="BM169" s="30" t="s">
        <v>149</v>
      </c>
      <c r="BN169" s="30" t="s">
        <v>148</v>
      </c>
      <c r="BO169" s="30" t="s">
        <v>323</v>
      </c>
      <c r="BP169" s="30" t="s">
        <v>323</v>
      </c>
      <c r="BQ169" s="30" t="s">
        <v>323</v>
      </c>
      <c r="BR169" s="46" t="s">
        <v>323</v>
      </c>
      <c r="BS169" s="30" t="s">
        <v>323</v>
      </c>
      <c r="BT169" s="30" t="s">
        <v>149</v>
      </c>
      <c r="BU169" s="30" t="s">
        <v>149</v>
      </c>
      <c r="BV169" s="30" t="s">
        <v>150</v>
      </c>
      <c r="BW169" s="30" t="s">
        <v>149</v>
      </c>
      <c r="BX169" s="30" t="s">
        <v>149</v>
      </c>
      <c r="BY169" s="30" t="s">
        <v>149</v>
      </c>
      <c r="BZ169" s="30" t="s">
        <v>149</v>
      </c>
      <c r="CA169" s="30" t="s">
        <v>161</v>
      </c>
      <c r="CB169" s="30" t="s">
        <v>149</v>
      </c>
      <c r="CC169" s="30" t="s">
        <v>149</v>
      </c>
      <c r="CD169" s="30" t="s">
        <v>148</v>
      </c>
      <c r="CE169" s="30" t="s">
        <v>149</v>
      </c>
      <c r="CF169" s="30" t="s">
        <v>149</v>
      </c>
      <c r="CG169" s="30" t="s">
        <v>160</v>
      </c>
      <c r="CH169" s="30" t="s">
        <v>149</v>
      </c>
      <c r="CI169" s="30" t="s">
        <v>149</v>
      </c>
      <c r="CJ169" s="30" t="s">
        <v>149</v>
      </c>
      <c r="CK169" s="30" t="s">
        <v>160</v>
      </c>
      <c r="CL169" s="30" t="s">
        <v>149</v>
      </c>
      <c r="CM169" s="30" t="s">
        <v>149</v>
      </c>
      <c r="CN169" s="30" t="s">
        <v>149</v>
      </c>
      <c r="CO169" s="30" t="s">
        <v>160</v>
      </c>
      <c r="CP169" s="30" t="s">
        <v>149</v>
      </c>
      <c r="CQ169" s="30" t="s">
        <v>149</v>
      </c>
      <c r="CR169" s="30" t="s">
        <v>203</v>
      </c>
      <c r="CS169" s="30" t="s">
        <v>203</v>
      </c>
      <c r="CT169" s="30" t="s">
        <v>149</v>
      </c>
      <c r="CU169" s="30" t="s">
        <v>149</v>
      </c>
      <c r="CV169" s="30" t="s">
        <v>203</v>
      </c>
      <c r="CW169" s="30" t="s">
        <v>149</v>
      </c>
      <c r="CX169" s="30" t="s">
        <v>149</v>
      </c>
      <c r="CY169" s="30" t="s">
        <v>149</v>
      </c>
      <c r="CZ169" s="30" t="s">
        <v>149</v>
      </c>
      <c r="DA169" s="30" t="s">
        <v>149</v>
      </c>
      <c r="DB169" s="30" t="s">
        <v>149</v>
      </c>
      <c r="DC169" s="30" t="s">
        <v>149</v>
      </c>
      <c r="DD169" s="30" t="s">
        <v>149</v>
      </c>
      <c r="DE169" s="30" t="s">
        <v>149</v>
      </c>
      <c r="DF169" s="30" t="s">
        <v>149</v>
      </c>
      <c r="DG169" s="30" t="s">
        <v>203</v>
      </c>
      <c r="DH169" s="30" t="s">
        <v>149</v>
      </c>
      <c r="DI169" s="30" t="s">
        <v>149</v>
      </c>
      <c r="DJ169" s="30" t="s">
        <v>148</v>
      </c>
      <c r="DK169" s="30" t="s">
        <v>160</v>
      </c>
      <c r="DL169" s="30" t="s">
        <v>149</v>
      </c>
      <c r="DM169" s="30" t="s">
        <v>160</v>
      </c>
      <c r="DN169" s="30" t="s">
        <v>150</v>
      </c>
      <c r="DO169" s="30" t="s">
        <v>160</v>
      </c>
      <c r="DP169" s="30" t="s">
        <v>149</v>
      </c>
      <c r="DQ169" s="30" t="s">
        <v>160</v>
      </c>
      <c r="DR169" s="30" t="s">
        <v>149</v>
      </c>
      <c r="DS169" s="30" t="s">
        <v>149</v>
      </c>
      <c r="DT169" s="30" t="s">
        <v>160</v>
      </c>
      <c r="DU169" s="30" t="s">
        <v>149</v>
      </c>
      <c r="DV169" s="30" t="s">
        <v>160</v>
      </c>
      <c r="DW169" s="30" t="s">
        <v>149</v>
      </c>
      <c r="DX169" s="30" t="s">
        <v>149</v>
      </c>
      <c r="DY169" s="30" t="s">
        <v>160</v>
      </c>
      <c r="DZ169" s="30" t="s">
        <v>149</v>
      </c>
      <c r="EA169" s="30" t="s">
        <v>160</v>
      </c>
      <c r="EB169" s="30" t="s">
        <v>149</v>
      </c>
      <c r="EC169" s="30" t="s">
        <v>149</v>
      </c>
      <c r="ED169" s="30" t="s">
        <v>149</v>
      </c>
      <c r="EE169" s="30" t="s">
        <v>160</v>
      </c>
      <c r="EF169" s="30" t="s">
        <v>149</v>
      </c>
      <c r="EG169" s="30" t="s">
        <v>149</v>
      </c>
      <c r="EH169" s="30" t="s">
        <v>160</v>
      </c>
      <c r="EI169" s="30" t="s">
        <v>149</v>
      </c>
      <c r="EJ169" s="30" t="s">
        <v>149</v>
      </c>
      <c r="EK169" s="30" t="s">
        <v>160</v>
      </c>
      <c r="EL169" s="30" t="s">
        <v>1159</v>
      </c>
      <c r="EM169" s="30" t="s">
        <v>1160</v>
      </c>
      <c r="EN169" s="30" t="s">
        <v>1161</v>
      </c>
      <c r="EO169" s="30" t="s">
        <v>1162</v>
      </c>
      <c r="EP169" s="30" t="s">
        <v>1163</v>
      </c>
      <c r="EQ169" s="30" t="s">
        <v>1164</v>
      </c>
      <c r="ER169" s="30" t="s">
        <v>1165</v>
      </c>
      <c r="ES169" s="30" t="s">
        <v>1166</v>
      </c>
    </row>
    <row r="170" spans="1:234" s="2" customFormat="1" ht="22.5" customHeight="1" x14ac:dyDescent="0.35">
      <c r="A170" s="29">
        <v>168</v>
      </c>
      <c r="B170" s="30" t="s">
        <v>1167</v>
      </c>
      <c r="C170" s="31" t="s">
        <v>826</v>
      </c>
      <c r="D170" s="30" t="s">
        <v>846</v>
      </c>
      <c r="E170" s="30" t="s">
        <v>859</v>
      </c>
      <c r="F170" s="30">
        <v>49</v>
      </c>
      <c r="G170" s="30">
        <v>7</v>
      </c>
      <c r="H170" s="30" t="s">
        <v>157</v>
      </c>
      <c r="I170" s="30" t="s">
        <v>158</v>
      </c>
      <c r="J170" s="38">
        <v>7000000</v>
      </c>
      <c r="K170" s="38">
        <v>3500000</v>
      </c>
      <c r="L170" s="30" t="s">
        <v>318</v>
      </c>
      <c r="M170" s="30" t="s">
        <v>848</v>
      </c>
      <c r="N170" s="30">
        <v>135</v>
      </c>
      <c r="O170" s="30" t="s">
        <v>356</v>
      </c>
      <c r="P170" s="30" t="s">
        <v>1151</v>
      </c>
      <c r="Q170" s="30" t="s">
        <v>1158</v>
      </c>
      <c r="R170" s="30" t="s">
        <v>149</v>
      </c>
      <c r="S170" s="30" t="s">
        <v>149</v>
      </c>
      <c r="T170" s="30" t="s">
        <v>149</v>
      </c>
      <c r="U170" s="30" t="s">
        <v>149</v>
      </c>
      <c r="V170" s="30" t="s">
        <v>149</v>
      </c>
      <c r="W170" s="30" t="s">
        <v>149</v>
      </c>
      <c r="X170" s="30" t="s">
        <v>149</v>
      </c>
      <c r="Y170" s="30" t="s">
        <v>149</v>
      </c>
      <c r="Z170" s="30" t="s">
        <v>149</v>
      </c>
      <c r="AA170" s="30" t="s">
        <v>149</v>
      </c>
      <c r="AB170" s="30" t="s">
        <v>149</v>
      </c>
      <c r="AC170" s="30" t="s">
        <v>149</v>
      </c>
      <c r="AD170" s="30" t="s">
        <v>149</v>
      </c>
      <c r="AE170" s="30" t="s">
        <v>149</v>
      </c>
      <c r="AF170" s="30" t="s">
        <v>149</v>
      </c>
      <c r="AG170" s="30" t="s">
        <v>149</v>
      </c>
      <c r="AH170" s="30" t="s">
        <v>149</v>
      </c>
      <c r="AI170" s="30" t="s">
        <v>149</v>
      </c>
      <c r="AJ170" s="30" t="s">
        <v>149</v>
      </c>
      <c r="AK170" s="30" t="s">
        <v>149</v>
      </c>
      <c r="AL170" s="30" t="s">
        <v>149</v>
      </c>
      <c r="AM170" s="30" t="s">
        <v>149</v>
      </c>
      <c r="AN170" s="30" t="s">
        <v>149</v>
      </c>
      <c r="AO170" s="30" t="s">
        <v>149</v>
      </c>
      <c r="AP170" s="30" t="s">
        <v>149</v>
      </c>
      <c r="AQ170" s="30" t="s">
        <v>149</v>
      </c>
      <c r="AR170" s="30" t="s">
        <v>149</v>
      </c>
      <c r="AS170" s="30" t="s">
        <v>149</v>
      </c>
      <c r="AT170" s="30" t="s">
        <v>149</v>
      </c>
      <c r="AU170" s="30" t="s">
        <v>149</v>
      </c>
      <c r="AV170" s="30" t="s">
        <v>149</v>
      </c>
      <c r="AW170" s="30" t="s">
        <v>149</v>
      </c>
      <c r="AX170" s="30" t="s">
        <v>149</v>
      </c>
      <c r="AY170" s="30" t="s">
        <v>149</v>
      </c>
      <c r="AZ170" s="30" t="s">
        <v>149</v>
      </c>
      <c r="BA170" s="30" t="s">
        <v>149</v>
      </c>
      <c r="BB170" s="30" t="s">
        <v>149</v>
      </c>
      <c r="BC170" s="30"/>
      <c r="BD170" s="30" t="s">
        <v>149</v>
      </c>
      <c r="BE170" s="30" t="s">
        <v>149</v>
      </c>
      <c r="BF170" s="30" t="s">
        <v>149</v>
      </c>
      <c r="BG170" s="30" t="s">
        <v>149</v>
      </c>
      <c r="BH170" s="30" t="s">
        <v>149</v>
      </c>
      <c r="BI170" s="30" t="s">
        <v>149</v>
      </c>
      <c r="BJ170" s="30" t="s">
        <v>149</v>
      </c>
      <c r="BK170" s="30" t="s">
        <v>149</v>
      </c>
      <c r="BL170" s="30" t="s">
        <v>148</v>
      </c>
      <c r="BM170" s="30" t="s">
        <v>149</v>
      </c>
      <c r="BN170" s="30" t="s">
        <v>149</v>
      </c>
      <c r="BO170" s="30" t="s">
        <v>323</v>
      </c>
      <c r="BP170" s="30" t="s">
        <v>323</v>
      </c>
      <c r="BQ170" s="30" t="s">
        <v>323</v>
      </c>
      <c r="BR170" s="46" t="s">
        <v>149</v>
      </c>
      <c r="BS170" s="30" t="s">
        <v>323</v>
      </c>
      <c r="BT170" s="30" t="s">
        <v>149</v>
      </c>
      <c r="BU170" s="30" t="s">
        <v>149</v>
      </c>
      <c r="BV170" s="30" t="s">
        <v>150</v>
      </c>
      <c r="BW170" s="30" t="s">
        <v>149</v>
      </c>
      <c r="BX170" s="30" t="s">
        <v>149</v>
      </c>
      <c r="BY170" s="30" t="s">
        <v>149</v>
      </c>
      <c r="BZ170" s="30" t="s">
        <v>149</v>
      </c>
      <c r="CA170" s="30" t="s">
        <v>149</v>
      </c>
      <c r="CB170" s="30" t="s">
        <v>149</v>
      </c>
      <c r="CC170" s="30" t="s">
        <v>149</v>
      </c>
      <c r="CD170" s="30" t="s">
        <v>149</v>
      </c>
      <c r="CE170" s="30" t="s">
        <v>149</v>
      </c>
      <c r="CF170" s="30" t="s">
        <v>149</v>
      </c>
      <c r="CG170" s="30" t="s">
        <v>149</v>
      </c>
      <c r="CH170" s="30" t="s">
        <v>149</v>
      </c>
      <c r="CI170" s="30" t="s">
        <v>149</v>
      </c>
      <c r="CJ170" s="30" t="s">
        <v>149</v>
      </c>
      <c r="CK170" s="30" t="s">
        <v>149</v>
      </c>
      <c r="CL170" s="30" t="s">
        <v>149</v>
      </c>
      <c r="CM170" s="30" t="s">
        <v>149</v>
      </c>
      <c r="CN170" s="30" t="s">
        <v>149</v>
      </c>
      <c r="CO170" s="30" t="s">
        <v>149</v>
      </c>
      <c r="CP170" s="30" t="s">
        <v>149</v>
      </c>
      <c r="CQ170" s="30" t="s">
        <v>149</v>
      </c>
      <c r="CR170" s="30" t="s">
        <v>149</v>
      </c>
      <c r="CS170" s="30" t="s">
        <v>149</v>
      </c>
      <c r="CT170" s="30" t="s">
        <v>149</v>
      </c>
      <c r="CU170" s="30" t="s">
        <v>149</v>
      </c>
      <c r="CV170" s="30" t="s">
        <v>149</v>
      </c>
      <c r="CW170" s="30" t="s">
        <v>149</v>
      </c>
      <c r="CX170" s="30" t="s">
        <v>149</v>
      </c>
      <c r="CY170" s="30" t="s">
        <v>149</v>
      </c>
      <c r="CZ170" s="30" t="s">
        <v>149</v>
      </c>
      <c r="DA170" s="30" t="s">
        <v>149</v>
      </c>
      <c r="DB170" s="30" t="s">
        <v>149</v>
      </c>
      <c r="DC170" s="30" t="s">
        <v>149</v>
      </c>
      <c r="DD170" s="30" t="s">
        <v>149</v>
      </c>
      <c r="DE170" s="30" t="s">
        <v>149</v>
      </c>
      <c r="DF170" s="30" t="s">
        <v>149</v>
      </c>
      <c r="DG170" s="30" t="s">
        <v>149</v>
      </c>
      <c r="DH170" s="30" t="s">
        <v>149</v>
      </c>
      <c r="DI170" s="30" t="s">
        <v>149</v>
      </c>
      <c r="DJ170" s="30" t="s">
        <v>149</v>
      </c>
      <c r="DK170" s="30" t="s">
        <v>149</v>
      </c>
      <c r="DL170" s="30" t="s">
        <v>149</v>
      </c>
      <c r="DM170" s="30" t="s">
        <v>149</v>
      </c>
      <c r="DN170" s="30" t="s">
        <v>149</v>
      </c>
      <c r="DO170" s="30" t="s">
        <v>149</v>
      </c>
      <c r="DP170" s="30" t="s">
        <v>149</v>
      </c>
      <c r="DQ170" s="30" t="s">
        <v>149</v>
      </c>
      <c r="DR170" s="30" t="s">
        <v>149</v>
      </c>
      <c r="DS170" s="30" t="s">
        <v>149</v>
      </c>
      <c r="DT170" s="30" t="s">
        <v>149</v>
      </c>
      <c r="DU170" s="30" t="s">
        <v>149</v>
      </c>
      <c r="DV170" s="30" t="s">
        <v>149</v>
      </c>
      <c r="DW170" s="30" t="s">
        <v>149</v>
      </c>
      <c r="DX170" s="30" t="s">
        <v>149</v>
      </c>
      <c r="DY170" s="30" t="s">
        <v>149</v>
      </c>
      <c r="DZ170" s="30" t="s">
        <v>149</v>
      </c>
      <c r="EA170" s="30" t="s">
        <v>149</v>
      </c>
      <c r="EB170" s="30" t="s">
        <v>149</v>
      </c>
      <c r="EC170" s="30" t="s">
        <v>149</v>
      </c>
      <c r="ED170" s="30" t="s">
        <v>149</v>
      </c>
      <c r="EE170" s="30" t="s">
        <v>149</v>
      </c>
      <c r="EF170" s="30" t="s">
        <v>149</v>
      </c>
      <c r="EG170" s="30" t="s">
        <v>149</v>
      </c>
      <c r="EH170" s="30" t="s">
        <v>149</v>
      </c>
      <c r="EI170" s="30" t="s">
        <v>149</v>
      </c>
      <c r="EJ170" s="30" t="s">
        <v>149</v>
      </c>
      <c r="EK170" s="30" t="s">
        <v>149</v>
      </c>
      <c r="EL170" s="30" t="s">
        <v>836</v>
      </c>
      <c r="EM170" s="30" t="s">
        <v>274</v>
      </c>
      <c r="EN170" s="30" t="s">
        <v>1168</v>
      </c>
      <c r="EO170" s="30" t="s">
        <v>1137</v>
      </c>
      <c r="EP170" s="30" t="s">
        <v>1169</v>
      </c>
      <c r="EQ170" s="30" t="s">
        <v>878</v>
      </c>
      <c r="ER170" s="30" t="s">
        <v>1170</v>
      </c>
      <c r="ES170" s="30" t="s">
        <v>274</v>
      </c>
    </row>
    <row r="171" spans="1:234" s="2" customFormat="1" ht="22.5" customHeight="1" x14ac:dyDescent="0.35">
      <c r="A171" s="29">
        <v>169</v>
      </c>
      <c r="B171" s="30" t="s">
        <v>1171</v>
      </c>
      <c r="C171" s="31" t="s">
        <v>826</v>
      </c>
      <c r="D171" s="30" t="s">
        <v>846</v>
      </c>
      <c r="E171" s="30" t="s">
        <v>859</v>
      </c>
      <c r="F171" s="30">
        <v>48</v>
      </c>
      <c r="G171" s="30">
        <v>5</v>
      </c>
      <c r="H171" s="30" t="s">
        <v>157</v>
      </c>
      <c r="I171" s="30" t="s">
        <v>172</v>
      </c>
      <c r="J171" s="38">
        <v>4500000</v>
      </c>
      <c r="K171" s="38">
        <v>3500000</v>
      </c>
      <c r="L171" s="30" t="s">
        <v>173</v>
      </c>
      <c r="M171" s="30" t="s">
        <v>848</v>
      </c>
      <c r="N171" s="30">
        <v>250</v>
      </c>
      <c r="O171" s="30" t="s">
        <v>174</v>
      </c>
      <c r="P171" s="30" t="s">
        <v>1151</v>
      </c>
      <c r="Q171" s="30" t="s">
        <v>827</v>
      </c>
      <c r="R171" s="30" t="s">
        <v>149</v>
      </c>
      <c r="S171" s="30" t="s">
        <v>160</v>
      </c>
      <c r="T171" s="30" t="s">
        <v>149</v>
      </c>
      <c r="U171" s="30" t="s">
        <v>148</v>
      </c>
      <c r="V171" s="30" t="s">
        <v>149</v>
      </c>
      <c r="W171" s="30" t="s">
        <v>148</v>
      </c>
      <c r="X171" s="30" t="s">
        <v>149</v>
      </c>
      <c r="Y171" s="30" t="s">
        <v>149</v>
      </c>
      <c r="Z171" s="30" t="s">
        <v>160</v>
      </c>
      <c r="AA171" s="30" t="s">
        <v>149</v>
      </c>
      <c r="AB171" s="30" t="s">
        <v>149</v>
      </c>
      <c r="AC171" s="30" t="s">
        <v>149</v>
      </c>
      <c r="AD171" s="30" t="s">
        <v>160</v>
      </c>
      <c r="AE171" s="30" t="s">
        <v>149</v>
      </c>
      <c r="AF171" s="30" t="s">
        <v>160</v>
      </c>
      <c r="AG171" s="30" t="s">
        <v>159</v>
      </c>
      <c r="AH171" s="30" t="s">
        <v>160</v>
      </c>
      <c r="AI171" s="30" t="s">
        <v>149</v>
      </c>
      <c r="AJ171" s="30" t="s">
        <v>149</v>
      </c>
      <c r="AK171" s="30" t="s">
        <v>149</v>
      </c>
      <c r="AL171" s="30" t="s">
        <v>160</v>
      </c>
      <c r="AM171" s="30" t="s">
        <v>149</v>
      </c>
      <c r="AN171" s="30" t="s">
        <v>160</v>
      </c>
      <c r="AO171" s="30" t="s">
        <v>159</v>
      </c>
      <c r="AP171" s="30" t="s">
        <v>160</v>
      </c>
      <c r="AQ171" s="30" t="s">
        <v>149</v>
      </c>
      <c r="AR171" s="30" t="s">
        <v>149</v>
      </c>
      <c r="AS171" s="30" t="s">
        <v>160</v>
      </c>
      <c r="AT171" s="30" t="s">
        <v>149</v>
      </c>
      <c r="AU171" s="30" t="s">
        <v>149</v>
      </c>
      <c r="AV171" s="30" t="s">
        <v>160</v>
      </c>
      <c r="AW171" s="30" t="s">
        <v>149</v>
      </c>
      <c r="AX171" s="30" t="s">
        <v>149</v>
      </c>
      <c r="AY171" s="30" t="s">
        <v>149</v>
      </c>
      <c r="AZ171" s="30" t="s">
        <v>149</v>
      </c>
      <c r="BA171" s="30" t="s">
        <v>149</v>
      </c>
      <c r="BB171" s="30" t="s">
        <v>149</v>
      </c>
      <c r="BC171" s="30"/>
      <c r="BD171" s="30" t="s">
        <v>149</v>
      </c>
      <c r="BE171" s="30" t="s">
        <v>149</v>
      </c>
      <c r="BF171" s="30" t="s">
        <v>160</v>
      </c>
      <c r="BG171" s="30" t="s">
        <v>149</v>
      </c>
      <c r="BH171" s="30" t="s">
        <v>160</v>
      </c>
      <c r="BI171" s="30" t="s">
        <v>149</v>
      </c>
      <c r="BJ171" s="30" t="s">
        <v>160</v>
      </c>
      <c r="BK171" s="30" t="s">
        <v>149</v>
      </c>
      <c r="BL171" s="30" t="s">
        <v>149</v>
      </c>
      <c r="BM171" s="30" t="s">
        <v>149</v>
      </c>
      <c r="BN171" s="30" t="s">
        <v>149</v>
      </c>
      <c r="BO171" s="30" t="s">
        <v>323</v>
      </c>
      <c r="BP171" s="30" t="s">
        <v>149</v>
      </c>
      <c r="BQ171" s="30" t="s">
        <v>149</v>
      </c>
      <c r="BR171" s="46" t="s">
        <v>160</v>
      </c>
      <c r="BS171" s="30" t="s">
        <v>149</v>
      </c>
      <c r="BT171" s="30" t="s">
        <v>149</v>
      </c>
      <c r="BU171" s="30" t="s">
        <v>149</v>
      </c>
      <c r="BV171" s="30" t="s">
        <v>150</v>
      </c>
      <c r="BW171" s="30" t="s">
        <v>149</v>
      </c>
      <c r="BX171" s="30" t="s">
        <v>149</v>
      </c>
      <c r="BY171" s="30" t="s">
        <v>160</v>
      </c>
      <c r="BZ171" s="30" t="s">
        <v>160</v>
      </c>
      <c r="CA171" s="30" t="s">
        <v>160</v>
      </c>
      <c r="CB171" s="30" t="s">
        <v>160</v>
      </c>
      <c r="CC171" s="30" t="s">
        <v>160</v>
      </c>
      <c r="CD171" s="30" t="s">
        <v>160</v>
      </c>
      <c r="CE171" s="2" t="s">
        <v>149</v>
      </c>
      <c r="CF171" s="30" t="s">
        <v>159</v>
      </c>
      <c r="CG171" s="30" t="s">
        <v>149</v>
      </c>
      <c r="CH171" s="30" t="s">
        <v>149</v>
      </c>
      <c r="CI171" s="30" t="s">
        <v>149</v>
      </c>
      <c r="CJ171" s="30" t="s">
        <v>149</v>
      </c>
      <c r="CK171" s="30" t="s">
        <v>149</v>
      </c>
      <c r="CL171" s="30" t="s">
        <v>160</v>
      </c>
      <c r="CM171" s="30" t="s">
        <v>149</v>
      </c>
      <c r="CN171" s="30" t="s">
        <v>160</v>
      </c>
      <c r="CO171" s="30" t="s">
        <v>149</v>
      </c>
      <c r="CP171" s="30" t="s">
        <v>149</v>
      </c>
      <c r="CQ171" s="30" t="s">
        <v>160</v>
      </c>
      <c r="CR171" s="30" t="s">
        <v>149</v>
      </c>
      <c r="CS171" s="30" t="s">
        <v>149</v>
      </c>
      <c r="CT171" s="30" t="s">
        <v>149</v>
      </c>
      <c r="CU171" s="30" t="s">
        <v>160</v>
      </c>
      <c r="CV171" s="30" t="s">
        <v>149</v>
      </c>
      <c r="CW171" s="30" t="s">
        <v>149</v>
      </c>
      <c r="CX171" s="30" t="s">
        <v>149</v>
      </c>
      <c r="CY171" s="30" t="s">
        <v>149</v>
      </c>
      <c r="CZ171" s="30" t="s">
        <v>149</v>
      </c>
      <c r="DA171" s="30" t="s">
        <v>149</v>
      </c>
      <c r="DB171" s="30" t="s">
        <v>160</v>
      </c>
      <c r="DC171" s="30" t="s">
        <v>149</v>
      </c>
      <c r="DD171" s="30" t="s">
        <v>160</v>
      </c>
      <c r="DE171" s="30" t="s">
        <v>160</v>
      </c>
      <c r="DF171" s="30" t="s">
        <v>149</v>
      </c>
      <c r="DG171" s="30" t="s">
        <v>149</v>
      </c>
      <c r="DH171" s="30" t="s">
        <v>149</v>
      </c>
      <c r="DI171" s="30" t="s">
        <v>149</v>
      </c>
      <c r="DJ171" s="30" t="s">
        <v>149</v>
      </c>
      <c r="DK171" s="30" t="s">
        <v>149</v>
      </c>
      <c r="DL171" s="30" t="s">
        <v>149</v>
      </c>
      <c r="DM171" s="30" t="s">
        <v>149</v>
      </c>
      <c r="DN171" s="30" t="s">
        <v>150</v>
      </c>
      <c r="DO171" s="30" t="s">
        <v>160</v>
      </c>
      <c r="DP171" s="30" t="s">
        <v>149</v>
      </c>
      <c r="DQ171" s="30" t="s">
        <v>160</v>
      </c>
      <c r="DR171" s="30" t="s">
        <v>149</v>
      </c>
      <c r="DS171" s="30" t="s">
        <v>160</v>
      </c>
      <c r="DT171" s="30" t="s">
        <v>149</v>
      </c>
      <c r="DU171" s="30" t="s">
        <v>149</v>
      </c>
      <c r="DV171" s="30" t="s">
        <v>149</v>
      </c>
      <c r="DW171" s="30" t="s">
        <v>160</v>
      </c>
      <c r="DX171" s="30" t="s">
        <v>149</v>
      </c>
      <c r="DY171" s="30" t="s">
        <v>149</v>
      </c>
      <c r="DZ171" s="30" t="s">
        <v>149</v>
      </c>
      <c r="EA171" s="30" t="s">
        <v>149</v>
      </c>
      <c r="EB171" s="30" t="s">
        <v>160</v>
      </c>
      <c r="EC171" s="30" t="s">
        <v>149</v>
      </c>
      <c r="ED171" s="30" t="s">
        <v>149</v>
      </c>
      <c r="EE171" s="30" t="s">
        <v>160</v>
      </c>
      <c r="EF171" s="30" t="s">
        <v>149</v>
      </c>
      <c r="EG171" s="30" t="s">
        <v>149</v>
      </c>
      <c r="EH171" s="30" t="s">
        <v>149</v>
      </c>
      <c r="EI171" s="30" t="s">
        <v>160</v>
      </c>
      <c r="EJ171" s="30" t="s">
        <v>149</v>
      </c>
      <c r="EK171" s="30" t="s">
        <v>160</v>
      </c>
      <c r="EL171" s="30" t="s">
        <v>1172</v>
      </c>
      <c r="EM171" s="30" t="s">
        <v>1173</v>
      </c>
      <c r="EN171" s="30" t="s">
        <v>1174</v>
      </c>
      <c r="EO171" s="30" t="s">
        <v>1175</v>
      </c>
      <c r="EP171" s="30" t="s">
        <v>1176</v>
      </c>
      <c r="EQ171" s="30" t="s">
        <v>1177</v>
      </c>
      <c r="ER171" s="30" t="s">
        <v>1178</v>
      </c>
      <c r="ES171" s="30" t="s">
        <v>1179</v>
      </c>
    </row>
    <row r="172" spans="1:234" s="2" customFormat="1" ht="22.5" customHeight="1" x14ac:dyDescent="0.35">
      <c r="A172" s="29">
        <v>170</v>
      </c>
      <c r="B172" s="30" t="s">
        <v>1180</v>
      </c>
      <c r="C172" s="31" t="s">
        <v>826</v>
      </c>
      <c r="D172" s="30" t="s">
        <v>846</v>
      </c>
      <c r="E172" s="30" t="s">
        <v>859</v>
      </c>
      <c r="F172" s="30">
        <v>54</v>
      </c>
      <c r="G172" s="30">
        <v>5</v>
      </c>
      <c r="H172" s="30" t="s">
        <v>157</v>
      </c>
      <c r="I172" s="30" t="s">
        <v>158</v>
      </c>
      <c r="J172" s="38">
        <v>4500000</v>
      </c>
      <c r="K172" s="38">
        <v>3500000</v>
      </c>
      <c r="L172" s="30" t="s">
        <v>173</v>
      </c>
      <c r="M172" s="30" t="s">
        <v>848</v>
      </c>
      <c r="N172" s="30">
        <v>250</v>
      </c>
      <c r="O172" s="30" t="s">
        <v>174</v>
      </c>
      <c r="P172" s="30" t="s">
        <v>1181</v>
      </c>
      <c r="Q172" s="30" t="s">
        <v>827</v>
      </c>
      <c r="R172" s="30" t="s">
        <v>149</v>
      </c>
      <c r="S172" s="30" t="s">
        <v>149</v>
      </c>
      <c r="T172" s="30" t="s">
        <v>149</v>
      </c>
      <c r="U172" s="30" t="s">
        <v>149</v>
      </c>
      <c r="V172" s="30" t="s">
        <v>149</v>
      </c>
      <c r="W172" s="30" t="s">
        <v>149</v>
      </c>
      <c r="X172" s="30" t="s">
        <v>149</v>
      </c>
      <c r="Y172" s="30" t="s">
        <v>149</v>
      </c>
      <c r="Z172" s="30" t="s">
        <v>149</v>
      </c>
      <c r="AA172" s="30" t="s">
        <v>149</v>
      </c>
      <c r="AB172" s="30" t="s">
        <v>149</v>
      </c>
      <c r="AC172" s="30" t="s">
        <v>149</v>
      </c>
      <c r="AD172" s="30" t="s">
        <v>149</v>
      </c>
      <c r="AE172" s="30" t="s">
        <v>149</v>
      </c>
      <c r="AF172" s="30" t="s">
        <v>149</v>
      </c>
      <c r="AG172" s="30" t="s">
        <v>149</v>
      </c>
      <c r="AH172" s="30" t="s">
        <v>149</v>
      </c>
      <c r="AI172" s="30" t="s">
        <v>149</v>
      </c>
      <c r="AJ172" s="30" t="s">
        <v>149</v>
      </c>
      <c r="AK172" s="30" t="s">
        <v>149</v>
      </c>
      <c r="AL172" s="30" t="s">
        <v>149</v>
      </c>
      <c r="AM172" s="30" t="s">
        <v>149</v>
      </c>
      <c r="AN172" s="30" t="s">
        <v>149</v>
      </c>
      <c r="AO172" s="30" t="s">
        <v>149</v>
      </c>
      <c r="AP172" s="30" t="s">
        <v>149</v>
      </c>
      <c r="AQ172" s="30" t="s">
        <v>149</v>
      </c>
      <c r="AR172" s="30" t="s">
        <v>149</v>
      </c>
      <c r="AS172" s="30" t="s">
        <v>149</v>
      </c>
      <c r="AT172" s="30" t="s">
        <v>149</v>
      </c>
      <c r="AU172" s="30" t="s">
        <v>149</v>
      </c>
      <c r="AV172" s="30" t="s">
        <v>149</v>
      </c>
      <c r="AW172" s="30" t="s">
        <v>149</v>
      </c>
      <c r="AX172" s="30" t="s">
        <v>149</v>
      </c>
      <c r="AY172" s="30" t="s">
        <v>149</v>
      </c>
      <c r="AZ172" s="30" t="s">
        <v>149</v>
      </c>
      <c r="BA172" s="30" t="s">
        <v>149</v>
      </c>
      <c r="BB172" s="30" t="s">
        <v>149</v>
      </c>
      <c r="BC172" s="30"/>
      <c r="BD172" s="30" t="s">
        <v>149</v>
      </c>
      <c r="BE172" s="30" t="s">
        <v>149</v>
      </c>
      <c r="BF172" s="30" t="s">
        <v>149</v>
      </c>
      <c r="BG172" s="30" t="s">
        <v>203</v>
      </c>
      <c r="BH172" s="30" t="s">
        <v>149</v>
      </c>
      <c r="BI172" s="30" t="s">
        <v>149</v>
      </c>
      <c r="BJ172" s="30" t="s">
        <v>149</v>
      </c>
      <c r="BK172" s="30" t="s">
        <v>149</v>
      </c>
      <c r="BL172" s="30" t="s">
        <v>148</v>
      </c>
      <c r="BM172" s="30" t="s">
        <v>203</v>
      </c>
      <c r="BN172" s="30" t="s">
        <v>149</v>
      </c>
      <c r="BO172" s="30" t="s">
        <v>323</v>
      </c>
      <c r="BP172" s="30" t="s">
        <v>323</v>
      </c>
      <c r="BQ172" s="30" t="s">
        <v>323</v>
      </c>
      <c r="BR172" s="46" t="s">
        <v>323</v>
      </c>
      <c r="BS172" s="30" t="s">
        <v>323</v>
      </c>
      <c r="BT172" s="30" t="s">
        <v>149</v>
      </c>
      <c r="BU172" s="30" t="s">
        <v>149</v>
      </c>
      <c r="BV172" s="30" t="s">
        <v>150</v>
      </c>
      <c r="BW172" s="30" t="s">
        <v>149</v>
      </c>
      <c r="BX172" s="30" t="s">
        <v>149</v>
      </c>
      <c r="BY172" s="30" t="s">
        <v>149</v>
      </c>
      <c r="BZ172" s="30" t="s">
        <v>149</v>
      </c>
      <c r="CA172" s="30" t="s">
        <v>149</v>
      </c>
      <c r="CB172" s="30" t="s">
        <v>149</v>
      </c>
      <c r="CC172" s="30" t="s">
        <v>149</v>
      </c>
      <c r="CD172" s="30" t="s">
        <v>149</v>
      </c>
      <c r="CE172" s="30" t="s">
        <v>149</v>
      </c>
      <c r="CF172" s="30" t="s">
        <v>149</v>
      </c>
      <c r="CG172" s="30" t="s">
        <v>149</v>
      </c>
      <c r="CH172" s="30" t="s">
        <v>149</v>
      </c>
      <c r="CI172" s="30" t="s">
        <v>149</v>
      </c>
      <c r="CJ172" s="30" t="s">
        <v>149</v>
      </c>
      <c r="CK172" s="30" t="s">
        <v>149</v>
      </c>
      <c r="CL172" s="30" t="s">
        <v>149</v>
      </c>
      <c r="CM172" s="30" t="s">
        <v>149</v>
      </c>
      <c r="CN172" s="30" t="s">
        <v>149</v>
      </c>
      <c r="CO172" s="30" t="s">
        <v>149</v>
      </c>
      <c r="CP172" s="30" t="s">
        <v>149</v>
      </c>
      <c r="CQ172" s="30" t="s">
        <v>149</v>
      </c>
      <c r="CR172" s="30" t="s">
        <v>149</v>
      </c>
      <c r="CS172" s="30" t="s">
        <v>149</v>
      </c>
      <c r="CT172" s="30" t="s">
        <v>149</v>
      </c>
      <c r="CU172" s="30" t="s">
        <v>149</v>
      </c>
      <c r="CV172" s="30" t="s">
        <v>149</v>
      </c>
      <c r="CW172" s="30" t="s">
        <v>149</v>
      </c>
      <c r="CX172" s="30" t="s">
        <v>149</v>
      </c>
      <c r="CY172" s="30" t="s">
        <v>149</v>
      </c>
      <c r="CZ172" s="30" t="s">
        <v>149</v>
      </c>
      <c r="DA172" s="30" t="s">
        <v>149</v>
      </c>
      <c r="DB172" s="30" t="s">
        <v>149</v>
      </c>
      <c r="DC172" s="30" t="s">
        <v>149</v>
      </c>
      <c r="DD172" s="30" t="s">
        <v>149</v>
      </c>
      <c r="DE172" s="30" t="s">
        <v>149</v>
      </c>
      <c r="DF172" s="30" t="s">
        <v>149</v>
      </c>
      <c r="DG172" s="30" t="s">
        <v>149</v>
      </c>
      <c r="DH172" s="30" t="s">
        <v>203</v>
      </c>
      <c r="DI172" s="30" t="s">
        <v>149</v>
      </c>
      <c r="DJ172" s="30" t="s">
        <v>159</v>
      </c>
      <c r="DK172" s="30" t="s">
        <v>159</v>
      </c>
      <c r="DL172" s="30" t="s">
        <v>159</v>
      </c>
      <c r="DM172" s="30" t="s">
        <v>159</v>
      </c>
      <c r="DN172" s="30" t="s">
        <v>150</v>
      </c>
      <c r="DO172" s="2" t="s">
        <v>149</v>
      </c>
      <c r="DP172" s="2" t="s">
        <v>149</v>
      </c>
      <c r="DQ172" s="2" t="s">
        <v>149</v>
      </c>
      <c r="DR172" s="2" t="s">
        <v>149</v>
      </c>
      <c r="DS172" s="2" t="s">
        <v>149</v>
      </c>
      <c r="DT172" s="2" t="s">
        <v>149</v>
      </c>
      <c r="DU172" s="2" t="s">
        <v>149</v>
      </c>
      <c r="DV172" s="2" t="s">
        <v>149</v>
      </c>
      <c r="DW172" s="2" t="s">
        <v>149</v>
      </c>
      <c r="DX172" s="2" t="s">
        <v>149</v>
      </c>
      <c r="DY172" s="2" t="s">
        <v>149</v>
      </c>
      <c r="DZ172" s="2" t="s">
        <v>149</v>
      </c>
      <c r="EA172" s="2" t="s">
        <v>149</v>
      </c>
      <c r="EB172" s="2" t="s">
        <v>149</v>
      </c>
      <c r="EC172" s="2" t="s">
        <v>149</v>
      </c>
      <c r="ED172" s="2" t="s">
        <v>149</v>
      </c>
      <c r="EE172" s="2" t="s">
        <v>149</v>
      </c>
      <c r="EF172" s="2" t="s">
        <v>149</v>
      </c>
      <c r="EG172" s="2" t="s">
        <v>149</v>
      </c>
      <c r="EH172" s="2" t="s">
        <v>149</v>
      </c>
      <c r="EI172" s="2" t="s">
        <v>149</v>
      </c>
      <c r="EJ172" s="2" t="s">
        <v>149</v>
      </c>
      <c r="EK172" s="2" t="s">
        <v>149</v>
      </c>
      <c r="EL172" s="30" t="s">
        <v>1182</v>
      </c>
      <c r="EM172" s="30" t="s">
        <v>274</v>
      </c>
      <c r="EN172" s="30" t="s">
        <v>1131</v>
      </c>
      <c r="EO172" s="30" t="s">
        <v>818</v>
      </c>
      <c r="EP172" s="30" t="s">
        <v>1132</v>
      </c>
      <c r="EQ172" s="30" t="s">
        <v>1133</v>
      </c>
      <c r="ER172" s="30" t="s">
        <v>1134</v>
      </c>
      <c r="ES172" s="30" t="s">
        <v>274</v>
      </c>
    </row>
    <row r="173" spans="1:234" s="2" customFormat="1" ht="22.5" customHeight="1" x14ac:dyDescent="0.35">
      <c r="A173" s="29">
        <v>171</v>
      </c>
      <c r="B173" s="30" t="s">
        <v>1183</v>
      </c>
      <c r="C173" s="31" t="s">
        <v>826</v>
      </c>
      <c r="D173" s="30" t="s">
        <v>846</v>
      </c>
      <c r="E173" s="30" t="s">
        <v>859</v>
      </c>
      <c r="F173" s="30">
        <v>45</v>
      </c>
      <c r="G173" s="30">
        <v>4</v>
      </c>
      <c r="H173" s="30" t="s">
        <v>157</v>
      </c>
      <c r="I173" s="30" t="s">
        <v>158</v>
      </c>
      <c r="J173" s="38">
        <v>4500000</v>
      </c>
      <c r="K173" s="38">
        <v>3500000</v>
      </c>
      <c r="L173" s="30" t="s">
        <v>318</v>
      </c>
      <c r="M173" s="30" t="s">
        <v>848</v>
      </c>
      <c r="N173" s="30">
        <v>135</v>
      </c>
      <c r="O173" s="30" t="s">
        <v>356</v>
      </c>
      <c r="P173" s="30" t="s">
        <v>889</v>
      </c>
      <c r="Q173" s="30" t="s">
        <v>827</v>
      </c>
      <c r="R173" s="30" t="s">
        <v>149</v>
      </c>
      <c r="S173" s="30" t="s">
        <v>149</v>
      </c>
      <c r="T173" s="30" t="s">
        <v>149</v>
      </c>
      <c r="U173" s="30" t="s">
        <v>149</v>
      </c>
      <c r="V173" s="30" t="s">
        <v>149</v>
      </c>
      <c r="W173" s="30" t="s">
        <v>149</v>
      </c>
      <c r="X173" s="30" t="s">
        <v>149</v>
      </c>
      <c r="Y173" s="30" t="s">
        <v>149</v>
      </c>
      <c r="Z173" s="30" t="s">
        <v>149</v>
      </c>
      <c r="AA173" s="30" t="s">
        <v>149</v>
      </c>
      <c r="AB173" s="30" t="s">
        <v>149</v>
      </c>
      <c r="AC173" s="30" t="s">
        <v>149</v>
      </c>
      <c r="AD173" s="30" t="s">
        <v>149</v>
      </c>
      <c r="AE173" s="30" t="s">
        <v>149</v>
      </c>
      <c r="AF173" s="30" t="s">
        <v>149</v>
      </c>
      <c r="AG173" s="30" t="s">
        <v>149</v>
      </c>
      <c r="AH173" s="30" t="s">
        <v>149</v>
      </c>
      <c r="AI173" s="30" t="s">
        <v>149</v>
      </c>
      <c r="AJ173" s="30" t="s">
        <v>149</v>
      </c>
      <c r="AK173" s="30" t="s">
        <v>149</v>
      </c>
      <c r="AL173" s="30" t="s">
        <v>149</v>
      </c>
      <c r="AM173" s="30" t="s">
        <v>149</v>
      </c>
      <c r="AN173" s="30" t="s">
        <v>149</v>
      </c>
      <c r="AO173" s="30" t="s">
        <v>149</v>
      </c>
      <c r="AP173" s="30" t="s">
        <v>149</v>
      </c>
      <c r="AQ173" s="30" t="s">
        <v>149</v>
      </c>
      <c r="AR173" s="30" t="s">
        <v>149</v>
      </c>
      <c r="AS173" s="30" t="s">
        <v>149</v>
      </c>
      <c r="AT173" s="30" t="s">
        <v>149</v>
      </c>
      <c r="AU173" s="30" t="s">
        <v>149</v>
      </c>
      <c r="AV173" s="30" t="s">
        <v>149</v>
      </c>
      <c r="AW173" s="30" t="s">
        <v>149</v>
      </c>
      <c r="AX173" s="30" t="s">
        <v>149</v>
      </c>
      <c r="AY173" s="30" t="s">
        <v>149</v>
      </c>
      <c r="AZ173" s="30" t="s">
        <v>149</v>
      </c>
      <c r="BA173" s="30" t="s">
        <v>149</v>
      </c>
      <c r="BB173" s="30" t="s">
        <v>149</v>
      </c>
      <c r="BC173" s="30"/>
      <c r="BD173" s="30" t="s">
        <v>149</v>
      </c>
      <c r="BE173" s="30" t="s">
        <v>149</v>
      </c>
      <c r="BF173" s="30" t="s">
        <v>149</v>
      </c>
      <c r="BG173" s="30" t="s">
        <v>203</v>
      </c>
      <c r="BH173" s="30" t="s">
        <v>149</v>
      </c>
      <c r="BI173" s="30" t="s">
        <v>149</v>
      </c>
      <c r="BJ173" s="30" t="s">
        <v>149</v>
      </c>
      <c r="BK173" s="30" t="s">
        <v>149</v>
      </c>
      <c r="BL173" s="30" t="s">
        <v>148</v>
      </c>
      <c r="BM173" s="30" t="s">
        <v>203</v>
      </c>
      <c r="BN173" s="30" t="s">
        <v>149</v>
      </c>
      <c r="BO173" s="2" t="s">
        <v>323</v>
      </c>
      <c r="BP173" s="2" t="s">
        <v>323</v>
      </c>
      <c r="BQ173" s="2" t="s">
        <v>323</v>
      </c>
      <c r="BR173" s="2" t="s">
        <v>323</v>
      </c>
      <c r="BS173" s="2" t="s">
        <v>323</v>
      </c>
      <c r="BT173" s="30" t="s">
        <v>149</v>
      </c>
      <c r="BU173" s="30" t="s">
        <v>149</v>
      </c>
      <c r="BV173" s="30" t="s">
        <v>150</v>
      </c>
      <c r="BW173" s="30" t="s">
        <v>149</v>
      </c>
      <c r="BX173" s="30" t="s">
        <v>149</v>
      </c>
      <c r="BY173" s="30" t="s">
        <v>149</v>
      </c>
      <c r="BZ173" s="30" t="s">
        <v>149</v>
      </c>
      <c r="CA173" s="30" t="s">
        <v>149</v>
      </c>
      <c r="CB173" s="30" t="s">
        <v>149</v>
      </c>
      <c r="CC173" s="30" t="s">
        <v>149</v>
      </c>
      <c r="CD173" s="30" t="s">
        <v>149</v>
      </c>
      <c r="CE173" s="30" t="s">
        <v>149</v>
      </c>
      <c r="CF173" s="30" t="s">
        <v>149</v>
      </c>
      <c r="CG173" s="30" t="s">
        <v>149</v>
      </c>
      <c r="CH173" s="30" t="s">
        <v>149</v>
      </c>
      <c r="CI173" s="30" t="s">
        <v>149</v>
      </c>
      <c r="CJ173" s="30" t="s">
        <v>149</v>
      </c>
      <c r="CK173" s="30" t="s">
        <v>149</v>
      </c>
      <c r="CL173" s="30" t="s">
        <v>149</v>
      </c>
      <c r="CM173" s="30" t="s">
        <v>149</v>
      </c>
      <c r="CN173" s="30" t="s">
        <v>149</v>
      </c>
      <c r="CO173" s="30" t="s">
        <v>149</v>
      </c>
      <c r="CP173" s="30" t="s">
        <v>149</v>
      </c>
      <c r="CQ173" s="30" t="s">
        <v>149</v>
      </c>
      <c r="CR173" s="30" t="s">
        <v>149</v>
      </c>
      <c r="CS173" s="30" t="s">
        <v>149</v>
      </c>
      <c r="CT173" s="30" t="s">
        <v>149</v>
      </c>
      <c r="CU173" s="30" t="s">
        <v>149</v>
      </c>
      <c r="CV173" s="30" t="s">
        <v>149</v>
      </c>
      <c r="CW173" s="30" t="s">
        <v>149</v>
      </c>
      <c r="CX173" s="30" t="s">
        <v>149</v>
      </c>
      <c r="CY173" s="30" t="s">
        <v>149</v>
      </c>
      <c r="CZ173" s="30" t="s">
        <v>149</v>
      </c>
      <c r="DA173" s="30" t="s">
        <v>149</v>
      </c>
      <c r="DB173" s="30" t="s">
        <v>149</v>
      </c>
      <c r="DC173" s="30" t="s">
        <v>149</v>
      </c>
      <c r="DD173" s="30" t="s">
        <v>149</v>
      </c>
      <c r="DE173" s="30" t="s">
        <v>149</v>
      </c>
      <c r="DF173" s="30" t="s">
        <v>149</v>
      </c>
      <c r="DG173" s="30" t="s">
        <v>149</v>
      </c>
      <c r="DH173" s="30" t="s">
        <v>203</v>
      </c>
      <c r="DI173" s="30" t="s">
        <v>149</v>
      </c>
      <c r="DJ173" s="30" t="s">
        <v>159</v>
      </c>
      <c r="DK173" s="30" t="s">
        <v>159</v>
      </c>
      <c r="DL173" s="30" t="s">
        <v>159</v>
      </c>
      <c r="DM173" s="30" t="s">
        <v>159</v>
      </c>
      <c r="DN173" s="30" t="s">
        <v>150</v>
      </c>
      <c r="DO173" s="2" t="s">
        <v>149</v>
      </c>
      <c r="DP173" s="2" t="s">
        <v>149</v>
      </c>
      <c r="DQ173" s="2" t="s">
        <v>149</v>
      </c>
      <c r="DR173" s="2" t="s">
        <v>149</v>
      </c>
      <c r="DS173" s="2" t="s">
        <v>149</v>
      </c>
      <c r="DT173" s="2" t="s">
        <v>149</v>
      </c>
      <c r="DU173" s="2" t="s">
        <v>149</v>
      </c>
      <c r="DV173" s="2" t="s">
        <v>149</v>
      </c>
      <c r="DW173" s="2" t="s">
        <v>149</v>
      </c>
      <c r="DX173" s="2" t="s">
        <v>149</v>
      </c>
      <c r="DY173" s="2" t="s">
        <v>149</v>
      </c>
      <c r="DZ173" s="2" t="s">
        <v>149</v>
      </c>
      <c r="EA173" s="2" t="s">
        <v>149</v>
      </c>
      <c r="EB173" s="2" t="s">
        <v>149</v>
      </c>
      <c r="EC173" s="2" t="s">
        <v>149</v>
      </c>
      <c r="ED173" s="2" t="s">
        <v>149</v>
      </c>
      <c r="EE173" s="2" t="s">
        <v>149</v>
      </c>
      <c r="EF173" s="2" t="s">
        <v>149</v>
      </c>
      <c r="EG173" s="2" t="s">
        <v>149</v>
      </c>
      <c r="EH173" s="2" t="s">
        <v>149</v>
      </c>
      <c r="EI173" s="2" t="s">
        <v>149</v>
      </c>
      <c r="EJ173" s="2" t="s">
        <v>149</v>
      </c>
      <c r="EK173" s="2" t="s">
        <v>149</v>
      </c>
      <c r="EL173" s="30" t="s">
        <v>1182</v>
      </c>
      <c r="EM173" s="30" t="s">
        <v>274</v>
      </c>
      <c r="EN173" s="30" t="s">
        <v>1131</v>
      </c>
      <c r="EO173" s="30" t="s">
        <v>818</v>
      </c>
      <c r="EP173" s="30" t="s">
        <v>1132</v>
      </c>
      <c r="EQ173" s="30" t="s">
        <v>1133</v>
      </c>
      <c r="ER173" s="30" t="s">
        <v>1134</v>
      </c>
      <c r="ES173" s="30" t="s">
        <v>274</v>
      </c>
    </row>
    <row r="174" spans="1:234" s="25" customFormat="1" ht="22.5" customHeight="1" x14ac:dyDescent="0.35">
      <c r="A174" s="34">
        <v>172</v>
      </c>
      <c r="B174" s="56" t="s">
        <v>1397</v>
      </c>
      <c r="C174" s="57" t="s">
        <v>945</v>
      </c>
      <c r="D174" s="56" t="s">
        <v>846</v>
      </c>
      <c r="E174" s="56" t="s">
        <v>1398</v>
      </c>
      <c r="F174" s="56">
        <v>46</v>
      </c>
      <c r="G174" s="56">
        <v>5</v>
      </c>
      <c r="H174" s="56" t="s">
        <v>344</v>
      </c>
      <c r="I174" s="56" t="s">
        <v>172</v>
      </c>
      <c r="J174" s="58">
        <v>8000000</v>
      </c>
      <c r="K174" s="58">
        <v>6000000</v>
      </c>
      <c r="L174" s="56" t="s">
        <v>173</v>
      </c>
      <c r="M174" s="56" t="s">
        <v>147</v>
      </c>
      <c r="N174" s="56">
        <v>245</v>
      </c>
      <c r="O174" s="56" t="s">
        <v>1349</v>
      </c>
      <c r="P174" s="56" t="s">
        <v>889</v>
      </c>
      <c r="Q174" s="56" t="s">
        <v>827</v>
      </c>
      <c r="R174" s="56" t="s">
        <v>149</v>
      </c>
      <c r="S174" s="56" t="s">
        <v>149</v>
      </c>
      <c r="T174" s="56" t="s">
        <v>149</v>
      </c>
      <c r="U174" s="56" t="s">
        <v>149</v>
      </c>
      <c r="V174" s="56" t="s">
        <v>149</v>
      </c>
      <c r="W174" s="56" t="s">
        <v>149</v>
      </c>
      <c r="X174" s="56" t="s">
        <v>149</v>
      </c>
      <c r="Y174" s="56" t="s">
        <v>149</v>
      </c>
      <c r="Z174" s="56" t="s">
        <v>149</v>
      </c>
      <c r="AA174" s="56" t="s">
        <v>149</v>
      </c>
      <c r="AB174" s="56" t="s">
        <v>149</v>
      </c>
      <c r="AC174" s="56" t="s">
        <v>149</v>
      </c>
      <c r="AD174" s="56" t="s">
        <v>149</v>
      </c>
      <c r="AE174" s="56" t="s">
        <v>149</v>
      </c>
      <c r="AF174" s="56" t="s">
        <v>149</v>
      </c>
      <c r="AG174" s="56" t="s">
        <v>149</v>
      </c>
      <c r="AH174" s="56" t="s">
        <v>149</v>
      </c>
      <c r="AI174" s="56" t="s">
        <v>149</v>
      </c>
      <c r="AJ174" s="56" t="s">
        <v>149</v>
      </c>
      <c r="AK174" s="56" t="s">
        <v>149</v>
      </c>
      <c r="AL174" s="56" t="s">
        <v>149</v>
      </c>
      <c r="AM174" s="56" t="s">
        <v>149</v>
      </c>
      <c r="AN174" s="56" t="s">
        <v>149</v>
      </c>
      <c r="AO174" s="56" t="s">
        <v>148</v>
      </c>
      <c r="AP174" s="56" t="s">
        <v>149</v>
      </c>
      <c r="AQ174" s="56" t="s">
        <v>149</v>
      </c>
      <c r="AR174" s="56" t="s">
        <v>149</v>
      </c>
      <c r="AS174" s="56" t="s">
        <v>149</v>
      </c>
      <c r="AT174" s="56" t="s">
        <v>149</v>
      </c>
      <c r="AU174" s="56" t="s">
        <v>149</v>
      </c>
      <c r="AV174" s="56" t="s">
        <v>149</v>
      </c>
      <c r="AW174" s="56" t="s">
        <v>148</v>
      </c>
      <c r="AX174" s="56" t="s">
        <v>149</v>
      </c>
      <c r="AY174" s="56" t="s">
        <v>149</v>
      </c>
      <c r="AZ174" s="56" t="s">
        <v>149</v>
      </c>
      <c r="BA174" s="56" t="s">
        <v>149</v>
      </c>
      <c r="BB174" s="56" t="s">
        <v>149</v>
      </c>
      <c r="BC174" s="56"/>
      <c r="BD174" s="56" t="s">
        <v>149</v>
      </c>
      <c r="BE174" s="56" t="s">
        <v>149</v>
      </c>
      <c r="BF174" s="56" t="s">
        <v>149</v>
      </c>
      <c r="BG174" s="56" t="s">
        <v>149</v>
      </c>
      <c r="BH174" s="56" t="s">
        <v>149</v>
      </c>
      <c r="BI174" s="56" t="s">
        <v>149</v>
      </c>
      <c r="BJ174" s="56" t="s">
        <v>323</v>
      </c>
      <c r="BK174" s="56" t="s">
        <v>149</v>
      </c>
      <c r="BL174" s="56" t="s">
        <v>149</v>
      </c>
      <c r="BM174" s="56" t="s">
        <v>149</v>
      </c>
      <c r="BN174" s="56" t="s">
        <v>149</v>
      </c>
      <c r="BO174" s="56" t="s">
        <v>150</v>
      </c>
      <c r="BP174" s="56" t="s">
        <v>149</v>
      </c>
      <c r="BQ174" s="56" t="s">
        <v>150</v>
      </c>
      <c r="BR174" s="56" t="s">
        <v>150</v>
      </c>
      <c r="BS174" s="56" t="s">
        <v>150</v>
      </c>
      <c r="BT174" s="56" t="s">
        <v>149</v>
      </c>
      <c r="BU174" s="56" t="s">
        <v>150</v>
      </c>
      <c r="BV174" s="56" t="s">
        <v>150</v>
      </c>
      <c r="BW174" s="56" t="s">
        <v>149</v>
      </c>
      <c r="BX174" s="56" t="s">
        <v>149</v>
      </c>
      <c r="BY174" s="56" t="s">
        <v>149</v>
      </c>
      <c r="BZ174" s="56" t="s">
        <v>149</v>
      </c>
      <c r="CA174" s="56" t="s">
        <v>149</v>
      </c>
      <c r="CB174" s="56" t="s">
        <v>149</v>
      </c>
      <c r="CC174" s="56" t="s">
        <v>149</v>
      </c>
      <c r="CD174" s="56" t="s">
        <v>149</v>
      </c>
      <c r="CE174" s="56" t="s">
        <v>149</v>
      </c>
      <c r="CF174" s="56" t="s">
        <v>149</v>
      </c>
      <c r="CG174" s="56" t="s">
        <v>149</v>
      </c>
      <c r="CH174" s="56" t="s">
        <v>149</v>
      </c>
      <c r="CI174" s="56" t="s">
        <v>149</v>
      </c>
      <c r="CJ174" s="56" t="s">
        <v>149</v>
      </c>
      <c r="CK174" s="56" t="s">
        <v>149</v>
      </c>
      <c r="CL174" s="56" t="s">
        <v>149</v>
      </c>
      <c r="CM174" s="56" t="s">
        <v>150</v>
      </c>
      <c r="CN174" s="56" t="s">
        <v>149</v>
      </c>
      <c r="CO174" s="56" t="s">
        <v>149</v>
      </c>
      <c r="CP174" s="56" t="s">
        <v>149</v>
      </c>
      <c r="CQ174" s="56" t="s">
        <v>149</v>
      </c>
      <c r="CR174" s="56" t="s">
        <v>149</v>
      </c>
      <c r="CS174" s="56" t="s">
        <v>149</v>
      </c>
      <c r="CT174" s="56" t="s">
        <v>149</v>
      </c>
      <c r="CU174" s="56" t="s">
        <v>149</v>
      </c>
      <c r="CV174" s="56" t="s">
        <v>149</v>
      </c>
      <c r="CW174" s="56" t="s">
        <v>149</v>
      </c>
      <c r="CX174" s="56" t="s">
        <v>149</v>
      </c>
      <c r="CY174" s="56" t="s">
        <v>149</v>
      </c>
      <c r="CZ174" s="56" t="s">
        <v>149</v>
      </c>
      <c r="DA174" s="56" t="s">
        <v>149</v>
      </c>
      <c r="DB174" s="56" t="s">
        <v>149</v>
      </c>
      <c r="DC174" s="56" t="s">
        <v>149</v>
      </c>
      <c r="DD174" s="56" t="s">
        <v>149</v>
      </c>
      <c r="DE174" s="56" t="s">
        <v>149</v>
      </c>
      <c r="DF174" s="56" t="s">
        <v>149</v>
      </c>
      <c r="DG174" s="56" t="s">
        <v>149</v>
      </c>
      <c r="DH174" s="56" t="s">
        <v>149</v>
      </c>
      <c r="DI174" s="56" t="s">
        <v>149</v>
      </c>
      <c r="DJ174" s="56" t="s">
        <v>149</v>
      </c>
      <c r="DK174" s="56" t="s">
        <v>149</v>
      </c>
      <c r="DL174" s="56" t="s">
        <v>149</v>
      </c>
      <c r="DM174" s="56" t="s">
        <v>323</v>
      </c>
      <c r="DN174" s="56" t="s">
        <v>149</v>
      </c>
      <c r="DO174" s="56" t="s">
        <v>149</v>
      </c>
      <c r="DP174" s="56" t="s">
        <v>149</v>
      </c>
      <c r="DQ174" s="56" t="s">
        <v>149</v>
      </c>
      <c r="DR174" s="56" t="s">
        <v>149</v>
      </c>
      <c r="DS174" s="56" t="s">
        <v>149</v>
      </c>
      <c r="DT174" s="56" t="s">
        <v>149</v>
      </c>
      <c r="DU174" s="56" t="s">
        <v>149</v>
      </c>
      <c r="DV174" s="56" t="s">
        <v>149</v>
      </c>
      <c r="DW174" s="56" t="s">
        <v>149</v>
      </c>
      <c r="DX174" s="56" t="s">
        <v>149</v>
      </c>
      <c r="DY174" s="56" t="s">
        <v>149</v>
      </c>
      <c r="DZ174" s="56" t="s">
        <v>150</v>
      </c>
      <c r="EA174" s="56" t="s">
        <v>203</v>
      </c>
      <c r="EB174" s="56" t="s">
        <v>149</v>
      </c>
      <c r="EC174" s="56" t="s">
        <v>149</v>
      </c>
      <c r="ED174" s="56" t="s">
        <v>149</v>
      </c>
      <c r="EE174" s="56" t="s">
        <v>149</v>
      </c>
      <c r="EF174" s="56" t="s">
        <v>203</v>
      </c>
      <c r="EG174" s="56" t="s">
        <v>149</v>
      </c>
      <c r="EH174" s="56" t="s">
        <v>149</v>
      </c>
      <c r="EI174" s="56" t="s">
        <v>149</v>
      </c>
      <c r="EJ174" s="56" t="s">
        <v>149</v>
      </c>
      <c r="EK174" s="56" t="s">
        <v>149</v>
      </c>
      <c r="EL174" s="56" t="s">
        <v>1399</v>
      </c>
      <c r="EM174" s="56" t="s">
        <v>411</v>
      </c>
      <c r="EN174" s="56" t="s">
        <v>1400</v>
      </c>
      <c r="EO174" s="56" t="s">
        <v>1401</v>
      </c>
      <c r="EP174" s="56" t="s">
        <v>1402</v>
      </c>
      <c r="EQ174" s="56" t="s">
        <v>1403</v>
      </c>
      <c r="ER174" s="56" t="s">
        <v>386</v>
      </c>
      <c r="ES174" s="56" t="s">
        <v>411</v>
      </c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</row>
    <row r="175" spans="1:234" s="25" customFormat="1" ht="22.5" customHeight="1" x14ac:dyDescent="0.35">
      <c r="A175" s="34">
        <v>173</v>
      </c>
      <c r="B175" s="17" t="s">
        <v>1404</v>
      </c>
      <c r="C175" s="57" t="s">
        <v>945</v>
      </c>
      <c r="D175" s="17" t="s">
        <v>368</v>
      </c>
      <c r="E175" s="56" t="s">
        <v>1398</v>
      </c>
      <c r="F175" s="17">
        <v>41</v>
      </c>
      <c r="G175" s="17">
        <v>5</v>
      </c>
      <c r="H175" s="17" t="s">
        <v>157</v>
      </c>
      <c r="I175" s="17" t="s">
        <v>172</v>
      </c>
      <c r="J175" s="59">
        <v>8600000</v>
      </c>
      <c r="K175" s="59">
        <v>5500000</v>
      </c>
      <c r="L175" s="17" t="s">
        <v>173</v>
      </c>
      <c r="M175" s="17" t="s">
        <v>147</v>
      </c>
      <c r="N175" s="17">
        <v>250</v>
      </c>
      <c r="O175" s="17" t="s">
        <v>1405</v>
      </c>
      <c r="P175" s="17" t="s">
        <v>889</v>
      </c>
      <c r="Q175" s="17" t="s">
        <v>827</v>
      </c>
      <c r="R175" s="60" t="s">
        <v>149</v>
      </c>
      <c r="S175" s="60" t="s">
        <v>149</v>
      </c>
      <c r="T175" s="60" t="s">
        <v>149</v>
      </c>
      <c r="U175" s="60" t="s">
        <v>149</v>
      </c>
      <c r="V175" s="60" t="s">
        <v>203</v>
      </c>
      <c r="W175" s="60" t="s">
        <v>149</v>
      </c>
      <c r="X175" s="60" t="s">
        <v>203</v>
      </c>
      <c r="Y175" s="60" t="s">
        <v>149</v>
      </c>
      <c r="Z175" s="60" t="s">
        <v>149</v>
      </c>
      <c r="AA175" s="60" t="s">
        <v>149</v>
      </c>
      <c r="AB175" s="60" t="s">
        <v>149</v>
      </c>
      <c r="AC175" s="60" t="s">
        <v>149</v>
      </c>
      <c r="AD175" s="60" t="s">
        <v>203</v>
      </c>
      <c r="AE175" s="60" t="s">
        <v>203</v>
      </c>
      <c r="AF175" s="60" t="s">
        <v>203</v>
      </c>
      <c r="AG175" s="60" t="s">
        <v>149</v>
      </c>
      <c r="AH175" s="60" t="s">
        <v>149</v>
      </c>
      <c r="AI175" s="60" t="s">
        <v>149</v>
      </c>
      <c r="AJ175" s="56" t="s">
        <v>149</v>
      </c>
      <c r="AK175" s="56" t="s">
        <v>149</v>
      </c>
      <c r="AL175" s="56" t="s">
        <v>149</v>
      </c>
      <c r="AM175" s="56" t="s">
        <v>149</v>
      </c>
      <c r="AN175" s="56" t="s">
        <v>149</v>
      </c>
      <c r="AO175" s="56" t="s">
        <v>149</v>
      </c>
      <c r="AP175" s="56" t="s">
        <v>149</v>
      </c>
      <c r="AQ175" s="56" t="s">
        <v>149</v>
      </c>
      <c r="AR175" s="56" t="s">
        <v>149</v>
      </c>
      <c r="AS175" s="56" t="s">
        <v>149</v>
      </c>
      <c r="AT175" s="56" t="s">
        <v>149</v>
      </c>
      <c r="AU175" s="56" t="s">
        <v>149</v>
      </c>
      <c r="AV175" s="56" t="s">
        <v>149</v>
      </c>
      <c r="AW175" s="56" t="s">
        <v>149</v>
      </c>
      <c r="AX175" s="56" t="s">
        <v>149</v>
      </c>
      <c r="AY175" s="56" t="s">
        <v>149</v>
      </c>
      <c r="AZ175" s="60" t="s">
        <v>203</v>
      </c>
      <c r="BA175" s="60" t="s">
        <v>203</v>
      </c>
      <c r="BB175" s="60" t="s">
        <v>149</v>
      </c>
      <c r="BC175" s="60"/>
      <c r="BD175" s="60" t="s">
        <v>149</v>
      </c>
      <c r="BE175" s="60" t="s">
        <v>149</v>
      </c>
      <c r="BF175" s="60" t="s">
        <v>149</v>
      </c>
      <c r="BG175" s="60" t="s">
        <v>149</v>
      </c>
      <c r="BH175" s="60" t="s">
        <v>149</v>
      </c>
      <c r="BI175" s="60" t="s">
        <v>149</v>
      </c>
      <c r="BJ175" s="17" t="s">
        <v>323</v>
      </c>
      <c r="BK175" s="17" t="s">
        <v>323</v>
      </c>
      <c r="BL175" s="60" t="s">
        <v>203</v>
      </c>
      <c r="BM175" s="60" t="s">
        <v>149</v>
      </c>
      <c r="BN175" s="60" t="s">
        <v>323</v>
      </c>
      <c r="BO175" s="60" t="s">
        <v>150</v>
      </c>
      <c r="BP175" s="60" t="s">
        <v>150</v>
      </c>
      <c r="BQ175" s="60" t="s">
        <v>150</v>
      </c>
      <c r="BR175" s="60" t="s">
        <v>150</v>
      </c>
      <c r="BS175" s="60" t="s">
        <v>150</v>
      </c>
      <c r="BT175" s="60" t="s">
        <v>150</v>
      </c>
      <c r="BU175" s="60" t="s">
        <v>149</v>
      </c>
      <c r="BV175" s="60" t="s">
        <v>149</v>
      </c>
      <c r="BW175" s="60" t="s">
        <v>149</v>
      </c>
      <c r="BX175" s="60" t="s">
        <v>149</v>
      </c>
      <c r="BY175" s="60" t="s">
        <v>149</v>
      </c>
      <c r="BZ175" s="60" t="s">
        <v>149</v>
      </c>
      <c r="CA175" s="60" t="s">
        <v>149</v>
      </c>
      <c r="CB175" s="60" t="s">
        <v>149</v>
      </c>
      <c r="CC175" s="60" t="s">
        <v>149</v>
      </c>
      <c r="CD175" s="60" t="s">
        <v>149</v>
      </c>
      <c r="CE175" s="60" t="s">
        <v>149</v>
      </c>
      <c r="CF175" s="60" t="s">
        <v>149</v>
      </c>
      <c r="CG175" s="60" t="s">
        <v>323</v>
      </c>
      <c r="CH175" s="60" t="s">
        <v>203</v>
      </c>
      <c r="CI175" s="60" t="s">
        <v>203</v>
      </c>
      <c r="CJ175" s="60" t="s">
        <v>149</v>
      </c>
      <c r="CK175" s="60" t="s">
        <v>843</v>
      </c>
      <c r="CL175" s="60" t="s">
        <v>149</v>
      </c>
      <c r="CM175" s="17" t="s">
        <v>149</v>
      </c>
      <c r="CN175" s="60" t="s">
        <v>149</v>
      </c>
      <c r="CO175" s="60" t="s">
        <v>149</v>
      </c>
      <c r="CP175" s="60" t="s">
        <v>149</v>
      </c>
      <c r="CQ175" s="60" t="s">
        <v>203</v>
      </c>
      <c r="CR175" s="60" t="s">
        <v>149</v>
      </c>
      <c r="CS175" s="60" t="s">
        <v>149</v>
      </c>
      <c r="CT175" s="60" t="s">
        <v>149</v>
      </c>
      <c r="CU175" s="60" t="s">
        <v>149</v>
      </c>
      <c r="CV175" s="60" t="s">
        <v>203</v>
      </c>
      <c r="CW175" s="60" t="s">
        <v>203</v>
      </c>
      <c r="CX175" s="60" t="s">
        <v>149</v>
      </c>
      <c r="CY175" s="60" t="s">
        <v>149</v>
      </c>
      <c r="CZ175" s="60" t="s">
        <v>203</v>
      </c>
      <c r="DA175" s="60" t="s">
        <v>149</v>
      </c>
      <c r="DB175" s="60" t="s">
        <v>149</v>
      </c>
      <c r="DC175" s="60" t="s">
        <v>149</v>
      </c>
      <c r="DD175" s="60" t="s">
        <v>149</v>
      </c>
      <c r="DE175" s="60" t="s">
        <v>149</v>
      </c>
      <c r="DF175" s="60" t="s">
        <v>149</v>
      </c>
      <c r="DG175" s="60" t="s">
        <v>149</v>
      </c>
      <c r="DH175" s="60" t="s">
        <v>203</v>
      </c>
      <c r="DI175" s="60" t="s">
        <v>203</v>
      </c>
      <c r="DJ175" s="60" t="s">
        <v>149</v>
      </c>
      <c r="DK175" s="60" t="s">
        <v>323</v>
      </c>
      <c r="DL175" s="60" t="s">
        <v>149</v>
      </c>
      <c r="DM175" s="17" t="s">
        <v>149</v>
      </c>
      <c r="DN175" s="60" t="s">
        <v>149</v>
      </c>
      <c r="DO175" s="60" t="s">
        <v>203</v>
      </c>
      <c r="DP175" s="60" t="s">
        <v>203</v>
      </c>
      <c r="DQ175" s="60" t="s">
        <v>149</v>
      </c>
      <c r="DR175" s="60" t="s">
        <v>149</v>
      </c>
      <c r="DS175" s="60" t="s">
        <v>149</v>
      </c>
      <c r="DT175" s="60" t="s">
        <v>149</v>
      </c>
      <c r="DU175" s="60" t="s">
        <v>203</v>
      </c>
      <c r="DV175" s="60" t="s">
        <v>203</v>
      </c>
      <c r="DW175" s="60" t="s">
        <v>323</v>
      </c>
      <c r="DX175" s="60" t="s">
        <v>323</v>
      </c>
      <c r="DY175" s="60" t="s">
        <v>149</v>
      </c>
      <c r="DZ175" s="17" t="s">
        <v>150</v>
      </c>
      <c r="EA175" s="17" t="s">
        <v>149</v>
      </c>
      <c r="EB175" s="17" t="s">
        <v>149</v>
      </c>
      <c r="EC175" s="60" t="s">
        <v>323</v>
      </c>
      <c r="ED175" s="60" t="s">
        <v>149</v>
      </c>
      <c r="EE175" s="60" t="s">
        <v>323</v>
      </c>
      <c r="EF175" s="17" t="s">
        <v>149</v>
      </c>
      <c r="EG175" s="60" t="s">
        <v>323</v>
      </c>
      <c r="EH175" s="60" t="s">
        <v>203</v>
      </c>
      <c r="EI175" s="60" t="s">
        <v>149</v>
      </c>
      <c r="EJ175" s="60" t="s">
        <v>149</v>
      </c>
      <c r="EK175" s="60" t="s">
        <v>149</v>
      </c>
      <c r="EL175" s="17" t="s">
        <v>1406</v>
      </c>
      <c r="EM175" s="17" t="s">
        <v>324</v>
      </c>
      <c r="EN175" s="17" t="s">
        <v>1407</v>
      </c>
      <c r="EO175" s="17" t="s">
        <v>1408</v>
      </c>
      <c r="EP175" s="17" t="s">
        <v>1409</v>
      </c>
      <c r="EQ175" s="17" t="s">
        <v>1410</v>
      </c>
      <c r="ER175" s="17" t="s">
        <v>1411</v>
      </c>
      <c r="ES175" s="17" t="s">
        <v>1412</v>
      </c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</row>
    <row r="176" spans="1:234" s="25" customFormat="1" ht="22.5" customHeight="1" x14ac:dyDescent="0.35">
      <c r="A176" s="34">
        <v>174</v>
      </c>
      <c r="B176" s="17" t="s">
        <v>1413</v>
      </c>
      <c r="C176" s="57" t="s">
        <v>945</v>
      </c>
      <c r="D176" s="17" t="s">
        <v>368</v>
      </c>
      <c r="E176" s="56" t="s">
        <v>1414</v>
      </c>
      <c r="F176" s="17">
        <v>45</v>
      </c>
      <c r="G176" s="17">
        <v>4</v>
      </c>
      <c r="H176" s="17" t="s">
        <v>355</v>
      </c>
      <c r="I176" s="17" t="s">
        <v>158</v>
      </c>
      <c r="J176" s="59">
        <v>9000000</v>
      </c>
      <c r="K176" s="59">
        <v>7500000</v>
      </c>
      <c r="L176" s="17" t="s">
        <v>1415</v>
      </c>
      <c r="M176" s="17" t="s">
        <v>147</v>
      </c>
      <c r="N176" s="17">
        <v>310</v>
      </c>
      <c r="O176" s="17" t="s">
        <v>1405</v>
      </c>
      <c r="P176" s="17"/>
      <c r="Q176" s="17"/>
      <c r="R176" s="60" t="s">
        <v>149</v>
      </c>
      <c r="S176" s="60" t="s">
        <v>149</v>
      </c>
      <c r="T176" s="60" t="s">
        <v>149</v>
      </c>
      <c r="U176" s="60" t="s">
        <v>149</v>
      </c>
      <c r="V176" s="60" t="s">
        <v>149</v>
      </c>
      <c r="W176" s="60" t="s">
        <v>149</v>
      </c>
      <c r="X176" s="60" t="s">
        <v>149</v>
      </c>
      <c r="Y176" s="60" t="s">
        <v>149</v>
      </c>
      <c r="Z176" s="60" t="s">
        <v>149</v>
      </c>
      <c r="AA176" s="60" t="s">
        <v>149</v>
      </c>
      <c r="AB176" s="60" t="s">
        <v>149</v>
      </c>
      <c r="AC176" s="60" t="s">
        <v>149</v>
      </c>
      <c r="AD176" s="60" t="s">
        <v>149</v>
      </c>
      <c r="AE176" s="60" t="s">
        <v>149</v>
      </c>
      <c r="AF176" s="60" t="s">
        <v>149</v>
      </c>
      <c r="AG176" s="60" t="s">
        <v>149</v>
      </c>
      <c r="AH176" s="60" t="s">
        <v>149</v>
      </c>
      <c r="AI176" s="60" t="s">
        <v>149</v>
      </c>
      <c r="AJ176" s="60" t="s">
        <v>149</v>
      </c>
      <c r="AK176" s="60" t="s">
        <v>149</v>
      </c>
      <c r="AL176" s="60" t="s">
        <v>149</v>
      </c>
      <c r="AM176" s="60" t="s">
        <v>149</v>
      </c>
      <c r="AN176" s="60" t="s">
        <v>149</v>
      </c>
      <c r="AO176" s="60" t="s">
        <v>149</v>
      </c>
      <c r="AP176" s="17" t="s">
        <v>323</v>
      </c>
      <c r="AQ176" s="17" t="s">
        <v>149</v>
      </c>
      <c r="AR176" s="17" t="s">
        <v>149</v>
      </c>
      <c r="AS176" s="17" t="s">
        <v>149</v>
      </c>
      <c r="AT176" s="17" t="s">
        <v>149</v>
      </c>
      <c r="AU176" s="17" t="s">
        <v>149</v>
      </c>
      <c r="AV176" s="17" t="s">
        <v>149</v>
      </c>
      <c r="AW176" s="17" t="s">
        <v>149</v>
      </c>
      <c r="AX176" s="17" t="s">
        <v>149</v>
      </c>
      <c r="AY176" s="17" t="s">
        <v>149</v>
      </c>
      <c r="AZ176" s="17" t="s">
        <v>149</v>
      </c>
      <c r="BA176" s="17" t="s">
        <v>149</v>
      </c>
      <c r="BB176" s="17" t="s">
        <v>149</v>
      </c>
      <c r="BC176" s="17"/>
      <c r="BD176" s="17" t="s">
        <v>149</v>
      </c>
      <c r="BE176" s="17" t="s">
        <v>149</v>
      </c>
      <c r="BF176" s="17" t="s">
        <v>149</v>
      </c>
      <c r="BG176" s="17" t="s">
        <v>149</v>
      </c>
      <c r="BH176" s="60" t="s">
        <v>323</v>
      </c>
      <c r="BI176" s="60" t="s">
        <v>149</v>
      </c>
      <c r="BJ176" s="17" t="s">
        <v>323</v>
      </c>
      <c r="BK176" s="17" t="s">
        <v>149</v>
      </c>
      <c r="BL176" s="60" t="s">
        <v>149</v>
      </c>
      <c r="BM176" s="60" t="s">
        <v>149</v>
      </c>
      <c r="BN176" s="60" t="s">
        <v>149</v>
      </c>
      <c r="BO176" s="60" t="s">
        <v>149</v>
      </c>
      <c r="BP176" s="60" t="s">
        <v>149</v>
      </c>
      <c r="BQ176" s="60" t="s">
        <v>390</v>
      </c>
      <c r="BR176" s="60" t="s">
        <v>390</v>
      </c>
      <c r="BS176" s="60" t="s">
        <v>150</v>
      </c>
      <c r="BT176" s="17" t="s">
        <v>150</v>
      </c>
      <c r="BU176" s="60" t="s">
        <v>149</v>
      </c>
      <c r="BV176" s="60" t="s">
        <v>150</v>
      </c>
      <c r="BW176" s="60" t="s">
        <v>149</v>
      </c>
      <c r="BX176" s="60" t="s">
        <v>149</v>
      </c>
      <c r="BY176" s="60" t="s">
        <v>149</v>
      </c>
      <c r="BZ176" s="60" t="s">
        <v>149</v>
      </c>
      <c r="CA176" s="60" t="s">
        <v>149</v>
      </c>
      <c r="CB176" s="60" t="s">
        <v>149</v>
      </c>
      <c r="CC176" s="60" t="s">
        <v>149</v>
      </c>
      <c r="CD176" s="60" t="s">
        <v>149</v>
      </c>
      <c r="CE176" s="60" t="s">
        <v>149</v>
      </c>
      <c r="CF176" s="60" t="s">
        <v>149</v>
      </c>
      <c r="CG176" s="60" t="s">
        <v>149</v>
      </c>
      <c r="CH176" s="60" t="s">
        <v>149</v>
      </c>
      <c r="CI176" s="60" t="s">
        <v>149</v>
      </c>
      <c r="CJ176" s="60" t="s">
        <v>149</v>
      </c>
      <c r="CK176" s="60" t="s">
        <v>149</v>
      </c>
      <c r="CL176" s="60" t="s">
        <v>149</v>
      </c>
      <c r="CM176" s="60" t="s">
        <v>149</v>
      </c>
      <c r="CN176" s="60" t="s">
        <v>149</v>
      </c>
      <c r="CO176" s="60" t="s">
        <v>149</v>
      </c>
      <c r="CP176" s="60" t="s">
        <v>149</v>
      </c>
      <c r="CQ176" s="60" t="s">
        <v>149</v>
      </c>
      <c r="CR176" s="60" t="s">
        <v>149</v>
      </c>
      <c r="CS176" s="60" t="s">
        <v>149</v>
      </c>
      <c r="CT176" s="60" t="s">
        <v>149</v>
      </c>
      <c r="CU176" s="60" t="s">
        <v>149</v>
      </c>
      <c r="CV176" s="60" t="s">
        <v>149</v>
      </c>
      <c r="CW176" s="60" t="s">
        <v>149</v>
      </c>
      <c r="CX176" s="60" t="s">
        <v>149</v>
      </c>
      <c r="CY176" s="60" t="s">
        <v>149</v>
      </c>
      <c r="CZ176" s="60" t="s">
        <v>149</v>
      </c>
      <c r="DA176" s="60" t="s">
        <v>149</v>
      </c>
      <c r="DB176" s="60" t="s">
        <v>149</v>
      </c>
      <c r="DC176" s="60" t="s">
        <v>149</v>
      </c>
      <c r="DD176" s="60" t="s">
        <v>149</v>
      </c>
      <c r="DE176" s="60" t="s">
        <v>149</v>
      </c>
      <c r="DF176" s="60" t="s">
        <v>149</v>
      </c>
      <c r="DG176" s="60" t="s">
        <v>149</v>
      </c>
      <c r="DH176" s="60" t="s">
        <v>149</v>
      </c>
      <c r="DI176" s="60" t="s">
        <v>149</v>
      </c>
      <c r="DJ176" s="60" t="s">
        <v>323</v>
      </c>
      <c r="DK176" s="60" t="s">
        <v>323</v>
      </c>
      <c r="DL176" s="60" t="s">
        <v>149</v>
      </c>
      <c r="DM176" s="17" t="s">
        <v>149</v>
      </c>
      <c r="DN176" s="17" t="s">
        <v>149</v>
      </c>
      <c r="DO176" s="17" t="s">
        <v>149</v>
      </c>
      <c r="DP176" s="17" t="s">
        <v>149</v>
      </c>
      <c r="DQ176" s="17" t="s">
        <v>149</v>
      </c>
      <c r="DR176" s="17" t="s">
        <v>149</v>
      </c>
      <c r="DS176" s="17" t="s">
        <v>149</v>
      </c>
      <c r="DT176" s="17" t="s">
        <v>149</v>
      </c>
      <c r="DU176" s="17" t="s">
        <v>149</v>
      </c>
      <c r="DV176" s="17" t="s">
        <v>149</v>
      </c>
      <c r="DW176" s="17" t="s">
        <v>149</v>
      </c>
      <c r="DX176" s="17" t="s">
        <v>149</v>
      </c>
      <c r="DY176" s="17" t="s">
        <v>149</v>
      </c>
      <c r="DZ176" s="17" t="s">
        <v>323</v>
      </c>
      <c r="EA176" s="17" t="s">
        <v>149</v>
      </c>
      <c r="EB176" s="17" t="s">
        <v>149</v>
      </c>
      <c r="EC176" s="60" t="s">
        <v>149</v>
      </c>
      <c r="ED176" s="60" t="s">
        <v>149</v>
      </c>
      <c r="EE176" s="60" t="s">
        <v>149</v>
      </c>
      <c r="EF176" s="17" t="s">
        <v>149</v>
      </c>
      <c r="EG176" s="60" t="s">
        <v>323</v>
      </c>
      <c r="EH176" s="60" t="s">
        <v>323</v>
      </c>
      <c r="EI176" s="60" t="s">
        <v>149</v>
      </c>
      <c r="EJ176" s="60" t="s">
        <v>149</v>
      </c>
      <c r="EK176" s="60" t="s">
        <v>149</v>
      </c>
      <c r="EL176" s="17" t="s">
        <v>1416</v>
      </c>
      <c r="EM176" s="17" t="s">
        <v>411</v>
      </c>
      <c r="EN176" s="17" t="s">
        <v>1417</v>
      </c>
      <c r="EO176" s="17" t="s">
        <v>1418</v>
      </c>
      <c r="EP176" s="17" t="s">
        <v>1419</v>
      </c>
      <c r="EQ176" s="17" t="s">
        <v>1052</v>
      </c>
      <c r="ER176" s="17" t="s">
        <v>1420</v>
      </c>
      <c r="ES176" s="17" t="s">
        <v>411</v>
      </c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</row>
    <row r="177" spans="1:234" s="25" customFormat="1" ht="22.5" customHeight="1" x14ac:dyDescent="0.35">
      <c r="A177" s="34">
        <v>175</v>
      </c>
      <c r="B177" s="17" t="s">
        <v>1421</v>
      </c>
      <c r="C177" s="61" t="s">
        <v>1065</v>
      </c>
      <c r="D177" s="17" t="s">
        <v>846</v>
      </c>
      <c r="E177" s="17" t="s">
        <v>1414</v>
      </c>
      <c r="F177" s="17">
        <v>53</v>
      </c>
      <c r="G177" s="17">
        <v>4</v>
      </c>
      <c r="H177" s="17" t="s">
        <v>157</v>
      </c>
      <c r="I177" s="17" t="s">
        <v>158</v>
      </c>
      <c r="J177" s="59">
        <v>12000000</v>
      </c>
      <c r="K177" s="59">
        <v>10000000</v>
      </c>
      <c r="L177" s="17" t="s">
        <v>1422</v>
      </c>
      <c r="M177" s="17" t="s">
        <v>147</v>
      </c>
      <c r="N177" s="17">
        <v>325</v>
      </c>
      <c r="O177" s="17" t="s">
        <v>1423</v>
      </c>
      <c r="P177" s="17"/>
      <c r="Q177" s="17"/>
      <c r="R177" s="60" t="s">
        <v>149</v>
      </c>
      <c r="S177" s="60" t="s">
        <v>149</v>
      </c>
      <c r="T177" s="60" t="s">
        <v>149</v>
      </c>
      <c r="U177" s="60" t="s">
        <v>149</v>
      </c>
      <c r="V177" s="60" t="s">
        <v>149</v>
      </c>
      <c r="W177" s="60" t="s">
        <v>149</v>
      </c>
      <c r="X177" s="60" t="s">
        <v>149</v>
      </c>
      <c r="Y177" s="60" t="s">
        <v>203</v>
      </c>
      <c r="Z177" s="60" t="s">
        <v>203</v>
      </c>
      <c r="AA177" s="60" t="s">
        <v>203</v>
      </c>
      <c r="AB177" s="60" t="s">
        <v>149</v>
      </c>
      <c r="AC177" s="60" t="s">
        <v>149</v>
      </c>
      <c r="AD177" s="60" t="s">
        <v>149</v>
      </c>
      <c r="AE177" s="60" t="s">
        <v>149</v>
      </c>
      <c r="AF177" s="60" t="s">
        <v>149</v>
      </c>
      <c r="AG177" s="60" t="s">
        <v>149</v>
      </c>
      <c r="AH177" s="60" t="s">
        <v>149</v>
      </c>
      <c r="AI177" s="60" t="s">
        <v>149</v>
      </c>
      <c r="AJ177" s="60" t="s">
        <v>149</v>
      </c>
      <c r="AK177" s="60" t="s">
        <v>203</v>
      </c>
      <c r="AL177" s="60" t="s">
        <v>203</v>
      </c>
      <c r="AM177" s="60" t="s">
        <v>203</v>
      </c>
      <c r="AN177" s="60" t="s">
        <v>203</v>
      </c>
      <c r="AO177" s="60" t="s">
        <v>203</v>
      </c>
      <c r="AP177" s="60" t="s">
        <v>203</v>
      </c>
      <c r="AQ177" s="17" t="s">
        <v>149</v>
      </c>
      <c r="AR177" s="17" t="s">
        <v>149</v>
      </c>
      <c r="AS177" s="17" t="s">
        <v>149</v>
      </c>
      <c r="AT177" s="60" t="s">
        <v>149</v>
      </c>
      <c r="AU177" s="60" t="s">
        <v>203</v>
      </c>
      <c r="AV177" s="60" t="s">
        <v>203</v>
      </c>
      <c r="AW177" s="60" t="s">
        <v>203</v>
      </c>
      <c r="AX177" s="60" t="s">
        <v>203</v>
      </c>
      <c r="AY177" s="60" t="s">
        <v>203</v>
      </c>
      <c r="AZ177" s="60" t="s">
        <v>203</v>
      </c>
      <c r="BA177" s="60" t="s">
        <v>203</v>
      </c>
      <c r="BB177" s="60" t="s">
        <v>203</v>
      </c>
      <c r="BC177" s="60"/>
      <c r="BD177" s="60" t="s">
        <v>149</v>
      </c>
      <c r="BE177" s="60" t="s">
        <v>149</v>
      </c>
      <c r="BF177" s="60" t="s">
        <v>149</v>
      </c>
      <c r="BG177" s="60" t="s">
        <v>203</v>
      </c>
      <c r="BH177" s="60" t="s">
        <v>203</v>
      </c>
      <c r="BI177" s="60" t="s">
        <v>203</v>
      </c>
      <c r="BJ177" s="17" t="s">
        <v>323</v>
      </c>
      <c r="BK177" s="17" t="s">
        <v>323</v>
      </c>
      <c r="BL177" s="60" t="s">
        <v>203</v>
      </c>
      <c r="BM177" s="60" t="s">
        <v>203</v>
      </c>
      <c r="BN177" s="60" t="s">
        <v>323</v>
      </c>
      <c r="BO177" s="60" t="s">
        <v>150</v>
      </c>
      <c r="BP177" s="60" t="s">
        <v>149</v>
      </c>
      <c r="BQ177" s="60" t="s">
        <v>149</v>
      </c>
      <c r="BR177" s="60" t="s">
        <v>149</v>
      </c>
      <c r="BS177" s="60" t="s">
        <v>149</v>
      </c>
      <c r="BT177" s="17" t="s">
        <v>150</v>
      </c>
      <c r="BU177" s="60" t="s">
        <v>149</v>
      </c>
      <c r="BV177" s="60" t="s">
        <v>149</v>
      </c>
      <c r="BW177" s="60" t="s">
        <v>149</v>
      </c>
      <c r="BX177" s="60" t="s">
        <v>149</v>
      </c>
      <c r="BY177" s="60" t="s">
        <v>149</v>
      </c>
      <c r="BZ177" s="60" t="s">
        <v>203</v>
      </c>
      <c r="CA177" s="60" t="s">
        <v>203</v>
      </c>
      <c r="CB177" s="60" t="s">
        <v>203</v>
      </c>
      <c r="CC177" s="60" t="s">
        <v>203</v>
      </c>
      <c r="CD177" s="60" t="s">
        <v>203</v>
      </c>
      <c r="CE177" s="60" t="s">
        <v>149</v>
      </c>
      <c r="CF177" s="60" t="s">
        <v>149</v>
      </c>
      <c r="CG177" s="60" t="s">
        <v>323</v>
      </c>
      <c r="CH177" s="60" t="s">
        <v>149</v>
      </c>
      <c r="CI177" s="60" t="s">
        <v>149</v>
      </c>
      <c r="CJ177" s="60" t="s">
        <v>203</v>
      </c>
      <c r="CK177" s="60" t="s">
        <v>203</v>
      </c>
      <c r="CL177" s="60" t="s">
        <v>203</v>
      </c>
      <c r="CM177" s="17" t="s">
        <v>149</v>
      </c>
      <c r="CN177" s="60" t="s">
        <v>149</v>
      </c>
      <c r="CO177" s="60" t="s">
        <v>149</v>
      </c>
      <c r="CP177" s="60" t="s">
        <v>149</v>
      </c>
      <c r="CQ177" s="60" t="s">
        <v>203</v>
      </c>
      <c r="CR177" s="60" t="s">
        <v>203</v>
      </c>
      <c r="CS177" s="60" t="s">
        <v>149</v>
      </c>
      <c r="CT177" s="60" t="s">
        <v>149</v>
      </c>
      <c r="CU177" s="60" t="s">
        <v>203</v>
      </c>
      <c r="CV177" s="60" t="s">
        <v>203</v>
      </c>
      <c r="CW177" s="60" t="s">
        <v>203</v>
      </c>
      <c r="CX177" s="60" t="s">
        <v>1424</v>
      </c>
      <c r="CY177" s="60" t="s">
        <v>149</v>
      </c>
      <c r="CZ177" s="60" t="s">
        <v>149</v>
      </c>
      <c r="DA177" s="60" t="s">
        <v>149</v>
      </c>
      <c r="DB177" s="60" t="s">
        <v>203</v>
      </c>
      <c r="DC177" s="60" t="s">
        <v>203</v>
      </c>
      <c r="DD177" s="60" t="s">
        <v>203</v>
      </c>
      <c r="DE177" s="60" t="s">
        <v>149</v>
      </c>
      <c r="DF177" s="60" t="s">
        <v>149</v>
      </c>
      <c r="DG177" s="60" t="s">
        <v>149</v>
      </c>
      <c r="DH177" s="60" t="s">
        <v>149</v>
      </c>
      <c r="DI177" s="60" t="s">
        <v>149</v>
      </c>
      <c r="DJ177" s="60" t="s">
        <v>203</v>
      </c>
      <c r="DK177" s="60" t="s">
        <v>323</v>
      </c>
      <c r="DL177" s="60" t="s">
        <v>203</v>
      </c>
      <c r="DM177" s="60" t="s">
        <v>203</v>
      </c>
      <c r="DN177" s="60" t="s">
        <v>203</v>
      </c>
      <c r="DO177" s="60" t="s">
        <v>203</v>
      </c>
      <c r="DP177" s="60" t="s">
        <v>203</v>
      </c>
      <c r="DQ177" s="60" t="s">
        <v>203</v>
      </c>
      <c r="DR177" s="60" t="s">
        <v>149</v>
      </c>
      <c r="DS177" s="60" t="s">
        <v>843</v>
      </c>
      <c r="DT177" s="60" t="s">
        <v>203</v>
      </c>
      <c r="DU177" s="60" t="s">
        <v>149</v>
      </c>
      <c r="DV177" s="60" t="s">
        <v>149</v>
      </c>
      <c r="DW177" s="60" t="s">
        <v>323</v>
      </c>
      <c r="DX177" s="60" t="s">
        <v>323</v>
      </c>
      <c r="DY177" s="60" t="s">
        <v>203</v>
      </c>
      <c r="DZ177" s="17" t="s">
        <v>323</v>
      </c>
      <c r="EA177" s="17" t="s">
        <v>149</v>
      </c>
      <c r="EB177" s="17" t="s">
        <v>149</v>
      </c>
      <c r="EC177" s="60" t="s">
        <v>323</v>
      </c>
      <c r="ED177" s="60" t="s">
        <v>203</v>
      </c>
      <c r="EE177" s="60" t="s">
        <v>323</v>
      </c>
      <c r="EF177" s="17" t="s">
        <v>203</v>
      </c>
      <c r="EG177" s="60" t="s">
        <v>323</v>
      </c>
      <c r="EH177" s="60" t="s">
        <v>203</v>
      </c>
      <c r="EI177" s="60" t="s">
        <v>203</v>
      </c>
      <c r="EJ177" s="60" t="s">
        <v>203</v>
      </c>
      <c r="EK177" s="60" t="s">
        <v>203</v>
      </c>
      <c r="EL177" s="17" t="s">
        <v>1406</v>
      </c>
      <c r="EM177" s="17" t="s">
        <v>324</v>
      </c>
      <c r="EN177" s="17" t="s">
        <v>1407</v>
      </c>
      <c r="EO177" s="17" t="s">
        <v>1408</v>
      </c>
      <c r="EP177" s="17" t="s">
        <v>1409</v>
      </c>
      <c r="EQ177" s="17" t="s">
        <v>1410</v>
      </c>
      <c r="ER177" s="17" t="s">
        <v>1411</v>
      </c>
      <c r="ES177" s="17" t="s">
        <v>1412</v>
      </c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</row>
    <row r="178" spans="1:234" s="25" customFormat="1" ht="22.5" customHeight="1" x14ac:dyDescent="0.35">
      <c r="A178" s="34">
        <v>176</v>
      </c>
      <c r="B178" s="17" t="s">
        <v>1425</v>
      </c>
      <c r="C178" s="61" t="s">
        <v>1065</v>
      </c>
      <c r="D178" s="17" t="s">
        <v>846</v>
      </c>
      <c r="E178" s="17" t="s">
        <v>1414</v>
      </c>
      <c r="F178" s="17">
        <v>46</v>
      </c>
      <c r="G178" s="17">
        <v>4</v>
      </c>
      <c r="H178" s="17" t="s">
        <v>157</v>
      </c>
      <c r="I178" s="17" t="s">
        <v>172</v>
      </c>
      <c r="J178" s="59">
        <v>14500000</v>
      </c>
      <c r="K178" s="59">
        <v>13500000</v>
      </c>
      <c r="L178" s="17" t="s">
        <v>173</v>
      </c>
      <c r="M178" s="17" t="s">
        <v>147</v>
      </c>
      <c r="N178" s="17">
        <v>250</v>
      </c>
      <c r="O178" s="17" t="s">
        <v>1405</v>
      </c>
      <c r="P178" s="17" t="s">
        <v>1426</v>
      </c>
      <c r="Q178" s="17" t="s">
        <v>1427</v>
      </c>
      <c r="R178" s="60" t="s">
        <v>149</v>
      </c>
      <c r="S178" s="60" t="s">
        <v>149</v>
      </c>
      <c r="T178" s="60" t="s">
        <v>149</v>
      </c>
      <c r="U178" s="60" t="s">
        <v>149</v>
      </c>
      <c r="V178" s="60" t="s">
        <v>149</v>
      </c>
      <c r="W178" s="60" t="s">
        <v>149</v>
      </c>
      <c r="X178" s="60" t="s">
        <v>149</v>
      </c>
      <c r="Y178" s="60" t="s">
        <v>149</v>
      </c>
      <c r="Z178" s="60" t="s">
        <v>149</v>
      </c>
      <c r="AA178" s="60" t="s">
        <v>149</v>
      </c>
      <c r="AB178" s="60" t="s">
        <v>149</v>
      </c>
      <c r="AC178" s="60" t="s">
        <v>149</v>
      </c>
      <c r="AD178" s="60" t="s">
        <v>149</v>
      </c>
      <c r="AE178" s="60" t="s">
        <v>149</v>
      </c>
      <c r="AF178" s="60" t="s">
        <v>149</v>
      </c>
      <c r="AG178" s="60" t="s">
        <v>149</v>
      </c>
      <c r="AH178" s="60" t="s">
        <v>149</v>
      </c>
      <c r="AI178" s="60" t="s">
        <v>149</v>
      </c>
      <c r="AJ178" s="60" t="s">
        <v>149</v>
      </c>
      <c r="AK178" s="60" t="s">
        <v>149</v>
      </c>
      <c r="AL178" s="60" t="s">
        <v>149</v>
      </c>
      <c r="AM178" s="60" t="s">
        <v>149</v>
      </c>
      <c r="AN178" s="60" t="s">
        <v>149</v>
      </c>
      <c r="AO178" s="60" t="s">
        <v>149</v>
      </c>
      <c r="AP178" s="60" t="s">
        <v>149</v>
      </c>
      <c r="AQ178" s="60" t="s">
        <v>149</v>
      </c>
      <c r="AR178" s="60" t="s">
        <v>149</v>
      </c>
      <c r="AS178" s="60" t="s">
        <v>149</v>
      </c>
      <c r="AT178" s="60" t="s">
        <v>149</v>
      </c>
      <c r="AU178" s="60" t="s">
        <v>149</v>
      </c>
      <c r="AV178" s="60" t="s">
        <v>149</v>
      </c>
      <c r="AW178" s="60" t="s">
        <v>149</v>
      </c>
      <c r="AX178" s="60" t="s">
        <v>149</v>
      </c>
      <c r="AY178" s="60" t="s">
        <v>149</v>
      </c>
      <c r="AZ178" s="60" t="s">
        <v>149</v>
      </c>
      <c r="BA178" s="60" t="s">
        <v>149</v>
      </c>
      <c r="BB178" s="60" t="s">
        <v>149</v>
      </c>
      <c r="BC178" s="60"/>
      <c r="BD178" s="60" t="s">
        <v>149</v>
      </c>
      <c r="BE178" s="60" t="s">
        <v>149</v>
      </c>
      <c r="BF178" s="60" t="s">
        <v>149</v>
      </c>
      <c r="BG178" s="60" t="s">
        <v>149</v>
      </c>
      <c r="BH178" s="60" t="s">
        <v>203</v>
      </c>
      <c r="BI178" s="60" t="s">
        <v>203</v>
      </c>
      <c r="BJ178" s="17" t="s">
        <v>149</v>
      </c>
      <c r="BK178" s="17" t="s">
        <v>149</v>
      </c>
      <c r="BL178" s="60" t="s">
        <v>203</v>
      </c>
      <c r="BM178" s="60" t="s">
        <v>203</v>
      </c>
      <c r="BN178" s="60" t="s">
        <v>149</v>
      </c>
      <c r="BO178" s="60" t="s">
        <v>150</v>
      </c>
      <c r="BP178" s="60" t="s">
        <v>149</v>
      </c>
      <c r="BQ178" s="60" t="s">
        <v>149</v>
      </c>
      <c r="BR178" s="60" t="s">
        <v>149</v>
      </c>
      <c r="BS178" s="60" t="s">
        <v>150</v>
      </c>
      <c r="BT178" s="17" t="s">
        <v>150</v>
      </c>
      <c r="BU178" s="60" t="s">
        <v>149</v>
      </c>
      <c r="BV178" s="60" t="s">
        <v>150</v>
      </c>
      <c r="BW178" s="60" t="s">
        <v>149</v>
      </c>
      <c r="BX178" s="60" t="s">
        <v>149</v>
      </c>
      <c r="BY178" s="60" t="s">
        <v>149</v>
      </c>
      <c r="BZ178" s="60" t="s">
        <v>149</v>
      </c>
      <c r="CA178" s="60" t="s">
        <v>149</v>
      </c>
      <c r="CB178" s="60" t="s">
        <v>149</v>
      </c>
      <c r="CC178" s="60" t="s">
        <v>149</v>
      </c>
      <c r="CD178" s="60" t="s">
        <v>149</v>
      </c>
      <c r="CE178" s="60" t="s">
        <v>149</v>
      </c>
      <c r="CF178" s="60" t="s">
        <v>149</v>
      </c>
      <c r="CG178" s="60" t="s">
        <v>149</v>
      </c>
      <c r="CH178" s="60" t="s">
        <v>149</v>
      </c>
      <c r="CI178" s="60" t="s">
        <v>149</v>
      </c>
      <c r="CJ178" s="60" t="s">
        <v>149</v>
      </c>
      <c r="CK178" s="60" t="s">
        <v>149</v>
      </c>
      <c r="CL178" s="60" t="s">
        <v>149</v>
      </c>
      <c r="CM178" s="60" t="s">
        <v>149</v>
      </c>
      <c r="CN178" s="60" t="s">
        <v>149</v>
      </c>
      <c r="CO178" s="60" t="s">
        <v>149</v>
      </c>
      <c r="CP178" s="60" t="s">
        <v>149</v>
      </c>
      <c r="CQ178" s="60" t="s">
        <v>149</v>
      </c>
      <c r="CR178" s="60" t="s">
        <v>149</v>
      </c>
      <c r="CS178" s="60" t="s">
        <v>149</v>
      </c>
      <c r="CT178" s="60" t="s">
        <v>149</v>
      </c>
      <c r="CU178" s="60" t="s">
        <v>149</v>
      </c>
      <c r="CV178" s="60" t="s">
        <v>149</v>
      </c>
      <c r="CW178" s="60" t="s">
        <v>149</v>
      </c>
      <c r="CX178" s="60" t="s">
        <v>149</v>
      </c>
      <c r="CY178" s="60" t="s">
        <v>149</v>
      </c>
      <c r="CZ178" s="60" t="s">
        <v>149</v>
      </c>
      <c r="DA178" s="60" t="s">
        <v>149</v>
      </c>
      <c r="DB178" s="60" t="s">
        <v>149</v>
      </c>
      <c r="DC178" s="60" t="s">
        <v>149</v>
      </c>
      <c r="DD178" s="60" t="s">
        <v>149</v>
      </c>
      <c r="DE178" s="60" t="s">
        <v>149</v>
      </c>
      <c r="DF178" s="60" t="s">
        <v>149</v>
      </c>
      <c r="DG178" s="60" t="s">
        <v>149</v>
      </c>
      <c r="DH178" s="60" t="s">
        <v>149</v>
      </c>
      <c r="DI178" s="60" t="s">
        <v>149</v>
      </c>
      <c r="DJ178" s="60" t="s">
        <v>149</v>
      </c>
      <c r="DK178" s="60" t="s">
        <v>149</v>
      </c>
      <c r="DL178" s="60" t="s">
        <v>149</v>
      </c>
      <c r="DM178" s="60" t="s">
        <v>149</v>
      </c>
      <c r="DN178" s="60" t="s">
        <v>149</v>
      </c>
      <c r="DO178" s="60" t="s">
        <v>149</v>
      </c>
      <c r="DP178" s="60" t="s">
        <v>149</v>
      </c>
      <c r="DQ178" s="60" t="s">
        <v>149</v>
      </c>
      <c r="DR178" s="60" t="s">
        <v>149</v>
      </c>
      <c r="DS178" s="60" t="s">
        <v>149</v>
      </c>
      <c r="DT178" s="60" t="s">
        <v>149</v>
      </c>
      <c r="DU178" s="60" t="s">
        <v>149</v>
      </c>
      <c r="DV178" s="60" t="s">
        <v>149</v>
      </c>
      <c r="DW178" s="60" t="s">
        <v>149</v>
      </c>
      <c r="DX178" s="60" t="s">
        <v>149</v>
      </c>
      <c r="DY178" s="60" t="s">
        <v>149</v>
      </c>
      <c r="DZ178" s="60" t="s">
        <v>149</v>
      </c>
      <c r="EA178" s="60" t="s">
        <v>149</v>
      </c>
      <c r="EB178" s="60" t="s">
        <v>149</v>
      </c>
      <c r="EC178" s="60" t="s">
        <v>149</v>
      </c>
      <c r="ED178" s="60" t="s">
        <v>149</v>
      </c>
      <c r="EE178" s="60" t="s">
        <v>149</v>
      </c>
      <c r="EF178" s="60" t="s">
        <v>149</v>
      </c>
      <c r="EG178" s="60" t="s">
        <v>149</v>
      </c>
      <c r="EH178" s="60" t="s">
        <v>149</v>
      </c>
      <c r="EI178" s="60" t="s">
        <v>149</v>
      </c>
      <c r="EJ178" s="60" t="s">
        <v>149</v>
      </c>
      <c r="EK178" s="60" t="s">
        <v>149</v>
      </c>
      <c r="EL178" s="17" t="s">
        <v>1428</v>
      </c>
      <c r="EM178" s="17" t="s">
        <v>1429</v>
      </c>
      <c r="EN178" s="62" t="s">
        <v>1430</v>
      </c>
      <c r="EO178" s="17" t="s">
        <v>1431</v>
      </c>
      <c r="EP178" s="17" t="s">
        <v>1432</v>
      </c>
      <c r="EQ178" s="17" t="s">
        <v>1433</v>
      </c>
      <c r="ER178" s="17" t="s">
        <v>1434</v>
      </c>
      <c r="ES178" s="17" t="s">
        <v>411</v>
      </c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</row>
    <row r="179" spans="1:234" s="25" customFormat="1" ht="22.5" customHeight="1" x14ac:dyDescent="0.35">
      <c r="A179" s="34">
        <v>177</v>
      </c>
      <c r="B179" s="17" t="s">
        <v>1435</v>
      </c>
      <c r="C179" s="57" t="s">
        <v>945</v>
      </c>
      <c r="D179" s="17" t="s">
        <v>368</v>
      </c>
      <c r="E179" s="17" t="s">
        <v>1414</v>
      </c>
      <c r="F179" s="17">
        <v>41</v>
      </c>
      <c r="G179" s="17">
        <v>4</v>
      </c>
      <c r="H179" s="17" t="s">
        <v>355</v>
      </c>
      <c r="I179" s="17" t="s">
        <v>172</v>
      </c>
      <c r="J179" s="59">
        <v>5500000</v>
      </c>
      <c r="K179" s="59">
        <v>3000000</v>
      </c>
      <c r="L179" s="17" t="s">
        <v>173</v>
      </c>
      <c r="M179" s="17" t="s">
        <v>147</v>
      </c>
      <c r="N179" s="17">
        <v>250</v>
      </c>
      <c r="O179" s="17" t="s">
        <v>1349</v>
      </c>
      <c r="P179" s="17" t="s">
        <v>1436</v>
      </c>
      <c r="Q179" s="17" t="s">
        <v>389</v>
      </c>
      <c r="R179" s="60" t="s">
        <v>149</v>
      </c>
      <c r="S179" s="60" t="s">
        <v>149</v>
      </c>
      <c r="T179" s="60" t="s">
        <v>149</v>
      </c>
      <c r="U179" s="60" t="s">
        <v>149</v>
      </c>
      <c r="V179" s="60" t="s">
        <v>149</v>
      </c>
      <c r="W179" s="60" t="s">
        <v>149</v>
      </c>
      <c r="X179" s="60" t="s">
        <v>149</v>
      </c>
      <c r="Y179" s="60" t="s">
        <v>149</v>
      </c>
      <c r="Z179" s="60" t="s">
        <v>203</v>
      </c>
      <c r="AA179" s="60" t="s">
        <v>149</v>
      </c>
      <c r="AB179" s="60" t="s">
        <v>149</v>
      </c>
      <c r="AC179" s="60" t="s">
        <v>149</v>
      </c>
      <c r="AD179" s="60" t="s">
        <v>203</v>
      </c>
      <c r="AE179" s="60" t="s">
        <v>149</v>
      </c>
      <c r="AF179" s="60" t="s">
        <v>149</v>
      </c>
      <c r="AG179" s="60" t="s">
        <v>149</v>
      </c>
      <c r="AH179" s="60" t="s">
        <v>149</v>
      </c>
      <c r="AI179" s="60" t="s">
        <v>149</v>
      </c>
      <c r="AJ179" s="60" t="s">
        <v>149</v>
      </c>
      <c r="AK179" s="60" t="s">
        <v>149</v>
      </c>
      <c r="AL179" s="60" t="s">
        <v>149</v>
      </c>
      <c r="AM179" s="60" t="s">
        <v>149</v>
      </c>
      <c r="AN179" s="60" t="s">
        <v>149</v>
      </c>
      <c r="AO179" s="60" t="s">
        <v>149</v>
      </c>
      <c r="AP179" s="60" t="s">
        <v>149</v>
      </c>
      <c r="AQ179" s="60" t="s">
        <v>149</v>
      </c>
      <c r="AR179" s="60" t="s">
        <v>149</v>
      </c>
      <c r="AS179" s="60" t="s">
        <v>149</v>
      </c>
      <c r="AT179" s="60" t="s">
        <v>149</v>
      </c>
      <c r="AU179" s="60" t="s">
        <v>149</v>
      </c>
      <c r="AV179" s="60" t="s">
        <v>149</v>
      </c>
      <c r="AW179" s="60" t="s">
        <v>149</v>
      </c>
      <c r="AX179" s="60" t="s">
        <v>149</v>
      </c>
      <c r="AY179" s="60" t="s">
        <v>149</v>
      </c>
      <c r="AZ179" s="60" t="s">
        <v>149</v>
      </c>
      <c r="BA179" s="60" t="s">
        <v>149</v>
      </c>
      <c r="BB179" s="60" t="s">
        <v>149</v>
      </c>
      <c r="BC179" s="60"/>
      <c r="BD179" s="60" t="s">
        <v>149</v>
      </c>
      <c r="BE179" s="60" t="s">
        <v>149</v>
      </c>
      <c r="BF179" s="60" t="s">
        <v>149</v>
      </c>
      <c r="BG179" s="60" t="s">
        <v>149</v>
      </c>
      <c r="BH179" s="60" t="s">
        <v>149</v>
      </c>
      <c r="BI179" s="60" t="s">
        <v>149</v>
      </c>
      <c r="BJ179" s="60" t="s">
        <v>149</v>
      </c>
      <c r="BK179" s="60" t="s">
        <v>149</v>
      </c>
      <c r="BL179" s="60" t="s">
        <v>149</v>
      </c>
      <c r="BM179" s="60" t="s">
        <v>149</v>
      </c>
      <c r="BN179" s="60" t="s">
        <v>149</v>
      </c>
      <c r="BO179" s="60" t="s">
        <v>149</v>
      </c>
      <c r="BP179" s="60" t="s">
        <v>149</v>
      </c>
      <c r="BQ179" s="60" t="s">
        <v>149</v>
      </c>
      <c r="BR179" s="60" t="s">
        <v>149</v>
      </c>
      <c r="BS179" s="60" t="s">
        <v>149</v>
      </c>
      <c r="BT179" s="60" t="s">
        <v>149</v>
      </c>
      <c r="BU179" s="60" t="s">
        <v>149</v>
      </c>
      <c r="BV179" s="60" t="s">
        <v>149</v>
      </c>
      <c r="BW179" s="60" t="s">
        <v>149</v>
      </c>
      <c r="BX179" s="60" t="s">
        <v>149</v>
      </c>
      <c r="BY179" s="60" t="s">
        <v>149</v>
      </c>
      <c r="BZ179" s="60" t="s">
        <v>149</v>
      </c>
      <c r="CA179" s="60" t="s">
        <v>149</v>
      </c>
      <c r="CB179" s="60" t="s">
        <v>149</v>
      </c>
      <c r="CC179" s="60" t="s">
        <v>149</v>
      </c>
      <c r="CD179" s="60" t="s">
        <v>149</v>
      </c>
      <c r="CE179" s="60" t="s">
        <v>149</v>
      </c>
      <c r="CF179" s="60" t="s">
        <v>149</v>
      </c>
      <c r="CG179" s="60" t="s">
        <v>149</v>
      </c>
      <c r="CH179" s="60" t="s">
        <v>149</v>
      </c>
      <c r="CI179" s="60" t="s">
        <v>149</v>
      </c>
      <c r="CJ179" s="60" t="s">
        <v>149</v>
      </c>
      <c r="CK179" s="60" t="s">
        <v>149</v>
      </c>
      <c r="CL179" s="60" t="s">
        <v>149</v>
      </c>
      <c r="CM179" s="60" t="s">
        <v>149</v>
      </c>
      <c r="CN179" s="60" t="s">
        <v>149</v>
      </c>
      <c r="CO179" s="60" t="s">
        <v>149</v>
      </c>
      <c r="CP179" s="60" t="s">
        <v>149</v>
      </c>
      <c r="CQ179" s="60" t="s">
        <v>149</v>
      </c>
      <c r="CR179" s="60" t="s">
        <v>149</v>
      </c>
      <c r="CS179" s="60" t="s">
        <v>149</v>
      </c>
      <c r="CT179" s="60" t="s">
        <v>149</v>
      </c>
      <c r="CU179" s="60" t="s">
        <v>149</v>
      </c>
      <c r="CV179" s="60" t="s">
        <v>149</v>
      </c>
      <c r="CW179" s="60" t="s">
        <v>149</v>
      </c>
      <c r="CX179" s="60" t="s">
        <v>149</v>
      </c>
      <c r="CY179" s="60" t="s">
        <v>149</v>
      </c>
      <c r="CZ179" s="60" t="s">
        <v>149</v>
      </c>
      <c r="DA179" s="60" t="s">
        <v>149</v>
      </c>
      <c r="DB179" s="60" t="s">
        <v>149</v>
      </c>
      <c r="DC179" s="60" t="s">
        <v>149</v>
      </c>
      <c r="DD179" s="60" t="s">
        <v>149</v>
      </c>
      <c r="DE179" s="60" t="s">
        <v>203</v>
      </c>
      <c r="DF179" s="60" t="s">
        <v>149</v>
      </c>
      <c r="DG179" s="60" t="s">
        <v>149</v>
      </c>
      <c r="DH179" s="60" t="s">
        <v>203</v>
      </c>
      <c r="DI179" s="60" t="s">
        <v>149</v>
      </c>
      <c r="DJ179" s="60" t="s">
        <v>149</v>
      </c>
      <c r="DK179" s="60" t="s">
        <v>149</v>
      </c>
      <c r="DL179" s="60" t="s">
        <v>149</v>
      </c>
      <c r="DM179" s="60" t="s">
        <v>149</v>
      </c>
      <c r="DN179" s="60" t="s">
        <v>149</v>
      </c>
      <c r="DO179" s="60" t="s">
        <v>149</v>
      </c>
      <c r="DP179" s="60" t="s">
        <v>149</v>
      </c>
      <c r="DQ179" s="60" t="s">
        <v>149</v>
      </c>
      <c r="DR179" s="60" t="s">
        <v>149</v>
      </c>
      <c r="DS179" s="60" t="s">
        <v>149</v>
      </c>
      <c r="DT179" s="60" t="s">
        <v>149</v>
      </c>
      <c r="DU179" s="60" t="s">
        <v>149</v>
      </c>
      <c r="DV179" s="60" t="s">
        <v>149</v>
      </c>
      <c r="DW179" s="60" t="s">
        <v>149</v>
      </c>
      <c r="DX179" s="60" t="s">
        <v>203</v>
      </c>
      <c r="DY179" s="60" t="s">
        <v>149</v>
      </c>
      <c r="DZ179" s="17" t="s">
        <v>149</v>
      </c>
      <c r="EA179" s="17" t="s">
        <v>149</v>
      </c>
      <c r="EB179" s="17" t="s">
        <v>149</v>
      </c>
      <c r="EC179" s="60" t="s">
        <v>203</v>
      </c>
      <c r="ED179" s="60" t="s">
        <v>149</v>
      </c>
      <c r="EE179" s="60" t="s">
        <v>149</v>
      </c>
      <c r="EF179" s="17" t="s">
        <v>149</v>
      </c>
      <c r="EG179" s="60" t="s">
        <v>149</v>
      </c>
      <c r="EH179" s="60" t="s">
        <v>149</v>
      </c>
      <c r="EI179" s="60" t="s">
        <v>149</v>
      </c>
      <c r="EJ179" s="60" t="s">
        <v>149</v>
      </c>
      <c r="EK179" s="60" t="s">
        <v>149</v>
      </c>
      <c r="EL179" s="62" t="s">
        <v>1437</v>
      </c>
      <c r="EM179" s="17" t="s">
        <v>1029</v>
      </c>
      <c r="EN179" s="62"/>
      <c r="EO179" s="17" t="s">
        <v>1438</v>
      </c>
      <c r="EP179" s="17" t="s">
        <v>1439</v>
      </c>
      <c r="EQ179" s="17" t="s">
        <v>1070</v>
      </c>
      <c r="ER179" s="62" t="s">
        <v>1440</v>
      </c>
      <c r="ES179" s="17" t="s">
        <v>1441</v>
      </c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</row>
    <row r="180" spans="1:234" s="25" customFormat="1" ht="22.5" customHeight="1" x14ac:dyDescent="0.35">
      <c r="A180" s="34">
        <v>178</v>
      </c>
      <c r="B180" s="17" t="s">
        <v>1442</v>
      </c>
      <c r="C180" s="57" t="s">
        <v>945</v>
      </c>
      <c r="D180" s="17" t="s">
        <v>368</v>
      </c>
      <c r="E180" s="17" t="s">
        <v>1443</v>
      </c>
      <c r="F180" s="17">
        <v>56</v>
      </c>
      <c r="G180" s="17">
        <v>3</v>
      </c>
      <c r="H180" s="17" t="s">
        <v>157</v>
      </c>
      <c r="I180" s="17" t="s">
        <v>158</v>
      </c>
      <c r="J180" s="59">
        <v>8000000</v>
      </c>
      <c r="K180" s="59">
        <v>4000000</v>
      </c>
      <c r="L180" s="17" t="s">
        <v>173</v>
      </c>
      <c r="M180" s="17" t="s">
        <v>147</v>
      </c>
      <c r="N180" s="17">
        <v>245</v>
      </c>
      <c r="O180" s="17" t="s">
        <v>1444</v>
      </c>
      <c r="P180" s="17" t="s">
        <v>1426</v>
      </c>
      <c r="Q180" s="17" t="s">
        <v>389</v>
      </c>
      <c r="R180" s="60" t="s">
        <v>149</v>
      </c>
      <c r="S180" s="60" t="s">
        <v>149</v>
      </c>
      <c r="T180" s="60" t="s">
        <v>149</v>
      </c>
      <c r="U180" s="60" t="s">
        <v>149</v>
      </c>
      <c r="V180" s="60" t="s">
        <v>149</v>
      </c>
      <c r="W180" s="60" t="s">
        <v>323</v>
      </c>
      <c r="X180" s="60" t="s">
        <v>323</v>
      </c>
      <c r="Y180" s="60" t="s">
        <v>1445</v>
      </c>
      <c r="Z180" s="60" t="s">
        <v>149</v>
      </c>
      <c r="AA180" s="60" t="s">
        <v>323</v>
      </c>
      <c r="AB180" s="60" t="s">
        <v>149</v>
      </c>
      <c r="AC180" s="60" t="s">
        <v>323</v>
      </c>
      <c r="AD180" s="60" t="s">
        <v>149</v>
      </c>
      <c r="AE180" s="60" t="s">
        <v>149</v>
      </c>
      <c r="AF180" s="60" t="s">
        <v>149</v>
      </c>
      <c r="AG180" s="60" t="s">
        <v>149</v>
      </c>
      <c r="AH180" s="60" t="s">
        <v>149</v>
      </c>
      <c r="AI180" s="60" t="s">
        <v>149</v>
      </c>
      <c r="AJ180" s="60" t="s">
        <v>149</v>
      </c>
      <c r="AK180" s="60" t="s">
        <v>323</v>
      </c>
      <c r="AL180" s="60" t="s">
        <v>149</v>
      </c>
      <c r="AM180" s="60" t="s">
        <v>149</v>
      </c>
      <c r="AN180" s="60" t="s">
        <v>323</v>
      </c>
      <c r="AO180" s="17" t="s">
        <v>149</v>
      </c>
      <c r="AP180" s="17" t="s">
        <v>149</v>
      </c>
      <c r="AQ180" s="17" t="s">
        <v>149</v>
      </c>
      <c r="AR180" s="17" t="s">
        <v>149</v>
      </c>
      <c r="AS180" s="17" t="s">
        <v>149</v>
      </c>
      <c r="AT180" s="60" t="s">
        <v>149</v>
      </c>
      <c r="AU180" s="60" t="s">
        <v>149</v>
      </c>
      <c r="AV180" s="60" t="s">
        <v>323</v>
      </c>
      <c r="AW180" s="60" t="s">
        <v>323</v>
      </c>
      <c r="AX180" s="60" t="s">
        <v>323</v>
      </c>
      <c r="AY180" s="60" t="s">
        <v>323</v>
      </c>
      <c r="AZ180" s="60" t="s">
        <v>149</v>
      </c>
      <c r="BA180" s="60" t="s">
        <v>149</v>
      </c>
      <c r="BB180" s="60" t="s">
        <v>149</v>
      </c>
      <c r="BC180" s="60"/>
      <c r="BD180" s="60" t="s">
        <v>323</v>
      </c>
      <c r="BE180" s="60" t="s">
        <v>323</v>
      </c>
      <c r="BF180" s="60" t="s">
        <v>323</v>
      </c>
      <c r="BG180" s="60" t="s">
        <v>149</v>
      </c>
      <c r="BH180" s="60" t="s">
        <v>149</v>
      </c>
      <c r="BI180" s="60" t="s">
        <v>149</v>
      </c>
      <c r="BJ180" s="17" t="s">
        <v>149</v>
      </c>
      <c r="BK180" s="17" t="s">
        <v>149</v>
      </c>
      <c r="BL180" s="60" t="s">
        <v>149</v>
      </c>
      <c r="BM180" s="60" t="s">
        <v>149</v>
      </c>
      <c r="BN180" s="60" t="s">
        <v>149</v>
      </c>
      <c r="BO180" s="60" t="s">
        <v>150</v>
      </c>
      <c r="BP180" s="60" t="s">
        <v>150</v>
      </c>
      <c r="BQ180" s="60" t="s">
        <v>150</v>
      </c>
      <c r="BR180" s="60" t="s">
        <v>150</v>
      </c>
      <c r="BS180" s="60" t="s">
        <v>150</v>
      </c>
      <c r="BT180" s="60" t="s">
        <v>150</v>
      </c>
      <c r="BU180" s="60" t="s">
        <v>149</v>
      </c>
      <c r="BV180" s="60" t="s">
        <v>149</v>
      </c>
      <c r="BW180" s="60" t="s">
        <v>150</v>
      </c>
      <c r="BX180" s="60" t="s">
        <v>150</v>
      </c>
      <c r="BY180" s="60" t="s">
        <v>150</v>
      </c>
      <c r="BZ180" s="60" t="s">
        <v>149</v>
      </c>
      <c r="CA180" s="60" t="s">
        <v>149</v>
      </c>
      <c r="CB180" s="60" t="s">
        <v>149</v>
      </c>
      <c r="CC180" s="60" t="s">
        <v>149</v>
      </c>
      <c r="CD180" s="60" t="s">
        <v>149</v>
      </c>
      <c r="CE180" s="60" t="s">
        <v>323</v>
      </c>
      <c r="CF180" s="60" t="s">
        <v>323</v>
      </c>
      <c r="CG180" s="60" t="s">
        <v>323</v>
      </c>
      <c r="CH180" s="60" t="s">
        <v>323</v>
      </c>
      <c r="CI180" s="60" t="s">
        <v>323</v>
      </c>
      <c r="CJ180" s="60" t="s">
        <v>323</v>
      </c>
      <c r="CK180" s="60" t="s">
        <v>323</v>
      </c>
      <c r="CL180" s="60" t="s">
        <v>323</v>
      </c>
      <c r="CM180" s="17" t="s">
        <v>149</v>
      </c>
      <c r="CN180" s="60" t="s">
        <v>149</v>
      </c>
      <c r="CO180" s="60" t="s">
        <v>149</v>
      </c>
      <c r="CP180" s="60" t="s">
        <v>149</v>
      </c>
      <c r="CQ180" s="60" t="s">
        <v>323</v>
      </c>
      <c r="CR180" s="60" t="s">
        <v>323</v>
      </c>
      <c r="CS180" s="60" t="s">
        <v>323</v>
      </c>
      <c r="CT180" s="60" t="s">
        <v>323</v>
      </c>
      <c r="CU180" s="60" t="s">
        <v>323</v>
      </c>
      <c r="CV180" s="60" t="s">
        <v>323</v>
      </c>
      <c r="CW180" s="60" t="s">
        <v>323</v>
      </c>
      <c r="CX180" s="60" t="s">
        <v>323</v>
      </c>
      <c r="CY180" s="60" t="s">
        <v>149</v>
      </c>
      <c r="CZ180" s="60" t="s">
        <v>149</v>
      </c>
      <c r="DA180" s="60" t="s">
        <v>149</v>
      </c>
      <c r="DB180" s="60" t="s">
        <v>149</v>
      </c>
      <c r="DC180" s="60" t="s">
        <v>149</v>
      </c>
      <c r="DD180" s="60" t="s">
        <v>149</v>
      </c>
      <c r="DE180" s="60" t="s">
        <v>323</v>
      </c>
      <c r="DF180" s="60" t="s">
        <v>323</v>
      </c>
      <c r="DG180" s="60" t="s">
        <v>323</v>
      </c>
      <c r="DH180" s="60" t="s">
        <v>323</v>
      </c>
      <c r="DI180" s="60" t="s">
        <v>323</v>
      </c>
      <c r="DJ180" s="60" t="s">
        <v>149</v>
      </c>
      <c r="DK180" s="60" t="s">
        <v>149</v>
      </c>
      <c r="DL180" s="60" t="s">
        <v>149</v>
      </c>
      <c r="DM180" s="17" t="s">
        <v>149</v>
      </c>
      <c r="DN180" s="60" t="s">
        <v>149</v>
      </c>
      <c r="DO180" s="60" t="s">
        <v>149</v>
      </c>
      <c r="DP180" s="60" t="s">
        <v>149</v>
      </c>
      <c r="DQ180" s="60" t="s">
        <v>149</v>
      </c>
      <c r="DR180" s="60" t="s">
        <v>323</v>
      </c>
      <c r="DS180" s="60" t="s">
        <v>149</v>
      </c>
      <c r="DT180" s="60" t="s">
        <v>203</v>
      </c>
      <c r="DU180" s="60" t="s">
        <v>323</v>
      </c>
      <c r="DV180" s="60" t="s">
        <v>149</v>
      </c>
      <c r="DW180" s="60" t="s">
        <v>203</v>
      </c>
      <c r="DX180" s="60" t="s">
        <v>323</v>
      </c>
      <c r="DY180" s="60" t="s">
        <v>149</v>
      </c>
      <c r="DZ180" s="17" t="s">
        <v>150</v>
      </c>
      <c r="EA180" s="17" t="s">
        <v>149</v>
      </c>
      <c r="EB180" s="17" t="s">
        <v>323</v>
      </c>
      <c r="EC180" s="60" t="s">
        <v>323</v>
      </c>
      <c r="ED180" s="60" t="s">
        <v>149</v>
      </c>
      <c r="EE180" s="60" t="s">
        <v>149</v>
      </c>
      <c r="EF180" s="17" t="s">
        <v>149</v>
      </c>
      <c r="EG180" s="60" t="s">
        <v>149</v>
      </c>
      <c r="EH180" s="60" t="s">
        <v>149</v>
      </c>
      <c r="EI180" s="60" t="s">
        <v>149</v>
      </c>
      <c r="EJ180" s="60" t="s">
        <v>323</v>
      </c>
      <c r="EK180" s="60" t="s">
        <v>323</v>
      </c>
      <c r="EL180" s="17" t="s">
        <v>1446</v>
      </c>
      <c r="EM180" s="17" t="s">
        <v>411</v>
      </c>
      <c r="EN180" s="17" t="s">
        <v>1447</v>
      </c>
      <c r="EO180" s="17" t="s">
        <v>1448</v>
      </c>
      <c r="EP180" s="62" t="s">
        <v>1449</v>
      </c>
      <c r="EQ180" s="17" t="s">
        <v>1450</v>
      </c>
      <c r="ER180" s="62" t="s">
        <v>1451</v>
      </c>
      <c r="ES180" s="17" t="s">
        <v>411</v>
      </c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</row>
    <row r="181" spans="1:234" s="25" customFormat="1" ht="22.5" customHeight="1" x14ac:dyDescent="0.35">
      <c r="A181" s="34">
        <v>179</v>
      </c>
      <c r="B181" s="17" t="s">
        <v>1452</v>
      </c>
      <c r="C181" s="61" t="s">
        <v>945</v>
      </c>
      <c r="D181" s="17" t="s">
        <v>846</v>
      </c>
      <c r="E181" s="17" t="s">
        <v>1443</v>
      </c>
      <c r="F181" s="17">
        <v>58</v>
      </c>
      <c r="G181" s="17">
        <v>3</v>
      </c>
      <c r="H181" s="17" t="s">
        <v>157</v>
      </c>
      <c r="I181" s="17" t="s">
        <v>158</v>
      </c>
      <c r="J181" s="59">
        <v>9000000</v>
      </c>
      <c r="K181" s="59">
        <v>4500000</v>
      </c>
      <c r="L181" s="17" t="s">
        <v>173</v>
      </c>
      <c r="M181" s="17" t="s">
        <v>147</v>
      </c>
      <c r="N181" s="17">
        <v>250</v>
      </c>
      <c r="O181" s="17" t="s">
        <v>1405</v>
      </c>
      <c r="P181" s="17" t="s">
        <v>1453</v>
      </c>
      <c r="Q181" s="17" t="s">
        <v>389</v>
      </c>
      <c r="R181" s="60" t="s">
        <v>203</v>
      </c>
      <c r="S181" s="60" t="s">
        <v>149</v>
      </c>
      <c r="T181" s="60" t="s">
        <v>149</v>
      </c>
      <c r="U181" s="60" t="s">
        <v>149</v>
      </c>
      <c r="V181" s="60" t="s">
        <v>149</v>
      </c>
      <c r="W181" s="60" t="s">
        <v>149</v>
      </c>
      <c r="X181" s="60" t="s">
        <v>149</v>
      </c>
      <c r="Y181" s="60" t="s">
        <v>149</v>
      </c>
      <c r="Z181" s="60" t="s">
        <v>149</v>
      </c>
      <c r="AA181" s="60" t="s">
        <v>149</v>
      </c>
      <c r="AB181" s="60" t="s">
        <v>149</v>
      </c>
      <c r="AC181" s="60" t="s">
        <v>149</v>
      </c>
      <c r="AD181" s="60" t="s">
        <v>149</v>
      </c>
      <c r="AE181" s="60" t="s">
        <v>203</v>
      </c>
      <c r="AF181" s="60" t="s">
        <v>149</v>
      </c>
      <c r="AG181" s="60" t="s">
        <v>149</v>
      </c>
      <c r="AH181" s="60" t="s">
        <v>149</v>
      </c>
      <c r="AI181" s="60" t="s">
        <v>149</v>
      </c>
      <c r="AJ181" s="60" t="s">
        <v>149</v>
      </c>
      <c r="AK181" s="60" t="s">
        <v>203</v>
      </c>
      <c r="AL181" s="60" t="s">
        <v>203</v>
      </c>
      <c r="AM181" s="60" t="s">
        <v>149</v>
      </c>
      <c r="AN181" s="60" t="s">
        <v>149</v>
      </c>
      <c r="AO181" s="17" t="s">
        <v>149</v>
      </c>
      <c r="AP181" s="17" t="s">
        <v>149</v>
      </c>
      <c r="AQ181" s="17" t="s">
        <v>149</v>
      </c>
      <c r="AR181" s="17" t="s">
        <v>149</v>
      </c>
      <c r="AS181" s="17" t="s">
        <v>149</v>
      </c>
      <c r="AT181" s="60" t="s">
        <v>149</v>
      </c>
      <c r="AU181" s="60" t="s">
        <v>203</v>
      </c>
      <c r="AV181" s="60" t="s">
        <v>149</v>
      </c>
      <c r="AW181" s="17" t="s">
        <v>149</v>
      </c>
      <c r="AX181" s="60" t="s">
        <v>149</v>
      </c>
      <c r="AY181" s="60" t="s">
        <v>149</v>
      </c>
      <c r="AZ181" s="60" t="s">
        <v>149</v>
      </c>
      <c r="BA181" s="60" t="s">
        <v>149</v>
      </c>
      <c r="BB181" s="60" t="s">
        <v>149</v>
      </c>
      <c r="BC181" s="60"/>
      <c r="BD181" s="60" t="s">
        <v>149</v>
      </c>
      <c r="BE181" s="60" t="s">
        <v>323</v>
      </c>
      <c r="BF181" s="60" t="s">
        <v>323</v>
      </c>
      <c r="BG181" s="60" t="s">
        <v>149</v>
      </c>
      <c r="BH181" s="60" t="s">
        <v>323</v>
      </c>
      <c r="BI181" s="60" t="s">
        <v>149</v>
      </c>
      <c r="BJ181" s="17" t="s">
        <v>149</v>
      </c>
      <c r="BK181" s="17" t="s">
        <v>149</v>
      </c>
      <c r="BL181" s="60" t="s">
        <v>149</v>
      </c>
      <c r="BM181" s="60" t="s">
        <v>149</v>
      </c>
      <c r="BN181" s="60" t="s">
        <v>149</v>
      </c>
      <c r="BO181" s="60" t="s">
        <v>150</v>
      </c>
      <c r="BP181" s="60" t="s">
        <v>150</v>
      </c>
      <c r="BQ181" s="60" t="s">
        <v>150</v>
      </c>
      <c r="BR181" s="60" t="s">
        <v>150</v>
      </c>
      <c r="BS181" s="60" t="s">
        <v>150</v>
      </c>
      <c r="BT181" s="17" t="s">
        <v>149</v>
      </c>
      <c r="BU181" s="60" t="s">
        <v>149</v>
      </c>
      <c r="BV181" s="60" t="s">
        <v>150</v>
      </c>
      <c r="BW181" s="60" t="s">
        <v>149</v>
      </c>
      <c r="BX181" s="60" t="s">
        <v>149</v>
      </c>
      <c r="BY181" s="60" t="s">
        <v>149</v>
      </c>
      <c r="BZ181" s="60" t="s">
        <v>149</v>
      </c>
      <c r="CA181" s="60" t="s">
        <v>149</v>
      </c>
      <c r="CB181" s="60" t="s">
        <v>149</v>
      </c>
      <c r="CC181" s="60" t="s">
        <v>149</v>
      </c>
      <c r="CD181" s="60" t="s">
        <v>149</v>
      </c>
      <c r="CE181" s="60" t="s">
        <v>149</v>
      </c>
      <c r="CF181" s="60" t="s">
        <v>149</v>
      </c>
      <c r="CG181" s="60" t="s">
        <v>149</v>
      </c>
      <c r="CH181" s="60" t="s">
        <v>149</v>
      </c>
      <c r="CI181" s="60" t="s">
        <v>149</v>
      </c>
      <c r="CJ181" s="60" t="s">
        <v>149</v>
      </c>
      <c r="CK181" s="60" t="s">
        <v>149</v>
      </c>
      <c r="CL181" s="60" t="s">
        <v>149</v>
      </c>
      <c r="CM181" s="60" t="s">
        <v>149</v>
      </c>
      <c r="CN181" s="60" t="s">
        <v>149</v>
      </c>
      <c r="CO181" s="60" t="s">
        <v>149</v>
      </c>
      <c r="CP181" s="60" t="s">
        <v>149</v>
      </c>
      <c r="CQ181" s="60" t="s">
        <v>149</v>
      </c>
      <c r="CR181" s="60" t="s">
        <v>149</v>
      </c>
      <c r="CS181" s="60" t="s">
        <v>149</v>
      </c>
      <c r="CT181" s="60" t="s">
        <v>149</v>
      </c>
      <c r="CU181" s="60" t="s">
        <v>149</v>
      </c>
      <c r="CV181" s="60" t="s">
        <v>149</v>
      </c>
      <c r="CW181" s="60" t="s">
        <v>149</v>
      </c>
      <c r="CX181" s="60" t="s">
        <v>149</v>
      </c>
      <c r="CY181" s="60" t="s">
        <v>149</v>
      </c>
      <c r="CZ181" s="60" t="s">
        <v>149</v>
      </c>
      <c r="DA181" s="60" t="s">
        <v>149</v>
      </c>
      <c r="DB181" s="60" t="s">
        <v>149</v>
      </c>
      <c r="DC181" s="60" t="s">
        <v>149</v>
      </c>
      <c r="DD181" s="60" t="s">
        <v>149</v>
      </c>
      <c r="DE181" s="60" t="s">
        <v>149</v>
      </c>
      <c r="DF181" s="60" t="s">
        <v>149</v>
      </c>
      <c r="DG181" s="60" t="s">
        <v>149</v>
      </c>
      <c r="DH181" s="60" t="s">
        <v>149</v>
      </c>
      <c r="DI181" s="60" t="s">
        <v>149</v>
      </c>
      <c r="DJ181" s="60" t="s">
        <v>149</v>
      </c>
      <c r="DK181" s="60" t="s">
        <v>149</v>
      </c>
      <c r="DL181" s="60" t="s">
        <v>323</v>
      </c>
      <c r="DM181" s="17" t="s">
        <v>149</v>
      </c>
      <c r="DN181" s="17" t="s">
        <v>149</v>
      </c>
      <c r="DO181" s="17" t="s">
        <v>149</v>
      </c>
      <c r="DP181" s="17" t="s">
        <v>149</v>
      </c>
      <c r="DQ181" s="17" t="s">
        <v>149</v>
      </c>
      <c r="DR181" s="17" t="s">
        <v>149</v>
      </c>
      <c r="DS181" s="17" t="s">
        <v>149</v>
      </c>
      <c r="DT181" s="17" t="s">
        <v>149</v>
      </c>
      <c r="DU181" s="17" t="s">
        <v>149</v>
      </c>
      <c r="DV181" s="17" t="s">
        <v>149</v>
      </c>
      <c r="DW181" s="17" t="s">
        <v>149</v>
      </c>
      <c r="DX181" s="17" t="s">
        <v>149</v>
      </c>
      <c r="DY181" s="17" t="s">
        <v>149</v>
      </c>
      <c r="DZ181" s="17" t="s">
        <v>150</v>
      </c>
      <c r="EA181" s="17" t="s">
        <v>149</v>
      </c>
      <c r="EB181" s="17" t="s">
        <v>149</v>
      </c>
      <c r="EC181" s="17" t="s">
        <v>149</v>
      </c>
      <c r="ED181" s="17" t="s">
        <v>149</v>
      </c>
      <c r="EE181" s="17" t="s">
        <v>149</v>
      </c>
      <c r="EF181" s="17" t="s">
        <v>149</v>
      </c>
      <c r="EG181" s="17" t="s">
        <v>149</v>
      </c>
      <c r="EH181" s="17" t="s">
        <v>149</v>
      </c>
      <c r="EI181" s="17" t="s">
        <v>149</v>
      </c>
      <c r="EJ181" s="17" t="s">
        <v>149</v>
      </c>
      <c r="EK181" s="17" t="s">
        <v>149</v>
      </c>
      <c r="EL181" s="17" t="s">
        <v>1454</v>
      </c>
      <c r="EM181" s="17" t="s">
        <v>1455</v>
      </c>
      <c r="EN181" s="17" t="s">
        <v>1456</v>
      </c>
      <c r="EO181" s="17" t="s">
        <v>1457</v>
      </c>
      <c r="EP181" s="62" t="s">
        <v>1458</v>
      </c>
      <c r="EQ181" s="17" t="s">
        <v>1459</v>
      </c>
      <c r="ER181" s="17" t="s">
        <v>1334</v>
      </c>
      <c r="ES181" s="17" t="s">
        <v>411</v>
      </c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</row>
    <row r="182" spans="1:234" s="25" customFormat="1" ht="22.5" customHeight="1" x14ac:dyDescent="0.35">
      <c r="A182" s="34">
        <v>180</v>
      </c>
      <c r="B182" s="17" t="s">
        <v>1460</v>
      </c>
      <c r="C182" s="61" t="s">
        <v>867</v>
      </c>
      <c r="D182" s="17" t="s">
        <v>846</v>
      </c>
      <c r="E182" s="17" t="s">
        <v>1461</v>
      </c>
      <c r="F182" s="17">
        <v>65</v>
      </c>
      <c r="G182" s="17">
        <v>3</v>
      </c>
      <c r="H182" s="17" t="s">
        <v>157</v>
      </c>
      <c r="I182" s="17" t="s">
        <v>210</v>
      </c>
      <c r="J182" s="59">
        <v>5500000</v>
      </c>
      <c r="K182" s="59">
        <v>3500000</v>
      </c>
      <c r="L182" s="17" t="s">
        <v>173</v>
      </c>
      <c r="M182" s="17" t="s">
        <v>147</v>
      </c>
      <c r="N182" s="17">
        <v>260</v>
      </c>
      <c r="O182" s="17" t="s">
        <v>1349</v>
      </c>
      <c r="P182" s="17" t="s">
        <v>1426</v>
      </c>
      <c r="Q182" s="17" t="s">
        <v>827</v>
      </c>
      <c r="R182" s="60" t="s">
        <v>149</v>
      </c>
      <c r="S182" s="60" t="s">
        <v>149</v>
      </c>
      <c r="T182" s="60" t="s">
        <v>149</v>
      </c>
      <c r="U182" s="60" t="s">
        <v>149</v>
      </c>
      <c r="V182" s="60" t="s">
        <v>149</v>
      </c>
      <c r="W182" s="60" t="s">
        <v>149</v>
      </c>
      <c r="X182" s="60" t="s">
        <v>149</v>
      </c>
      <c r="Y182" s="60" t="s">
        <v>149</v>
      </c>
      <c r="Z182" s="60" t="s">
        <v>149</v>
      </c>
      <c r="AA182" s="60" t="s">
        <v>149</v>
      </c>
      <c r="AB182" s="60" t="s">
        <v>149</v>
      </c>
      <c r="AC182" s="60" t="s">
        <v>149</v>
      </c>
      <c r="AD182" s="60" t="s">
        <v>149</v>
      </c>
      <c r="AE182" s="60" t="s">
        <v>149</v>
      </c>
      <c r="AF182" s="60" t="s">
        <v>149</v>
      </c>
      <c r="AG182" s="60" t="s">
        <v>149</v>
      </c>
      <c r="AH182" s="60" t="s">
        <v>149</v>
      </c>
      <c r="AI182" s="60" t="s">
        <v>149</v>
      </c>
      <c r="AJ182" s="60" t="s">
        <v>149</v>
      </c>
      <c r="AK182" s="60" t="s">
        <v>149</v>
      </c>
      <c r="AL182" s="60" t="s">
        <v>149</v>
      </c>
      <c r="AM182" s="60" t="s">
        <v>149</v>
      </c>
      <c r="AN182" s="60" t="s">
        <v>149</v>
      </c>
      <c r="AO182" s="60" t="s">
        <v>149</v>
      </c>
      <c r="AP182" s="60" t="s">
        <v>149</v>
      </c>
      <c r="AQ182" s="60" t="s">
        <v>149</v>
      </c>
      <c r="AR182" s="60" t="s">
        <v>149</v>
      </c>
      <c r="AS182" s="60" t="s">
        <v>149</v>
      </c>
      <c r="AT182" s="60" t="s">
        <v>149</v>
      </c>
      <c r="AU182" s="60" t="s">
        <v>149</v>
      </c>
      <c r="AV182" s="60" t="s">
        <v>149</v>
      </c>
      <c r="AW182" s="60" t="s">
        <v>149</v>
      </c>
      <c r="AX182" s="60" t="s">
        <v>149</v>
      </c>
      <c r="AY182" s="60" t="s">
        <v>149</v>
      </c>
      <c r="AZ182" s="60" t="s">
        <v>149</v>
      </c>
      <c r="BA182" s="60" t="s">
        <v>149</v>
      </c>
      <c r="BB182" s="60" t="s">
        <v>149</v>
      </c>
      <c r="BC182" s="60"/>
      <c r="BD182" s="60" t="s">
        <v>149</v>
      </c>
      <c r="BE182" s="60" t="s">
        <v>149</v>
      </c>
      <c r="BF182" s="60" t="s">
        <v>149</v>
      </c>
      <c r="BG182" s="60" t="s">
        <v>149</v>
      </c>
      <c r="BH182" s="60" t="s">
        <v>149</v>
      </c>
      <c r="BI182" s="60" t="s">
        <v>149</v>
      </c>
      <c r="BJ182" s="60" t="s">
        <v>149</v>
      </c>
      <c r="BK182" s="60" t="s">
        <v>149</v>
      </c>
      <c r="BL182" s="60" t="s">
        <v>149</v>
      </c>
      <c r="BM182" s="60" t="s">
        <v>149</v>
      </c>
      <c r="BN182" s="60" t="s">
        <v>149</v>
      </c>
      <c r="BO182" s="60" t="s">
        <v>149</v>
      </c>
      <c r="BP182" s="60" t="s">
        <v>149</v>
      </c>
      <c r="BQ182" s="60" t="s">
        <v>149</v>
      </c>
      <c r="BR182" s="60" t="s">
        <v>149</v>
      </c>
      <c r="BS182" s="60" t="s">
        <v>149</v>
      </c>
      <c r="BT182" s="60" t="s">
        <v>149</v>
      </c>
      <c r="BU182" s="60" t="s">
        <v>149</v>
      </c>
      <c r="BV182" s="60" t="s">
        <v>149</v>
      </c>
      <c r="BW182" s="60" t="s">
        <v>149</v>
      </c>
      <c r="BX182" s="60" t="s">
        <v>149</v>
      </c>
      <c r="BY182" s="60" t="s">
        <v>149</v>
      </c>
      <c r="BZ182" s="60" t="s">
        <v>149</v>
      </c>
      <c r="CA182" s="60" t="s">
        <v>149</v>
      </c>
      <c r="CB182" s="60" t="s">
        <v>149</v>
      </c>
      <c r="CC182" s="60" t="s">
        <v>149</v>
      </c>
      <c r="CD182" s="60" t="s">
        <v>149</v>
      </c>
      <c r="CE182" s="60" t="s">
        <v>149</v>
      </c>
      <c r="CF182" s="60" t="s">
        <v>149</v>
      </c>
      <c r="CG182" s="60" t="s">
        <v>149</v>
      </c>
      <c r="CH182" s="60" t="s">
        <v>149</v>
      </c>
      <c r="CI182" s="60" t="s">
        <v>149</v>
      </c>
      <c r="CJ182" s="60" t="s">
        <v>149</v>
      </c>
      <c r="CK182" s="60" t="s">
        <v>149</v>
      </c>
      <c r="CL182" s="60" t="s">
        <v>149</v>
      </c>
      <c r="CM182" s="60" t="s">
        <v>149</v>
      </c>
      <c r="CN182" s="60" t="s">
        <v>149</v>
      </c>
      <c r="CO182" s="60" t="s">
        <v>149</v>
      </c>
      <c r="CP182" s="60" t="s">
        <v>149</v>
      </c>
      <c r="CQ182" s="60" t="s">
        <v>149</v>
      </c>
      <c r="CR182" s="60" t="s">
        <v>149</v>
      </c>
      <c r="CS182" s="60" t="s">
        <v>149</v>
      </c>
      <c r="CT182" s="60" t="s">
        <v>149</v>
      </c>
      <c r="CU182" s="60" t="s">
        <v>149</v>
      </c>
      <c r="CV182" s="60" t="s">
        <v>149</v>
      </c>
      <c r="CW182" s="60" t="s">
        <v>149</v>
      </c>
      <c r="CX182" s="60" t="s">
        <v>149</v>
      </c>
      <c r="CY182" s="60" t="s">
        <v>149</v>
      </c>
      <c r="CZ182" s="60" t="s">
        <v>149</v>
      </c>
      <c r="DA182" s="60" t="s">
        <v>149</v>
      </c>
      <c r="DB182" s="60" t="s">
        <v>149</v>
      </c>
      <c r="DC182" s="60" t="s">
        <v>149</v>
      </c>
      <c r="DD182" s="60" t="s">
        <v>149</v>
      </c>
      <c r="DE182" s="60" t="s">
        <v>149</v>
      </c>
      <c r="DF182" s="60" t="s">
        <v>149</v>
      </c>
      <c r="DG182" s="60" t="s">
        <v>149</v>
      </c>
      <c r="DH182" s="60" t="s">
        <v>149</v>
      </c>
      <c r="DI182" s="60" t="s">
        <v>149</v>
      </c>
      <c r="DJ182" s="60" t="s">
        <v>149</v>
      </c>
      <c r="DK182" s="60" t="s">
        <v>149</v>
      </c>
      <c r="DL182" s="60" t="s">
        <v>149</v>
      </c>
      <c r="DM182" s="60" t="s">
        <v>149</v>
      </c>
      <c r="DN182" s="60" t="s">
        <v>149</v>
      </c>
      <c r="DO182" s="60" t="s">
        <v>149</v>
      </c>
      <c r="DP182" s="60" t="s">
        <v>149</v>
      </c>
      <c r="DQ182" s="60" t="s">
        <v>149</v>
      </c>
      <c r="DR182" s="60" t="s">
        <v>149</v>
      </c>
      <c r="DS182" s="60" t="s">
        <v>149</v>
      </c>
      <c r="DT182" s="60" t="s">
        <v>149</v>
      </c>
      <c r="DU182" s="60" t="s">
        <v>149</v>
      </c>
      <c r="DV182" s="60" t="s">
        <v>149</v>
      </c>
      <c r="DW182" s="60" t="s">
        <v>149</v>
      </c>
      <c r="DX182" s="60" t="s">
        <v>149</v>
      </c>
      <c r="DY182" s="60" t="s">
        <v>149</v>
      </c>
      <c r="DZ182" s="60" t="s">
        <v>149</v>
      </c>
      <c r="EA182" s="60" t="s">
        <v>149</v>
      </c>
      <c r="EB182" s="60" t="s">
        <v>149</v>
      </c>
      <c r="EC182" s="60" t="s">
        <v>149</v>
      </c>
      <c r="ED182" s="60" t="s">
        <v>149</v>
      </c>
      <c r="EE182" s="60" t="s">
        <v>149</v>
      </c>
      <c r="EF182" s="60" t="s">
        <v>149</v>
      </c>
      <c r="EG182" s="60" t="s">
        <v>149</v>
      </c>
      <c r="EH182" s="60" t="s">
        <v>149</v>
      </c>
      <c r="EI182" s="60" t="s">
        <v>149</v>
      </c>
      <c r="EJ182" s="60" t="s">
        <v>149</v>
      </c>
      <c r="EK182" s="60" t="s">
        <v>149</v>
      </c>
      <c r="EL182" s="17" t="s">
        <v>1462</v>
      </c>
      <c r="EM182" s="17" t="s">
        <v>411</v>
      </c>
      <c r="EN182" s="17" t="s">
        <v>1463</v>
      </c>
      <c r="EO182" s="17" t="s">
        <v>1464</v>
      </c>
      <c r="EP182" s="17" t="s">
        <v>1465</v>
      </c>
      <c r="EQ182" s="17" t="s">
        <v>1450</v>
      </c>
      <c r="ER182" s="62" t="s">
        <v>1466</v>
      </c>
      <c r="ES182" s="17" t="s">
        <v>411</v>
      </c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</row>
    <row r="183" spans="1:234" s="25" customFormat="1" ht="22.5" customHeight="1" x14ac:dyDescent="0.35">
      <c r="A183" s="34">
        <v>181</v>
      </c>
      <c r="B183" s="17" t="s">
        <v>1467</v>
      </c>
      <c r="C183" s="61" t="s">
        <v>945</v>
      </c>
      <c r="D183" s="17" t="s">
        <v>846</v>
      </c>
      <c r="E183" s="17" t="s">
        <v>1398</v>
      </c>
      <c r="F183" s="17">
        <v>20</v>
      </c>
      <c r="G183" s="17">
        <v>3</v>
      </c>
      <c r="H183" s="17" t="s">
        <v>157</v>
      </c>
      <c r="I183" s="17" t="s">
        <v>172</v>
      </c>
      <c r="J183" s="59">
        <v>5000000</v>
      </c>
      <c r="K183" s="59">
        <v>4500000</v>
      </c>
      <c r="L183" s="17" t="s">
        <v>318</v>
      </c>
      <c r="M183" s="17" t="s">
        <v>147</v>
      </c>
      <c r="N183" s="17">
        <v>125</v>
      </c>
      <c r="O183" s="17" t="s">
        <v>1468</v>
      </c>
      <c r="P183" s="17"/>
      <c r="Q183" s="17"/>
      <c r="R183" s="60" t="s">
        <v>149</v>
      </c>
      <c r="S183" s="60" t="s">
        <v>149</v>
      </c>
      <c r="T183" s="60" t="s">
        <v>149</v>
      </c>
      <c r="U183" s="60" t="s">
        <v>149</v>
      </c>
      <c r="V183" s="60" t="s">
        <v>149</v>
      </c>
      <c r="W183" s="60" t="s">
        <v>149</v>
      </c>
      <c r="X183" s="60" t="s">
        <v>149</v>
      </c>
      <c r="Y183" s="60" t="s">
        <v>149</v>
      </c>
      <c r="Z183" s="60" t="s">
        <v>149</v>
      </c>
      <c r="AA183" s="60" t="s">
        <v>149</v>
      </c>
      <c r="AB183" s="60" t="s">
        <v>149</v>
      </c>
      <c r="AC183" s="60" t="s">
        <v>149</v>
      </c>
      <c r="AD183" s="60" t="s">
        <v>149</v>
      </c>
      <c r="AE183" s="60" t="s">
        <v>149</v>
      </c>
      <c r="AF183" s="60" t="s">
        <v>149</v>
      </c>
      <c r="AG183" s="60" t="s">
        <v>149</v>
      </c>
      <c r="AH183" s="60" t="s">
        <v>149</v>
      </c>
      <c r="AI183" s="60" t="s">
        <v>149</v>
      </c>
      <c r="AJ183" s="60" t="s">
        <v>149</v>
      </c>
      <c r="AK183" s="60" t="s">
        <v>149</v>
      </c>
      <c r="AL183" s="60" t="s">
        <v>149</v>
      </c>
      <c r="AM183" s="60" t="s">
        <v>149</v>
      </c>
      <c r="AN183" s="60" t="s">
        <v>149</v>
      </c>
      <c r="AO183" s="60" t="s">
        <v>149</v>
      </c>
      <c r="AP183" s="60" t="s">
        <v>149</v>
      </c>
      <c r="AQ183" s="60" t="s">
        <v>149</v>
      </c>
      <c r="AR183" s="60" t="s">
        <v>149</v>
      </c>
      <c r="AS183" s="60" t="s">
        <v>149</v>
      </c>
      <c r="AT183" s="60" t="s">
        <v>149</v>
      </c>
      <c r="AU183" s="60" t="s">
        <v>149</v>
      </c>
      <c r="AV183" s="60" t="s">
        <v>149</v>
      </c>
      <c r="AW183" s="60" t="s">
        <v>149</v>
      </c>
      <c r="AX183" s="60" t="s">
        <v>149</v>
      </c>
      <c r="AY183" s="60" t="s">
        <v>149</v>
      </c>
      <c r="AZ183" s="60" t="s">
        <v>149</v>
      </c>
      <c r="BA183" s="60" t="s">
        <v>149</v>
      </c>
      <c r="BB183" s="60" t="s">
        <v>149</v>
      </c>
      <c r="BC183" s="60"/>
      <c r="BD183" s="60" t="s">
        <v>149</v>
      </c>
      <c r="BE183" s="60" t="s">
        <v>149</v>
      </c>
      <c r="BF183" s="60" t="s">
        <v>149</v>
      </c>
      <c r="BG183" s="60" t="s">
        <v>149</v>
      </c>
      <c r="BH183" s="60" t="s">
        <v>149</v>
      </c>
      <c r="BI183" s="60" t="s">
        <v>149</v>
      </c>
      <c r="BJ183" s="60" t="s">
        <v>149</v>
      </c>
      <c r="BK183" s="60" t="s">
        <v>149</v>
      </c>
      <c r="BL183" s="60" t="s">
        <v>149</v>
      </c>
      <c r="BM183" s="60" t="s">
        <v>149</v>
      </c>
      <c r="BN183" s="60" t="s">
        <v>149</v>
      </c>
      <c r="BO183" s="60" t="s">
        <v>149</v>
      </c>
      <c r="BP183" s="60" t="s">
        <v>149</v>
      </c>
      <c r="BQ183" s="60" t="s">
        <v>149</v>
      </c>
      <c r="BR183" s="60" t="s">
        <v>149</v>
      </c>
      <c r="BS183" s="60" t="s">
        <v>149</v>
      </c>
      <c r="BT183" s="60" t="s">
        <v>149</v>
      </c>
      <c r="BU183" s="60" t="s">
        <v>149</v>
      </c>
      <c r="BV183" s="60" t="s">
        <v>149</v>
      </c>
      <c r="BW183" s="60" t="s">
        <v>149</v>
      </c>
      <c r="BX183" s="60" t="s">
        <v>149</v>
      </c>
      <c r="BY183" s="60" t="s">
        <v>149</v>
      </c>
      <c r="BZ183" s="60" t="s">
        <v>149</v>
      </c>
      <c r="CA183" s="60" t="s">
        <v>149</v>
      </c>
      <c r="CB183" s="60" t="s">
        <v>149</v>
      </c>
      <c r="CC183" s="60" t="s">
        <v>149</v>
      </c>
      <c r="CD183" s="60" t="s">
        <v>149</v>
      </c>
      <c r="CE183" s="60" t="s">
        <v>149</v>
      </c>
      <c r="CF183" s="60" t="s">
        <v>149</v>
      </c>
      <c r="CG183" s="60" t="s">
        <v>149</v>
      </c>
      <c r="CH183" s="60" t="s">
        <v>149</v>
      </c>
      <c r="CI183" s="60" t="s">
        <v>149</v>
      </c>
      <c r="CJ183" s="60" t="s">
        <v>149</v>
      </c>
      <c r="CK183" s="60" t="s">
        <v>149</v>
      </c>
      <c r="CL183" s="60" t="s">
        <v>149</v>
      </c>
      <c r="CM183" s="60" t="s">
        <v>149</v>
      </c>
      <c r="CN183" s="60" t="s">
        <v>149</v>
      </c>
      <c r="CO183" s="60" t="s">
        <v>149</v>
      </c>
      <c r="CP183" s="60" t="s">
        <v>149</v>
      </c>
      <c r="CQ183" s="60" t="s">
        <v>149</v>
      </c>
      <c r="CR183" s="60" t="s">
        <v>149</v>
      </c>
      <c r="CS183" s="60" t="s">
        <v>149</v>
      </c>
      <c r="CT183" s="60" t="s">
        <v>149</v>
      </c>
      <c r="CU183" s="60" t="s">
        <v>149</v>
      </c>
      <c r="CV183" s="60" t="s">
        <v>149</v>
      </c>
      <c r="CW183" s="60" t="s">
        <v>149</v>
      </c>
      <c r="CX183" s="60" t="s">
        <v>149</v>
      </c>
      <c r="CY183" s="60" t="s">
        <v>149</v>
      </c>
      <c r="CZ183" s="60" t="s">
        <v>149</v>
      </c>
      <c r="DA183" s="60" t="s">
        <v>149</v>
      </c>
      <c r="DB183" s="60" t="s">
        <v>149</v>
      </c>
      <c r="DC183" s="60" t="s">
        <v>149</v>
      </c>
      <c r="DD183" s="60" t="s">
        <v>149</v>
      </c>
      <c r="DE183" s="60" t="s">
        <v>149</v>
      </c>
      <c r="DF183" s="60" t="s">
        <v>149</v>
      </c>
      <c r="DG183" s="60" t="s">
        <v>149</v>
      </c>
      <c r="DH183" s="60" t="s">
        <v>149</v>
      </c>
      <c r="DI183" s="60" t="s">
        <v>149</v>
      </c>
      <c r="DJ183" s="60" t="s">
        <v>149</v>
      </c>
      <c r="DK183" s="60" t="s">
        <v>149</v>
      </c>
      <c r="DL183" s="60" t="s">
        <v>149</v>
      </c>
      <c r="DM183" s="60" t="s">
        <v>149</v>
      </c>
      <c r="DN183" s="60" t="s">
        <v>149</v>
      </c>
      <c r="DO183" s="60" t="s">
        <v>149</v>
      </c>
      <c r="DP183" s="60" t="s">
        <v>149</v>
      </c>
      <c r="DQ183" s="60" t="s">
        <v>149</v>
      </c>
      <c r="DR183" s="60" t="s">
        <v>149</v>
      </c>
      <c r="DS183" s="60" t="s">
        <v>149</v>
      </c>
      <c r="DT183" s="60" t="s">
        <v>149</v>
      </c>
      <c r="DU183" s="60" t="s">
        <v>149</v>
      </c>
      <c r="DV183" s="60" t="s">
        <v>149</v>
      </c>
      <c r="DW183" s="60" t="s">
        <v>149</v>
      </c>
      <c r="DX183" s="60" t="s">
        <v>149</v>
      </c>
      <c r="DY183" s="60" t="s">
        <v>149</v>
      </c>
      <c r="DZ183" s="60" t="s">
        <v>149</v>
      </c>
      <c r="EA183" s="60" t="s">
        <v>149</v>
      </c>
      <c r="EB183" s="60" t="s">
        <v>149</v>
      </c>
      <c r="EC183" s="60" t="s">
        <v>149</v>
      </c>
      <c r="ED183" s="60" t="s">
        <v>149</v>
      </c>
      <c r="EE183" s="60" t="s">
        <v>149</v>
      </c>
      <c r="EF183" s="60" t="s">
        <v>149</v>
      </c>
      <c r="EG183" s="60" t="s">
        <v>149</v>
      </c>
      <c r="EH183" s="60" t="s">
        <v>149</v>
      </c>
      <c r="EI183" s="60" t="s">
        <v>149</v>
      </c>
      <c r="EJ183" s="60" t="s">
        <v>149</v>
      </c>
      <c r="EK183" s="60" t="s">
        <v>149</v>
      </c>
      <c r="EL183" s="62" t="s">
        <v>1469</v>
      </c>
      <c r="EM183" s="17" t="s">
        <v>411</v>
      </c>
      <c r="EN183" s="17" t="s">
        <v>1470</v>
      </c>
      <c r="EO183" s="17" t="s">
        <v>1471</v>
      </c>
      <c r="EP183" s="17" t="s">
        <v>1472</v>
      </c>
      <c r="EQ183" s="17" t="s">
        <v>1450</v>
      </c>
      <c r="ER183" s="17" t="s">
        <v>1473</v>
      </c>
      <c r="ES183" s="17" t="s">
        <v>411</v>
      </c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</row>
    <row r="184" spans="1:234" s="25" customFormat="1" ht="22.5" customHeight="1" x14ac:dyDescent="0.35">
      <c r="A184" s="34">
        <v>182</v>
      </c>
      <c r="B184" s="17" t="s">
        <v>1474</v>
      </c>
      <c r="C184" s="61" t="s">
        <v>1065</v>
      </c>
      <c r="D184" s="17" t="s">
        <v>846</v>
      </c>
      <c r="E184" s="17" t="s">
        <v>1398</v>
      </c>
      <c r="F184" s="17">
        <v>28</v>
      </c>
      <c r="G184" s="17">
        <v>3</v>
      </c>
      <c r="H184" s="17" t="s">
        <v>344</v>
      </c>
      <c r="I184" s="17" t="s">
        <v>172</v>
      </c>
      <c r="J184" s="59">
        <v>8000000</v>
      </c>
      <c r="K184" s="59">
        <v>6000000</v>
      </c>
      <c r="L184" s="17" t="s">
        <v>173</v>
      </c>
      <c r="M184" s="17" t="s">
        <v>147</v>
      </c>
      <c r="N184" s="17">
        <v>250</v>
      </c>
      <c r="O184" s="17" t="s">
        <v>1405</v>
      </c>
      <c r="P184" s="17" t="s">
        <v>1475</v>
      </c>
      <c r="Q184" s="17" t="s">
        <v>389</v>
      </c>
      <c r="R184" s="60" t="s">
        <v>149</v>
      </c>
      <c r="S184" s="60" t="s">
        <v>149</v>
      </c>
      <c r="T184" s="60" t="s">
        <v>149</v>
      </c>
      <c r="U184" s="60" t="s">
        <v>149</v>
      </c>
      <c r="V184" s="60" t="s">
        <v>149</v>
      </c>
      <c r="W184" s="60" t="s">
        <v>149</v>
      </c>
      <c r="X184" s="60" t="s">
        <v>149</v>
      </c>
      <c r="Y184" s="60" t="s">
        <v>149</v>
      </c>
      <c r="Z184" s="60" t="s">
        <v>149</v>
      </c>
      <c r="AA184" s="60" t="s">
        <v>149</v>
      </c>
      <c r="AB184" s="60" t="s">
        <v>149</v>
      </c>
      <c r="AC184" s="60" t="s">
        <v>149</v>
      </c>
      <c r="AD184" s="60" t="s">
        <v>149</v>
      </c>
      <c r="AE184" s="60" t="s">
        <v>149</v>
      </c>
      <c r="AF184" s="60" t="s">
        <v>149</v>
      </c>
      <c r="AG184" s="60" t="s">
        <v>149</v>
      </c>
      <c r="AH184" s="60" t="s">
        <v>149</v>
      </c>
      <c r="AI184" s="60" t="s">
        <v>149</v>
      </c>
      <c r="AJ184" s="60" t="s">
        <v>149</v>
      </c>
      <c r="AK184" s="60" t="s">
        <v>149</v>
      </c>
      <c r="AL184" s="60" t="s">
        <v>149</v>
      </c>
      <c r="AM184" s="60" t="s">
        <v>149</v>
      </c>
      <c r="AN184" s="60" t="s">
        <v>149</v>
      </c>
      <c r="AO184" s="60" t="s">
        <v>149</v>
      </c>
      <c r="AP184" s="60" t="s">
        <v>149</v>
      </c>
      <c r="AQ184" s="60" t="s">
        <v>149</v>
      </c>
      <c r="AR184" s="60" t="s">
        <v>149</v>
      </c>
      <c r="AS184" s="60" t="s">
        <v>149</v>
      </c>
      <c r="AT184" s="60" t="s">
        <v>149</v>
      </c>
      <c r="AU184" s="60" t="s">
        <v>149</v>
      </c>
      <c r="AV184" s="60" t="s">
        <v>149</v>
      </c>
      <c r="AW184" s="60" t="s">
        <v>149</v>
      </c>
      <c r="AX184" s="60" t="s">
        <v>149</v>
      </c>
      <c r="AY184" s="60" t="s">
        <v>149</v>
      </c>
      <c r="AZ184" s="60" t="s">
        <v>149</v>
      </c>
      <c r="BA184" s="60" t="s">
        <v>149</v>
      </c>
      <c r="BB184" s="60" t="s">
        <v>149</v>
      </c>
      <c r="BC184" s="60"/>
      <c r="BD184" s="60" t="s">
        <v>149</v>
      </c>
      <c r="BE184" s="60" t="s">
        <v>149</v>
      </c>
      <c r="BF184" s="60" t="s">
        <v>149</v>
      </c>
      <c r="BG184" s="60" t="s">
        <v>149</v>
      </c>
      <c r="BH184" s="60" t="s">
        <v>149</v>
      </c>
      <c r="BI184" s="60" t="s">
        <v>149</v>
      </c>
      <c r="BJ184" s="60" t="s">
        <v>149</v>
      </c>
      <c r="BK184" s="60" t="s">
        <v>149</v>
      </c>
      <c r="BL184" s="60" t="s">
        <v>149</v>
      </c>
      <c r="BM184" s="60" t="s">
        <v>149</v>
      </c>
      <c r="BN184" s="60" t="s">
        <v>149</v>
      </c>
      <c r="BO184" s="60" t="s">
        <v>149</v>
      </c>
      <c r="BP184" s="60" t="s">
        <v>149</v>
      </c>
      <c r="BQ184" s="60" t="s">
        <v>149</v>
      </c>
      <c r="BR184" s="60" t="s">
        <v>149</v>
      </c>
      <c r="BS184" s="60" t="s">
        <v>149</v>
      </c>
      <c r="BT184" s="60" t="s">
        <v>149</v>
      </c>
      <c r="BU184" s="60" t="s">
        <v>149</v>
      </c>
      <c r="BV184" s="60" t="s">
        <v>149</v>
      </c>
      <c r="BW184" s="60" t="s">
        <v>149</v>
      </c>
      <c r="BX184" s="60" t="s">
        <v>149</v>
      </c>
      <c r="BY184" s="60" t="s">
        <v>149</v>
      </c>
      <c r="BZ184" s="60" t="s">
        <v>149</v>
      </c>
      <c r="CA184" s="60" t="s">
        <v>149</v>
      </c>
      <c r="CB184" s="60" t="s">
        <v>149</v>
      </c>
      <c r="CC184" s="60" t="s">
        <v>149</v>
      </c>
      <c r="CD184" s="60" t="s">
        <v>149</v>
      </c>
      <c r="CE184" s="60" t="s">
        <v>149</v>
      </c>
      <c r="CF184" s="60" t="s">
        <v>149</v>
      </c>
      <c r="CG184" s="60" t="s">
        <v>149</v>
      </c>
      <c r="CH184" s="60" t="s">
        <v>149</v>
      </c>
      <c r="CI184" s="60" t="s">
        <v>149</v>
      </c>
      <c r="CJ184" s="60" t="s">
        <v>149</v>
      </c>
      <c r="CK184" s="60" t="s">
        <v>149</v>
      </c>
      <c r="CL184" s="60" t="s">
        <v>149</v>
      </c>
      <c r="CM184" s="60" t="s">
        <v>149</v>
      </c>
      <c r="CN184" s="60" t="s">
        <v>149</v>
      </c>
      <c r="CO184" s="60" t="s">
        <v>149</v>
      </c>
      <c r="CP184" s="60" t="s">
        <v>149</v>
      </c>
      <c r="CQ184" s="60" t="s">
        <v>149</v>
      </c>
      <c r="CR184" s="60" t="s">
        <v>149</v>
      </c>
      <c r="CS184" s="60" t="s">
        <v>149</v>
      </c>
      <c r="CT184" s="60" t="s">
        <v>149</v>
      </c>
      <c r="CU184" s="60" t="s">
        <v>149</v>
      </c>
      <c r="CV184" s="60" t="s">
        <v>149</v>
      </c>
      <c r="CW184" s="60" t="s">
        <v>149</v>
      </c>
      <c r="CX184" s="60" t="s">
        <v>149</v>
      </c>
      <c r="CY184" s="60" t="s">
        <v>149</v>
      </c>
      <c r="CZ184" s="60" t="s">
        <v>149</v>
      </c>
      <c r="DA184" s="60" t="s">
        <v>149</v>
      </c>
      <c r="DB184" s="60" t="s">
        <v>149</v>
      </c>
      <c r="DC184" s="60" t="s">
        <v>149</v>
      </c>
      <c r="DD184" s="60" t="s">
        <v>149</v>
      </c>
      <c r="DE184" s="60" t="s">
        <v>149</v>
      </c>
      <c r="DF184" s="60" t="s">
        <v>149</v>
      </c>
      <c r="DG184" s="60" t="s">
        <v>149</v>
      </c>
      <c r="DH184" s="60" t="s">
        <v>149</v>
      </c>
      <c r="DI184" s="60" t="s">
        <v>149</v>
      </c>
      <c r="DJ184" s="60" t="s">
        <v>149</v>
      </c>
      <c r="DK184" s="60" t="s">
        <v>149</v>
      </c>
      <c r="DL184" s="60" t="s">
        <v>149</v>
      </c>
      <c r="DM184" s="60" t="s">
        <v>149</v>
      </c>
      <c r="DN184" s="60" t="s">
        <v>149</v>
      </c>
      <c r="DO184" s="60" t="s">
        <v>149</v>
      </c>
      <c r="DP184" s="60" t="s">
        <v>149</v>
      </c>
      <c r="DQ184" s="60" t="s">
        <v>149</v>
      </c>
      <c r="DR184" s="60" t="s">
        <v>149</v>
      </c>
      <c r="DS184" s="60" t="s">
        <v>149</v>
      </c>
      <c r="DT184" s="60" t="s">
        <v>149</v>
      </c>
      <c r="DU184" s="60" t="s">
        <v>149</v>
      </c>
      <c r="DV184" s="60" t="s">
        <v>149</v>
      </c>
      <c r="DW184" s="60" t="s">
        <v>149</v>
      </c>
      <c r="DX184" s="60" t="s">
        <v>149</v>
      </c>
      <c r="DY184" s="60" t="s">
        <v>149</v>
      </c>
      <c r="DZ184" s="60" t="s">
        <v>149</v>
      </c>
      <c r="EA184" s="60" t="s">
        <v>149</v>
      </c>
      <c r="EB184" s="60" t="s">
        <v>149</v>
      </c>
      <c r="EC184" s="60" t="s">
        <v>149</v>
      </c>
      <c r="ED184" s="60" t="s">
        <v>149</v>
      </c>
      <c r="EE184" s="60" t="s">
        <v>149</v>
      </c>
      <c r="EF184" s="60" t="s">
        <v>149</v>
      </c>
      <c r="EG184" s="60" t="s">
        <v>149</v>
      </c>
      <c r="EH184" s="60" t="s">
        <v>149</v>
      </c>
      <c r="EI184" s="60" t="s">
        <v>149</v>
      </c>
      <c r="EJ184" s="60" t="s">
        <v>149</v>
      </c>
      <c r="EK184" s="60" t="s">
        <v>149</v>
      </c>
      <c r="EL184" s="17" t="s">
        <v>1476</v>
      </c>
      <c r="EM184" s="17" t="s">
        <v>411</v>
      </c>
      <c r="EN184" s="17" t="s">
        <v>1477</v>
      </c>
      <c r="EO184" s="17" t="s">
        <v>1471</v>
      </c>
      <c r="EP184" s="17" t="s">
        <v>1478</v>
      </c>
      <c r="EQ184" s="17" t="s">
        <v>1450</v>
      </c>
      <c r="ER184" s="17" t="s">
        <v>1479</v>
      </c>
      <c r="ES184" s="17" t="s">
        <v>411</v>
      </c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</row>
    <row r="185" spans="1:234" s="25" customFormat="1" ht="22.5" customHeight="1" x14ac:dyDescent="0.35">
      <c r="A185" s="34">
        <v>183</v>
      </c>
      <c r="B185" s="17" t="s">
        <v>1480</v>
      </c>
      <c r="C185" s="61" t="s">
        <v>1065</v>
      </c>
      <c r="D185" s="17" t="s">
        <v>846</v>
      </c>
      <c r="E185" s="17" t="s">
        <v>1461</v>
      </c>
      <c r="F185" s="17">
        <v>69</v>
      </c>
      <c r="G185" s="17">
        <v>2</v>
      </c>
      <c r="H185" s="17" t="s">
        <v>157</v>
      </c>
      <c r="I185" s="17" t="s">
        <v>172</v>
      </c>
      <c r="J185" s="59">
        <v>5000000</v>
      </c>
      <c r="K185" s="59">
        <v>4500000</v>
      </c>
      <c r="L185" s="17" t="s">
        <v>318</v>
      </c>
      <c r="M185" s="17" t="s">
        <v>147</v>
      </c>
      <c r="N185" s="17">
        <v>130</v>
      </c>
      <c r="O185" s="17" t="s">
        <v>1349</v>
      </c>
      <c r="P185" s="17" t="s">
        <v>1481</v>
      </c>
      <c r="Q185" s="17" t="s">
        <v>1482</v>
      </c>
      <c r="R185" s="60" t="s">
        <v>149</v>
      </c>
      <c r="S185" s="60" t="s">
        <v>149</v>
      </c>
      <c r="T185" s="60" t="s">
        <v>149</v>
      </c>
      <c r="U185" s="60" t="s">
        <v>149</v>
      </c>
      <c r="V185" s="60" t="s">
        <v>203</v>
      </c>
      <c r="W185" s="60" t="s">
        <v>203</v>
      </c>
      <c r="X185" s="60" t="s">
        <v>203</v>
      </c>
      <c r="Y185" s="60" t="s">
        <v>203</v>
      </c>
      <c r="Z185" s="60" t="s">
        <v>203</v>
      </c>
      <c r="AA185" s="60" t="s">
        <v>203</v>
      </c>
      <c r="AB185" s="60" t="s">
        <v>149</v>
      </c>
      <c r="AC185" s="60" t="s">
        <v>149</v>
      </c>
      <c r="AD185" s="60" t="s">
        <v>149</v>
      </c>
      <c r="AE185" s="60" t="s">
        <v>149</v>
      </c>
      <c r="AF185" s="60" t="s">
        <v>149</v>
      </c>
      <c r="AG185" s="60" t="s">
        <v>149</v>
      </c>
      <c r="AH185" s="60" t="s">
        <v>149</v>
      </c>
      <c r="AI185" s="60" t="s">
        <v>323</v>
      </c>
      <c r="AJ185" s="60" t="s">
        <v>323</v>
      </c>
      <c r="AK185" s="60" t="s">
        <v>149</v>
      </c>
      <c r="AL185" s="60" t="s">
        <v>149</v>
      </c>
      <c r="AM185" s="60" t="s">
        <v>323</v>
      </c>
      <c r="AN185" s="60" t="s">
        <v>149</v>
      </c>
      <c r="AO185" s="17" t="s">
        <v>149</v>
      </c>
      <c r="AP185" s="17" t="s">
        <v>149</v>
      </c>
      <c r="AQ185" s="17" t="s">
        <v>323</v>
      </c>
      <c r="AR185" s="17" t="s">
        <v>323</v>
      </c>
      <c r="AS185" s="17" t="s">
        <v>149</v>
      </c>
      <c r="AT185" s="60" t="s">
        <v>149</v>
      </c>
      <c r="AU185" s="60" t="s">
        <v>323</v>
      </c>
      <c r="AV185" s="60" t="s">
        <v>323</v>
      </c>
      <c r="AW185" s="17" t="s">
        <v>149</v>
      </c>
      <c r="AX185" s="60" t="s">
        <v>149</v>
      </c>
      <c r="AY185" s="60" t="s">
        <v>149</v>
      </c>
      <c r="AZ185" s="60" t="s">
        <v>149</v>
      </c>
      <c r="BA185" s="60" t="s">
        <v>149</v>
      </c>
      <c r="BB185" s="60" t="s">
        <v>149</v>
      </c>
      <c r="BC185" s="60"/>
      <c r="BD185" s="60" t="s">
        <v>323</v>
      </c>
      <c r="BE185" s="60" t="s">
        <v>149</v>
      </c>
      <c r="BF185" s="60" t="s">
        <v>149</v>
      </c>
      <c r="BG185" s="60" t="s">
        <v>323</v>
      </c>
      <c r="BH185" s="60" t="s">
        <v>149</v>
      </c>
      <c r="BI185" s="60" t="s">
        <v>149</v>
      </c>
      <c r="BJ185" s="17" t="s">
        <v>323</v>
      </c>
      <c r="BK185" s="17" t="s">
        <v>149</v>
      </c>
      <c r="BL185" s="60" t="s">
        <v>149</v>
      </c>
      <c r="BM185" s="60" t="s">
        <v>1483</v>
      </c>
      <c r="BN185" s="60" t="s">
        <v>149</v>
      </c>
      <c r="BO185" s="60" t="s">
        <v>150</v>
      </c>
      <c r="BP185" s="60" t="s">
        <v>149</v>
      </c>
      <c r="BQ185" s="60" t="s">
        <v>149</v>
      </c>
      <c r="BR185" s="60" t="s">
        <v>149</v>
      </c>
      <c r="BS185" s="60" t="s">
        <v>149</v>
      </c>
      <c r="BT185" s="17" t="s">
        <v>149</v>
      </c>
      <c r="BU185" s="60" t="s">
        <v>149</v>
      </c>
      <c r="BV185" s="60" t="s">
        <v>149</v>
      </c>
      <c r="BW185" s="60" t="s">
        <v>150</v>
      </c>
      <c r="BX185" s="60" t="s">
        <v>150</v>
      </c>
      <c r="BY185" s="60" t="s">
        <v>150</v>
      </c>
      <c r="BZ185" s="60" t="s">
        <v>149</v>
      </c>
      <c r="CA185" s="60" t="s">
        <v>149</v>
      </c>
      <c r="CB185" s="60" t="s">
        <v>149</v>
      </c>
      <c r="CC185" s="60" t="s">
        <v>149</v>
      </c>
      <c r="CD185" s="60" t="s">
        <v>149</v>
      </c>
      <c r="CE185" s="60" t="s">
        <v>149</v>
      </c>
      <c r="CF185" s="60" t="s">
        <v>149</v>
      </c>
      <c r="CG185" s="60" t="s">
        <v>149</v>
      </c>
      <c r="CH185" s="60" t="s">
        <v>323</v>
      </c>
      <c r="CI185" s="60" t="s">
        <v>203</v>
      </c>
      <c r="CJ185" s="60" t="s">
        <v>203</v>
      </c>
      <c r="CK185" s="60" t="s">
        <v>203</v>
      </c>
      <c r="CL185" s="60" t="s">
        <v>203</v>
      </c>
      <c r="CM185" s="17" t="s">
        <v>203</v>
      </c>
      <c r="CN185" s="60" t="s">
        <v>149</v>
      </c>
      <c r="CO185" s="60" t="s">
        <v>149</v>
      </c>
      <c r="CP185" s="60" t="s">
        <v>149</v>
      </c>
      <c r="CQ185" s="60" t="s">
        <v>323</v>
      </c>
      <c r="CR185" s="60" t="s">
        <v>149</v>
      </c>
      <c r="CS185" s="60" t="s">
        <v>323</v>
      </c>
      <c r="CT185" s="60" t="s">
        <v>323</v>
      </c>
      <c r="CU185" s="60" t="s">
        <v>149</v>
      </c>
      <c r="CV185" s="60" t="s">
        <v>843</v>
      </c>
      <c r="CW185" s="60" t="s">
        <v>149</v>
      </c>
      <c r="CX185" s="60" t="s">
        <v>323</v>
      </c>
      <c r="CY185" s="60" t="s">
        <v>149</v>
      </c>
      <c r="CZ185" s="60" t="s">
        <v>149</v>
      </c>
      <c r="DA185" s="60" t="s">
        <v>149</v>
      </c>
      <c r="DB185" s="60" t="s">
        <v>323</v>
      </c>
      <c r="DC185" s="60" t="s">
        <v>1484</v>
      </c>
      <c r="DD185" s="60" t="s">
        <v>149</v>
      </c>
      <c r="DE185" s="60" t="s">
        <v>149</v>
      </c>
      <c r="DF185" s="60" t="s">
        <v>149</v>
      </c>
      <c r="DG185" s="60" t="s">
        <v>149</v>
      </c>
      <c r="DH185" s="60" t="s">
        <v>323</v>
      </c>
      <c r="DI185" s="60" t="s">
        <v>323</v>
      </c>
      <c r="DJ185" s="60" t="s">
        <v>149</v>
      </c>
      <c r="DK185" s="60" t="s">
        <v>149</v>
      </c>
      <c r="DL185" s="60" t="s">
        <v>323</v>
      </c>
      <c r="DM185" s="17" t="s">
        <v>323</v>
      </c>
      <c r="DN185" s="60" t="s">
        <v>149</v>
      </c>
      <c r="DO185" s="60" t="s">
        <v>149</v>
      </c>
      <c r="DP185" s="60" t="s">
        <v>149</v>
      </c>
      <c r="DQ185" s="60" t="s">
        <v>149</v>
      </c>
      <c r="DR185" s="60" t="s">
        <v>323</v>
      </c>
      <c r="DS185" s="60" t="s">
        <v>323</v>
      </c>
      <c r="DT185" s="60" t="s">
        <v>149</v>
      </c>
      <c r="DU185" s="60" t="s">
        <v>149</v>
      </c>
      <c r="DV185" s="60" t="s">
        <v>149</v>
      </c>
      <c r="DW185" s="60" t="s">
        <v>149</v>
      </c>
      <c r="DX185" s="60" t="s">
        <v>323</v>
      </c>
      <c r="DY185" s="60" t="s">
        <v>323</v>
      </c>
      <c r="DZ185" s="17" t="s">
        <v>150</v>
      </c>
      <c r="EA185" s="17" t="s">
        <v>323</v>
      </c>
      <c r="EB185" s="17" t="s">
        <v>323</v>
      </c>
      <c r="EC185" s="60" t="s">
        <v>149</v>
      </c>
      <c r="ED185" s="60" t="s">
        <v>323</v>
      </c>
      <c r="EE185" s="60" t="s">
        <v>149</v>
      </c>
      <c r="EF185" s="17" t="s">
        <v>149</v>
      </c>
      <c r="EG185" s="60" t="s">
        <v>149</v>
      </c>
      <c r="EH185" s="60" t="s">
        <v>149</v>
      </c>
      <c r="EI185" s="60" t="s">
        <v>149</v>
      </c>
      <c r="EJ185" s="60" t="s">
        <v>323</v>
      </c>
      <c r="EK185" s="60" t="s">
        <v>323</v>
      </c>
      <c r="EL185" s="62" t="s">
        <v>1485</v>
      </c>
      <c r="EM185" s="17" t="s">
        <v>755</v>
      </c>
      <c r="EN185" s="17" t="s">
        <v>1486</v>
      </c>
      <c r="EO185" s="56" t="s">
        <v>1401</v>
      </c>
      <c r="EP185" s="17" t="s">
        <v>1487</v>
      </c>
      <c r="EQ185" s="17" t="s">
        <v>1488</v>
      </c>
      <c r="ER185" s="62" t="s">
        <v>1489</v>
      </c>
      <c r="ES185" s="17" t="s">
        <v>411</v>
      </c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</row>
    <row r="186" spans="1:234" s="25" customFormat="1" ht="22.5" customHeight="1" x14ac:dyDescent="0.35">
      <c r="A186" s="34">
        <v>184</v>
      </c>
      <c r="B186" s="17" t="s">
        <v>1490</v>
      </c>
      <c r="C186" s="61" t="s">
        <v>945</v>
      </c>
      <c r="D186" s="17" t="s">
        <v>368</v>
      </c>
      <c r="E186" s="17" t="s">
        <v>1398</v>
      </c>
      <c r="F186" s="17">
        <v>33</v>
      </c>
      <c r="G186" s="17">
        <v>3</v>
      </c>
      <c r="H186" s="17" t="s">
        <v>643</v>
      </c>
      <c r="I186" s="17" t="s">
        <v>172</v>
      </c>
      <c r="J186" s="59">
        <v>12000000</v>
      </c>
      <c r="K186" s="59">
        <v>8500000</v>
      </c>
      <c r="L186" s="17" t="s">
        <v>173</v>
      </c>
      <c r="M186" s="17" t="s">
        <v>147</v>
      </c>
      <c r="N186" s="17">
        <v>260</v>
      </c>
      <c r="O186" s="17" t="s">
        <v>1423</v>
      </c>
      <c r="P186" s="17" t="s">
        <v>1475</v>
      </c>
      <c r="Q186" s="17" t="s">
        <v>389</v>
      </c>
      <c r="R186" s="60" t="s">
        <v>149</v>
      </c>
      <c r="S186" s="60" t="s">
        <v>149</v>
      </c>
      <c r="T186" s="60" t="s">
        <v>149</v>
      </c>
      <c r="U186" s="60" t="s">
        <v>149</v>
      </c>
      <c r="V186" s="60" t="s">
        <v>149</v>
      </c>
      <c r="W186" s="60" t="s">
        <v>149</v>
      </c>
      <c r="X186" s="60" t="s">
        <v>149</v>
      </c>
      <c r="Y186" s="60" t="s">
        <v>149</v>
      </c>
      <c r="Z186" s="60" t="s">
        <v>149</v>
      </c>
      <c r="AA186" s="60" t="s">
        <v>149</v>
      </c>
      <c r="AB186" s="60" t="s">
        <v>149</v>
      </c>
      <c r="AC186" s="60" t="s">
        <v>149</v>
      </c>
      <c r="AD186" s="60" t="s">
        <v>149</v>
      </c>
      <c r="AE186" s="60" t="s">
        <v>149</v>
      </c>
      <c r="AF186" s="60" t="s">
        <v>149</v>
      </c>
      <c r="AG186" s="60" t="s">
        <v>149</v>
      </c>
      <c r="AH186" s="60" t="s">
        <v>149</v>
      </c>
      <c r="AI186" s="60" t="s">
        <v>149</v>
      </c>
      <c r="AJ186" s="60" t="s">
        <v>149</v>
      </c>
      <c r="AK186" s="60" t="s">
        <v>149</v>
      </c>
      <c r="AL186" s="60" t="s">
        <v>149</v>
      </c>
      <c r="AM186" s="60" t="s">
        <v>149</v>
      </c>
      <c r="AN186" s="60" t="s">
        <v>149</v>
      </c>
      <c r="AO186" s="60" t="s">
        <v>149</v>
      </c>
      <c r="AP186" s="60" t="s">
        <v>149</v>
      </c>
      <c r="AQ186" s="60" t="s">
        <v>149</v>
      </c>
      <c r="AR186" s="60" t="s">
        <v>149</v>
      </c>
      <c r="AS186" s="60" t="s">
        <v>149</v>
      </c>
      <c r="AT186" s="60" t="s">
        <v>149</v>
      </c>
      <c r="AU186" s="60" t="s">
        <v>149</v>
      </c>
      <c r="AV186" s="60" t="s">
        <v>149</v>
      </c>
      <c r="AW186" s="60" t="s">
        <v>149</v>
      </c>
      <c r="AX186" s="60" t="s">
        <v>149</v>
      </c>
      <c r="AY186" s="60" t="s">
        <v>149</v>
      </c>
      <c r="AZ186" s="60" t="s">
        <v>149</v>
      </c>
      <c r="BA186" s="60" t="s">
        <v>149</v>
      </c>
      <c r="BB186" s="60" t="s">
        <v>149</v>
      </c>
      <c r="BC186" s="60"/>
      <c r="BD186" s="60" t="s">
        <v>149</v>
      </c>
      <c r="BE186" s="60" t="s">
        <v>149</v>
      </c>
      <c r="BF186" s="60" t="s">
        <v>149</v>
      </c>
      <c r="BG186" s="60" t="s">
        <v>149</v>
      </c>
      <c r="BH186" s="60" t="s">
        <v>149</v>
      </c>
      <c r="BI186" s="60" t="s">
        <v>149</v>
      </c>
      <c r="BJ186" s="60" t="s">
        <v>149</v>
      </c>
      <c r="BK186" s="60" t="s">
        <v>149</v>
      </c>
      <c r="BL186" s="60" t="s">
        <v>149</v>
      </c>
      <c r="BM186" s="60" t="s">
        <v>149</v>
      </c>
      <c r="BN186" s="60" t="s">
        <v>149</v>
      </c>
      <c r="BO186" s="60" t="s">
        <v>149</v>
      </c>
      <c r="BP186" s="60" t="s">
        <v>149</v>
      </c>
      <c r="BQ186" s="60" t="s">
        <v>149</v>
      </c>
      <c r="BR186" s="60" t="s">
        <v>149</v>
      </c>
      <c r="BS186" s="60" t="s">
        <v>149</v>
      </c>
      <c r="BT186" s="60" t="s">
        <v>149</v>
      </c>
      <c r="BU186" s="60" t="s">
        <v>149</v>
      </c>
      <c r="BV186" s="60" t="s">
        <v>149</v>
      </c>
      <c r="BW186" s="60" t="s">
        <v>149</v>
      </c>
      <c r="BX186" s="60" t="s">
        <v>149</v>
      </c>
      <c r="BY186" s="60" t="s">
        <v>149</v>
      </c>
      <c r="BZ186" s="60" t="s">
        <v>149</v>
      </c>
      <c r="CA186" s="60" t="s">
        <v>149</v>
      </c>
      <c r="CB186" s="60" t="s">
        <v>149</v>
      </c>
      <c r="CC186" s="60" t="s">
        <v>149</v>
      </c>
      <c r="CD186" s="60" t="s">
        <v>149</v>
      </c>
      <c r="CE186" s="60" t="s">
        <v>149</v>
      </c>
      <c r="CF186" s="60" t="s">
        <v>149</v>
      </c>
      <c r="CG186" s="60" t="s">
        <v>149</v>
      </c>
      <c r="CH186" s="60" t="s">
        <v>149</v>
      </c>
      <c r="CI186" s="60" t="s">
        <v>149</v>
      </c>
      <c r="CJ186" s="60" t="s">
        <v>149</v>
      </c>
      <c r="CK186" s="60" t="s">
        <v>149</v>
      </c>
      <c r="CL186" s="60" t="s">
        <v>149</v>
      </c>
      <c r="CM186" s="60" t="s">
        <v>149</v>
      </c>
      <c r="CN186" s="60" t="s">
        <v>149</v>
      </c>
      <c r="CO186" s="60" t="s">
        <v>149</v>
      </c>
      <c r="CP186" s="60" t="s">
        <v>149</v>
      </c>
      <c r="CQ186" s="60" t="s">
        <v>149</v>
      </c>
      <c r="CR186" s="60" t="s">
        <v>149</v>
      </c>
      <c r="CS186" s="60" t="s">
        <v>149</v>
      </c>
      <c r="CT186" s="60" t="s">
        <v>149</v>
      </c>
      <c r="CU186" s="60" t="s">
        <v>149</v>
      </c>
      <c r="CV186" s="60" t="s">
        <v>149</v>
      </c>
      <c r="CW186" s="60" t="s">
        <v>149</v>
      </c>
      <c r="CX186" s="60" t="s">
        <v>149</v>
      </c>
      <c r="CY186" s="60" t="s">
        <v>149</v>
      </c>
      <c r="CZ186" s="60" t="s">
        <v>149</v>
      </c>
      <c r="DA186" s="60" t="s">
        <v>149</v>
      </c>
      <c r="DB186" s="60" t="s">
        <v>149</v>
      </c>
      <c r="DC186" s="60" t="s">
        <v>149</v>
      </c>
      <c r="DD186" s="60" t="s">
        <v>149</v>
      </c>
      <c r="DE186" s="60" t="s">
        <v>149</v>
      </c>
      <c r="DF186" s="60" t="s">
        <v>149</v>
      </c>
      <c r="DG186" s="60" t="s">
        <v>149</v>
      </c>
      <c r="DH186" s="60" t="s">
        <v>149</v>
      </c>
      <c r="DI186" s="60" t="s">
        <v>149</v>
      </c>
      <c r="DJ186" s="60" t="s">
        <v>149</v>
      </c>
      <c r="DK186" s="60" t="s">
        <v>149</v>
      </c>
      <c r="DL186" s="60" t="s">
        <v>149</v>
      </c>
      <c r="DM186" s="60" t="s">
        <v>149</v>
      </c>
      <c r="DN186" s="60" t="s">
        <v>149</v>
      </c>
      <c r="DO186" s="60" t="s">
        <v>149</v>
      </c>
      <c r="DP186" s="60" t="s">
        <v>149</v>
      </c>
      <c r="DQ186" s="60" t="s">
        <v>149</v>
      </c>
      <c r="DR186" s="60" t="s">
        <v>149</v>
      </c>
      <c r="DS186" s="60" t="s">
        <v>149</v>
      </c>
      <c r="DT186" s="60" t="s">
        <v>149</v>
      </c>
      <c r="DU186" s="60" t="s">
        <v>149</v>
      </c>
      <c r="DV186" s="60" t="s">
        <v>149</v>
      </c>
      <c r="DW186" s="60" t="s">
        <v>149</v>
      </c>
      <c r="DX186" s="60" t="s">
        <v>149</v>
      </c>
      <c r="DY186" s="60" t="s">
        <v>149</v>
      </c>
      <c r="DZ186" s="60" t="s">
        <v>149</v>
      </c>
      <c r="EA186" s="60" t="s">
        <v>149</v>
      </c>
      <c r="EB186" s="60" t="s">
        <v>149</v>
      </c>
      <c r="EC186" s="60" t="s">
        <v>149</v>
      </c>
      <c r="ED186" s="60" t="s">
        <v>149</v>
      </c>
      <c r="EE186" s="60" t="s">
        <v>149</v>
      </c>
      <c r="EF186" s="60" t="s">
        <v>149</v>
      </c>
      <c r="EG186" s="60" t="s">
        <v>149</v>
      </c>
      <c r="EH186" s="60" t="s">
        <v>149</v>
      </c>
      <c r="EI186" s="60" t="s">
        <v>149</v>
      </c>
      <c r="EJ186" s="60" t="s">
        <v>149</v>
      </c>
      <c r="EK186" s="60" t="s">
        <v>149</v>
      </c>
      <c r="EL186" s="17"/>
      <c r="EM186" s="17"/>
      <c r="EN186" s="17"/>
      <c r="EO186" s="17"/>
      <c r="EP186" s="17"/>
      <c r="EQ186" s="17"/>
      <c r="ER186" s="17"/>
      <c r="ES186" s="17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</row>
    <row r="187" spans="1:234" s="25" customFormat="1" ht="22.5" customHeight="1" x14ac:dyDescent="0.35">
      <c r="A187" s="34">
        <v>185</v>
      </c>
      <c r="B187" s="62" t="s">
        <v>1491</v>
      </c>
      <c r="C187" s="61" t="s">
        <v>959</v>
      </c>
      <c r="D187" s="17" t="s">
        <v>846</v>
      </c>
      <c r="E187" s="17" t="s">
        <v>778</v>
      </c>
      <c r="F187" s="17">
        <v>35</v>
      </c>
      <c r="G187" s="17">
        <v>2</v>
      </c>
      <c r="H187" s="17" t="s">
        <v>157</v>
      </c>
      <c r="I187" s="17" t="s">
        <v>158</v>
      </c>
      <c r="J187" s="59">
        <v>6000000</v>
      </c>
      <c r="K187" s="59">
        <v>3500000</v>
      </c>
      <c r="L187" s="17" t="s">
        <v>173</v>
      </c>
      <c r="M187" s="17" t="s">
        <v>147</v>
      </c>
      <c r="N187" s="17">
        <v>245</v>
      </c>
      <c r="O187" s="17" t="s">
        <v>1349</v>
      </c>
      <c r="P187" s="17" t="s">
        <v>1492</v>
      </c>
      <c r="Q187" s="17" t="s">
        <v>389</v>
      </c>
      <c r="R187" s="60" t="s">
        <v>149</v>
      </c>
      <c r="S187" s="60" t="s">
        <v>149</v>
      </c>
      <c r="T187" s="60" t="s">
        <v>149</v>
      </c>
      <c r="U187" s="60" t="s">
        <v>149</v>
      </c>
      <c r="V187" s="60" t="s">
        <v>149</v>
      </c>
      <c r="W187" s="60" t="s">
        <v>149</v>
      </c>
      <c r="X187" s="60" t="s">
        <v>149</v>
      </c>
      <c r="Y187" s="60" t="s">
        <v>149</v>
      </c>
      <c r="Z187" s="60" t="s">
        <v>149</v>
      </c>
      <c r="AA187" s="60" t="s">
        <v>149</v>
      </c>
      <c r="AB187" s="60" t="s">
        <v>149</v>
      </c>
      <c r="AC187" s="60" t="s">
        <v>149</v>
      </c>
      <c r="AD187" s="60" t="s">
        <v>149</v>
      </c>
      <c r="AE187" s="60" t="s">
        <v>149</v>
      </c>
      <c r="AF187" s="60" t="s">
        <v>149</v>
      </c>
      <c r="AG187" s="60" t="s">
        <v>149</v>
      </c>
      <c r="AH187" s="60" t="s">
        <v>149</v>
      </c>
      <c r="AI187" s="60" t="s">
        <v>149</v>
      </c>
      <c r="AJ187" s="60" t="s">
        <v>149</v>
      </c>
      <c r="AK187" s="60" t="s">
        <v>149</v>
      </c>
      <c r="AL187" s="60" t="s">
        <v>149</v>
      </c>
      <c r="AM187" s="60" t="s">
        <v>149</v>
      </c>
      <c r="AN187" s="60" t="s">
        <v>149</v>
      </c>
      <c r="AO187" s="60" t="s">
        <v>149</v>
      </c>
      <c r="AP187" s="60" t="s">
        <v>149</v>
      </c>
      <c r="AQ187" s="60" t="s">
        <v>149</v>
      </c>
      <c r="AR187" s="60" t="s">
        <v>149</v>
      </c>
      <c r="AS187" s="60" t="s">
        <v>149</v>
      </c>
      <c r="AT187" s="60" t="s">
        <v>149</v>
      </c>
      <c r="AU187" s="60" t="s">
        <v>149</v>
      </c>
      <c r="AV187" s="60" t="s">
        <v>149</v>
      </c>
      <c r="AW187" s="60" t="s">
        <v>149</v>
      </c>
      <c r="AX187" s="60" t="s">
        <v>149</v>
      </c>
      <c r="AY187" s="60" t="s">
        <v>149</v>
      </c>
      <c r="AZ187" s="60" t="s">
        <v>149</v>
      </c>
      <c r="BA187" s="60" t="s">
        <v>149</v>
      </c>
      <c r="BB187" s="60" t="s">
        <v>149</v>
      </c>
      <c r="BC187" s="60"/>
      <c r="BD187" s="60" t="s">
        <v>323</v>
      </c>
      <c r="BE187" s="60" t="s">
        <v>323</v>
      </c>
      <c r="BF187" s="60" t="s">
        <v>149</v>
      </c>
      <c r="BG187" s="60" t="s">
        <v>149</v>
      </c>
      <c r="BH187" s="60" t="s">
        <v>203</v>
      </c>
      <c r="BI187" s="60" t="s">
        <v>203</v>
      </c>
      <c r="BJ187" s="17" t="s">
        <v>149</v>
      </c>
      <c r="BK187" s="17" t="s">
        <v>149</v>
      </c>
      <c r="BL187" s="60" t="s">
        <v>203</v>
      </c>
      <c r="BM187" s="60" t="s">
        <v>203</v>
      </c>
      <c r="BN187" s="60" t="s">
        <v>149</v>
      </c>
      <c r="BO187" s="60" t="s">
        <v>150</v>
      </c>
      <c r="BP187" s="60" t="s">
        <v>150</v>
      </c>
      <c r="BQ187" s="60" t="s">
        <v>150</v>
      </c>
      <c r="BR187" s="60" t="s">
        <v>150</v>
      </c>
      <c r="BS187" s="60" t="s">
        <v>150</v>
      </c>
      <c r="BT187" s="17" t="s">
        <v>149</v>
      </c>
      <c r="BU187" s="60" t="s">
        <v>149</v>
      </c>
      <c r="BV187" s="60" t="s">
        <v>149</v>
      </c>
      <c r="BW187" s="60" t="s">
        <v>149</v>
      </c>
      <c r="BX187" s="60" t="s">
        <v>149</v>
      </c>
      <c r="BY187" s="60" t="s">
        <v>149</v>
      </c>
      <c r="BZ187" s="60" t="s">
        <v>149</v>
      </c>
      <c r="CA187" s="60" t="s">
        <v>149</v>
      </c>
      <c r="CB187" s="60" t="s">
        <v>149</v>
      </c>
      <c r="CC187" s="60" t="s">
        <v>149</v>
      </c>
      <c r="CD187" s="60" t="s">
        <v>149</v>
      </c>
      <c r="CE187" s="60" t="s">
        <v>149</v>
      </c>
      <c r="CF187" s="60" t="s">
        <v>149</v>
      </c>
      <c r="CG187" s="60" t="s">
        <v>149</v>
      </c>
      <c r="CH187" s="60" t="s">
        <v>149</v>
      </c>
      <c r="CI187" s="60" t="s">
        <v>149</v>
      </c>
      <c r="CJ187" s="60" t="s">
        <v>149</v>
      </c>
      <c r="CK187" s="60" t="s">
        <v>149</v>
      </c>
      <c r="CL187" s="60" t="s">
        <v>149</v>
      </c>
      <c r="CM187" s="60" t="s">
        <v>149</v>
      </c>
      <c r="CN187" s="60" t="s">
        <v>149</v>
      </c>
      <c r="CO187" s="60" t="s">
        <v>149</v>
      </c>
      <c r="CP187" s="60" t="s">
        <v>149</v>
      </c>
      <c r="CQ187" s="60" t="s">
        <v>149</v>
      </c>
      <c r="CR187" s="60" t="s">
        <v>149</v>
      </c>
      <c r="CS187" s="60" t="s">
        <v>149</v>
      </c>
      <c r="CT187" s="60" t="s">
        <v>149</v>
      </c>
      <c r="CU187" s="60" t="s">
        <v>149</v>
      </c>
      <c r="CV187" s="60" t="s">
        <v>149</v>
      </c>
      <c r="CW187" s="60" t="s">
        <v>149</v>
      </c>
      <c r="CX187" s="60" t="s">
        <v>149</v>
      </c>
      <c r="CY187" s="60" t="s">
        <v>149</v>
      </c>
      <c r="CZ187" s="60" t="s">
        <v>149</v>
      </c>
      <c r="DA187" s="60" t="s">
        <v>149</v>
      </c>
      <c r="DB187" s="60" t="s">
        <v>149</v>
      </c>
      <c r="DC187" s="60" t="s">
        <v>149</v>
      </c>
      <c r="DD187" s="60" t="s">
        <v>149</v>
      </c>
      <c r="DE187" s="60" t="s">
        <v>149</v>
      </c>
      <c r="DF187" s="60" t="s">
        <v>149</v>
      </c>
      <c r="DG187" s="60" t="s">
        <v>149</v>
      </c>
      <c r="DH187" s="60" t="s">
        <v>149</v>
      </c>
      <c r="DI187" s="60" t="s">
        <v>149</v>
      </c>
      <c r="DJ187" s="60" t="s">
        <v>149</v>
      </c>
      <c r="DK187" s="60" t="s">
        <v>149</v>
      </c>
      <c r="DL187" s="60" t="s">
        <v>149</v>
      </c>
      <c r="DM187" s="60" t="s">
        <v>149</v>
      </c>
      <c r="DN187" s="60" t="s">
        <v>149</v>
      </c>
      <c r="DO187" s="60" t="s">
        <v>149</v>
      </c>
      <c r="DP187" s="60" t="s">
        <v>149</v>
      </c>
      <c r="DQ187" s="60" t="s">
        <v>149</v>
      </c>
      <c r="DR187" s="60" t="s">
        <v>149</v>
      </c>
      <c r="DS187" s="60" t="s">
        <v>149</v>
      </c>
      <c r="DT187" s="60" t="s">
        <v>149</v>
      </c>
      <c r="DU187" s="60" t="s">
        <v>149</v>
      </c>
      <c r="DV187" s="60" t="s">
        <v>149</v>
      </c>
      <c r="DW187" s="60" t="s">
        <v>149</v>
      </c>
      <c r="DX187" s="60" t="s">
        <v>149</v>
      </c>
      <c r="DY187" s="60" t="s">
        <v>149</v>
      </c>
      <c r="DZ187" s="60" t="s">
        <v>149</v>
      </c>
      <c r="EA187" s="60" t="s">
        <v>149</v>
      </c>
      <c r="EB187" s="60" t="s">
        <v>149</v>
      </c>
      <c r="EC187" s="60" t="s">
        <v>149</v>
      </c>
      <c r="ED187" s="60" t="s">
        <v>149</v>
      </c>
      <c r="EE187" s="60" t="s">
        <v>149</v>
      </c>
      <c r="EF187" s="60" t="s">
        <v>149</v>
      </c>
      <c r="EG187" s="60" t="s">
        <v>149</v>
      </c>
      <c r="EH187" s="60" t="s">
        <v>149</v>
      </c>
      <c r="EI187" s="60" t="s">
        <v>149</v>
      </c>
      <c r="EJ187" s="60" t="s">
        <v>149</v>
      </c>
      <c r="EK187" s="60" t="s">
        <v>149</v>
      </c>
      <c r="EL187" s="17" t="s">
        <v>1493</v>
      </c>
      <c r="EM187" s="17" t="s">
        <v>1494</v>
      </c>
      <c r="EN187" s="17" t="s">
        <v>1495</v>
      </c>
      <c r="EO187" s="17" t="s">
        <v>1496</v>
      </c>
      <c r="EP187" s="17"/>
      <c r="EQ187" s="17"/>
      <c r="ER187" s="17"/>
      <c r="ES187" s="17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</row>
    <row r="188" spans="1:234" s="25" customFormat="1" ht="22.5" customHeight="1" x14ac:dyDescent="0.35">
      <c r="A188" s="34">
        <v>186</v>
      </c>
      <c r="B188" s="17" t="s">
        <v>1497</v>
      </c>
      <c r="C188" s="61" t="s">
        <v>1318</v>
      </c>
      <c r="D188" s="17" t="s">
        <v>846</v>
      </c>
      <c r="E188" s="17" t="s">
        <v>778</v>
      </c>
      <c r="F188" s="17">
        <v>60</v>
      </c>
      <c r="G188" s="17">
        <v>2</v>
      </c>
      <c r="H188" s="17" t="s">
        <v>157</v>
      </c>
      <c r="I188" s="17" t="s">
        <v>210</v>
      </c>
      <c r="J188" s="59">
        <v>4500000</v>
      </c>
      <c r="K188" s="59">
        <v>3500000</v>
      </c>
      <c r="L188" s="17" t="s">
        <v>318</v>
      </c>
      <c r="M188" s="17" t="s">
        <v>147</v>
      </c>
      <c r="N188" s="17">
        <v>120</v>
      </c>
      <c r="O188" s="17" t="s">
        <v>226</v>
      </c>
      <c r="P188" s="17" t="s">
        <v>1498</v>
      </c>
      <c r="Q188" s="17" t="s">
        <v>389</v>
      </c>
      <c r="R188" s="60" t="s">
        <v>149</v>
      </c>
      <c r="S188" s="60" t="s">
        <v>149</v>
      </c>
      <c r="T188" s="60" t="s">
        <v>149</v>
      </c>
      <c r="U188" s="60" t="s">
        <v>149</v>
      </c>
      <c r="V188" s="60" t="s">
        <v>149</v>
      </c>
      <c r="W188" s="60" t="s">
        <v>149</v>
      </c>
      <c r="X188" s="60" t="s">
        <v>149</v>
      </c>
      <c r="Y188" s="60" t="s">
        <v>149</v>
      </c>
      <c r="Z188" s="60" t="s">
        <v>149</v>
      </c>
      <c r="AA188" s="60" t="s">
        <v>149</v>
      </c>
      <c r="AB188" s="60" t="s">
        <v>149</v>
      </c>
      <c r="AC188" s="60" t="s">
        <v>149</v>
      </c>
      <c r="AD188" s="60" t="s">
        <v>149</v>
      </c>
      <c r="AE188" s="60" t="s">
        <v>149</v>
      </c>
      <c r="AF188" s="60" t="s">
        <v>149</v>
      </c>
      <c r="AG188" s="60" t="s">
        <v>149</v>
      </c>
      <c r="AH188" s="60" t="s">
        <v>149</v>
      </c>
      <c r="AI188" s="60" t="s">
        <v>149</v>
      </c>
      <c r="AJ188" s="60" t="s">
        <v>149</v>
      </c>
      <c r="AK188" s="60" t="s">
        <v>149</v>
      </c>
      <c r="AL188" s="60" t="s">
        <v>149</v>
      </c>
      <c r="AM188" s="60" t="s">
        <v>149</v>
      </c>
      <c r="AN188" s="60" t="s">
        <v>149</v>
      </c>
      <c r="AO188" s="60" t="s">
        <v>149</v>
      </c>
      <c r="AP188" s="60" t="s">
        <v>149</v>
      </c>
      <c r="AQ188" s="60" t="s">
        <v>149</v>
      </c>
      <c r="AR188" s="60" t="s">
        <v>149</v>
      </c>
      <c r="AS188" s="60" t="s">
        <v>149</v>
      </c>
      <c r="AT188" s="60" t="s">
        <v>149</v>
      </c>
      <c r="AU188" s="60" t="s">
        <v>149</v>
      </c>
      <c r="AV188" s="60" t="s">
        <v>149</v>
      </c>
      <c r="AW188" s="60" t="s">
        <v>149</v>
      </c>
      <c r="AX188" s="60" t="s">
        <v>149</v>
      </c>
      <c r="AY188" s="60" t="s">
        <v>149</v>
      </c>
      <c r="AZ188" s="60" t="s">
        <v>149</v>
      </c>
      <c r="BA188" s="60" t="s">
        <v>149</v>
      </c>
      <c r="BB188" s="60" t="s">
        <v>149</v>
      </c>
      <c r="BC188" s="60"/>
      <c r="BD188" s="60" t="s">
        <v>149</v>
      </c>
      <c r="BE188" s="60" t="s">
        <v>149</v>
      </c>
      <c r="BF188" s="60" t="s">
        <v>149</v>
      </c>
      <c r="BG188" s="60" t="s">
        <v>149</v>
      </c>
      <c r="BH188" s="60" t="s">
        <v>149</v>
      </c>
      <c r="BI188" s="60" t="s">
        <v>149</v>
      </c>
      <c r="BJ188" s="60" t="s">
        <v>149</v>
      </c>
      <c r="BK188" s="60" t="s">
        <v>149</v>
      </c>
      <c r="BL188" s="60" t="s">
        <v>149</v>
      </c>
      <c r="BM188" s="60" t="s">
        <v>149</v>
      </c>
      <c r="BN188" s="60" t="s">
        <v>149</v>
      </c>
      <c r="BO188" s="60" t="s">
        <v>149</v>
      </c>
      <c r="BP188" s="60" t="s">
        <v>149</v>
      </c>
      <c r="BQ188" s="60" t="s">
        <v>149</v>
      </c>
      <c r="BR188" s="60" t="s">
        <v>149</v>
      </c>
      <c r="BS188" s="60" t="s">
        <v>149</v>
      </c>
      <c r="BT188" s="60" t="s">
        <v>149</v>
      </c>
      <c r="BU188" s="60" t="s">
        <v>149</v>
      </c>
      <c r="BV188" s="60" t="s">
        <v>149</v>
      </c>
      <c r="BW188" s="60" t="s">
        <v>149</v>
      </c>
      <c r="BX188" s="60" t="s">
        <v>149</v>
      </c>
      <c r="BY188" s="60" t="s">
        <v>149</v>
      </c>
      <c r="BZ188" s="60" t="s">
        <v>149</v>
      </c>
      <c r="CA188" s="60" t="s">
        <v>149</v>
      </c>
      <c r="CB188" s="60" t="s">
        <v>149</v>
      </c>
      <c r="CC188" s="60" t="s">
        <v>149</v>
      </c>
      <c r="CD188" s="60" t="s">
        <v>149</v>
      </c>
      <c r="CE188" s="60" t="s">
        <v>149</v>
      </c>
      <c r="CF188" s="60" t="s">
        <v>149</v>
      </c>
      <c r="CG188" s="60" t="s">
        <v>149</v>
      </c>
      <c r="CH188" s="60" t="s">
        <v>149</v>
      </c>
      <c r="CI188" s="60" t="s">
        <v>149</v>
      </c>
      <c r="CJ188" s="60" t="s">
        <v>149</v>
      </c>
      <c r="CK188" s="60" t="s">
        <v>149</v>
      </c>
      <c r="CL188" s="60" t="s">
        <v>149</v>
      </c>
      <c r="CM188" s="60" t="s">
        <v>149</v>
      </c>
      <c r="CN188" s="60" t="s">
        <v>149</v>
      </c>
      <c r="CO188" s="60" t="s">
        <v>149</v>
      </c>
      <c r="CP188" s="60" t="s">
        <v>149</v>
      </c>
      <c r="CQ188" s="60" t="s">
        <v>149</v>
      </c>
      <c r="CR188" s="60" t="s">
        <v>149</v>
      </c>
      <c r="CS188" s="60" t="s">
        <v>149</v>
      </c>
      <c r="CT188" s="60" t="s">
        <v>149</v>
      </c>
      <c r="CU188" s="60" t="s">
        <v>149</v>
      </c>
      <c r="CV188" s="60" t="s">
        <v>149</v>
      </c>
      <c r="CW188" s="60" t="s">
        <v>149</v>
      </c>
      <c r="CX188" s="60" t="s">
        <v>149</v>
      </c>
      <c r="CY188" s="60" t="s">
        <v>149</v>
      </c>
      <c r="CZ188" s="60" t="s">
        <v>149</v>
      </c>
      <c r="DA188" s="60" t="s">
        <v>149</v>
      </c>
      <c r="DB188" s="60" t="s">
        <v>149</v>
      </c>
      <c r="DC188" s="60" t="s">
        <v>149</v>
      </c>
      <c r="DD188" s="60" t="s">
        <v>149</v>
      </c>
      <c r="DE188" s="60" t="s">
        <v>149</v>
      </c>
      <c r="DF188" s="60" t="s">
        <v>149</v>
      </c>
      <c r="DG188" s="60" t="s">
        <v>149</v>
      </c>
      <c r="DH188" s="60" t="s">
        <v>149</v>
      </c>
      <c r="DI188" s="60" t="s">
        <v>149</v>
      </c>
      <c r="DJ188" s="60" t="s">
        <v>149</v>
      </c>
      <c r="DK188" s="60" t="s">
        <v>149</v>
      </c>
      <c r="DL188" s="60" t="s">
        <v>149</v>
      </c>
      <c r="DM188" s="60" t="s">
        <v>149</v>
      </c>
      <c r="DN188" s="60" t="s">
        <v>149</v>
      </c>
      <c r="DO188" s="60" t="s">
        <v>149</v>
      </c>
      <c r="DP188" s="60" t="s">
        <v>149</v>
      </c>
      <c r="DQ188" s="60" t="s">
        <v>149</v>
      </c>
      <c r="DR188" s="60" t="s">
        <v>149</v>
      </c>
      <c r="DS188" s="60" t="s">
        <v>149</v>
      </c>
      <c r="DT188" s="60" t="s">
        <v>149</v>
      </c>
      <c r="DU188" s="60" t="s">
        <v>149</v>
      </c>
      <c r="DV188" s="60" t="s">
        <v>149</v>
      </c>
      <c r="DW188" s="60" t="s">
        <v>149</v>
      </c>
      <c r="DX188" s="60" t="s">
        <v>149</v>
      </c>
      <c r="DY188" s="60" t="s">
        <v>149</v>
      </c>
      <c r="DZ188" s="60" t="s">
        <v>149</v>
      </c>
      <c r="EA188" s="60" t="s">
        <v>149</v>
      </c>
      <c r="EB188" s="60" t="s">
        <v>149</v>
      </c>
      <c r="EC188" s="60" t="s">
        <v>149</v>
      </c>
      <c r="ED188" s="60" t="s">
        <v>149</v>
      </c>
      <c r="EE188" s="60" t="s">
        <v>149</v>
      </c>
      <c r="EF188" s="60" t="s">
        <v>149</v>
      </c>
      <c r="EG188" s="60" t="s">
        <v>149</v>
      </c>
      <c r="EH188" s="60" t="s">
        <v>149</v>
      </c>
      <c r="EI188" s="60" t="s">
        <v>149</v>
      </c>
      <c r="EJ188" s="60" t="s">
        <v>149</v>
      </c>
      <c r="EK188" s="60" t="s">
        <v>149</v>
      </c>
      <c r="EL188" s="62" t="s">
        <v>1499</v>
      </c>
      <c r="EM188" s="17" t="s">
        <v>755</v>
      </c>
      <c r="EN188" s="17" t="s">
        <v>1486</v>
      </c>
      <c r="EO188" s="56" t="s">
        <v>1401</v>
      </c>
      <c r="EP188" s="17" t="s">
        <v>1487</v>
      </c>
      <c r="EQ188" s="17" t="s">
        <v>1488</v>
      </c>
      <c r="ER188" s="62" t="s">
        <v>1489</v>
      </c>
      <c r="ES188" s="17" t="s">
        <v>411</v>
      </c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</row>
    <row r="189" spans="1:234" s="25" customFormat="1" ht="22.5" customHeight="1" x14ac:dyDescent="0.35">
      <c r="A189" s="34">
        <v>187</v>
      </c>
      <c r="B189" s="15" t="s">
        <v>1500</v>
      </c>
      <c r="C189" s="57" t="s">
        <v>927</v>
      </c>
      <c r="D189" s="15" t="s">
        <v>368</v>
      </c>
      <c r="E189" s="15" t="s">
        <v>859</v>
      </c>
      <c r="F189" s="15">
        <v>58</v>
      </c>
      <c r="G189" s="15">
        <v>2</v>
      </c>
      <c r="H189" s="15" t="s">
        <v>157</v>
      </c>
      <c r="I189" s="15" t="s">
        <v>210</v>
      </c>
      <c r="J189" s="42">
        <v>8500000</v>
      </c>
      <c r="K189" s="42">
        <v>3500000</v>
      </c>
      <c r="L189" s="15" t="s">
        <v>255</v>
      </c>
      <c r="M189" s="15" t="s">
        <v>147</v>
      </c>
      <c r="N189" s="15">
        <v>390</v>
      </c>
      <c r="O189" s="15" t="s">
        <v>1405</v>
      </c>
      <c r="P189" s="15" t="s">
        <v>1501</v>
      </c>
      <c r="Q189" s="17" t="s">
        <v>389</v>
      </c>
      <c r="R189" s="60" t="s">
        <v>149</v>
      </c>
      <c r="S189" s="60" t="s">
        <v>149</v>
      </c>
      <c r="T189" s="60" t="s">
        <v>149</v>
      </c>
      <c r="U189" s="60" t="s">
        <v>149</v>
      </c>
      <c r="V189" s="60" t="s">
        <v>149</v>
      </c>
      <c r="W189" s="60" t="s">
        <v>149</v>
      </c>
      <c r="X189" s="60" t="s">
        <v>149</v>
      </c>
      <c r="Y189" s="60" t="s">
        <v>149</v>
      </c>
      <c r="Z189" s="60" t="s">
        <v>149</v>
      </c>
      <c r="AA189" s="60" t="s">
        <v>149</v>
      </c>
      <c r="AB189" s="60" t="s">
        <v>149</v>
      </c>
      <c r="AC189" s="60" t="s">
        <v>149</v>
      </c>
      <c r="AD189" s="60" t="s">
        <v>149</v>
      </c>
      <c r="AE189" s="60" t="s">
        <v>149</v>
      </c>
      <c r="AF189" s="60" t="s">
        <v>149</v>
      </c>
      <c r="AG189" s="60" t="s">
        <v>149</v>
      </c>
      <c r="AH189" s="60" t="s">
        <v>149</v>
      </c>
      <c r="AI189" s="60" t="s">
        <v>149</v>
      </c>
      <c r="AJ189" s="60" t="s">
        <v>149</v>
      </c>
      <c r="AK189" s="60" t="s">
        <v>149</v>
      </c>
      <c r="AL189" s="60" t="s">
        <v>149</v>
      </c>
      <c r="AM189" s="60" t="s">
        <v>149</v>
      </c>
      <c r="AN189" s="60" t="s">
        <v>149</v>
      </c>
      <c r="AO189" s="60" t="s">
        <v>149</v>
      </c>
      <c r="AP189" s="60" t="s">
        <v>149</v>
      </c>
      <c r="AQ189" s="60" t="s">
        <v>149</v>
      </c>
      <c r="AR189" s="60" t="s">
        <v>149</v>
      </c>
      <c r="AS189" s="60" t="s">
        <v>149</v>
      </c>
      <c r="AT189" s="60" t="s">
        <v>149</v>
      </c>
      <c r="AU189" s="56" t="s">
        <v>149</v>
      </c>
      <c r="AV189" s="56" t="s">
        <v>149</v>
      </c>
      <c r="AW189" s="15" t="s">
        <v>149</v>
      </c>
      <c r="AX189" s="56" t="s">
        <v>149</v>
      </c>
      <c r="AY189" s="56" t="s">
        <v>149</v>
      </c>
      <c r="AZ189" s="56" t="s">
        <v>149</v>
      </c>
      <c r="BA189" s="56" t="s">
        <v>149</v>
      </c>
      <c r="BB189" s="56" t="s">
        <v>149</v>
      </c>
      <c r="BC189" s="56"/>
      <c r="BD189" s="56" t="s">
        <v>149</v>
      </c>
      <c r="BE189" s="56" t="s">
        <v>149</v>
      </c>
      <c r="BF189" s="56" t="s">
        <v>149</v>
      </c>
      <c r="BG189" s="56" t="s">
        <v>203</v>
      </c>
      <c r="BH189" s="56" t="s">
        <v>203</v>
      </c>
      <c r="BI189" s="56" t="s">
        <v>203</v>
      </c>
      <c r="BJ189" s="15" t="s">
        <v>149</v>
      </c>
      <c r="BK189" s="15" t="s">
        <v>203</v>
      </c>
      <c r="BL189" s="56" t="s">
        <v>203</v>
      </c>
      <c r="BM189" s="56" t="s">
        <v>149</v>
      </c>
      <c r="BN189" s="56" t="s">
        <v>149</v>
      </c>
      <c r="BO189" s="56" t="s">
        <v>150</v>
      </c>
      <c r="BP189" s="56" t="s">
        <v>149</v>
      </c>
      <c r="BQ189" s="56" t="s">
        <v>149</v>
      </c>
      <c r="BR189" s="56" t="s">
        <v>149</v>
      </c>
      <c r="BS189" s="56" t="s">
        <v>150</v>
      </c>
      <c r="BT189" s="15" t="s">
        <v>150</v>
      </c>
      <c r="BU189" s="56" t="s">
        <v>149</v>
      </c>
      <c r="BV189" s="56" t="s">
        <v>149</v>
      </c>
      <c r="BW189" s="56" t="s">
        <v>150</v>
      </c>
      <c r="BX189" s="60" t="s">
        <v>149</v>
      </c>
      <c r="BY189" s="60" t="s">
        <v>149</v>
      </c>
      <c r="BZ189" s="60" t="s">
        <v>149</v>
      </c>
      <c r="CA189" s="60" t="s">
        <v>149</v>
      </c>
      <c r="CB189" s="60" t="s">
        <v>149</v>
      </c>
      <c r="CC189" s="60" t="s">
        <v>149</v>
      </c>
      <c r="CD189" s="60" t="s">
        <v>149</v>
      </c>
      <c r="CE189" s="60" t="s">
        <v>149</v>
      </c>
      <c r="CF189" s="60" t="s">
        <v>149</v>
      </c>
      <c r="CG189" s="60" t="s">
        <v>149</v>
      </c>
      <c r="CH189" s="60" t="s">
        <v>149</v>
      </c>
      <c r="CI189" s="60" t="s">
        <v>149</v>
      </c>
      <c r="CJ189" s="60" t="s">
        <v>149</v>
      </c>
      <c r="CK189" s="60" t="s">
        <v>149</v>
      </c>
      <c r="CL189" s="60" t="s">
        <v>149</v>
      </c>
      <c r="CM189" s="60" t="s">
        <v>149</v>
      </c>
      <c r="CN189" s="60" t="s">
        <v>149</v>
      </c>
      <c r="CO189" s="60" t="s">
        <v>149</v>
      </c>
      <c r="CP189" s="60" t="s">
        <v>149</v>
      </c>
      <c r="CQ189" s="60" t="s">
        <v>149</v>
      </c>
      <c r="CR189" s="60" t="s">
        <v>149</v>
      </c>
      <c r="CS189" s="60" t="s">
        <v>149</v>
      </c>
      <c r="CT189" s="60" t="s">
        <v>149</v>
      </c>
      <c r="CU189" s="60" t="s">
        <v>149</v>
      </c>
      <c r="CV189" s="60" t="s">
        <v>149</v>
      </c>
      <c r="CW189" s="60" t="s">
        <v>149</v>
      </c>
      <c r="CX189" s="60" t="s">
        <v>149</v>
      </c>
      <c r="CY189" s="60" t="s">
        <v>149</v>
      </c>
      <c r="CZ189" s="60" t="s">
        <v>149</v>
      </c>
      <c r="DA189" s="60" t="s">
        <v>149</v>
      </c>
      <c r="DB189" s="60" t="s">
        <v>149</v>
      </c>
      <c r="DC189" s="60" t="s">
        <v>149</v>
      </c>
      <c r="DD189" s="60" t="s">
        <v>149</v>
      </c>
      <c r="DE189" s="60" t="s">
        <v>149</v>
      </c>
      <c r="DF189" s="60" t="s">
        <v>149</v>
      </c>
      <c r="DG189" s="60" t="s">
        <v>149</v>
      </c>
      <c r="DH189" s="60" t="s">
        <v>149</v>
      </c>
      <c r="DI189" s="60" t="s">
        <v>149</v>
      </c>
      <c r="DJ189" s="60" t="s">
        <v>149</v>
      </c>
      <c r="DK189" s="60" t="s">
        <v>149</v>
      </c>
      <c r="DL189" s="60" t="s">
        <v>149</v>
      </c>
      <c r="DM189" s="60" t="s">
        <v>149</v>
      </c>
      <c r="DN189" s="60" t="s">
        <v>149</v>
      </c>
      <c r="DO189" s="60" t="s">
        <v>149</v>
      </c>
      <c r="DP189" s="60" t="s">
        <v>149</v>
      </c>
      <c r="DQ189" s="60" t="s">
        <v>149</v>
      </c>
      <c r="DR189" s="60" t="s">
        <v>149</v>
      </c>
      <c r="DS189" s="60" t="s">
        <v>149</v>
      </c>
      <c r="DT189" s="60" t="s">
        <v>149</v>
      </c>
      <c r="DU189" s="60" t="s">
        <v>149</v>
      </c>
      <c r="DV189" s="60" t="s">
        <v>149</v>
      </c>
      <c r="DW189" s="60" t="s">
        <v>149</v>
      </c>
      <c r="DX189" s="60" t="s">
        <v>149</v>
      </c>
      <c r="DY189" s="60" t="s">
        <v>149</v>
      </c>
      <c r="DZ189" s="60" t="s">
        <v>149</v>
      </c>
      <c r="EA189" s="60" t="s">
        <v>149</v>
      </c>
      <c r="EB189" s="60" t="s">
        <v>149</v>
      </c>
      <c r="EC189" s="60" t="s">
        <v>149</v>
      </c>
      <c r="ED189" s="60" t="s">
        <v>149</v>
      </c>
      <c r="EE189" s="60" t="s">
        <v>149</v>
      </c>
      <c r="EF189" s="60" t="s">
        <v>149</v>
      </c>
      <c r="EG189" s="60" t="s">
        <v>149</v>
      </c>
      <c r="EH189" s="60" t="s">
        <v>149</v>
      </c>
      <c r="EI189" s="60" t="s">
        <v>149</v>
      </c>
      <c r="EJ189" s="60" t="s">
        <v>149</v>
      </c>
      <c r="EK189" s="60" t="s">
        <v>149</v>
      </c>
      <c r="EL189" s="43" t="s">
        <v>1502</v>
      </c>
      <c r="EM189" s="15" t="s">
        <v>755</v>
      </c>
      <c r="EN189" s="15" t="s">
        <v>1503</v>
      </c>
      <c r="EO189" s="15" t="s">
        <v>1504</v>
      </c>
      <c r="EP189" s="17" t="s">
        <v>1487</v>
      </c>
      <c r="EQ189" s="17" t="s">
        <v>1488</v>
      </c>
      <c r="ER189" s="43" t="s">
        <v>1489</v>
      </c>
      <c r="ES189" s="15" t="s">
        <v>411</v>
      </c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</row>
    <row r="190" spans="1:234" s="25" customFormat="1" ht="22.5" customHeight="1" x14ac:dyDescent="0.35">
      <c r="A190" s="34">
        <v>188</v>
      </c>
      <c r="B190" s="15" t="s">
        <v>1505</v>
      </c>
      <c r="C190" s="57" t="s">
        <v>1506</v>
      </c>
      <c r="D190" s="15" t="s">
        <v>846</v>
      </c>
      <c r="E190" s="17" t="s">
        <v>778</v>
      </c>
      <c r="F190" s="15">
        <v>52</v>
      </c>
      <c r="G190" s="15">
        <v>3</v>
      </c>
      <c r="H190" s="15" t="s">
        <v>157</v>
      </c>
      <c r="I190" s="15" t="s">
        <v>210</v>
      </c>
      <c r="J190" s="42">
        <v>4500000</v>
      </c>
      <c r="K190" s="42">
        <v>4000000</v>
      </c>
      <c r="L190" s="15" t="s">
        <v>173</v>
      </c>
      <c r="M190" s="15" t="s">
        <v>147</v>
      </c>
      <c r="N190" s="15">
        <v>250</v>
      </c>
      <c r="O190" s="15" t="s">
        <v>1349</v>
      </c>
      <c r="P190" s="15" t="s">
        <v>1436</v>
      </c>
      <c r="Q190" s="17" t="s">
        <v>389</v>
      </c>
      <c r="R190" s="60" t="s">
        <v>149</v>
      </c>
      <c r="S190" s="56" t="s">
        <v>149</v>
      </c>
      <c r="T190" s="56" t="s">
        <v>149</v>
      </c>
      <c r="U190" s="56" t="s">
        <v>149</v>
      </c>
      <c r="V190" s="56" t="s">
        <v>149</v>
      </c>
      <c r="W190" s="56" t="s">
        <v>149</v>
      </c>
      <c r="X190" s="56" t="s">
        <v>149</v>
      </c>
      <c r="Y190" s="56" t="s">
        <v>149</v>
      </c>
      <c r="Z190" s="56" t="s">
        <v>844</v>
      </c>
      <c r="AA190" s="56" t="s">
        <v>1507</v>
      </c>
      <c r="AB190" s="56" t="s">
        <v>149</v>
      </c>
      <c r="AC190" s="56" t="s">
        <v>149</v>
      </c>
      <c r="AD190" s="56" t="s">
        <v>149</v>
      </c>
      <c r="AE190" s="56" t="s">
        <v>149</v>
      </c>
      <c r="AF190" s="56" t="s">
        <v>149</v>
      </c>
      <c r="AG190" s="56" t="s">
        <v>149</v>
      </c>
      <c r="AH190" s="56" t="s">
        <v>149</v>
      </c>
      <c r="AI190" s="56" t="s">
        <v>149</v>
      </c>
      <c r="AJ190" s="56" t="s">
        <v>149</v>
      </c>
      <c r="AK190" s="56" t="s">
        <v>149</v>
      </c>
      <c r="AL190" s="56" t="s">
        <v>149</v>
      </c>
      <c r="AM190" s="56" t="s">
        <v>149</v>
      </c>
      <c r="AN190" s="56" t="s">
        <v>149</v>
      </c>
      <c r="AO190" s="15" t="s">
        <v>149</v>
      </c>
      <c r="AP190" s="15" t="s">
        <v>149</v>
      </c>
      <c r="AQ190" s="15" t="s">
        <v>149</v>
      </c>
      <c r="AR190" s="15" t="s">
        <v>149</v>
      </c>
      <c r="AS190" s="15" t="s">
        <v>149</v>
      </c>
      <c r="AT190" s="56" t="s">
        <v>149</v>
      </c>
      <c r="AU190" s="56" t="s">
        <v>149</v>
      </c>
      <c r="AV190" s="56" t="s">
        <v>149</v>
      </c>
      <c r="AW190" s="15" t="s">
        <v>149</v>
      </c>
      <c r="AX190" s="56" t="s">
        <v>149</v>
      </c>
      <c r="AY190" s="56" t="s">
        <v>149</v>
      </c>
      <c r="AZ190" s="56" t="s">
        <v>149</v>
      </c>
      <c r="BA190" s="56" t="s">
        <v>149</v>
      </c>
      <c r="BB190" s="56" t="s">
        <v>149</v>
      </c>
      <c r="BC190" s="56"/>
      <c r="BD190" s="56" t="s">
        <v>149</v>
      </c>
      <c r="BE190" s="56" t="s">
        <v>149</v>
      </c>
      <c r="BF190" s="56" t="s">
        <v>149</v>
      </c>
      <c r="BG190" s="56" t="s">
        <v>149</v>
      </c>
      <c r="BH190" s="56" t="s">
        <v>149</v>
      </c>
      <c r="BI190" s="56" t="s">
        <v>149</v>
      </c>
      <c r="BJ190" s="15" t="s">
        <v>149</v>
      </c>
      <c r="BK190" s="15" t="s">
        <v>149</v>
      </c>
      <c r="BL190" s="56" t="s">
        <v>203</v>
      </c>
      <c r="BM190" s="56" t="s">
        <v>203</v>
      </c>
      <c r="BN190" s="56" t="s">
        <v>149</v>
      </c>
      <c r="BO190" s="56" t="s">
        <v>149</v>
      </c>
      <c r="BP190" s="56" t="s">
        <v>150</v>
      </c>
      <c r="BQ190" s="56" t="s">
        <v>150</v>
      </c>
      <c r="BR190" s="56" t="s">
        <v>150</v>
      </c>
      <c r="BS190" s="56" t="s">
        <v>150</v>
      </c>
      <c r="BT190" s="15" t="s">
        <v>149</v>
      </c>
      <c r="BU190" s="56" t="s">
        <v>149</v>
      </c>
      <c r="BV190" s="56" t="s">
        <v>149</v>
      </c>
      <c r="BW190" s="56" t="s">
        <v>149</v>
      </c>
      <c r="BX190" s="60" t="s">
        <v>149</v>
      </c>
      <c r="BY190" s="60" t="s">
        <v>149</v>
      </c>
      <c r="BZ190" s="60" t="s">
        <v>149</v>
      </c>
      <c r="CA190" s="60" t="s">
        <v>149</v>
      </c>
      <c r="CB190" s="60" t="s">
        <v>149</v>
      </c>
      <c r="CC190" s="60" t="s">
        <v>149</v>
      </c>
      <c r="CD190" s="60" t="s">
        <v>149</v>
      </c>
      <c r="CE190" s="60" t="s">
        <v>149</v>
      </c>
      <c r="CF190" s="60" t="s">
        <v>149</v>
      </c>
      <c r="CG190" s="60" t="s">
        <v>149</v>
      </c>
      <c r="CH190" s="60" t="s">
        <v>149</v>
      </c>
      <c r="CI190" s="60" t="s">
        <v>149</v>
      </c>
      <c r="CJ190" s="60" t="s">
        <v>149</v>
      </c>
      <c r="CK190" s="60" t="s">
        <v>149</v>
      </c>
      <c r="CL190" s="60" t="s">
        <v>149</v>
      </c>
      <c r="CM190" s="60" t="s">
        <v>149</v>
      </c>
      <c r="CN190" s="60" t="s">
        <v>149</v>
      </c>
      <c r="CO190" s="60" t="s">
        <v>149</v>
      </c>
      <c r="CP190" s="60" t="s">
        <v>149</v>
      </c>
      <c r="CQ190" s="60" t="s">
        <v>149</v>
      </c>
      <c r="CR190" s="60" t="s">
        <v>149</v>
      </c>
      <c r="CS190" s="60" t="s">
        <v>149</v>
      </c>
      <c r="CT190" s="60" t="s">
        <v>149</v>
      </c>
      <c r="CU190" s="60" t="s">
        <v>149</v>
      </c>
      <c r="CV190" s="60" t="s">
        <v>149</v>
      </c>
      <c r="CW190" s="60" t="s">
        <v>149</v>
      </c>
      <c r="CX190" s="60" t="s">
        <v>149</v>
      </c>
      <c r="CY190" s="60" t="s">
        <v>149</v>
      </c>
      <c r="CZ190" s="60" t="s">
        <v>149</v>
      </c>
      <c r="DA190" s="60" t="s">
        <v>149</v>
      </c>
      <c r="DB190" s="60" t="s">
        <v>149</v>
      </c>
      <c r="DC190" s="60" t="s">
        <v>149</v>
      </c>
      <c r="DD190" s="60" t="s">
        <v>149</v>
      </c>
      <c r="DE190" s="60" t="s">
        <v>149</v>
      </c>
      <c r="DF190" s="60" t="s">
        <v>149</v>
      </c>
      <c r="DG190" s="60" t="s">
        <v>149</v>
      </c>
      <c r="DH190" s="60" t="s">
        <v>149</v>
      </c>
      <c r="DI190" s="60" t="s">
        <v>149</v>
      </c>
      <c r="DJ190" s="60" t="s">
        <v>149</v>
      </c>
      <c r="DK190" s="60" t="s">
        <v>149</v>
      </c>
      <c r="DL190" s="60" t="s">
        <v>149</v>
      </c>
      <c r="DM190" s="60" t="s">
        <v>149</v>
      </c>
      <c r="DN190" s="60" t="s">
        <v>149</v>
      </c>
      <c r="DO190" s="60" t="s">
        <v>149</v>
      </c>
      <c r="DP190" s="60" t="s">
        <v>149</v>
      </c>
      <c r="DQ190" s="60" t="s">
        <v>149</v>
      </c>
      <c r="DR190" s="60" t="s">
        <v>149</v>
      </c>
      <c r="DS190" s="60" t="s">
        <v>149</v>
      </c>
      <c r="DT190" s="60" t="s">
        <v>149</v>
      </c>
      <c r="DU190" s="60" t="s">
        <v>149</v>
      </c>
      <c r="DV190" s="60" t="s">
        <v>149</v>
      </c>
      <c r="DW190" s="60" t="s">
        <v>149</v>
      </c>
      <c r="DX190" s="60" t="s">
        <v>149</v>
      </c>
      <c r="DY190" s="60" t="s">
        <v>149</v>
      </c>
      <c r="DZ190" s="60" t="s">
        <v>149</v>
      </c>
      <c r="EA190" s="60" t="s">
        <v>149</v>
      </c>
      <c r="EB190" s="60" t="s">
        <v>149</v>
      </c>
      <c r="EC190" s="60" t="s">
        <v>149</v>
      </c>
      <c r="ED190" s="60" t="s">
        <v>149</v>
      </c>
      <c r="EE190" s="60" t="s">
        <v>149</v>
      </c>
      <c r="EF190" s="60" t="s">
        <v>149</v>
      </c>
      <c r="EG190" s="60" t="s">
        <v>149</v>
      </c>
      <c r="EH190" s="60" t="s">
        <v>149</v>
      </c>
      <c r="EI190" s="60" t="s">
        <v>149</v>
      </c>
      <c r="EJ190" s="60" t="s">
        <v>149</v>
      </c>
      <c r="EK190" s="60" t="s">
        <v>149</v>
      </c>
      <c r="EL190" s="15" t="s">
        <v>1508</v>
      </c>
      <c r="EM190" s="15" t="s">
        <v>411</v>
      </c>
      <c r="EN190" s="15" t="s">
        <v>1463</v>
      </c>
      <c r="EO190" s="15" t="s">
        <v>1509</v>
      </c>
      <c r="EP190" s="15" t="s">
        <v>1510</v>
      </c>
      <c r="EQ190" s="15" t="s">
        <v>1450</v>
      </c>
      <c r="ER190" s="15" t="s">
        <v>1511</v>
      </c>
      <c r="ES190" s="15" t="s">
        <v>411</v>
      </c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</row>
    <row r="191" spans="1:234" s="25" customFormat="1" ht="22.5" customHeight="1" x14ac:dyDescent="0.35">
      <c r="A191" s="34">
        <v>189</v>
      </c>
      <c r="B191" s="17" t="s">
        <v>1512</v>
      </c>
      <c r="C191" s="61" t="s">
        <v>927</v>
      </c>
      <c r="D191" s="17" t="s">
        <v>846</v>
      </c>
      <c r="E191" s="17" t="s">
        <v>778</v>
      </c>
      <c r="F191" s="17">
        <v>42</v>
      </c>
      <c r="G191" s="17">
        <v>4</v>
      </c>
      <c r="H191" s="17" t="s">
        <v>157</v>
      </c>
      <c r="I191" s="17" t="s">
        <v>158</v>
      </c>
      <c r="J191" s="59">
        <v>5000000</v>
      </c>
      <c r="K191" s="59">
        <v>4000000</v>
      </c>
      <c r="L191" s="17" t="s">
        <v>173</v>
      </c>
      <c r="M191" s="17" t="s">
        <v>147</v>
      </c>
      <c r="N191" s="17">
        <v>255</v>
      </c>
      <c r="O191" s="17" t="s">
        <v>1349</v>
      </c>
      <c r="P191" s="17" t="s">
        <v>1436</v>
      </c>
      <c r="Q191" s="17" t="s">
        <v>827</v>
      </c>
      <c r="R191" s="60" t="s">
        <v>149</v>
      </c>
      <c r="S191" s="60" t="s">
        <v>149</v>
      </c>
      <c r="T191" s="60" t="s">
        <v>149</v>
      </c>
      <c r="U191" s="60" t="s">
        <v>149</v>
      </c>
      <c r="V191" s="60" t="s">
        <v>149</v>
      </c>
      <c r="W191" s="60" t="s">
        <v>149</v>
      </c>
      <c r="X191" s="60" t="s">
        <v>149</v>
      </c>
      <c r="Y191" s="60" t="s">
        <v>149</v>
      </c>
      <c r="Z191" s="60" t="s">
        <v>149</v>
      </c>
      <c r="AA191" s="60" t="s">
        <v>149</v>
      </c>
      <c r="AB191" s="60" t="s">
        <v>149</v>
      </c>
      <c r="AC191" s="60" t="s">
        <v>149</v>
      </c>
      <c r="AD191" s="60" t="s">
        <v>149</v>
      </c>
      <c r="AE191" s="60" t="s">
        <v>149</v>
      </c>
      <c r="AF191" s="60" t="s">
        <v>149</v>
      </c>
      <c r="AG191" s="60" t="s">
        <v>149</v>
      </c>
      <c r="AH191" s="60" t="s">
        <v>149</v>
      </c>
      <c r="AI191" s="60" t="s">
        <v>149</v>
      </c>
      <c r="AJ191" s="60" t="s">
        <v>149</v>
      </c>
      <c r="AK191" s="60" t="s">
        <v>149</v>
      </c>
      <c r="AL191" s="60" t="s">
        <v>149</v>
      </c>
      <c r="AM191" s="60" t="s">
        <v>149</v>
      </c>
      <c r="AN191" s="60" t="s">
        <v>149</v>
      </c>
      <c r="AO191" s="60" t="s">
        <v>149</v>
      </c>
      <c r="AP191" s="60" t="s">
        <v>149</v>
      </c>
      <c r="AQ191" s="60" t="s">
        <v>149</v>
      </c>
      <c r="AR191" s="60" t="s">
        <v>149</v>
      </c>
      <c r="AS191" s="60" t="s">
        <v>149</v>
      </c>
      <c r="AT191" s="60" t="s">
        <v>149</v>
      </c>
      <c r="AU191" s="60" t="s">
        <v>149</v>
      </c>
      <c r="AV191" s="60" t="s">
        <v>149</v>
      </c>
      <c r="AW191" s="60" t="s">
        <v>149</v>
      </c>
      <c r="AX191" s="60" t="s">
        <v>149</v>
      </c>
      <c r="AY191" s="60" t="s">
        <v>149</v>
      </c>
      <c r="AZ191" s="60" t="s">
        <v>149</v>
      </c>
      <c r="BA191" s="60" t="s">
        <v>149</v>
      </c>
      <c r="BB191" s="60" t="s">
        <v>149</v>
      </c>
      <c r="BC191" s="60"/>
      <c r="BD191" s="60" t="s">
        <v>149</v>
      </c>
      <c r="BE191" s="60" t="s">
        <v>203</v>
      </c>
      <c r="BF191" s="60" t="s">
        <v>149</v>
      </c>
      <c r="BG191" s="60" t="s">
        <v>323</v>
      </c>
      <c r="BH191" s="60" t="s">
        <v>149</v>
      </c>
      <c r="BI191" s="60" t="s">
        <v>149</v>
      </c>
      <c r="BJ191" s="60" t="s">
        <v>149</v>
      </c>
      <c r="BK191" s="60" t="s">
        <v>149</v>
      </c>
      <c r="BL191" s="60" t="s">
        <v>149</v>
      </c>
      <c r="BM191" s="60" t="s">
        <v>203</v>
      </c>
      <c r="BN191" s="60" t="s">
        <v>149</v>
      </c>
      <c r="BO191" s="60" t="s">
        <v>149</v>
      </c>
      <c r="BP191" s="60" t="s">
        <v>149</v>
      </c>
      <c r="BQ191" s="60" t="s">
        <v>149</v>
      </c>
      <c r="BR191" s="60" t="s">
        <v>149</v>
      </c>
      <c r="BS191" s="60" t="s">
        <v>149</v>
      </c>
      <c r="BT191" s="60" t="s">
        <v>149</v>
      </c>
      <c r="BU191" s="60" t="s">
        <v>149</v>
      </c>
      <c r="BV191" s="60" t="s">
        <v>149</v>
      </c>
      <c r="BW191" s="60" t="s">
        <v>203</v>
      </c>
      <c r="BX191" s="60" t="s">
        <v>203</v>
      </c>
      <c r="BY191" s="60" t="s">
        <v>203</v>
      </c>
      <c r="BZ191" s="60" t="s">
        <v>149</v>
      </c>
      <c r="CA191" s="60" t="s">
        <v>149</v>
      </c>
      <c r="CB191" s="60" t="s">
        <v>149</v>
      </c>
      <c r="CC191" s="60" t="s">
        <v>149</v>
      </c>
      <c r="CD191" s="60" t="s">
        <v>149</v>
      </c>
      <c r="CE191" s="60" t="s">
        <v>149</v>
      </c>
      <c r="CF191" s="60" t="s">
        <v>149</v>
      </c>
      <c r="CG191" s="60" t="s">
        <v>149</v>
      </c>
      <c r="CH191" s="60" t="s">
        <v>203</v>
      </c>
      <c r="CI191" s="60" t="s">
        <v>323</v>
      </c>
      <c r="CJ191" s="60" t="s">
        <v>149</v>
      </c>
      <c r="CK191" s="60" t="s">
        <v>149</v>
      </c>
      <c r="CL191" s="60" t="s">
        <v>323</v>
      </c>
      <c r="CM191" s="60" t="s">
        <v>149</v>
      </c>
      <c r="CN191" s="60" t="s">
        <v>149</v>
      </c>
      <c r="CO191" s="60" t="s">
        <v>149</v>
      </c>
      <c r="CP191" s="60" t="s">
        <v>149</v>
      </c>
      <c r="CQ191" s="60" t="s">
        <v>149</v>
      </c>
      <c r="CR191" s="60" t="s">
        <v>149</v>
      </c>
      <c r="CS191" s="60" t="s">
        <v>149</v>
      </c>
      <c r="CT191" s="60" t="s">
        <v>149</v>
      </c>
      <c r="CU191" s="60" t="s">
        <v>149</v>
      </c>
      <c r="CV191" s="60" t="s">
        <v>149</v>
      </c>
      <c r="CW191" s="60" t="s">
        <v>149</v>
      </c>
      <c r="CX191" s="60" t="s">
        <v>149</v>
      </c>
      <c r="CY191" s="60" t="s">
        <v>203</v>
      </c>
      <c r="CZ191" s="60" t="s">
        <v>203</v>
      </c>
      <c r="DA191" s="60" t="s">
        <v>149</v>
      </c>
      <c r="DB191" s="60" t="s">
        <v>149</v>
      </c>
      <c r="DC191" s="60" t="s">
        <v>149</v>
      </c>
      <c r="DD191" s="60" t="s">
        <v>149</v>
      </c>
      <c r="DE191" s="60" t="s">
        <v>203</v>
      </c>
      <c r="DF191" s="60" t="s">
        <v>203</v>
      </c>
      <c r="DG191" s="60" t="s">
        <v>203</v>
      </c>
      <c r="DH191" s="60" t="s">
        <v>203</v>
      </c>
      <c r="DI191" s="60" t="s">
        <v>203</v>
      </c>
      <c r="DJ191" s="60" t="s">
        <v>149</v>
      </c>
      <c r="DK191" s="60" t="s">
        <v>149</v>
      </c>
      <c r="DL191" s="60" t="s">
        <v>149</v>
      </c>
      <c r="DM191" s="17" t="s">
        <v>149</v>
      </c>
      <c r="DN191" s="60" t="s">
        <v>149</v>
      </c>
      <c r="DO191" s="60" t="s">
        <v>149</v>
      </c>
      <c r="DP191" s="60" t="s">
        <v>149</v>
      </c>
      <c r="DQ191" s="60" t="s">
        <v>149</v>
      </c>
      <c r="DR191" s="60" t="s">
        <v>149</v>
      </c>
      <c r="DS191" s="60" t="s">
        <v>149</v>
      </c>
      <c r="DT191" s="60" t="s">
        <v>149</v>
      </c>
      <c r="DU191" s="60" t="s">
        <v>149</v>
      </c>
      <c r="DV191" s="60" t="s">
        <v>149</v>
      </c>
      <c r="DW191" s="60" t="s">
        <v>149</v>
      </c>
      <c r="DX191" s="60" t="s">
        <v>149</v>
      </c>
      <c r="DY191" s="60" t="s">
        <v>149</v>
      </c>
      <c r="DZ191" s="17" t="s">
        <v>149</v>
      </c>
      <c r="EA191" s="17" t="s">
        <v>149</v>
      </c>
      <c r="EB191" s="17" t="s">
        <v>149</v>
      </c>
      <c r="EC191" s="60" t="s">
        <v>149</v>
      </c>
      <c r="ED191" s="60" t="s">
        <v>149</v>
      </c>
      <c r="EE191" s="60" t="s">
        <v>149</v>
      </c>
      <c r="EF191" s="17" t="s">
        <v>149</v>
      </c>
      <c r="EG191" s="60" t="s">
        <v>149</v>
      </c>
      <c r="EH191" s="60" t="s">
        <v>149</v>
      </c>
      <c r="EI191" s="60" t="s">
        <v>149</v>
      </c>
      <c r="EJ191" s="60" t="s">
        <v>149</v>
      </c>
      <c r="EK191" s="60" t="s">
        <v>149</v>
      </c>
      <c r="EL191" s="62" t="s">
        <v>1513</v>
      </c>
      <c r="EM191" s="17" t="s">
        <v>755</v>
      </c>
      <c r="EN191" s="17" t="s">
        <v>1486</v>
      </c>
      <c r="EO191" s="15" t="s">
        <v>1504</v>
      </c>
      <c r="EP191" s="17" t="s">
        <v>1487</v>
      </c>
      <c r="EQ191" s="17" t="s">
        <v>1488</v>
      </c>
      <c r="ER191" s="43" t="s">
        <v>1489</v>
      </c>
      <c r="ES191" s="17" t="s">
        <v>411</v>
      </c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</row>
    <row r="192" spans="1:234" s="25" customFormat="1" ht="22.5" customHeight="1" x14ac:dyDescent="0.35">
      <c r="A192" s="34">
        <v>190</v>
      </c>
      <c r="B192" s="17" t="s">
        <v>1514</v>
      </c>
      <c r="C192" s="61" t="s">
        <v>1515</v>
      </c>
      <c r="D192" s="17" t="s">
        <v>846</v>
      </c>
      <c r="E192" s="17" t="s">
        <v>1461</v>
      </c>
      <c r="F192" s="17">
        <v>40</v>
      </c>
      <c r="G192" s="17">
        <v>4</v>
      </c>
      <c r="H192" s="17" t="s">
        <v>157</v>
      </c>
      <c r="I192" s="17" t="s">
        <v>158</v>
      </c>
      <c r="J192" s="59">
        <v>7000000</v>
      </c>
      <c r="K192" s="59">
        <v>5000000</v>
      </c>
      <c r="L192" s="17" t="s">
        <v>201</v>
      </c>
      <c r="M192" s="17" t="s">
        <v>147</v>
      </c>
      <c r="N192" s="17">
        <v>100</v>
      </c>
      <c r="O192" s="17" t="s">
        <v>1349</v>
      </c>
      <c r="P192" s="17" t="s">
        <v>1453</v>
      </c>
      <c r="Q192" s="17" t="s">
        <v>827</v>
      </c>
      <c r="R192" s="60" t="s">
        <v>149</v>
      </c>
      <c r="S192" s="60" t="s">
        <v>149</v>
      </c>
      <c r="T192" s="60" t="s">
        <v>149</v>
      </c>
      <c r="U192" s="60" t="s">
        <v>149</v>
      </c>
      <c r="V192" s="60" t="s">
        <v>149</v>
      </c>
      <c r="W192" s="60" t="s">
        <v>149</v>
      </c>
      <c r="X192" s="60" t="s">
        <v>149</v>
      </c>
      <c r="Y192" s="60" t="s">
        <v>149</v>
      </c>
      <c r="Z192" s="60" t="s">
        <v>149</v>
      </c>
      <c r="AA192" s="60" t="s">
        <v>149</v>
      </c>
      <c r="AB192" s="60" t="s">
        <v>149</v>
      </c>
      <c r="AC192" s="60" t="s">
        <v>149</v>
      </c>
      <c r="AD192" s="60" t="s">
        <v>149</v>
      </c>
      <c r="AE192" s="60" t="s">
        <v>149</v>
      </c>
      <c r="AF192" s="60" t="s">
        <v>149</v>
      </c>
      <c r="AG192" s="60" t="s">
        <v>149</v>
      </c>
      <c r="AH192" s="60" t="s">
        <v>149</v>
      </c>
      <c r="AI192" s="60" t="s">
        <v>149</v>
      </c>
      <c r="AJ192" s="60" t="s">
        <v>149</v>
      </c>
      <c r="AK192" s="60" t="s">
        <v>149</v>
      </c>
      <c r="AL192" s="60" t="s">
        <v>149</v>
      </c>
      <c r="AM192" s="60" t="s">
        <v>149</v>
      </c>
      <c r="AN192" s="60" t="s">
        <v>149</v>
      </c>
      <c r="AO192" s="60" t="s">
        <v>149</v>
      </c>
      <c r="AP192" s="60" t="s">
        <v>149</v>
      </c>
      <c r="AQ192" s="60" t="s">
        <v>149</v>
      </c>
      <c r="AR192" s="60" t="s">
        <v>149</v>
      </c>
      <c r="AS192" s="60" t="s">
        <v>149</v>
      </c>
      <c r="AT192" s="60" t="s">
        <v>149</v>
      </c>
      <c r="AU192" s="60" t="s">
        <v>203</v>
      </c>
      <c r="AV192" s="60" t="s">
        <v>203</v>
      </c>
      <c r="AW192" s="17" t="s">
        <v>149</v>
      </c>
      <c r="AX192" s="60" t="s">
        <v>149</v>
      </c>
      <c r="AY192" s="60" t="s">
        <v>149</v>
      </c>
      <c r="AZ192" s="60" t="s">
        <v>149</v>
      </c>
      <c r="BA192" s="60" t="s">
        <v>149</v>
      </c>
      <c r="BB192" s="60" t="s">
        <v>149</v>
      </c>
      <c r="BC192" s="60"/>
      <c r="BD192" s="60" t="s">
        <v>149</v>
      </c>
      <c r="BE192" s="60" t="s">
        <v>149</v>
      </c>
      <c r="BF192" s="60" t="s">
        <v>149</v>
      </c>
      <c r="BG192" s="60" t="s">
        <v>149</v>
      </c>
      <c r="BH192" s="60" t="s">
        <v>323</v>
      </c>
      <c r="BI192" s="60" t="s">
        <v>149</v>
      </c>
      <c r="BJ192" s="17" t="s">
        <v>149</v>
      </c>
      <c r="BK192" s="17" t="s">
        <v>149</v>
      </c>
      <c r="BL192" s="60" t="s">
        <v>203</v>
      </c>
      <c r="BM192" s="60" t="s">
        <v>203</v>
      </c>
      <c r="BN192" s="60" t="s">
        <v>149</v>
      </c>
      <c r="BO192" s="60" t="s">
        <v>150</v>
      </c>
      <c r="BP192" s="60" t="s">
        <v>150</v>
      </c>
      <c r="BQ192" s="60" t="s">
        <v>150</v>
      </c>
      <c r="BR192" s="60" t="s">
        <v>150</v>
      </c>
      <c r="BS192" s="60" t="s">
        <v>150</v>
      </c>
      <c r="BT192" s="17" t="s">
        <v>149</v>
      </c>
      <c r="BU192" s="60" t="s">
        <v>149</v>
      </c>
      <c r="BV192" s="60" t="s">
        <v>150</v>
      </c>
      <c r="BW192" s="56" t="s">
        <v>150</v>
      </c>
      <c r="BX192" s="60" t="s">
        <v>149</v>
      </c>
      <c r="BY192" s="60" t="s">
        <v>149</v>
      </c>
      <c r="BZ192" s="60" t="s">
        <v>149</v>
      </c>
      <c r="CA192" s="60" t="s">
        <v>149</v>
      </c>
      <c r="CB192" s="60" t="s">
        <v>149</v>
      </c>
      <c r="CC192" s="60" t="s">
        <v>149</v>
      </c>
      <c r="CD192" s="60" t="s">
        <v>149</v>
      </c>
      <c r="CE192" s="60" t="s">
        <v>149</v>
      </c>
      <c r="CF192" s="60" t="s">
        <v>149</v>
      </c>
      <c r="CG192" s="60" t="s">
        <v>149</v>
      </c>
      <c r="CH192" s="60" t="s">
        <v>149</v>
      </c>
      <c r="CI192" s="60" t="s">
        <v>149</v>
      </c>
      <c r="CJ192" s="60" t="s">
        <v>149</v>
      </c>
      <c r="CK192" s="60" t="s">
        <v>149</v>
      </c>
      <c r="CL192" s="60" t="s">
        <v>149</v>
      </c>
      <c r="CM192" s="60" t="s">
        <v>149</v>
      </c>
      <c r="CN192" s="60" t="s">
        <v>149</v>
      </c>
      <c r="CO192" s="60" t="s">
        <v>149</v>
      </c>
      <c r="CP192" s="60" t="s">
        <v>149</v>
      </c>
      <c r="CQ192" s="60" t="s">
        <v>149</v>
      </c>
      <c r="CR192" s="60" t="s">
        <v>149</v>
      </c>
      <c r="CS192" s="60" t="s">
        <v>149</v>
      </c>
      <c r="CT192" s="60" t="s">
        <v>149</v>
      </c>
      <c r="CU192" s="60" t="s">
        <v>149</v>
      </c>
      <c r="CV192" s="60" t="s">
        <v>149</v>
      </c>
      <c r="CW192" s="60" t="s">
        <v>149</v>
      </c>
      <c r="CX192" s="60" t="s">
        <v>149</v>
      </c>
      <c r="CY192" s="60" t="s">
        <v>149</v>
      </c>
      <c r="CZ192" s="60" t="s">
        <v>149</v>
      </c>
      <c r="DA192" s="60" t="s">
        <v>149</v>
      </c>
      <c r="DB192" s="60" t="s">
        <v>149</v>
      </c>
      <c r="DC192" s="60" t="s">
        <v>149</v>
      </c>
      <c r="DD192" s="60" t="s">
        <v>149</v>
      </c>
      <c r="DE192" s="60" t="s">
        <v>149</v>
      </c>
      <c r="DF192" s="60" t="s">
        <v>149</v>
      </c>
      <c r="DG192" s="60" t="s">
        <v>149</v>
      </c>
      <c r="DH192" s="60" t="s">
        <v>149</v>
      </c>
      <c r="DI192" s="60" t="s">
        <v>149</v>
      </c>
      <c r="DJ192" s="60" t="s">
        <v>149</v>
      </c>
      <c r="DK192" s="60" t="s">
        <v>149</v>
      </c>
      <c r="DL192" s="60" t="s">
        <v>149</v>
      </c>
      <c r="DM192" s="60" t="s">
        <v>149</v>
      </c>
      <c r="DN192" s="60" t="s">
        <v>149</v>
      </c>
      <c r="DO192" s="60" t="s">
        <v>149</v>
      </c>
      <c r="DP192" s="60" t="s">
        <v>149</v>
      </c>
      <c r="DQ192" s="60" t="s">
        <v>149</v>
      </c>
      <c r="DR192" s="60" t="s">
        <v>149</v>
      </c>
      <c r="DS192" s="60" t="s">
        <v>149</v>
      </c>
      <c r="DT192" s="60" t="s">
        <v>149</v>
      </c>
      <c r="DU192" s="60" t="s">
        <v>149</v>
      </c>
      <c r="DV192" s="60" t="s">
        <v>149</v>
      </c>
      <c r="DW192" s="60" t="s">
        <v>149</v>
      </c>
      <c r="DX192" s="60" t="s">
        <v>149</v>
      </c>
      <c r="DY192" s="60" t="s">
        <v>149</v>
      </c>
      <c r="DZ192" s="60" t="s">
        <v>149</v>
      </c>
      <c r="EA192" s="60" t="s">
        <v>149</v>
      </c>
      <c r="EB192" s="60" t="s">
        <v>149</v>
      </c>
      <c r="EC192" s="60" t="s">
        <v>149</v>
      </c>
      <c r="ED192" s="60" t="s">
        <v>149</v>
      </c>
      <c r="EE192" s="60" t="s">
        <v>149</v>
      </c>
      <c r="EF192" s="60" t="s">
        <v>149</v>
      </c>
      <c r="EG192" s="60" t="s">
        <v>149</v>
      </c>
      <c r="EH192" s="60" t="s">
        <v>149</v>
      </c>
      <c r="EI192" s="60" t="s">
        <v>149</v>
      </c>
      <c r="EJ192" s="60" t="s">
        <v>149</v>
      </c>
      <c r="EK192" s="60" t="s">
        <v>149</v>
      </c>
      <c r="EL192" s="62" t="s">
        <v>1513</v>
      </c>
      <c r="EM192" s="17" t="s">
        <v>755</v>
      </c>
      <c r="EN192" s="17" t="s">
        <v>1486</v>
      </c>
      <c r="EO192" s="15" t="s">
        <v>1504</v>
      </c>
      <c r="EP192" s="60" t="s">
        <v>149</v>
      </c>
      <c r="EQ192" s="17" t="s">
        <v>1488</v>
      </c>
      <c r="ER192" s="43" t="s">
        <v>1489</v>
      </c>
      <c r="ES192" s="60" t="s">
        <v>411</v>
      </c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</row>
    <row r="193" spans="1:234" s="25" customFormat="1" ht="22.5" customHeight="1" x14ac:dyDescent="0.35">
      <c r="A193" s="34">
        <v>191</v>
      </c>
      <c r="B193" s="17" t="s">
        <v>1516</v>
      </c>
      <c r="C193" s="61" t="s">
        <v>1515</v>
      </c>
      <c r="D193" s="17" t="s">
        <v>846</v>
      </c>
      <c r="E193" s="17" t="s">
        <v>1461</v>
      </c>
      <c r="F193" s="17">
        <v>70</v>
      </c>
      <c r="G193" s="17">
        <v>7</v>
      </c>
      <c r="H193" s="17" t="s">
        <v>157</v>
      </c>
      <c r="I193" s="17" t="s">
        <v>210</v>
      </c>
      <c r="J193" s="59">
        <v>5000000</v>
      </c>
      <c r="K193" s="59">
        <v>3000000</v>
      </c>
      <c r="L193" s="17" t="s">
        <v>173</v>
      </c>
      <c r="M193" s="17" t="s">
        <v>147</v>
      </c>
      <c r="N193" s="17">
        <v>50</v>
      </c>
      <c r="O193" s="17" t="s">
        <v>226</v>
      </c>
      <c r="P193" s="17" t="s">
        <v>1453</v>
      </c>
      <c r="Q193" s="17" t="s">
        <v>827</v>
      </c>
      <c r="R193" s="60" t="s">
        <v>149</v>
      </c>
      <c r="S193" s="60" t="s">
        <v>149</v>
      </c>
      <c r="T193" s="60" t="s">
        <v>149</v>
      </c>
      <c r="U193" s="60" t="s">
        <v>203</v>
      </c>
      <c r="V193" s="60" t="s">
        <v>149</v>
      </c>
      <c r="W193" s="60" t="s">
        <v>203</v>
      </c>
      <c r="X193" s="60" t="s">
        <v>149</v>
      </c>
      <c r="Y193" s="60" t="s">
        <v>149</v>
      </c>
      <c r="Z193" s="60" t="s">
        <v>149</v>
      </c>
      <c r="AA193" s="60" t="s">
        <v>149</v>
      </c>
      <c r="AB193" s="60" t="s">
        <v>149</v>
      </c>
      <c r="AC193" s="60" t="s">
        <v>149</v>
      </c>
      <c r="AD193" s="60" t="s">
        <v>149</v>
      </c>
      <c r="AE193" s="60" t="s">
        <v>149</v>
      </c>
      <c r="AF193" s="60" t="s">
        <v>149</v>
      </c>
      <c r="AG193" s="60" t="s">
        <v>149</v>
      </c>
      <c r="AH193" s="60" t="s">
        <v>149</v>
      </c>
      <c r="AI193" s="60" t="s">
        <v>149</v>
      </c>
      <c r="AJ193" s="60" t="s">
        <v>149</v>
      </c>
      <c r="AK193" s="60" t="s">
        <v>149</v>
      </c>
      <c r="AL193" s="60" t="s">
        <v>149</v>
      </c>
      <c r="AM193" s="60" t="s">
        <v>149</v>
      </c>
      <c r="AN193" s="60" t="s">
        <v>149</v>
      </c>
      <c r="AO193" s="60" t="s">
        <v>149</v>
      </c>
      <c r="AP193" s="60" t="s">
        <v>149</v>
      </c>
      <c r="AQ193" s="60" t="s">
        <v>149</v>
      </c>
      <c r="AR193" s="17" t="s">
        <v>149</v>
      </c>
      <c r="AS193" s="17" t="s">
        <v>149</v>
      </c>
      <c r="AT193" s="60" t="s">
        <v>149</v>
      </c>
      <c r="AU193" s="60" t="s">
        <v>203</v>
      </c>
      <c r="AV193" s="60" t="s">
        <v>203</v>
      </c>
      <c r="AW193" s="17" t="s">
        <v>149</v>
      </c>
      <c r="AX193" s="60" t="s">
        <v>149</v>
      </c>
      <c r="AY193" s="60" t="s">
        <v>149</v>
      </c>
      <c r="AZ193" s="60" t="s">
        <v>149</v>
      </c>
      <c r="BA193" s="60" t="s">
        <v>149</v>
      </c>
      <c r="BB193" s="60" t="s">
        <v>149</v>
      </c>
      <c r="BC193" s="60"/>
      <c r="BD193" s="60" t="s">
        <v>149</v>
      </c>
      <c r="BE193" s="60" t="s">
        <v>149</v>
      </c>
      <c r="BF193" s="60" t="s">
        <v>149</v>
      </c>
      <c r="BG193" s="60" t="s">
        <v>323</v>
      </c>
      <c r="BH193" s="60" t="s">
        <v>323</v>
      </c>
      <c r="BI193" s="60" t="s">
        <v>1517</v>
      </c>
      <c r="BJ193" s="17" t="s">
        <v>149</v>
      </c>
      <c r="BK193" s="17" t="s">
        <v>203</v>
      </c>
      <c r="BL193" s="60" t="s">
        <v>203</v>
      </c>
      <c r="BM193" s="60" t="s">
        <v>203</v>
      </c>
      <c r="BN193" s="60" t="s">
        <v>149</v>
      </c>
      <c r="BO193" s="60" t="s">
        <v>149</v>
      </c>
      <c r="BP193" s="60" t="s">
        <v>149</v>
      </c>
      <c r="BQ193" s="60" t="s">
        <v>149</v>
      </c>
      <c r="BR193" s="60" t="s">
        <v>150</v>
      </c>
      <c r="BS193" s="60" t="s">
        <v>150</v>
      </c>
      <c r="BT193" s="17" t="s">
        <v>149</v>
      </c>
      <c r="BU193" s="60" t="s">
        <v>149</v>
      </c>
      <c r="BV193" s="60" t="s">
        <v>149</v>
      </c>
      <c r="BW193" s="60" t="s">
        <v>149</v>
      </c>
      <c r="BX193" s="60" t="s">
        <v>149</v>
      </c>
      <c r="BY193" s="60" t="s">
        <v>149</v>
      </c>
      <c r="BZ193" s="60" t="s">
        <v>149</v>
      </c>
      <c r="CA193" s="60" t="s">
        <v>149</v>
      </c>
      <c r="CB193" s="60" t="s">
        <v>149</v>
      </c>
      <c r="CC193" s="60" t="s">
        <v>149</v>
      </c>
      <c r="CD193" s="60" t="s">
        <v>149</v>
      </c>
      <c r="CE193" s="60" t="s">
        <v>149</v>
      </c>
      <c r="CF193" s="60" t="s">
        <v>149</v>
      </c>
      <c r="CG193" s="60" t="s">
        <v>149</v>
      </c>
      <c r="CH193" s="60" t="s">
        <v>149</v>
      </c>
      <c r="CI193" s="60" t="s">
        <v>149</v>
      </c>
      <c r="CJ193" s="60" t="s">
        <v>149</v>
      </c>
      <c r="CK193" s="60" t="s">
        <v>149</v>
      </c>
      <c r="CL193" s="60" t="s">
        <v>149</v>
      </c>
      <c r="CM193" s="60" t="s">
        <v>149</v>
      </c>
      <c r="CN193" s="60" t="s">
        <v>149</v>
      </c>
      <c r="CO193" s="60" t="s">
        <v>149</v>
      </c>
      <c r="CP193" s="60" t="s">
        <v>149</v>
      </c>
      <c r="CQ193" s="60" t="s">
        <v>149</v>
      </c>
      <c r="CR193" s="60" t="s">
        <v>149</v>
      </c>
      <c r="CS193" s="60" t="s">
        <v>149</v>
      </c>
      <c r="CT193" s="60" t="s">
        <v>149</v>
      </c>
      <c r="CU193" s="60" t="s">
        <v>149</v>
      </c>
      <c r="CV193" s="60" t="s">
        <v>149</v>
      </c>
      <c r="CW193" s="60" t="s">
        <v>149</v>
      </c>
      <c r="CX193" s="60" t="s">
        <v>149</v>
      </c>
      <c r="CY193" s="60" t="s">
        <v>149</v>
      </c>
      <c r="CZ193" s="60" t="s">
        <v>149</v>
      </c>
      <c r="DA193" s="60" t="s">
        <v>149</v>
      </c>
      <c r="DB193" s="60" t="s">
        <v>149</v>
      </c>
      <c r="DC193" s="60" t="s">
        <v>149</v>
      </c>
      <c r="DD193" s="60" t="s">
        <v>149</v>
      </c>
      <c r="DE193" s="60" t="s">
        <v>149</v>
      </c>
      <c r="DF193" s="60" t="s">
        <v>149</v>
      </c>
      <c r="DG193" s="60" t="s">
        <v>149</v>
      </c>
      <c r="DH193" s="60" t="s">
        <v>149</v>
      </c>
      <c r="DI193" s="60" t="s">
        <v>149</v>
      </c>
      <c r="DJ193" s="60" t="s">
        <v>149</v>
      </c>
      <c r="DK193" s="60" t="s">
        <v>149</v>
      </c>
      <c r="DL193" s="60" t="s">
        <v>149</v>
      </c>
      <c r="DM193" s="60" t="s">
        <v>149</v>
      </c>
      <c r="DN193" s="60" t="s">
        <v>149</v>
      </c>
      <c r="DO193" s="60" t="s">
        <v>149</v>
      </c>
      <c r="DP193" s="60" t="s">
        <v>149</v>
      </c>
      <c r="DQ193" s="60" t="s">
        <v>149</v>
      </c>
      <c r="DR193" s="60" t="s">
        <v>149</v>
      </c>
      <c r="DS193" s="60" t="s">
        <v>149</v>
      </c>
      <c r="DT193" s="60" t="s">
        <v>149</v>
      </c>
      <c r="DU193" s="60" t="s">
        <v>149</v>
      </c>
      <c r="DV193" s="60" t="s">
        <v>149</v>
      </c>
      <c r="DW193" s="60" t="s">
        <v>149</v>
      </c>
      <c r="DX193" s="60" t="s">
        <v>149</v>
      </c>
      <c r="DY193" s="60" t="s">
        <v>149</v>
      </c>
      <c r="DZ193" s="60" t="s">
        <v>149</v>
      </c>
      <c r="EA193" s="60" t="s">
        <v>149</v>
      </c>
      <c r="EB193" s="60" t="s">
        <v>149</v>
      </c>
      <c r="EC193" s="60" t="s">
        <v>149</v>
      </c>
      <c r="ED193" s="60" t="s">
        <v>149</v>
      </c>
      <c r="EE193" s="60" t="s">
        <v>149</v>
      </c>
      <c r="EF193" s="60" t="s">
        <v>149</v>
      </c>
      <c r="EG193" s="60" t="s">
        <v>149</v>
      </c>
      <c r="EH193" s="60" t="s">
        <v>149</v>
      </c>
      <c r="EI193" s="60" t="s">
        <v>149</v>
      </c>
      <c r="EJ193" s="60" t="s">
        <v>149</v>
      </c>
      <c r="EK193" s="60" t="s">
        <v>149</v>
      </c>
      <c r="EL193" s="17" t="s">
        <v>1518</v>
      </c>
      <c r="EM193" s="62" t="s">
        <v>1519</v>
      </c>
      <c r="EN193" s="62" t="s">
        <v>1520</v>
      </c>
      <c r="EO193" s="17" t="s">
        <v>1521</v>
      </c>
      <c r="EP193" s="17" t="s">
        <v>1522</v>
      </c>
      <c r="EQ193" s="17" t="s">
        <v>1523</v>
      </c>
      <c r="ER193" s="62" t="s">
        <v>1524</v>
      </c>
      <c r="ES193" s="17" t="s">
        <v>411</v>
      </c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</row>
    <row r="194" spans="1:234" s="25" customFormat="1" ht="22.5" customHeight="1" x14ac:dyDescent="0.35">
      <c r="A194" s="34">
        <v>192</v>
      </c>
      <c r="B194" s="61" t="s">
        <v>1525</v>
      </c>
      <c r="C194" s="61" t="s">
        <v>1515</v>
      </c>
      <c r="D194" s="17" t="s">
        <v>846</v>
      </c>
      <c r="E194" s="17" t="s">
        <v>1461</v>
      </c>
      <c r="F194" s="17">
        <v>46</v>
      </c>
      <c r="G194" s="17">
        <v>7</v>
      </c>
      <c r="H194" s="17" t="s">
        <v>157</v>
      </c>
      <c r="I194" s="17" t="s">
        <v>158</v>
      </c>
      <c r="J194" s="59">
        <v>5000000</v>
      </c>
      <c r="K194" s="59">
        <v>3000000</v>
      </c>
      <c r="L194" s="17" t="s">
        <v>318</v>
      </c>
      <c r="M194" s="17" t="s">
        <v>147</v>
      </c>
      <c r="N194" s="17">
        <v>20</v>
      </c>
      <c r="O194" s="17" t="s">
        <v>401</v>
      </c>
      <c r="P194" s="17" t="s">
        <v>1526</v>
      </c>
      <c r="Q194" s="17" t="s">
        <v>827</v>
      </c>
      <c r="R194" s="60" t="s">
        <v>149</v>
      </c>
      <c r="S194" s="60" t="s">
        <v>149</v>
      </c>
      <c r="T194" s="60" t="s">
        <v>149</v>
      </c>
      <c r="U194" s="60" t="s">
        <v>149</v>
      </c>
      <c r="V194" s="60" t="s">
        <v>149</v>
      </c>
      <c r="W194" s="60" t="s">
        <v>149</v>
      </c>
      <c r="X194" s="60" t="s">
        <v>149</v>
      </c>
      <c r="Y194" s="60" t="s">
        <v>149</v>
      </c>
      <c r="Z194" s="60" t="s">
        <v>149</v>
      </c>
      <c r="AA194" s="60" t="s">
        <v>149</v>
      </c>
      <c r="AB194" s="60" t="s">
        <v>149</v>
      </c>
      <c r="AC194" s="60" t="s">
        <v>149</v>
      </c>
      <c r="AD194" s="60" t="s">
        <v>149</v>
      </c>
      <c r="AE194" s="60" t="s">
        <v>149</v>
      </c>
      <c r="AF194" s="60" t="s">
        <v>149</v>
      </c>
      <c r="AG194" s="60" t="s">
        <v>149</v>
      </c>
      <c r="AH194" s="60" t="s">
        <v>149</v>
      </c>
      <c r="AI194" s="60" t="s">
        <v>149</v>
      </c>
      <c r="AJ194" s="60" t="s">
        <v>149</v>
      </c>
      <c r="AK194" s="60" t="s">
        <v>149</v>
      </c>
      <c r="AL194" s="60" t="s">
        <v>149</v>
      </c>
      <c r="AM194" s="60" t="s">
        <v>149</v>
      </c>
      <c r="AN194" s="60" t="s">
        <v>149</v>
      </c>
      <c r="AO194" s="60" t="s">
        <v>149</v>
      </c>
      <c r="AP194" s="60" t="s">
        <v>149</v>
      </c>
      <c r="AQ194" s="60" t="s">
        <v>149</v>
      </c>
      <c r="AR194" s="60" t="s">
        <v>149</v>
      </c>
      <c r="AS194" s="17" t="s">
        <v>149</v>
      </c>
      <c r="AT194" s="17" t="s">
        <v>149</v>
      </c>
      <c r="AU194" s="17" t="s">
        <v>149</v>
      </c>
      <c r="AV194" s="17" t="s">
        <v>149</v>
      </c>
      <c r="AW194" s="17" t="s">
        <v>149</v>
      </c>
      <c r="AX194" s="17" t="s">
        <v>149</v>
      </c>
      <c r="AY194" s="17" t="s">
        <v>149</v>
      </c>
      <c r="AZ194" s="17" t="s">
        <v>149</v>
      </c>
      <c r="BA194" s="17" t="s">
        <v>149</v>
      </c>
      <c r="BB194" s="17" t="s">
        <v>149</v>
      </c>
      <c r="BC194" s="17" t="s">
        <v>149</v>
      </c>
      <c r="BD194" s="17" t="s">
        <v>149</v>
      </c>
      <c r="BE194" s="17" t="s">
        <v>149</v>
      </c>
      <c r="BF194" s="17" t="s">
        <v>149</v>
      </c>
      <c r="BG194" s="17" t="s">
        <v>149</v>
      </c>
      <c r="BH194" s="17" t="s">
        <v>149</v>
      </c>
      <c r="BI194" s="17" t="s">
        <v>149</v>
      </c>
      <c r="BJ194" s="17" t="s">
        <v>149</v>
      </c>
      <c r="BK194" s="17" t="s">
        <v>149</v>
      </c>
      <c r="BL194" s="17" t="s">
        <v>149</v>
      </c>
      <c r="BM194" s="17" t="s">
        <v>149</v>
      </c>
      <c r="BN194" s="17" t="s">
        <v>149</v>
      </c>
      <c r="BO194" s="60" t="s">
        <v>149</v>
      </c>
      <c r="BP194" s="60" t="s">
        <v>149</v>
      </c>
      <c r="BQ194" s="60" t="s">
        <v>150</v>
      </c>
      <c r="BR194" s="60" t="s">
        <v>150</v>
      </c>
      <c r="BS194" s="60" t="s">
        <v>150</v>
      </c>
      <c r="BT194" s="17" t="s">
        <v>149</v>
      </c>
      <c r="BU194" s="60" t="s">
        <v>149</v>
      </c>
      <c r="BV194" s="60" t="s">
        <v>150</v>
      </c>
      <c r="BW194" s="60" t="s">
        <v>149</v>
      </c>
      <c r="BX194" s="60" t="s">
        <v>149</v>
      </c>
      <c r="BY194" s="60" t="s">
        <v>149</v>
      </c>
      <c r="BZ194" s="60" t="s">
        <v>149</v>
      </c>
      <c r="CA194" s="60" t="s">
        <v>149</v>
      </c>
      <c r="CB194" s="60" t="s">
        <v>149</v>
      </c>
      <c r="CC194" s="60" t="s">
        <v>149</v>
      </c>
      <c r="CD194" s="60" t="s">
        <v>149</v>
      </c>
      <c r="CE194" s="60" t="s">
        <v>149</v>
      </c>
      <c r="CF194" s="60" t="s">
        <v>149</v>
      </c>
      <c r="CG194" s="60" t="s">
        <v>149</v>
      </c>
      <c r="CH194" s="60" t="s">
        <v>149</v>
      </c>
      <c r="CI194" s="60" t="s">
        <v>149</v>
      </c>
      <c r="CJ194" s="60" t="s">
        <v>149</v>
      </c>
      <c r="CK194" s="60" t="s">
        <v>149</v>
      </c>
      <c r="CL194" s="60" t="s">
        <v>149</v>
      </c>
      <c r="CM194" s="60" t="s">
        <v>149</v>
      </c>
      <c r="CN194" s="60" t="s">
        <v>149</v>
      </c>
      <c r="CO194" s="60" t="s">
        <v>149</v>
      </c>
      <c r="CP194" s="60" t="s">
        <v>149</v>
      </c>
      <c r="CQ194" s="60" t="s">
        <v>149</v>
      </c>
      <c r="CR194" s="60" t="s">
        <v>149</v>
      </c>
      <c r="CS194" s="60" t="s">
        <v>149</v>
      </c>
      <c r="CT194" s="60" t="s">
        <v>149</v>
      </c>
      <c r="CU194" s="60" t="s">
        <v>149</v>
      </c>
      <c r="CV194" s="60" t="s">
        <v>149</v>
      </c>
      <c r="CW194" s="60" t="s">
        <v>149</v>
      </c>
      <c r="CX194" s="60" t="s">
        <v>149</v>
      </c>
      <c r="CY194" s="60" t="s">
        <v>149</v>
      </c>
      <c r="CZ194" s="60" t="s">
        <v>149</v>
      </c>
      <c r="DA194" s="60" t="s">
        <v>149</v>
      </c>
      <c r="DB194" s="60" t="s">
        <v>149</v>
      </c>
      <c r="DC194" s="60" t="s">
        <v>149</v>
      </c>
      <c r="DD194" s="60" t="s">
        <v>149</v>
      </c>
      <c r="DE194" s="60" t="s">
        <v>149</v>
      </c>
      <c r="DF194" s="60" t="s">
        <v>149</v>
      </c>
      <c r="DG194" s="60" t="s">
        <v>149</v>
      </c>
      <c r="DH194" s="60" t="s">
        <v>149</v>
      </c>
      <c r="DI194" s="60" t="s">
        <v>149</v>
      </c>
      <c r="DJ194" s="60" t="s">
        <v>149</v>
      </c>
      <c r="DK194" s="60" t="s">
        <v>149</v>
      </c>
      <c r="DL194" s="60" t="s">
        <v>149</v>
      </c>
      <c r="DM194" s="60" t="s">
        <v>149</v>
      </c>
      <c r="DN194" s="60" t="s">
        <v>149</v>
      </c>
      <c r="DO194" s="60" t="s">
        <v>149</v>
      </c>
      <c r="DP194" s="60" t="s">
        <v>149</v>
      </c>
      <c r="DQ194" s="60" t="s">
        <v>149</v>
      </c>
      <c r="DR194" s="60" t="s">
        <v>149</v>
      </c>
      <c r="DS194" s="60" t="s">
        <v>149</v>
      </c>
      <c r="DT194" s="60" t="s">
        <v>149</v>
      </c>
      <c r="DU194" s="60" t="s">
        <v>149</v>
      </c>
      <c r="DV194" s="60" t="s">
        <v>149</v>
      </c>
      <c r="DW194" s="60" t="s">
        <v>149</v>
      </c>
      <c r="DX194" s="60" t="s">
        <v>149</v>
      </c>
      <c r="DY194" s="60" t="s">
        <v>149</v>
      </c>
      <c r="DZ194" s="60" t="s">
        <v>149</v>
      </c>
      <c r="EA194" s="60" t="s">
        <v>149</v>
      </c>
      <c r="EB194" s="60" t="s">
        <v>149</v>
      </c>
      <c r="EC194" s="60" t="s">
        <v>149</v>
      </c>
      <c r="ED194" s="60" t="s">
        <v>149</v>
      </c>
      <c r="EE194" s="60" t="s">
        <v>149</v>
      </c>
      <c r="EF194" s="60" t="s">
        <v>149</v>
      </c>
      <c r="EG194" s="60" t="s">
        <v>149</v>
      </c>
      <c r="EH194" s="60" t="s">
        <v>149</v>
      </c>
      <c r="EI194" s="60" t="s">
        <v>149</v>
      </c>
      <c r="EJ194" s="60" t="s">
        <v>149</v>
      </c>
      <c r="EK194" s="60" t="s">
        <v>149</v>
      </c>
      <c r="EL194" s="17" t="s">
        <v>1527</v>
      </c>
      <c r="EM194" s="17" t="s">
        <v>411</v>
      </c>
      <c r="EN194" s="17" t="s">
        <v>1528</v>
      </c>
      <c r="EO194" s="17" t="s">
        <v>1529</v>
      </c>
      <c r="EP194" s="17" t="s">
        <v>1530</v>
      </c>
      <c r="EQ194" s="17" t="s">
        <v>1531</v>
      </c>
      <c r="ER194" s="17" t="s">
        <v>1532</v>
      </c>
      <c r="ES194" s="62" t="s">
        <v>1533</v>
      </c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</row>
    <row r="195" spans="1:234" s="25" customFormat="1" ht="22.5" customHeight="1" x14ac:dyDescent="0.35">
      <c r="A195" s="34">
        <v>193</v>
      </c>
      <c r="B195" s="15" t="s">
        <v>1534</v>
      </c>
      <c r="C195" s="61" t="s">
        <v>1515</v>
      </c>
      <c r="D195" s="15" t="s">
        <v>368</v>
      </c>
      <c r="E195" s="17" t="s">
        <v>1461</v>
      </c>
      <c r="F195" s="15">
        <v>70</v>
      </c>
      <c r="G195" s="15">
        <v>11</v>
      </c>
      <c r="H195" s="15" t="s">
        <v>157</v>
      </c>
      <c r="I195" s="15" t="s">
        <v>210</v>
      </c>
      <c r="J195" s="42">
        <v>2000000</v>
      </c>
      <c r="K195" s="42">
        <v>1000000</v>
      </c>
      <c r="L195" s="15" t="s">
        <v>1535</v>
      </c>
      <c r="M195" s="15" t="s">
        <v>147</v>
      </c>
      <c r="N195" s="15">
        <v>15</v>
      </c>
      <c r="O195" s="15" t="s">
        <v>1536</v>
      </c>
      <c r="P195" s="15" t="s">
        <v>1481</v>
      </c>
      <c r="Q195" s="15" t="s">
        <v>827</v>
      </c>
      <c r="R195" s="60" t="s">
        <v>149</v>
      </c>
      <c r="S195" s="60" t="s">
        <v>149</v>
      </c>
      <c r="T195" s="60" t="s">
        <v>149</v>
      </c>
      <c r="U195" s="60" t="s">
        <v>149</v>
      </c>
      <c r="V195" s="60" t="s">
        <v>149</v>
      </c>
      <c r="W195" s="60" t="s">
        <v>149</v>
      </c>
      <c r="X195" s="60" t="s">
        <v>149</v>
      </c>
      <c r="Y195" s="60" t="s">
        <v>149</v>
      </c>
      <c r="Z195" s="60" t="s">
        <v>149</v>
      </c>
      <c r="AA195" s="60" t="s">
        <v>149</v>
      </c>
      <c r="AB195" s="60" t="s">
        <v>149</v>
      </c>
      <c r="AC195" s="60" t="s">
        <v>149</v>
      </c>
      <c r="AD195" s="60" t="s">
        <v>149</v>
      </c>
      <c r="AE195" s="60" t="s">
        <v>149</v>
      </c>
      <c r="AF195" s="60" t="s">
        <v>149</v>
      </c>
      <c r="AG195" s="60" t="s">
        <v>149</v>
      </c>
      <c r="AH195" s="60" t="s">
        <v>149</v>
      </c>
      <c r="AI195" s="60" t="s">
        <v>149</v>
      </c>
      <c r="AJ195" s="60" t="s">
        <v>149</v>
      </c>
      <c r="AK195" s="60" t="s">
        <v>149</v>
      </c>
      <c r="AL195" s="60" t="s">
        <v>149</v>
      </c>
      <c r="AM195" s="60" t="s">
        <v>149</v>
      </c>
      <c r="AN195" s="60" t="s">
        <v>149</v>
      </c>
      <c r="AO195" s="60" t="s">
        <v>149</v>
      </c>
      <c r="AP195" s="60" t="s">
        <v>149</v>
      </c>
      <c r="AQ195" s="60" t="s">
        <v>149</v>
      </c>
      <c r="AR195" s="60" t="s">
        <v>149</v>
      </c>
      <c r="AS195" s="60" t="s">
        <v>149</v>
      </c>
      <c r="AT195" s="60" t="s">
        <v>149</v>
      </c>
      <c r="AU195" s="60" t="s">
        <v>149</v>
      </c>
      <c r="AV195" s="60" t="s">
        <v>149</v>
      </c>
      <c r="AW195" s="60" t="s">
        <v>149</v>
      </c>
      <c r="AX195" s="60" t="s">
        <v>149</v>
      </c>
      <c r="AY195" s="60" t="s">
        <v>149</v>
      </c>
      <c r="AZ195" s="60" t="s">
        <v>149</v>
      </c>
      <c r="BA195" s="60" t="s">
        <v>149</v>
      </c>
      <c r="BB195" s="60" t="s">
        <v>149</v>
      </c>
      <c r="BC195" s="60" t="s">
        <v>149</v>
      </c>
      <c r="BD195" s="60" t="s">
        <v>149</v>
      </c>
      <c r="BE195" s="60" t="s">
        <v>149</v>
      </c>
      <c r="BF195" s="60" t="s">
        <v>149</v>
      </c>
      <c r="BG195" s="60" t="s">
        <v>149</v>
      </c>
      <c r="BH195" s="56" t="s">
        <v>323</v>
      </c>
      <c r="BI195" s="56" t="s">
        <v>149</v>
      </c>
      <c r="BJ195" s="15" t="s">
        <v>149</v>
      </c>
      <c r="BK195" s="15" t="s">
        <v>149</v>
      </c>
      <c r="BL195" s="56" t="s">
        <v>203</v>
      </c>
      <c r="BM195" s="56" t="s">
        <v>203</v>
      </c>
      <c r="BN195" s="56" t="s">
        <v>149</v>
      </c>
      <c r="BO195" s="56" t="s">
        <v>150</v>
      </c>
      <c r="BP195" s="56" t="s">
        <v>149</v>
      </c>
      <c r="BQ195" s="56" t="s">
        <v>150</v>
      </c>
      <c r="BR195" s="56" t="s">
        <v>150</v>
      </c>
      <c r="BS195" s="56" t="s">
        <v>150</v>
      </c>
      <c r="BT195" s="15" t="s">
        <v>149</v>
      </c>
      <c r="BU195" s="56" t="s">
        <v>149</v>
      </c>
      <c r="BV195" s="56" t="s">
        <v>149</v>
      </c>
      <c r="BW195" s="60" t="s">
        <v>149</v>
      </c>
      <c r="BX195" s="60" t="s">
        <v>149</v>
      </c>
      <c r="BY195" s="60" t="s">
        <v>149</v>
      </c>
      <c r="BZ195" s="60" t="s">
        <v>149</v>
      </c>
      <c r="CA195" s="60" t="s">
        <v>149</v>
      </c>
      <c r="CB195" s="60" t="s">
        <v>149</v>
      </c>
      <c r="CC195" s="60" t="s">
        <v>149</v>
      </c>
      <c r="CD195" s="60" t="s">
        <v>149</v>
      </c>
      <c r="CE195" s="60" t="s">
        <v>149</v>
      </c>
      <c r="CF195" s="60" t="s">
        <v>149</v>
      </c>
      <c r="CG195" s="60" t="s">
        <v>149</v>
      </c>
      <c r="CH195" s="60" t="s">
        <v>149</v>
      </c>
      <c r="CI195" s="60" t="s">
        <v>149</v>
      </c>
      <c r="CJ195" s="60" t="s">
        <v>149</v>
      </c>
      <c r="CK195" s="60" t="s">
        <v>149</v>
      </c>
      <c r="CL195" s="60" t="s">
        <v>149</v>
      </c>
      <c r="CM195" s="60" t="s">
        <v>149</v>
      </c>
      <c r="CN195" s="60" t="s">
        <v>149</v>
      </c>
      <c r="CO195" s="60" t="s">
        <v>149</v>
      </c>
      <c r="CP195" s="60" t="s">
        <v>149</v>
      </c>
      <c r="CQ195" s="60" t="s">
        <v>149</v>
      </c>
      <c r="CR195" s="60" t="s">
        <v>149</v>
      </c>
      <c r="CS195" s="60" t="s">
        <v>149</v>
      </c>
      <c r="CT195" s="60" t="s">
        <v>149</v>
      </c>
      <c r="CU195" s="60" t="s">
        <v>149</v>
      </c>
      <c r="CV195" s="60" t="s">
        <v>149</v>
      </c>
      <c r="CW195" s="60" t="s">
        <v>149</v>
      </c>
      <c r="CX195" s="60" t="s">
        <v>149</v>
      </c>
      <c r="CY195" s="60" t="s">
        <v>149</v>
      </c>
      <c r="CZ195" s="60" t="s">
        <v>149</v>
      </c>
      <c r="DA195" s="60" t="s">
        <v>149</v>
      </c>
      <c r="DB195" s="60" t="s">
        <v>149</v>
      </c>
      <c r="DC195" s="60" t="s">
        <v>149</v>
      </c>
      <c r="DD195" s="60" t="s">
        <v>149</v>
      </c>
      <c r="DE195" s="60" t="s">
        <v>149</v>
      </c>
      <c r="DF195" s="60" t="s">
        <v>149</v>
      </c>
      <c r="DG195" s="60" t="s">
        <v>149</v>
      </c>
      <c r="DH195" s="60" t="s">
        <v>149</v>
      </c>
      <c r="DI195" s="60" t="s">
        <v>149</v>
      </c>
      <c r="DJ195" s="60" t="s">
        <v>149</v>
      </c>
      <c r="DK195" s="60" t="s">
        <v>149</v>
      </c>
      <c r="DL195" s="60" t="s">
        <v>149</v>
      </c>
      <c r="DM195" s="60" t="s">
        <v>149</v>
      </c>
      <c r="DN195" s="60" t="s">
        <v>149</v>
      </c>
      <c r="DO195" s="60" t="s">
        <v>149</v>
      </c>
      <c r="DP195" s="60" t="s">
        <v>149</v>
      </c>
      <c r="DQ195" s="60" t="s">
        <v>149</v>
      </c>
      <c r="DR195" s="60" t="s">
        <v>149</v>
      </c>
      <c r="DS195" s="60" t="s">
        <v>149</v>
      </c>
      <c r="DT195" s="60" t="s">
        <v>149</v>
      </c>
      <c r="DU195" s="60" t="s">
        <v>149</v>
      </c>
      <c r="DV195" s="60" t="s">
        <v>149</v>
      </c>
      <c r="DW195" s="60" t="s">
        <v>149</v>
      </c>
      <c r="DX195" s="60" t="s">
        <v>149</v>
      </c>
      <c r="DY195" s="60" t="s">
        <v>149</v>
      </c>
      <c r="DZ195" s="60" t="s">
        <v>149</v>
      </c>
      <c r="EA195" s="60" t="s">
        <v>149</v>
      </c>
      <c r="EB195" s="60" t="s">
        <v>149</v>
      </c>
      <c r="EC195" s="60" t="s">
        <v>149</v>
      </c>
      <c r="ED195" s="60" t="s">
        <v>149</v>
      </c>
      <c r="EE195" s="60" t="s">
        <v>149</v>
      </c>
      <c r="EF195" s="60" t="s">
        <v>149</v>
      </c>
      <c r="EG195" s="60" t="s">
        <v>149</v>
      </c>
      <c r="EH195" s="60" t="s">
        <v>149</v>
      </c>
      <c r="EI195" s="60" t="s">
        <v>149</v>
      </c>
      <c r="EJ195" s="60" t="s">
        <v>149</v>
      </c>
      <c r="EK195" s="60" t="s">
        <v>149</v>
      </c>
      <c r="EL195" s="15" t="s">
        <v>1537</v>
      </c>
      <c r="EM195" s="15" t="s">
        <v>1538</v>
      </c>
      <c r="EN195" s="15" t="s">
        <v>1456</v>
      </c>
      <c r="EO195" s="15" t="s">
        <v>1539</v>
      </c>
      <c r="EP195" s="43" t="s">
        <v>1540</v>
      </c>
      <c r="EQ195" s="15" t="s">
        <v>1541</v>
      </c>
      <c r="ER195" s="15" t="s">
        <v>1542</v>
      </c>
      <c r="ES195" s="43" t="s">
        <v>1543</v>
      </c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  <c r="FY195" s="15"/>
      <c r="FZ195" s="15"/>
      <c r="GA195" s="15"/>
      <c r="GB195" s="15"/>
      <c r="GC195" s="15"/>
      <c r="GD195" s="15"/>
      <c r="GE195" s="15"/>
      <c r="GF195" s="15"/>
      <c r="GG195" s="15"/>
      <c r="GH195" s="15"/>
      <c r="GI195" s="15"/>
      <c r="GJ195" s="15"/>
      <c r="GK195" s="15"/>
      <c r="GL195" s="15"/>
      <c r="GM195" s="15"/>
      <c r="GN195" s="15"/>
      <c r="GO195" s="15"/>
      <c r="GP195" s="15"/>
      <c r="GQ195" s="15"/>
      <c r="GR195" s="15"/>
      <c r="GS195" s="15"/>
      <c r="GT195" s="15"/>
      <c r="GU195" s="15"/>
      <c r="GV195" s="15"/>
      <c r="GW195" s="15"/>
      <c r="GX195" s="15"/>
      <c r="GY195" s="15"/>
      <c r="GZ195" s="15"/>
      <c r="HA195" s="15"/>
      <c r="HB195" s="15"/>
      <c r="HC195" s="15"/>
      <c r="HD195" s="15"/>
      <c r="HE195" s="15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  <c r="HQ195" s="15"/>
      <c r="HR195" s="15"/>
      <c r="HS195" s="15"/>
      <c r="HT195" s="15"/>
      <c r="HU195" s="15"/>
      <c r="HV195" s="15"/>
      <c r="HW195" s="15"/>
      <c r="HX195" s="15"/>
      <c r="HY195" s="15"/>
      <c r="HZ195" s="15"/>
    </row>
    <row r="196" spans="1:234" s="25" customFormat="1" ht="22.5" customHeight="1" x14ac:dyDescent="0.35">
      <c r="A196" s="34">
        <v>194</v>
      </c>
      <c r="B196" s="17" t="s">
        <v>1544</v>
      </c>
      <c r="C196" s="61" t="s">
        <v>1515</v>
      </c>
      <c r="D196" s="17" t="s">
        <v>846</v>
      </c>
      <c r="E196" s="17" t="s">
        <v>1461</v>
      </c>
      <c r="F196" s="17">
        <v>80</v>
      </c>
      <c r="G196" s="17">
        <v>2</v>
      </c>
      <c r="H196" s="17" t="s">
        <v>157</v>
      </c>
      <c r="I196" s="17" t="s">
        <v>1545</v>
      </c>
      <c r="J196" s="59">
        <v>10000000</v>
      </c>
      <c r="K196" s="59">
        <v>5000000</v>
      </c>
      <c r="L196" s="17" t="s">
        <v>201</v>
      </c>
      <c r="M196" s="17" t="s">
        <v>147</v>
      </c>
      <c r="N196" s="17">
        <v>100</v>
      </c>
      <c r="O196" s="17" t="s">
        <v>1349</v>
      </c>
      <c r="P196" s="17" t="s">
        <v>1546</v>
      </c>
      <c r="Q196" s="15" t="s">
        <v>827</v>
      </c>
      <c r="R196" s="60" t="s">
        <v>149</v>
      </c>
      <c r="S196" s="60" t="s">
        <v>149</v>
      </c>
      <c r="T196" s="60" t="s">
        <v>149</v>
      </c>
      <c r="U196" s="60" t="s">
        <v>149</v>
      </c>
      <c r="V196" s="60" t="s">
        <v>149</v>
      </c>
      <c r="W196" s="60" t="s">
        <v>149</v>
      </c>
      <c r="X196" s="60" t="s">
        <v>149</v>
      </c>
      <c r="Y196" s="60" t="s">
        <v>149</v>
      </c>
      <c r="Z196" s="60" t="s">
        <v>149</v>
      </c>
      <c r="AA196" s="60" t="s">
        <v>149</v>
      </c>
      <c r="AB196" s="60" t="s">
        <v>149</v>
      </c>
      <c r="AC196" s="60" t="s">
        <v>149</v>
      </c>
      <c r="AD196" s="60" t="s">
        <v>149</v>
      </c>
      <c r="AE196" s="60" t="s">
        <v>149</v>
      </c>
      <c r="AF196" s="60" t="s">
        <v>149</v>
      </c>
      <c r="AG196" s="60" t="s">
        <v>149</v>
      </c>
      <c r="AH196" s="60" t="s">
        <v>149</v>
      </c>
      <c r="AI196" s="60" t="s">
        <v>149</v>
      </c>
      <c r="AJ196" s="60" t="s">
        <v>149</v>
      </c>
      <c r="AK196" s="60" t="s">
        <v>149</v>
      </c>
      <c r="AL196" s="60" t="s">
        <v>149</v>
      </c>
      <c r="AM196" s="60" t="s">
        <v>149</v>
      </c>
      <c r="AN196" s="60" t="s">
        <v>149</v>
      </c>
      <c r="AO196" s="60" t="s">
        <v>149</v>
      </c>
      <c r="AP196" s="60" t="s">
        <v>149</v>
      </c>
      <c r="AQ196" s="60" t="s">
        <v>149</v>
      </c>
      <c r="AR196" s="60" t="s">
        <v>149</v>
      </c>
      <c r="AS196" s="60" t="s">
        <v>149</v>
      </c>
      <c r="AT196" s="60" t="s">
        <v>149</v>
      </c>
      <c r="AU196" s="60" t="s">
        <v>149</v>
      </c>
      <c r="AV196" s="60" t="s">
        <v>149</v>
      </c>
      <c r="AW196" s="60" t="s">
        <v>149</v>
      </c>
      <c r="AX196" s="60" t="s">
        <v>149</v>
      </c>
      <c r="AY196" s="60" t="s">
        <v>149</v>
      </c>
      <c r="AZ196" s="60" t="s">
        <v>149</v>
      </c>
      <c r="BA196" s="60" t="s">
        <v>149</v>
      </c>
      <c r="BB196" s="60" t="s">
        <v>149</v>
      </c>
      <c r="BC196" s="60" t="s">
        <v>149</v>
      </c>
      <c r="BD196" s="60" t="s">
        <v>149</v>
      </c>
      <c r="BE196" s="60" t="s">
        <v>149</v>
      </c>
      <c r="BF196" s="60" t="s">
        <v>149</v>
      </c>
      <c r="BG196" s="60" t="s">
        <v>203</v>
      </c>
      <c r="BH196" s="60" t="s">
        <v>203</v>
      </c>
      <c r="BI196" s="60" t="s">
        <v>203</v>
      </c>
      <c r="BJ196" s="17" t="s">
        <v>149</v>
      </c>
      <c r="BK196" s="17" t="s">
        <v>203</v>
      </c>
      <c r="BL196" s="60" t="s">
        <v>203</v>
      </c>
      <c r="BM196" s="60" t="s">
        <v>149</v>
      </c>
      <c r="BN196" s="60" t="s">
        <v>149</v>
      </c>
      <c r="BO196" s="60" t="s">
        <v>150</v>
      </c>
      <c r="BP196" s="60" t="s">
        <v>149</v>
      </c>
      <c r="BQ196" s="60" t="s">
        <v>149</v>
      </c>
      <c r="BR196" s="60" t="s">
        <v>844</v>
      </c>
      <c r="BS196" s="60" t="s">
        <v>150</v>
      </c>
      <c r="BT196" s="17" t="s">
        <v>150</v>
      </c>
      <c r="BU196" s="60" t="s">
        <v>149</v>
      </c>
      <c r="BV196" s="60" t="s">
        <v>150</v>
      </c>
      <c r="BW196" s="60" t="s">
        <v>149</v>
      </c>
      <c r="BX196" s="60" t="s">
        <v>149</v>
      </c>
      <c r="BY196" s="60" t="s">
        <v>149</v>
      </c>
      <c r="BZ196" s="60" t="s">
        <v>149</v>
      </c>
      <c r="CA196" s="60" t="s">
        <v>149</v>
      </c>
      <c r="CB196" s="60" t="s">
        <v>149</v>
      </c>
      <c r="CC196" s="60" t="s">
        <v>149</v>
      </c>
      <c r="CD196" s="60" t="s">
        <v>149</v>
      </c>
      <c r="CE196" s="60" t="s">
        <v>149</v>
      </c>
      <c r="CF196" s="60" t="s">
        <v>149</v>
      </c>
      <c r="CG196" s="60" t="s">
        <v>149</v>
      </c>
      <c r="CH196" s="60" t="s">
        <v>149</v>
      </c>
      <c r="CI196" s="60" t="s">
        <v>149</v>
      </c>
      <c r="CJ196" s="60" t="s">
        <v>149</v>
      </c>
      <c r="CK196" s="60" t="s">
        <v>149</v>
      </c>
      <c r="CL196" s="60" t="s">
        <v>149</v>
      </c>
      <c r="CM196" s="60" t="s">
        <v>149</v>
      </c>
      <c r="CN196" s="60" t="s">
        <v>149</v>
      </c>
      <c r="CO196" s="60" t="s">
        <v>149</v>
      </c>
      <c r="CP196" s="60" t="s">
        <v>149</v>
      </c>
      <c r="CQ196" s="60" t="s">
        <v>149</v>
      </c>
      <c r="CR196" s="60" t="s">
        <v>149</v>
      </c>
      <c r="CS196" s="60" t="s">
        <v>149</v>
      </c>
      <c r="CT196" s="60" t="s">
        <v>149</v>
      </c>
      <c r="CU196" s="60" t="s">
        <v>149</v>
      </c>
      <c r="CV196" s="60" t="s">
        <v>149</v>
      </c>
      <c r="CW196" s="60" t="s">
        <v>149</v>
      </c>
      <c r="CX196" s="60" t="s">
        <v>149</v>
      </c>
      <c r="CY196" s="60" t="s">
        <v>149</v>
      </c>
      <c r="CZ196" s="60" t="s">
        <v>149</v>
      </c>
      <c r="DA196" s="60" t="s">
        <v>149</v>
      </c>
      <c r="DB196" s="60" t="s">
        <v>149</v>
      </c>
      <c r="DC196" s="60" t="s">
        <v>149</v>
      </c>
      <c r="DD196" s="60" t="s">
        <v>149</v>
      </c>
      <c r="DE196" s="60" t="s">
        <v>149</v>
      </c>
      <c r="DF196" s="60" t="s">
        <v>149</v>
      </c>
      <c r="DG196" s="60" t="s">
        <v>149</v>
      </c>
      <c r="DH196" s="60" t="s">
        <v>149</v>
      </c>
      <c r="DI196" s="60" t="s">
        <v>149</v>
      </c>
      <c r="DJ196" s="60" t="s">
        <v>149</v>
      </c>
      <c r="DK196" s="60" t="s">
        <v>149</v>
      </c>
      <c r="DL196" s="60" t="s">
        <v>149</v>
      </c>
      <c r="DM196" s="60" t="s">
        <v>149</v>
      </c>
      <c r="DN196" s="60" t="s">
        <v>149</v>
      </c>
      <c r="DO196" s="60" t="s">
        <v>149</v>
      </c>
      <c r="DP196" s="60" t="s">
        <v>149</v>
      </c>
      <c r="DQ196" s="60" t="s">
        <v>149</v>
      </c>
      <c r="DR196" s="60" t="s">
        <v>149</v>
      </c>
      <c r="DS196" s="60" t="s">
        <v>149</v>
      </c>
      <c r="DT196" s="60" t="s">
        <v>149</v>
      </c>
      <c r="DU196" s="60" t="s">
        <v>149</v>
      </c>
      <c r="DV196" s="60" t="s">
        <v>149</v>
      </c>
      <c r="DW196" s="60" t="s">
        <v>149</v>
      </c>
      <c r="DX196" s="60" t="s">
        <v>149</v>
      </c>
      <c r="DY196" s="60" t="s">
        <v>149</v>
      </c>
      <c r="DZ196" s="60" t="s">
        <v>149</v>
      </c>
      <c r="EA196" s="60" t="s">
        <v>149</v>
      </c>
      <c r="EB196" s="60" t="s">
        <v>149</v>
      </c>
      <c r="EC196" s="60" t="s">
        <v>149</v>
      </c>
      <c r="ED196" s="60" t="s">
        <v>149</v>
      </c>
      <c r="EE196" s="60" t="s">
        <v>149</v>
      </c>
      <c r="EF196" s="60" t="s">
        <v>149</v>
      </c>
      <c r="EG196" s="60" t="s">
        <v>149</v>
      </c>
      <c r="EH196" s="60" t="s">
        <v>149</v>
      </c>
      <c r="EI196" s="60" t="s">
        <v>149</v>
      </c>
      <c r="EJ196" s="60" t="s">
        <v>149</v>
      </c>
      <c r="EK196" s="60" t="s">
        <v>149</v>
      </c>
      <c r="EL196" s="60" t="s">
        <v>1547</v>
      </c>
      <c r="EM196" s="60" t="s">
        <v>411</v>
      </c>
      <c r="EN196" s="60" t="s">
        <v>1548</v>
      </c>
      <c r="EO196" s="60" t="s">
        <v>1549</v>
      </c>
      <c r="EP196" s="17" t="s">
        <v>1550</v>
      </c>
      <c r="EQ196" s="17" t="s">
        <v>1551</v>
      </c>
      <c r="ER196" s="62" t="s">
        <v>1552</v>
      </c>
      <c r="ES196" s="17" t="s">
        <v>411</v>
      </c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</row>
    <row r="197" spans="1:234" s="25" customFormat="1" ht="22.5" customHeight="1" x14ac:dyDescent="0.35">
      <c r="A197" s="34">
        <v>195</v>
      </c>
      <c r="B197" s="17" t="s">
        <v>1553</v>
      </c>
      <c r="C197" s="61" t="s">
        <v>1554</v>
      </c>
      <c r="D197" s="17" t="s">
        <v>846</v>
      </c>
      <c r="E197" s="17" t="s">
        <v>1461</v>
      </c>
      <c r="F197" s="17">
        <v>40</v>
      </c>
      <c r="G197" s="17">
        <v>4</v>
      </c>
      <c r="H197" s="17" t="s">
        <v>157</v>
      </c>
      <c r="I197" s="17" t="s">
        <v>158</v>
      </c>
      <c r="J197" s="59">
        <v>16000000</v>
      </c>
      <c r="K197" s="59">
        <v>13500000</v>
      </c>
      <c r="L197" s="17" t="s">
        <v>868</v>
      </c>
      <c r="M197" s="17" t="s">
        <v>1555</v>
      </c>
      <c r="N197" s="17">
        <v>720</v>
      </c>
      <c r="O197" s="17" t="s">
        <v>1556</v>
      </c>
      <c r="P197" s="17" t="s">
        <v>1436</v>
      </c>
      <c r="Q197" s="17" t="s">
        <v>827</v>
      </c>
      <c r="R197" s="60" t="s">
        <v>149</v>
      </c>
      <c r="S197" s="60" t="s">
        <v>149</v>
      </c>
      <c r="T197" s="60" t="s">
        <v>149</v>
      </c>
      <c r="U197" s="60" t="s">
        <v>149</v>
      </c>
      <c r="V197" s="60" t="s">
        <v>149</v>
      </c>
      <c r="W197" s="60" t="s">
        <v>149</v>
      </c>
      <c r="X197" s="60" t="s">
        <v>149</v>
      </c>
      <c r="Y197" s="60" t="s">
        <v>149</v>
      </c>
      <c r="Z197" s="60" t="s">
        <v>149</v>
      </c>
      <c r="AA197" s="60" t="s">
        <v>149</v>
      </c>
      <c r="AB197" s="60" t="s">
        <v>203</v>
      </c>
      <c r="AC197" s="60" t="s">
        <v>149</v>
      </c>
      <c r="AD197" s="60" t="s">
        <v>149</v>
      </c>
      <c r="AE197" s="60" t="s">
        <v>149</v>
      </c>
      <c r="AF197" s="60" t="s">
        <v>149</v>
      </c>
      <c r="AG197" s="60" t="s">
        <v>149</v>
      </c>
      <c r="AH197" s="60" t="s">
        <v>149</v>
      </c>
      <c r="AI197" s="60" t="s">
        <v>149</v>
      </c>
      <c r="AJ197" s="60" t="s">
        <v>149</v>
      </c>
      <c r="AK197" s="60" t="s">
        <v>149</v>
      </c>
      <c r="AL197" s="60" t="s">
        <v>149</v>
      </c>
      <c r="AM197" s="60" t="s">
        <v>149</v>
      </c>
      <c r="AN197" s="60" t="s">
        <v>149</v>
      </c>
      <c r="AO197" s="60" t="s">
        <v>149</v>
      </c>
      <c r="AP197" s="60" t="s">
        <v>149</v>
      </c>
      <c r="AQ197" s="60" t="s">
        <v>149</v>
      </c>
      <c r="AR197" s="60" t="s">
        <v>149</v>
      </c>
      <c r="AS197" s="60" t="s">
        <v>149</v>
      </c>
      <c r="AT197" s="60" t="s">
        <v>149</v>
      </c>
      <c r="AU197" s="60" t="s">
        <v>149</v>
      </c>
      <c r="AV197" s="60" t="s">
        <v>149</v>
      </c>
      <c r="AW197" s="60" t="s">
        <v>149</v>
      </c>
      <c r="AX197" s="60" t="s">
        <v>149</v>
      </c>
      <c r="AY197" s="60" t="s">
        <v>149</v>
      </c>
      <c r="AZ197" s="60" t="s">
        <v>149</v>
      </c>
      <c r="BA197" s="60" t="s">
        <v>149</v>
      </c>
      <c r="BB197" s="60" t="s">
        <v>149</v>
      </c>
      <c r="BC197" s="60" t="s">
        <v>149</v>
      </c>
      <c r="BD197" s="60" t="s">
        <v>149</v>
      </c>
      <c r="BE197" s="60" t="s">
        <v>149</v>
      </c>
      <c r="BF197" s="60" t="s">
        <v>149</v>
      </c>
      <c r="BG197" s="60" t="s">
        <v>149</v>
      </c>
      <c r="BH197" s="60" t="s">
        <v>203</v>
      </c>
      <c r="BI197" s="60" t="s">
        <v>203</v>
      </c>
      <c r="BJ197" s="17" t="s">
        <v>149</v>
      </c>
      <c r="BK197" s="17" t="s">
        <v>149</v>
      </c>
      <c r="BL197" s="60" t="s">
        <v>203</v>
      </c>
      <c r="BM197" s="60" t="s">
        <v>203</v>
      </c>
      <c r="BN197" s="60" t="s">
        <v>149</v>
      </c>
      <c r="BO197" s="60" t="s">
        <v>149</v>
      </c>
      <c r="BP197" s="60" t="s">
        <v>390</v>
      </c>
      <c r="BQ197" s="60" t="s">
        <v>390</v>
      </c>
      <c r="BR197" s="60" t="s">
        <v>390</v>
      </c>
      <c r="BS197" s="60" t="s">
        <v>150</v>
      </c>
      <c r="BT197" s="17" t="s">
        <v>150</v>
      </c>
      <c r="BU197" s="60" t="s">
        <v>150</v>
      </c>
      <c r="BV197" s="60" t="s">
        <v>150</v>
      </c>
      <c r="BW197" s="60" t="s">
        <v>149</v>
      </c>
      <c r="BX197" s="60" t="s">
        <v>149</v>
      </c>
      <c r="BY197" s="60" t="s">
        <v>149</v>
      </c>
      <c r="BZ197" s="60" t="s">
        <v>149</v>
      </c>
      <c r="CA197" s="60" t="s">
        <v>149</v>
      </c>
      <c r="CB197" s="60" t="s">
        <v>149</v>
      </c>
      <c r="CC197" s="60" t="s">
        <v>149</v>
      </c>
      <c r="CD197" s="60" t="s">
        <v>149</v>
      </c>
      <c r="CE197" s="60" t="s">
        <v>149</v>
      </c>
      <c r="CF197" s="60" t="s">
        <v>149</v>
      </c>
      <c r="CG197" s="60" t="s">
        <v>149</v>
      </c>
      <c r="CH197" s="60" t="s">
        <v>149</v>
      </c>
      <c r="CI197" s="60" t="s">
        <v>149</v>
      </c>
      <c r="CJ197" s="60" t="s">
        <v>149</v>
      </c>
      <c r="CK197" s="60" t="s">
        <v>149</v>
      </c>
      <c r="CL197" s="60" t="s">
        <v>149</v>
      </c>
      <c r="CM197" s="17" t="s">
        <v>149</v>
      </c>
      <c r="CN197" s="60" t="s">
        <v>149</v>
      </c>
      <c r="CO197" s="60" t="s">
        <v>149</v>
      </c>
      <c r="CP197" s="60" t="s">
        <v>149</v>
      </c>
      <c r="CQ197" s="60" t="s">
        <v>149</v>
      </c>
      <c r="CR197" s="60" t="s">
        <v>149</v>
      </c>
      <c r="CS197" s="60" t="s">
        <v>149</v>
      </c>
      <c r="CT197" s="60" t="s">
        <v>149</v>
      </c>
      <c r="CU197" s="60" t="s">
        <v>149</v>
      </c>
      <c r="CV197" s="60" t="s">
        <v>149</v>
      </c>
      <c r="CW197" s="60" t="s">
        <v>844</v>
      </c>
      <c r="CX197" s="60" t="s">
        <v>1557</v>
      </c>
      <c r="CY197" s="60" t="s">
        <v>149</v>
      </c>
      <c r="CZ197" s="60" t="s">
        <v>149</v>
      </c>
      <c r="DA197" s="60" t="s">
        <v>149</v>
      </c>
      <c r="DB197" s="60" t="s">
        <v>149</v>
      </c>
      <c r="DC197" s="60" t="s">
        <v>149</v>
      </c>
      <c r="DD197" s="60" t="s">
        <v>149</v>
      </c>
      <c r="DE197" s="60" t="s">
        <v>149</v>
      </c>
      <c r="DF197" s="60" t="s">
        <v>149</v>
      </c>
      <c r="DG197" s="60" t="s">
        <v>149</v>
      </c>
      <c r="DH197" s="60" t="s">
        <v>149</v>
      </c>
      <c r="DI197" s="60" t="s">
        <v>149</v>
      </c>
      <c r="DJ197" s="60" t="s">
        <v>149</v>
      </c>
      <c r="DK197" s="60" t="s">
        <v>149</v>
      </c>
      <c r="DL197" s="60" t="s">
        <v>203</v>
      </c>
      <c r="DM197" s="17" t="s">
        <v>149</v>
      </c>
      <c r="DN197" s="60" t="s">
        <v>149</v>
      </c>
      <c r="DO197" s="60" t="s">
        <v>149</v>
      </c>
      <c r="DP197" s="60" t="s">
        <v>149</v>
      </c>
      <c r="DQ197" s="60" t="s">
        <v>149</v>
      </c>
      <c r="DR197" s="60" t="s">
        <v>203</v>
      </c>
      <c r="DS197" s="60" t="s">
        <v>149</v>
      </c>
      <c r="DT197" s="60" t="s">
        <v>149</v>
      </c>
      <c r="DU197" s="60" t="s">
        <v>149</v>
      </c>
      <c r="DV197" s="60" t="s">
        <v>149</v>
      </c>
      <c r="DW197" s="60" t="s">
        <v>149</v>
      </c>
      <c r="DX197" s="60" t="s">
        <v>149</v>
      </c>
      <c r="DY197" s="60" t="s">
        <v>149</v>
      </c>
      <c r="DZ197" s="17" t="s">
        <v>150</v>
      </c>
      <c r="EA197" s="17" t="s">
        <v>149</v>
      </c>
      <c r="EB197" s="17" t="s">
        <v>149</v>
      </c>
      <c r="EC197" s="60" t="s">
        <v>149</v>
      </c>
      <c r="ED197" s="60" t="s">
        <v>149</v>
      </c>
      <c r="EE197" s="60" t="s">
        <v>149</v>
      </c>
      <c r="EF197" s="17" t="s">
        <v>149</v>
      </c>
      <c r="EG197" s="60" t="s">
        <v>149</v>
      </c>
      <c r="EH197" s="60" t="s">
        <v>149</v>
      </c>
      <c r="EI197" s="60" t="s">
        <v>203</v>
      </c>
      <c r="EJ197" s="60" t="s">
        <v>149</v>
      </c>
      <c r="EK197" s="60" t="s">
        <v>149</v>
      </c>
      <c r="EL197" s="17" t="s">
        <v>1558</v>
      </c>
      <c r="EM197" s="17" t="s">
        <v>411</v>
      </c>
      <c r="EN197" s="17" t="s">
        <v>1559</v>
      </c>
      <c r="EO197" s="17" t="s">
        <v>1560</v>
      </c>
      <c r="EP197" s="17" t="s">
        <v>1561</v>
      </c>
      <c r="EQ197" s="17" t="s">
        <v>1562</v>
      </c>
      <c r="ER197" s="62" t="s">
        <v>1563</v>
      </c>
      <c r="ES197" s="17" t="s">
        <v>411</v>
      </c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</row>
    <row r="198" spans="1:234" s="73" customFormat="1" ht="22.5" customHeight="1" x14ac:dyDescent="0.35">
      <c r="A198" s="95">
        <v>196</v>
      </c>
      <c r="B198" s="69" t="s">
        <v>1564</v>
      </c>
      <c r="C198" s="70" t="s">
        <v>1565</v>
      </c>
      <c r="D198" s="69" t="s">
        <v>846</v>
      </c>
      <c r="E198" s="69" t="s">
        <v>1461</v>
      </c>
      <c r="F198" s="69">
        <v>51</v>
      </c>
      <c r="G198" s="69">
        <v>3</v>
      </c>
      <c r="H198" s="69"/>
      <c r="I198" s="69" t="s">
        <v>210</v>
      </c>
      <c r="J198" s="71">
        <v>4000000</v>
      </c>
      <c r="K198" s="71">
        <v>3500000</v>
      </c>
      <c r="L198" s="69" t="s">
        <v>1566</v>
      </c>
      <c r="M198" s="69" t="s">
        <v>147</v>
      </c>
      <c r="N198" s="69">
        <v>25</v>
      </c>
      <c r="O198" s="69" t="s">
        <v>1567</v>
      </c>
      <c r="P198" s="69" t="s">
        <v>1436</v>
      </c>
      <c r="Q198" s="69" t="s">
        <v>827</v>
      </c>
      <c r="R198" s="72" t="s">
        <v>203</v>
      </c>
      <c r="S198" s="72" t="s">
        <v>203</v>
      </c>
      <c r="T198" s="72" t="s">
        <v>149</v>
      </c>
      <c r="U198" s="72" t="s">
        <v>149</v>
      </c>
      <c r="V198" s="72" t="s">
        <v>149</v>
      </c>
      <c r="W198" s="72" t="s">
        <v>149</v>
      </c>
      <c r="X198" s="72" t="s">
        <v>149</v>
      </c>
      <c r="Y198" s="72" t="s">
        <v>149</v>
      </c>
      <c r="Z198" s="72" t="s">
        <v>149</v>
      </c>
      <c r="AA198" s="72" t="s">
        <v>149</v>
      </c>
      <c r="AB198" s="72" t="s">
        <v>149</v>
      </c>
      <c r="AC198" s="72" t="s">
        <v>149</v>
      </c>
      <c r="AD198" s="72" t="s">
        <v>149</v>
      </c>
      <c r="AE198" s="72" t="s">
        <v>149</v>
      </c>
      <c r="AF198" s="72" t="s">
        <v>149</v>
      </c>
      <c r="AG198" s="72" t="s">
        <v>149</v>
      </c>
      <c r="AH198" s="72" t="s">
        <v>149</v>
      </c>
      <c r="AI198" s="72" t="s">
        <v>149</v>
      </c>
      <c r="AJ198" s="72" t="s">
        <v>149</v>
      </c>
      <c r="AK198" s="72" t="s">
        <v>149</v>
      </c>
      <c r="AL198" s="72" t="s">
        <v>149</v>
      </c>
      <c r="AM198" s="72" t="s">
        <v>149</v>
      </c>
      <c r="AN198" s="72" t="s">
        <v>149</v>
      </c>
      <c r="AO198" s="69" t="s">
        <v>149</v>
      </c>
      <c r="AP198" s="69" t="s">
        <v>149</v>
      </c>
      <c r="AQ198" s="69" t="s">
        <v>149</v>
      </c>
      <c r="AR198" s="69" t="s">
        <v>149</v>
      </c>
      <c r="AS198" s="69" t="s">
        <v>149</v>
      </c>
      <c r="AT198" s="72" t="s">
        <v>149</v>
      </c>
      <c r="AU198" s="72" t="s">
        <v>203</v>
      </c>
      <c r="AV198" s="72" t="s">
        <v>149</v>
      </c>
      <c r="AW198" s="69" t="s">
        <v>149</v>
      </c>
      <c r="AX198" s="72" t="s">
        <v>149</v>
      </c>
      <c r="AY198" s="72" t="s">
        <v>149</v>
      </c>
      <c r="AZ198" s="72" t="s">
        <v>149</v>
      </c>
      <c r="BA198" s="72" t="s">
        <v>149</v>
      </c>
      <c r="BB198" s="72" t="s">
        <v>149</v>
      </c>
      <c r="BC198" s="72"/>
      <c r="BD198" s="72" t="s">
        <v>149</v>
      </c>
      <c r="BE198" s="72" t="s">
        <v>149</v>
      </c>
      <c r="BF198" s="72" t="s">
        <v>149</v>
      </c>
      <c r="BG198" s="72" t="s">
        <v>323</v>
      </c>
      <c r="BH198" s="72" t="s">
        <v>149</v>
      </c>
      <c r="BI198" s="72" t="s">
        <v>149</v>
      </c>
      <c r="BJ198" s="69" t="s">
        <v>149</v>
      </c>
      <c r="BK198" s="69" t="s">
        <v>149</v>
      </c>
      <c r="BL198" s="72" t="s">
        <v>203</v>
      </c>
      <c r="BM198" s="72" t="s">
        <v>203</v>
      </c>
      <c r="BN198" s="72" t="s">
        <v>149</v>
      </c>
      <c r="BO198" s="72" t="s">
        <v>150</v>
      </c>
      <c r="BP198" s="72" t="s">
        <v>844</v>
      </c>
      <c r="BQ198" s="72" t="s">
        <v>150</v>
      </c>
      <c r="BR198" s="72" t="s">
        <v>150</v>
      </c>
      <c r="BS198" s="72" t="s">
        <v>150</v>
      </c>
      <c r="BT198" s="69" t="s">
        <v>150</v>
      </c>
      <c r="BU198" s="72" t="s">
        <v>149</v>
      </c>
      <c r="BV198" s="72" t="s">
        <v>150</v>
      </c>
      <c r="BW198" s="72" t="s">
        <v>149</v>
      </c>
      <c r="BX198" s="72" t="s">
        <v>149</v>
      </c>
      <c r="BY198" s="72" t="s">
        <v>149</v>
      </c>
      <c r="BZ198" s="72" t="s">
        <v>149</v>
      </c>
      <c r="CA198" s="72" t="s">
        <v>149</v>
      </c>
      <c r="CB198" s="72" t="s">
        <v>149</v>
      </c>
      <c r="CC198" s="72" t="s">
        <v>149</v>
      </c>
      <c r="CD198" s="72" t="s">
        <v>149</v>
      </c>
      <c r="CE198" s="72" t="s">
        <v>203</v>
      </c>
      <c r="CF198" s="72" t="s">
        <v>149</v>
      </c>
      <c r="CG198" s="72" t="s">
        <v>149</v>
      </c>
      <c r="CH198" s="72" t="s">
        <v>149</v>
      </c>
      <c r="CI198" s="72" t="s">
        <v>149</v>
      </c>
      <c r="CJ198" s="72" t="s">
        <v>1568</v>
      </c>
      <c r="CK198" s="72" t="s">
        <v>149</v>
      </c>
      <c r="CL198" s="72" t="s">
        <v>149</v>
      </c>
      <c r="CM198" s="69" t="s">
        <v>149</v>
      </c>
      <c r="CN198" s="72" t="s">
        <v>149</v>
      </c>
      <c r="CO198" s="72" t="s">
        <v>149</v>
      </c>
      <c r="CP198" s="72" t="s">
        <v>149</v>
      </c>
      <c r="CQ198" s="72" t="s">
        <v>149</v>
      </c>
      <c r="CR198" s="72" t="s">
        <v>149</v>
      </c>
      <c r="CS198" s="72" t="s">
        <v>149</v>
      </c>
      <c r="CT198" s="72" t="s">
        <v>149</v>
      </c>
      <c r="CU198" s="72" t="s">
        <v>149</v>
      </c>
      <c r="CV198" s="72" t="s">
        <v>149</v>
      </c>
      <c r="CW198" s="72" t="s">
        <v>149</v>
      </c>
      <c r="CX198" s="72" t="s">
        <v>149</v>
      </c>
      <c r="CY198" s="72" t="s">
        <v>203</v>
      </c>
      <c r="CZ198" s="72" t="s">
        <v>149</v>
      </c>
      <c r="DA198" s="72" t="s">
        <v>149</v>
      </c>
      <c r="DB198" s="72" t="s">
        <v>149</v>
      </c>
      <c r="DC198" s="72" t="s">
        <v>149</v>
      </c>
      <c r="DD198" s="72" t="s">
        <v>149</v>
      </c>
      <c r="DE198" s="72" t="s">
        <v>149</v>
      </c>
      <c r="DF198" s="72" t="s">
        <v>149</v>
      </c>
      <c r="DG198" s="72" t="s">
        <v>149</v>
      </c>
      <c r="DH198" s="72" t="s">
        <v>149</v>
      </c>
      <c r="DI198" s="72" t="s">
        <v>149</v>
      </c>
      <c r="DJ198" s="72" t="s">
        <v>149</v>
      </c>
      <c r="DK198" s="72" t="s">
        <v>149</v>
      </c>
      <c r="DL198" s="72" t="s">
        <v>149</v>
      </c>
      <c r="DM198" s="72" t="s">
        <v>149</v>
      </c>
      <c r="DN198" s="72" t="s">
        <v>149</v>
      </c>
      <c r="DO198" s="72" t="s">
        <v>149</v>
      </c>
      <c r="DP198" s="72" t="s">
        <v>149</v>
      </c>
      <c r="DQ198" s="72" t="s">
        <v>149</v>
      </c>
      <c r="DR198" s="72" t="s">
        <v>149</v>
      </c>
      <c r="DS198" s="72" t="s">
        <v>149</v>
      </c>
      <c r="DT198" s="72" t="s">
        <v>149</v>
      </c>
      <c r="DU198" s="72" t="s">
        <v>149</v>
      </c>
      <c r="DV198" s="72" t="s">
        <v>149</v>
      </c>
      <c r="DW198" s="72" t="s">
        <v>149</v>
      </c>
      <c r="DX198" s="72" t="s">
        <v>149</v>
      </c>
      <c r="DY198" s="72" t="s">
        <v>149</v>
      </c>
      <c r="DZ198" s="72" t="s">
        <v>149</v>
      </c>
      <c r="EA198" s="72" t="s">
        <v>149</v>
      </c>
      <c r="EB198" s="72" t="s">
        <v>149</v>
      </c>
      <c r="EC198" s="72" t="s">
        <v>149</v>
      </c>
      <c r="ED198" s="72" t="s">
        <v>149</v>
      </c>
      <c r="EE198" s="72" t="s">
        <v>149</v>
      </c>
      <c r="EF198" s="72" t="s">
        <v>149</v>
      </c>
      <c r="EG198" s="72" t="s">
        <v>149</v>
      </c>
      <c r="EH198" s="72" t="s">
        <v>149</v>
      </c>
      <c r="EI198" s="72" t="s">
        <v>149</v>
      </c>
      <c r="EJ198" s="72" t="s">
        <v>149</v>
      </c>
      <c r="EK198" s="72" t="s">
        <v>149</v>
      </c>
      <c r="EL198" s="69" t="s">
        <v>1569</v>
      </c>
      <c r="EM198" s="69" t="s">
        <v>411</v>
      </c>
      <c r="EN198" s="69" t="s">
        <v>1570</v>
      </c>
      <c r="EO198" s="69" t="s">
        <v>1571</v>
      </c>
      <c r="EP198" s="69" t="s">
        <v>1572</v>
      </c>
      <c r="EQ198" s="69" t="s">
        <v>1573</v>
      </c>
      <c r="ER198" s="69" t="s">
        <v>386</v>
      </c>
      <c r="ES198" s="69" t="s">
        <v>411</v>
      </c>
      <c r="ET198" s="68"/>
      <c r="EU198" s="68"/>
      <c r="EV198" s="68"/>
      <c r="EW198" s="68"/>
      <c r="EX198" s="68"/>
      <c r="EY198" s="68"/>
      <c r="EZ198" s="68"/>
      <c r="FA198" s="68"/>
      <c r="FB198" s="68"/>
      <c r="FC198" s="68"/>
      <c r="FD198" s="68"/>
      <c r="FE198" s="68"/>
      <c r="FF198" s="68"/>
      <c r="FG198" s="68"/>
      <c r="FH198" s="68"/>
      <c r="FI198" s="68"/>
      <c r="FJ198" s="68"/>
      <c r="FK198" s="68"/>
      <c r="FL198" s="68"/>
      <c r="FM198" s="68"/>
      <c r="FN198" s="68"/>
      <c r="FO198" s="68"/>
      <c r="FP198" s="68"/>
      <c r="FQ198" s="68"/>
      <c r="FR198" s="68"/>
      <c r="FS198" s="68"/>
      <c r="FT198" s="68"/>
      <c r="FU198" s="68"/>
      <c r="FV198" s="68"/>
      <c r="FW198" s="68"/>
      <c r="FX198" s="68"/>
      <c r="FY198" s="68"/>
      <c r="FZ198" s="68"/>
      <c r="GA198" s="68"/>
      <c r="GB198" s="68"/>
      <c r="GC198" s="68"/>
      <c r="GD198" s="68"/>
      <c r="GE198" s="68"/>
      <c r="GF198" s="68"/>
      <c r="GG198" s="68"/>
      <c r="GH198" s="68"/>
      <c r="GI198" s="68"/>
      <c r="GJ198" s="68"/>
      <c r="GK198" s="68"/>
      <c r="GL198" s="68"/>
      <c r="GM198" s="68"/>
      <c r="GN198" s="68"/>
      <c r="GO198" s="68"/>
      <c r="GP198" s="68"/>
      <c r="GQ198" s="68"/>
      <c r="GR198" s="68"/>
      <c r="GS198" s="68"/>
      <c r="GT198" s="68"/>
      <c r="GU198" s="68"/>
      <c r="GV198" s="68"/>
      <c r="GW198" s="68"/>
      <c r="GX198" s="68"/>
      <c r="GY198" s="68"/>
      <c r="GZ198" s="68"/>
      <c r="HA198" s="68"/>
      <c r="HB198" s="68"/>
      <c r="HC198" s="68"/>
      <c r="HD198" s="68"/>
      <c r="HE198" s="68"/>
      <c r="HF198" s="68"/>
      <c r="HG198" s="68"/>
      <c r="HH198" s="68"/>
      <c r="HI198" s="68"/>
      <c r="HJ198" s="68"/>
      <c r="HK198" s="68"/>
      <c r="HL198" s="68"/>
      <c r="HM198" s="68"/>
      <c r="HN198" s="68"/>
      <c r="HO198" s="68"/>
      <c r="HP198" s="68"/>
      <c r="HQ198" s="68"/>
      <c r="HR198" s="68"/>
      <c r="HS198" s="68"/>
      <c r="HT198" s="68"/>
      <c r="HU198" s="68"/>
      <c r="HV198" s="68"/>
      <c r="HW198" s="68"/>
      <c r="HX198" s="68"/>
      <c r="HY198" s="68"/>
      <c r="HZ198" s="68"/>
    </row>
    <row r="199" spans="1:234" s="25" customFormat="1" ht="22.5" customHeight="1" x14ac:dyDescent="0.35">
      <c r="A199" s="34">
        <v>197</v>
      </c>
      <c r="B199" s="17" t="s">
        <v>1776</v>
      </c>
      <c r="C199" s="74" t="s">
        <v>1777</v>
      </c>
      <c r="D199" s="17" t="s">
        <v>846</v>
      </c>
      <c r="E199" s="17" t="s">
        <v>1461</v>
      </c>
      <c r="F199" s="17">
        <v>38</v>
      </c>
      <c r="G199" s="17">
        <v>3</v>
      </c>
      <c r="H199" s="17" t="s">
        <v>157</v>
      </c>
      <c r="I199" s="17" t="s">
        <v>210</v>
      </c>
      <c r="J199" s="59">
        <v>4500000</v>
      </c>
      <c r="K199" s="59">
        <v>3500000</v>
      </c>
      <c r="L199" s="17" t="s">
        <v>1778</v>
      </c>
      <c r="M199" s="17" t="s">
        <v>147</v>
      </c>
      <c r="N199" s="17">
        <v>40</v>
      </c>
      <c r="O199" s="17" t="s">
        <v>1779</v>
      </c>
      <c r="P199" s="17" t="s">
        <v>1526</v>
      </c>
      <c r="Q199" s="17" t="s">
        <v>389</v>
      </c>
      <c r="R199" s="75" t="s">
        <v>149</v>
      </c>
      <c r="S199" s="75" t="s">
        <v>149</v>
      </c>
      <c r="T199" s="75" t="s">
        <v>203</v>
      </c>
      <c r="U199" s="75" t="s">
        <v>149</v>
      </c>
      <c r="V199" s="75" t="s">
        <v>203</v>
      </c>
      <c r="W199" s="75" t="s">
        <v>149</v>
      </c>
      <c r="X199" s="75" t="s">
        <v>149</v>
      </c>
      <c r="Y199" s="75" t="s">
        <v>149</v>
      </c>
      <c r="Z199" s="75" t="s">
        <v>149</v>
      </c>
      <c r="AA199" s="75" t="s">
        <v>149</v>
      </c>
      <c r="AB199" s="75" t="s">
        <v>149</v>
      </c>
      <c r="AC199" s="75" t="s">
        <v>149</v>
      </c>
      <c r="AD199" s="75" t="s">
        <v>149</v>
      </c>
      <c r="AE199" s="75" t="s">
        <v>149</v>
      </c>
      <c r="AF199" s="75" t="s">
        <v>149</v>
      </c>
      <c r="AG199" s="75" t="s">
        <v>149</v>
      </c>
      <c r="AH199" s="75" t="s">
        <v>149</v>
      </c>
      <c r="AI199" s="75" t="s">
        <v>149</v>
      </c>
      <c r="AJ199" s="75" t="s">
        <v>149</v>
      </c>
      <c r="AK199" s="75" t="s">
        <v>149</v>
      </c>
      <c r="AL199" s="75" t="s">
        <v>149</v>
      </c>
      <c r="AM199" s="75" t="s">
        <v>149</v>
      </c>
      <c r="AN199" s="75" t="s">
        <v>203</v>
      </c>
      <c r="AO199" s="17" t="s">
        <v>149</v>
      </c>
      <c r="AP199" s="17" t="s">
        <v>149</v>
      </c>
      <c r="AQ199" s="17" t="s">
        <v>149</v>
      </c>
      <c r="AR199" s="17" t="s">
        <v>149</v>
      </c>
      <c r="AS199" s="17" t="s">
        <v>149</v>
      </c>
      <c r="AT199" s="17" t="s">
        <v>149</v>
      </c>
      <c r="AU199" s="17" t="s">
        <v>149</v>
      </c>
      <c r="AV199" s="17" t="s">
        <v>149</v>
      </c>
      <c r="AW199" s="17" t="s">
        <v>149</v>
      </c>
      <c r="AX199" s="17" t="s">
        <v>149</v>
      </c>
      <c r="AY199" s="17" t="s">
        <v>149</v>
      </c>
      <c r="AZ199" s="17" t="s">
        <v>149</v>
      </c>
      <c r="BA199" s="17" t="s">
        <v>149</v>
      </c>
      <c r="BB199" s="17" t="s">
        <v>149</v>
      </c>
      <c r="BC199" s="17"/>
      <c r="BD199" s="17" t="s">
        <v>149</v>
      </c>
      <c r="BE199" s="17" t="s">
        <v>149</v>
      </c>
      <c r="BF199" s="17" t="s">
        <v>149</v>
      </c>
      <c r="BG199" s="75" t="s">
        <v>323</v>
      </c>
      <c r="BH199" s="75" t="s">
        <v>149</v>
      </c>
      <c r="BI199" s="75" t="s">
        <v>149</v>
      </c>
      <c r="BJ199" s="17" t="s">
        <v>323</v>
      </c>
      <c r="BK199" s="17" t="s">
        <v>149</v>
      </c>
      <c r="BL199" s="75" t="s">
        <v>149</v>
      </c>
      <c r="BM199" s="75" t="s">
        <v>149</v>
      </c>
      <c r="BN199" s="75" t="s">
        <v>323</v>
      </c>
      <c r="BO199" s="75" t="s">
        <v>149</v>
      </c>
      <c r="BP199" s="75" t="s">
        <v>150</v>
      </c>
      <c r="BQ199" s="75" t="s">
        <v>150</v>
      </c>
      <c r="BR199" s="75" t="s">
        <v>150</v>
      </c>
      <c r="BS199" s="75" t="s">
        <v>150</v>
      </c>
      <c r="BT199" s="17" t="s">
        <v>149</v>
      </c>
      <c r="BU199" s="75" t="s">
        <v>150</v>
      </c>
      <c r="BV199" s="75" t="s">
        <v>150</v>
      </c>
      <c r="BW199" s="75" t="s">
        <v>149</v>
      </c>
      <c r="BX199" s="75" t="s">
        <v>149</v>
      </c>
      <c r="BY199" s="75" t="s">
        <v>149</v>
      </c>
      <c r="BZ199" s="75" t="s">
        <v>149</v>
      </c>
      <c r="CA199" s="75" t="s">
        <v>149</v>
      </c>
      <c r="CB199" s="75" t="s">
        <v>149</v>
      </c>
      <c r="CC199" s="75" t="s">
        <v>149</v>
      </c>
      <c r="CD199" s="75" t="s">
        <v>149</v>
      </c>
      <c r="CE199" s="75" t="s">
        <v>149</v>
      </c>
      <c r="CF199" s="75" t="s">
        <v>149</v>
      </c>
      <c r="CG199" s="75" t="s">
        <v>149</v>
      </c>
      <c r="CH199" s="75" t="s">
        <v>149</v>
      </c>
      <c r="CI199" s="75" t="s">
        <v>149</v>
      </c>
      <c r="CJ199" s="75" t="s">
        <v>149</v>
      </c>
      <c r="CK199" s="75" t="s">
        <v>149</v>
      </c>
      <c r="CL199" s="75" t="s">
        <v>149</v>
      </c>
      <c r="CM199" s="75" t="s">
        <v>149</v>
      </c>
      <c r="CN199" s="75" t="s">
        <v>149</v>
      </c>
      <c r="CO199" s="75" t="s">
        <v>149</v>
      </c>
      <c r="CP199" s="75" t="s">
        <v>323</v>
      </c>
      <c r="CQ199" s="75" t="s">
        <v>149</v>
      </c>
      <c r="CR199" s="75" t="s">
        <v>149</v>
      </c>
      <c r="CS199" s="75" t="s">
        <v>149</v>
      </c>
      <c r="CT199" s="75" t="s">
        <v>149</v>
      </c>
      <c r="CU199" s="75" t="s">
        <v>149</v>
      </c>
      <c r="CV199" s="75" t="s">
        <v>149</v>
      </c>
      <c r="CW199" s="75" t="s">
        <v>149</v>
      </c>
      <c r="CX199" s="75" t="s">
        <v>149</v>
      </c>
      <c r="CY199" s="75" t="s">
        <v>149</v>
      </c>
      <c r="CZ199" s="75" t="s">
        <v>149</v>
      </c>
      <c r="DA199" s="75" t="s">
        <v>149</v>
      </c>
      <c r="DB199" s="75" t="s">
        <v>149</v>
      </c>
      <c r="DC199" s="75" t="s">
        <v>149</v>
      </c>
      <c r="DD199" s="75" t="s">
        <v>149</v>
      </c>
      <c r="DE199" s="75" t="s">
        <v>149</v>
      </c>
      <c r="DF199" s="75" t="s">
        <v>149</v>
      </c>
      <c r="DG199" s="75" t="s">
        <v>149</v>
      </c>
      <c r="DH199" s="75" t="s">
        <v>149</v>
      </c>
      <c r="DI199" s="75" t="s">
        <v>323</v>
      </c>
      <c r="DJ199" s="75" t="s">
        <v>149</v>
      </c>
      <c r="DK199" s="75" t="s">
        <v>323</v>
      </c>
      <c r="DL199" s="75" t="s">
        <v>149</v>
      </c>
      <c r="DM199" s="17" t="s">
        <v>323</v>
      </c>
      <c r="DN199" s="75" t="s">
        <v>149</v>
      </c>
      <c r="DO199" s="75" t="s">
        <v>323</v>
      </c>
      <c r="DP199" s="75" t="s">
        <v>149</v>
      </c>
      <c r="DQ199" s="75" t="s">
        <v>149</v>
      </c>
      <c r="DR199" s="75" t="s">
        <v>323</v>
      </c>
      <c r="DS199" s="75" t="s">
        <v>149</v>
      </c>
      <c r="DT199" s="75" t="s">
        <v>149</v>
      </c>
      <c r="DU199" s="75" t="s">
        <v>149</v>
      </c>
      <c r="DV199" s="75" t="s">
        <v>149</v>
      </c>
      <c r="DW199" s="75" t="s">
        <v>323</v>
      </c>
      <c r="DX199" s="75" t="s">
        <v>149</v>
      </c>
      <c r="DY199" s="75" t="s">
        <v>149</v>
      </c>
      <c r="DZ199" s="17" t="s">
        <v>150</v>
      </c>
      <c r="EA199" s="17" t="s">
        <v>149</v>
      </c>
      <c r="EB199" s="17" t="s">
        <v>149</v>
      </c>
      <c r="EC199" s="75" t="s">
        <v>149</v>
      </c>
      <c r="ED199" s="75" t="s">
        <v>149</v>
      </c>
      <c r="EE199" s="75" t="s">
        <v>149</v>
      </c>
      <c r="EF199" s="17" t="s">
        <v>149</v>
      </c>
      <c r="EG199" s="75" t="s">
        <v>323</v>
      </c>
      <c r="EH199" s="75" t="s">
        <v>323</v>
      </c>
      <c r="EI199" s="75" t="s">
        <v>323</v>
      </c>
      <c r="EJ199" s="75" t="s">
        <v>149</v>
      </c>
      <c r="EK199" s="75" t="s">
        <v>323</v>
      </c>
      <c r="EL199" s="17" t="s">
        <v>1780</v>
      </c>
      <c r="EM199" s="62" t="s">
        <v>1781</v>
      </c>
      <c r="EN199" s="17" t="s">
        <v>1782</v>
      </c>
      <c r="EO199" s="17" t="s">
        <v>1783</v>
      </c>
      <c r="EP199" s="17" t="s">
        <v>1784</v>
      </c>
      <c r="EQ199" s="17" t="s">
        <v>1785</v>
      </c>
      <c r="ER199" s="62" t="s">
        <v>1786</v>
      </c>
      <c r="ES199" s="62" t="s">
        <v>1787</v>
      </c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</row>
    <row r="200" spans="1:234" s="25" customFormat="1" ht="22.5" customHeight="1" x14ac:dyDescent="0.35">
      <c r="A200" s="34">
        <v>198</v>
      </c>
      <c r="B200" s="17" t="s">
        <v>1788</v>
      </c>
      <c r="C200" s="74" t="s">
        <v>1789</v>
      </c>
      <c r="D200" s="17" t="s">
        <v>846</v>
      </c>
      <c r="E200" s="17" t="s">
        <v>1461</v>
      </c>
      <c r="F200" s="17">
        <v>42</v>
      </c>
      <c r="G200" s="17">
        <v>5</v>
      </c>
      <c r="H200" s="17" t="s">
        <v>157</v>
      </c>
      <c r="I200" s="17" t="s">
        <v>210</v>
      </c>
      <c r="J200" s="59">
        <v>4000000</v>
      </c>
      <c r="K200" s="59">
        <v>3500000</v>
      </c>
      <c r="L200" s="17" t="s">
        <v>1778</v>
      </c>
      <c r="M200" s="17" t="s">
        <v>147</v>
      </c>
      <c r="N200" s="17">
        <v>50</v>
      </c>
      <c r="O200" s="17" t="s">
        <v>1790</v>
      </c>
      <c r="P200" s="17" t="s">
        <v>1791</v>
      </c>
      <c r="Q200" s="17" t="s">
        <v>827</v>
      </c>
      <c r="R200" s="75" t="s">
        <v>149</v>
      </c>
      <c r="S200" s="75" t="s">
        <v>149</v>
      </c>
      <c r="T200" s="75" t="s">
        <v>149</v>
      </c>
      <c r="U200" s="75" t="s">
        <v>149</v>
      </c>
      <c r="V200" s="75" t="s">
        <v>149</v>
      </c>
      <c r="W200" s="75" t="s">
        <v>149</v>
      </c>
      <c r="X200" s="75" t="s">
        <v>149</v>
      </c>
      <c r="Y200" s="75" t="s">
        <v>149</v>
      </c>
      <c r="Z200" s="75" t="s">
        <v>149</v>
      </c>
      <c r="AA200" s="75" t="s">
        <v>149</v>
      </c>
      <c r="AB200" s="75" t="s">
        <v>149</v>
      </c>
      <c r="AC200" s="75" t="s">
        <v>149</v>
      </c>
      <c r="AD200" s="75" t="s">
        <v>149</v>
      </c>
      <c r="AE200" s="75" t="s">
        <v>149</v>
      </c>
      <c r="AF200" s="75" t="s">
        <v>149</v>
      </c>
      <c r="AG200" s="75" t="s">
        <v>149</v>
      </c>
      <c r="AH200" s="75" t="s">
        <v>149</v>
      </c>
      <c r="AI200" s="75" t="s">
        <v>149</v>
      </c>
      <c r="AJ200" s="75" t="s">
        <v>149</v>
      </c>
      <c r="AK200" s="75" t="s">
        <v>203</v>
      </c>
      <c r="AL200" s="75" t="s">
        <v>149</v>
      </c>
      <c r="AM200" s="75" t="s">
        <v>149</v>
      </c>
      <c r="AN200" s="75" t="s">
        <v>149</v>
      </c>
      <c r="AO200" s="75" t="s">
        <v>149</v>
      </c>
      <c r="AP200" s="75" t="s">
        <v>149</v>
      </c>
      <c r="AQ200" s="75" t="s">
        <v>149</v>
      </c>
      <c r="AR200" s="75" t="s">
        <v>149</v>
      </c>
      <c r="AS200" s="75" t="s">
        <v>149</v>
      </c>
      <c r="AT200" s="75" t="s">
        <v>149</v>
      </c>
      <c r="AU200" s="75" t="s">
        <v>149</v>
      </c>
      <c r="AV200" s="75" t="s">
        <v>149</v>
      </c>
      <c r="AW200" s="75" t="s">
        <v>149</v>
      </c>
      <c r="AX200" s="75" t="s">
        <v>149</v>
      </c>
      <c r="AY200" s="75" t="s">
        <v>149</v>
      </c>
      <c r="AZ200" s="75" t="s">
        <v>149</v>
      </c>
      <c r="BA200" s="75" t="s">
        <v>149</v>
      </c>
      <c r="BB200" s="75" t="s">
        <v>149</v>
      </c>
      <c r="BC200" s="75"/>
      <c r="BD200" s="75" t="s">
        <v>149</v>
      </c>
      <c r="BE200" s="75" t="s">
        <v>149</v>
      </c>
      <c r="BF200" s="75" t="s">
        <v>149</v>
      </c>
      <c r="BG200" s="75" t="s">
        <v>149</v>
      </c>
      <c r="BH200" s="75" t="s">
        <v>149</v>
      </c>
      <c r="BI200" s="75" t="s">
        <v>149</v>
      </c>
      <c r="BJ200" s="75" t="s">
        <v>149</v>
      </c>
      <c r="BK200" s="75" t="s">
        <v>149</v>
      </c>
      <c r="BL200" s="75" t="s">
        <v>203</v>
      </c>
      <c r="BM200" s="75" t="s">
        <v>203</v>
      </c>
      <c r="BN200" s="75" t="s">
        <v>149</v>
      </c>
      <c r="BO200" s="75" t="s">
        <v>149</v>
      </c>
      <c r="BP200" s="75" t="s">
        <v>149</v>
      </c>
      <c r="BQ200" s="75" t="s">
        <v>149</v>
      </c>
      <c r="BR200" s="75" t="s">
        <v>150</v>
      </c>
      <c r="BS200" s="75" t="s">
        <v>150</v>
      </c>
      <c r="BT200" s="17" t="s">
        <v>149</v>
      </c>
      <c r="BU200" s="75" t="s">
        <v>150</v>
      </c>
      <c r="BV200" s="75" t="s">
        <v>150</v>
      </c>
      <c r="BW200" s="75" t="s">
        <v>149</v>
      </c>
      <c r="BX200" s="75" t="s">
        <v>149</v>
      </c>
      <c r="BY200" s="75" t="s">
        <v>149</v>
      </c>
      <c r="BZ200" s="75" t="s">
        <v>149</v>
      </c>
      <c r="CA200" s="75" t="s">
        <v>149</v>
      </c>
      <c r="CB200" s="75" t="s">
        <v>149</v>
      </c>
      <c r="CC200" s="75" t="s">
        <v>149</v>
      </c>
      <c r="CD200" s="75" t="s">
        <v>149</v>
      </c>
      <c r="CE200" s="75" t="s">
        <v>149</v>
      </c>
      <c r="CF200" s="75" t="s">
        <v>149</v>
      </c>
      <c r="CG200" s="75" t="s">
        <v>149</v>
      </c>
      <c r="CH200" s="75" t="s">
        <v>149</v>
      </c>
      <c r="CI200" s="75" t="s">
        <v>149</v>
      </c>
      <c r="CJ200" s="75" t="s">
        <v>149</v>
      </c>
      <c r="CK200" s="75" t="s">
        <v>149</v>
      </c>
      <c r="CL200" s="75" t="s">
        <v>149</v>
      </c>
      <c r="CM200" s="75" t="s">
        <v>149</v>
      </c>
      <c r="CN200" s="75" t="s">
        <v>149</v>
      </c>
      <c r="CO200" s="75" t="s">
        <v>149</v>
      </c>
      <c r="CP200" s="75" t="s">
        <v>149</v>
      </c>
      <c r="CQ200" s="75" t="s">
        <v>149</v>
      </c>
      <c r="CR200" s="75" t="s">
        <v>149</v>
      </c>
      <c r="CS200" s="75" t="s">
        <v>149</v>
      </c>
      <c r="CT200" s="75" t="s">
        <v>149</v>
      </c>
      <c r="CU200" s="75" t="s">
        <v>149</v>
      </c>
      <c r="CV200" s="75" t="s">
        <v>149</v>
      </c>
      <c r="CW200" s="75" t="s">
        <v>149</v>
      </c>
      <c r="CX200" s="75" t="s">
        <v>149</v>
      </c>
      <c r="CY200" s="75" t="s">
        <v>149</v>
      </c>
      <c r="CZ200" s="75" t="s">
        <v>149</v>
      </c>
      <c r="DA200" s="75" t="s">
        <v>149</v>
      </c>
      <c r="DB200" s="75" t="s">
        <v>149</v>
      </c>
      <c r="DC200" s="75" t="s">
        <v>149</v>
      </c>
      <c r="DD200" s="75" t="s">
        <v>149</v>
      </c>
      <c r="DE200" s="75" t="s">
        <v>149</v>
      </c>
      <c r="DF200" s="75" t="s">
        <v>149</v>
      </c>
      <c r="DG200" s="75" t="s">
        <v>149</v>
      </c>
      <c r="DH200" s="75" t="s">
        <v>149</v>
      </c>
      <c r="DI200" s="75" t="s">
        <v>149</v>
      </c>
      <c r="DJ200" s="75" t="s">
        <v>149</v>
      </c>
      <c r="DK200" s="75" t="s">
        <v>149</v>
      </c>
      <c r="DL200" s="75" t="s">
        <v>149</v>
      </c>
      <c r="DM200" s="75" t="s">
        <v>149</v>
      </c>
      <c r="DN200" s="75" t="s">
        <v>149</v>
      </c>
      <c r="DO200" s="75" t="s">
        <v>149</v>
      </c>
      <c r="DP200" s="75" t="s">
        <v>323</v>
      </c>
      <c r="DQ200" s="75" t="s">
        <v>149</v>
      </c>
      <c r="DR200" s="75" t="s">
        <v>149</v>
      </c>
      <c r="DS200" s="75" t="s">
        <v>149</v>
      </c>
      <c r="DT200" s="75" t="s">
        <v>149</v>
      </c>
      <c r="DU200" s="75" t="s">
        <v>149</v>
      </c>
      <c r="DV200" s="75" t="s">
        <v>149</v>
      </c>
      <c r="DW200" s="75" t="s">
        <v>149</v>
      </c>
      <c r="DX200" s="75" t="s">
        <v>149</v>
      </c>
      <c r="DY200" s="75" t="s">
        <v>149</v>
      </c>
      <c r="DZ200" s="75" t="s">
        <v>149</v>
      </c>
      <c r="EA200" s="75" t="s">
        <v>149</v>
      </c>
      <c r="EB200" s="75" t="s">
        <v>149</v>
      </c>
      <c r="EC200" s="75" t="s">
        <v>149</v>
      </c>
      <c r="ED200" s="75" t="s">
        <v>149</v>
      </c>
      <c r="EE200" s="75" t="s">
        <v>149</v>
      </c>
      <c r="EF200" s="75" t="s">
        <v>149</v>
      </c>
      <c r="EG200" s="75" t="s">
        <v>149</v>
      </c>
      <c r="EH200" s="75" t="s">
        <v>149</v>
      </c>
      <c r="EI200" s="75" t="s">
        <v>149</v>
      </c>
      <c r="EJ200" s="75" t="s">
        <v>149</v>
      </c>
      <c r="EK200" s="75" t="s">
        <v>149</v>
      </c>
      <c r="EL200" s="17" t="s">
        <v>1792</v>
      </c>
      <c r="EM200" s="17" t="s">
        <v>1793</v>
      </c>
      <c r="EN200" s="17" t="s">
        <v>1794</v>
      </c>
      <c r="EO200" s="17" t="s">
        <v>1795</v>
      </c>
      <c r="EP200" s="17" t="s">
        <v>1796</v>
      </c>
      <c r="EQ200" s="17" t="s">
        <v>1797</v>
      </c>
      <c r="ER200" s="17" t="s">
        <v>1798</v>
      </c>
      <c r="ES200" s="17" t="s">
        <v>411</v>
      </c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</row>
    <row r="201" spans="1:234" s="25" customFormat="1" ht="22.5" customHeight="1" x14ac:dyDescent="0.35">
      <c r="A201" s="34">
        <v>199</v>
      </c>
      <c r="B201" s="17" t="s">
        <v>1799</v>
      </c>
      <c r="C201" s="74" t="s">
        <v>1800</v>
      </c>
      <c r="D201" s="17" t="s">
        <v>846</v>
      </c>
      <c r="E201" s="17" t="s">
        <v>1461</v>
      </c>
      <c r="F201" s="17">
        <v>64</v>
      </c>
      <c r="G201" s="17">
        <v>4</v>
      </c>
      <c r="H201" s="17" t="s">
        <v>157</v>
      </c>
      <c r="I201" s="17" t="s">
        <v>210</v>
      </c>
      <c r="J201" s="59">
        <v>4500000</v>
      </c>
      <c r="K201" s="59">
        <v>3500000</v>
      </c>
      <c r="L201" s="17" t="s">
        <v>1535</v>
      </c>
      <c r="M201" s="17" t="s">
        <v>147</v>
      </c>
      <c r="N201" s="17">
        <v>30</v>
      </c>
      <c r="O201" s="17" t="s">
        <v>1790</v>
      </c>
      <c r="P201" s="17" t="s">
        <v>1426</v>
      </c>
      <c r="Q201" s="17" t="s">
        <v>827</v>
      </c>
      <c r="R201" s="75" t="s">
        <v>149</v>
      </c>
      <c r="S201" s="75" t="s">
        <v>149</v>
      </c>
      <c r="T201" s="75" t="s">
        <v>149</v>
      </c>
      <c r="U201" s="75" t="s">
        <v>149</v>
      </c>
      <c r="V201" s="75" t="s">
        <v>149</v>
      </c>
      <c r="W201" s="75" t="s">
        <v>149</v>
      </c>
      <c r="X201" s="75" t="s">
        <v>149</v>
      </c>
      <c r="Y201" s="75" t="s">
        <v>149</v>
      </c>
      <c r="Z201" s="75" t="s">
        <v>149</v>
      </c>
      <c r="AA201" s="75" t="s">
        <v>149</v>
      </c>
      <c r="AB201" s="75" t="s">
        <v>149</v>
      </c>
      <c r="AC201" s="75" t="s">
        <v>149</v>
      </c>
      <c r="AD201" s="75" t="s">
        <v>149</v>
      </c>
      <c r="AE201" s="75" t="s">
        <v>149</v>
      </c>
      <c r="AF201" s="75" t="s">
        <v>149</v>
      </c>
      <c r="AG201" s="75" t="s">
        <v>149</v>
      </c>
      <c r="AH201" s="75" t="s">
        <v>149</v>
      </c>
      <c r="AI201" s="75" t="s">
        <v>149</v>
      </c>
      <c r="AJ201" s="75" t="s">
        <v>149</v>
      </c>
      <c r="AK201" s="75" t="s">
        <v>149</v>
      </c>
      <c r="AL201" s="75" t="s">
        <v>149</v>
      </c>
      <c r="AM201" s="75" t="s">
        <v>149</v>
      </c>
      <c r="AN201" s="75" t="s">
        <v>149</v>
      </c>
      <c r="AO201" s="75" t="s">
        <v>149</v>
      </c>
      <c r="AP201" s="75" t="s">
        <v>149</v>
      </c>
      <c r="AQ201" s="75" t="s">
        <v>149</v>
      </c>
      <c r="AR201" s="75" t="s">
        <v>149</v>
      </c>
      <c r="AS201" s="75" t="s">
        <v>149</v>
      </c>
      <c r="AT201" s="75" t="s">
        <v>149</v>
      </c>
      <c r="AU201" s="75" t="s">
        <v>149</v>
      </c>
      <c r="AV201" s="75" t="s">
        <v>149</v>
      </c>
      <c r="AW201" s="75" t="s">
        <v>149</v>
      </c>
      <c r="AX201" s="75" t="s">
        <v>149</v>
      </c>
      <c r="AY201" s="75" t="s">
        <v>149</v>
      </c>
      <c r="AZ201" s="75" t="s">
        <v>149</v>
      </c>
      <c r="BA201" s="75" t="s">
        <v>149</v>
      </c>
      <c r="BB201" s="75" t="s">
        <v>149</v>
      </c>
      <c r="BC201" s="75"/>
      <c r="BD201" s="75" t="s">
        <v>323</v>
      </c>
      <c r="BE201" s="75" t="s">
        <v>323</v>
      </c>
      <c r="BF201" s="75" t="s">
        <v>323</v>
      </c>
      <c r="BG201" s="75" t="s">
        <v>323</v>
      </c>
      <c r="BH201" s="75" t="s">
        <v>149</v>
      </c>
      <c r="BI201" s="75" t="s">
        <v>149</v>
      </c>
      <c r="BJ201" s="17" t="s">
        <v>149</v>
      </c>
      <c r="BK201" s="17" t="s">
        <v>203</v>
      </c>
      <c r="BL201" s="75" t="s">
        <v>203</v>
      </c>
      <c r="BM201" s="75" t="s">
        <v>149</v>
      </c>
      <c r="BN201" s="75" t="s">
        <v>323</v>
      </c>
      <c r="BO201" s="75" t="s">
        <v>149</v>
      </c>
      <c r="BP201" s="75" t="s">
        <v>149</v>
      </c>
      <c r="BQ201" s="75" t="s">
        <v>150</v>
      </c>
      <c r="BR201" s="75" t="s">
        <v>150</v>
      </c>
      <c r="BS201" s="75" t="s">
        <v>149</v>
      </c>
      <c r="BT201" s="17" t="s">
        <v>149</v>
      </c>
      <c r="BU201" s="75" t="s">
        <v>149</v>
      </c>
      <c r="BV201" s="75" t="s">
        <v>149</v>
      </c>
      <c r="BW201" s="75" t="s">
        <v>149</v>
      </c>
      <c r="BX201" s="75" t="s">
        <v>149</v>
      </c>
      <c r="BY201" s="75" t="s">
        <v>149</v>
      </c>
      <c r="BZ201" s="75" t="s">
        <v>149</v>
      </c>
      <c r="CA201" s="75" t="s">
        <v>149</v>
      </c>
      <c r="CB201" s="75" t="s">
        <v>149</v>
      </c>
      <c r="CC201" s="75" t="s">
        <v>149</v>
      </c>
      <c r="CD201" s="75" t="s">
        <v>149</v>
      </c>
      <c r="CE201" s="75" t="s">
        <v>149</v>
      </c>
      <c r="CF201" s="75" t="s">
        <v>149</v>
      </c>
      <c r="CG201" s="75" t="s">
        <v>149</v>
      </c>
      <c r="CH201" s="75" t="s">
        <v>149</v>
      </c>
      <c r="CI201" s="75" t="s">
        <v>149</v>
      </c>
      <c r="CJ201" s="75" t="s">
        <v>149</v>
      </c>
      <c r="CK201" s="75" t="s">
        <v>149</v>
      </c>
      <c r="CL201" s="75" t="s">
        <v>149</v>
      </c>
      <c r="CM201" s="75" t="s">
        <v>149</v>
      </c>
      <c r="CN201" s="75" t="s">
        <v>149</v>
      </c>
      <c r="CO201" s="75" t="s">
        <v>149</v>
      </c>
      <c r="CP201" s="75" t="s">
        <v>149</v>
      </c>
      <c r="CQ201" s="75" t="s">
        <v>149</v>
      </c>
      <c r="CR201" s="75" t="s">
        <v>149</v>
      </c>
      <c r="CS201" s="75" t="s">
        <v>149</v>
      </c>
      <c r="CT201" s="75" t="s">
        <v>203</v>
      </c>
      <c r="CU201" s="75" t="s">
        <v>149</v>
      </c>
      <c r="CV201" s="75" t="s">
        <v>149</v>
      </c>
      <c r="CW201" s="75" t="s">
        <v>149</v>
      </c>
      <c r="CX201" s="75" t="s">
        <v>149</v>
      </c>
      <c r="CY201" s="75" t="s">
        <v>149</v>
      </c>
      <c r="CZ201" s="75" t="s">
        <v>149</v>
      </c>
      <c r="DA201" s="75" t="s">
        <v>149</v>
      </c>
      <c r="DB201" s="75" t="s">
        <v>149</v>
      </c>
      <c r="DC201" s="75" t="s">
        <v>149</v>
      </c>
      <c r="DD201" s="75" t="s">
        <v>149</v>
      </c>
      <c r="DE201" s="75" t="s">
        <v>149</v>
      </c>
      <c r="DF201" s="75" t="s">
        <v>149</v>
      </c>
      <c r="DG201" s="75" t="s">
        <v>149</v>
      </c>
      <c r="DH201" s="75" t="s">
        <v>149</v>
      </c>
      <c r="DI201" s="75" t="s">
        <v>149</v>
      </c>
      <c r="DJ201" s="75" t="s">
        <v>323</v>
      </c>
      <c r="DK201" s="75" t="s">
        <v>323</v>
      </c>
      <c r="DL201" s="75" t="s">
        <v>149</v>
      </c>
      <c r="DM201" s="17" t="s">
        <v>149</v>
      </c>
      <c r="DN201" s="75" t="s">
        <v>323</v>
      </c>
      <c r="DO201" s="75" t="s">
        <v>149</v>
      </c>
      <c r="DP201" s="75" t="s">
        <v>149</v>
      </c>
      <c r="DQ201" s="75" t="s">
        <v>149</v>
      </c>
      <c r="DR201" s="75" t="s">
        <v>149</v>
      </c>
      <c r="DS201" s="75" t="s">
        <v>149</v>
      </c>
      <c r="DT201" s="75" t="s">
        <v>149</v>
      </c>
      <c r="DU201" s="75" t="s">
        <v>149</v>
      </c>
      <c r="DV201" s="75" t="s">
        <v>149</v>
      </c>
      <c r="DW201" s="75" t="s">
        <v>149</v>
      </c>
      <c r="DX201" s="75" t="s">
        <v>149</v>
      </c>
      <c r="DY201" s="75" t="s">
        <v>149</v>
      </c>
      <c r="DZ201" s="17" t="s">
        <v>150</v>
      </c>
      <c r="EA201" s="75" t="s">
        <v>149</v>
      </c>
      <c r="EB201" s="75" t="s">
        <v>149</v>
      </c>
      <c r="EC201" s="75" t="s">
        <v>149</v>
      </c>
      <c r="ED201" s="75" t="s">
        <v>149</v>
      </c>
      <c r="EE201" s="75" t="s">
        <v>149</v>
      </c>
      <c r="EF201" s="75" t="s">
        <v>149</v>
      </c>
      <c r="EG201" s="75" t="s">
        <v>149</v>
      </c>
      <c r="EH201" s="75" t="s">
        <v>149</v>
      </c>
      <c r="EI201" s="75" t="s">
        <v>149</v>
      </c>
      <c r="EJ201" s="75" t="s">
        <v>149</v>
      </c>
      <c r="EK201" s="75" t="s">
        <v>149</v>
      </c>
      <c r="EL201" s="62" t="s">
        <v>1801</v>
      </c>
      <c r="EM201" s="17" t="s">
        <v>755</v>
      </c>
      <c r="EN201" s="62" t="s">
        <v>1486</v>
      </c>
      <c r="EO201" s="17" t="s">
        <v>1802</v>
      </c>
      <c r="EP201" s="17" t="s">
        <v>1487</v>
      </c>
      <c r="EQ201" s="17" t="s">
        <v>1488</v>
      </c>
      <c r="ER201" s="62" t="s">
        <v>1489</v>
      </c>
      <c r="ES201" s="17" t="s">
        <v>411</v>
      </c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</row>
    <row r="202" spans="1:234" s="25" customFormat="1" ht="22.5" customHeight="1" x14ac:dyDescent="0.35">
      <c r="A202" s="34">
        <v>200</v>
      </c>
      <c r="B202" s="17" t="s">
        <v>1803</v>
      </c>
      <c r="C202" s="74" t="s">
        <v>1804</v>
      </c>
      <c r="D202" s="17" t="s">
        <v>846</v>
      </c>
      <c r="E202" s="17" t="s">
        <v>778</v>
      </c>
      <c r="F202" s="17">
        <v>43</v>
      </c>
      <c r="G202" s="17">
        <v>3</v>
      </c>
      <c r="H202" s="17" t="s">
        <v>157</v>
      </c>
      <c r="I202" s="17" t="s">
        <v>158</v>
      </c>
      <c r="J202" s="59">
        <v>4500000</v>
      </c>
      <c r="K202" s="59">
        <v>3500000</v>
      </c>
      <c r="L202" s="17" t="s">
        <v>173</v>
      </c>
      <c r="M202" s="17" t="s">
        <v>147</v>
      </c>
      <c r="N202" s="17">
        <v>255</v>
      </c>
      <c r="O202" s="17" t="s">
        <v>1349</v>
      </c>
      <c r="P202" s="17" t="s">
        <v>1492</v>
      </c>
      <c r="Q202" s="17" t="s">
        <v>827</v>
      </c>
      <c r="R202" s="75" t="s">
        <v>149</v>
      </c>
      <c r="S202" s="75" t="s">
        <v>149</v>
      </c>
      <c r="T202" s="75" t="s">
        <v>149</v>
      </c>
      <c r="U202" s="75" t="s">
        <v>149</v>
      </c>
      <c r="V202" s="75" t="s">
        <v>149</v>
      </c>
      <c r="W202" s="75" t="s">
        <v>149</v>
      </c>
      <c r="X202" s="75" t="s">
        <v>149</v>
      </c>
      <c r="Y202" s="75" t="s">
        <v>149</v>
      </c>
      <c r="Z202" s="75" t="s">
        <v>149</v>
      </c>
      <c r="AA202" s="75" t="s">
        <v>149</v>
      </c>
      <c r="AB202" s="75" t="s">
        <v>149</v>
      </c>
      <c r="AC202" s="75" t="s">
        <v>149</v>
      </c>
      <c r="AD202" s="75" t="s">
        <v>149</v>
      </c>
      <c r="AE202" s="75" t="s">
        <v>149</v>
      </c>
      <c r="AF202" s="75" t="s">
        <v>149</v>
      </c>
      <c r="AG202" s="75" t="s">
        <v>149</v>
      </c>
      <c r="AH202" s="75" t="s">
        <v>149</v>
      </c>
      <c r="AI202" s="75" t="s">
        <v>149</v>
      </c>
      <c r="AJ202" s="75" t="s">
        <v>149</v>
      </c>
      <c r="AK202" s="75" t="s">
        <v>149</v>
      </c>
      <c r="AL202" s="75" t="s">
        <v>149</v>
      </c>
      <c r="AM202" s="75" t="s">
        <v>149</v>
      </c>
      <c r="AN202" s="75" t="s">
        <v>149</v>
      </c>
      <c r="AO202" s="75" t="s">
        <v>149</v>
      </c>
      <c r="AP202" s="75" t="s">
        <v>149</v>
      </c>
      <c r="AQ202" s="75" t="s">
        <v>149</v>
      </c>
      <c r="AR202" s="75" t="s">
        <v>149</v>
      </c>
      <c r="AS202" s="75" t="s">
        <v>149</v>
      </c>
      <c r="AT202" s="75" t="s">
        <v>149</v>
      </c>
      <c r="AU202" s="75" t="s">
        <v>149</v>
      </c>
      <c r="AV202" s="75" t="s">
        <v>149</v>
      </c>
      <c r="AW202" s="75" t="s">
        <v>149</v>
      </c>
      <c r="AX202" s="75" t="s">
        <v>149</v>
      </c>
      <c r="AY202" s="75" t="s">
        <v>149</v>
      </c>
      <c r="AZ202" s="75" t="s">
        <v>149</v>
      </c>
      <c r="BA202" s="75" t="s">
        <v>149</v>
      </c>
      <c r="BB202" s="75" t="s">
        <v>149</v>
      </c>
      <c r="BC202" s="75"/>
      <c r="BD202" s="75" t="s">
        <v>149</v>
      </c>
      <c r="BE202" s="75" t="s">
        <v>149</v>
      </c>
      <c r="BF202" s="75" t="s">
        <v>149</v>
      </c>
      <c r="BG202" s="75" t="s">
        <v>149</v>
      </c>
      <c r="BH202" s="75" t="s">
        <v>149</v>
      </c>
      <c r="BI202" s="75" t="s">
        <v>149</v>
      </c>
      <c r="BJ202" s="75" t="s">
        <v>149</v>
      </c>
      <c r="BK202" s="75" t="s">
        <v>149</v>
      </c>
      <c r="BL202" s="75" t="s">
        <v>203</v>
      </c>
      <c r="BM202" s="75" t="s">
        <v>203</v>
      </c>
      <c r="BN202" s="75" t="s">
        <v>149</v>
      </c>
      <c r="BO202" s="75" t="s">
        <v>149</v>
      </c>
      <c r="BP202" s="75" t="s">
        <v>149</v>
      </c>
      <c r="BQ202" s="75" t="s">
        <v>149</v>
      </c>
      <c r="BR202" s="75" t="s">
        <v>150</v>
      </c>
      <c r="BS202" s="75" t="s">
        <v>150</v>
      </c>
      <c r="BT202" s="75" t="s">
        <v>149</v>
      </c>
      <c r="BU202" s="75" t="s">
        <v>150</v>
      </c>
      <c r="BV202" s="75" t="s">
        <v>150</v>
      </c>
      <c r="BW202" s="75" t="s">
        <v>149</v>
      </c>
      <c r="BX202" s="75" t="s">
        <v>149</v>
      </c>
      <c r="BY202" s="75" t="s">
        <v>149</v>
      </c>
      <c r="BZ202" s="75" t="s">
        <v>149</v>
      </c>
      <c r="CA202" s="75" t="s">
        <v>149</v>
      </c>
      <c r="CB202" s="75" t="s">
        <v>149</v>
      </c>
      <c r="CC202" s="75" t="s">
        <v>149</v>
      </c>
      <c r="CD202" s="75" t="s">
        <v>149</v>
      </c>
      <c r="CE202" s="75" t="s">
        <v>149</v>
      </c>
      <c r="CF202" s="75" t="s">
        <v>149</v>
      </c>
      <c r="CG202" s="75" t="s">
        <v>149</v>
      </c>
      <c r="CH202" s="75" t="s">
        <v>149</v>
      </c>
      <c r="CI202" s="75" t="s">
        <v>149</v>
      </c>
      <c r="CJ202" s="75" t="s">
        <v>149</v>
      </c>
      <c r="CK202" s="75" t="s">
        <v>149</v>
      </c>
      <c r="CL202" s="75" t="s">
        <v>149</v>
      </c>
      <c r="CM202" s="75" t="s">
        <v>149</v>
      </c>
      <c r="CN202" s="75" t="s">
        <v>149</v>
      </c>
      <c r="CO202" s="75" t="s">
        <v>149</v>
      </c>
      <c r="CP202" s="75" t="s">
        <v>149</v>
      </c>
      <c r="CQ202" s="75" t="s">
        <v>149</v>
      </c>
      <c r="CR202" s="75" t="s">
        <v>149</v>
      </c>
      <c r="CS202" s="75" t="s">
        <v>149</v>
      </c>
      <c r="CT202" s="75" t="s">
        <v>149</v>
      </c>
      <c r="CU202" s="75" t="s">
        <v>149</v>
      </c>
      <c r="CV202" s="75" t="s">
        <v>149</v>
      </c>
      <c r="CW202" s="75" t="s">
        <v>149</v>
      </c>
      <c r="CX202" s="75" t="s">
        <v>149</v>
      </c>
      <c r="CY202" s="75" t="s">
        <v>149</v>
      </c>
      <c r="CZ202" s="75" t="s">
        <v>149</v>
      </c>
      <c r="DA202" s="75" t="s">
        <v>149</v>
      </c>
      <c r="DB202" s="75" t="s">
        <v>149</v>
      </c>
      <c r="DC202" s="75" t="s">
        <v>149</v>
      </c>
      <c r="DD202" s="75" t="s">
        <v>149</v>
      </c>
      <c r="DE202" s="75" t="s">
        <v>149</v>
      </c>
      <c r="DF202" s="75" t="s">
        <v>149</v>
      </c>
      <c r="DG202" s="75" t="s">
        <v>149</v>
      </c>
      <c r="DH202" s="75" t="s">
        <v>149</v>
      </c>
      <c r="DI202" s="75" t="s">
        <v>149</v>
      </c>
      <c r="DJ202" s="75" t="s">
        <v>149</v>
      </c>
      <c r="DK202" s="75" t="s">
        <v>149</v>
      </c>
      <c r="DL202" s="75" t="s">
        <v>149</v>
      </c>
      <c r="DM202" s="75" t="s">
        <v>149</v>
      </c>
      <c r="DN202" s="75" t="s">
        <v>149</v>
      </c>
      <c r="DO202" s="75" t="s">
        <v>149</v>
      </c>
      <c r="DP202" s="75" t="s">
        <v>323</v>
      </c>
      <c r="DQ202" s="75" t="s">
        <v>149</v>
      </c>
      <c r="DR202" s="75" t="s">
        <v>149</v>
      </c>
      <c r="DS202" s="75" t="s">
        <v>149</v>
      </c>
      <c r="DT202" s="75" t="s">
        <v>149</v>
      </c>
      <c r="DU202" s="75" t="s">
        <v>149</v>
      </c>
      <c r="DV202" s="75" t="s">
        <v>149</v>
      </c>
      <c r="DW202" s="75" t="s">
        <v>149</v>
      </c>
      <c r="DX202" s="75" t="s">
        <v>149</v>
      </c>
      <c r="DY202" s="75" t="s">
        <v>149</v>
      </c>
      <c r="DZ202" s="75" t="s">
        <v>149</v>
      </c>
      <c r="EA202" s="75" t="s">
        <v>149</v>
      </c>
      <c r="EB202" s="75" t="s">
        <v>149</v>
      </c>
      <c r="EC202" s="75" t="s">
        <v>149</v>
      </c>
      <c r="ED202" s="75" t="s">
        <v>149</v>
      </c>
      <c r="EE202" s="75" t="s">
        <v>149</v>
      </c>
      <c r="EF202" s="75" t="s">
        <v>149</v>
      </c>
      <c r="EG202" s="75" t="s">
        <v>149</v>
      </c>
      <c r="EH202" s="75" t="s">
        <v>149</v>
      </c>
      <c r="EI202" s="75" t="s">
        <v>149</v>
      </c>
      <c r="EJ202" s="75" t="s">
        <v>149</v>
      </c>
      <c r="EK202" s="75" t="s">
        <v>149</v>
      </c>
      <c r="EL202" s="62" t="s">
        <v>1805</v>
      </c>
      <c r="EM202" s="17" t="s">
        <v>755</v>
      </c>
      <c r="EN202" s="17" t="s">
        <v>1486</v>
      </c>
      <c r="EO202" s="17" t="s">
        <v>1802</v>
      </c>
      <c r="EP202" s="17" t="s">
        <v>1487</v>
      </c>
      <c r="EQ202" s="17" t="s">
        <v>1488</v>
      </c>
      <c r="ER202" s="62" t="s">
        <v>1489</v>
      </c>
      <c r="ES202" s="17" t="s">
        <v>411</v>
      </c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</row>
    <row r="203" spans="1:234" s="2" customFormat="1" ht="22.5" customHeight="1" x14ac:dyDescent="0.35">
      <c r="A203" s="29">
        <v>201</v>
      </c>
      <c r="B203" s="63" t="s">
        <v>1574</v>
      </c>
      <c r="C203" s="63"/>
      <c r="D203" s="63" t="s">
        <v>846</v>
      </c>
      <c r="E203" s="63" t="s">
        <v>1575</v>
      </c>
      <c r="F203" s="63">
        <v>35</v>
      </c>
      <c r="G203" s="63">
        <v>3</v>
      </c>
      <c r="H203" s="63" t="s">
        <v>157</v>
      </c>
      <c r="I203" s="63" t="s">
        <v>518</v>
      </c>
      <c r="J203" s="64">
        <v>5000000</v>
      </c>
      <c r="K203" s="64">
        <v>3000000000</v>
      </c>
      <c r="L203" s="63" t="s">
        <v>250</v>
      </c>
      <c r="M203" s="63" t="s">
        <v>1576</v>
      </c>
      <c r="N203" s="65">
        <v>1250</v>
      </c>
      <c r="O203" s="63" t="s">
        <v>1577</v>
      </c>
      <c r="P203" s="63">
        <v>1</v>
      </c>
      <c r="Q203" s="63" t="s">
        <v>1578</v>
      </c>
      <c r="R203" s="63" t="s">
        <v>149</v>
      </c>
      <c r="S203" s="63" t="s">
        <v>149</v>
      </c>
      <c r="T203" s="63" t="s">
        <v>149</v>
      </c>
      <c r="U203" s="63" t="s">
        <v>149</v>
      </c>
      <c r="V203" s="63" t="s">
        <v>149</v>
      </c>
      <c r="W203" s="63" t="s">
        <v>149</v>
      </c>
      <c r="X203" s="63" t="s">
        <v>149</v>
      </c>
      <c r="Y203" s="63" t="s">
        <v>149</v>
      </c>
      <c r="Z203" s="63" t="s">
        <v>149</v>
      </c>
      <c r="AA203" s="63" t="s">
        <v>149</v>
      </c>
      <c r="AB203" s="63" t="s">
        <v>149</v>
      </c>
      <c r="AC203" s="63" t="s">
        <v>149</v>
      </c>
      <c r="AD203" s="63" t="s">
        <v>149</v>
      </c>
      <c r="AE203" s="66" t="s">
        <v>149</v>
      </c>
      <c r="AF203" s="63" t="s">
        <v>149</v>
      </c>
      <c r="AG203" s="63" t="s">
        <v>149</v>
      </c>
      <c r="AH203" s="63" t="s">
        <v>149</v>
      </c>
      <c r="AI203" s="63" t="s">
        <v>149</v>
      </c>
      <c r="AJ203" s="63" t="s">
        <v>149</v>
      </c>
      <c r="AK203" s="63" t="s">
        <v>149</v>
      </c>
      <c r="AL203" s="63" t="s">
        <v>149</v>
      </c>
      <c r="AM203" s="63" t="s">
        <v>149</v>
      </c>
      <c r="AN203" s="63" t="s">
        <v>203</v>
      </c>
      <c r="AO203" s="63" t="s">
        <v>149</v>
      </c>
      <c r="AP203" s="63" t="s">
        <v>203</v>
      </c>
      <c r="AQ203" s="63" t="s">
        <v>149</v>
      </c>
      <c r="AR203" s="63" t="s">
        <v>149</v>
      </c>
      <c r="AS203" s="63" t="s">
        <v>149</v>
      </c>
      <c r="AT203" s="63" t="s">
        <v>149</v>
      </c>
      <c r="AU203" s="63" t="s">
        <v>149</v>
      </c>
      <c r="AV203" s="63" t="s">
        <v>149</v>
      </c>
      <c r="AW203" s="63" t="s">
        <v>149</v>
      </c>
      <c r="AX203" s="63" t="s">
        <v>149</v>
      </c>
      <c r="AY203" s="63" t="s">
        <v>149</v>
      </c>
      <c r="AZ203" s="63" t="s">
        <v>149</v>
      </c>
      <c r="BA203" s="63" t="s">
        <v>149</v>
      </c>
      <c r="BB203" s="63" t="s">
        <v>149</v>
      </c>
      <c r="BC203" s="63"/>
      <c r="BD203" s="63" t="s">
        <v>149</v>
      </c>
      <c r="BE203" s="63" t="s">
        <v>149</v>
      </c>
      <c r="BF203" s="63" t="s">
        <v>149</v>
      </c>
      <c r="BG203" s="63" t="s">
        <v>149</v>
      </c>
      <c r="BH203" s="63" t="s">
        <v>149</v>
      </c>
      <c r="BI203" s="63" t="s">
        <v>149</v>
      </c>
      <c r="BJ203" s="63" t="s">
        <v>149</v>
      </c>
      <c r="BK203" s="63" t="s">
        <v>149</v>
      </c>
      <c r="BL203" s="63" t="s">
        <v>149</v>
      </c>
      <c r="BM203" s="63" t="s">
        <v>149</v>
      </c>
      <c r="BN203" s="63" t="s">
        <v>149</v>
      </c>
      <c r="BO203" s="63" t="s">
        <v>149</v>
      </c>
      <c r="BP203" s="63" t="s">
        <v>149</v>
      </c>
      <c r="BQ203" s="63" t="s">
        <v>149</v>
      </c>
      <c r="BR203" s="63" t="s">
        <v>149</v>
      </c>
      <c r="BS203" s="63" t="s">
        <v>149</v>
      </c>
      <c r="BT203" s="63" t="s">
        <v>149</v>
      </c>
      <c r="BU203" s="63" t="s">
        <v>149</v>
      </c>
      <c r="BV203" s="63" t="s">
        <v>149</v>
      </c>
      <c r="BW203" s="63" t="s">
        <v>149</v>
      </c>
      <c r="BX203" s="63" t="s">
        <v>149</v>
      </c>
      <c r="BY203" s="63" t="s">
        <v>149</v>
      </c>
      <c r="BZ203" s="63" t="s">
        <v>149</v>
      </c>
      <c r="CA203" s="63" t="s">
        <v>149</v>
      </c>
      <c r="CB203" s="63" t="s">
        <v>149</v>
      </c>
      <c r="CC203" s="63" t="s">
        <v>149</v>
      </c>
      <c r="CD203" s="63" t="s">
        <v>149</v>
      </c>
      <c r="CE203" s="63" t="s">
        <v>149</v>
      </c>
      <c r="CF203" s="63" t="s">
        <v>149</v>
      </c>
      <c r="CG203" s="63" t="s">
        <v>149</v>
      </c>
      <c r="CH203" s="63" t="s">
        <v>149</v>
      </c>
      <c r="CI203" s="63" t="s">
        <v>149</v>
      </c>
      <c r="CJ203" s="63" t="s">
        <v>149</v>
      </c>
      <c r="CK203" s="63" t="s">
        <v>149</v>
      </c>
      <c r="CL203" s="63" t="s">
        <v>149</v>
      </c>
      <c r="CM203" s="63" t="s">
        <v>149</v>
      </c>
      <c r="CN203" s="63" t="s">
        <v>149</v>
      </c>
      <c r="CO203" s="63" t="s">
        <v>149</v>
      </c>
      <c r="CP203" s="63" t="s">
        <v>149</v>
      </c>
      <c r="CQ203" s="63" t="s">
        <v>149</v>
      </c>
      <c r="CR203" s="63" t="s">
        <v>149</v>
      </c>
      <c r="CS203" s="63" t="s">
        <v>149</v>
      </c>
      <c r="CT203" s="63" t="s">
        <v>149</v>
      </c>
      <c r="CU203" s="63" t="s">
        <v>149</v>
      </c>
      <c r="CV203" s="63" t="s">
        <v>149</v>
      </c>
      <c r="CW203" s="63" t="s">
        <v>149</v>
      </c>
      <c r="CX203" s="63" t="s">
        <v>149</v>
      </c>
      <c r="CY203" s="63" t="s">
        <v>149</v>
      </c>
      <c r="CZ203" s="63" t="s">
        <v>149</v>
      </c>
      <c r="DA203" s="63" t="s">
        <v>149</v>
      </c>
      <c r="DB203" s="63" t="s">
        <v>149</v>
      </c>
      <c r="DC203" s="63" t="s">
        <v>149</v>
      </c>
      <c r="DD203" s="63" t="s">
        <v>149</v>
      </c>
      <c r="DE203" s="63" t="s">
        <v>149</v>
      </c>
      <c r="DF203" s="63" t="s">
        <v>149</v>
      </c>
      <c r="DG203" s="63" t="s">
        <v>149</v>
      </c>
      <c r="DH203" s="63" t="s">
        <v>149</v>
      </c>
      <c r="DI203" s="63" t="s">
        <v>149</v>
      </c>
      <c r="DJ203" s="63" t="s">
        <v>149</v>
      </c>
      <c r="DK203" s="63" t="s">
        <v>149</v>
      </c>
      <c r="DL203" s="63" t="s">
        <v>149</v>
      </c>
      <c r="DM203" s="63" t="s">
        <v>149</v>
      </c>
      <c r="DN203" s="63" t="s">
        <v>149</v>
      </c>
      <c r="DO203" s="63" t="s">
        <v>149</v>
      </c>
      <c r="DP203" s="63" t="s">
        <v>149</v>
      </c>
      <c r="DQ203" s="63" t="s">
        <v>149</v>
      </c>
      <c r="DR203" s="63" t="s">
        <v>149</v>
      </c>
      <c r="DS203" s="63" t="s">
        <v>203</v>
      </c>
      <c r="DT203" s="63" t="s">
        <v>149</v>
      </c>
      <c r="DU203" s="63" t="s">
        <v>149</v>
      </c>
      <c r="DV203" s="63" t="s">
        <v>203</v>
      </c>
      <c r="DW203" s="63" t="s">
        <v>149</v>
      </c>
      <c r="DX203" s="63" t="s">
        <v>203</v>
      </c>
      <c r="DY203" s="63" t="s">
        <v>149</v>
      </c>
      <c r="DZ203" s="63" t="s">
        <v>149</v>
      </c>
      <c r="EA203" s="63" t="s">
        <v>149</v>
      </c>
      <c r="EB203" s="63" t="s">
        <v>149</v>
      </c>
      <c r="EC203" s="63" t="s">
        <v>149</v>
      </c>
      <c r="ED203" s="63" t="s">
        <v>149</v>
      </c>
      <c r="EE203" s="63" t="s">
        <v>149</v>
      </c>
      <c r="EF203" s="63" t="s">
        <v>149</v>
      </c>
      <c r="EG203" s="63" t="s">
        <v>149</v>
      </c>
      <c r="EH203" s="63" t="s">
        <v>149</v>
      </c>
      <c r="EI203" s="63" t="s">
        <v>149</v>
      </c>
      <c r="EJ203" s="63" t="s">
        <v>149</v>
      </c>
      <c r="EK203" s="63" t="s">
        <v>149</v>
      </c>
      <c r="EL203" s="66" t="s">
        <v>1579</v>
      </c>
      <c r="EM203" s="66" t="s">
        <v>1580</v>
      </c>
      <c r="EN203" s="63" t="s">
        <v>1581</v>
      </c>
      <c r="EO203" s="63" t="s">
        <v>1582</v>
      </c>
      <c r="EP203" s="63" t="s">
        <v>1583</v>
      </c>
      <c r="EQ203" s="63" t="s">
        <v>1584</v>
      </c>
      <c r="ER203" s="63" t="s">
        <v>1585</v>
      </c>
      <c r="ES203" s="63" t="s">
        <v>1007</v>
      </c>
    </row>
    <row r="204" spans="1:234" s="2" customFormat="1" ht="22.5" customHeight="1" x14ac:dyDescent="0.35">
      <c r="A204" s="29">
        <v>202</v>
      </c>
      <c r="B204" s="63" t="s">
        <v>1586</v>
      </c>
      <c r="C204" s="63"/>
      <c r="D204" s="63" t="s">
        <v>846</v>
      </c>
      <c r="E204" s="63" t="s">
        <v>1575</v>
      </c>
      <c r="F204" s="63">
        <v>21</v>
      </c>
      <c r="G204" s="63">
        <v>6</v>
      </c>
      <c r="H204" s="63" t="s">
        <v>157</v>
      </c>
      <c r="I204" s="63" t="s">
        <v>172</v>
      </c>
      <c r="J204" s="64">
        <v>2000000</v>
      </c>
      <c r="K204" s="64">
        <v>1000000</v>
      </c>
      <c r="L204" s="63" t="s">
        <v>201</v>
      </c>
      <c r="M204" s="63" t="s">
        <v>147</v>
      </c>
      <c r="N204" s="65">
        <v>1000000</v>
      </c>
      <c r="O204" s="63" t="s">
        <v>202</v>
      </c>
      <c r="P204" s="63">
        <v>10</v>
      </c>
      <c r="Q204" s="63"/>
      <c r="R204" s="63" t="s">
        <v>149</v>
      </c>
      <c r="S204" s="63" t="s">
        <v>203</v>
      </c>
      <c r="T204" s="63" t="s">
        <v>323</v>
      </c>
      <c r="U204" s="63" t="s">
        <v>203</v>
      </c>
      <c r="V204" s="63" t="s">
        <v>203</v>
      </c>
      <c r="W204" s="63" t="s">
        <v>149</v>
      </c>
      <c r="X204" s="63" t="s">
        <v>390</v>
      </c>
      <c r="Y204" s="63" t="s">
        <v>390</v>
      </c>
      <c r="Z204" s="63" t="s">
        <v>149</v>
      </c>
      <c r="AA204" s="63" t="s">
        <v>203</v>
      </c>
      <c r="AB204" s="63" t="s">
        <v>149</v>
      </c>
      <c r="AC204" s="63" t="s">
        <v>203</v>
      </c>
      <c r="AD204" s="63" t="s">
        <v>203</v>
      </c>
      <c r="AE204" s="66" t="s">
        <v>149</v>
      </c>
      <c r="AF204" s="63" t="s">
        <v>203</v>
      </c>
      <c r="AG204" s="63" t="s">
        <v>390</v>
      </c>
      <c r="AH204" s="63" t="s">
        <v>390</v>
      </c>
      <c r="AI204" s="63" t="s">
        <v>203</v>
      </c>
      <c r="AJ204" s="63" t="s">
        <v>203</v>
      </c>
      <c r="AK204" s="63" t="s">
        <v>203</v>
      </c>
      <c r="AL204" s="63" t="s">
        <v>203</v>
      </c>
      <c r="AM204" s="63" t="s">
        <v>323</v>
      </c>
      <c r="AN204" s="63" t="s">
        <v>149</v>
      </c>
      <c r="AO204" s="63" t="s">
        <v>149</v>
      </c>
      <c r="AP204" s="63" t="s">
        <v>149</v>
      </c>
      <c r="AQ204" s="63" t="s">
        <v>149</v>
      </c>
      <c r="AR204" s="63" t="s">
        <v>149</v>
      </c>
      <c r="AS204" s="63" t="s">
        <v>149</v>
      </c>
      <c r="AT204" s="63" t="s">
        <v>149</v>
      </c>
      <c r="AU204" s="63" t="s">
        <v>323</v>
      </c>
      <c r="AV204" s="63" t="s">
        <v>149</v>
      </c>
      <c r="AW204" s="63" t="s">
        <v>203</v>
      </c>
      <c r="AX204" s="63" t="s">
        <v>149</v>
      </c>
      <c r="AY204" s="63" t="s">
        <v>149</v>
      </c>
      <c r="AZ204" s="63" t="s">
        <v>149</v>
      </c>
      <c r="BA204" s="63" t="s">
        <v>203</v>
      </c>
      <c r="BB204" s="63" t="s">
        <v>203</v>
      </c>
      <c r="BC204" s="63"/>
      <c r="BD204" s="63" t="s">
        <v>149</v>
      </c>
      <c r="BE204" s="63" t="s">
        <v>149</v>
      </c>
      <c r="BF204" s="63" t="s">
        <v>149</v>
      </c>
      <c r="BG204" s="63" t="s">
        <v>149</v>
      </c>
      <c r="BH204" s="63" t="s">
        <v>323</v>
      </c>
      <c r="BI204" s="63" t="s">
        <v>149</v>
      </c>
      <c r="BJ204" s="63" t="s">
        <v>149</v>
      </c>
      <c r="BK204" s="63" t="s">
        <v>149</v>
      </c>
      <c r="BL204" s="63" t="s">
        <v>149</v>
      </c>
      <c r="BM204" s="63" t="s">
        <v>149</v>
      </c>
      <c r="BN204" s="63" t="s">
        <v>149</v>
      </c>
      <c r="BO204" s="63" t="s">
        <v>149</v>
      </c>
      <c r="BP204" s="63" t="s">
        <v>149</v>
      </c>
      <c r="BQ204" s="63" t="s">
        <v>149</v>
      </c>
      <c r="BR204" s="63" t="s">
        <v>149</v>
      </c>
      <c r="BS204" s="63" t="s">
        <v>323</v>
      </c>
      <c r="BT204" s="63" t="s">
        <v>149</v>
      </c>
      <c r="BU204" s="63" t="s">
        <v>323</v>
      </c>
      <c r="BV204" s="63" t="s">
        <v>149</v>
      </c>
      <c r="BW204" s="63" t="s">
        <v>149</v>
      </c>
      <c r="BX204" s="63" t="s">
        <v>149</v>
      </c>
      <c r="BY204" s="63" t="s">
        <v>149</v>
      </c>
      <c r="BZ204" s="63" t="s">
        <v>149</v>
      </c>
      <c r="CA204" s="63" t="s">
        <v>149</v>
      </c>
      <c r="CB204" s="63" t="s">
        <v>149</v>
      </c>
      <c r="CC204" s="63" t="s">
        <v>149</v>
      </c>
      <c r="CD204" s="63" t="s">
        <v>149</v>
      </c>
      <c r="CE204" s="63" t="s">
        <v>323</v>
      </c>
      <c r="CF204" s="63" t="s">
        <v>149</v>
      </c>
      <c r="CG204" s="63" t="s">
        <v>149</v>
      </c>
      <c r="CH204" s="63" t="s">
        <v>323</v>
      </c>
      <c r="CI204" s="63" t="s">
        <v>149</v>
      </c>
      <c r="CJ204" s="63" t="s">
        <v>149</v>
      </c>
      <c r="CK204" s="63" t="s">
        <v>149</v>
      </c>
      <c r="CL204" s="63" t="s">
        <v>149</v>
      </c>
      <c r="CM204" s="63" t="s">
        <v>149</v>
      </c>
      <c r="CN204" s="63" t="s">
        <v>149</v>
      </c>
      <c r="CO204" s="63" t="s">
        <v>149</v>
      </c>
      <c r="CP204" s="63" t="s">
        <v>323</v>
      </c>
      <c r="CQ204" s="63" t="s">
        <v>323</v>
      </c>
      <c r="CR204" s="63" t="s">
        <v>149</v>
      </c>
      <c r="CS204" s="63" t="s">
        <v>149</v>
      </c>
      <c r="CT204" s="63" t="s">
        <v>149</v>
      </c>
      <c r="CU204" s="63" t="s">
        <v>149</v>
      </c>
      <c r="CV204" s="63" t="s">
        <v>149</v>
      </c>
      <c r="CW204" s="63" t="s">
        <v>149</v>
      </c>
      <c r="CX204" s="63" t="s">
        <v>149</v>
      </c>
      <c r="CY204" s="63" t="s">
        <v>323</v>
      </c>
      <c r="CZ204" s="63" t="s">
        <v>149</v>
      </c>
      <c r="DA204" s="63" t="s">
        <v>149</v>
      </c>
      <c r="DB204" s="63" t="s">
        <v>149</v>
      </c>
      <c r="DC204" s="63" t="s">
        <v>149</v>
      </c>
      <c r="DD204" s="63" t="s">
        <v>149</v>
      </c>
      <c r="DE204" s="63" t="s">
        <v>149</v>
      </c>
      <c r="DF204" s="63" t="s">
        <v>149</v>
      </c>
      <c r="DG204" s="63" t="s">
        <v>323</v>
      </c>
      <c r="DH204" s="63" t="s">
        <v>323</v>
      </c>
      <c r="DI204" s="63" t="s">
        <v>149</v>
      </c>
      <c r="DJ204" s="63" t="s">
        <v>149</v>
      </c>
      <c r="DK204" s="63" t="s">
        <v>149</v>
      </c>
      <c r="DL204" s="63" t="s">
        <v>323</v>
      </c>
      <c r="DM204" s="63" t="s">
        <v>149</v>
      </c>
      <c r="DN204" s="63" t="s">
        <v>149</v>
      </c>
      <c r="DO204" s="63" t="s">
        <v>323</v>
      </c>
      <c r="DP204" s="63" t="s">
        <v>149</v>
      </c>
      <c r="DQ204" s="63" t="s">
        <v>149</v>
      </c>
      <c r="DR204" s="63" t="s">
        <v>149</v>
      </c>
      <c r="DS204" s="63" t="s">
        <v>323</v>
      </c>
      <c r="DT204" s="63" t="s">
        <v>323</v>
      </c>
      <c r="DU204" s="63" t="s">
        <v>149</v>
      </c>
      <c r="DV204" s="63" t="s">
        <v>149</v>
      </c>
      <c r="DW204" s="63" t="s">
        <v>323</v>
      </c>
      <c r="DX204" s="63" t="s">
        <v>323</v>
      </c>
      <c r="DY204" s="63" t="s">
        <v>149</v>
      </c>
      <c r="DZ204" s="63" t="s">
        <v>149</v>
      </c>
      <c r="EA204" s="63" t="s">
        <v>149</v>
      </c>
      <c r="EB204" s="63" t="s">
        <v>149</v>
      </c>
      <c r="EC204" s="63" t="s">
        <v>323</v>
      </c>
      <c r="ED204" s="63" t="s">
        <v>149</v>
      </c>
      <c r="EE204" s="63" t="s">
        <v>323</v>
      </c>
      <c r="EF204" s="63" t="s">
        <v>149</v>
      </c>
      <c r="EG204" s="63" t="s">
        <v>149</v>
      </c>
      <c r="EH204" s="63" t="s">
        <v>149</v>
      </c>
      <c r="EI204" s="63" t="s">
        <v>149</v>
      </c>
      <c r="EJ204" s="63" t="s">
        <v>149</v>
      </c>
      <c r="EK204" s="63"/>
      <c r="EL204" s="63" t="s">
        <v>1587</v>
      </c>
      <c r="EM204" s="63" t="s">
        <v>1588</v>
      </c>
      <c r="EN204" s="63" t="s">
        <v>1589</v>
      </c>
      <c r="EO204" s="63" t="s">
        <v>1590</v>
      </c>
      <c r="EP204" s="63" t="s">
        <v>1591</v>
      </c>
      <c r="EQ204" s="63" t="s">
        <v>1584</v>
      </c>
      <c r="ER204" s="63" t="s">
        <v>1592</v>
      </c>
      <c r="ES204" s="63" t="s">
        <v>1593</v>
      </c>
    </row>
    <row r="205" spans="1:234" s="2" customFormat="1" ht="22.5" customHeight="1" x14ac:dyDescent="0.35">
      <c r="A205" s="29">
        <v>203</v>
      </c>
      <c r="B205" s="63" t="s">
        <v>897</v>
      </c>
      <c r="C205" s="63"/>
      <c r="D205" s="63" t="s">
        <v>846</v>
      </c>
      <c r="E205" s="63" t="s">
        <v>1594</v>
      </c>
      <c r="F205" s="63">
        <v>48</v>
      </c>
      <c r="G205" s="63">
        <v>6</v>
      </c>
      <c r="H205" s="63" t="s">
        <v>157</v>
      </c>
      <c r="I205" s="63" t="s">
        <v>158</v>
      </c>
      <c r="J205" s="64">
        <v>15000000</v>
      </c>
      <c r="K205" s="64">
        <v>12000000</v>
      </c>
      <c r="L205" s="63" t="s">
        <v>201</v>
      </c>
      <c r="M205" s="63" t="s">
        <v>147</v>
      </c>
      <c r="N205" s="63">
        <v>620</v>
      </c>
      <c r="O205" s="63" t="s">
        <v>1595</v>
      </c>
      <c r="P205" s="63">
        <v>20</v>
      </c>
      <c r="Q205" s="63"/>
      <c r="R205" s="63" t="s">
        <v>149</v>
      </c>
      <c r="S205" s="63" t="s">
        <v>203</v>
      </c>
      <c r="T205" s="63" t="s">
        <v>149</v>
      </c>
      <c r="U205" s="63" t="s">
        <v>149</v>
      </c>
      <c r="V205" s="63" t="s">
        <v>203</v>
      </c>
      <c r="W205" s="63" t="s">
        <v>149</v>
      </c>
      <c r="X205" s="63" t="s">
        <v>149</v>
      </c>
      <c r="Y205" s="63" t="s">
        <v>203</v>
      </c>
      <c r="Z205" s="63" t="s">
        <v>149</v>
      </c>
      <c r="AA205" s="63" t="s">
        <v>149</v>
      </c>
      <c r="AB205" s="63" t="s">
        <v>149</v>
      </c>
      <c r="AC205" s="63" t="s">
        <v>149</v>
      </c>
      <c r="AD205" s="63" t="s">
        <v>149</v>
      </c>
      <c r="AE205" s="66" t="s">
        <v>149</v>
      </c>
      <c r="AF205" s="63" t="s">
        <v>149</v>
      </c>
      <c r="AG205" s="63" t="s">
        <v>149</v>
      </c>
      <c r="AH205" s="63" t="s">
        <v>149</v>
      </c>
      <c r="AI205" s="63" t="s">
        <v>149</v>
      </c>
      <c r="AJ205" s="63" t="s">
        <v>149</v>
      </c>
      <c r="AK205" s="63" t="s">
        <v>149</v>
      </c>
      <c r="AL205" s="63" t="s">
        <v>149</v>
      </c>
      <c r="AM205" s="63" t="s">
        <v>149</v>
      </c>
      <c r="AN205" s="63" t="s">
        <v>149</v>
      </c>
      <c r="AO205" s="63" t="s">
        <v>149</v>
      </c>
      <c r="AP205" s="63" t="s">
        <v>149</v>
      </c>
      <c r="AQ205" s="63" t="s">
        <v>149</v>
      </c>
      <c r="AR205" s="63" t="s">
        <v>149</v>
      </c>
      <c r="AS205" s="63" t="s">
        <v>149</v>
      </c>
      <c r="AT205" s="63" t="s">
        <v>149</v>
      </c>
      <c r="AU205" s="63" t="s">
        <v>149</v>
      </c>
      <c r="AV205" s="63" t="s">
        <v>149</v>
      </c>
      <c r="AW205" s="63" t="s">
        <v>149</v>
      </c>
      <c r="AX205" s="63" t="s">
        <v>149</v>
      </c>
      <c r="AY205" s="63" t="s">
        <v>149</v>
      </c>
      <c r="AZ205" s="63" t="s">
        <v>149</v>
      </c>
      <c r="BA205" s="63" t="s">
        <v>149</v>
      </c>
      <c r="BB205" s="63" t="s">
        <v>149</v>
      </c>
      <c r="BC205" s="63"/>
      <c r="BD205" s="63" t="s">
        <v>149</v>
      </c>
      <c r="BE205" s="63" t="s">
        <v>149</v>
      </c>
      <c r="BF205" s="63" t="s">
        <v>149</v>
      </c>
      <c r="BG205" s="63" t="s">
        <v>149</v>
      </c>
      <c r="BH205" s="63" t="s">
        <v>149</v>
      </c>
      <c r="BI205" s="63" t="s">
        <v>149</v>
      </c>
      <c r="BJ205" s="63" t="s">
        <v>149</v>
      </c>
      <c r="BK205" s="63" t="s">
        <v>149</v>
      </c>
      <c r="BL205" s="63" t="s">
        <v>149</v>
      </c>
      <c r="BM205" s="63" t="s">
        <v>149</v>
      </c>
      <c r="BN205" s="63" t="s">
        <v>149</v>
      </c>
      <c r="BO205" s="63" t="s">
        <v>149</v>
      </c>
      <c r="BP205" s="63" t="s">
        <v>149</v>
      </c>
      <c r="BQ205" s="63" t="s">
        <v>149</v>
      </c>
      <c r="BR205" s="63" t="s">
        <v>149</v>
      </c>
      <c r="BS205" s="63" t="s">
        <v>149</v>
      </c>
      <c r="BT205" s="63" t="s">
        <v>149</v>
      </c>
      <c r="BU205" s="63" t="s">
        <v>149</v>
      </c>
      <c r="BV205" s="63" t="s">
        <v>149</v>
      </c>
      <c r="BW205" s="63" t="s">
        <v>203</v>
      </c>
      <c r="BX205" s="63" t="s">
        <v>149</v>
      </c>
      <c r="BY205" s="63" t="s">
        <v>149</v>
      </c>
      <c r="BZ205" s="63" t="s">
        <v>149</v>
      </c>
      <c r="CA205" s="63" t="s">
        <v>149</v>
      </c>
      <c r="CB205" s="63" t="s">
        <v>149</v>
      </c>
      <c r="CC205" s="63" t="s">
        <v>149</v>
      </c>
      <c r="CD205" s="63" t="s">
        <v>323</v>
      </c>
      <c r="CE205" s="63" t="s">
        <v>149</v>
      </c>
      <c r="CF205" s="63" t="s">
        <v>149</v>
      </c>
      <c r="CG205" s="63" t="s">
        <v>149</v>
      </c>
      <c r="CH205" s="63" t="s">
        <v>149</v>
      </c>
      <c r="CI205" s="63" t="s">
        <v>323</v>
      </c>
      <c r="CJ205" s="63" t="s">
        <v>149</v>
      </c>
      <c r="CK205" s="63" t="s">
        <v>149</v>
      </c>
      <c r="CL205" s="63" t="s">
        <v>149</v>
      </c>
      <c r="CM205" s="63" t="s">
        <v>149</v>
      </c>
      <c r="CN205" s="63" t="s">
        <v>149</v>
      </c>
      <c r="CO205" s="63" t="s">
        <v>149</v>
      </c>
      <c r="CP205" s="63" t="s">
        <v>149</v>
      </c>
      <c r="CQ205" s="63" t="s">
        <v>323</v>
      </c>
      <c r="CR205" s="63" t="s">
        <v>149</v>
      </c>
      <c r="CS205" s="63" t="s">
        <v>323</v>
      </c>
      <c r="CT205" s="63" t="s">
        <v>149</v>
      </c>
      <c r="CU205" s="63" t="s">
        <v>149</v>
      </c>
      <c r="CV205" s="63" t="s">
        <v>149</v>
      </c>
      <c r="CW205" s="63" t="s">
        <v>149</v>
      </c>
      <c r="CX205" s="63" t="s">
        <v>149</v>
      </c>
      <c r="CY205" s="63" t="s">
        <v>149</v>
      </c>
      <c r="CZ205" s="63" t="s">
        <v>149</v>
      </c>
      <c r="DA205" s="63" t="s">
        <v>149</v>
      </c>
      <c r="DB205" s="63" t="s">
        <v>149</v>
      </c>
      <c r="DC205" s="63" t="s">
        <v>149</v>
      </c>
      <c r="DD205" s="63" t="s">
        <v>149</v>
      </c>
      <c r="DE205" s="63" t="s">
        <v>149</v>
      </c>
      <c r="DF205" s="63" t="s">
        <v>149</v>
      </c>
      <c r="DG205" s="63" t="s">
        <v>149</v>
      </c>
      <c r="DH205" s="63" t="s">
        <v>149</v>
      </c>
      <c r="DI205" s="63" t="s">
        <v>149</v>
      </c>
      <c r="DJ205" s="63" t="s">
        <v>149</v>
      </c>
      <c r="DK205" s="63" t="s">
        <v>149</v>
      </c>
      <c r="DL205" s="63" t="s">
        <v>149</v>
      </c>
      <c r="DM205" s="63" t="s">
        <v>149</v>
      </c>
      <c r="DN205" s="63" t="s">
        <v>149</v>
      </c>
      <c r="DO205" s="63" t="s">
        <v>149</v>
      </c>
      <c r="DP205" s="63" t="s">
        <v>149</v>
      </c>
      <c r="DQ205" s="63" t="s">
        <v>149</v>
      </c>
      <c r="DR205" s="63" t="s">
        <v>149</v>
      </c>
      <c r="DS205" s="63" t="s">
        <v>203</v>
      </c>
      <c r="DT205" s="63" t="s">
        <v>149</v>
      </c>
      <c r="DU205" s="63" t="s">
        <v>149</v>
      </c>
      <c r="DV205" s="63" t="s">
        <v>149</v>
      </c>
      <c r="DW205" s="63" t="s">
        <v>149</v>
      </c>
      <c r="DX205" s="63" t="s">
        <v>203</v>
      </c>
      <c r="DY205" s="63" t="s">
        <v>149</v>
      </c>
      <c r="DZ205" s="63" t="s">
        <v>149</v>
      </c>
      <c r="EA205" s="63" t="s">
        <v>149</v>
      </c>
      <c r="EB205" s="63" t="s">
        <v>149</v>
      </c>
      <c r="EC205" s="63" t="s">
        <v>149</v>
      </c>
      <c r="ED205" s="63" t="s">
        <v>149</v>
      </c>
      <c r="EE205" s="63" t="s">
        <v>149</v>
      </c>
      <c r="EF205" s="63" t="s">
        <v>149</v>
      </c>
      <c r="EG205" s="63" t="s">
        <v>149</v>
      </c>
      <c r="EH205" s="63" t="s">
        <v>149</v>
      </c>
      <c r="EI205" s="63" t="s">
        <v>149</v>
      </c>
      <c r="EJ205" s="63" t="s">
        <v>149</v>
      </c>
      <c r="EK205" s="63" t="s">
        <v>323</v>
      </c>
      <c r="EL205" s="63" t="s">
        <v>1587</v>
      </c>
      <c r="EM205" s="63" t="s">
        <v>1588</v>
      </c>
      <c r="EN205" s="63" t="s">
        <v>1596</v>
      </c>
      <c r="EO205" s="63" t="s">
        <v>1590</v>
      </c>
      <c r="EP205" s="63" t="s">
        <v>1597</v>
      </c>
      <c r="EQ205" s="63" t="s">
        <v>1584</v>
      </c>
      <c r="ER205" s="63" t="s">
        <v>1592</v>
      </c>
      <c r="ES205" s="63" t="s">
        <v>1593</v>
      </c>
    </row>
    <row r="206" spans="1:234" s="2" customFormat="1" ht="22.5" customHeight="1" x14ac:dyDescent="0.35">
      <c r="A206" s="29">
        <v>204</v>
      </c>
      <c r="B206" s="63" t="s">
        <v>1598</v>
      </c>
      <c r="C206" s="63"/>
      <c r="D206" s="63" t="s">
        <v>846</v>
      </c>
      <c r="E206" s="63" t="s">
        <v>1575</v>
      </c>
      <c r="F206" s="63">
        <v>35</v>
      </c>
      <c r="G206" s="63">
        <v>3</v>
      </c>
      <c r="H206" s="63" t="s">
        <v>157</v>
      </c>
      <c r="I206" s="63" t="s">
        <v>518</v>
      </c>
      <c r="J206" s="64">
        <v>30000000</v>
      </c>
      <c r="K206" s="64">
        <v>5000000</v>
      </c>
      <c r="L206" s="63" t="s">
        <v>250</v>
      </c>
      <c r="M206" s="63" t="s">
        <v>147</v>
      </c>
      <c r="N206" s="65">
        <v>1250</v>
      </c>
      <c r="O206" s="63" t="s">
        <v>1599</v>
      </c>
      <c r="P206" s="63">
        <v>16</v>
      </c>
      <c r="Q206" s="66" t="s">
        <v>1600</v>
      </c>
      <c r="R206" s="63" t="s">
        <v>149</v>
      </c>
      <c r="S206" s="63" t="s">
        <v>323</v>
      </c>
      <c r="T206" s="63" t="s">
        <v>203</v>
      </c>
      <c r="U206" s="63" t="s">
        <v>203</v>
      </c>
      <c r="V206" s="63" t="s">
        <v>203</v>
      </c>
      <c r="W206" s="63" t="s">
        <v>149</v>
      </c>
      <c r="X206" s="63" t="s">
        <v>203</v>
      </c>
      <c r="Y206" s="63" t="s">
        <v>203</v>
      </c>
      <c r="Z206" s="63" t="s">
        <v>203</v>
      </c>
      <c r="AA206" s="63" t="s">
        <v>203</v>
      </c>
      <c r="AB206" s="63" t="s">
        <v>203</v>
      </c>
      <c r="AC206" s="63" t="s">
        <v>203</v>
      </c>
      <c r="AD206" s="63" t="s">
        <v>149</v>
      </c>
      <c r="AE206" s="66" t="s">
        <v>203</v>
      </c>
      <c r="AF206" s="63" t="s">
        <v>149</v>
      </c>
      <c r="AG206" s="63" t="s">
        <v>203</v>
      </c>
      <c r="AH206" s="63" t="s">
        <v>203</v>
      </c>
      <c r="AI206" s="63" t="s">
        <v>203</v>
      </c>
      <c r="AJ206" s="63" t="s">
        <v>149</v>
      </c>
      <c r="AK206" s="63" t="s">
        <v>203</v>
      </c>
      <c r="AL206" s="63" t="s">
        <v>203</v>
      </c>
      <c r="AM206" s="63" t="s">
        <v>203</v>
      </c>
      <c r="AN206" s="63" t="s">
        <v>203</v>
      </c>
      <c r="AO206" s="63" t="s">
        <v>149</v>
      </c>
      <c r="AP206" s="63" t="s">
        <v>203</v>
      </c>
      <c r="AQ206" s="63" t="s">
        <v>203</v>
      </c>
      <c r="AR206" s="63" t="s">
        <v>149</v>
      </c>
      <c r="AS206" s="63" t="s">
        <v>149</v>
      </c>
      <c r="AT206" s="63" t="s">
        <v>149</v>
      </c>
      <c r="AU206" s="63" t="s">
        <v>203</v>
      </c>
      <c r="AV206" s="63" t="s">
        <v>203</v>
      </c>
      <c r="AW206" s="63" t="s">
        <v>203</v>
      </c>
      <c r="AX206" s="63" t="s">
        <v>203</v>
      </c>
      <c r="AY206" s="63" t="s">
        <v>149</v>
      </c>
      <c r="AZ206" s="63" t="s">
        <v>203</v>
      </c>
      <c r="BA206" s="63" t="s">
        <v>203</v>
      </c>
      <c r="BB206" s="63" t="s">
        <v>203</v>
      </c>
      <c r="BC206" s="63"/>
      <c r="BD206" s="63" t="s">
        <v>203</v>
      </c>
      <c r="BE206" s="63" t="s">
        <v>203</v>
      </c>
      <c r="BF206" s="63" t="s">
        <v>203</v>
      </c>
      <c r="BG206" s="63" t="s">
        <v>203</v>
      </c>
      <c r="BH206" s="63" t="s">
        <v>149</v>
      </c>
      <c r="BI206" s="63" t="s">
        <v>149</v>
      </c>
      <c r="BJ206" s="63" t="s">
        <v>203</v>
      </c>
      <c r="BK206" s="63" t="s">
        <v>203</v>
      </c>
      <c r="BL206" s="63" t="s">
        <v>149</v>
      </c>
      <c r="BM206" s="63" t="s">
        <v>149</v>
      </c>
      <c r="BN206" s="63" t="s">
        <v>203</v>
      </c>
      <c r="BO206" s="63" t="s">
        <v>149</v>
      </c>
      <c r="BP206" s="63" t="s">
        <v>149</v>
      </c>
      <c r="BQ206" s="63" t="s">
        <v>203</v>
      </c>
      <c r="BR206" s="63" t="s">
        <v>149</v>
      </c>
      <c r="BS206" s="63" t="s">
        <v>203</v>
      </c>
      <c r="BT206" s="63" t="s">
        <v>203</v>
      </c>
      <c r="BU206" s="63" t="s">
        <v>203</v>
      </c>
      <c r="BV206" s="63" t="s">
        <v>203</v>
      </c>
      <c r="BW206" s="63" t="s">
        <v>203</v>
      </c>
      <c r="BX206" s="63" t="s">
        <v>149</v>
      </c>
      <c r="BY206" s="63" t="s">
        <v>149</v>
      </c>
      <c r="BZ206" s="63" t="s">
        <v>203</v>
      </c>
      <c r="CA206" s="63" t="s">
        <v>203</v>
      </c>
      <c r="CB206" s="63" t="s">
        <v>203</v>
      </c>
      <c r="CC206" s="63" t="s">
        <v>203</v>
      </c>
      <c r="CD206" s="63" t="s">
        <v>203</v>
      </c>
      <c r="CE206" s="63" t="s">
        <v>149</v>
      </c>
      <c r="CF206" s="63" t="s">
        <v>203</v>
      </c>
      <c r="CG206" s="63" t="s">
        <v>203</v>
      </c>
      <c r="CH206" s="63" t="s">
        <v>148</v>
      </c>
      <c r="CI206" s="63" t="s">
        <v>149</v>
      </c>
      <c r="CJ206" s="63" t="s">
        <v>149</v>
      </c>
      <c r="CK206" s="63" t="s">
        <v>203</v>
      </c>
      <c r="CL206" s="63" t="s">
        <v>149</v>
      </c>
      <c r="CM206" s="63" t="s">
        <v>149</v>
      </c>
      <c r="CN206" s="63" t="s">
        <v>203</v>
      </c>
      <c r="CO206" s="63" t="s">
        <v>203</v>
      </c>
      <c r="CP206" s="63" t="s">
        <v>149</v>
      </c>
      <c r="CQ206" s="63" t="s">
        <v>149</v>
      </c>
      <c r="CR206" s="63" t="s">
        <v>149</v>
      </c>
      <c r="CS206" s="63" t="s">
        <v>203</v>
      </c>
      <c r="CT206" s="63" t="s">
        <v>149</v>
      </c>
      <c r="CU206" s="63" t="s">
        <v>149</v>
      </c>
      <c r="CV206" s="63" t="s">
        <v>149</v>
      </c>
      <c r="CW206" s="63" t="s">
        <v>149</v>
      </c>
      <c r="CX206" s="63" t="s">
        <v>149</v>
      </c>
      <c r="CY206" s="63" t="s">
        <v>149</v>
      </c>
      <c r="CZ206" s="63" t="s">
        <v>149</v>
      </c>
      <c r="DA206" s="63" t="s">
        <v>203</v>
      </c>
      <c r="DB206" s="63" t="s">
        <v>149</v>
      </c>
      <c r="DC206" s="63" t="s">
        <v>149</v>
      </c>
      <c r="DD206" s="63" t="s">
        <v>203</v>
      </c>
      <c r="DE206" s="63" t="s">
        <v>149</v>
      </c>
      <c r="DF206" s="63" t="s">
        <v>203</v>
      </c>
      <c r="DG206" s="63" t="s">
        <v>203</v>
      </c>
      <c r="DH206" s="63" t="s">
        <v>203</v>
      </c>
      <c r="DI206" s="63" t="s">
        <v>203</v>
      </c>
      <c r="DJ206" s="63" t="s">
        <v>203</v>
      </c>
      <c r="DK206" s="63" t="s">
        <v>203</v>
      </c>
      <c r="DL206" s="63" t="s">
        <v>149</v>
      </c>
      <c r="DM206" s="66" t="s">
        <v>203</v>
      </c>
      <c r="DN206" s="63" t="s">
        <v>149</v>
      </c>
      <c r="DO206" s="63" t="s">
        <v>149</v>
      </c>
      <c r="DP206" s="63" t="s">
        <v>203</v>
      </c>
      <c r="DQ206" s="63" t="s">
        <v>149</v>
      </c>
      <c r="DR206" s="63" t="s">
        <v>149</v>
      </c>
      <c r="DS206" s="63" t="s">
        <v>203</v>
      </c>
      <c r="DT206" s="63" t="s">
        <v>149</v>
      </c>
      <c r="DU206" s="63" t="s">
        <v>149</v>
      </c>
      <c r="DV206" s="63" t="s">
        <v>149</v>
      </c>
      <c r="DW206" s="63" t="s">
        <v>149</v>
      </c>
      <c r="DX206" s="63" t="s">
        <v>203</v>
      </c>
      <c r="DY206" s="63" t="s">
        <v>149</v>
      </c>
      <c r="DZ206" s="63" t="s">
        <v>149</v>
      </c>
      <c r="EA206" s="63"/>
      <c r="EB206" s="63" t="s">
        <v>149</v>
      </c>
      <c r="EC206" s="63"/>
      <c r="ED206" s="63" t="s">
        <v>149</v>
      </c>
      <c r="EE206" s="63"/>
      <c r="EF206" s="63" t="s">
        <v>149</v>
      </c>
      <c r="EG206" s="63"/>
      <c r="EH206" s="63" t="s">
        <v>149</v>
      </c>
      <c r="EI206" s="63" t="s">
        <v>149</v>
      </c>
      <c r="EJ206" s="63" t="s">
        <v>149</v>
      </c>
      <c r="EK206" s="63"/>
      <c r="EL206" s="63" t="s">
        <v>1579</v>
      </c>
      <c r="EM206" s="63" t="s">
        <v>1580</v>
      </c>
      <c r="EN206" s="63" t="s">
        <v>1581</v>
      </c>
      <c r="EO206" s="63" t="s">
        <v>1582</v>
      </c>
      <c r="EP206" s="63" t="s">
        <v>1601</v>
      </c>
      <c r="EQ206" s="63" t="s">
        <v>1602</v>
      </c>
      <c r="ER206" s="63" t="s">
        <v>1603</v>
      </c>
      <c r="ES206" s="63" t="s">
        <v>1007</v>
      </c>
    </row>
    <row r="207" spans="1:234" s="2" customFormat="1" ht="22.5" customHeight="1" x14ac:dyDescent="0.35">
      <c r="A207" s="29">
        <v>205</v>
      </c>
      <c r="B207" s="63" t="s">
        <v>1604</v>
      </c>
      <c r="C207" s="67"/>
      <c r="D207" s="63" t="s">
        <v>846</v>
      </c>
      <c r="E207" s="63" t="s">
        <v>1594</v>
      </c>
      <c r="F207" s="63">
        <v>48</v>
      </c>
      <c r="G207" s="63">
        <v>8</v>
      </c>
      <c r="H207" s="63" t="s">
        <v>157</v>
      </c>
      <c r="I207" s="63" t="s">
        <v>1545</v>
      </c>
      <c r="J207" s="64">
        <v>17000000</v>
      </c>
      <c r="K207" s="64">
        <v>65000000</v>
      </c>
      <c r="L207" s="63" t="s">
        <v>868</v>
      </c>
      <c r="M207" s="63" t="s">
        <v>147</v>
      </c>
      <c r="N207" s="63">
        <v>840</v>
      </c>
      <c r="O207" s="63" t="s">
        <v>1595</v>
      </c>
      <c r="P207" s="63">
        <v>20</v>
      </c>
      <c r="Q207" s="63"/>
      <c r="R207" s="63" t="s">
        <v>149</v>
      </c>
      <c r="S207" s="63" t="s">
        <v>149</v>
      </c>
      <c r="T207" s="63" t="s">
        <v>149</v>
      </c>
      <c r="U207" s="63" t="s">
        <v>149</v>
      </c>
      <c r="V207" s="63" t="s">
        <v>149</v>
      </c>
      <c r="W207" s="63" t="s">
        <v>149</v>
      </c>
      <c r="X207" s="63" t="s">
        <v>149</v>
      </c>
      <c r="Y207" s="63" t="s">
        <v>149</v>
      </c>
      <c r="Z207" s="63" t="s">
        <v>149</v>
      </c>
      <c r="AA207" s="63" t="s">
        <v>149</v>
      </c>
      <c r="AB207" s="63" t="s">
        <v>203</v>
      </c>
      <c r="AC207" s="63" t="s">
        <v>203</v>
      </c>
      <c r="AD207" s="63" t="s">
        <v>203</v>
      </c>
      <c r="AE207" s="63" t="s">
        <v>203</v>
      </c>
      <c r="AF207" s="63" t="s">
        <v>203</v>
      </c>
      <c r="AG207" s="63" t="s">
        <v>203</v>
      </c>
      <c r="AH207" s="63" t="s">
        <v>203</v>
      </c>
      <c r="AI207" s="63" t="s">
        <v>203</v>
      </c>
      <c r="AJ207" s="63" t="s">
        <v>203</v>
      </c>
      <c r="AK207" s="63" t="s">
        <v>149</v>
      </c>
      <c r="AL207" s="63" t="s">
        <v>149</v>
      </c>
      <c r="AM207" s="63" t="s">
        <v>203</v>
      </c>
      <c r="AN207" s="63" t="s">
        <v>203</v>
      </c>
      <c r="AO207" s="63" t="s">
        <v>149</v>
      </c>
      <c r="AP207" s="63" t="s">
        <v>149</v>
      </c>
      <c r="AQ207" s="63" t="s">
        <v>149</v>
      </c>
      <c r="AR207" s="63" t="s">
        <v>149</v>
      </c>
      <c r="AS207" s="63" t="s">
        <v>149</v>
      </c>
      <c r="AT207" s="63" t="s">
        <v>149</v>
      </c>
      <c r="AU207" s="63" t="s">
        <v>149</v>
      </c>
      <c r="AV207" s="63" t="s">
        <v>149</v>
      </c>
      <c r="AW207" s="63" t="s">
        <v>149</v>
      </c>
      <c r="AX207" s="63" t="s">
        <v>149</v>
      </c>
      <c r="AY207" s="63" t="s">
        <v>149</v>
      </c>
      <c r="AZ207" s="63" t="s">
        <v>149</v>
      </c>
      <c r="BA207" s="63" t="s">
        <v>149</v>
      </c>
      <c r="BB207" s="63" t="s">
        <v>149</v>
      </c>
      <c r="BC207" s="63"/>
      <c r="BD207" s="63" t="s">
        <v>149</v>
      </c>
      <c r="BE207" s="63" t="s">
        <v>149</v>
      </c>
      <c r="BF207" s="63" t="s">
        <v>149</v>
      </c>
      <c r="BG207" s="63" t="s">
        <v>203</v>
      </c>
      <c r="BH207" s="63" t="s">
        <v>203</v>
      </c>
      <c r="BI207" s="63" t="s">
        <v>203</v>
      </c>
      <c r="BJ207" s="63" t="s">
        <v>203</v>
      </c>
      <c r="BK207" s="63" t="s">
        <v>203</v>
      </c>
      <c r="BL207" s="63" t="s">
        <v>203</v>
      </c>
      <c r="BM207" s="63" t="s">
        <v>203</v>
      </c>
      <c r="BN207" s="63" t="s">
        <v>203</v>
      </c>
      <c r="BO207" s="63" t="s">
        <v>203</v>
      </c>
      <c r="BP207" s="63" t="s">
        <v>149</v>
      </c>
      <c r="BQ207" s="63" t="s">
        <v>149</v>
      </c>
      <c r="BR207" s="63" t="s">
        <v>203</v>
      </c>
      <c r="BS207" s="63" t="s">
        <v>203</v>
      </c>
      <c r="BT207" s="63" t="s">
        <v>203</v>
      </c>
      <c r="BU207" s="63" t="s">
        <v>203</v>
      </c>
      <c r="BV207" s="63" t="s">
        <v>203</v>
      </c>
      <c r="BW207" s="63" t="s">
        <v>149</v>
      </c>
      <c r="BX207" s="63" t="s">
        <v>203</v>
      </c>
      <c r="BY207" s="63" t="s">
        <v>149</v>
      </c>
      <c r="BZ207" s="63" t="s">
        <v>203</v>
      </c>
      <c r="CA207" s="63" t="s">
        <v>203</v>
      </c>
      <c r="CB207" s="63" t="s">
        <v>203</v>
      </c>
      <c r="CC207" s="63" t="s">
        <v>203</v>
      </c>
      <c r="CD207" s="63" t="s">
        <v>203</v>
      </c>
      <c r="CE207" s="63" t="s">
        <v>203</v>
      </c>
      <c r="CF207" s="63" t="s">
        <v>203</v>
      </c>
      <c r="CG207" s="63" t="s">
        <v>203</v>
      </c>
      <c r="CH207" s="63" t="s">
        <v>203</v>
      </c>
      <c r="CI207" s="63" t="s">
        <v>203</v>
      </c>
      <c r="CJ207" s="63" t="s">
        <v>203</v>
      </c>
      <c r="CK207" s="63" t="s">
        <v>203</v>
      </c>
      <c r="CL207" s="63" t="s">
        <v>203</v>
      </c>
      <c r="CM207" s="63" t="s">
        <v>203</v>
      </c>
      <c r="CN207" s="63" t="s">
        <v>203</v>
      </c>
      <c r="CO207" s="63" t="s">
        <v>203</v>
      </c>
      <c r="CP207" s="63" t="s">
        <v>203</v>
      </c>
      <c r="CQ207" s="63" t="s">
        <v>203</v>
      </c>
      <c r="CR207" s="63" t="s">
        <v>203</v>
      </c>
      <c r="CS207" s="63" t="s">
        <v>203</v>
      </c>
      <c r="CT207" s="63" t="s">
        <v>203</v>
      </c>
      <c r="CU207" s="63" t="s">
        <v>203</v>
      </c>
      <c r="CV207" s="63" t="s">
        <v>203</v>
      </c>
      <c r="CW207" s="63" t="s">
        <v>203</v>
      </c>
      <c r="CX207" s="63" t="s">
        <v>203</v>
      </c>
      <c r="CY207" s="63" t="s">
        <v>203</v>
      </c>
      <c r="CZ207" s="63" t="s">
        <v>203</v>
      </c>
      <c r="DA207" s="63" t="s">
        <v>203</v>
      </c>
      <c r="DB207" s="63" t="s">
        <v>203</v>
      </c>
      <c r="DC207" s="63" t="s">
        <v>203</v>
      </c>
      <c r="DD207" s="63" t="s">
        <v>203</v>
      </c>
      <c r="DE207" s="63" t="s">
        <v>203</v>
      </c>
      <c r="DF207" s="63" t="s">
        <v>203</v>
      </c>
      <c r="DG207" s="63" t="s">
        <v>203</v>
      </c>
      <c r="DH207" s="63" t="s">
        <v>203</v>
      </c>
      <c r="DI207" s="63" t="s">
        <v>203</v>
      </c>
      <c r="DJ207" s="63" t="s">
        <v>203</v>
      </c>
      <c r="DK207" s="63" t="s">
        <v>203</v>
      </c>
      <c r="DL207" s="63" t="s">
        <v>203</v>
      </c>
      <c r="DM207" s="63" t="s">
        <v>203</v>
      </c>
      <c r="DN207" s="63" t="s">
        <v>203</v>
      </c>
      <c r="DO207" s="63" t="s">
        <v>203</v>
      </c>
      <c r="DP207" s="63" t="s">
        <v>203</v>
      </c>
      <c r="DQ207" s="63" t="s">
        <v>203</v>
      </c>
      <c r="DR207" s="63" t="s">
        <v>203</v>
      </c>
      <c r="DS207" s="63" t="s">
        <v>203</v>
      </c>
      <c r="DT207" s="63" t="s">
        <v>203</v>
      </c>
      <c r="DU207" s="63" t="s">
        <v>203</v>
      </c>
      <c r="DV207" s="63" t="s">
        <v>203</v>
      </c>
      <c r="DW207" s="63" t="s">
        <v>203</v>
      </c>
      <c r="DX207" s="63" t="s">
        <v>203</v>
      </c>
      <c r="DY207" s="63" t="s">
        <v>203</v>
      </c>
      <c r="DZ207" s="63" t="s">
        <v>203</v>
      </c>
      <c r="EA207" s="63" t="s">
        <v>203</v>
      </c>
      <c r="EB207" s="63" t="s">
        <v>203</v>
      </c>
      <c r="EC207" s="63" t="s">
        <v>203</v>
      </c>
      <c r="ED207" s="63" t="s">
        <v>203</v>
      </c>
      <c r="EE207" s="63" t="s">
        <v>203</v>
      </c>
      <c r="EF207" s="63" t="s">
        <v>203</v>
      </c>
      <c r="EG207" s="63" t="s">
        <v>203</v>
      </c>
      <c r="EH207" s="63" t="s">
        <v>203</v>
      </c>
      <c r="EI207" s="63" t="s">
        <v>203</v>
      </c>
      <c r="EJ207" s="63" t="s">
        <v>203</v>
      </c>
      <c r="EK207" s="63" t="s">
        <v>203</v>
      </c>
      <c r="EL207" s="63" t="s">
        <v>1587</v>
      </c>
      <c r="EM207" s="63" t="s">
        <v>1605</v>
      </c>
      <c r="EN207" s="63" t="s">
        <v>1606</v>
      </c>
      <c r="EO207" s="63" t="s">
        <v>1607</v>
      </c>
      <c r="EP207" s="63" t="s">
        <v>1608</v>
      </c>
      <c r="EQ207" s="63" t="s">
        <v>1609</v>
      </c>
      <c r="ER207" s="66" t="s">
        <v>1610</v>
      </c>
      <c r="ES207" s="66" t="s">
        <v>1007</v>
      </c>
    </row>
    <row r="208" spans="1:234" s="2" customFormat="1" ht="22.5" customHeight="1" x14ac:dyDescent="0.35">
      <c r="A208" s="29">
        <v>206</v>
      </c>
      <c r="B208" s="63" t="s">
        <v>1611</v>
      </c>
      <c r="C208" s="67"/>
      <c r="D208" s="63" t="s">
        <v>846</v>
      </c>
      <c r="E208" s="63" t="s">
        <v>1594</v>
      </c>
      <c r="F208" s="63">
        <v>38</v>
      </c>
      <c r="G208" s="63">
        <v>3</v>
      </c>
      <c r="H208" s="63" t="s">
        <v>157</v>
      </c>
      <c r="I208" s="63"/>
      <c r="J208" s="64">
        <v>25000000</v>
      </c>
      <c r="K208" s="64">
        <v>20000000</v>
      </c>
      <c r="L208" s="63" t="s">
        <v>255</v>
      </c>
      <c r="M208" s="63" t="s">
        <v>147</v>
      </c>
      <c r="N208" s="63">
        <v>370</v>
      </c>
      <c r="O208" s="63">
        <v>3</v>
      </c>
      <c r="P208" s="63">
        <v>15</v>
      </c>
      <c r="Q208" s="63"/>
      <c r="R208" s="63" t="s">
        <v>149</v>
      </c>
      <c r="S208" s="63" t="s">
        <v>203</v>
      </c>
      <c r="T208" s="63" t="s">
        <v>149</v>
      </c>
      <c r="U208" s="63" t="s">
        <v>149</v>
      </c>
      <c r="V208" s="63" t="s">
        <v>203</v>
      </c>
      <c r="W208" s="63" t="s">
        <v>203</v>
      </c>
      <c r="X208" s="63" t="s">
        <v>149</v>
      </c>
      <c r="Y208" s="63" t="s">
        <v>149</v>
      </c>
      <c r="Z208" s="63" t="s">
        <v>149</v>
      </c>
      <c r="AA208" s="63" t="s">
        <v>149</v>
      </c>
      <c r="AB208" s="63" t="s">
        <v>149</v>
      </c>
      <c r="AC208" s="63" t="s">
        <v>149</v>
      </c>
      <c r="AD208" s="63" t="s">
        <v>149</v>
      </c>
      <c r="AE208" s="63" t="s">
        <v>149</v>
      </c>
      <c r="AF208" s="63" t="s">
        <v>149</v>
      </c>
      <c r="AG208" s="63" t="s">
        <v>149</v>
      </c>
      <c r="AH208" s="63" t="s">
        <v>149</v>
      </c>
      <c r="AI208" s="63" t="s">
        <v>149</v>
      </c>
      <c r="AJ208" s="63" t="s">
        <v>149</v>
      </c>
      <c r="AK208" s="63" t="s">
        <v>203</v>
      </c>
      <c r="AL208" s="63" t="s">
        <v>149</v>
      </c>
      <c r="AM208" s="63" t="s">
        <v>149</v>
      </c>
      <c r="AN208" s="63" t="s">
        <v>149</v>
      </c>
      <c r="AO208" s="63" t="s">
        <v>149</v>
      </c>
      <c r="AP208" s="63" t="s">
        <v>149</v>
      </c>
      <c r="AQ208" s="63" t="s">
        <v>149</v>
      </c>
      <c r="AR208" s="63" t="s">
        <v>149</v>
      </c>
      <c r="AS208" s="63" t="s">
        <v>149</v>
      </c>
      <c r="AT208" s="63" t="s">
        <v>149</v>
      </c>
      <c r="AU208" s="63" t="s">
        <v>203</v>
      </c>
      <c r="AV208" s="63" t="s">
        <v>149</v>
      </c>
      <c r="AW208" s="63" t="s">
        <v>203</v>
      </c>
      <c r="AX208" s="63" t="s">
        <v>149</v>
      </c>
      <c r="AY208" s="63" t="s">
        <v>149</v>
      </c>
      <c r="AZ208" s="63" t="s">
        <v>203</v>
      </c>
      <c r="BA208" s="63" t="s">
        <v>149</v>
      </c>
      <c r="BB208" s="63" t="s">
        <v>149</v>
      </c>
      <c r="BC208" s="63"/>
      <c r="BD208" s="63" t="s">
        <v>203</v>
      </c>
      <c r="BE208" s="63" t="s">
        <v>203</v>
      </c>
      <c r="BF208" s="63" t="s">
        <v>203</v>
      </c>
      <c r="BG208" s="63" t="s">
        <v>149</v>
      </c>
      <c r="BH208" s="63" t="s">
        <v>203</v>
      </c>
      <c r="BI208" s="63" t="s">
        <v>149</v>
      </c>
      <c r="BJ208" s="63" t="s">
        <v>149</v>
      </c>
      <c r="BK208" s="63" t="s">
        <v>149</v>
      </c>
      <c r="BL208" s="63" t="s">
        <v>149</v>
      </c>
      <c r="BM208" s="63" t="s">
        <v>149</v>
      </c>
      <c r="BN208" s="63" t="s">
        <v>203</v>
      </c>
      <c r="BO208" s="63" t="s">
        <v>203</v>
      </c>
      <c r="BP208" s="63" t="s">
        <v>203</v>
      </c>
      <c r="BQ208" s="63" t="s">
        <v>203</v>
      </c>
      <c r="BR208" s="63" t="s">
        <v>203</v>
      </c>
      <c r="BS208" s="63" t="s">
        <v>203</v>
      </c>
      <c r="BT208" s="63" t="s">
        <v>203</v>
      </c>
      <c r="BU208" s="63" t="s">
        <v>203</v>
      </c>
      <c r="BV208" s="63" t="s">
        <v>203</v>
      </c>
      <c r="BW208" s="63" t="s">
        <v>203</v>
      </c>
      <c r="BX208" s="63" t="s">
        <v>149</v>
      </c>
      <c r="BY208" s="63" t="s">
        <v>149</v>
      </c>
      <c r="BZ208" s="63" t="s">
        <v>149</v>
      </c>
      <c r="CA208" s="63" t="s">
        <v>149</v>
      </c>
      <c r="CB208" s="63" t="s">
        <v>149</v>
      </c>
      <c r="CC208" s="63" t="s">
        <v>149</v>
      </c>
      <c r="CD208" s="63" t="s">
        <v>149</v>
      </c>
      <c r="CE208" s="63" t="s">
        <v>149</v>
      </c>
      <c r="CF208" s="63" t="s">
        <v>149</v>
      </c>
      <c r="CG208" s="63" t="s">
        <v>149</v>
      </c>
      <c r="CH208" s="63" t="s">
        <v>149</v>
      </c>
      <c r="CI208" s="63" t="s">
        <v>149</v>
      </c>
      <c r="CJ208" s="63" t="s">
        <v>149</v>
      </c>
      <c r="CK208" s="63" t="s">
        <v>149</v>
      </c>
      <c r="CL208" s="63" t="s">
        <v>149</v>
      </c>
      <c r="CM208" s="63" t="s">
        <v>203</v>
      </c>
      <c r="CN208" s="63" t="s">
        <v>149</v>
      </c>
      <c r="CO208" s="63" t="s">
        <v>149</v>
      </c>
      <c r="CP208" s="63" t="s">
        <v>149</v>
      </c>
      <c r="CQ208" s="63" t="s">
        <v>149</v>
      </c>
      <c r="CR208" s="63" t="s">
        <v>149</v>
      </c>
      <c r="CS208" s="63" t="s">
        <v>149</v>
      </c>
      <c r="CT208" s="63" t="s">
        <v>149</v>
      </c>
      <c r="CU208" s="63" t="s">
        <v>149</v>
      </c>
      <c r="CV208" s="63" t="s">
        <v>203</v>
      </c>
      <c r="CW208" s="63" t="s">
        <v>203</v>
      </c>
      <c r="CX208" s="63" t="s">
        <v>203</v>
      </c>
      <c r="CY208" s="63" t="s">
        <v>149</v>
      </c>
      <c r="CZ208" s="63" t="s">
        <v>149</v>
      </c>
      <c r="DA208" s="63" t="s">
        <v>203</v>
      </c>
      <c r="DB208" s="63" t="s">
        <v>203</v>
      </c>
      <c r="DC208" s="63" t="s">
        <v>149</v>
      </c>
      <c r="DD208" s="63" t="s">
        <v>149</v>
      </c>
      <c r="DE208" s="63" t="s">
        <v>149</v>
      </c>
      <c r="DF208" s="63" t="s">
        <v>203</v>
      </c>
      <c r="DG208" s="63" t="s">
        <v>203</v>
      </c>
      <c r="DH208" s="63" t="s">
        <v>203</v>
      </c>
      <c r="DI208" s="63" t="s">
        <v>149</v>
      </c>
      <c r="DJ208" s="63" t="s">
        <v>149</v>
      </c>
      <c r="DK208" s="63" t="s">
        <v>149</v>
      </c>
      <c r="DL208" s="63" t="s">
        <v>149</v>
      </c>
      <c r="DM208" s="63" t="s">
        <v>203</v>
      </c>
      <c r="DN208" s="63" t="s">
        <v>203</v>
      </c>
      <c r="DO208" s="63" t="s">
        <v>149</v>
      </c>
      <c r="DP208" s="63" t="s">
        <v>149</v>
      </c>
      <c r="DQ208" s="63" t="s">
        <v>149</v>
      </c>
      <c r="DR208" s="63" t="s">
        <v>149</v>
      </c>
      <c r="DS208" s="63" t="s">
        <v>149</v>
      </c>
      <c r="DT208" s="63" t="s">
        <v>149</v>
      </c>
      <c r="DU208" s="63" t="s">
        <v>203</v>
      </c>
      <c r="DV208" s="63" t="s">
        <v>203</v>
      </c>
      <c r="DW208" s="63" t="s">
        <v>203</v>
      </c>
      <c r="DX208" s="63" t="s">
        <v>203</v>
      </c>
      <c r="DY208" s="63" t="s">
        <v>203</v>
      </c>
      <c r="DZ208" s="63" t="s">
        <v>149</v>
      </c>
      <c r="EA208" s="63" t="s">
        <v>149</v>
      </c>
      <c r="EB208" s="63" t="s">
        <v>149</v>
      </c>
      <c r="EC208" s="63" t="s">
        <v>149</v>
      </c>
      <c r="ED208" s="63" t="s">
        <v>149</v>
      </c>
      <c r="EE208" s="63" t="s">
        <v>149</v>
      </c>
      <c r="EF208" s="63" t="s">
        <v>203</v>
      </c>
      <c r="EG208" s="63" t="s">
        <v>149</v>
      </c>
      <c r="EH208" s="63" t="s">
        <v>149</v>
      </c>
      <c r="EI208" s="63" t="s">
        <v>203</v>
      </c>
      <c r="EJ208" s="63" t="s">
        <v>203</v>
      </c>
      <c r="EK208" s="63" t="s">
        <v>149</v>
      </c>
      <c r="EL208" s="66" t="s">
        <v>1612</v>
      </c>
      <c r="EM208" s="63" t="s">
        <v>1613</v>
      </c>
      <c r="EN208" s="63" t="s">
        <v>1614</v>
      </c>
      <c r="EO208" s="63" t="s">
        <v>1615</v>
      </c>
      <c r="EP208" s="63" t="s">
        <v>1616</v>
      </c>
      <c r="EQ208" s="63" t="s">
        <v>1617</v>
      </c>
      <c r="ER208" s="66" t="s">
        <v>1618</v>
      </c>
      <c r="ES208" s="63" t="s">
        <v>1007</v>
      </c>
    </row>
    <row r="209" spans="1:149" s="2" customFormat="1" ht="22.5" customHeight="1" x14ac:dyDescent="0.35">
      <c r="A209" s="29">
        <v>207</v>
      </c>
      <c r="B209" s="63" t="s">
        <v>1619</v>
      </c>
      <c r="C209" s="67"/>
      <c r="D209" s="63" t="s">
        <v>1620</v>
      </c>
      <c r="E209" s="66" t="s">
        <v>1621</v>
      </c>
      <c r="F209" s="63">
        <v>56</v>
      </c>
      <c r="G209" s="63">
        <v>4</v>
      </c>
      <c r="H209" s="63" t="s">
        <v>157</v>
      </c>
      <c r="I209" s="63" t="s">
        <v>172</v>
      </c>
      <c r="J209" s="64">
        <v>15000000</v>
      </c>
      <c r="K209" s="64">
        <v>9000000</v>
      </c>
      <c r="L209" s="63" t="s">
        <v>201</v>
      </c>
      <c r="M209" s="63" t="s">
        <v>147</v>
      </c>
      <c r="N209" s="63">
        <v>650</v>
      </c>
      <c r="O209" s="63" t="s">
        <v>1622</v>
      </c>
      <c r="P209" s="63">
        <v>35</v>
      </c>
      <c r="Q209" s="63"/>
      <c r="R209" s="63" t="s">
        <v>390</v>
      </c>
      <c r="S209" s="63" t="s">
        <v>390</v>
      </c>
      <c r="T209" s="63" t="s">
        <v>390</v>
      </c>
      <c r="U209" s="63" t="s">
        <v>390</v>
      </c>
      <c r="V209" s="63" t="s">
        <v>390</v>
      </c>
      <c r="W209" s="63" t="s">
        <v>390</v>
      </c>
      <c r="X209" s="63" t="s">
        <v>390</v>
      </c>
      <c r="Y209" s="63" t="s">
        <v>390</v>
      </c>
      <c r="Z209" s="63" t="s">
        <v>390</v>
      </c>
      <c r="AA209" s="63" t="s">
        <v>390</v>
      </c>
      <c r="AB209" s="63" t="s">
        <v>390</v>
      </c>
      <c r="AC209" s="63" t="s">
        <v>390</v>
      </c>
      <c r="AD209" s="63" t="s">
        <v>390</v>
      </c>
      <c r="AE209" s="63" t="s">
        <v>390</v>
      </c>
      <c r="AF209" s="63" t="s">
        <v>390</v>
      </c>
      <c r="AG209" s="63" t="s">
        <v>390</v>
      </c>
      <c r="AH209" s="63" t="s">
        <v>390</v>
      </c>
      <c r="AI209" s="63" t="s">
        <v>390</v>
      </c>
      <c r="AJ209" s="63" t="s">
        <v>390</v>
      </c>
      <c r="AK209" s="63" t="s">
        <v>323</v>
      </c>
      <c r="AL209" s="63" t="s">
        <v>323</v>
      </c>
      <c r="AM209" s="63" t="s">
        <v>323</v>
      </c>
      <c r="AN209" s="63" t="s">
        <v>323</v>
      </c>
      <c r="AO209" s="63" t="s">
        <v>323</v>
      </c>
      <c r="AP209" s="63" t="s">
        <v>149</v>
      </c>
      <c r="AQ209" s="63" t="s">
        <v>149</v>
      </c>
      <c r="AR209" s="63" t="s">
        <v>203</v>
      </c>
      <c r="AS209" s="63" t="s">
        <v>149</v>
      </c>
      <c r="AT209" s="63" t="s">
        <v>203</v>
      </c>
      <c r="AU209" s="63" t="s">
        <v>203</v>
      </c>
      <c r="AV209" s="63" t="s">
        <v>203</v>
      </c>
      <c r="AW209" s="63" t="s">
        <v>203</v>
      </c>
      <c r="AX209" s="63" t="s">
        <v>203</v>
      </c>
      <c r="AY209" s="63" t="s">
        <v>203</v>
      </c>
      <c r="AZ209" s="63" t="s">
        <v>203</v>
      </c>
      <c r="BA209" s="63" t="s">
        <v>203</v>
      </c>
      <c r="BB209" s="63" t="s">
        <v>203</v>
      </c>
      <c r="BC209" s="63"/>
      <c r="BD209" s="63" t="s">
        <v>203</v>
      </c>
      <c r="BE209" s="63" t="s">
        <v>203</v>
      </c>
      <c r="BF209" s="63" t="s">
        <v>203</v>
      </c>
      <c r="BG209" s="63" t="s">
        <v>149</v>
      </c>
      <c r="BH209" s="63" t="s">
        <v>149</v>
      </c>
      <c r="BI209" s="63" t="s">
        <v>149</v>
      </c>
      <c r="BJ209" s="63" t="s">
        <v>149</v>
      </c>
      <c r="BK209" s="63" t="s">
        <v>149</v>
      </c>
      <c r="BL209" s="63" t="s">
        <v>149</v>
      </c>
      <c r="BM209" s="63" t="s">
        <v>149</v>
      </c>
      <c r="BN209" s="63" t="s">
        <v>149</v>
      </c>
      <c r="BO209" s="63" t="s">
        <v>149</v>
      </c>
      <c r="BP209" s="63" t="s">
        <v>149</v>
      </c>
      <c r="BQ209" s="63" t="s">
        <v>149</v>
      </c>
      <c r="BR209" s="63" t="s">
        <v>149</v>
      </c>
      <c r="BS209" s="63" t="s">
        <v>149</v>
      </c>
      <c r="BT209" s="63" t="s">
        <v>149</v>
      </c>
      <c r="BU209" s="63" t="s">
        <v>149</v>
      </c>
      <c r="BV209" s="63" t="s">
        <v>149</v>
      </c>
      <c r="BW209" s="63" t="s">
        <v>149</v>
      </c>
      <c r="BX209" s="63" t="s">
        <v>149</v>
      </c>
      <c r="BY209" s="63" t="s">
        <v>149</v>
      </c>
      <c r="BZ209" s="63" t="s">
        <v>149</v>
      </c>
      <c r="CA209" s="63" t="s">
        <v>149</v>
      </c>
      <c r="CB209" s="63" t="s">
        <v>149</v>
      </c>
      <c r="CC209" s="63" t="s">
        <v>149</v>
      </c>
      <c r="CD209" s="63" t="s">
        <v>149</v>
      </c>
      <c r="CE209" s="63" t="s">
        <v>149</v>
      </c>
      <c r="CF209" s="63" t="s">
        <v>149</v>
      </c>
      <c r="CG209" s="63" t="s">
        <v>149</v>
      </c>
      <c r="CH209" s="63" t="s">
        <v>149</v>
      </c>
      <c r="CI209" s="63" t="s">
        <v>149</v>
      </c>
      <c r="CJ209" s="63" t="s">
        <v>149</v>
      </c>
      <c r="CK209" s="63" t="s">
        <v>149</v>
      </c>
      <c r="CL209" s="63" t="s">
        <v>203</v>
      </c>
      <c r="CM209" s="63" t="s">
        <v>203</v>
      </c>
      <c r="CN209" s="63" t="s">
        <v>203</v>
      </c>
      <c r="CO209" s="63" t="s">
        <v>203</v>
      </c>
      <c r="CP209" s="63" t="s">
        <v>203</v>
      </c>
      <c r="CQ209" s="63" t="s">
        <v>203</v>
      </c>
      <c r="CR209" s="63" t="s">
        <v>203</v>
      </c>
      <c r="CS209" s="63" t="s">
        <v>203</v>
      </c>
      <c r="CT209" s="63" t="s">
        <v>203</v>
      </c>
      <c r="CU209" s="63" t="s">
        <v>203</v>
      </c>
      <c r="CV209" s="63" t="s">
        <v>203</v>
      </c>
      <c r="CW209" s="63" t="s">
        <v>203</v>
      </c>
      <c r="CX209" s="63" t="s">
        <v>203</v>
      </c>
      <c r="CY209" s="63" t="s">
        <v>149</v>
      </c>
      <c r="CZ209" s="63" t="s">
        <v>149</v>
      </c>
      <c r="DA209" s="63" t="s">
        <v>149</v>
      </c>
      <c r="DB209" s="63" t="s">
        <v>203</v>
      </c>
      <c r="DC209" s="63" t="s">
        <v>203</v>
      </c>
      <c r="DD209" s="63" t="s">
        <v>203</v>
      </c>
      <c r="DE209" s="63" t="s">
        <v>203</v>
      </c>
      <c r="DF209" s="63" t="s">
        <v>203</v>
      </c>
      <c r="DG209" s="63" t="s">
        <v>203</v>
      </c>
      <c r="DH209" s="63" t="s">
        <v>203</v>
      </c>
      <c r="DI209" s="63" t="s">
        <v>149</v>
      </c>
      <c r="DJ209" s="63" t="s">
        <v>203</v>
      </c>
      <c r="DK209" s="63" t="s">
        <v>203</v>
      </c>
      <c r="DL209" s="63" t="s">
        <v>203</v>
      </c>
      <c r="DM209" s="63" t="s">
        <v>203</v>
      </c>
      <c r="DN209" s="63" t="s">
        <v>203</v>
      </c>
      <c r="DO209" s="63" t="s">
        <v>203</v>
      </c>
      <c r="DP209" s="63" t="s">
        <v>203</v>
      </c>
      <c r="DQ209" s="63" t="s">
        <v>203</v>
      </c>
      <c r="DR209" s="63" t="s">
        <v>149</v>
      </c>
      <c r="DS209" s="63" t="s">
        <v>149</v>
      </c>
      <c r="DT209" s="63" t="s">
        <v>203</v>
      </c>
      <c r="DU209" s="63" t="s">
        <v>149</v>
      </c>
      <c r="DV209" s="63" t="s">
        <v>203</v>
      </c>
      <c r="DW209" s="63" t="s">
        <v>203</v>
      </c>
      <c r="DX209" s="63" t="s">
        <v>203</v>
      </c>
      <c r="DY209" s="63" t="s">
        <v>203</v>
      </c>
      <c r="DZ209" s="63" t="s">
        <v>149</v>
      </c>
      <c r="EA209" s="63" t="s">
        <v>203</v>
      </c>
      <c r="EB209" s="63" t="s">
        <v>149</v>
      </c>
      <c r="EC209" s="63" t="s">
        <v>203</v>
      </c>
      <c r="ED209" s="63" t="s">
        <v>203</v>
      </c>
      <c r="EE209" s="63" t="s">
        <v>203</v>
      </c>
      <c r="EF209" s="63" t="s">
        <v>203</v>
      </c>
      <c r="EG209" s="63" t="s">
        <v>203</v>
      </c>
      <c r="EH209" s="63" t="s">
        <v>203</v>
      </c>
      <c r="EI209" s="63" t="s">
        <v>203</v>
      </c>
      <c r="EJ209" s="63" t="s">
        <v>203</v>
      </c>
      <c r="EK209" s="63" t="s">
        <v>149</v>
      </c>
      <c r="EL209" s="66" t="s">
        <v>1623</v>
      </c>
      <c r="EM209" s="63" t="s">
        <v>1624</v>
      </c>
      <c r="EN209" s="63" t="s">
        <v>1625</v>
      </c>
      <c r="EO209" s="63" t="s">
        <v>1626</v>
      </c>
      <c r="EP209" s="63" t="s">
        <v>1627</v>
      </c>
      <c r="EQ209" s="63" t="s">
        <v>1628</v>
      </c>
      <c r="ER209" s="63" t="s">
        <v>1629</v>
      </c>
      <c r="ES209" s="63" t="s">
        <v>1007</v>
      </c>
    </row>
    <row r="210" spans="1:149" s="2" customFormat="1" ht="22.5" customHeight="1" x14ac:dyDescent="0.35">
      <c r="A210" s="29">
        <v>208</v>
      </c>
      <c r="B210" s="63" t="s">
        <v>1630</v>
      </c>
      <c r="C210" s="67"/>
      <c r="D210" s="63" t="s">
        <v>846</v>
      </c>
      <c r="E210" s="63" t="s">
        <v>1631</v>
      </c>
      <c r="F210" s="63">
        <v>45</v>
      </c>
      <c r="G210" s="63">
        <v>5</v>
      </c>
      <c r="H210" s="63" t="s">
        <v>157</v>
      </c>
      <c r="I210" s="63" t="s">
        <v>172</v>
      </c>
      <c r="J210" s="64">
        <v>20000000</v>
      </c>
      <c r="K210" s="64">
        <v>15000000</v>
      </c>
      <c r="L210" s="63" t="s">
        <v>255</v>
      </c>
      <c r="M210" s="63" t="s">
        <v>147</v>
      </c>
      <c r="N210" s="63">
        <v>375</v>
      </c>
      <c r="O210" s="63" t="s">
        <v>212</v>
      </c>
      <c r="P210" s="63">
        <v>20</v>
      </c>
      <c r="Q210" s="63"/>
      <c r="R210" s="63" t="s">
        <v>149</v>
      </c>
      <c r="S210" s="63" t="s">
        <v>203</v>
      </c>
      <c r="T210" s="63" t="s">
        <v>149</v>
      </c>
      <c r="U210" s="63" t="s">
        <v>149</v>
      </c>
      <c r="V210" s="63" t="s">
        <v>203</v>
      </c>
      <c r="W210" s="63" t="s">
        <v>149</v>
      </c>
      <c r="X210" s="63" t="s">
        <v>149</v>
      </c>
      <c r="Y210" s="63" t="s">
        <v>149</v>
      </c>
      <c r="Z210" s="63" t="s">
        <v>203</v>
      </c>
      <c r="AA210" s="63" t="s">
        <v>149</v>
      </c>
      <c r="AB210" s="63" t="s">
        <v>149</v>
      </c>
      <c r="AC210" s="63" t="s">
        <v>149</v>
      </c>
      <c r="AD210" s="63" t="s">
        <v>149</v>
      </c>
      <c r="AE210" s="66" t="s">
        <v>149</v>
      </c>
      <c r="AF210" s="63" t="s">
        <v>149</v>
      </c>
      <c r="AG210" s="63" t="s">
        <v>149</v>
      </c>
      <c r="AH210" s="63" t="s">
        <v>149</v>
      </c>
      <c r="AI210" s="63" t="s">
        <v>149</v>
      </c>
      <c r="AJ210" s="63" t="s">
        <v>149</v>
      </c>
      <c r="AK210" s="63" t="s">
        <v>149</v>
      </c>
      <c r="AL210" s="63" t="s">
        <v>149</v>
      </c>
      <c r="AM210" s="63" t="s">
        <v>149</v>
      </c>
      <c r="AN210" s="63" t="s">
        <v>149</v>
      </c>
      <c r="AO210" s="63" t="s">
        <v>149</v>
      </c>
      <c r="AP210" s="63" t="s">
        <v>149</v>
      </c>
      <c r="AQ210" s="63" t="s">
        <v>149</v>
      </c>
      <c r="AR210" s="63" t="s">
        <v>149</v>
      </c>
      <c r="AS210" s="63" t="s">
        <v>149</v>
      </c>
      <c r="AT210" s="63" t="s">
        <v>149</v>
      </c>
      <c r="AU210" s="63" t="s">
        <v>149</v>
      </c>
      <c r="AV210" s="63" t="s">
        <v>149</v>
      </c>
      <c r="AW210" s="63" t="s">
        <v>149</v>
      </c>
      <c r="AX210" s="63" t="s">
        <v>149</v>
      </c>
      <c r="AY210" s="63" t="s">
        <v>149</v>
      </c>
      <c r="AZ210" s="63" t="s">
        <v>149</v>
      </c>
      <c r="BA210" s="63"/>
      <c r="BB210" s="63" t="s">
        <v>149</v>
      </c>
      <c r="BC210" s="63"/>
      <c r="BD210" s="63" t="s">
        <v>149</v>
      </c>
      <c r="BE210" s="63" t="s">
        <v>149</v>
      </c>
      <c r="BF210" s="63" t="s">
        <v>149</v>
      </c>
      <c r="BG210" s="63" t="s">
        <v>149</v>
      </c>
      <c r="BH210" s="63" t="s">
        <v>149</v>
      </c>
      <c r="BI210" s="63" t="s">
        <v>149</v>
      </c>
      <c r="BJ210" s="63" t="s">
        <v>149</v>
      </c>
      <c r="BK210" s="63" t="s">
        <v>149</v>
      </c>
      <c r="BL210" s="63" t="s">
        <v>149</v>
      </c>
      <c r="BM210" s="63" t="s">
        <v>149</v>
      </c>
      <c r="BN210" s="63" t="s">
        <v>149</v>
      </c>
      <c r="BO210" s="63" t="s">
        <v>149</v>
      </c>
      <c r="BP210" s="63" t="s">
        <v>149</v>
      </c>
      <c r="BQ210" s="63"/>
      <c r="BR210" s="63" t="s">
        <v>149</v>
      </c>
      <c r="BS210" s="63" t="s">
        <v>149</v>
      </c>
      <c r="BT210" s="63" t="s">
        <v>149</v>
      </c>
      <c r="BU210" s="63" t="s">
        <v>149</v>
      </c>
      <c r="BV210" s="63" t="s">
        <v>149</v>
      </c>
      <c r="BW210" s="63" t="s">
        <v>323</v>
      </c>
      <c r="BX210" s="63" t="s">
        <v>149</v>
      </c>
      <c r="BY210" s="63" t="s">
        <v>149</v>
      </c>
      <c r="BZ210" s="63" t="s">
        <v>149</v>
      </c>
      <c r="CA210" s="63" t="s">
        <v>149</v>
      </c>
      <c r="CB210" s="63" t="s">
        <v>149</v>
      </c>
      <c r="CC210" s="63" t="s">
        <v>149</v>
      </c>
      <c r="CD210" s="63" t="s">
        <v>149</v>
      </c>
      <c r="CE210" s="63" t="s">
        <v>149</v>
      </c>
      <c r="CF210" s="63" t="s">
        <v>203</v>
      </c>
      <c r="CG210" s="63" t="s">
        <v>149</v>
      </c>
      <c r="CH210" s="63" t="s">
        <v>149</v>
      </c>
      <c r="CI210" s="63" t="s">
        <v>323</v>
      </c>
      <c r="CJ210" s="63" t="s">
        <v>149</v>
      </c>
      <c r="CK210" s="63" t="s">
        <v>203</v>
      </c>
      <c r="CL210" s="63" t="s">
        <v>203</v>
      </c>
      <c r="CM210" s="63" t="s">
        <v>149</v>
      </c>
      <c r="CN210" s="63" t="s">
        <v>203</v>
      </c>
      <c r="CO210" s="63" t="s">
        <v>149</v>
      </c>
      <c r="CP210" s="63" t="s">
        <v>203</v>
      </c>
      <c r="CQ210" s="63" t="s">
        <v>149</v>
      </c>
      <c r="CR210" s="63" t="s">
        <v>203</v>
      </c>
      <c r="CS210" s="63" t="s">
        <v>323</v>
      </c>
      <c r="CT210" s="63" t="s">
        <v>323</v>
      </c>
      <c r="CU210" s="63" t="s">
        <v>149</v>
      </c>
      <c r="CV210" s="63" t="s">
        <v>323</v>
      </c>
      <c r="CW210" s="63" t="s">
        <v>323</v>
      </c>
      <c r="CX210" s="63" t="s">
        <v>149</v>
      </c>
      <c r="CY210" s="63" t="s">
        <v>149</v>
      </c>
      <c r="CZ210" s="63" t="s">
        <v>203</v>
      </c>
      <c r="DA210" s="63" t="s">
        <v>323</v>
      </c>
      <c r="DB210" s="63" t="s">
        <v>203</v>
      </c>
      <c r="DC210" s="63" t="s">
        <v>203</v>
      </c>
      <c r="DD210" s="63" t="s">
        <v>149</v>
      </c>
      <c r="DE210" s="63" t="s">
        <v>149</v>
      </c>
      <c r="DF210" s="63" t="s">
        <v>149</v>
      </c>
      <c r="DG210" s="63" t="s">
        <v>149</v>
      </c>
      <c r="DH210" s="63" t="s">
        <v>149</v>
      </c>
      <c r="DI210" s="63" t="s">
        <v>323</v>
      </c>
      <c r="DJ210" s="63" t="s">
        <v>149</v>
      </c>
      <c r="DK210" s="63" t="s">
        <v>149</v>
      </c>
      <c r="DL210" s="63" t="s">
        <v>149</v>
      </c>
      <c r="DM210" s="63" t="s">
        <v>149</v>
      </c>
      <c r="DN210" s="63" t="s">
        <v>149</v>
      </c>
      <c r="DO210" s="63" t="s">
        <v>203</v>
      </c>
      <c r="DP210" s="63" t="s">
        <v>149</v>
      </c>
      <c r="DQ210" s="63" t="s">
        <v>149</v>
      </c>
      <c r="DR210" s="63" t="s">
        <v>149</v>
      </c>
      <c r="DS210" s="63" t="s">
        <v>149</v>
      </c>
      <c r="DT210" s="63" t="s">
        <v>203</v>
      </c>
      <c r="DU210" s="63" t="s">
        <v>149</v>
      </c>
      <c r="DV210" s="63" t="s">
        <v>149</v>
      </c>
      <c r="DW210" s="63" t="s">
        <v>149</v>
      </c>
      <c r="DX210" s="63" t="s">
        <v>149</v>
      </c>
      <c r="DY210" s="63" t="s">
        <v>203</v>
      </c>
      <c r="DZ210" s="63" t="s">
        <v>149</v>
      </c>
      <c r="EA210" s="63" t="s">
        <v>203</v>
      </c>
      <c r="EB210" s="63" t="s">
        <v>149</v>
      </c>
      <c r="EC210" s="63" t="s">
        <v>203</v>
      </c>
      <c r="ED210" s="63" t="s">
        <v>149</v>
      </c>
      <c r="EE210" s="63" t="s">
        <v>203</v>
      </c>
      <c r="EF210" s="63" t="s">
        <v>149</v>
      </c>
      <c r="EG210" s="63" t="s">
        <v>203</v>
      </c>
      <c r="EH210" s="63" t="s">
        <v>323</v>
      </c>
      <c r="EI210" s="63" t="s">
        <v>149</v>
      </c>
      <c r="EJ210" s="63" t="s">
        <v>149</v>
      </c>
      <c r="EK210" s="63" t="s">
        <v>149</v>
      </c>
      <c r="EL210" s="63" t="s">
        <v>1632</v>
      </c>
      <c r="EM210" s="63" t="s">
        <v>1633</v>
      </c>
      <c r="EN210" s="63" t="s">
        <v>1634</v>
      </c>
      <c r="EO210" s="63" t="s">
        <v>1635</v>
      </c>
      <c r="EP210" s="63" t="s">
        <v>1636</v>
      </c>
      <c r="EQ210" s="63" t="s">
        <v>1637</v>
      </c>
      <c r="ER210" s="63" t="s">
        <v>1638</v>
      </c>
      <c r="ES210" s="63" t="s">
        <v>1007</v>
      </c>
    </row>
    <row r="211" spans="1:149" s="2" customFormat="1" ht="22.5" customHeight="1" x14ac:dyDescent="0.35">
      <c r="A211" s="29">
        <v>209</v>
      </c>
      <c r="B211" s="63" t="s">
        <v>1639</v>
      </c>
      <c r="C211" s="67"/>
      <c r="D211" s="63" t="s">
        <v>846</v>
      </c>
      <c r="E211" s="63" t="s">
        <v>1640</v>
      </c>
      <c r="F211" s="63">
        <v>43</v>
      </c>
      <c r="G211" s="63">
        <v>3</v>
      </c>
      <c r="H211" s="63" t="s">
        <v>157</v>
      </c>
      <c r="I211" s="63" t="s">
        <v>210</v>
      </c>
      <c r="J211" s="64">
        <v>7000000</v>
      </c>
      <c r="K211" s="64">
        <v>5000000</v>
      </c>
      <c r="L211" s="63" t="s">
        <v>370</v>
      </c>
      <c r="M211" s="63" t="s">
        <v>147</v>
      </c>
      <c r="N211" s="63">
        <v>500</v>
      </c>
      <c r="O211" s="63" t="s">
        <v>1641</v>
      </c>
      <c r="P211" s="63">
        <v>30</v>
      </c>
      <c r="Q211" s="63"/>
      <c r="R211" s="63" t="s">
        <v>390</v>
      </c>
      <c r="S211" s="63" t="s">
        <v>149</v>
      </c>
      <c r="T211" s="63" t="s">
        <v>203</v>
      </c>
      <c r="U211" s="63" t="s">
        <v>203</v>
      </c>
      <c r="V211" s="63" t="s">
        <v>203</v>
      </c>
      <c r="W211" s="63" t="s">
        <v>203</v>
      </c>
      <c r="X211" s="63" t="s">
        <v>203</v>
      </c>
      <c r="Y211" s="63" t="s">
        <v>1642</v>
      </c>
      <c r="Z211" s="63" t="s">
        <v>149</v>
      </c>
      <c r="AA211" s="63" t="s">
        <v>203</v>
      </c>
      <c r="AB211" s="63" t="s">
        <v>149</v>
      </c>
      <c r="AC211" s="63" t="s">
        <v>149</v>
      </c>
      <c r="AD211" s="63" t="s">
        <v>149</v>
      </c>
      <c r="AE211" s="66" t="s">
        <v>149</v>
      </c>
      <c r="AF211" s="63" t="s">
        <v>149</v>
      </c>
      <c r="AG211" s="63" t="s">
        <v>149</v>
      </c>
      <c r="AH211" s="63" t="s">
        <v>149</v>
      </c>
      <c r="AI211" s="63" t="s">
        <v>149</v>
      </c>
      <c r="AJ211" s="63" t="s">
        <v>149</v>
      </c>
      <c r="AK211" s="63" t="s">
        <v>323</v>
      </c>
      <c r="AL211" s="63" t="s">
        <v>149</v>
      </c>
      <c r="AM211" s="63" t="s">
        <v>149</v>
      </c>
      <c r="AN211" s="63" t="s">
        <v>323</v>
      </c>
      <c r="AO211" s="63" t="s">
        <v>149</v>
      </c>
      <c r="AP211" s="63" t="s">
        <v>149</v>
      </c>
      <c r="AQ211" s="63" t="s">
        <v>149</v>
      </c>
      <c r="AR211" s="63" t="s">
        <v>149</v>
      </c>
      <c r="AS211" s="63" t="s">
        <v>149</v>
      </c>
      <c r="AT211" s="63" t="s">
        <v>323</v>
      </c>
      <c r="AU211" s="63" t="s">
        <v>149</v>
      </c>
      <c r="AV211" s="63" t="s">
        <v>149</v>
      </c>
      <c r="AW211" s="63" t="s">
        <v>323</v>
      </c>
      <c r="AX211" s="63" t="s">
        <v>323</v>
      </c>
      <c r="AY211" s="63" t="s">
        <v>323</v>
      </c>
      <c r="AZ211" s="63" t="s">
        <v>323</v>
      </c>
      <c r="BA211" s="63" t="s">
        <v>323</v>
      </c>
      <c r="BB211" s="63" t="s">
        <v>149</v>
      </c>
      <c r="BC211" s="63"/>
      <c r="BD211" s="63" t="s">
        <v>149</v>
      </c>
      <c r="BE211" s="63" t="s">
        <v>149</v>
      </c>
      <c r="BF211" s="63" t="s">
        <v>390</v>
      </c>
      <c r="BG211" s="63" t="s">
        <v>203</v>
      </c>
      <c r="BH211" s="63" t="s">
        <v>149</v>
      </c>
      <c r="BI211" s="63" t="s">
        <v>149</v>
      </c>
      <c r="BJ211" s="63" t="s">
        <v>149</v>
      </c>
      <c r="BK211" s="63" t="s">
        <v>149</v>
      </c>
      <c r="BL211" s="63" t="s">
        <v>203</v>
      </c>
      <c r="BM211" s="63" t="s">
        <v>203</v>
      </c>
      <c r="BN211" s="63" t="s">
        <v>149</v>
      </c>
      <c r="BO211" s="63" t="s">
        <v>149</v>
      </c>
      <c r="BP211" s="63" t="s">
        <v>323</v>
      </c>
      <c r="BQ211" s="63" t="s">
        <v>390</v>
      </c>
      <c r="BR211" s="63" t="s">
        <v>390</v>
      </c>
      <c r="BS211" s="63" t="s">
        <v>149</v>
      </c>
      <c r="BT211" s="63" t="s">
        <v>323</v>
      </c>
      <c r="BU211" s="63" t="s">
        <v>323</v>
      </c>
      <c r="BV211" s="63" t="s">
        <v>149</v>
      </c>
      <c r="BW211" s="63" t="s">
        <v>390</v>
      </c>
      <c r="BX211" s="63" t="s">
        <v>390</v>
      </c>
      <c r="BY211" s="63" t="s">
        <v>390</v>
      </c>
      <c r="BZ211" s="63" t="s">
        <v>390</v>
      </c>
      <c r="CA211" s="63" t="s">
        <v>390</v>
      </c>
      <c r="CB211" s="63" t="s">
        <v>390</v>
      </c>
      <c r="CC211" s="63" t="s">
        <v>390</v>
      </c>
      <c r="CD211" s="63" t="s">
        <v>390</v>
      </c>
      <c r="CE211" s="63" t="s">
        <v>149</v>
      </c>
      <c r="CF211" s="63" t="s">
        <v>149</v>
      </c>
      <c r="CG211" s="63" t="s">
        <v>149</v>
      </c>
      <c r="CH211" s="63" t="s">
        <v>149</v>
      </c>
      <c r="CI211" s="63" t="s">
        <v>149</v>
      </c>
      <c r="CJ211" s="63" t="s">
        <v>149</v>
      </c>
      <c r="CK211" s="63" t="s">
        <v>203</v>
      </c>
      <c r="CL211" s="63" t="s">
        <v>149</v>
      </c>
      <c r="CM211" s="63" t="s">
        <v>149</v>
      </c>
      <c r="CN211" s="63" t="s">
        <v>149</v>
      </c>
      <c r="CO211" s="63" t="s">
        <v>203</v>
      </c>
      <c r="CP211" s="63" t="s">
        <v>149</v>
      </c>
      <c r="CQ211" s="63" t="s">
        <v>149</v>
      </c>
      <c r="CR211" s="63" t="s">
        <v>149</v>
      </c>
      <c r="CS211" s="63" t="s">
        <v>323</v>
      </c>
      <c r="CT211" s="63" t="s">
        <v>323</v>
      </c>
      <c r="CU211" s="63" t="s">
        <v>149</v>
      </c>
      <c r="CV211" s="63" t="s">
        <v>323</v>
      </c>
      <c r="CW211" s="63" t="s">
        <v>149</v>
      </c>
      <c r="CX211" s="63" t="s">
        <v>323</v>
      </c>
      <c r="CY211" s="63" t="s">
        <v>390</v>
      </c>
      <c r="CZ211" s="63" t="s">
        <v>390</v>
      </c>
      <c r="DA211" s="63" t="s">
        <v>390</v>
      </c>
      <c r="DB211" s="63" t="s">
        <v>390</v>
      </c>
      <c r="DC211" s="63" t="s">
        <v>390</v>
      </c>
      <c r="DD211" s="63" t="s">
        <v>390</v>
      </c>
      <c r="DE211" s="63" t="s">
        <v>390</v>
      </c>
      <c r="DF211" s="63" t="s">
        <v>390</v>
      </c>
      <c r="DG211" s="63" t="s">
        <v>390</v>
      </c>
      <c r="DH211" s="63" t="s">
        <v>390</v>
      </c>
      <c r="DI211" s="63" t="s">
        <v>390</v>
      </c>
      <c r="DJ211" s="63" t="s">
        <v>323</v>
      </c>
      <c r="DK211" s="63" t="s">
        <v>323</v>
      </c>
      <c r="DL211" s="63" t="s">
        <v>323</v>
      </c>
      <c r="DM211" s="63" t="s">
        <v>323</v>
      </c>
      <c r="DN211" s="63" t="s">
        <v>323</v>
      </c>
      <c r="DO211" s="63" t="s">
        <v>149</v>
      </c>
      <c r="DP211" s="63" t="s">
        <v>149</v>
      </c>
      <c r="DQ211" s="63" t="s">
        <v>149</v>
      </c>
      <c r="DR211" s="63" t="s">
        <v>323</v>
      </c>
      <c r="DS211" s="63" t="s">
        <v>149</v>
      </c>
      <c r="DT211" s="63" t="s">
        <v>149</v>
      </c>
      <c r="DU211" s="63" t="s">
        <v>323</v>
      </c>
      <c r="DV211" s="63" t="s">
        <v>323</v>
      </c>
      <c r="DW211" s="63" t="s">
        <v>323</v>
      </c>
      <c r="DX211" s="63" t="s">
        <v>323</v>
      </c>
      <c r="DY211" s="63" t="s">
        <v>323</v>
      </c>
      <c r="DZ211" s="63" t="s">
        <v>323</v>
      </c>
      <c r="EA211" s="63" t="s">
        <v>323</v>
      </c>
      <c r="EB211" s="63" t="s">
        <v>323</v>
      </c>
      <c r="EC211" s="63" t="s">
        <v>149</v>
      </c>
      <c r="ED211" s="63" t="s">
        <v>149</v>
      </c>
      <c r="EE211" s="63" t="s">
        <v>149</v>
      </c>
      <c r="EF211" s="63" t="s">
        <v>149</v>
      </c>
      <c r="EG211" s="63" t="s">
        <v>149</v>
      </c>
      <c r="EH211" s="63" t="s">
        <v>149</v>
      </c>
      <c r="EI211" s="63" t="s">
        <v>149</v>
      </c>
      <c r="EJ211" s="63" t="s">
        <v>149</v>
      </c>
      <c r="EK211" s="63"/>
      <c r="EL211" s="66" t="s">
        <v>1643</v>
      </c>
      <c r="EM211" s="63" t="s">
        <v>1644</v>
      </c>
      <c r="EN211" s="63" t="s">
        <v>1645</v>
      </c>
      <c r="EO211" s="63" t="s">
        <v>1646</v>
      </c>
      <c r="EP211" s="63" t="s">
        <v>1647</v>
      </c>
      <c r="EQ211" s="63" t="s">
        <v>1648</v>
      </c>
      <c r="ER211" s="66" t="s">
        <v>1649</v>
      </c>
      <c r="ES211" s="63" t="s">
        <v>1650</v>
      </c>
    </row>
    <row r="212" spans="1:149" s="2" customFormat="1" ht="22.5" customHeight="1" x14ac:dyDescent="0.35">
      <c r="A212" s="29">
        <v>210</v>
      </c>
      <c r="B212" s="63" t="s">
        <v>1651</v>
      </c>
      <c r="C212" s="67"/>
      <c r="D212" s="63" t="s">
        <v>846</v>
      </c>
      <c r="E212" s="63" t="s">
        <v>1631</v>
      </c>
      <c r="F212" s="63">
        <v>36</v>
      </c>
      <c r="G212" s="63">
        <v>2</v>
      </c>
      <c r="H212" s="63" t="s">
        <v>157</v>
      </c>
      <c r="I212" s="63" t="s">
        <v>172</v>
      </c>
      <c r="J212" s="64">
        <v>5000000</v>
      </c>
      <c r="K212" s="64">
        <v>2500000</v>
      </c>
      <c r="L212" s="63" t="s">
        <v>259</v>
      </c>
      <c r="M212" s="63" t="s">
        <v>413</v>
      </c>
      <c r="N212" s="63">
        <v>185</v>
      </c>
      <c r="O212" s="63" t="s">
        <v>174</v>
      </c>
      <c r="P212" s="63">
        <v>17</v>
      </c>
      <c r="Q212" s="63"/>
      <c r="R212" s="63" t="s">
        <v>149</v>
      </c>
      <c r="S212" s="63" t="s">
        <v>149</v>
      </c>
      <c r="T212" s="63" t="s">
        <v>149</v>
      </c>
      <c r="U212" s="63" t="s">
        <v>203</v>
      </c>
      <c r="V212" s="63" t="s">
        <v>203</v>
      </c>
      <c r="W212" s="63" t="s">
        <v>203</v>
      </c>
      <c r="X212" s="63" t="s">
        <v>203</v>
      </c>
      <c r="Y212" s="63" t="s">
        <v>149</v>
      </c>
      <c r="Z212" s="63" t="s">
        <v>149</v>
      </c>
      <c r="AA212" s="63" t="s">
        <v>149</v>
      </c>
      <c r="AB212" s="63" t="s">
        <v>149</v>
      </c>
      <c r="AC212" s="63" t="s">
        <v>149</v>
      </c>
      <c r="AD212" s="63" t="s">
        <v>149</v>
      </c>
      <c r="AE212" s="63" t="s">
        <v>149</v>
      </c>
      <c r="AF212" s="63" t="s">
        <v>149</v>
      </c>
      <c r="AG212" s="63" t="s">
        <v>149</v>
      </c>
      <c r="AH212" s="63" t="s">
        <v>149</v>
      </c>
      <c r="AI212" s="63" t="s">
        <v>149</v>
      </c>
      <c r="AJ212" s="63" t="s">
        <v>149</v>
      </c>
      <c r="AK212" s="63" t="s">
        <v>149</v>
      </c>
      <c r="AL212" s="63" t="s">
        <v>149</v>
      </c>
      <c r="AM212" s="63" t="s">
        <v>149</v>
      </c>
      <c r="AN212" s="63" t="s">
        <v>149</v>
      </c>
      <c r="AO212" s="63" t="s">
        <v>149</v>
      </c>
      <c r="AP212" s="63" t="s">
        <v>149</v>
      </c>
      <c r="AQ212" s="63" t="s">
        <v>149</v>
      </c>
      <c r="AR212" s="63" t="s">
        <v>149</v>
      </c>
      <c r="AS212" s="63" t="s">
        <v>203</v>
      </c>
      <c r="AT212" s="63" t="s">
        <v>203</v>
      </c>
      <c r="AU212" s="63" t="s">
        <v>149</v>
      </c>
      <c r="AV212" s="63" t="s">
        <v>149</v>
      </c>
      <c r="AW212" s="63" t="s">
        <v>149</v>
      </c>
      <c r="AX212" s="63" t="s">
        <v>149</v>
      </c>
      <c r="AY212" s="63" t="s">
        <v>203</v>
      </c>
      <c r="AZ212" s="63" t="s">
        <v>203</v>
      </c>
      <c r="BA212" s="63" t="s">
        <v>203</v>
      </c>
      <c r="BB212" s="63" t="s">
        <v>203</v>
      </c>
      <c r="BC212" s="63"/>
      <c r="BD212" s="63" t="s">
        <v>149</v>
      </c>
      <c r="BE212" s="63" t="s">
        <v>149</v>
      </c>
      <c r="BF212" s="63" t="s">
        <v>149</v>
      </c>
      <c r="BG212" s="63" t="s">
        <v>149</v>
      </c>
      <c r="BH212" s="63" t="s">
        <v>149</v>
      </c>
      <c r="BI212" s="63" t="s">
        <v>149</v>
      </c>
      <c r="BJ212" s="63" t="s">
        <v>149</v>
      </c>
      <c r="BK212" s="63" t="s">
        <v>149</v>
      </c>
      <c r="BL212" s="63" t="s">
        <v>203</v>
      </c>
      <c r="BM212" s="63" t="s">
        <v>203</v>
      </c>
      <c r="BN212" s="63" t="s">
        <v>149</v>
      </c>
      <c r="BO212" s="63" t="s">
        <v>149</v>
      </c>
      <c r="BP212" s="63" t="s">
        <v>149</v>
      </c>
      <c r="BQ212" s="63" t="s">
        <v>149</v>
      </c>
      <c r="BR212" s="63" t="s">
        <v>203</v>
      </c>
      <c r="BS212" s="63" t="s">
        <v>203</v>
      </c>
      <c r="BT212" s="63" t="s">
        <v>149</v>
      </c>
      <c r="BU212" s="63" t="s">
        <v>149</v>
      </c>
      <c r="BV212" s="63" t="s">
        <v>149</v>
      </c>
      <c r="BW212" s="63" t="s">
        <v>149</v>
      </c>
      <c r="BX212" s="63" t="s">
        <v>149</v>
      </c>
      <c r="BY212" s="63" t="s">
        <v>149</v>
      </c>
      <c r="BZ212" s="63" t="s">
        <v>203</v>
      </c>
      <c r="CA212" s="63" t="s">
        <v>203</v>
      </c>
      <c r="CB212" s="63" t="s">
        <v>203</v>
      </c>
      <c r="CC212" s="63" t="s">
        <v>203</v>
      </c>
      <c r="CD212" s="63" t="s">
        <v>203</v>
      </c>
      <c r="CE212" s="63" t="s">
        <v>149</v>
      </c>
      <c r="CF212" s="63" t="s">
        <v>149</v>
      </c>
      <c r="CG212" s="63" t="s">
        <v>149</v>
      </c>
      <c r="CH212" s="63" t="s">
        <v>149</v>
      </c>
      <c r="CI212" s="63" t="s">
        <v>149</v>
      </c>
      <c r="CJ212" s="63" t="s">
        <v>149</v>
      </c>
      <c r="CK212" s="63" t="s">
        <v>203</v>
      </c>
      <c r="CL212" s="63" t="s">
        <v>203</v>
      </c>
      <c r="CM212" s="63" t="s">
        <v>203</v>
      </c>
      <c r="CN212" s="63" t="s">
        <v>203</v>
      </c>
      <c r="CO212" s="63" t="s">
        <v>149</v>
      </c>
      <c r="CP212" s="63" t="s">
        <v>149</v>
      </c>
      <c r="CQ212" s="63" t="s">
        <v>149</v>
      </c>
      <c r="CR212" s="63" t="s">
        <v>149</v>
      </c>
      <c r="CS212" s="63" t="s">
        <v>149</v>
      </c>
      <c r="CT212" s="63" t="s">
        <v>149</v>
      </c>
      <c r="CU212" s="63" t="s">
        <v>149</v>
      </c>
      <c r="CV212" s="63" t="s">
        <v>149</v>
      </c>
      <c r="CW212" s="63" t="s">
        <v>149</v>
      </c>
      <c r="CX212" s="63" t="s">
        <v>149</v>
      </c>
      <c r="CY212" s="63" t="s">
        <v>203</v>
      </c>
      <c r="CZ212" s="63" t="s">
        <v>203</v>
      </c>
      <c r="DA212" s="63" t="s">
        <v>203</v>
      </c>
      <c r="DB212" s="63" t="s">
        <v>203</v>
      </c>
      <c r="DC212" s="63" t="s">
        <v>203</v>
      </c>
      <c r="DD212" s="63" t="s">
        <v>203</v>
      </c>
      <c r="DE212" s="63" t="s">
        <v>149</v>
      </c>
      <c r="DF212" s="63" t="s">
        <v>149</v>
      </c>
      <c r="DG212" s="63" t="s">
        <v>149</v>
      </c>
      <c r="DH212" s="63" t="s">
        <v>149</v>
      </c>
      <c r="DI212" s="63" t="s">
        <v>149</v>
      </c>
      <c r="DJ212" s="63" t="s">
        <v>203</v>
      </c>
      <c r="DK212" s="63" t="s">
        <v>203</v>
      </c>
      <c r="DL212" s="63" t="s">
        <v>203</v>
      </c>
      <c r="DM212" s="63" t="s">
        <v>203</v>
      </c>
      <c r="DN212" s="63" t="s">
        <v>203</v>
      </c>
      <c r="DO212" s="63" t="s">
        <v>149</v>
      </c>
      <c r="DP212" s="63" t="s">
        <v>149</v>
      </c>
      <c r="DQ212" s="63" t="s">
        <v>149</v>
      </c>
      <c r="DR212" s="63" t="s">
        <v>149</v>
      </c>
      <c r="DS212" s="63" t="s">
        <v>149</v>
      </c>
      <c r="DT212" s="63" t="s">
        <v>149</v>
      </c>
      <c r="DU212" s="63" t="s">
        <v>203</v>
      </c>
      <c r="DV212" s="63" t="s">
        <v>203</v>
      </c>
      <c r="DW212" s="63" t="s">
        <v>203</v>
      </c>
      <c r="DX212" s="63" t="s">
        <v>203</v>
      </c>
      <c r="DY212" s="63" t="s">
        <v>203</v>
      </c>
      <c r="DZ212" s="63" t="s">
        <v>149</v>
      </c>
      <c r="EA212" s="63" t="s">
        <v>149</v>
      </c>
      <c r="EB212" s="63" t="s">
        <v>149</v>
      </c>
      <c r="EC212" s="63" t="s">
        <v>149</v>
      </c>
      <c r="ED212" s="63" t="s">
        <v>149</v>
      </c>
      <c r="EE212" s="63" t="s">
        <v>149</v>
      </c>
      <c r="EF212" s="63" t="s">
        <v>203</v>
      </c>
      <c r="EG212" s="63" t="s">
        <v>203</v>
      </c>
      <c r="EH212" s="63" t="s">
        <v>203</v>
      </c>
      <c r="EI212" s="63" t="s">
        <v>203</v>
      </c>
      <c r="EJ212" s="63" t="s">
        <v>203</v>
      </c>
      <c r="EK212" s="63" t="s">
        <v>149</v>
      </c>
      <c r="EL212" s="63" t="s">
        <v>1652</v>
      </c>
      <c r="EM212" s="63" t="s">
        <v>1613</v>
      </c>
      <c r="EN212" s="63" t="s">
        <v>1606</v>
      </c>
      <c r="EO212" s="63"/>
      <c r="EP212" s="63" t="s">
        <v>1653</v>
      </c>
      <c r="EQ212" s="63" t="s">
        <v>1608</v>
      </c>
      <c r="ER212" s="63" t="s">
        <v>1609</v>
      </c>
      <c r="ES212" s="63" t="s">
        <v>1654</v>
      </c>
    </row>
    <row r="213" spans="1:149" s="2" customFormat="1" ht="22.5" customHeight="1" x14ac:dyDescent="0.35">
      <c r="A213" s="29">
        <v>211</v>
      </c>
      <c r="B213" s="63" t="s">
        <v>1655</v>
      </c>
      <c r="C213" s="63"/>
      <c r="D213" s="63" t="s">
        <v>846</v>
      </c>
      <c r="E213" s="63" t="s">
        <v>1575</v>
      </c>
      <c r="F213" s="63">
        <v>57</v>
      </c>
      <c r="G213" s="63">
        <v>5</v>
      </c>
      <c r="H213" s="63" t="s">
        <v>157</v>
      </c>
      <c r="I213" s="63" t="s">
        <v>172</v>
      </c>
      <c r="J213" s="64">
        <v>1500000</v>
      </c>
      <c r="K213" s="64">
        <v>1450000</v>
      </c>
      <c r="L213" s="63" t="s">
        <v>318</v>
      </c>
      <c r="M213" s="63" t="s">
        <v>147</v>
      </c>
      <c r="N213" s="63">
        <v>125</v>
      </c>
      <c r="O213" s="63" t="s">
        <v>1656</v>
      </c>
      <c r="P213" s="63">
        <v>25</v>
      </c>
      <c r="Q213" s="63" t="s">
        <v>1657</v>
      </c>
      <c r="R213" s="63" t="s">
        <v>149</v>
      </c>
      <c r="S213" s="63" t="s">
        <v>323</v>
      </c>
      <c r="T213" s="63" t="s">
        <v>149</v>
      </c>
      <c r="U213" s="63" t="s">
        <v>203</v>
      </c>
      <c r="V213" s="63" t="s">
        <v>149</v>
      </c>
      <c r="W213" s="63" t="s">
        <v>323</v>
      </c>
      <c r="X213" s="63" t="s">
        <v>149</v>
      </c>
      <c r="Y213" s="63" t="s">
        <v>149</v>
      </c>
      <c r="Z213" s="63" t="s">
        <v>149</v>
      </c>
      <c r="AA213" s="63" t="s">
        <v>203</v>
      </c>
      <c r="AB213" s="63" t="s">
        <v>149</v>
      </c>
      <c r="AC213" s="63" t="s">
        <v>323</v>
      </c>
      <c r="AD213" s="63" t="s">
        <v>149</v>
      </c>
      <c r="AE213" s="66" t="s">
        <v>149</v>
      </c>
      <c r="AF213" s="63" t="s">
        <v>149</v>
      </c>
      <c r="AG213" s="63" t="s">
        <v>323</v>
      </c>
      <c r="AH213" s="63" t="s">
        <v>149</v>
      </c>
      <c r="AI213" s="63" t="s">
        <v>149</v>
      </c>
      <c r="AJ213" s="63" t="s">
        <v>203</v>
      </c>
      <c r="AK213" s="63" t="s">
        <v>149</v>
      </c>
      <c r="AL213" s="63" t="s">
        <v>323</v>
      </c>
      <c r="AM213" s="63" t="s">
        <v>149</v>
      </c>
      <c r="AN213" s="63" t="s">
        <v>149</v>
      </c>
      <c r="AO213" s="63" t="s">
        <v>149</v>
      </c>
      <c r="AP213" s="63" t="s">
        <v>149</v>
      </c>
      <c r="AQ213" s="63" t="s">
        <v>203</v>
      </c>
      <c r="AR213" s="63" t="s">
        <v>149</v>
      </c>
      <c r="AS213" s="63" t="s">
        <v>149</v>
      </c>
      <c r="AT213" s="63"/>
      <c r="AU213" s="63" t="s">
        <v>149</v>
      </c>
      <c r="AV213" s="63" t="s">
        <v>149</v>
      </c>
      <c r="AW213" s="63" t="s">
        <v>323</v>
      </c>
      <c r="AX213" s="63" t="s">
        <v>149</v>
      </c>
      <c r="AY213" s="63" t="s">
        <v>149</v>
      </c>
      <c r="AZ213" s="63" t="s">
        <v>149</v>
      </c>
      <c r="BA213" s="63" t="s">
        <v>149</v>
      </c>
      <c r="BB213" s="63" t="s">
        <v>203</v>
      </c>
      <c r="BC213" s="63"/>
      <c r="BD213" s="63" t="s">
        <v>149</v>
      </c>
      <c r="BE213" s="63" t="s">
        <v>149</v>
      </c>
      <c r="BF213" s="63" t="s">
        <v>203</v>
      </c>
      <c r="BG213" s="63" t="s">
        <v>149</v>
      </c>
      <c r="BH213" s="63" t="s">
        <v>203</v>
      </c>
      <c r="BI213" s="63" t="s">
        <v>203</v>
      </c>
      <c r="BJ213" s="63" t="s">
        <v>323</v>
      </c>
      <c r="BK213" s="63" t="s">
        <v>149</v>
      </c>
      <c r="BL213" s="63" t="s">
        <v>149</v>
      </c>
      <c r="BM213" s="63" t="s">
        <v>149</v>
      </c>
      <c r="BN213" s="63" t="s">
        <v>149</v>
      </c>
      <c r="BO213" s="63" t="s">
        <v>149</v>
      </c>
      <c r="BP213" s="63" t="s">
        <v>149</v>
      </c>
      <c r="BQ213" s="63" t="s">
        <v>149</v>
      </c>
      <c r="BR213" s="63" t="s">
        <v>323</v>
      </c>
      <c r="BS213" s="63" t="s">
        <v>149</v>
      </c>
      <c r="BT213" s="63" t="s">
        <v>149</v>
      </c>
      <c r="BU213" s="63" t="s">
        <v>149</v>
      </c>
      <c r="BV213" s="63" t="s">
        <v>323</v>
      </c>
      <c r="BW213" s="63" t="s">
        <v>203</v>
      </c>
      <c r="BX213" s="63" t="s">
        <v>149</v>
      </c>
      <c r="BY213" s="63" t="s">
        <v>149</v>
      </c>
      <c r="BZ213" s="63" t="s">
        <v>149</v>
      </c>
      <c r="CA213" s="63" t="s">
        <v>149</v>
      </c>
      <c r="CB213" s="63" t="s">
        <v>149</v>
      </c>
      <c r="CC213" s="63" t="s">
        <v>149</v>
      </c>
      <c r="CD213" s="63" t="s">
        <v>149</v>
      </c>
      <c r="CE213" s="63" t="s">
        <v>149</v>
      </c>
      <c r="CF213" s="63" t="s">
        <v>149</v>
      </c>
      <c r="CG213" s="63" t="s">
        <v>323</v>
      </c>
      <c r="CH213" s="63" t="s">
        <v>149</v>
      </c>
      <c r="CI213" s="63" t="s">
        <v>203</v>
      </c>
      <c r="CJ213" s="63" t="s">
        <v>149</v>
      </c>
      <c r="CK213" s="63" t="s">
        <v>203</v>
      </c>
      <c r="CL213" s="63" t="s">
        <v>203</v>
      </c>
      <c r="CM213" s="63" t="s">
        <v>149</v>
      </c>
      <c r="CN213" s="63" t="s">
        <v>149</v>
      </c>
      <c r="CO213" s="63" t="s">
        <v>203</v>
      </c>
      <c r="CP213" s="63" t="s">
        <v>149</v>
      </c>
      <c r="CQ213" s="63" t="s">
        <v>203</v>
      </c>
      <c r="CR213" s="63" t="s">
        <v>149</v>
      </c>
      <c r="CS213" s="63" t="s">
        <v>149</v>
      </c>
      <c r="CT213" s="63" t="s">
        <v>203</v>
      </c>
      <c r="CU213" s="63" t="s">
        <v>149</v>
      </c>
      <c r="CV213" s="63" t="s">
        <v>203</v>
      </c>
      <c r="CW213" s="63" t="s">
        <v>149</v>
      </c>
      <c r="CX213" s="63" t="s">
        <v>149</v>
      </c>
      <c r="CY213" s="63" t="s">
        <v>149</v>
      </c>
      <c r="CZ213" s="63" t="s">
        <v>149</v>
      </c>
      <c r="DA213" s="63" t="s">
        <v>149</v>
      </c>
      <c r="DB213" s="63" t="s">
        <v>149</v>
      </c>
      <c r="DC213" s="63" t="s">
        <v>149</v>
      </c>
      <c r="DD213" s="63" t="s">
        <v>203</v>
      </c>
      <c r="DE213" s="63" t="s">
        <v>203</v>
      </c>
      <c r="DF213" s="63" t="s">
        <v>149</v>
      </c>
      <c r="DG213" s="63" t="s">
        <v>149</v>
      </c>
      <c r="DH213" s="63" t="s">
        <v>149</v>
      </c>
      <c r="DI213" s="63" t="s">
        <v>1658</v>
      </c>
      <c r="DJ213" s="63" t="s">
        <v>149</v>
      </c>
      <c r="DK213" s="63" t="s">
        <v>149</v>
      </c>
      <c r="DL213" s="63" t="s">
        <v>149</v>
      </c>
      <c r="DM213" s="63" t="s">
        <v>203</v>
      </c>
      <c r="DN213" s="63" t="s">
        <v>203</v>
      </c>
      <c r="DO213" s="63" t="s">
        <v>149</v>
      </c>
      <c r="DP213" s="63" t="s">
        <v>149</v>
      </c>
      <c r="DQ213" s="63" t="s">
        <v>149</v>
      </c>
      <c r="DR213" s="63" t="s">
        <v>149</v>
      </c>
      <c r="DS213" s="63" t="s">
        <v>149</v>
      </c>
      <c r="DT213" s="63" t="s">
        <v>149</v>
      </c>
      <c r="DU213" s="63" t="s">
        <v>149</v>
      </c>
      <c r="DV213" s="63" t="s">
        <v>149</v>
      </c>
      <c r="DW213" s="63" t="s">
        <v>149</v>
      </c>
      <c r="DX213" s="63" t="s">
        <v>149</v>
      </c>
      <c r="DY213" s="63" t="s">
        <v>149</v>
      </c>
      <c r="DZ213" s="63" t="s">
        <v>149</v>
      </c>
      <c r="EA213" s="63" t="s">
        <v>149</v>
      </c>
      <c r="EB213" s="63" t="s">
        <v>149</v>
      </c>
      <c r="EC213" s="63" t="s">
        <v>149</v>
      </c>
      <c r="ED213" s="63" t="s">
        <v>149</v>
      </c>
      <c r="EE213" s="63" t="s">
        <v>149</v>
      </c>
      <c r="EF213" s="63" t="s">
        <v>149</v>
      </c>
      <c r="EG213" s="63" t="s">
        <v>149</v>
      </c>
      <c r="EH213" s="63" t="s">
        <v>149</v>
      </c>
      <c r="EI213" s="63" t="s">
        <v>149</v>
      </c>
      <c r="EJ213" s="63" t="s">
        <v>149</v>
      </c>
      <c r="EK213" s="63" t="s">
        <v>149</v>
      </c>
      <c r="EL213" s="63" t="s">
        <v>1659</v>
      </c>
      <c r="EM213" s="63"/>
      <c r="EN213" s="63" t="s">
        <v>1660</v>
      </c>
      <c r="EO213" s="63" t="s">
        <v>1661</v>
      </c>
      <c r="EP213" s="63"/>
      <c r="EQ213" s="63"/>
      <c r="ER213" s="63"/>
      <c r="ES213" s="63"/>
    </row>
    <row r="214" spans="1:149" s="2" customFormat="1" ht="22.5" customHeight="1" x14ac:dyDescent="0.35">
      <c r="A214" s="29">
        <v>212</v>
      </c>
      <c r="B214" s="63" t="s">
        <v>1100</v>
      </c>
      <c r="C214" s="63"/>
      <c r="D214" s="63" t="s">
        <v>846</v>
      </c>
      <c r="E214" s="63"/>
      <c r="F214" s="63">
        <v>53</v>
      </c>
      <c r="G214" s="63">
        <v>4</v>
      </c>
      <c r="H214" s="63" t="s">
        <v>157</v>
      </c>
      <c r="I214" s="63" t="s">
        <v>158</v>
      </c>
      <c r="J214" s="64"/>
      <c r="K214" s="64"/>
      <c r="L214" s="63"/>
      <c r="M214" s="63" t="s">
        <v>147</v>
      </c>
      <c r="N214" s="63"/>
      <c r="O214" s="63"/>
      <c r="P214" s="63"/>
      <c r="Q214" s="63"/>
      <c r="R214" s="63" t="s">
        <v>149</v>
      </c>
      <c r="S214" s="63" t="s">
        <v>149</v>
      </c>
      <c r="T214" s="63" t="s">
        <v>149</v>
      </c>
      <c r="U214" s="63" t="s">
        <v>149</v>
      </c>
      <c r="V214" s="63" t="s">
        <v>149</v>
      </c>
      <c r="W214" s="63" t="s">
        <v>149</v>
      </c>
      <c r="X214" s="63" t="s">
        <v>149</v>
      </c>
      <c r="Y214" s="63" t="s">
        <v>149</v>
      </c>
      <c r="Z214" s="63" t="s">
        <v>149</v>
      </c>
      <c r="AA214" s="63" t="s">
        <v>149</v>
      </c>
      <c r="AB214" s="63" t="s">
        <v>149</v>
      </c>
      <c r="AC214" s="63" t="s">
        <v>149</v>
      </c>
      <c r="AD214" s="63" t="s">
        <v>149</v>
      </c>
      <c r="AE214" s="63" t="s">
        <v>149</v>
      </c>
      <c r="AF214" s="63" t="s">
        <v>149</v>
      </c>
      <c r="AG214" s="63" t="s">
        <v>149</v>
      </c>
      <c r="AH214" s="63" t="s">
        <v>149</v>
      </c>
      <c r="AI214" s="63" t="s">
        <v>149</v>
      </c>
      <c r="AJ214" s="63" t="s">
        <v>149</v>
      </c>
      <c r="AK214" s="63" t="s">
        <v>149</v>
      </c>
      <c r="AL214" s="63" t="s">
        <v>149</v>
      </c>
      <c r="AM214" s="63" t="s">
        <v>149</v>
      </c>
      <c r="AN214" s="63" t="s">
        <v>149</v>
      </c>
      <c r="AO214" s="63" t="s">
        <v>149</v>
      </c>
      <c r="AP214" s="63" t="s">
        <v>149</v>
      </c>
      <c r="AQ214" s="63" t="s">
        <v>149</v>
      </c>
      <c r="AR214" s="63" t="s">
        <v>149</v>
      </c>
      <c r="AS214" s="63" t="s">
        <v>149</v>
      </c>
      <c r="AT214" s="63" t="s">
        <v>149</v>
      </c>
      <c r="AU214" s="63" t="s">
        <v>149</v>
      </c>
      <c r="AV214" s="63" t="s">
        <v>149</v>
      </c>
      <c r="AW214" s="63" t="s">
        <v>149</v>
      </c>
      <c r="AX214" s="63" t="s">
        <v>149</v>
      </c>
      <c r="AY214" s="63" t="s">
        <v>149</v>
      </c>
      <c r="AZ214" s="63" t="s">
        <v>149</v>
      </c>
      <c r="BA214" s="63" t="s">
        <v>149</v>
      </c>
      <c r="BB214" s="63" t="s">
        <v>149</v>
      </c>
      <c r="BC214" s="63"/>
      <c r="BD214" s="63" t="s">
        <v>149</v>
      </c>
      <c r="BE214" s="63" t="s">
        <v>149</v>
      </c>
      <c r="BF214" s="63" t="s">
        <v>149</v>
      </c>
      <c r="BG214" s="63" t="s">
        <v>149</v>
      </c>
      <c r="BH214" s="63" t="s">
        <v>149</v>
      </c>
      <c r="BI214" s="63" t="s">
        <v>149</v>
      </c>
      <c r="BJ214" s="63" t="s">
        <v>149</v>
      </c>
      <c r="BK214" s="63" t="s">
        <v>149</v>
      </c>
      <c r="BL214" s="63" t="s">
        <v>149</v>
      </c>
      <c r="BM214" s="63" t="s">
        <v>149</v>
      </c>
      <c r="BN214" s="63" t="s">
        <v>149</v>
      </c>
      <c r="BO214" s="63" t="s">
        <v>149</v>
      </c>
      <c r="BP214" s="63" t="s">
        <v>149</v>
      </c>
      <c r="BQ214" s="63" t="s">
        <v>149</v>
      </c>
      <c r="BR214" s="63" t="s">
        <v>149</v>
      </c>
      <c r="BS214" s="63" t="s">
        <v>149</v>
      </c>
      <c r="BT214" s="63" t="s">
        <v>149</v>
      </c>
      <c r="BU214" s="63" t="s">
        <v>149</v>
      </c>
      <c r="BV214" s="63" t="s">
        <v>149</v>
      </c>
      <c r="BW214" s="63" t="s">
        <v>149</v>
      </c>
      <c r="BX214" s="63" t="s">
        <v>149</v>
      </c>
      <c r="BY214" s="63" t="s">
        <v>149</v>
      </c>
      <c r="BZ214" s="63" t="s">
        <v>149</v>
      </c>
      <c r="CA214" s="63" t="s">
        <v>149</v>
      </c>
      <c r="CB214" s="63" t="s">
        <v>149</v>
      </c>
      <c r="CC214" s="63" t="s">
        <v>149</v>
      </c>
      <c r="CD214" s="63" t="s">
        <v>149</v>
      </c>
      <c r="CE214" s="63" t="s">
        <v>149</v>
      </c>
      <c r="CF214" s="63" t="s">
        <v>149</v>
      </c>
      <c r="CG214" s="63" t="s">
        <v>149</v>
      </c>
      <c r="CH214" s="63" t="s">
        <v>149</v>
      </c>
      <c r="CI214" s="63" t="s">
        <v>149</v>
      </c>
      <c r="CJ214" s="63" t="s">
        <v>149</v>
      </c>
      <c r="CK214" s="63" t="s">
        <v>149</v>
      </c>
      <c r="CL214" s="63" t="s">
        <v>149</v>
      </c>
      <c r="CM214" s="63" t="s">
        <v>149</v>
      </c>
      <c r="CN214" s="63" t="s">
        <v>149</v>
      </c>
      <c r="CO214" s="63" t="s">
        <v>149</v>
      </c>
      <c r="CP214" s="63" t="s">
        <v>149</v>
      </c>
      <c r="CQ214" s="63" t="s">
        <v>149</v>
      </c>
      <c r="CR214" s="63" t="s">
        <v>149</v>
      </c>
      <c r="CS214" s="63" t="s">
        <v>149</v>
      </c>
      <c r="CT214" s="63" t="s">
        <v>149</v>
      </c>
      <c r="CU214" s="63" t="s">
        <v>149</v>
      </c>
      <c r="CV214" s="63" t="s">
        <v>149</v>
      </c>
      <c r="CW214" s="63" t="s">
        <v>149</v>
      </c>
      <c r="CX214" s="63" t="s">
        <v>149</v>
      </c>
      <c r="CY214" s="63" t="s">
        <v>149</v>
      </c>
      <c r="CZ214" s="63" t="s">
        <v>149</v>
      </c>
      <c r="DA214" s="63" t="s">
        <v>149</v>
      </c>
      <c r="DB214" s="63" t="s">
        <v>149</v>
      </c>
      <c r="DC214" s="63" t="s">
        <v>149</v>
      </c>
      <c r="DD214" s="63" t="s">
        <v>149</v>
      </c>
      <c r="DE214" s="63" t="s">
        <v>149</v>
      </c>
      <c r="DF214" s="63" t="s">
        <v>149</v>
      </c>
      <c r="DG214" s="63" t="s">
        <v>149</v>
      </c>
      <c r="DH214" s="63" t="s">
        <v>149</v>
      </c>
      <c r="DI214" s="63" t="s">
        <v>149</v>
      </c>
      <c r="DJ214" s="63" t="s">
        <v>149</v>
      </c>
      <c r="DK214" s="63" t="s">
        <v>149</v>
      </c>
      <c r="DL214" s="63" t="s">
        <v>149</v>
      </c>
      <c r="DM214" s="63" t="s">
        <v>149</v>
      </c>
      <c r="DN214" s="63" t="s">
        <v>149</v>
      </c>
      <c r="DO214" s="63" t="s">
        <v>149</v>
      </c>
      <c r="DP214" s="63" t="s">
        <v>149</v>
      </c>
      <c r="DQ214" s="63" t="s">
        <v>149</v>
      </c>
      <c r="DR214" s="63" t="s">
        <v>149</v>
      </c>
      <c r="DS214" s="63" t="s">
        <v>149</v>
      </c>
      <c r="DT214" s="63" t="s">
        <v>149</v>
      </c>
      <c r="DU214" s="63" t="s">
        <v>149</v>
      </c>
      <c r="DV214" s="63" t="s">
        <v>149</v>
      </c>
      <c r="DW214" s="63" t="s">
        <v>149</v>
      </c>
      <c r="DX214" s="63" t="s">
        <v>149</v>
      </c>
      <c r="DY214" s="63" t="s">
        <v>149</v>
      </c>
      <c r="DZ214" s="63" t="s">
        <v>149</v>
      </c>
      <c r="EA214" s="63" t="s">
        <v>149</v>
      </c>
      <c r="EB214" s="63" t="s">
        <v>149</v>
      </c>
      <c r="EC214" s="63" t="s">
        <v>149</v>
      </c>
      <c r="ED214" s="63" t="s">
        <v>149</v>
      </c>
      <c r="EE214" s="63" t="s">
        <v>149</v>
      </c>
      <c r="EF214" s="63" t="s">
        <v>149</v>
      </c>
      <c r="EG214" s="63" t="s">
        <v>149</v>
      </c>
      <c r="EH214" s="63" t="s">
        <v>149</v>
      </c>
      <c r="EI214" s="63" t="s">
        <v>149</v>
      </c>
      <c r="EJ214" s="63" t="s">
        <v>149</v>
      </c>
      <c r="EK214" s="63" t="s">
        <v>149</v>
      </c>
      <c r="EL214" s="63" t="s">
        <v>1662</v>
      </c>
      <c r="EM214" s="63"/>
      <c r="EN214" s="63"/>
      <c r="EO214" s="63"/>
      <c r="EP214" s="63"/>
      <c r="EQ214" s="63"/>
      <c r="ER214" s="63"/>
      <c r="ES214" s="63"/>
    </row>
    <row r="215" spans="1:149" s="2" customFormat="1" ht="22.5" customHeight="1" x14ac:dyDescent="0.35">
      <c r="A215" s="29">
        <v>213</v>
      </c>
      <c r="B215" s="63" t="s">
        <v>1663</v>
      </c>
      <c r="C215" s="63"/>
      <c r="D215" s="63" t="s">
        <v>846</v>
      </c>
      <c r="E215" s="63" t="s">
        <v>1664</v>
      </c>
      <c r="F215" s="63">
        <v>43</v>
      </c>
      <c r="G215" s="63">
        <v>5</v>
      </c>
      <c r="H215" s="63" t="s">
        <v>157</v>
      </c>
      <c r="I215" s="63" t="s">
        <v>210</v>
      </c>
      <c r="J215" s="64">
        <v>3000000</v>
      </c>
      <c r="K215" s="64"/>
      <c r="L215" s="63" t="s">
        <v>318</v>
      </c>
      <c r="M215" s="63" t="s">
        <v>147</v>
      </c>
      <c r="N215" s="63"/>
      <c r="O215" s="63" t="s">
        <v>1595</v>
      </c>
      <c r="P215" s="63">
        <v>25</v>
      </c>
      <c r="Q215" s="63"/>
      <c r="R215" s="63" t="s">
        <v>149</v>
      </c>
      <c r="S215" s="63" t="s">
        <v>149</v>
      </c>
      <c r="T215" s="63" t="s">
        <v>203</v>
      </c>
      <c r="U215" s="63" t="s">
        <v>203</v>
      </c>
      <c r="V215" s="63" t="s">
        <v>203</v>
      </c>
      <c r="W215" s="63" t="s">
        <v>203</v>
      </c>
      <c r="X215" s="63" t="s">
        <v>203</v>
      </c>
      <c r="Y215" s="63" t="s">
        <v>203</v>
      </c>
      <c r="Z215" s="63" t="s">
        <v>203</v>
      </c>
      <c r="AA215" s="63" t="s">
        <v>203</v>
      </c>
      <c r="AB215" s="63" t="s">
        <v>149</v>
      </c>
      <c r="AC215" s="63" t="s">
        <v>149</v>
      </c>
      <c r="AD215" s="63" t="s">
        <v>149</v>
      </c>
      <c r="AE215" s="66" t="s">
        <v>203</v>
      </c>
      <c r="AF215" s="66" t="s">
        <v>203</v>
      </c>
      <c r="AG215" s="63" t="s">
        <v>149</v>
      </c>
      <c r="AH215" s="63" t="s">
        <v>149</v>
      </c>
      <c r="AI215" s="63" t="s">
        <v>149</v>
      </c>
      <c r="AJ215" s="63" t="s">
        <v>149</v>
      </c>
      <c r="AK215" s="63" t="s">
        <v>323</v>
      </c>
      <c r="AL215" s="63" t="s">
        <v>203</v>
      </c>
      <c r="AM215" s="63" t="s">
        <v>149</v>
      </c>
      <c r="AN215" s="63" t="s">
        <v>203</v>
      </c>
      <c r="AO215" s="63" t="s">
        <v>149</v>
      </c>
      <c r="AP215" s="63" t="s">
        <v>323</v>
      </c>
      <c r="AQ215" s="63" t="s">
        <v>323</v>
      </c>
      <c r="AR215" s="63" t="s">
        <v>323</v>
      </c>
      <c r="AS215" s="63" t="s">
        <v>149</v>
      </c>
      <c r="AT215" s="63" t="s">
        <v>149</v>
      </c>
      <c r="AU215" s="63" t="s">
        <v>203</v>
      </c>
      <c r="AV215" s="63" t="s">
        <v>203</v>
      </c>
      <c r="AW215" s="63" t="s">
        <v>203</v>
      </c>
      <c r="AX215" s="63" t="s">
        <v>149</v>
      </c>
      <c r="AY215" s="63" t="s">
        <v>203</v>
      </c>
      <c r="AZ215" s="63" t="s">
        <v>203</v>
      </c>
      <c r="BA215" s="63" t="s">
        <v>203</v>
      </c>
      <c r="BB215" s="63" t="s">
        <v>203</v>
      </c>
      <c r="BC215" s="63"/>
      <c r="BD215" s="63" t="s">
        <v>149</v>
      </c>
      <c r="BE215" s="63" t="s">
        <v>149</v>
      </c>
      <c r="BF215" s="63" t="s">
        <v>149</v>
      </c>
      <c r="BG215" s="63" t="s">
        <v>149</v>
      </c>
      <c r="BH215" s="63" t="s">
        <v>149</v>
      </c>
      <c r="BI215" s="63" t="s">
        <v>149</v>
      </c>
      <c r="BJ215" s="63"/>
      <c r="BK215" s="63" t="s">
        <v>149</v>
      </c>
      <c r="BL215" s="63" t="s">
        <v>149</v>
      </c>
      <c r="BM215" s="63" t="s">
        <v>149</v>
      </c>
      <c r="BN215" s="63" t="s">
        <v>149</v>
      </c>
      <c r="BO215" s="63" t="s">
        <v>149</v>
      </c>
      <c r="BP215" s="63" t="s">
        <v>323</v>
      </c>
      <c r="BQ215" s="63" t="s">
        <v>323</v>
      </c>
      <c r="BR215" s="63" t="s">
        <v>203</v>
      </c>
      <c r="BS215" s="63" t="s">
        <v>203</v>
      </c>
      <c r="BT215" s="63" t="s">
        <v>149</v>
      </c>
      <c r="BU215" s="63" t="s">
        <v>149</v>
      </c>
      <c r="BV215" s="63" t="s">
        <v>149</v>
      </c>
      <c r="BW215" s="63" t="s">
        <v>149</v>
      </c>
      <c r="BX215" s="63" t="s">
        <v>149</v>
      </c>
      <c r="BY215" s="63" t="s">
        <v>149</v>
      </c>
      <c r="BZ215" s="63" t="s">
        <v>149</v>
      </c>
      <c r="CA215" s="63" t="s">
        <v>149</v>
      </c>
      <c r="CB215" s="63" t="s">
        <v>149</v>
      </c>
      <c r="CC215" s="63" t="s">
        <v>149</v>
      </c>
      <c r="CD215" s="63" t="s">
        <v>149</v>
      </c>
      <c r="CE215" s="63" t="s">
        <v>149</v>
      </c>
      <c r="CF215" s="63" t="s">
        <v>149</v>
      </c>
      <c r="CG215" s="63" t="s">
        <v>149</v>
      </c>
      <c r="CH215" s="63" t="s">
        <v>149</v>
      </c>
      <c r="CI215" s="63" t="s">
        <v>149</v>
      </c>
      <c r="CJ215" s="63" t="s">
        <v>149</v>
      </c>
      <c r="CK215" s="63" t="s">
        <v>149</v>
      </c>
      <c r="CL215" s="63" t="s">
        <v>149</v>
      </c>
      <c r="CM215" s="63" t="s">
        <v>149</v>
      </c>
      <c r="CN215" s="63" t="s">
        <v>149</v>
      </c>
      <c r="CO215" s="63" t="s">
        <v>149</v>
      </c>
      <c r="CP215" s="63" t="s">
        <v>149</v>
      </c>
      <c r="CQ215" s="63" t="s">
        <v>149</v>
      </c>
      <c r="CR215" s="63" t="s">
        <v>149</v>
      </c>
      <c r="CS215" s="63" t="s">
        <v>149</v>
      </c>
      <c r="CT215" s="63" t="s">
        <v>149</v>
      </c>
      <c r="CU215" s="63" t="s">
        <v>149</v>
      </c>
      <c r="CV215" s="63" t="s">
        <v>149</v>
      </c>
      <c r="CW215" s="63" t="s">
        <v>149</v>
      </c>
      <c r="CX215" s="63" t="s">
        <v>149</v>
      </c>
      <c r="CY215" s="63" t="s">
        <v>149</v>
      </c>
      <c r="CZ215" s="63" t="s">
        <v>149</v>
      </c>
      <c r="DA215" s="63" t="s">
        <v>149</v>
      </c>
      <c r="DB215" s="63" t="s">
        <v>149</v>
      </c>
      <c r="DC215" s="63" t="s">
        <v>149</v>
      </c>
      <c r="DD215" s="63" t="s">
        <v>149</v>
      </c>
      <c r="DE215" s="63" t="s">
        <v>149</v>
      </c>
      <c r="DF215" s="63" t="s">
        <v>149</v>
      </c>
      <c r="DG215" s="63" t="s">
        <v>149</v>
      </c>
      <c r="DH215" s="63" t="s">
        <v>149</v>
      </c>
      <c r="DI215" s="63" t="s">
        <v>149</v>
      </c>
      <c r="DJ215" s="63" t="s">
        <v>149</v>
      </c>
      <c r="DK215" s="63" t="s">
        <v>149</v>
      </c>
      <c r="DL215" s="63" t="s">
        <v>149</v>
      </c>
      <c r="DM215" s="63" t="s">
        <v>149</v>
      </c>
      <c r="DN215" s="63" t="s">
        <v>149</v>
      </c>
      <c r="DO215" s="63" t="s">
        <v>149</v>
      </c>
      <c r="DP215" s="63" t="s">
        <v>149</v>
      </c>
      <c r="DQ215" s="63" t="s">
        <v>149</v>
      </c>
      <c r="DR215" s="63" t="s">
        <v>149</v>
      </c>
      <c r="DS215" s="63" t="s">
        <v>149</v>
      </c>
      <c r="DT215" s="63" t="s">
        <v>149</v>
      </c>
      <c r="DU215" s="63" t="s">
        <v>149</v>
      </c>
      <c r="DV215" s="63" t="s">
        <v>149</v>
      </c>
      <c r="DW215" s="63" t="s">
        <v>149</v>
      </c>
      <c r="DX215" s="63" t="s">
        <v>149</v>
      </c>
      <c r="DY215" s="63" t="s">
        <v>149</v>
      </c>
      <c r="DZ215" s="63" t="s">
        <v>149</v>
      </c>
      <c r="EA215" s="63" t="s">
        <v>149</v>
      </c>
      <c r="EB215" s="63" t="s">
        <v>149</v>
      </c>
      <c r="EC215" s="63" t="s">
        <v>149</v>
      </c>
      <c r="ED215" s="63" t="s">
        <v>149</v>
      </c>
      <c r="EE215" s="63" t="s">
        <v>149</v>
      </c>
      <c r="EF215" s="63" t="s">
        <v>149</v>
      </c>
      <c r="EG215" s="63" t="s">
        <v>149</v>
      </c>
      <c r="EH215" s="63" t="s">
        <v>149</v>
      </c>
      <c r="EI215" s="63" t="s">
        <v>149</v>
      </c>
      <c r="EJ215" s="63" t="s">
        <v>149</v>
      </c>
      <c r="EK215" s="63" t="s">
        <v>149</v>
      </c>
      <c r="EL215" s="63" t="s">
        <v>1665</v>
      </c>
      <c r="EM215" s="63" t="s">
        <v>1666</v>
      </c>
      <c r="EN215" s="63" t="s">
        <v>1624</v>
      </c>
      <c r="EO215" s="63" t="s">
        <v>1667</v>
      </c>
      <c r="EP215" s="63" t="s">
        <v>1668</v>
      </c>
      <c r="EQ215" s="63" t="s">
        <v>411</v>
      </c>
      <c r="ER215" s="63" t="s">
        <v>1669</v>
      </c>
      <c r="ES215" s="63" t="s">
        <v>1670</v>
      </c>
    </row>
    <row r="216" spans="1:149" s="2" customFormat="1" ht="22.5" customHeight="1" x14ac:dyDescent="0.35">
      <c r="A216" s="29">
        <v>214</v>
      </c>
      <c r="B216" s="63" t="s">
        <v>1671</v>
      </c>
      <c r="C216" s="67"/>
      <c r="D216" s="63" t="s">
        <v>846</v>
      </c>
      <c r="E216" s="63" t="s">
        <v>1672</v>
      </c>
      <c r="F216" s="63">
        <v>60</v>
      </c>
      <c r="G216" s="63">
        <v>4</v>
      </c>
      <c r="H216" s="63" t="s">
        <v>157</v>
      </c>
      <c r="I216" s="63" t="s">
        <v>158</v>
      </c>
      <c r="J216" s="64">
        <v>10000000</v>
      </c>
      <c r="K216" s="64">
        <v>8000000</v>
      </c>
      <c r="L216" s="63" t="s">
        <v>173</v>
      </c>
      <c r="M216" s="63" t="s">
        <v>147</v>
      </c>
      <c r="N216" s="63">
        <v>250</v>
      </c>
      <c r="O216" s="63" t="s">
        <v>212</v>
      </c>
      <c r="P216" s="63">
        <v>40</v>
      </c>
      <c r="Q216" s="63"/>
      <c r="R216" s="63" t="s">
        <v>323</v>
      </c>
      <c r="S216" s="63" t="s">
        <v>149</v>
      </c>
      <c r="T216" s="63" t="s">
        <v>323</v>
      </c>
      <c r="U216" s="63" t="s">
        <v>149</v>
      </c>
      <c r="V216" s="63" t="s">
        <v>323</v>
      </c>
      <c r="W216" s="63" t="s">
        <v>149</v>
      </c>
      <c r="X216" s="63" t="s">
        <v>323</v>
      </c>
      <c r="Y216" s="63" t="s">
        <v>149</v>
      </c>
      <c r="Z216" s="63" t="s">
        <v>323</v>
      </c>
      <c r="AA216" s="63" t="s">
        <v>149</v>
      </c>
      <c r="AB216" s="63" t="s">
        <v>323</v>
      </c>
      <c r="AC216" s="63" t="s">
        <v>149</v>
      </c>
      <c r="AD216" s="63" t="s">
        <v>323</v>
      </c>
      <c r="AE216" s="63" t="s">
        <v>149</v>
      </c>
      <c r="AF216" s="63" t="s">
        <v>323</v>
      </c>
      <c r="AG216" s="63" t="s">
        <v>149</v>
      </c>
      <c r="AH216" s="63" t="s">
        <v>323</v>
      </c>
      <c r="AI216" s="63" t="s">
        <v>149</v>
      </c>
      <c r="AJ216" s="63" t="s">
        <v>323</v>
      </c>
      <c r="AK216" s="63" t="s">
        <v>323</v>
      </c>
      <c r="AL216" s="63" t="s">
        <v>203</v>
      </c>
      <c r="AM216" s="63" t="s">
        <v>323</v>
      </c>
      <c r="AN216" s="63" t="s">
        <v>149</v>
      </c>
      <c r="AO216" s="63" t="s">
        <v>323</v>
      </c>
      <c r="AP216" s="63" t="s">
        <v>149</v>
      </c>
      <c r="AQ216" s="63" t="s">
        <v>323</v>
      </c>
      <c r="AR216" s="63" t="s">
        <v>323</v>
      </c>
      <c r="AS216" s="63" t="s">
        <v>149</v>
      </c>
      <c r="AT216" s="63" t="s">
        <v>323</v>
      </c>
      <c r="AU216" s="63" t="s">
        <v>323</v>
      </c>
      <c r="AV216" s="63" t="s">
        <v>149</v>
      </c>
      <c r="AW216" s="63" t="s">
        <v>323</v>
      </c>
      <c r="AX216" s="63" t="s">
        <v>149</v>
      </c>
      <c r="AY216" s="63" t="s">
        <v>323</v>
      </c>
      <c r="AZ216" s="63" t="s">
        <v>149</v>
      </c>
      <c r="BA216" s="63" t="s">
        <v>323</v>
      </c>
      <c r="BB216" s="63" t="s">
        <v>323</v>
      </c>
      <c r="BC216" s="63"/>
      <c r="BD216" s="63" t="s">
        <v>323</v>
      </c>
      <c r="BE216" s="63" t="s">
        <v>390</v>
      </c>
      <c r="BF216" s="63" t="s">
        <v>323</v>
      </c>
      <c r="BG216" s="63" t="s">
        <v>323</v>
      </c>
      <c r="BH216" s="63" t="s">
        <v>149</v>
      </c>
      <c r="BI216" s="63" t="s">
        <v>323</v>
      </c>
      <c r="BJ216" s="63" t="s">
        <v>323</v>
      </c>
      <c r="BK216" s="63" t="s">
        <v>149</v>
      </c>
      <c r="BL216" s="63" t="s">
        <v>323</v>
      </c>
      <c r="BM216" s="63" t="s">
        <v>390</v>
      </c>
      <c r="BN216" s="63" t="s">
        <v>323</v>
      </c>
      <c r="BO216" s="63" t="s">
        <v>323</v>
      </c>
      <c r="BP216" s="63" t="s">
        <v>149</v>
      </c>
      <c r="BQ216" s="63" t="s">
        <v>323</v>
      </c>
      <c r="BR216" s="63" t="s">
        <v>323</v>
      </c>
      <c r="BS216" s="63" t="s">
        <v>149</v>
      </c>
      <c r="BT216" s="63" t="s">
        <v>323</v>
      </c>
      <c r="BU216" s="63" t="s">
        <v>149</v>
      </c>
      <c r="BV216" s="63" t="s">
        <v>323</v>
      </c>
      <c r="BW216" s="63" t="s">
        <v>323</v>
      </c>
      <c r="BX216" s="63" t="s">
        <v>323</v>
      </c>
      <c r="BY216" s="63" t="s">
        <v>149</v>
      </c>
      <c r="BZ216" s="63" t="s">
        <v>323</v>
      </c>
      <c r="CA216" s="63" t="s">
        <v>149</v>
      </c>
      <c r="CB216" s="63" t="s">
        <v>323</v>
      </c>
      <c r="CC216" s="63" t="s">
        <v>149</v>
      </c>
      <c r="CD216" s="63" t="s">
        <v>323</v>
      </c>
      <c r="CE216" s="63" t="s">
        <v>323</v>
      </c>
      <c r="CF216" s="63" t="s">
        <v>323</v>
      </c>
      <c r="CG216" s="63" t="s">
        <v>149</v>
      </c>
      <c r="CH216" s="63" t="s">
        <v>323</v>
      </c>
      <c r="CI216" s="63" t="s">
        <v>149</v>
      </c>
      <c r="CJ216" s="63" t="s">
        <v>203</v>
      </c>
      <c r="CK216" s="63" t="s">
        <v>323</v>
      </c>
      <c r="CL216" s="63" t="s">
        <v>149</v>
      </c>
      <c r="CM216" s="63" t="s">
        <v>323</v>
      </c>
      <c r="CN216" s="63" t="s">
        <v>149</v>
      </c>
      <c r="CO216" s="63" t="s">
        <v>149</v>
      </c>
      <c r="CP216" s="63" t="s">
        <v>149</v>
      </c>
      <c r="CQ216" s="63" t="s">
        <v>323</v>
      </c>
      <c r="CR216" s="63" t="s">
        <v>323</v>
      </c>
      <c r="CS216" s="63" t="s">
        <v>323</v>
      </c>
      <c r="CT216" s="63" t="s">
        <v>149</v>
      </c>
      <c r="CU216" s="63" t="s">
        <v>323</v>
      </c>
      <c r="CV216" s="63" t="s">
        <v>203</v>
      </c>
      <c r="CW216" s="63" t="s">
        <v>323</v>
      </c>
      <c r="CX216" s="63" t="s">
        <v>149</v>
      </c>
      <c r="CY216" s="63" t="s">
        <v>323</v>
      </c>
      <c r="CZ216" s="63" t="s">
        <v>323</v>
      </c>
      <c r="DA216" s="63" t="s">
        <v>149</v>
      </c>
      <c r="DB216" s="63" t="s">
        <v>149</v>
      </c>
      <c r="DC216" s="63" t="s">
        <v>323</v>
      </c>
      <c r="DD216" s="63" t="s">
        <v>149</v>
      </c>
      <c r="DE216" s="63" t="s">
        <v>390</v>
      </c>
      <c r="DF216" s="63" t="s">
        <v>323</v>
      </c>
      <c r="DG216" s="63" t="s">
        <v>323</v>
      </c>
      <c r="DH216" s="63" t="s">
        <v>149</v>
      </c>
      <c r="DI216" s="63" t="s">
        <v>323</v>
      </c>
      <c r="DJ216" s="63" t="s">
        <v>149</v>
      </c>
      <c r="DK216" s="63" t="s">
        <v>149</v>
      </c>
      <c r="DL216" s="63" t="s">
        <v>323</v>
      </c>
      <c r="DM216" s="63" t="s">
        <v>323</v>
      </c>
      <c r="DN216" s="63" t="s">
        <v>323</v>
      </c>
      <c r="DO216" s="63" t="s">
        <v>149</v>
      </c>
      <c r="DP216" s="63" t="s">
        <v>149</v>
      </c>
      <c r="DQ216" s="63" t="s">
        <v>149</v>
      </c>
      <c r="DR216" s="63" t="s">
        <v>390</v>
      </c>
      <c r="DS216" s="63" t="s">
        <v>323</v>
      </c>
      <c r="DT216" s="63" t="s">
        <v>323</v>
      </c>
      <c r="DU216" s="63" t="s">
        <v>390</v>
      </c>
      <c r="DV216" s="63" t="s">
        <v>323</v>
      </c>
      <c r="DW216" s="63" t="s">
        <v>323</v>
      </c>
      <c r="DX216" s="63" t="s">
        <v>149</v>
      </c>
      <c r="DY216" s="63" t="s">
        <v>323</v>
      </c>
      <c r="DZ216" s="63" t="s">
        <v>149</v>
      </c>
      <c r="EA216" s="63" t="s">
        <v>149</v>
      </c>
      <c r="EB216" s="63" t="s">
        <v>149</v>
      </c>
      <c r="EC216" s="63" t="s">
        <v>149</v>
      </c>
      <c r="ED216" s="63" t="s">
        <v>149</v>
      </c>
      <c r="EE216" s="63" t="s">
        <v>149</v>
      </c>
      <c r="EF216" s="63" t="s">
        <v>149</v>
      </c>
      <c r="EG216" s="63" t="s">
        <v>149</v>
      </c>
      <c r="EH216" s="63"/>
      <c r="EI216" s="63" t="s">
        <v>149</v>
      </c>
      <c r="EJ216" s="63" t="s">
        <v>149</v>
      </c>
      <c r="EK216" s="63" t="s">
        <v>149</v>
      </c>
      <c r="EL216" s="63" t="s">
        <v>1673</v>
      </c>
      <c r="EM216" s="63" t="s">
        <v>1674</v>
      </c>
      <c r="EN216" s="63"/>
      <c r="EO216" s="63"/>
      <c r="EP216" s="63"/>
      <c r="EQ216" s="63"/>
      <c r="ER216" s="66"/>
      <c r="ES216" s="63"/>
    </row>
    <row r="217" spans="1:149" s="2" customFormat="1" ht="22.5" customHeight="1" x14ac:dyDescent="0.35">
      <c r="A217" s="29">
        <v>215</v>
      </c>
      <c r="B217" s="63" t="s">
        <v>1675</v>
      </c>
      <c r="C217" s="67"/>
      <c r="D217" s="63" t="s">
        <v>846</v>
      </c>
      <c r="E217" s="63" t="s">
        <v>1631</v>
      </c>
      <c r="F217" s="63">
        <v>29</v>
      </c>
      <c r="G217" s="63">
        <v>3</v>
      </c>
      <c r="H217" s="63" t="s">
        <v>157</v>
      </c>
      <c r="I217" s="63" t="s">
        <v>172</v>
      </c>
      <c r="J217" s="64">
        <v>5000000</v>
      </c>
      <c r="K217" s="64">
        <v>3000000</v>
      </c>
      <c r="L217" s="63" t="s">
        <v>259</v>
      </c>
      <c r="M217" s="63" t="s">
        <v>147</v>
      </c>
      <c r="N217" s="63">
        <v>180</v>
      </c>
      <c r="O217" s="63" t="s">
        <v>356</v>
      </c>
      <c r="P217" s="63">
        <v>10</v>
      </c>
      <c r="Q217" s="63"/>
      <c r="R217" s="63" t="s">
        <v>159</v>
      </c>
      <c r="S217" s="63" t="s">
        <v>159</v>
      </c>
      <c r="T217" s="63" t="s">
        <v>159</v>
      </c>
      <c r="U217" s="63" t="s">
        <v>159</v>
      </c>
      <c r="V217" s="63" t="s">
        <v>159</v>
      </c>
      <c r="W217" s="63" t="s">
        <v>159</v>
      </c>
      <c r="X217" s="63" t="s">
        <v>159</v>
      </c>
      <c r="Y217" s="63" t="s">
        <v>159</v>
      </c>
      <c r="Z217" s="63" t="s">
        <v>159</v>
      </c>
      <c r="AA217" s="63" t="s">
        <v>159</v>
      </c>
      <c r="AB217" s="63" t="s">
        <v>159</v>
      </c>
      <c r="AC217" s="63" t="s">
        <v>159</v>
      </c>
      <c r="AD217" s="63" t="s">
        <v>159</v>
      </c>
      <c r="AE217" s="63" t="s">
        <v>159</v>
      </c>
      <c r="AF217" s="63" t="s">
        <v>159</v>
      </c>
      <c r="AG217" s="63" t="s">
        <v>159</v>
      </c>
      <c r="AH217" s="63" t="s">
        <v>159</v>
      </c>
      <c r="AI217" s="63" t="s">
        <v>159</v>
      </c>
      <c r="AJ217" s="63" t="s">
        <v>159</v>
      </c>
      <c r="AK217" s="63" t="s">
        <v>159</v>
      </c>
      <c r="AL217" s="63" t="s">
        <v>159</v>
      </c>
      <c r="AM217" s="63" t="s">
        <v>159</v>
      </c>
      <c r="AN217" s="63" t="s">
        <v>159</v>
      </c>
      <c r="AO217" s="63" t="s">
        <v>159</v>
      </c>
      <c r="AP217" s="63" t="s">
        <v>159</v>
      </c>
      <c r="AQ217" s="63" t="s">
        <v>159</v>
      </c>
      <c r="AR217" s="63" t="s">
        <v>159</v>
      </c>
      <c r="AS217" s="63" t="s">
        <v>159</v>
      </c>
      <c r="AT217" s="63" t="s">
        <v>159</v>
      </c>
      <c r="AU217" s="63" t="s">
        <v>159</v>
      </c>
      <c r="AV217" s="63" t="s">
        <v>159</v>
      </c>
      <c r="AW217" s="63" t="s">
        <v>159</v>
      </c>
      <c r="AX217" s="63" t="s">
        <v>159</v>
      </c>
      <c r="AY217" s="63" t="s">
        <v>159</v>
      </c>
      <c r="AZ217" s="63" t="s">
        <v>159</v>
      </c>
      <c r="BA217" s="63" t="s">
        <v>159</v>
      </c>
      <c r="BB217" s="63" t="s">
        <v>159</v>
      </c>
      <c r="BC217" s="63"/>
      <c r="BD217" s="63" t="s">
        <v>159</v>
      </c>
      <c r="BE217" s="63" t="s">
        <v>159</v>
      </c>
      <c r="BF217" s="63" t="s">
        <v>159</v>
      </c>
      <c r="BG217" s="63" t="s">
        <v>159</v>
      </c>
      <c r="BH217" s="63" t="s">
        <v>159</v>
      </c>
      <c r="BI217" s="63" t="s">
        <v>159</v>
      </c>
      <c r="BJ217" s="63" t="s">
        <v>159</v>
      </c>
      <c r="BK217" s="63" t="s">
        <v>159</v>
      </c>
      <c r="BL217" s="63" t="s">
        <v>159</v>
      </c>
      <c r="BM217" s="63" t="s">
        <v>159</v>
      </c>
      <c r="BN217" s="63" t="s">
        <v>159</v>
      </c>
      <c r="BO217" s="63" t="s">
        <v>159</v>
      </c>
      <c r="BP217" s="63" t="s">
        <v>159</v>
      </c>
      <c r="BQ217" s="63" t="s">
        <v>159</v>
      </c>
      <c r="BR217" s="63" t="s">
        <v>159</v>
      </c>
      <c r="BS217" s="63" t="s">
        <v>159</v>
      </c>
      <c r="BT217" s="63" t="s">
        <v>159</v>
      </c>
      <c r="BU217" s="63" t="s">
        <v>159</v>
      </c>
      <c r="BV217" s="63" t="s">
        <v>159</v>
      </c>
      <c r="BW217" s="63" t="s">
        <v>159</v>
      </c>
      <c r="BX217" s="63" t="s">
        <v>159</v>
      </c>
      <c r="BY217" s="63" t="s">
        <v>159</v>
      </c>
      <c r="BZ217" s="63" t="s">
        <v>159</v>
      </c>
      <c r="CA217" s="63" t="s">
        <v>159</v>
      </c>
      <c r="CB217" s="63" t="s">
        <v>159</v>
      </c>
      <c r="CC217" s="63" t="s">
        <v>159</v>
      </c>
      <c r="CD217" s="63" t="s">
        <v>159</v>
      </c>
      <c r="CE217" s="63" t="s">
        <v>159</v>
      </c>
      <c r="CF217" s="63" t="s">
        <v>159</v>
      </c>
      <c r="CG217" s="63" t="s">
        <v>159</v>
      </c>
      <c r="CH217" s="63" t="s">
        <v>159</v>
      </c>
      <c r="CI217" s="63" t="s">
        <v>159</v>
      </c>
      <c r="CJ217" s="63" t="s">
        <v>159</v>
      </c>
      <c r="CK217" s="63" t="s">
        <v>159</v>
      </c>
      <c r="CL217" s="63" t="s">
        <v>159</v>
      </c>
      <c r="CM217" s="63" t="s">
        <v>159</v>
      </c>
      <c r="CN217" s="63" t="s">
        <v>159</v>
      </c>
      <c r="CO217" s="63" t="s">
        <v>159</v>
      </c>
      <c r="CP217" s="63" t="s">
        <v>159</v>
      </c>
      <c r="CQ217" s="63" t="s">
        <v>159</v>
      </c>
      <c r="CR217" s="63" t="s">
        <v>159</v>
      </c>
      <c r="CS217" s="63" t="s">
        <v>159</v>
      </c>
      <c r="CT217" s="63" t="s">
        <v>159</v>
      </c>
      <c r="CU217" s="63" t="s">
        <v>159</v>
      </c>
      <c r="CV217" s="63" t="s">
        <v>159</v>
      </c>
      <c r="CW217" s="63" t="s">
        <v>159</v>
      </c>
      <c r="CX217" s="63" t="s">
        <v>159</v>
      </c>
      <c r="CY217" s="63" t="s">
        <v>159</v>
      </c>
      <c r="CZ217" s="63" t="s">
        <v>159</v>
      </c>
      <c r="DA217" s="63" t="s">
        <v>159</v>
      </c>
      <c r="DB217" s="63" t="s">
        <v>159</v>
      </c>
      <c r="DC217" s="63" t="s">
        <v>159</v>
      </c>
      <c r="DD217" s="63" t="s">
        <v>159</v>
      </c>
      <c r="DE217" s="63" t="s">
        <v>159</v>
      </c>
      <c r="DF217" s="63" t="s">
        <v>159</v>
      </c>
      <c r="DG217" s="63" t="s">
        <v>159</v>
      </c>
      <c r="DH217" s="63" t="s">
        <v>159</v>
      </c>
      <c r="DI217" s="63" t="s">
        <v>159</v>
      </c>
      <c r="DJ217" s="63" t="s">
        <v>159</v>
      </c>
      <c r="DK217" s="63" t="s">
        <v>159</v>
      </c>
      <c r="DL217" s="63" t="s">
        <v>159</v>
      </c>
      <c r="DM217" s="63" t="s">
        <v>159</v>
      </c>
      <c r="DN217" s="63" t="s">
        <v>159</v>
      </c>
      <c r="DO217" s="63" t="s">
        <v>159</v>
      </c>
      <c r="DP217" s="63" t="s">
        <v>159</v>
      </c>
      <c r="DQ217" s="63" t="s">
        <v>159</v>
      </c>
      <c r="DR217" s="63" t="s">
        <v>159</v>
      </c>
      <c r="DS217" s="63" t="s">
        <v>159</v>
      </c>
      <c r="DT217" s="63" t="s">
        <v>159</v>
      </c>
      <c r="DU217" s="63" t="s">
        <v>159</v>
      </c>
      <c r="DV217" s="63" t="s">
        <v>159</v>
      </c>
      <c r="DW217" s="63" t="s">
        <v>159</v>
      </c>
      <c r="DX217" s="63" t="s">
        <v>159</v>
      </c>
      <c r="DY217" s="63" t="s">
        <v>159</v>
      </c>
      <c r="DZ217" s="63" t="s">
        <v>159</v>
      </c>
      <c r="EA217" s="63" t="s">
        <v>159</v>
      </c>
      <c r="EB217" s="63" t="s">
        <v>159</v>
      </c>
      <c r="EC217" s="63" t="s">
        <v>159</v>
      </c>
      <c r="ED217" s="63" t="s">
        <v>159</v>
      </c>
      <c r="EE217" s="63" t="s">
        <v>159</v>
      </c>
      <c r="EF217" s="63" t="s">
        <v>159</v>
      </c>
      <c r="EG217" s="63" t="s">
        <v>159</v>
      </c>
      <c r="EH217" s="63" t="s">
        <v>159</v>
      </c>
      <c r="EI217" s="63" t="s">
        <v>159</v>
      </c>
      <c r="EJ217" s="63" t="s">
        <v>159</v>
      </c>
      <c r="EK217" s="63" t="s">
        <v>159</v>
      </c>
      <c r="EL217" s="66" t="s">
        <v>1676</v>
      </c>
      <c r="EM217" s="63" t="s">
        <v>411</v>
      </c>
      <c r="EN217" s="63" t="s">
        <v>1677</v>
      </c>
      <c r="EO217" s="66" t="s">
        <v>1678</v>
      </c>
      <c r="EP217" s="63" t="s">
        <v>1679</v>
      </c>
      <c r="EQ217" s="63" t="s">
        <v>1680</v>
      </c>
      <c r="ER217" s="63" t="s">
        <v>1681</v>
      </c>
      <c r="ES217" s="63" t="s">
        <v>1682</v>
      </c>
    </row>
    <row r="218" spans="1:149" s="2" customFormat="1" ht="22.5" customHeight="1" x14ac:dyDescent="0.35">
      <c r="A218" s="29">
        <v>216</v>
      </c>
      <c r="B218" s="63" t="s">
        <v>1683</v>
      </c>
      <c r="C218" s="67"/>
      <c r="D218" s="63" t="s">
        <v>846</v>
      </c>
      <c r="E218" s="63" t="s">
        <v>1594</v>
      </c>
      <c r="F218" s="63">
        <v>48</v>
      </c>
      <c r="G218" s="63">
        <v>8</v>
      </c>
      <c r="H218" s="63" t="s">
        <v>157</v>
      </c>
      <c r="I218" s="63" t="s">
        <v>158</v>
      </c>
      <c r="J218" s="64">
        <v>9500000</v>
      </c>
      <c r="K218" s="64">
        <v>1500000</v>
      </c>
      <c r="L218" s="63" t="s">
        <v>1415</v>
      </c>
      <c r="M218" s="63" t="s">
        <v>147</v>
      </c>
      <c r="N218" s="63">
        <v>321</v>
      </c>
      <c r="O218" s="63" t="s">
        <v>212</v>
      </c>
      <c r="P218" s="63">
        <v>30</v>
      </c>
      <c r="Q218" s="63"/>
      <c r="R218" s="63" t="s">
        <v>159</v>
      </c>
      <c r="S218" s="63" t="s">
        <v>159</v>
      </c>
      <c r="T218" s="63" t="s">
        <v>159</v>
      </c>
      <c r="U218" s="63" t="s">
        <v>159</v>
      </c>
      <c r="V218" s="63" t="s">
        <v>159</v>
      </c>
      <c r="W218" s="63" t="s">
        <v>159</v>
      </c>
      <c r="X218" s="63" t="s">
        <v>159</v>
      </c>
      <c r="Y218" s="63" t="s">
        <v>159</v>
      </c>
      <c r="Z218" s="63" t="s">
        <v>159</v>
      </c>
      <c r="AA218" s="63" t="s">
        <v>159</v>
      </c>
      <c r="AB218" s="63" t="s">
        <v>159</v>
      </c>
      <c r="AC218" s="63" t="s">
        <v>159</v>
      </c>
      <c r="AD218" s="63" t="s">
        <v>159</v>
      </c>
      <c r="AE218" s="63" t="s">
        <v>159</v>
      </c>
      <c r="AF218" s="63" t="s">
        <v>159</v>
      </c>
      <c r="AG218" s="63" t="s">
        <v>159</v>
      </c>
      <c r="AH218" s="63" t="s">
        <v>159</v>
      </c>
      <c r="AI218" s="63" t="s">
        <v>159</v>
      </c>
      <c r="AJ218" s="63" t="s">
        <v>159</v>
      </c>
      <c r="AK218" s="63" t="s">
        <v>159</v>
      </c>
      <c r="AL218" s="63" t="s">
        <v>159</v>
      </c>
      <c r="AM218" s="63" t="s">
        <v>159</v>
      </c>
      <c r="AN218" s="63" t="s">
        <v>159</v>
      </c>
      <c r="AO218" s="63" t="s">
        <v>159</v>
      </c>
      <c r="AP218" s="63" t="s">
        <v>159</v>
      </c>
      <c r="AQ218" s="63" t="s">
        <v>159</v>
      </c>
      <c r="AR218" s="63" t="s">
        <v>159</v>
      </c>
      <c r="AS218" s="63" t="s">
        <v>159</v>
      </c>
      <c r="AT218" s="63" t="s">
        <v>159</v>
      </c>
      <c r="AU218" s="63" t="s">
        <v>159</v>
      </c>
      <c r="AV218" s="63" t="s">
        <v>159</v>
      </c>
      <c r="AW218" s="63" t="s">
        <v>159</v>
      </c>
      <c r="AX218" s="63" t="s">
        <v>159</v>
      </c>
      <c r="AY218" s="63" t="s">
        <v>159</v>
      </c>
      <c r="AZ218" s="63" t="s">
        <v>159</v>
      </c>
      <c r="BA218" s="63" t="s">
        <v>159</v>
      </c>
      <c r="BB218" s="63" t="s">
        <v>159</v>
      </c>
      <c r="BC218" s="63"/>
      <c r="BD218" s="63" t="s">
        <v>159</v>
      </c>
      <c r="BE218" s="63" t="s">
        <v>159</v>
      </c>
      <c r="BF218" s="63" t="s">
        <v>159</v>
      </c>
      <c r="BG218" s="63" t="s">
        <v>159</v>
      </c>
      <c r="BH218" s="63" t="s">
        <v>159</v>
      </c>
      <c r="BI218" s="63" t="s">
        <v>159</v>
      </c>
      <c r="BJ218" s="63" t="s">
        <v>159</v>
      </c>
      <c r="BK218" s="63" t="s">
        <v>159</v>
      </c>
      <c r="BL218" s="63" t="s">
        <v>159</v>
      </c>
      <c r="BM218" s="63" t="s">
        <v>159</v>
      </c>
      <c r="BN218" s="63" t="s">
        <v>159</v>
      </c>
      <c r="BO218" s="63" t="s">
        <v>159</v>
      </c>
      <c r="BP218" s="63" t="s">
        <v>159</v>
      </c>
      <c r="BQ218" s="63" t="s">
        <v>159</v>
      </c>
      <c r="BR218" s="63" t="s">
        <v>159</v>
      </c>
      <c r="BS218" s="63" t="s">
        <v>159</v>
      </c>
      <c r="BT218" s="63" t="s">
        <v>159</v>
      </c>
      <c r="BU218" s="63" t="s">
        <v>159</v>
      </c>
      <c r="BV218" s="63" t="s">
        <v>159</v>
      </c>
      <c r="BW218" s="63" t="s">
        <v>159</v>
      </c>
      <c r="BX218" s="63" t="s">
        <v>159</v>
      </c>
      <c r="BY218" s="63" t="s">
        <v>159</v>
      </c>
      <c r="BZ218" s="63" t="s">
        <v>159</v>
      </c>
      <c r="CA218" s="63" t="s">
        <v>159</v>
      </c>
      <c r="CB218" s="63" t="s">
        <v>159</v>
      </c>
      <c r="CC218" s="63" t="s">
        <v>159</v>
      </c>
      <c r="CD218" s="63" t="s">
        <v>159</v>
      </c>
      <c r="CE218" s="63" t="s">
        <v>159</v>
      </c>
      <c r="CF218" s="63" t="s">
        <v>159</v>
      </c>
      <c r="CG218" s="63" t="s">
        <v>159</v>
      </c>
      <c r="CH218" s="63" t="s">
        <v>159</v>
      </c>
      <c r="CI218" s="63" t="s">
        <v>159</v>
      </c>
      <c r="CJ218" s="63" t="s">
        <v>159</v>
      </c>
      <c r="CK218" s="63" t="s">
        <v>159</v>
      </c>
      <c r="CL218" s="63" t="s">
        <v>159</v>
      </c>
      <c r="CM218" s="63" t="s">
        <v>159</v>
      </c>
      <c r="CN218" s="63" t="s">
        <v>159</v>
      </c>
      <c r="CO218" s="63" t="s">
        <v>159</v>
      </c>
      <c r="CP218" s="63" t="s">
        <v>159</v>
      </c>
      <c r="CQ218" s="63" t="s">
        <v>159</v>
      </c>
      <c r="CR218" s="63" t="s">
        <v>159</v>
      </c>
      <c r="CS218" s="63" t="s">
        <v>159</v>
      </c>
      <c r="CT218" s="63" t="s">
        <v>159</v>
      </c>
      <c r="CU218" s="63" t="s">
        <v>159</v>
      </c>
      <c r="CV218" s="63" t="s">
        <v>159</v>
      </c>
      <c r="CW218" s="63" t="s">
        <v>159</v>
      </c>
      <c r="CX218" s="63" t="s">
        <v>159</v>
      </c>
      <c r="CY218" s="63" t="s">
        <v>159</v>
      </c>
      <c r="CZ218" s="63" t="s">
        <v>159</v>
      </c>
      <c r="DA218" s="63" t="s">
        <v>159</v>
      </c>
      <c r="DB218" s="63" t="s">
        <v>159</v>
      </c>
      <c r="DC218" s="63" t="s">
        <v>159</v>
      </c>
      <c r="DD218" s="63" t="s">
        <v>159</v>
      </c>
      <c r="DE218" s="63" t="s">
        <v>159</v>
      </c>
      <c r="DF218" s="63" t="s">
        <v>159</v>
      </c>
      <c r="DG218" s="63" t="s">
        <v>159</v>
      </c>
      <c r="DH218" s="63" t="s">
        <v>159</v>
      </c>
      <c r="DI218" s="63" t="s">
        <v>159</v>
      </c>
      <c r="DJ218" s="63" t="s">
        <v>159</v>
      </c>
      <c r="DK218" s="63" t="s">
        <v>159</v>
      </c>
      <c r="DL218" s="63" t="s">
        <v>159</v>
      </c>
      <c r="DM218" s="63" t="s">
        <v>159</v>
      </c>
      <c r="DN218" s="63" t="s">
        <v>159</v>
      </c>
      <c r="DO218" s="63" t="s">
        <v>159</v>
      </c>
      <c r="DP218" s="63" t="s">
        <v>159</v>
      </c>
      <c r="DQ218" s="63" t="s">
        <v>159</v>
      </c>
      <c r="DR218" s="63" t="s">
        <v>159</v>
      </c>
      <c r="DS218" s="63" t="s">
        <v>159</v>
      </c>
      <c r="DT218" s="63" t="s">
        <v>159</v>
      </c>
      <c r="DU218" s="63" t="s">
        <v>159</v>
      </c>
      <c r="DV218" s="63" t="s">
        <v>159</v>
      </c>
      <c r="DW218" s="63" t="s">
        <v>159</v>
      </c>
      <c r="DX218" s="63" t="s">
        <v>159</v>
      </c>
      <c r="DY218" s="63" t="s">
        <v>159</v>
      </c>
      <c r="DZ218" s="63" t="s">
        <v>159</v>
      </c>
      <c r="EA218" s="63" t="s">
        <v>159</v>
      </c>
      <c r="EB218" s="63" t="s">
        <v>159</v>
      </c>
      <c r="EC218" s="63" t="s">
        <v>159</v>
      </c>
      <c r="ED218" s="63" t="s">
        <v>159</v>
      </c>
      <c r="EE218" s="63" t="s">
        <v>159</v>
      </c>
      <c r="EF218" s="63" t="s">
        <v>159</v>
      </c>
      <c r="EG218" s="63" t="s">
        <v>159</v>
      </c>
      <c r="EH218" s="63" t="s">
        <v>159</v>
      </c>
      <c r="EI218" s="63" t="s">
        <v>159</v>
      </c>
      <c r="EJ218" s="63" t="s">
        <v>159</v>
      </c>
      <c r="EK218" s="63" t="s">
        <v>159</v>
      </c>
      <c r="EL218" s="63" t="s">
        <v>1684</v>
      </c>
      <c r="EM218" s="66" t="s">
        <v>1685</v>
      </c>
      <c r="EN218" s="63" t="s">
        <v>1686</v>
      </c>
      <c r="EO218" s="63" t="s">
        <v>1687</v>
      </c>
      <c r="EP218" s="63" t="s">
        <v>1688</v>
      </c>
      <c r="EQ218" s="63" t="s">
        <v>1689</v>
      </c>
      <c r="ER218" s="63" t="s">
        <v>1690</v>
      </c>
      <c r="ES218" s="63" t="s">
        <v>1691</v>
      </c>
    </row>
    <row r="219" spans="1:149" s="2" customFormat="1" ht="22.5" customHeight="1" x14ac:dyDescent="0.35">
      <c r="A219" s="29">
        <v>217</v>
      </c>
      <c r="B219" s="63" t="s">
        <v>1692</v>
      </c>
      <c r="C219" s="67"/>
      <c r="D219" s="63" t="s">
        <v>846</v>
      </c>
      <c r="E219" s="63" t="s">
        <v>1693</v>
      </c>
      <c r="F219" s="63">
        <v>62</v>
      </c>
      <c r="G219" s="63">
        <v>6</v>
      </c>
      <c r="H219" s="63" t="s">
        <v>157</v>
      </c>
      <c r="I219" s="63" t="s">
        <v>172</v>
      </c>
      <c r="J219" s="64">
        <v>10500000</v>
      </c>
      <c r="K219" s="64">
        <v>4300000</v>
      </c>
      <c r="L219" s="63" t="s">
        <v>370</v>
      </c>
      <c r="M219" s="63" t="s">
        <v>147</v>
      </c>
      <c r="N219" s="63">
        <v>520</v>
      </c>
      <c r="O219" s="63" t="s">
        <v>1641</v>
      </c>
      <c r="P219" s="63">
        <v>43</v>
      </c>
      <c r="Q219" s="63"/>
      <c r="R219" s="63" t="s">
        <v>159</v>
      </c>
      <c r="S219" s="63" t="s">
        <v>159</v>
      </c>
      <c r="T219" s="63" t="s">
        <v>159</v>
      </c>
      <c r="U219" s="63" t="s">
        <v>159</v>
      </c>
      <c r="V219" s="63" t="s">
        <v>159</v>
      </c>
      <c r="W219" s="63" t="s">
        <v>159</v>
      </c>
      <c r="X219" s="63" t="s">
        <v>159</v>
      </c>
      <c r="Y219" s="63" t="s">
        <v>159</v>
      </c>
      <c r="Z219" s="63" t="s">
        <v>159</v>
      </c>
      <c r="AA219" s="63" t="s">
        <v>159</v>
      </c>
      <c r="AB219" s="63" t="s">
        <v>159</v>
      </c>
      <c r="AC219" s="63" t="s">
        <v>159</v>
      </c>
      <c r="AD219" s="63" t="s">
        <v>159</v>
      </c>
      <c r="AE219" s="63" t="s">
        <v>159</v>
      </c>
      <c r="AF219" s="63" t="s">
        <v>159</v>
      </c>
      <c r="AG219" s="63" t="s">
        <v>159</v>
      </c>
      <c r="AH219" s="63" t="s">
        <v>159</v>
      </c>
      <c r="AI219" s="63" t="s">
        <v>159</v>
      </c>
      <c r="AJ219" s="63" t="s">
        <v>159</v>
      </c>
      <c r="AK219" s="63" t="s">
        <v>159</v>
      </c>
      <c r="AL219" s="63" t="s">
        <v>159</v>
      </c>
      <c r="AM219" s="63" t="s">
        <v>159</v>
      </c>
      <c r="AN219" s="63" t="s">
        <v>159</v>
      </c>
      <c r="AO219" s="63" t="s">
        <v>159</v>
      </c>
      <c r="AP219" s="63" t="s">
        <v>159</v>
      </c>
      <c r="AQ219" s="63" t="s">
        <v>159</v>
      </c>
      <c r="AR219" s="63" t="s">
        <v>159</v>
      </c>
      <c r="AS219" s="63" t="s">
        <v>159</v>
      </c>
      <c r="AT219" s="63" t="s">
        <v>159</v>
      </c>
      <c r="AU219" s="63" t="s">
        <v>159</v>
      </c>
      <c r="AV219" s="63" t="s">
        <v>159</v>
      </c>
      <c r="AW219" s="63" t="s">
        <v>159</v>
      </c>
      <c r="AX219" s="63" t="s">
        <v>159</v>
      </c>
      <c r="AY219" s="63" t="s">
        <v>159</v>
      </c>
      <c r="AZ219" s="63" t="s">
        <v>159</v>
      </c>
      <c r="BA219" s="63" t="s">
        <v>159</v>
      </c>
      <c r="BB219" s="63" t="s">
        <v>159</v>
      </c>
      <c r="BC219" s="63"/>
      <c r="BD219" s="63" t="s">
        <v>159</v>
      </c>
      <c r="BE219" s="63" t="s">
        <v>159</v>
      </c>
      <c r="BF219" s="63" t="s">
        <v>159</v>
      </c>
      <c r="BG219" s="63" t="s">
        <v>159</v>
      </c>
      <c r="BH219" s="63" t="s">
        <v>159</v>
      </c>
      <c r="BI219" s="63" t="s">
        <v>159</v>
      </c>
      <c r="BJ219" s="63" t="s">
        <v>159</v>
      </c>
      <c r="BK219" s="63" t="s">
        <v>159</v>
      </c>
      <c r="BL219" s="63" t="s">
        <v>159</v>
      </c>
      <c r="BM219" s="63" t="s">
        <v>159</v>
      </c>
      <c r="BN219" s="63" t="s">
        <v>159</v>
      </c>
      <c r="BO219" s="63" t="s">
        <v>159</v>
      </c>
      <c r="BP219" s="63" t="s">
        <v>159</v>
      </c>
      <c r="BQ219" s="63" t="s">
        <v>159</v>
      </c>
      <c r="BR219" s="63" t="s">
        <v>159</v>
      </c>
      <c r="BS219" s="63" t="s">
        <v>159</v>
      </c>
      <c r="BT219" s="63" t="s">
        <v>159</v>
      </c>
      <c r="BU219" s="63" t="s">
        <v>159</v>
      </c>
      <c r="BV219" s="63" t="s">
        <v>159</v>
      </c>
      <c r="BW219" s="63" t="s">
        <v>159</v>
      </c>
      <c r="BX219" s="63" t="s">
        <v>159</v>
      </c>
      <c r="BY219" s="63" t="s">
        <v>159</v>
      </c>
      <c r="BZ219" s="63" t="s">
        <v>159</v>
      </c>
      <c r="CA219" s="63" t="s">
        <v>159</v>
      </c>
      <c r="CB219" s="63" t="s">
        <v>159</v>
      </c>
      <c r="CC219" s="63" t="s">
        <v>159</v>
      </c>
      <c r="CD219" s="63" t="s">
        <v>159</v>
      </c>
      <c r="CE219" s="63" t="s">
        <v>159</v>
      </c>
      <c r="CF219" s="63" t="s">
        <v>159</v>
      </c>
      <c r="CG219" s="63" t="s">
        <v>159</v>
      </c>
      <c r="CH219" s="63" t="s">
        <v>159</v>
      </c>
      <c r="CI219" s="63" t="s">
        <v>159</v>
      </c>
      <c r="CJ219" s="63" t="s">
        <v>159</v>
      </c>
      <c r="CK219" s="63" t="s">
        <v>159</v>
      </c>
      <c r="CL219" s="63" t="s">
        <v>159</v>
      </c>
      <c r="CM219" s="63" t="s">
        <v>159</v>
      </c>
      <c r="CN219" s="63" t="s">
        <v>159</v>
      </c>
      <c r="CO219" s="63" t="s">
        <v>159</v>
      </c>
      <c r="CP219" s="63" t="s">
        <v>159</v>
      </c>
      <c r="CQ219" s="63" t="s">
        <v>159</v>
      </c>
      <c r="CR219" s="63" t="s">
        <v>159</v>
      </c>
      <c r="CS219" s="63" t="s">
        <v>159</v>
      </c>
      <c r="CT219" s="63" t="s">
        <v>159</v>
      </c>
      <c r="CU219" s="63" t="s">
        <v>159</v>
      </c>
      <c r="CV219" s="63" t="s">
        <v>159</v>
      </c>
      <c r="CW219" s="63" t="s">
        <v>159</v>
      </c>
      <c r="CX219" s="63" t="s">
        <v>159</v>
      </c>
      <c r="CY219" s="63" t="s">
        <v>159</v>
      </c>
      <c r="CZ219" s="63" t="s">
        <v>159</v>
      </c>
      <c r="DA219" s="63" t="s">
        <v>159</v>
      </c>
      <c r="DB219" s="63" t="s">
        <v>159</v>
      </c>
      <c r="DC219" s="63" t="s">
        <v>159</v>
      </c>
      <c r="DD219" s="63" t="s">
        <v>159</v>
      </c>
      <c r="DE219" s="63" t="s">
        <v>159</v>
      </c>
      <c r="DF219" s="63" t="s">
        <v>159</v>
      </c>
      <c r="DG219" s="63" t="s">
        <v>159</v>
      </c>
      <c r="DH219" s="63" t="s">
        <v>159</v>
      </c>
      <c r="DI219" s="63" t="s">
        <v>159</v>
      </c>
      <c r="DJ219" s="63" t="s">
        <v>159</v>
      </c>
      <c r="DK219" s="63" t="s">
        <v>159</v>
      </c>
      <c r="DL219" s="63" t="s">
        <v>159</v>
      </c>
      <c r="DM219" s="63" t="s">
        <v>159</v>
      </c>
      <c r="DN219" s="63" t="s">
        <v>159</v>
      </c>
      <c r="DO219" s="63" t="s">
        <v>159</v>
      </c>
      <c r="DP219" s="63" t="s">
        <v>159</v>
      </c>
      <c r="DQ219" s="63" t="s">
        <v>159</v>
      </c>
      <c r="DR219" s="63" t="s">
        <v>159</v>
      </c>
      <c r="DS219" s="63" t="s">
        <v>159</v>
      </c>
      <c r="DT219" s="63" t="s">
        <v>159</v>
      </c>
      <c r="DU219" s="63" t="s">
        <v>159</v>
      </c>
      <c r="DV219" s="63" t="s">
        <v>159</v>
      </c>
      <c r="DW219" s="63" t="s">
        <v>159</v>
      </c>
      <c r="DX219" s="63" t="s">
        <v>159</v>
      </c>
      <c r="DY219" s="63" t="s">
        <v>159</v>
      </c>
      <c r="DZ219" s="63" t="s">
        <v>159</v>
      </c>
      <c r="EA219" s="63" t="s">
        <v>159</v>
      </c>
      <c r="EB219" s="63" t="s">
        <v>159</v>
      </c>
      <c r="EC219" s="63" t="s">
        <v>159</v>
      </c>
      <c r="ED219" s="63" t="s">
        <v>159</v>
      </c>
      <c r="EE219" s="63" t="s">
        <v>159</v>
      </c>
      <c r="EF219" s="63" t="s">
        <v>159</v>
      </c>
      <c r="EG219" s="63" t="s">
        <v>159</v>
      </c>
      <c r="EH219" s="63" t="s">
        <v>159</v>
      </c>
      <c r="EI219" s="63" t="s">
        <v>159</v>
      </c>
      <c r="EJ219" s="63" t="s">
        <v>159</v>
      </c>
      <c r="EK219" s="63" t="s">
        <v>159</v>
      </c>
      <c r="EL219" s="63" t="s">
        <v>1694</v>
      </c>
      <c r="EM219" s="63" t="s">
        <v>1695</v>
      </c>
      <c r="EN219" s="63" t="s">
        <v>1696</v>
      </c>
      <c r="EO219" s="63" t="s">
        <v>1697</v>
      </c>
      <c r="EP219" s="63" t="s">
        <v>1698</v>
      </c>
      <c r="EQ219" s="63"/>
      <c r="ER219" s="63"/>
      <c r="ES219" s="63"/>
    </row>
    <row r="220" spans="1:149" s="2" customFormat="1" ht="22.5" customHeight="1" x14ac:dyDescent="0.35">
      <c r="A220" s="29">
        <v>218</v>
      </c>
      <c r="B220" s="63" t="s">
        <v>1699</v>
      </c>
      <c r="C220" s="67"/>
      <c r="D220" s="63" t="s">
        <v>846</v>
      </c>
      <c r="E220" s="63" t="s">
        <v>1700</v>
      </c>
      <c r="F220" s="63">
        <v>37</v>
      </c>
      <c r="G220" s="63">
        <v>2</v>
      </c>
      <c r="H220" s="63" t="s">
        <v>157</v>
      </c>
      <c r="I220" s="63" t="s">
        <v>172</v>
      </c>
      <c r="J220" s="64">
        <v>24000000</v>
      </c>
      <c r="K220" s="64">
        <v>12000000</v>
      </c>
      <c r="L220" s="63" t="s">
        <v>233</v>
      </c>
      <c r="M220" s="63" t="s">
        <v>147</v>
      </c>
      <c r="N220" s="65">
        <v>1040</v>
      </c>
      <c r="O220" s="63" t="s">
        <v>453</v>
      </c>
      <c r="P220" s="63">
        <v>12</v>
      </c>
      <c r="Q220" s="63"/>
      <c r="R220" s="63" t="s">
        <v>149</v>
      </c>
      <c r="S220" s="63" t="s">
        <v>149</v>
      </c>
      <c r="T220" s="63" t="s">
        <v>149</v>
      </c>
      <c r="U220" s="63" t="s">
        <v>149</v>
      </c>
      <c r="V220" s="63" t="s">
        <v>149</v>
      </c>
      <c r="W220" s="63" t="s">
        <v>149</v>
      </c>
      <c r="X220" s="63" t="s">
        <v>149</v>
      </c>
      <c r="Y220" s="63" t="s">
        <v>149</v>
      </c>
      <c r="Z220" s="63" t="s">
        <v>149</v>
      </c>
      <c r="AA220" s="63" t="s">
        <v>149</v>
      </c>
      <c r="AB220" s="63" t="s">
        <v>149</v>
      </c>
      <c r="AC220" s="63" t="s">
        <v>149</v>
      </c>
      <c r="AD220" s="63" t="s">
        <v>149</v>
      </c>
      <c r="AE220" s="63" t="s">
        <v>149</v>
      </c>
      <c r="AF220" s="63" t="s">
        <v>149</v>
      </c>
      <c r="AG220" s="63" t="s">
        <v>149</v>
      </c>
      <c r="AH220" s="63" t="s">
        <v>149</v>
      </c>
      <c r="AI220" s="63" t="s">
        <v>149</v>
      </c>
      <c r="AJ220" s="63" t="s">
        <v>149</v>
      </c>
      <c r="AK220" s="63" t="s">
        <v>149</v>
      </c>
      <c r="AL220" s="63" t="s">
        <v>149</v>
      </c>
      <c r="AM220" s="63" t="s">
        <v>149</v>
      </c>
      <c r="AN220" s="63" t="s">
        <v>149</v>
      </c>
      <c r="AO220" s="63" t="s">
        <v>149</v>
      </c>
      <c r="AP220" s="63" t="s">
        <v>149</v>
      </c>
      <c r="AQ220" s="63" t="s">
        <v>149</v>
      </c>
      <c r="AR220" s="63" t="s">
        <v>149</v>
      </c>
      <c r="AS220" s="63" t="s">
        <v>149</v>
      </c>
      <c r="AT220" s="63" t="s">
        <v>149</v>
      </c>
      <c r="AU220" s="63" t="s">
        <v>149</v>
      </c>
      <c r="AV220" s="63" t="s">
        <v>149</v>
      </c>
      <c r="AW220" s="63" t="s">
        <v>149</v>
      </c>
      <c r="AX220" s="63" t="s">
        <v>149</v>
      </c>
      <c r="AY220" s="63" t="s">
        <v>149</v>
      </c>
      <c r="AZ220" s="63" t="s">
        <v>149</v>
      </c>
      <c r="BA220" s="63" t="s">
        <v>149</v>
      </c>
      <c r="BB220" s="63" t="s">
        <v>149</v>
      </c>
      <c r="BC220" s="63"/>
      <c r="BD220" s="63" t="s">
        <v>149</v>
      </c>
      <c r="BE220" s="63" t="s">
        <v>149</v>
      </c>
      <c r="BF220" s="63" t="s">
        <v>149</v>
      </c>
      <c r="BG220" s="63" t="s">
        <v>149</v>
      </c>
      <c r="BH220" s="63" t="s">
        <v>149</v>
      </c>
      <c r="BI220" s="63" t="s">
        <v>149</v>
      </c>
      <c r="BJ220" s="63" t="s">
        <v>149</v>
      </c>
      <c r="BK220" s="63" t="s">
        <v>149</v>
      </c>
      <c r="BL220" s="63" t="s">
        <v>149</v>
      </c>
      <c r="BM220" s="63" t="s">
        <v>149</v>
      </c>
      <c r="BN220" s="63" t="s">
        <v>149</v>
      </c>
      <c r="BO220" s="63" t="s">
        <v>149</v>
      </c>
      <c r="BP220" s="63" t="s">
        <v>149</v>
      </c>
      <c r="BQ220" s="63" t="s">
        <v>149</v>
      </c>
      <c r="BR220" s="63" t="s">
        <v>149</v>
      </c>
      <c r="BS220" s="63" t="s">
        <v>149</v>
      </c>
      <c r="BT220" s="63" t="s">
        <v>149</v>
      </c>
      <c r="BU220" s="63" t="s">
        <v>149</v>
      </c>
      <c r="BV220" s="63" t="s">
        <v>149</v>
      </c>
      <c r="BW220" s="63" t="s">
        <v>149</v>
      </c>
      <c r="BX220" s="63" t="s">
        <v>149</v>
      </c>
      <c r="BY220" s="63" t="s">
        <v>149</v>
      </c>
      <c r="BZ220" s="63" t="s">
        <v>149</v>
      </c>
      <c r="CA220" s="63" t="s">
        <v>149</v>
      </c>
      <c r="CB220" s="63" t="s">
        <v>149</v>
      </c>
      <c r="CC220" s="63" t="s">
        <v>149</v>
      </c>
      <c r="CD220" s="63" t="s">
        <v>149</v>
      </c>
      <c r="CE220" s="63" t="s">
        <v>149</v>
      </c>
      <c r="CF220" s="63" t="s">
        <v>149</v>
      </c>
      <c r="CG220" s="63" t="s">
        <v>149</v>
      </c>
      <c r="CH220" s="63" t="s">
        <v>149</v>
      </c>
      <c r="CI220" s="63" t="s">
        <v>149</v>
      </c>
      <c r="CJ220" s="63" t="s">
        <v>149</v>
      </c>
      <c r="CK220" s="63" t="s">
        <v>149</v>
      </c>
      <c r="CL220" s="63" t="s">
        <v>149</v>
      </c>
      <c r="CM220" s="63" t="s">
        <v>149</v>
      </c>
      <c r="CN220" s="63" t="s">
        <v>149</v>
      </c>
      <c r="CO220" s="63" t="s">
        <v>149</v>
      </c>
      <c r="CP220" s="63" t="s">
        <v>149</v>
      </c>
      <c r="CQ220" s="63" t="s">
        <v>149</v>
      </c>
      <c r="CR220" s="63" t="s">
        <v>149</v>
      </c>
      <c r="CS220" s="63" t="s">
        <v>149</v>
      </c>
      <c r="CT220" s="63" t="s">
        <v>149</v>
      </c>
      <c r="CU220" s="63" t="s">
        <v>149</v>
      </c>
      <c r="CV220" s="63" t="s">
        <v>149</v>
      </c>
      <c r="CW220" s="63" t="s">
        <v>149</v>
      </c>
      <c r="CX220" s="63" t="s">
        <v>149</v>
      </c>
      <c r="CY220" s="63" t="s">
        <v>149</v>
      </c>
      <c r="CZ220" s="63" t="s">
        <v>149</v>
      </c>
      <c r="DA220" s="63" t="s">
        <v>149</v>
      </c>
      <c r="DB220" s="63" t="s">
        <v>149</v>
      </c>
      <c r="DC220" s="63" t="s">
        <v>149</v>
      </c>
      <c r="DD220" s="63" t="s">
        <v>149</v>
      </c>
      <c r="DE220" s="63" t="s">
        <v>149</v>
      </c>
      <c r="DF220" s="63" t="s">
        <v>149</v>
      </c>
      <c r="DG220" s="63" t="s">
        <v>149</v>
      </c>
      <c r="DH220" s="63" t="s">
        <v>149</v>
      </c>
      <c r="DI220" s="63" t="s">
        <v>149</v>
      </c>
      <c r="DJ220" s="63" t="s">
        <v>149</v>
      </c>
      <c r="DK220" s="63" t="s">
        <v>149</v>
      </c>
      <c r="DL220" s="63" t="s">
        <v>149</v>
      </c>
      <c r="DM220" s="63" t="s">
        <v>149</v>
      </c>
      <c r="DN220" s="63" t="s">
        <v>149</v>
      </c>
      <c r="DO220" s="63" t="s">
        <v>149</v>
      </c>
      <c r="DP220" s="63" t="s">
        <v>149</v>
      </c>
      <c r="DQ220" s="63" t="s">
        <v>149</v>
      </c>
      <c r="DR220" s="63" t="s">
        <v>149</v>
      </c>
      <c r="DS220" s="63" t="s">
        <v>149</v>
      </c>
      <c r="DT220" s="63" t="s">
        <v>149</v>
      </c>
      <c r="DU220" s="63" t="s">
        <v>149</v>
      </c>
      <c r="DV220" s="63" t="s">
        <v>149</v>
      </c>
      <c r="DW220" s="63" t="s">
        <v>149</v>
      </c>
      <c r="DX220" s="63" t="s">
        <v>149</v>
      </c>
      <c r="DY220" s="63" t="s">
        <v>149</v>
      </c>
      <c r="DZ220" s="63" t="s">
        <v>149</v>
      </c>
      <c r="EA220" s="63" t="s">
        <v>149</v>
      </c>
      <c r="EB220" s="63" t="s">
        <v>149</v>
      </c>
      <c r="EC220" s="63" t="s">
        <v>149</v>
      </c>
      <c r="ED220" s="63" t="s">
        <v>149</v>
      </c>
      <c r="EE220" s="63" t="s">
        <v>149</v>
      </c>
      <c r="EF220" s="63" t="s">
        <v>149</v>
      </c>
      <c r="EG220" s="63" t="s">
        <v>149</v>
      </c>
      <c r="EH220" s="63" t="s">
        <v>149</v>
      </c>
      <c r="EI220" s="63" t="s">
        <v>149</v>
      </c>
      <c r="EJ220" s="63" t="s">
        <v>149</v>
      </c>
      <c r="EK220" s="63" t="s">
        <v>149</v>
      </c>
      <c r="EL220" s="63" t="s">
        <v>1701</v>
      </c>
      <c r="EM220" s="66" t="s">
        <v>1702</v>
      </c>
      <c r="EN220" s="63" t="s">
        <v>1614</v>
      </c>
      <c r="EO220" s="63" t="s">
        <v>1703</v>
      </c>
      <c r="EP220" s="63" t="s">
        <v>1688</v>
      </c>
      <c r="EQ220" s="63" t="s">
        <v>1704</v>
      </c>
      <c r="ER220" s="63" t="s">
        <v>1705</v>
      </c>
      <c r="ES220" s="63" t="s">
        <v>1706</v>
      </c>
    </row>
    <row r="221" spans="1:149" s="2" customFormat="1" ht="22.5" customHeight="1" x14ac:dyDescent="0.35">
      <c r="A221" s="29">
        <v>219</v>
      </c>
      <c r="B221" s="63" t="s">
        <v>1707</v>
      </c>
      <c r="C221" s="67"/>
      <c r="D221" s="63" t="s">
        <v>846</v>
      </c>
      <c r="E221" s="63" t="s">
        <v>1631</v>
      </c>
      <c r="F221" s="63">
        <v>36</v>
      </c>
      <c r="G221" s="63">
        <v>4</v>
      </c>
      <c r="H221" s="63" t="s">
        <v>157</v>
      </c>
      <c r="I221" s="63" t="s">
        <v>172</v>
      </c>
      <c r="J221" s="64">
        <v>5000000</v>
      </c>
      <c r="K221" s="64">
        <v>3000000</v>
      </c>
      <c r="L221" s="63" t="s">
        <v>173</v>
      </c>
      <c r="M221" s="63" t="s">
        <v>147</v>
      </c>
      <c r="N221" s="63">
        <v>250</v>
      </c>
      <c r="O221" s="63" t="s">
        <v>356</v>
      </c>
      <c r="P221" s="63">
        <v>20</v>
      </c>
      <c r="Q221" s="63"/>
      <c r="R221" s="63" t="s">
        <v>149</v>
      </c>
      <c r="S221" s="63" t="s">
        <v>149</v>
      </c>
      <c r="T221" s="63" t="s">
        <v>203</v>
      </c>
      <c r="U221" s="63" t="s">
        <v>203</v>
      </c>
      <c r="V221" s="63" t="s">
        <v>203</v>
      </c>
      <c r="W221" s="63"/>
      <c r="X221" s="63" t="s">
        <v>203</v>
      </c>
      <c r="Y221" s="63" t="s">
        <v>149</v>
      </c>
      <c r="Z221" s="63" t="s">
        <v>149</v>
      </c>
      <c r="AA221" s="63" t="s">
        <v>149</v>
      </c>
      <c r="AB221" s="63" t="s">
        <v>149</v>
      </c>
      <c r="AC221" s="63" t="s">
        <v>149</v>
      </c>
      <c r="AD221" s="63" t="s">
        <v>149</v>
      </c>
      <c r="AE221" s="63" t="s">
        <v>149</v>
      </c>
      <c r="AF221" s="63" t="s">
        <v>149</v>
      </c>
      <c r="AG221" s="63" t="s">
        <v>149</v>
      </c>
      <c r="AH221" s="63" t="s">
        <v>323</v>
      </c>
      <c r="AI221" s="63" t="s">
        <v>323</v>
      </c>
      <c r="AJ221" s="63" t="s">
        <v>323</v>
      </c>
      <c r="AK221" s="63" t="s">
        <v>149</v>
      </c>
      <c r="AL221" s="63" t="s">
        <v>149</v>
      </c>
      <c r="AM221" s="63" t="s">
        <v>323</v>
      </c>
      <c r="AN221" s="63" t="s">
        <v>149</v>
      </c>
      <c r="AO221" s="63" t="s">
        <v>149</v>
      </c>
      <c r="AP221" s="63" t="s">
        <v>149</v>
      </c>
      <c r="AQ221" s="63" t="s">
        <v>149</v>
      </c>
      <c r="AR221" s="63" t="s">
        <v>149</v>
      </c>
      <c r="AS221" s="63" t="s">
        <v>149</v>
      </c>
      <c r="AT221" s="63" t="s">
        <v>149</v>
      </c>
      <c r="AU221" s="63" t="s">
        <v>149</v>
      </c>
      <c r="AV221" s="63" t="s">
        <v>149</v>
      </c>
      <c r="AW221" s="63" t="s">
        <v>149</v>
      </c>
      <c r="AX221" s="63" t="s">
        <v>149</v>
      </c>
      <c r="AY221" s="63" t="s">
        <v>149</v>
      </c>
      <c r="AZ221" s="63" t="s">
        <v>149</v>
      </c>
      <c r="BA221" s="63" t="s">
        <v>149</v>
      </c>
      <c r="BB221" s="63" t="s">
        <v>149</v>
      </c>
      <c r="BC221" s="63"/>
      <c r="BD221" s="63" t="s">
        <v>149</v>
      </c>
      <c r="BE221" s="63" t="s">
        <v>149</v>
      </c>
      <c r="BF221" s="63" t="s">
        <v>149</v>
      </c>
      <c r="BG221" s="63" t="s">
        <v>149</v>
      </c>
      <c r="BH221" s="63" t="s">
        <v>149</v>
      </c>
      <c r="BI221" s="63" t="s">
        <v>149</v>
      </c>
      <c r="BJ221" s="63" t="s">
        <v>149</v>
      </c>
      <c r="BK221" s="63" t="s">
        <v>149</v>
      </c>
      <c r="BL221" s="63" t="s">
        <v>149</v>
      </c>
      <c r="BM221" s="63" t="s">
        <v>149</v>
      </c>
      <c r="BN221" s="63" t="s">
        <v>149</v>
      </c>
      <c r="BO221" s="63" t="s">
        <v>149</v>
      </c>
      <c r="BP221" s="63" t="s">
        <v>149</v>
      </c>
      <c r="BQ221" s="63" t="s">
        <v>149</v>
      </c>
      <c r="BR221" s="63" t="s">
        <v>149</v>
      </c>
      <c r="BS221" s="63" t="s">
        <v>149</v>
      </c>
      <c r="BT221" s="63" t="s">
        <v>149</v>
      </c>
      <c r="BU221" s="63" t="s">
        <v>149</v>
      </c>
      <c r="BV221" s="63" t="s">
        <v>149</v>
      </c>
      <c r="BW221" s="63" t="s">
        <v>149</v>
      </c>
      <c r="BX221" s="63" t="s">
        <v>149</v>
      </c>
      <c r="BY221" s="63" t="s">
        <v>149</v>
      </c>
      <c r="BZ221" s="63" t="s">
        <v>149</v>
      </c>
      <c r="CA221" s="63"/>
      <c r="CB221" s="63" t="s">
        <v>149</v>
      </c>
      <c r="CC221" s="63" t="s">
        <v>149</v>
      </c>
      <c r="CD221" s="63" t="s">
        <v>149</v>
      </c>
      <c r="CE221" s="63" t="s">
        <v>149</v>
      </c>
      <c r="CF221" s="63" t="s">
        <v>149</v>
      </c>
      <c r="CG221" s="63" t="s">
        <v>149</v>
      </c>
      <c r="CH221" s="63" t="s">
        <v>149</v>
      </c>
      <c r="CI221" s="63" t="s">
        <v>149</v>
      </c>
      <c r="CJ221" s="63" t="s">
        <v>149</v>
      </c>
      <c r="CK221" s="63" t="s">
        <v>149</v>
      </c>
      <c r="CL221" s="63" t="s">
        <v>149</v>
      </c>
      <c r="CM221" s="63" t="s">
        <v>149</v>
      </c>
      <c r="CN221" s="63" t="s">
        <v>149</v>
      </c>
      <c r="CO221" s="63" t="s">
        <v>149</v>
      </c>
      <c r="CP221" s="63" t="s">
        <v>149</v>
      </c>
      <c r="CQ221" s="63" t="s">
        <v>149</v>
      </c>
      <c r="CR221" s="63" t="s">
        <v>149</v>
      </c>
      <c r="CS221" s="63" t="s">
        <v>149</v>
      </c>
      <c r="CT221" s="63" t="s">
        <v>149</v>
      </c>
      <c r="CU221" s="63" t="s">
        <v>149</v>
      </c>
      <c r="CV221" s="63" t="s">
        <v>149</v>
      </c>
      <c r="CW221" s="63" t="s">
        <v>149</v>
      </c>
      <c r="CX221" s="63" t="s">
        <v>149</v>
      </c>
      <c r="CY221" s="63" t="s">
        <v>149</v>
      </c>
      <c r="CZ221" s="63" t="s">
        <v>149</v>
      </c>
      <c r="DA221" s="63"/>
      <c r="DB221" s="63" t="s">
        <v>149</v>
      </c>
      <c r="DC221" s="63" t="s">
        <v>149</v>
      </c>
      <c r="DD221" s="63" t="s">
        <v>149</v>
      </c>
      <c r="DE221" s="63"/>
      <c r="DF221" s="63" t="s">
        <v>149</v>
      </c>
      <c r="DG221" s="63" t="s">
        <v>149</v>
      </c>
      <c r="DH221" s="63" t="s">
        <v>149</v>
      </c>
      <c r="DI221" s="63" t="s">
        <v>149</v>
      </c>
      <c r="DJ221" s="63" t="s">
        <v>149</v>
      </c>
      <c r="DK221" s="63" t="s">
        <v>149</v>
      </c>
      <c r="DL221" s="63" t="s">
        <v>149</v>
      </c>
      <c r="DM221" s="63" t="s">
        <v>149</v>
      </c>
      <c r="DN221" s="63" t="s">
        <v>149</v>
      </c>
      <c r="DO221" s="63" t="s">
        <v>149</v>
      </c>
      <c r="DP221" s="63" t="s">
        <v>149</v>
      </c>
      <c r="DQ221" s="63" t="s">
        <v>149</v>
      </c>
      <c r="DR221" s="63" t="s">
        <v>203</v>
      </c>
      <c r="DS221" s="63" t="s">
        <v>149</v>
      </c>
      <c r="DT221" s="63" t="s">
        <v>149</v>
      </c>
      <c r="DU221" s="63" t="s">
        <v>149</v>
      </c>
      <c r="DV221" s="63" t="s">
        <v>203</v>
      </c>
      <c r="DW221" s="63" t="s">
        <v>203</v>
      </c>
      <c r="DX221" s="63" t="s">
        <v>149</v>
      </c>
      <c r="DY221" s="63" t="s">
        <v>149</v>
      </c>
      <c r="DZ221" s="63" t="s">
        <v>149</v>
      </c>
      <c r="EA221" s="63" t="s">
        <v>149</v>
      </c>
      <c r="EB221" s="63" t="s">
        <v>149</v>
      </c>
      <c r="EC221" s="63" t="s">
        <v>149</v>
      </c>
      <c r="ED221" s="63" t="s">
        <v>149</v>
      </c>
      <c r="EE221" s="63" t="s">
        <v>149</v>
      </c>
      <c r="EF221" s="63" t="s">
        <v>203</v>
      </c>
      <c r="EG221" s="63" t="s">
        <v>149</v>
      </c>
      <c r="EH221" s="63" t="s">
        <v>149</v>
      </c>
      <c r="EI221" s="63" t="s">
        <v>149</v>
      </c>
      <c r="EJ221" s="63" t="s">
        <v>149</v>
      </c>
      <c r="EK221" s="63" t="s">
        <v>149</v>
      </c>
      <c r="EL221" s="63" t="s">
        <v>1708</v>
      </c>
      <c r="EM221" s="63" t="s">
        <v>1709</v>
      </c>
      <c r="EN221" s="63" t="s">
        <v>1710</v>
      </c>
      <c r="EO221" s="63" t="s">
        <v>1711</v>
      </c>
      <c r="EP221" s="63" t="s">
        <v>1712</v>
      </c>
      <c r="EQ221" s="63" t="s">
        <v>1713</v>
      </c>
      <c r="ER221" s="63" t="s">
        <v>1714</v>
      </c>
      <c r="ES221" s="63" t="s">
        <v>1715</v>
      </c>
    </row>
    <row r="222" spans="1:149" s="2" customFormat="1" ht="22.5" customHeight="1" x14ac:dyDescent="0.35">
      <c r="A222" s="29">
        <v>220</v>
      </c>
      <c r="B222" s="63" t="s">
        <v>1716</v>
      </c>
      <c r="C222" s="67"/>
      <c r="D222" s="63" t="s">
        <v>846</v>
      </c>
      <c r="E222" s="63" t="s">
        <v>1631</v>
      </c>
      <c r="F222" s="63">
        <v>41</v>
      </c>
      <c r="G222" s="63">
        <v>3</v>
      </c>
      <c r="H222" s="63" t="s">
        <v>157</v>
      </c>
      <c r="I222" s="63" t="s">
        <v>172</v>
      </c>
      <c r="J222" s="64">
        <v>7000000</v>
      </c>
      <c r="K222" s="64">
        <v>3200000</v>
      </c>
      <c r="L222" s="63" t="s">
        <v>255</v>
      </c>
      <c r="M222" s="63" t="s">
        <v>147</v>
      </c>
      <c r="N222" s="63">
        <v>390</v>
      </c>
      <c r="O222" s="63" t="s">
        <v>644</v>
      </c>
      <c r="P222" s="63">
        <v>13</v>
      </c>
      <c r="Q222" s="63"/>
      <c r="R222" s="63" t="s">
        <v>149</v>
      </c>
      <c r="S222" s="63" t="s">
        <v>149</v>
      </c>
      <c r="T222" s="63" t="s">
        <v>149</v>
      </c>
      <c r="U222" s="63" t="s">
        <v>149</v>
      </c>
      <c r="V222" s="63" t="s">
        <v>149</v>
      </c>
      <c r="W222" s="63" t="s">
        <v>149</v>
      </c>
      <c r="X222" s="63" t="s">
        <v>149</v>
      </c>
      <c r="Y222" s="63" t="s">
        <v>149</v>
      </c>
      <c r="Z222" s="63" t="s">
        <v>149</v>
      </c>
      <c r="AA222" s="63" t="s">
        <v>149</v>
      </c>
      <c r="AB222" s="63" t="s">
        <v>149</v>
      </c>
      <c r="AC222" s="63" t="s">
        <v>149</v>
      </c>
      <c r="AD222" s="63" t="s">
        <v>149</v>
      </c>
      <c r="AE222" s="63" t="s">
        <v>160</v>
      </c>
      <c r="AF222" s="63" t="s">
        <v>149</v>
      </c>
      <c r="AG222" s="63" t="s">
        <v>1717</v>
      </c>
      <c r="AH222" s="63" t="s">
        <v>203</v>
      </c>
      <c r="AI222" s="63" t="s">
        <v>203</v>
      </c>
      <c r="AJ222" s="63" t="s">
        <v>203</v>
      </c>
      <c r="AK222" s="63" t="s">
        <v>149</v>
      </c>
      <c r="AL222" s="63" t="s">
        <v>149</v>
      </c>
      <c r="AM222" s="63" t="s">
        <v>149</v>
      </c>
      <c r="AN222" s="63" t="s">
        <v>203</v>
      </c>
      <c r="AO222" s="63" t="s">
        <v>160</v>
      </c>
      <c r="AP222" s="63" t="s">
        <v>149</v>
      </c>
      <c r="AQ222" s="63" t="s">
        <v>149</v>
      </c>
      <c r="AR222" s="63" t="s">
        <v>149</v>
      </c>
      <c r="AS222" s="63" t="s">
        <v>149</v>
      </c>
      <c r="AT222" s="63" t="s">
        <v>149</v>
      </c>
      <c r="AU222" s="63" t="s">
        <v>149</v>
      </c>
      <c r="AV222" s="63" t="s">
        <v>149</v>
      </c>
      <c r="AW222" s="63" t="s">
        <v>149</v>
      </c>
      <c r="AX222" s="63" t="s">
        <v>203</v>
      </c>
      <c r="AY222" s="63" t="s">
        <v>203</v>
      </c>
      <c r="AZ222" s="63" t="s">
        <v>149</v>
      </c>
      <c r="BA222" s="63" t="s">
        <v>203</v>
      </c>
      <c r="BB222" s="63" t="s">
        <v>149</v>
      </c>
      <c r="BC222" s="63"/>
      <c r="BD222" s="63" t="s">
        <v>149</v>
      </c>
      <c r="BE222" s="63" t="s">
        <v>149</v>
      </c>
      <c r="BF222" s="63" t="s">
        <v>203</v>
      </c>
      <c r="BG222" s="63" t="s">
        <v>149</v>
      </c>
      <c r="BH222" s="63" t="s">
        <v>149</v>
      </c>
      <c r="BI222" s="63" t="s">
        <v>149</v>
      </c>
      <c r="BJ222" s="63" t="s">
        <v>149</v>
      </c>
      <c r="BK222" s="63" t="s">
        <v>149</v>
      </c>
      <c r="BL222" s="63" t="s">
        <v>149</v>
      </c>
      <c r="BM222" s="63" t="s">
        <v>149</v>
      </c>
      <c r="BN222" s="63" t="s">
        <v>149</v>
      </c>
      <c r="BO222" s="63" t="s">
        <v>149</v>
      </c>
      <c r="BP222" s="63" t="s">
        <v>149</v>
      </c>
      <c r="BQ222" s="63" t="s">
        <v>149</v>
      </c>
      <c r="BR222" s="63" t="s">
        <v>149</v>
      </c>
      <c r="BS222" s="63" t="s">
        <v>149</v>
      </c>
      <c r="BT222" s="63" t="s">
        <v>149</v>
      </c>
      <c r="BU222" s="63" t="s">
        <v>149</v>
      </c>
      <c r="BV222" s="63" t="s">
        <v>149</v>
      </c>
      <c r="BW222" s="63" t="s">
        <v>149</v>
      </c>
      <c r="BX222" s="63" t="s">
        <v>149</v>
      </c>
      <c r="BY222" s="63" t="s">
        <v>149</v>
      </c>
      <c r="BZ222" s="63" t="s">
        <v>203</v>
      </c>
      <c r="CA222" s="63" t="s">
        <v>203</v>
      </c>
      <c r="CB222" s="63" t="s">
        <v>203</v>
      </c>
      <c r="CC222" s="63" t="s">
        <v>149</v>
      </c>
      <c r="CD222" s="63" t="s">
        <v>149</v>
      </c>
      <c r="CE222" s="63" t="s">
        <v>149</v>
      </c>
      <c r="CF222" s="63" t="s">
        <v>149</v>
      </c>
      <c r="CG222" s="63" t="s">
        <v>149</v>
      </c>
      <c r="CH222" s="63" t="s">
        <v>149</v>
      </c>
      <c r="CI222" s="63" t="s">
        <v>149</v>
      </c>
      <c r="CJ222" s="63" t="s">
        <v>149</v>
      </c>
      <c r="CK222" s="63" t="s">
        <v>149</v>
      </c>
      <c r="CL222" s="63" t="s">
        <v>149</v>
      </c>
      <c r="CM222" s="63" t="s">
        <v>844</v>
      </c>
      <c r="CN222" s="63" t="s">
        <v>149</v>
      </c>
      <c r="CO222" s="63" t="s">
        <v>149</v>
      </c>
      <c r="CP222" s="63" t="s">
        <v>149</v>
      </c>
      <c r="CQ222" s="63" t="s">
        <v>149</v>
      </c>
      <c r="CR222" s="63" t="s">
        <v>149</v>
      </c>
      <c r="CS222" s="63" t="s">
        <v>149</v>
      </c>
      <c r="CT222" s="63" t="s">
        <v>149</v>
      </c>
      <c r="CU222" s="63" t="s">
        <v>149</v>
      </c>
      <c r="CV222" s="63" t="s">
        <v>149</v>
      </c>
      <c r="CW222" s="63" t="s">
        <v>149</v>
      </c>
      <c r="CX222" s="63" t="s">
        <v>203</v>
      </c>
      <c r="CY222" s="63" t="s">
        <v>149</v>
      </c>
      <c r="CZ222" s="63" t="s">
        <v>149</v>
      </c>
      <c r="DA222" s="63" t="s">
        <v>149</v>
      </c>
      <c r="DB222" s="63" t="s">
        <v>149</v>
      </c>
      <c r="DC222" s="63" t="s">
        <v>203</v>
      </c>
      <c r="DD222" s="63" t="s">
        <v>203</v>
      </c>
      <c r="DE222" s="63" t="s">
        <v>149</v>
      </c>
      <c r="DF222" s="63" t="s">
        <v>149</v>
      </c>
      <c r="DG222" s="63" t="s">
        <v>149</v>
      </c>
      <c r="DH222" s="63" t="s">
        <v>149</v>
      </c>
      <c r="DI222" s="63" t="s">
        <v>149</v>
      </c>
      <c r="DJ222" s="63" t="s">
        <v>203</v>
      </c>
      <c r="DK222" s="63" t="s">
        <v>203</v>
      </c>
      <c r="DL222" s="63" t="s">
        <v>203</v>
      </c>
      <c r="DM222" s="63" t="s">
        <v>203</v>
      </c>
      <c r="DN222" s="63" t="s">
        <v>203</v>
      </c>
      <c r="DO222" s="63" t="s">
        <v>149</v>
      </c>
      <c r="DP222" s="63" t="s">
        <v>149</v>
      </c>
      <c r="DQ222" s="63" t="s">
        <v>149</v>
      </c>
      <c r="DR222" s="63" t="s">
        <v>149</v>
      </c>
      <c r="DS222" s="63" t="s">
        <v>149</v>
      </c>
      <c r="DT222" s="63" t="s">
        <v>149</v>
      </c>
      <c r="DU222" s="63" t="s">
        <v>149</v>
      </c>
      <c r="DV222" s="63" t="s">
        <v>149</v>
      </c>
      <c r="DW222" s="63" t="s">
        <v>203</v>
      </c>
      <c r="DX222" s="63" t="s">
        <v>149</v>
      </c>
      <c r="DY222" s="63" t="s">
        <v>203</v>
      </c>
      <c r="DZ222" s="63" t="s">
        <v>149</v>
      </c>
      <c r="EA222" s="63" t="s">
        <v>149</v>
      </c>
      <c r="EB222" s="63" t="s">
        <v>149</v>
      </c>
      <c r="EC222" s="63" t="s">
        <v>149</v>
      </c>
      <c r="ED222" s="63" t="s">
        <v>149</v>
      </c>
      <c r="EE222" s="63" t="s">
        <v>149</v>
      </c>
      <c r="EF222" s="63" t="s">
        <v>203</v>
      </c>
      <c r="EG222" s="63" t="s">
        <v>149</v>
      </c>
      <c r="EH222" s="63" t="s">
        <v>149</v>
      </c>
      <c r="EI222" s="63" t="s">
        <v>149</v>
      </c>
      <c r="EJ222" s="63" t="s">
        <v>203</v>
      </c>
      <c r="EK222" s="63" t="s">
        <v>149</v>
      </c>
      <c r="EL222" s="63"/>
      <c r="EM222" s="63" t="s">
        <v>1718</v>
      </c>
      <c r="EN222" s="63" t="s">
        <v>1719</v>
      </c>
      <c r="EO222" s="63" t="s">
        <v>1720</v>
      </c>
      <c r="EP222" s="63" t="s">
        <v>1721</v>
      </c>
      <c r="EQ222" s="63" t="s">
        <v>1689</v>
      </c>
      <c r="ER222" s="63" t="s">
        <v>1722</v>
      </c>
      <c r="ES222" s="63" t="s">
        <v>1723</v>
      </c>
    </row>
    <row r="223" spans="1:149" s="2" customFormat="1" ht="22.5" customHeight="1" x14ac:dyDescent="0.35">
      <c r="A223" s="29">
        <v>221</v>
      </c>
      <c r="B223" s="63" t="s">
        <v>1724</v>
      </c>
      <c r="C223" s="67"/>
      <c r="D223" s="63" t="s">
        <v>846</v>
      </c>
      <c r="E223" s="63"/>
      <c r="F223" s="63">
        <v>44</v>
      </c>
      <c r="G223" s="63">
        <v>7</v>
      </c>
      <c r="H223" s="63" t="s">
        <v>643</v>
      </c>
      <c r="I223" s="63"/>
      <c r="J223" s="64"/>
      <c r="K223" s="64"/>
      <c r="L223" s="63"/>
      <c r="M223" s="63" t="s">
        <v>147</v>
      </c>
      <c r="N223" s="63"/>
      <c r="O223" s="63"/>
      <c r="P223" s="63"/>
      <c r="Q223" s="63"/>
      <c r="R223" s="63" t="s">
        <v>149</v>
      </c>
      <c r="S223" s="63"/>
      <c r="T223" s="63" t="s">
        <v>149</v>
      </c>
      <c r="U223" s="63" t="s">
        <v>149</v>
      </c>
      <c r="V223" s="63" t="s">
        <v>149</v>
      </c>
      <c r="W223" s="63" t="s">
        <v>149</v>
      </c>
      <c r="X223" s="63" t="s">
        <v>149</v>
      </c>
      <c r="Y223" s="63" t="s">
        <v>149</v>
      </c>
      <c r="Z223" s="63" t="s">
        <v>203</v>
      </c>
      <c r="AA223" s="63" t="s">
        <v>203</v>
      </c>
      <c r="AB223" s="63" t="s">
        <v>149</v>
      </c>
      <c r="AC223" s="63" t="s">
        <v>149</v>
      </c>
      <c r="AD223" s="63" t="s">
        <v>203</v>
      </c>
      <c r="AE223" s="63" t="s">
        <v>149</v>
      </c>
      <c r="AF223" s="63" t="s">
        <v>149</v>
      </c>
      <c r="AG223" s="63" t="s">
        <v>149</v>
      </c>
      <c r="AH223" s="63" t="s">
        <v>149</v>
      </c>
      <c r="AI223" s="63" t="s">
        <v>149</v>
      </c>
      <c r="AJ223" s="63" t="s">
        <v>203</v>
      </c>
      <c r="AK223" s="63"/>
      <c r="AL223" s="63"/>
      <c r="AM223" s="63"/>
      <c r="AN223" s="63"/>
      <c r="AO223" s="63"/>
      <c r="AP223" s="63"/>
      <c r="AQ223" s="63" t="s">
        <v>149</v>
      </c>
      <c r="AR223" s="63" t="s">
        <v>149</v>
      </c>
      <c r="AS223" s="63" t="s">
        <v>203</v>
      </c>
      <c r="AT223" s="63" t="s">
        <v>149</v>
      </c>
      <c r="AU223" s="63" t="s">
        <v>203</v>
      </c>
      <c r="AV223" s="63" t="s">
        <v>149</v>
      </c>
      <c r="AW223" s="63" t="s">
        <v>149</v>
      </c>
      <c r="AX223" s="63" t="s">
        <v>203</v>
      </c>
      <c r="AY223" s="63" t="s">
        <v>149</v>
      </c>
      <c r="AZ223" s="63" t="s">
        <v>149</v>
      </c>
      <c r="BA223" s="63" t="s">
        <v>149</v>
      </c>
      <c r="BB223" s="63" t="s">
        <v>203</v>
      </c>
      <c r="BC223" s="63"/>
      <c r="BD223" s="63" t="s">
        <v>149</v>
      </c>
      <c r="BE223" s="63" t="s">
        <v>203</v>
      </c>
      <c r="BF223" s="63" t="s">
        <v>149</v>
      </c>
      <c r="BG223" s="63" t="s">
        <v>149</v>
      </c>
      <c r="BH223" s="63" t="s">
        <v>203</v>
      </c>
      <c r="BI223" s="63" t="s">
        <v>203</v>
      </c>
      <c r="BJ223" s="63" t="s">
        <v>203</v>
      </c>
      <c r="BK223" s="63" t="s">
        <v>149</v>
      </c>
      <c r="BL223" s="63" t="s">
        <v>149</v>
      </c>
      <c r="BM223" s="63" t="s">
        <v>149</v>
      </c>
      <c r="BN223" s="63" t="s">
        <v>203</v>
      </c>
      <c r="BO223" s="63" t="s">
        <v>203</v>
      </c>
      <c r="BP223" s="63" t="s">
        <v>203</v>
      </c>
      <c r="BQ223" s="63" t="s">
        <v>149</v>
      </c>
      <c r="BR223" s="63" t="s">
        <v>149</v>
      </c>
      <c r="BS223" s="63" t="s">
        <v>323</v>
      </c>
      <c r="BT223" s="63" t="s">
        <v>149</v>
      </c>
      <c r="BU223" s="63" t="s">
        <v>323</v>
      </c>
      <c r="BV223" s="63" t="s">
        <v>149</v>
      </c>
      <c r="BW223" s="63" t="s">
        <v>149</v>
      </c>
      <c r="BX223" s="63" t="s">
        <v>149</v>
      </c>
      <c r="BY223" s="63" t="s">
        <v>160</v>
      </c>
      <c r="BZ223" s="63" t="s">
        <v>149</v>
      </c>
      <c r="CA223" s="63" t="s">
        <v>149</v>
      </c>
      <c r="CB223" s="63" t="s">
        <v>149</v>
      </c>
      <c r="CC223" s="63" t="s">
        <v>149</v>
      </c>
      <c r="CD223" s="63" t="s">
        <v>149</v>
      </c>
      <c r="CE223" s="63" t="s">
        <v>149</v>
      </c>
      <c r="CF223" s="63" t="s">
        <v>149</v>
      </c>
      <c r="CG223" s="63" t="s">
        <v>203</v>
      </c>
      <c r="CH223" s="63" t="s">
        <v>148</v>
      </c>
      <c r="CI223" s="63" t="s">
        <v>149</v>
      </c>
      <c r="CJ223" s="63" t="s">
        <v>203</v>
      </c>
      <c r="CK223" s="63" t="s">
        <v>149</v>
      </c>
      <c r="CL223" s="63" t="s">
        <v>149</v>
      </c>
      <c r="CM223" s="63" t="s">
        <v>149</v>
      </c>
      <c r="CN223" s="63" t="s">
        <v>149</v>
      </c>
      <c r="CO223" s="63" t="s">
        <v>149</v>
      </c>
      <c r="CP223" s="63" t="s">
        <v>149</v>
      </c>
      <c r="CQ223" s="63" t="s">
        <v>149</v>
      </c>
      <c r="CR223" s="63" t="s">
        <v>149</v>
      </c>
      <c r="CS223" s="63" t="s">
        <v>149</v>
      </c>
      <c r="CT223" s="63" t="s">
        <v>149</v>
      </c>
      <c r="CU223" s="63" t="s">
        <v>323</v>
      </c>
      <c r="CV223" s="63" t="s">
        <v>149</v>
      </c>
      <c r="CW223" s="63" t="s">
        <v>149</v>
      </c>
      <c r="CX223" s="63" t="s">
        <v>149</v>
      </c>
      <c r="CY223" s="63" t="s">
        <v>149</v>
      </c>
      <c r="CZ223" s="63" t="s">
        <v>203</v>
      </c>
      <c r="DA223" s="63" t="s">
        <v>203</v>
      </c>
      <c r="DB223" s="63" t="s">
        <v>149</v>
      </c>
      <c r="DC223" s="63" t="s">
        <v>149</v>
      </c>
      <c r="DD223" s="63" t="s">
        <v>149</v>
      </c>
      <c r="DE223" s="63" t="s">
        <v>149</v>
      </c>
      <c r="DF223" s="63" t="s">
        <v>149</v>
      </c>
      <c r="DG223" s="63" t="s">
        <v>149</v>
      </c>
      <c r="DH223" s="63" t="s">
        <v>149</v>
      </c>
      <c r="DI223" s="63" t="s">
        <v>203</v>
      </c>
      <c r="DJ223" s="63" t="s">
        <v>149</v>
      </c>
      <c r="DK223" s="63" t="s">
        <v>323</v>
      </c>
      <c r="DL223" s="63" t="s">
        <v>149</v>
      </c>
      <c r="DM223" s="63" t="s">
        <v>323</v>
      </c>
      <c r="DN223" s="63" t="s">
        <v>203</v>
      </c>
      <c r="DO223" s="63" t="s">
        <v>149</v>
      </c>
      <c r="DP223" s="63" t="s">
        <v>149</v>
      </c>
      <c r="DQ223" s="63" t="s">
        <v>149</v>
      </c>
      <c r="DR223" s="63" t="s">
        <v>149</v>
      </c>
      <c r="DS223" s="63" t="s">
        <v>149</v>
      </c>
      <c r="DT223" s="63" t="s">
        <v>203</v>
      </c>
      <c r="DU223" s="63" t="s">
        <v>149</v>
      </c>
      <c r="DV223" s="63" t="s">
        <v>149</v>
      </c>
      <c r="DW223" s="63" t="s">
        <v>203</v>
      </c>
      <c r="DX223" s="63" t="s">
        <v>323</v>
      </c>
      <c r="DY223" s="63" t="s">
        <v>323</v>
      </c>
      <c r="DZ223" s="63" t="s">
        <v>149</v>
      </c>
      <c r="EA223" s="63" t="s">
        <v>149</v>
      </c>
      <c r="EB223" s="63" t="s">
        <v>203</v>
      </c>
      <c r="EC223" s="63" t="s">
        <v>149</v>
      </c>
      <c r="ED223" s="63" t="s">
        <v>149</v>
      </c>
      <c r="EE223" s="63" t="s">
        <v>203</v>
      </c>
      <c r="EF223" s="63" t="s">
        <v>149</v>
      </c>
      <c r="EG223" s="63" t="s">
        <v>149</v>
      </c>
      <c r="EH223" s="63" t="s">
        <v>149</v>
      </c>
      <c r="EI223" s="63" t="s">
        <v>203</v>
      </c>
      <c r="EJ223" s="63" t="s">
        <v>149</v>
      </c>
      <c r="EK223" s="63" t="s">
        <v>149</v>
      </c>
      <c r="EL223" s="66" t="s">
        <v>1725</v>
      </c>
      <c r="EM223" s="63" t="s">
        <v>1726</v>
      </c>
      <c r="EN223" s="63" t="s">
        <v>1727</v>
      </c>
      <c r="EO223" s="63" t="s">
        <v>1728</v>
      </c>
      <c r="EP223" s="63" t="s">
        <v>1729</v>
      </c>
      <c r="EQ223" s="63" t="s">
        <v>1730</v>
      </c>
      <c r="ER223" s="63"/>
      <c r="ES223" s="63" t="s">
        <v>1731</v>
      </c>
    </row>
    <row r="224" spans="1:149" s="2" customFormat="1" ht="22.5" customHeight="1" x14ac:dyDescent="0.35">
      <c r="A224" s="29">
        <v>222</v>
      </c>
      <c r="B224" s="63" t="s">
        <v>1732</v>
      </c>
      <c r="C224" s="67" t="s">
        <v>1733</v>
      </c>
      <c r="D224" s="63" t="s">
        <v>846</v>
      </c>
      <c r="E224" s="63" t="s">
        <v>1631</v>
      </c>
      <c r="F224" s="63">
        <v>45</v>
      </c>
      <c r="G224" s="63">
        <v>3</v>
      </c>
      <c r="H224" s="63" t="s">
        <v>157</v>
      </c>
      <c r="I224" s="63" t="s">
        <v>172</v>
      </c>
      <c r="J224" s="64">
        <v>3000000</v>
      </c>
      <c r="K224" s="64"/>
      <c r="L224" s="63" t="s">
        <v>250</v>
      </c>
      <c r="M224" s="63" t="s">
        <v>147</v>
      </c>
      <c r="N224" s="63">
        <v>150</v>
      </c>
      <c r="O224" s="63" t="s">
        <v>1734</v>
      </c>
      <c r="P224" s="63">
        <v>14</v>
      </c>
      <c r="Q224" s="63"/>
      <c r="R224" s="63" t="s">
        <v>149</v>
      </c>
      <c r="S224" s="63" t="s">
        <v>323</v>
      </c>
      <c r="T224" s="63" t="s">
        <v>149</v>
      </c>
      <c r="U224" s="63" t="s">
        <v>149</v>
      </c>
      <c r="V224" s="63" t="s">
        <v>149</v>
      </c>
      <c r="W224" s="63" t="s">
        <v>323</v>
      </c>
      <c r="X224" s="63" t="s">
        <v>149</v>
      </c>
      <c r="Y224" s="63" t="s">
        <v>149</v>
      </c>
      <c r="Z224" s="63"/>
      <c r="AA224" s="63" t="s">
        <v>203</v>
      </c>
      <c r="AB224" s="63" t="s">
        <v>149</v>
      </c>
      <c r="AC224" s="63" t="s">
        <v>149</v>
      </c>
      <c r="AD224" s="63" t="s">
        <v>149</v>
      </c>
      <c r="AE224" s="63" t="s">
        <v>323</v>
      </c>
      <c r="AF224" s="63" t="s">
        <v>149</v>
      </c>
      <c r="AG224" s="63" t="s">
        <v>149</v>
      </c>
      <c r="AH224" s="63" t="s">
        <v>149</v>
      </c>
      <c r="AI224" s="63" t="s">
        <v>149</v>
      </c>
      <c r="AJ224" s="63" t="s">
        <v>149</v>
      </c>
      <c r="AK224" s="63" t="s">
        <v>323</v>
      </c>
      <c r="AL224" s="63" t="s">
        <v>149</v>
      </c>
      <c r="AM224" s="63" t="s">
        <v>323</v>
      </c>
      <c r="AN224" s="63" t="s">
        <v>323</v>
      </c>
      <c r="AO224" s="63" t="s">
        <v>149</v>
      </c>
      <c r="AP224" s="63" t="s">
        <v>149</v>
      </c>
      <c r="AQ224" s="63" t="s">
        <v>149</v>
      </c>
      <c r="AR224" s="63" t="s">
        <v>149</v>
      </c>
      <c r="AS224" s="63" t="s">
        <v>149</v>
      </c>
      <c r="AT224" s="63" t="s">
        <v>149</v>
      </c>
      <c r="AU224" s="63" t="s">
        <v>149</v>
      </c>
      <c r="AV224" s="63" t="s">
        <v>149</v>
      </c>
      <c r="AW224" s="63" t="s">
        <v>149</v>
      </c>
      <c r="AX224" s="63" t="s">
        <v>149</v>
      </c>
      <c r="AY224" s="63" t="s">
        <v>149</v>
      </c>
      <c r="AZ224" s="63" t="s">
        <v>149</v>
      </c>
      <c r="BA224" s="63" t="s">
        <v>149</v>
      </c>
      <c r="BB224" s="63" t="s">
        <v>149</v>
      </c>
      <c r="BC224" s="63"/>
      <c r="BD224" s="63" t="s">
        <v>323</v>
      </c>
      <c r="BE224" s="63" t="s">
        <v>323</v>
      </c>
      <c r="BF224" s="63" t="s">
        <v>149</v>
      </c>
      <c r="BG224" s="63" t="s">
        <v>149</v>
      </c>
      <c r="BH224" s="63" t="s">
        <v>149</v>
      </c>
      <c r="BI224" s="63" t="s">
        <v>149</v>
      </c>
      <c r="BJ224" s="63" t="s">
        <v>149</v>
      </c>
      <c r="BK224" s="63" t="s">
        <v>149</v>
      </c>
      <c r="BL224" s="63" t="s">
        <v>149</v>
      </c>
      <c r="BM224" s="63" t="s">
        <v>149</v>
      </c>
      <c r="BN224" s="63" t="s">
        <v>149</v>
      </c>
      <c r="BO224" s="63" t="s">
        <v>149</v>
      </c>
      <c r="BP224" s="63" t="s">
        <v>149</v>
      </c>
      <c r="BQ224" s="63" t="s">
        <v>323</v>
      </c>
      <c r="BR224" s="63" t="s">
        <v>323</v>
      </c>
      <c r="BS224" s="63" t="s">
        <v>149</v>
      </c>
      <c r="BT224" s="63" t="s">
        <v>149</v>
      </c>
      <c r="BU224" s="63" t="s">
        <v>149</v>
      </c>
      <c r="BV224" s="63" t="s">
        <v>149</v>
      </c>
      <c r="BW224" s="63" t="s">
        <v>323</v>
      </c>
      <c r="BX224" s="63" t="s">
        <v>323</v>
      </c>
      <c r="BY224" s="63" t="s">
        <v>149</v>
      </c>
      <c r="BZ224" s="63" t="s">
        <v>149</v>
      </c>
      <c r="CA224" s="63" t="s">
        <v>149</v>
      </c>
      <c r="CB224" s="63" t="s">
        <v>149</v>
      </c>
      <c r="CC224" s="63" t="s">
        <v>323</v>
      </c>
      <c r="CD224" s="63" t="s">
        <v>323</v>
      </c>
      <c r="CE224" s="63" t="s">
        <v>149</v>
      </c>
      <c r="CF224" s="63" t="s">
        <v>149</v>
      </c>
      <c r="CG224" s="63" t="s">
        <v>323</v>
      </c>
      <c r="CH224" s="63" t="s">
        <v>323</v>
      </c>
      <c r="CI224" s="63" t="s">
        <v>149</v>
      </c>
      <c r="CJ224" s="63" t="s">
        <v>323</v>
      </c>
      <c r="CK224" s="63" t="s">
        <v>149</v>
      </c>
      <c r="CL224" s="63" t="s">
        <v>149</v>
      </c>
      <c r="CM224" s="63" t="s">
        <v>149</v>
      </c>
      <c r="CN224" s="63" t="s">
        <v>149</v>
      </c>
      <c r="CO224" s="63" t="s">
        <v>149</v>
      </c>
      <c r="CP224" s="63" t="s">
        <v>149</v>
      </c>
      <c r="CQ224" s="63" t="s">
        <v>149</v>
      </c>
      <c r="CR224" s="63" t="s">
        <v>149</v>
      </c>
      <c r="CS224" s="63" t="s">
        <v>323</v>
      </c>
      <c r="CT224" s="63" t="s">
        <v>149</v>
      </c>
      <c r="CU224" s="63" t="s">
        <v>149</v>
      </c>
      <c r="CV224" s="63" t="s">
        <v>323</v>
      </c>
      <c r="CW224" s="63" t="s">
        <v>149</v>
      </c>
      <c r="CX224" s="63" t="s">
        <v>149</v>
      </c>
      <c r="CY224" s="63" t="s">
        <v>323</v>
      </c>
      <c r="CZ224" s="63" t="s">
        <v>149</v>
      </c>
      <c r="DA224" s="63" t="s">
        <v>149</v>
      </c>
      <c r="DB224" s="63" t="s">
        <v>149</v>
      </c>
      <c r="DC224" s="63" t="s">
        <v>149</v>
      </c>
      <c r="DD224" s="63" t="s">
        <v>323</v>
      </c>
      <c r="DE224" s="63" t="s">
        <v>149</v>
      </c>
      <c r="DF224" s="63" t="s">
        <v>323</v>
      </c>
      <c r="DG224" s="63" t="s">
        <v>323</v>
      </c>
      <c r="DH224" s="63" t="s">
        <v>149</v>
      </c>
      <c r="DI224" s="63" t="s">
        <v>149</v>
      </c>
      <c r="DJ224" s="63" t="s">
        <v>323</v>
      </c>
      <c r="DK224" s="63" t="s">
        <v>149</v>
      </c>
      <c r="DL224" s="63" t="s">
        <v>323</v>
      </c>
      <c r="DM224" s="63" t="s">
        <v>149</v>
      </c>
      <c r="DN224" s="63" t="s">
        <v>149</v>
      </c>
      <c r="DO224" s="63" t="s">
        <v>149</v>
      </c>
      <c r="DP224" s="63" t="s">
        <v>149</v>
      </c>
      <c r="DQ224" s="63" t="s">
        <v>149</v>
      </c>
      <c r="DR224" s="63" t="s">
        <v>149</v>
      </c>
      <c r="DS224" s="63" t="s">
        <v>149</v>
      </c>
      <c r="DT224" s="63" t="s">
        <v>149</v>
      </c>
      <c r="DU224" s="63" t="s">
        <v>149</v>
      </c>
      <c r="DV224" s="63" t="s">
        <v>149</v>
      </c>
      <c r="DW224" s="63" t="s">
        <v>149</v>
      </c>
      <c r="DX224" s="63" t="s">
        <v>149</v>
      </c>
      <c r="DY224" s="63" t="s">
        <v>149</v>
      </c>
      <c r="DZ224" s="63" t="s">
        <v>323</v>
      </c>
      <c r="EA224" s="63" t="s">
        <v>323</v>
      </c>
      <c r="EB224" s="63" t="s">
        <v>149</v>
      </c>
      <c r="EC224" s="63" t="s">
        <v>323</v>
      </c>
      <c r="ED224" s="63" t="s">
        <v>149</v>
      </c>
      <c r="EE224" s="63" t="s">
        <v>323</v>
      </c>
      <c r="EF224" s="63" t="s">
        <v>149</v>
      </c>
      <c r="EG224" s="63" t="s">
        <v>323</v>
      </c>
      <c r="EH224" s="63" t="s">
        <v>149</v>
      </c>
      <c r="EI224" s="63" t="s">
        <v>149</v>
      </c>
      <c r="EJ224" s="63" t="s">
        <v>149</v>
      </c>
      <c r="EK224" s="63" t="s">
        <v>149</v>
      </c>
      <c r="EL224" s="66" t="s">
        <v>1735</v>
      </c>
      <c r="EM224" s="63" t="s">
        <v>1736</v>
      </c>
      <c r="EN224" s="63" t="s">
        <v>1737</v>
      </c>
      <c r="EO224" s="63" t="s">
        <v>1738</v>
      </c>
      <c r="EP224" s="66" t="s">
        <v>1739</v>
      </c>
      <c r="EQ224" s="63" t="s">
        <v>1740</v>
      </c>
      <c r="ER224" s="63"/>
      <c r="ES224" s="63" t="s">
        <v>1741</v>
      </c>
    </row>
    <row r="225" spans="1:150" s="2" customFormat="1" ht="22.5" customHeight="1" x14ac:dyDescent="0.35">
      <c r="A225" s="29">
        <v>223</v>
      </c>
      <c r="B225" s="63" t="s">
        <v>1742</v>
      </c>
      <c r="C225" s="67"/>
      <c r="D225" s="63" t="s">
        <v>846</v>
      </c>
      <c r="E225" s="63" t="s">
        <v>1743</v>
      </c>
      <c r="F225" s="63">
        <v>46</v>
      </c>
      <c r="G225" s="63">
        <v>2</v>
      </c>
      <c r="H225" s="63" t="s">
        <v>413</v>
      </c>
      <c r="I225" s="63" t="s">
        <v>518</v>
      </c>
      <c r="J225" s="64">
        <v>5000000</v>
      </c>
      <c r="K225" s="64">
        <v>3000000</v>
      </c>
      <c r="L225" s="63" t="s">
        <v>442</v>
      </c>
      <c r="M225" s="63" t="s">
        <v>147</v>
      </c>
      <c r="N225" s="63">
        <v>60</v>
      </c>
      <c r="O225" s="63" t="s">
        <v>356</v>
      </c>
      <c r="P225" s="63">
        <v>10</v>
      </c>
      <c r="Q225" s="63"/>
      <c r="R225" s="63" t="s">
        <v>203</v>
      </c>
      <c r="S225" s="63" t="s">
        <v>203</v>
      </c>
      <c r="T225" s="63" t="s">
        <v>149</v>
      </c>
      <c r="U225" s="63" t="s">
        <v>203</v>
      </c>
      <c r="V225" s="63" t="s">
        <v>149</v>
      </c>
      <c r="W225" s="63" t="s">
        <v>149</v>
      </c>
      <c r="X225" s="63" t="s">
        <v>149</v>
      </c>
      <c r="Y225" s="63" t="s">
        <v>149</v>
      </c>
      <c r="Z225" s="63" t="s">
        <v>149</v>
      </c>
      <c r="AA225" s="63" t="s">
        <v>149</v>
      </c>
      <c r="AB225" s="63" t="s">
        <v>149</v>
      </c>
      <c r="AC225" s="63" t="s">
        <v>149</v>
      </c>
      <c r="AD225" s="63" t="s">
        <v>149</v>
      </c>
      <c r="AE225" s="63" t="s">
        <v>149</v>
      </c>
      <c r="AF225" s="63" t="s">
        <v>149</v>
      </c>
      <c r="AG225" s="63" t="s">
        <v>149</v>
      </c>
      <c r="AH225" s="63" t="s">
        <v>149</v>
      </c>
      <c r="AI225" s="63" t="s">
        <v>149</v>
      </c>
      <c r="AJ225" s="63" t="s">
        <v>149</v>
      </c>
      <c r="AK225" s="63" t="s">
        <v>203</v>
      </c>
      <c r="AL225" s="63" t="s">
        <v>149</v>
      </c>
      <c r="AM225" s="63" t="s">
        <v>149</v>
      </c>
      <c r="AN225" s="63" t="s">
        <v>149</v>
      </c>
      <c r="AO225" s="63" t="s">
        <v>149</v>
      </c>
      <c r="AP225" s="63" t="s">
        <v>149</v>
      </c>
      <c r="AQ225" s="63" t="s">
        <v>149</v>
      </c>
      <c r="AR225" s="63" t="s">
        <v>149</v>
      </c>
      <c r="AS225" s="63" t="s">
        <v>149</v>
      </c>
      <c r="AT225" s="63" t="s">
        <v>149</v>
      </c>
      <c r="AU225" s="63" t="s">
        <v>149</v>
      </c>
      <c r="AV225" s="63" t="s">
        <v>149</v>
      </c>
      <c r="AW225" s="63" t="s">
        <v>149</v>
      </c>
      <c r="AX225" s="63" t="s">
        <v>149</v>
      </c>
      <c r="AY225" s="63" t="s">
        <v>149</v>
      </c>
      <c r="AZ225" s="63" t="s">
        <v>149</v>
      </c>
      <c r="BA225" s="63" t="s">
        <v>149</v>
      </c>
      <c r="BB225" s="63" t="s">
        <v>149</v>
      </c>
      <c r="BC225" s="63"/>
      <c r="BD225" s="63" t="s">
        <v>149</v>
      </c>
      <c r="BE225" s="63" t="s">
        <v>203</v>
      </c>
      <c r="BF225" s="63" t="s">
        <v>149</v>
      </c>
      <c r="BG225" s="63" t="s">
        <v>149</v>
      </c>
      <c r="BH225" s="63" t="s">
        <v>149</v>
      </c>
      <c r="BI225" s="63" t="s">
        <v>149</v>
      </c>
      <c r="BJ225" s="63" t="s">
        <v>323</v>
      </c>
      <c r="BK225" s="63" t="s">
        <v>1517</v>
      </c>
      <c r="BL225" s="63" t="s">
        <v>149</v>
      </c>
      <c r="BM225" s="63" t="s">
        <v>203</v>
      </c>
      <c r="BN225" s="63" t="s">
        <v>323</v>
      </c>
      <c r="BO225" s="63" t="s">
        <v>323</v>
      </c>
      <c r="BP225" s="63" t="s">
        <v>323</v>
      </c>
      <c r="BQ225" s="63" t="s">
        <v>323</v>
      </c>
      <c r="BR225" s="63" t="s">
        <v>149</v>
      </c>
      <c r="BS225" s="63" t="s">
        <v>149</v>
      </c>
      <c r="BT225" s="63" t="s">
        <v>149</v>
      </c>
      <c r="BU225" s="63" t="s">
        <v>149</v>
      </c>
      <c r="BV225" s="63" t="s">
        <v>149</v>
      </c>
      <c r="BW225" s="63" t="s">
        <v>149</v>
      </c>
      <c r="BX225" s="63" t="s">
        <v>149</v>
      </c>
      <c r="BY225" s="63" t="s">
        <v>149</v>
      </c>
      <c r="BZ225" s="63" t="s">
        <v>149</v>
      </c>
      <c r="CA225" s="63" t="s">
        <v>149</v>
      </c>
      <c r="CB225" s="63"/>
      <c r="CC225" s="63" t="s">
        <v>149</v>
      </c>
      <c r="CD225" s="63" t="s">
        <v>149</v>
      </c>
      <c r="CE225" s="63" t="s">
        <v>149</v>
      </c>
      <c r="CF225" s="63" t="s">
        <v>149</v>
      </c>
      <c r="CG225" s="63" t="s">
        <v>149</v>
      </c>
      <c r="CH225" s="63" t="s">
        <v>149</v>
      </c>
      <c r="CI225" s="63" t="s">
        <v>149</v>
      </c>
      <c r="CJ225" s="63" t="s">
        <v>149</v>
      </c>
      <c r="CK225" s="63" t="s">
        <v>149</v>
      </c>
      <c r="CL225" s="63" t="s">
        <v>149</v>
      </c>
      <c r="CM225" s="63" t="s">
        <v>149</v>
      </c>
      <c r="CN225" s="63" t="s">
        <v>149</v>
      </c>
      <c r="CO225" s="63" t="s">
        <v>149</v>
      </c>
      <c r="CP225" s="63" t="s">
        <v>149</v>
      </c>
      <c r="CQ225" s="63" t="s">
        <v>149</v>
      </c>
      <c r="CR225" s="63" t="s">
        <v>149</v>
      </c>
      <c r="CS225" s="63" t="s">
        <v>149</v>
      </c>
      <c r="CT225" s="63" t="s">
        <v>149</v>
      </c>
      <c r="CU225" s="63" t="s">
        <v>149</v>
      </c>
      <c r="CV225" s="63" t="s">
        <v>149</v>
      </c>
      <c r="CW225" s="63" t="s">
        <v>149</v>
      </c>
      <c r="CX225" s="63" t="s">
        <v>149</v>
      </c>
      <c r="CY225" s="63" t="s">
        <v>149</v>
      </c>
      <c r="CZ225" s="63" t="s">
        <v>149</v>
      </c>
      <c r="DA225" s="63" t="s">
        <v>149</v>
      </c>
      <c r="DB225" s="63" t="s">
        <v>149</v>
      </c>
      <c r="DC225" s="63" t="s">
        <v>149</v>
      </c>
      <c r="DD225" s="63" t="s">
        <v>149</v>
      </c>
      <c r="DE225" s="63" t="s">
        <v>149</v>
      </c>
      <c r="DF225" s="63" t="s">
        <v>149</v>
      </c>
      <c r="DG225" s="63" t="s">
        <v>149</v>
      </c>
      <c r="DH225" s="63" t="s">
        <v>149</v>
      </c>
      <c r="DI225" s="63" t="s">
        <v>149</v>
      </c>
      <c r="DJ225" s="63" t="s">
        <v>149</v>
      </c>
      <c r="DK225" s="63" t="s">
        <v>149</v>
      </c>
      <c r="DL225" s="63" t="s">
        <v>149</v>
      </c>
      <c r="DM225" s="63" t="s">
        <v>149</v>
      </c>
      <c r="DN225" s="63" t="s">
        <v>149</v>
      </c>
      <c r="DO225" s="63" t="s">
        <v>149</v>
      </c>
      <c r="DP225" s="63" t="s">
        <v>149</v>
      </c>
      <c r="DQ225" s="63" t="s">
        <v>149</v>
      </c>
      <c r="DR225" s="63" t="s">
        <v>149</v>
      </c>
      <c r="DS225" s="63" t="s">
        <v>149</v>
      </c>
      <c r="DT225" s="63" t="s">
        <v>149</v>
      </c>
      <c r="DU225" s="63" t="s">
        <v>149</v>
      </c>
      <c r="DV225" s="63" t="s">
        <v>149</v>
      </c>
      <c r="DW225" s="63" t="s">
        <v>149</v>
      </c>
      <c r="DX225" s="63" t="s">
        <v>149</v>
      </c>
      <c r="DY225" s="63" t="s">
        <v>149</v>
      </c>
      <c r="DZ225" s="63" t="s">
        <v>149</v>
      </c>
      <c r="EA225" s="63" t="s">
        <v>149</v>
      </c>
      <c r="EB225" s="63" t="s">
        <v>149</v>
      </c>
      <c r="EC225" s="63" t="s">
        <v>149</v>
      </c>
      <c r="ED225" s="63" t="s">
        <v>149</v>
      </c>
      <c r="EE225" s="63" t="s">
        <v>149</v>
      </c>
      <c r="EF225" s="63" t="s">
        <v>149</v>
      </c>
      <c r="EG225" s="63" t="s">
        <v>149</v>
      </c>
      <c r="EH225" s="63" t="s">
        <v>149</v>
      </c>
      <c r="EI225" s="63" t="s">
        <v>149</v>
      </c>
      <c r="EJ225" s="63" t="s">
        <v>149</v>
      </c>
      <c r="EK225" s="63" t="s">
        <v>149</v>
      </c>
      <c r="EL225" s="63" t="s">
        <v>1744</v>
      </c>
      <c r="EM225" s="63" t="s">
        <v>1745</v>
      </c>
      <c r="EN225" s="63" t="s">
        <v>1746</v>
      </c>
      <c r="EO225" s="63" t="s">
        <v>1738</v>
      </c>
      <c r="EP225" s="66" t="s">
        <v>1739</v>
      </c>
      <c r="EQ225" s="63" t="s">
        <v>1740</v>
      </c>
      <c r="ER225" s="63" t="s">
        <v>1747</v>
      </c>
      <c r="ES225" s="63" t="s">
        <v>1741</v>
      </c>
    </row>
    <row r="226" spans="1:150" s="2" customFormat="1" ht="22.5" customHeight="1" x14ac:dyDescent="0.35">
      <c r="A226" s="29">
        <v>224</v>
      </c>
      <c r="B226" s="63" t="s">
        <v>1748</v>
      </c>
      <c r="C226" s="67" t="s">
        <v>1749</v>
      </c>
      <c r="D226" s="63" t="s">
        <v>846</v>
      </c>
      <c r="E226" s="63" t="s">
        <v>1575</v>
      </c>
      <c r="F226" s="63">
        <v>54</v>
      </c>
      <c r="G226" s="63">
        <v>6</v>
      </c>
      <c r="H226" s="63" t="s">
        <v>157</v>
      </c>
      <c r="I226" s="63" t="s">
        <v>210</v>
      </c>
      <c r="J226" s="64">
        <v>700000</v>
      </c>
      <c r="K226" s="64">
        <v>600000</v>
      </c>
      <c r="L226" s="63" t="s">
        <v>442</v>
      </c>
      <c r="M226" s="63" t="s">
        <v>147</v>
      </c>
      <c r="N226" s="63">
        <v>65</v>
      </c>
      <c r="O226" s="63" t="s">
        <v>1079</v>
      </c>
      <c r="P226" s="63">
        <v>25</v>
      </c>
      <c r="Q226" s="63" t="s">
        <v>1657</v>
      </c>
      <c r="R226" s="63" t="s">
        <v>149</v>
      </c>
      <c r="S226" s="63" t="s">
        <v>203</v>
      </c>
      <c r="T226" s="63" t="s">
        <v>149</v>
      </c>
      <c r="U226" s="63" t="s">
        <v>149</v>
      </c>
      <c r="V226" s="63" t="s">
        <v>149</v>
      </c>
      <c r="W226" s="63" t="s">
        <v>149</v>
      </c>
      <c r="X226" s="63" t="s">
        <v>149</v>
      </c>
      <c r="Y226" s="63"/>
      <c r="Z226" s="63" t="s">
        <v>203</v>
      </c>
      <c r="AA226" s="63" t="s">
        <v>323</v>
      </c>
      <c r="AB226" s="63"/>
      <c r="AC226" s="63"/>
      <c r="AD226" s="63"/>
      <c r="AE226" s="63"/>
      <c r="AF226" s="63"/>
      <c r="AG226" s="63"/>
      <c r="AH226" s="63"/>
      <c r="AI226" s="63"/>
      <c r="AJ226" s="63"/>
      <c r="AK226" s="63" t="s">
        <v>149</v>
      </c>
      <c r="AL226" s="63" t="s">
        <v>323</v>
      </c>
      <c r="AM226" s="63" t="s">
        <v>203</v>
      </c>
      <c r="AN226" s="63" t="s">
        <v>149</v>
      </c>
      <c r="AO226" s="63" t="s">
        <v>149</v>
      </c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  <c r="CC226" s="63"/>
      <c r="CD226" s="63"/>
      <c r="CE226" s="63"/>
      <c r="CF226" s="63"/>
      <c r="CG226" s="63"/>
      <c r="CH226" s="63"/>
      <c r="CI226" s="63"/>
      <c r="CJ226" s="63"/>
      <c r="CK226" s="63"/>
      <c r="CL226" s="63"/>
      <c r="CM226" s="63"/>
      <c r="CN226" s="63"/>
      <c r="CO226" s="63"/>
      <c r="CP226" s="63"/>
      <c r="CQ226" s="63"/>
      <c r="CR226" s="63"/>
      <c r="CS226" s="63"/>
      <c r="CT226" s="63"/>
      <c r="CU226" s="63"/>
      <c r="CV226" s="63"/>
      <c r="CW226" s="63"/>
      <c r="CX226" s="63"/>
      <c r="CY226" s="63"/>
      <c r="CZ226" s="63"/>
      <c r="DA226" s="63"/>
      <c r="DB226" s="63"/>
      <c r="DC226" s="63"/>
      <c r="DD226" s="63"/>
      <c r="DE226" s="63"/>
      <c r="DF226" s="63"/>
      <c r="DG226" s="63"/>
      <c r="DH226" s="63"/>
      <c r="DI226" s="63"/>
      <c r="DJ226" s="63"/>
      <c r="DK226" s="63"/>
      <c r="DL226" s="63"/>
      <c r="DM226" s="63"/>
      <c r="DN226" s="63"/>
      <c r="DO226" s="63"/>
      <c r="DP226" s="63"/>
      <c r="DQ226" s="63"/>
      <c r="DR226" s="63"/>
      <c r="DS226" s="63"/>
      <c r="DT226" s="63"/>
      <c r="DU226" s="63"/>
      <c r="DV226" s="63"/>
      <c r="DW226" s="63"/>
      <c r="DX226" s="63"/>
      <c r="DY226" s="63"/>
      <c r="DZ226" s="63"/>
      <c r="EA226" s="63"/>
      <c r="EB226" s="63"/>
      <c r="EC226" s="63"/>
      <c r="ED226" s="63"/>
      <c r="EE226" s="63"/>
      <c r="EF226" s="63" t="s">
        <v>149</v>
      </c>
      <c r="EG226" s="63" t="s">
        <v>323</v>
      </c>
      <c r="EH226" s="63" t="s">
        <v>149</v>
      </c>
      <c r="EI226" s="63" t="s">
        <v>149</v>
      </c>
      <c r="EJ226" s="63" t="s">
        <v>149</v>
      </c>
      <c r="EK226" s="63" t="s">
        <v>149</v>
      </c>
      <c r="EL226" s="63"/>
      <c r="EM226" s="63"/>
      <c r="EN226" s="63"/>
      <c r="EO226" s="63"/>
      <c r="EP226" s="63"/>
      <c r="EQ226" s="63"/>
      <c r="ER226" s="63"/>
      <c r="ES226" s="63"/>
    </row>
    <row r="227" spans="1:150" s="2" customFormat="1" ht="22.5" customHeight="1" x14ac:dyDescent="0.35">
      <c r="A227" s="29">
        <v>225</v>
      </c>
      <c r="B227" s="63" t="s">
        <v>1750</v>
      </c>
      <c r="C227" s="67" t="s">
        <v>1751</v>
      </c>
      <c r="D227" s="63" t="s">
        <v>846</v>
      </c>
      <c r="E227" s="63" t="s">
        <v>1575</v>
      </c>
      <c r="F227" s="63">
        <v>36</v>
      </c>
      <c r="G227" s="63">
        <v>5</v>
      </c>
      <c r="H227" s="63" t="s">
        <v>631</v>
      </c>
      <c r="I227" s="63" t="s">
        <v>518</v>
      </c>
      <c r="J227" s="64">
        <v>5000000</v>
      </c>
      <c r="K227" s="64">
        <v>4000000</v>
      </c>
      <c r="L227" s="63" t="s">
        <v>1752</v>
      </c>
      <c r="M227" s="63" t="s">
        <v>147</v>
      </c>
      <c r="N227" s="63">
        <v>770</v>
      </c>
      <c r="O227" s="63" t="s">
        <v>1753</v>
      </c>
      <c r="P227" s="63">
        <v>4</v>
      </c>
      <c r="Q227" s="66" t="s">
        <v>1754</v>
      </c>
      <c r="R227" s="63" t="s">
        <v>323</v>
      </c>
      <c r="S227" s="63" t="s">
        <v>149</v>
      </c>
      <c r="T227" s="63" t="s">
        <v>203</v>
      </c>
      <c r="U227" s="63" t="s">
        <v>203</v>
      </c>
      <c r="V227" s="63" t="s">
        <v>203</v>
      </c>
      <c r="W227" s="63" t="s">
        <v>149</v>
      </c>
      <c r="X227" s="63" t="s">
        <v>203</v>
      </c>
      <c r="Y227" s="63" t="s">
        <v>149</v>
      </c>
      <c r="Z227" s="63" t="s">
        <v>203</v>
      </c>
      <c r="AA227" s="63" t="s">
        <v>203</v>
      </c>
      <c r="AB227" s="63" t="s">
        <v>149</v>
      </c>
      <c r="AC227" s="63" t="s">
        <v>149</v>
      </c>
      <c r="AD227" s="63" t="s">
        <v>203</v>
      </c>
      <c r="AE227" s="63" t="s">
        <v>203</v>
      </c>
      <c r="AF227" s="63" t="s">
        <v>149</v>
      </c>
      <c r="AG227" s="63" t="s">
        <v>149</v>
      </c>
      <c r="AH227" s="63" t="s">
        <v>149</v>
      </c>
      <c r="AI227" s="63" t="s">
        <v>149</v>
      </c>
      <c r="AJ227" s="63" t="s">
        <v>149</v>
      </c>
      <c r="AK227" s="63" t="s">
        <v>149</v>
      </c>
      <c r="AL227" s="63" t="s">
        <v>149</v>
      </c>
      <c r="AM227" s="63" t="s">
        <v>323</v>
      </c>
      <c r="AN227" s="63" t="s">
        <v>149</v>
      </c>
      <c r="AO227" s="63" t="s">
        <v>149</v>
      </c>
      <c r="AP227" s="63" t="s">
        <v>149</v>
      </c>
      <c r="AQ227" s="63" t="s">
        <v>149</v>
      </c>
      <c r="AR227" s="63" t="s">
        <v>323</v>
      </c>
      <c r="AS227" s="63" t="s">
        <v>149</v>
      </c>
      <c r="AT227" s="63" t="s">
        <v>149</v>
      </c>
      <c r="AU227" s="63" t="s">
        <v>203</v>
      </c>
      <c r="AV227" s="63" t="s">
        <v>203</v>
      </c>
      <c r="AW227" s="63" t="s">
        <v>203</v>
      </c>
      <c r="AX227" s="63" t="s">
        <v>323</v>
      </c>
      <c r="AY227" s="63" t="s">
        <v>323</v>
      </c>
      <c r="AZ227" s="63" t="s">
        <v>149</v>
      </c>
      <c r="BA227" s="63" t="s">
        <v>323</v>
      </c>
      <c r="BB227" s="63" t="s">
        <v>149</v>
      </c>
      <c r="BC227" s="63"/>
      <c r="BD227" s="63" t="s">
        <v>149</v>
      </c>
      <c r="BE227" s="63" t="s">
        <v>149</v>
      </c>
      <c r="BF227" s="63" t="s">
        <v>149</v>
      </c>
      <c r="BG227" s="63" t="s">
        <v>149</v>
      </c>
      <c r="BH227" s="63" t="s">
        <v>149</v>
      </c>
      <c r="BI227" s="63" t="s">
        <v>203</v>
      </c>
      <c r="BJ227" s="63" t="s">
        <v>149</v>
      </c>
      <c r="BK227" s="63" t="s">
        <v>149</v>
      </c>
      <c r="BL227" s="63" t="s">
        <v>203</v>
      </c>
      <c r="BM227" s="63" t="s">
        <v>160</v>
      </c>
      <c r="BN227" s="63" t="s">
        <v>149</v>
      </c>
      <c r="BO227" s="63" t="s">
        <v>149</v>
      </c>
      <c r="BP227" s="63" t="s">
        <v>149</v>
      </c>
      <c r="BQ227" s="63" t="s">
        <v>149</v>
      </c>
      <c r="BR227" s="63" t="s">
        <v>149</v>
      </c>
      <c r="BS227" s="63" t="s">
        <v>149</v>
      </c>
      <c r="BT227" s="63" t="s">
        <v>149</v>
      </c>
      <c r="BU227" s="63" t="s">
        <v>203</v>
      </c>
      <c r="BV227" s="63" t="s">
        <v>149</v>
      </c>
      <c r="BW227" s="63" t="s">
        <v>149</v>
      </c>
      <c r="BX227" s="63" t="s">
        <v>160</v>
      </c>
      <c r="BY227" s="63" t="s">
        <v>160</v>
      </c>
      <c r="BZ227" s="63" t="s">
        <v>149</v>
      </c>
      <c r="CA227" s="63" t="s">
        <v>149</v>
      </c>
      <c r="CB227" s="63" t="s">
        <v>160</v>
      </c>
      <c r="CC227" s="63" t="s">
        <v>323</v>
      </c>
      <c r="CD227" s="63" t="s">
        <v>149</v>
      </c>
      <c r="CE227" s="63" t="s">
        <v>149</v>
      </c>
      <c r="CF227" s="63" t="s">
        <v>149</v>
      </c>
      <c r="CG227" s="63" t="s">
        <v>203</v>
      </c>
      <c r="CH227" s="63" t="s">
        <v>148</v>
      </c>
      <c r="CI227" s="63" t="s">
        <v>203</v>
      </c>
      <c r="CJ227" s="63" t="s">
        <v>203</v>
      </c>
      <c r="CK227" s="63" t="s">
        <v>203</v>
      </c>
      <c r="CL227" s="63" t="s">
        <v>203</v>
      </c>
      <c r="CM227" s="63" t="s">
        <v>149</v>
      </c>
      <c r="CN227" s="63" t="s">
        <v>149</v>
      </c>
      <c r="CO227" s="63" t="s">
        <v>149</v>
      </c>
      <c r="CP227" s="63" t="s">
        <v>149</v>
      </c>
      <c r="CQ227" s="63" t="s">
        <v>149</v>
      </c>
      <c r="CR227" s="63" t="s">
        <v>149</v>
      </c>
      <c r="CS227" s="63" t="s">
        <v>149</v>
      </c>
      <c r="CT227" s="63" t="s">
        <v>149</v>
      </c>
      <c r="CU227" s="63" t="s">
        <v>149</v>
      </c>
      <c r="CV227" s="63" t="s">
        <v>149</v>
      </c>
      <c r="CW227" s="63" t="s">
        <v>203</v>
      </c>
      <c r="CX227" s="63" t="s">
        <v>203</v>
      </c>
      <c r="CY227" s="63" t="s">
        <v>149</v>
      </c>
      <c r="CZ227" s="63" t="s">
        <v>149</v>
      </c>
      <c r="DA227" s="63" t="s">
        <v>149</v>
      </c>
      <c r="DB227" s="63" t="s">
        <v>149</v>
      </c>
      <c r="DC227" s="63" t="s">
        <v>160</v>
      </c>
      <c r="DD227" s="63" t="s">
        <v>149</v>
      </c>
      <c r="DE227" s="63" t="s">
        <v>149</v>
      </c>
      <c r="DF227" s="63" t="s">
        <v>149</v>
      </c>
      <c r="DG227" s="63" t="s">
        <v>149</v>
      </c>
      <c r="DH227" s="63" t="s">
        <v>149</v>
      </c>
      <c r="DI227" s="63" t="s">
        <v>203</v>
      </c>
      <c r="DJ227" s="63" t="s">
        <v>203</v>
      </c>
      <c r="DK227" s="63" t="s">
        <v>203</v>
      </c>
      <c r="DL227" s="63" t="s">
        <v>203</v>
      </c>
      <c r="DM227" s="63" t="s">
        <v>149</v>
      </c>
      <c r="DN227" s="63" t="s">
        <v>203</v>
      </c>
      <c r="DO227" s="63" t="s">
        <v>203</v>
      </c>
      <c r="DP227" s="63" t="s">
        <v>203</v>
      </c>
      <c r="DQ227" s="63" t="s">
        <v>203</v>
      </c>
      <c r="DR227" s="63" t="s">
        <v>149</v>
      </c>
      <c r="DS227" s="63" t="s">
        <v>149</v>
      </c>
      <c r="DT227" s="63" t="s">
        <v>149</v>
      </c>
      <c r="DU227" s="63" t="s">
        <v>323</v>
      </c>
      <c r="DV227" s="63" t="s">
        <v>149</v>
      </c>
      <c r="DW227" s="63" t="s">
        <v>323</v>
      </c>
      <c r="DX227" s="63" t="s">
        <v>149</v>
      </c>
      <c r="DY227" s="63" t="s">
        <v>149</v>
      </c>
      <c r="DZ227" s="63" t="s">
        <v>149</v>
      </c>
      <c r="EA227" s="63" t="s">
        <v>149</v>
      </c>
      <c r="EB227" s="63" t="s">
        <v>203</v>
      </c>
      <c r="EC227" s="63" t="s">
        <v>203</v>
      </c>
      <c r="ED227" s="63" t="s">
        <v>203</v>
      </c>
      <c r="EE227" s="63" t="s">
        <v>203</v>
      </c>
      <c r="EF227" s="63" t="s">
        <v>203</v>
      </c>
      <c r="EG227" s="63" t="s">
        <v>149</v>
      </c>
      <c r="EH227" s="63" t="s">
        <v>149</v>
      </c>
      <c r="EI227" s="63" t="s">
        <v>149</v>
      </c>
      <c r="EJ227" s="63" t="s">
        <v>149</v>
      </c>
      <c r="EK227" s="63" t="s">
        <v>149</v>
      </c>
      <c r="EL227" s="63" t="s">
        <v>1755</v>
      </c>
      <c r="EM227" s="63" t="s">
        <v>1756</v>
      </c>
      <c r="EN227" s="63"/>
      <c r="EO227" s="63"/>
      <c r="EP227" s="63"/>
      <c r="EQ227" s="63"/>
      <c r="ER227" s="63"/>
      <c r="ES227" s="63"/>
    </row>
    <row r="228" spans="1:150" s="2" customFormat="1" ht="22.5" customHeight="1" x14ac:dyDescent="0.35">
      <c r="A228" s="29">
        <v>226</v>
      </c>
      <c r="B228" s="63" t="s">
        <v>1757</v>
      </c>
      <c r="C228" s="67" t="s">
        <v>1758</v>
      </c>
      <c r="D228" s="63" t="s">
        <v>846</v>
      </c>
      <c r="E228" s="63" t="s">
        <v>1759</v>
      </c>
      <c r="F228" s="63">
        <v>50</v>
      </c>
      <c r="G228" s="63">
        <v>5</v>
      </c>
      <c r="H228" s="63" t="s">
        <v>157</v>
      </c>
      <c r="I228" s="63" t="s">
        <v>172</v>
      </c>
      <c r="J228" s="64"/>
      <c r="K228" s="64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  <c r="CK228" s="63"/>
      <c r="CL228" s="63"/>
      <c r="CM228" s="63"/>
      <c r="CN228" s="63"/>
      <c r="CO228" s="63"/>
      <c r="CP228" s="63"/>
      <c r="CQ228" s="63"/>
      <c r="CR228" s="63"/>
      <c r="CS228" s="63"/>
      <c r="CT228" s="63"/>
      <c r="CU228" s="63"/>
      <c r="CV228" s="63"/>
      <c r="CW228" s="63"/>
      <c r="CX228" s="63"/>
      <c r="CY228" s="63"/>
      <c r="CZ228" s="63"/>
      <c r="DA228" s="63"/>
      <c r="DB228" s="63"/>
      <c r="DC228" s="63"/>
      <c r="DD228" s="63"/>
      <c r="DE228" s="63"/>
      <c r="DF228" s="63"/>
      <c r="DG228" s="63"/>
      <c r="DH228" s="63"/>
      <c r="DI228" s="63"/>
      <c r="DJ228" s="63"/>
      <c r="DK228" s="63"/>
      <c r="DL228" s="63"/>
      <c r="DM228" s="63"/>
      <c r="DN228" s="63"/>
      <c r="DO228" s="63"/>
      <c r="DP228" s="63"/>
      <c r="DQ228" s="63"/>
      <c r="DR228" s="63"/>
      <c r="DS228" s="63"/>
      <c r="DT228" s="63"/>
      <c r="DU228" s="63"/>
      <c r="DV228" s="63"/>
      <c r="DW228" s="63"/>
      <c r="DX228" s="63"/>
      <c r="DY228" s="63"/>
      <c r="DZ228" s="63"/>
      <c r="EA228" s="63"/>
      <c r="EB228" s="63"/>
      <c r="EC228" s="63"/>
      <c r="ED228" s="63"/>
      <c r="EE228" s="63"/>
      <c r="EF228" s="63"/>
      <c r="EG228" s="63"/>
      <c r="EH228" s="63"/>
      <c r="EI228" s="63"/>
      <c r="EJ228" s="63"/>
      <c r="EK228" s="63"/>
      <c r="EL228" s="63"/>
      <c r="EM228" s="63"/>
      <c r="EN228" s="63"/>
      <c r="EO228" s="63"/>
      <c r="EP228" s="63"/>
      <c r="EQ228" s="63"/>
      <c r="ER228" s="63"/>
      <c r="ES228" s="63"/>
    </row>
    <row r="229" spans="1:150" s="2" customFormat="1" ht="22.5" customHeight="1" x14ac:dyDescent="0.35">
      <c r="A229" s="29">
        <v>227</v>
      </c>
      <c r="B229" s="63" t="s">
        <v>1760</v>
      </c>
      <c r="C229" s="67" t="s">
        <v>1761</v>
      </c>
      <c r="D229" s="63" t="s">
        <v>846</v>
      </c>
      <c r="E229" s="63" t="s">
        <v>1743</v>
      </c>
      <c r="F229" s="63">
        <v>64</v>
      </c>
      <c r="G229" s="63">
        <v>6</v>
      </c>
      <c r="H229" s="63" t="s">
        <v>157</v>
      </c>
      <c r="I229" s="63" t="s">
        <v>172</v>
      </c>
      <c r="J229" s="64"/>
      <c r="K229" s="64"/>
      <c r="L229" s="63"/>
      <c r="M229" s="63" t="s">
        <v>147</v>
      </c>
      <c r="N229" s="63"/>
      <c r="O229" s="63"/>
      <c r="P229" s="63">
        <v>30</v>
      </c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  <c r="CD229" s="63"/>
      <c r="CE229" s="63"/>
      <c r="CF229" s="63"/>
      <c r="CG229" s="63"/>
      <c r="CH229" s="63"/>
      <c r="CI229" s="63"/>
      <c r="CJ229" s="63"/>
      <c r="CK229" s="63"/>
      <c r="CL229" s="63"/>
      <c r="CM229" s="63"/>
      <c r="CN229" s="63"/>
      <c r="CO229" s="63"/>
      <c r="CP229" s="63"/>
      <c r="CQ229" s="63"/>
      <c r="CR229" s="63"/>
      <c r="CS229" s="63"/>
      <c r="CT229" s="63"/>
      <c r="CU229" s="63"/>
      <c r="CV229" s="63"/>
      <c r="CW229" s="63"/>
      <c r="CX229" s="63"/>
      <c r="CY229" s="63"/>
      <c r="CZ229" s="63"/>
      <c r="DA229" s="63"/>
      <c r="DB229" s="63"/>
      <c r="DC229" s="63"/>
      <c r="DD229" s="63"/>
      <c r="DE229" s="63"/>
      <c r="DF229" s="63"/>
      <c r="DG229" s="63"/>
      <c r="DH229" s="63"/>
      <c r="DI229" s="63"/>
      <c r="DJ229" s="63"/>
      <c r="DK229" s="63"/>
      <c r="DL229" s="63"/>
      <c r="DM229" s="63"/>
      <c r="DN229" s="63"/>
      <c r="DO229" s="63"/>
      <c r="DP229" s="63"/>
      <c r="DQ229" s="63"/>
      <c r="DR229" s="63"/>
      <c r="DS229" s="63"/>
      <c r="DT229" s="63"/>
      <c r="DU229" s="63"/>
      <c r="DV229" s="63"/>
      <c r="DW229" s="63"/>
      <c r="DX229" s="63"/>
      <c r="DY229" s="63"/>
      <c r="DZ229" s="63"/>
      <c r="EA229" s="63"/>
      <c r="EB229" s="63"/>
      <c r="EC229" s="63"/>
      <c r="ED229" s="63"/>
      <c r="EE229" s="63"/>
      <c r="EF229" s="63"/>
      <c r="EG229" s="63"/>
      <c r="EH229" s="63"/>
      <c r="EI229" s="63"/>
      <c r="EJ229" s="63"/>
      <c r="EK229" s="63"/>
      <c r="EL229" s="63"/>
      <c r="EM229" s="63"/>
      <c r="EN229" s="63"/>
      <c r="EO229" s="63"/>
      <c r="EP229" s="63"/>
      <c r="EQ229" s="63"/>
      <c r="ER229" s="63"/>
      <c r="ES229" s="63"/>
    </row>
    <row r="230" spans="1:150" s="55" customFormat="1" ht="22.5" customHeight="1" x14ac:dyDescent="0.35">
      <c r="A230" s="93">
        <v>228</v>
      </c>
      <c r="B230" s="51" t="s">
        <v>2247</v>
      </c>
      <c r="C230" s="52" t="s">
        <v>1762</v>
      </c>
      <c r="D230" s="51" t="s">
        <v>846</v>
      </c>
      <c r="E230" s="51" t="s">
        <v>1759</v>
      </c>
      <c r="F230" s="51">
        <v>56</v>
      </c>
      <c r="G230" s="51">
        <v>3</v>
      </c>
      <c r="H230" s="51" t="s">
        <v>157</v>
      </c>
      <c r="I230" s="51" t="s">
        <v>172</v>
      </c>
      <c r="J230" s="76" t="s">
        <v>1763</v>
      </c>
      <c r="K230" s="76" t="s">
        <v>1764</v>
      </c>
      <c r="L230" s="51"/>
      <c r="M230" s="51" t="s">
        <v>147</v>
      </c>
      <c r="N230" s="51" t="s">
        <v>1765</v>
      </c>
      <c r="O230" s="51" t="s">
        <v>1766</v>
      </c>
      <c r="P230" s="51">
        <v>2006</v>
      </c>
      <c r="Q230" s="51" t="s">
        <v>1767</v>
      </c>
      <c r="R230" s="51" t="s">
        <v>323</v>
      </c>
      <c r="S230" s="51" t="s">
        <v>323</v>
      </c>
      <c r="T230" s="51" t="s">
        <v>323</v>
      </c>
      <c r="U230" s="51" t="s">
        <v>323</v>
      </c>
      <c r="V230" s="51" t="s">
        <v>323</v>
      </c>
      <c r="W230" s="51" t="s">
        <v>323</v>
      </c>
      <c r="X230" s="51" t="s">
        <v>323</v>
      </c>
      <c r="Y230" s="51" t="s">
        <v>323</v>
      </c>
      <c r="Z230" s="51" t="s">
        <v>323</v>
      </c>
      <c r="AA230" s="51" t="s">
        <v>323</v>
      </c>
      <c r="AB230" s="51" t="s">
        <v>323</v>
      </c>
      <c r="AC230" s="51" t="s">
        <v>323</v>
      </c>
      <c r="AD230" s="51" t="s">
        <v>323</v>
      </c>
      <c r="AE230" s="51" t="s">
        <v>323</v>
      </c>
      <c r="AF230" s="51" t="s">
        <v>323</v>
      </c>
      <c r="AG230" s="51" t="s">
        <v>323</v>
      </c>
      <c r="AH230" s="51" t="s">
        <v>323</v>
      </c>
      <c r="AI230" s="51" t="s">
        <v>323</v>
      </c>
      <c r="AJ230" s="51" t="s">
        <v>323</v>
      </c>
      <c r="AK230" s="51" t="s">
        <v>323</v>
      </c>
      <c r="AL230" s="51" t="s">
        <v>323</v>
      </c>
      <c r="AM230" s="51" t="s">
        <v>323</v>
      </c>
      <c r="AN230" s="51" t="s">
        <v>323</v>
      </c>
      <c r="AO230" s="51" t="s">
        <v>323</v>
      </c>
      <c r="AP230" s="51" t="s">
        <v>323</v>
      </c>
      <c r="AQ230" s="51" t="s">
        <v>323</v>
      </c>
      <c r="AR230" s="51" t="s">
        <v>323</v>
      </c>
      <c r="AS230" s="51" t="s">
        <v>323</v>
      </c>
      <c r="AT230" s="51" t="s">
        <v>323</v>
      </c>
      <c r="AU230" s="51" t="s">
        <v>323</v>
      </c>
      <c r="AV230" s="51" t="s">
        <v>323</v>
      </c>
      <c r="AW230" s="51" t="s">
        <v>323</v>
      </c>
      <c r="AX230" s="51" t="s">
        <v>323</v>
      </c>
      <c r="AY230" s="51" t="s">
        <v>323</v>
      </c>
      <c r="AZ230" s="51" t="s">
        <v>323</v>
      </c>
      <c r="BA230" s="51" t="s">
        <v>323</v>
      </c>
      <c r="BB230" s="51" t="s">
        <v>323</v>
      </c>
      <c r="BC230" s="51"/>
      <c r="BD230" s="51" t="s">
        <v>323</v>
      </c>
      <c r="BE230" s="51" t="s">
        <v>323</v>
      </c>
      <c r="BF230" s="51" t="s">
        <v>323</v>
      </c>
      <c r="BG230" s="51" t="s">
        <v>323</v>
      </c>
      <c r="BH230" s="51" t="s">
        <v>323</v>
      </c>
      <c r="BI230" s="51" t="s">
        <v>323</v>
      </c>
      <c r="BJ230" s="51" t="s">
        <v>323</v>
      </c>
      <c r="BK230" s="51" t="s">
        <v>323</v>
      </c>
      <c r="BL230" s="51" t="s">
        <v>323</v>
      </c>
      <c r="BM230" s="51" t="s">
        <v>323</v>
      </c>
      <c r="BN230" s="51" t="s">
        <v>323</v>
      </c>
      <c r="BO230" s="51" t="s">
        <v>323</v>
      </c>
      <c r="BP230" s="51" t="s">
        <v>323</v>
      </c>
      <c r="BQ230" s="51" t="s">
        <v>323</v>
      </c>
      <c r="BR230" s="51" t="s">
        <v>323</v>
      </c>
      <c r="BS230" s="51" t="s">
        <v>323</v>
      </c>
      <c r="BT230" s="51" t="s">
        <v>323</v>
      </c>
      <c r="BU230" s="51" t="s">
        <v>323</v>
      </c>
      <c r="BV230" s="51" t="s">
        <v>323</v>
      </c>
      <c r="BW230" s="51" t="s">
        <v>323</v>
      </c>
      <c r="BX230" s="51" t="s">
        <v>323</v>
      </c>
      <c r="BY230" s="51" t="s">
        <v>323</v>
      </c>
      <c r="BZ230" s="51" t="s">
        <v>323</v>
      </c>
      <c r="CA230" s="51" t="s">
        <v>323</v>
      </c>
      <c r="CB230" s="51" t="s">
        <v>323</v>
      </c>
      <c r="CC230" s="51" t="s">
        <v>323</v>
      </c>
      <c r="CD230" s="51" t="s">
        <v>323</v>
      </c>
      <c r="CE230" s="51" t="s">
        <v>323</v>
      </c>
      <c r="CF230" s="51" t="s">
        <v>323</v>
      </c>
      <c r="CG230" s="51" t="s">
        <v>323</v>
      </c>
      <c r="CH230" s="51" t="s">
        <v>323</v>
      </c>
      <c r="CI230" s="51" t="s">
        <v>323</v>
      </c>
      <c r="CJ230" s="51" t="s">
        <v>323</v>
      </c>
      <c r="CK230" s="51" t="s">
        <v>323</v>
      </c>
      <c r="CL230" s="51" t="s">
        <v>323</v>
      </c>
      <c r="CM230" s="51" t="s">
        <v>323</v>
      </c>
      <c r="CN230" s="51" t="s">
        <v>323</v>
      </c>
      <c r="CO230" s="51" t="s">
        <v>323</v>
      </c>
      <c r="CP230" s="51" t="s">
        <v>323</v>
      </c>
      <c r="CQ230" s="51" t="s">
        <v>323</v>
      </c>
      <c r="CR230" s="51" t="s">
        <v>323</v>
      </c>
      <c r="CS230" s="51" t="s">
        <v>323</v>
      </c>
      <c r="CT230" s="51" t="s">
        <v>323</v>
      </c>
      <c r="CU230" s="51" t="s">
        <v>323</v>
      </c>
      <c r="CV230" s="51" t="s">
        <v>323</v>
      </c>
      <c r="CW230" s="51" t="s">
        <v>323</v>
      </c>
      <c r="CX230" s="51" t="s">
        <v>323</v>
      </c>
      <c r="CY230" s="51" t="s">
        <v>323</v>
      </c>
      <c r="CZ230" s="51" t="s">
        <v>323</v>
      </c>
      <c r="DA230" s="51" t="s">
        <v>323</v>
      </c>
      <c r="DB230" s="51" t="s">
        <v>323</v>
      </c>
      <c r="DC230" s="51" t="s">
        <v>323</v>
      </c>
      <c r="DD230" s="51" t="s">
        <v>323</v>
      </c>
      <c r="DE230" s="51" t="s">
        <v>323</v>
      </c>
      <c r="DF230" s="51" t="s">
        <v>323</v>
      </c>
      <c r="DG230" s="51" t="s">
        <v>323</v>
      </c>
      <c r="DH230" s="51" t="s">
        <v>323</v>
      </c>
      <c r="DI230" s="51" t="s">
        <v>323</v>
      </c>
      <c r="DJ230" s="51" t="s">
        <v>323</v>
      </c>
      <c r="DK230" s="51" t="s">
        <v>323</v>
      </c>
      <c r="DL230" s="51" t="s">
        <v>323</v>
      </c>
      <c r="DM230" s="51" t="s">
        <v>323</v>
      </c>
      <c r="DN230" s="51" t="s">
        <v>323</v>
      </c>
      <c r="DO230" s="51" t="s">
        <v>323</v>
      </c>
      <c r="DP230" s="51" t="s">
        <v>323</v>
      </c>
      <c r="DQ230" s="51" t="s">
        <v>323</v>
      </c>
      <c r="DR230" s="51" t="s">
        <v>323</v>
      </c>
      <c r="DS230" s="51" t="s">
        <v>323</v>
      </c>
      <c r="DT230" s="51" t="s">
        <v>323</v>
      </c>
      <c r="DU230" s="51" t="s">
        <v>323</v>
      </c>
      <c r="DV230" s="51" t="s">
        <v>323</v>
      </c>
      <c r="DW230" s="51" t="s">
        <v>323</v>
      </c>
      <c r="DX230" s="51" t="s">
        <v>323</v>
      </c>
      <c r="DY230" s="51" t="s">
        <v>323</v>
      </c>
      <c r="DZ230" s="51" t="s">
        <v>323</v>
      </c>
      <c r="EA230" s="51" t="s">
        <v>323</v>
      </c>
      <c r="EB230" s="51" t="s">
        <v>323</v>
      </c>
      <c r="EC230" s="51" t="s">
        <v>323</v>
      </c>
      <c r="ED230" s="51" t="s">
        <v>323</v>
      </c>
      <c r="EE230" s="51" t="s">
        <v>323</v>
      </c>
      <c r="EF230" s="51" t="s">
        <v>323</v>
      </c>
      <c r="EG230" s="51" t="s">
        <v>323</v>
      </c>
      <c r="EH230" s="51" t="s">
        <v>323</v>
      </c>
      <c r="EI230" s="51" t="s">
        <v>323</v>
      </c>
      <c r="EJ230" s="51" t="s">
        <v>323</v>
      </c>
      <c r="EK230" s="51" t="s">
        <v>323</v>
      </c>
      <c r="EL230" s="51" t="s">
        <v>1768</v>
      </c>
      <c r="EM230" s="51" t="s">
        <v>1769</v>
      </c>
      <c r="EN230" s="51" t="s">
        <v>1770</v>
      </c>
      <c r="EO230" s="51" t="s">
        <v>1771</v>
      </c>
      <c r="EP230" s="51" t="s">
        <v>1772</v>
      </c>
      <c r="EQ230" s="51" t="s">
        <v>1773</v>
      </c>
      <c r="ER230" s="51" t="s">
        <v>1774</v>
      </c>
      <c r="ES230" s="51" t="s">
        <v>1775</v>
      </c>
    </row>
    <row r="231" spans="1:150" s="2" customFormat="1" ht="22.5" customHeight="1" x14ac:dyDescent="0.35">
      <c r="A231" s="29">
        <v>229</v>
      </c>
      <c r="B231" s="88" t="s">
        <v>2248</v>
      </c>
      <c r="C231" s="67"/>
      <c r="D231" s="63" t="s">
        <v>846</v>
      </c>
      <c r="E231" s="63" t="s">
        <v>1594</v>
      </c>
      <c r="F231" s="63">
        <v>48</v>
      </c>
      <c r="G231" s="63">
        <v>8</v>
      </c>
      <c r="H231" s="63" t="s">
        <v>157</v>
      </c>
      <c r="I231" s="63" t="s">
        <v>158</v>
      </c>
      <c r="J231" s="64">
        <v>9500000</v>
      </c>
      <c r="K231" s="64">
        <v>1500000</v>
      </c>
      <c r="L231" s="63" t="s">
        <v>1415</v>
      </c>
      <c r="M231" s="63" t="s">
        <v>147</v>
      </c>
      <c r="N231" s="63">
        <v>321</v>
      </c>
      <c r="O231" s="63" t="s">
        <v>212</v>
      </c>
      <c r="P231" s="63">
        <v>30</v>
      </c>
      <c r="Q231" s="63"/>
      <c r="R231" s="63" t="s">
        <v>159</v>
      </c>
      <c r="S231" s="63" t="s">
        <v>159</v>
      </c>
      <c r="T231" s="63" t="s">
        <v>159</v>
      </c>
      <c r="U231" s="63" t="s">
        <v>159</v>
      </c>
      <c r="V231" s="63" t="s">
        <v>159</v>
      </c>
      <c r="W231" s="63" t="s">
        <v>159</v>
      </c>
      <c r="X231" s="63" t="s">
        <v>159</v>
      </c>
      <c r="Y231" s="63" t="s">
        <v>159</v>
      </c>
      <c r="Z231" s="63" t="s">
        <v>159</v>
      </c>
      <c r="AA231" s="63" t="s">
        <v>159</v>
      </c>
      <c r="AB231" s="63" t="s">
        <v>159</v>
      </c>
      <c r="AC231" s="63" t="s">
        <v>159</v>
      </c>
      <c r="AD231" s="63" t="s">
        <v>159</v>
      </c>
      <c r="AE231" s="63" t="s">
        <v>159</v>
      </c>
      <c r="AF231" s="63" t="s">
        <v>159</v>
      </c>
      <c r="AG231" s="63" t="s">
        <v>159</v>
      </c>
      <c r="AH231" s="63" t="s">
        <v>159</v>
      </c>
      <c r="AI231" s="63" t="s">
        <v>159</v>
      </c>
      <c r="AJ231" s="63" t="s">
        <v>159</v>
      </c>
      <c r="AK231" s="63" t="s">
        <v>159</v>
      </c>
      <c r="AL231" s="63" t="s">
        <v>159</v>
      </c>
      <c r="AM231" s="63" t="s">
        <v>159</v>
      </c>
      <c r="AN231" s="63" t="s">
        <v>159</v>
      </c>
      <c r="AO231" s="63" t="s">
        <v>159</v>
      </c>
      <c r="AP231" s="63" t="s">
        <v>159</v>
      </c>
      <c r="AQ231" s="63" t="s">
        <v>159</v>
      </c>
      <c r="AR231" s="63" t="s">
        <v>159</v>
      </c>
      <c r="AS231" s="63" t="s">
        <v>159</v>
      </c>
      <c r="AT231" s="63" t="s">
        <v>159</v>
      </c>
      <c r="AU231" s="63" t="s">
        <v>159</v>
      </c>
      <c r="AV231" s="63" t="s">
        <v>159</v>
      </c>
      <c r="AW231" s="63" t="s">
        <v>159</v>
      </c>
      <c r="AX231" s="63" t="s">
        <v>159</v>
      </c>
      <c r="AY231" s="63" t="s">
        <v>159</v>
      </c>
      <c r="AZ231" s="63" t="s">
        <v>159</v>
      </c>
      <c r="BA231" s="63" t="s">
        <v>159</v>
      </c>
      <c r="BB231" s="63" t="s">
        <v>159</v>
      </c>
      <c r="BC231" s="63"/>
      <c r="BD231" s="63" t="s">
        <v>159</v>
      </c>
      <c r="BE231" s="63" t="s">
        <v>159</v>
      </c>
      <c r="BF231" s="63" t="s">
        <v>159</v>
      </c>
      <c r="BG231" s="63" t="s">
        <v>159</v>
      </c>
      <c r="BH231" s="63" t="s">
        <v>159</v>
      </c>
      <c r="BI231" s="63" t="s">
        <v>159</v>
      </c>
      <c r="BJ231" s="63" t="s">
        <v>159</v>
      </c>
      <c r="BK231" s="63" t="s">
        <v>159</v>
      </c>
      <c r="BL231" s="63" t="s">
        <v>159</v>
      </c>
      <c r="BM231" s="63" t="s">
        <v>159</v>
      </c>
      <c r="BN231" s="63" t="s">
        <v>159</v>
      </c>
      <c r="BO231" s="63" t="s">
        <v>159</v>
      </c>
      <c r="BP231" s="63" t="s">
        <v>159</v>
      </c>
      <c r="BQ231" s="63" t="s">
        <v>159</v>
      </c>
      <c r="BR231" s="63" t="s">
        <v>159</v>
      </c>
      <c r="BS231" s="63" t="s">
        <v>159</v>
      </c>
      <c r="BT231" s="63" t="s">
        <v>159</v>
      </c>
      <c r="BU231" s="63" t="s">
        <v>159</v>
      </c>
      <c r="BV231" s="63" t="s">
        <v>159</v>
      </c>
      <c r="BW231" s="63" t="s">
        <v>159</v>
      </c>
      <c r="BX231" s="63" t="s">
        <v>159</v>
      </c>
      <c r="BY231" s="63" t="s">
        <v>159</v>
      </c>
      <c r="BZ231" s="63" t="s">
        <v>159</v>
      </c>
      <c r="CA231" s="63" t="s">
        <v>159</v>
      </c>
      <c r="CB231" s="63" t="s">
        <v>159</v>
      </c>
      <c r="CC231" s="63" t="s">
        <v>159</v>
      </c>
      <c r="CD231" s="63" t="s">
        <v>159</v>
      </c>
      <c r="CE231" s="63" t="s">
        <v>159</v>
      </c>
      <c r="CF231" s="63" t="s">
        <v>159</v>
      </c>
      <c r="CG231" s="63" t="s">
        <v>159</v>
      </c>
      <c r="CH231" s="63" t="s">
        <v>159</v>
      </c>
      <c r="CI231" s="63" t="s">
        <v>159</v>
      </c>
      <c r="CJ231" s="63" t="s">
        <v>159</v>
      </c>
      <c r="CK231" s="63" t="s">
        <v>159</v>
      </c>
      <c r="CL231" s="63" t="s">
        <v>159</v>
      </c>
      <c r="CM231" s="63" t="s">
        <v>159</v>
      </c>
      <c r="CN231" s="63" t="s">
        <v>159</v>
      </c>
      <c r="CO231" s="63" t="s">
        <v>159</v>
      </c>
      <c r="CP231" s="63" t="s">
        <v>159</v>
      </c>
      <c r="CQ231" s="63" t="s">
        <v>159</v>
      </c>
      <c r="CR231" s="63" t="s">
        <v>159</v>
      </c>
      <c r="CS231" s="63" t="s">
        <v>159</v>
      </c>
      <c r="CT231" s="63" t="s">
        <v>159</v>
      </c>
      <c r="CU231" s="63" t="s">
        <v>159</v>
      </c>
      <c r="CV231" s="63" t="s">
        <v>159</v>
      </c>
      <c r="CW231" s="63" t="s">
        <v>159</v>
      </c>
      <c r="CX231" s="63" t="s">
        <v>159</v>
      </c>
      <c r="CY231" s="63" t="s">
        <v>159</v>
      </c>
      <c r="CZ231" s="63" t="s">
        <v>159</v>
      </c>
      <c r="DA231" s="63" t="s">
        <v>159</v>
      </c>
      <c r="DB231" s="63" t="s">
        <v>159</v>
      </c>
      <c r="DC231" s="63" t="s">
        <v>159</v>
      </c>
      <c r="DD231" s="63" t="s">
        <v>159</v>
      </c>
      <c r="DE231" s="63" t="s">
        <v>159</v>
      </c>
      <c r="DF231" s="63" t="s">
        <v>159</v>
      </c>
      <c r="DG231" s="63" t="s">
        <v>159</v>
      </c>
      <c r="DH231" s="63" t="s">
        <v>159</v>
      </c>
      <c r="DI231" s="63" t="s">
        <v>159</v>
      </c>
      <c r="DJ231" s="63" t="s">
        <v>159</v>
      </c>
      <c r="DK231" s="63" t="s">
        <v>159</v>
      </c>
      <c r="DL231" s="63" t="s">
        <v>159</v>
      </c>
      <c r="DM231" s="63" t="s">
        <v>159</v>
      </c>
      <c r="DN231" s="63" t="s">
        <v>159</v>
      </c>
      <c r="DO231" s="63" t="s">
        <v>159</v>
      </c>
      <c r="DP231" s="63" t="s">
        <v>159</v>
      </c>
      <c r="DQ231" s="63" t="s">
        <v>159</v>
      </c>
      <c r="DR231" s="63" t="s">
        <v>159</v>
      </c>
      <c r="DS231" s="63" t="s">
        <v>159</v>
      </c>
      <c r="DT231" s="63" t="s">
        <v>159</v>
      </c>
      <c r="DU231" s="63" t="s">
        <v>159</v>
      </c>
      <c r="DV231" s="63" t="s">
        <v>159</v>
      </c>
      <c r="DW231" s="63" t="s">
        <v>159</v>
      </c>
      <c r="DX231" s="63" t="s">
        <v>159</v>
      </c>
      <c r="DY231" s="63" t="s">
        <v>159</v>
      </c>
      <c r="DZ231" s="63" t="s">
        <v>159</v>
      </c>
      <c r="EA231" s="63" t="s">
        <v>159</v>
      </c>
      <c r="EB231" s="63" t="s">
        <v>159</v>
      </c>
      <c r="EC231" s="63" t="s">
        <v>159</v>
      </c>
      <c r="ED231" s="63" t="s">
        <v>159</v>
      </c>
      <c r="EE231" s="63" t="s">
        <v>159</v>
      </c>
      <c r="EF231" s="63" t="s">
        <v>159</v>
      </c>
      <c r="EG231" s="63" t="s">
        <v>159</v>
      </c>
      <c r="EH231" s="63" t="s">
        <v>159</v>
      </c>
      <c r="EI231" s="63" t="s">
        <v>159</v>
      </c>
      <c r="EJ231" s="63" t="s">
        <v>159</v>
      </c>
      <c r="EK231" s="63" t="s">
        <v>159</v>
      </c>
      <c r="EL231" s="63" t="s">
        <v>1684</v>
      </c>
      <c r="EM231" s="66" t="s">
        <v>1685</v>
      </c>
      <c r="EN231" s="63" t="s">
        <v>1686</v>
      </c>
      <c r="EO231" s="63" t="s">
        <v>1687</v>
      </c>
      <c r="EP231" s="63" t="s">
        <v>1688</v>
      </c>
      <c r="EQ231" s="63" t="s">
        <v>1689</v>
      </c>
      <c r="ER231" s="63" t="s">
        <v>1690</v>
      </c>
      <c r="ES231" s="63" t="s">
        <v>1691</v>
      </c>
    </row>
    <row r="232" spans="1:150" s="2" customFormat="1" ht="22.5" customHeight="1" x14ac:dyDescent="0.35">
      <c r="A232" s="29">
        <v>230</v>
      </c>
      <c r="B232" s="88" t="s">
        <v>2249</v>
      </c>
      <c r="C232" s="67"/>
      <c r="D232" s="63" t="s">
        <v>846</v>
      </c>
      <c r="E232" s="63" t="s">
        <v>1693</v>
      </c>
      <c r="F232" s="63">
        <v>62</v>
      </c>
      <c r="G232" s="63">
        <v>6</v>
      </c>
      <c r="H232" s="63" t="s">
        <v>157</v>
      </c>
      <c r="I232" s="63" t="s">
        <v>172</v>
      </c>
      <c r="J232" s="64">
        <v>10500000</v>
      </c>
      <c r="K232" s="64">
        <v>4300000</v>
      </c>
      <c r="L232" s="63" t="s">
        <v>370</v>
      </c>
      <c r="M232" s="63" t="s">
        <v>147</v>
      </c>
      <c r="N232" s="63">
        <v>520</v>
      </c>
      <c r="O232" s="63" t="s">
        <v>1641</v>
      </c>
      <c r="P232" s="63">
        <v>43</v>
      </c>
      <c r="Q232" s="63"/>
      <c r="R232" s="63" t="s">
        <v>159</v>
      </c>
      <c r="S232" s="63" t="s">
        <v>159</v>
      </c>
      <c r="T232" s="63" t="s">
        <v>159</v>
      </c>
      <c r="U232" s="63" t="s">
        <v>159</v>
      </c>
      <c r="V232" s="63" t="s">
        <v>159</v>
      </c>
      <c r="W232" s="63" t="s">
        <v>159</v>
      </c>
      <c r="X232" s="63" t="s">
        <v>159</v>
      </c>
      <c r="Y232" s="63" t="s">
        <v>159</v>
      </c>
      <c r="Z232" s="63" t="s">
        <v>159</v>
      </c>
      <c r="AA232" s="63" t="s">
        <v>159</v>
      </c>
      <c r="AB232" s="63" t="s">
        <v>159</v>
      </c>
      <c r="AC232" s="63" t="s">
        <v>159</v>
      </c>
      <c r="AD232" s="63" t="s">
        <v>159</v>
      </c>
      <c r="AE232" s="63" t="s">
        <v>159</v>
      </c>
      <c r="AF232" s="63" t="s">
        <v>159</v>
      </c>
      <c r="AG232" s="63" t="s">
        <v>159</v>
      </c>
      <c r="AH232" s="63" t="s">
        <v>159</v>
      </c>
      <c r="AI232" s="63" t="s">
        <v>159</v>
      </c>
      <c r="AJ232" s="63" t="s">
        <v>159</v>
      </c>
      <c r="AK232" s="63" t="s">
        <v>159</v>
      </c>
      <c r="AL232" s="63" t="s">
        <v>159</v>
      </c>
      <c r="AM232" s="63" t="s">
        <v>159</v>
      </c>
      <c r="AN232" s="63" t="s">
        <v>159</v>
      </c>
      <c r="AO232" s="63" t="s">
        <v>159</v>
      </c>
      <c r="AP232" s="63" t="s">
        <v>159</v>
      </c>
      <c r="AQ232" s="63" t="s">
        <v>159</v>
      </c>
      <c r="AR232" s="63" t="s">
        <v>159</v>
      </c>
      <c r="AS232" s="63" t="s">
        <v>159</v>
      </c>
      <c r="AT232" s="63" t="s">
        <v>159</v>
      </c>
      <c r="AU232" s="63" t="s">
        <v>159</v>
      </c>
      <c r="AV232" s="63" t="s">
        <v>159</v>
      </c>
      <c r="AW232" s="63" t="s">
        <v>159</v>
      </c>
      <c r="AX232" s="63" t="s">
        <v>159</v>
      </c>
      <c r="AY232" s="63" t="s">
        <v>159</v>
      </c>
      <c r="AZ232" s="63" t="s">
        <v>159</v>
      </c>
      <c r="BA232" s="63" t="s">
        <v>159</v>
      </c>
      <c r="BB232" s="63" t="s">
        <v>159</v>
      </c>
      <c r="BC232" s="63"/>
      <c r="BD232" s="63" t="s">
        <v>159</v>
      </c>
      <c r="BE232" s="63" t="s">
        <v>159</v>
      </c>
      <c r="BF232" s="63" t="s">
        <v>159</v>
      </c>
      <c r="BG232" s="63" t="s">
        <v>159</v>
      </c>
      <c r="BH232" s="63" t="s">
        <v>159</v>
      </c>
      <c r="BI232" s="63" t="s">
        <v>159</v>
      </c>
      <c r="BJ232" s="63" t="s">
        <v>159</v>
      </c>
      <c r="BK232" s="63" t="s">
        <v>159</v>
      </c>
      <c r="BL232" s="63" t="s">
        <v>159</v>
      </c>
      <c r="BM232" s="63" t="s">
        <v>159</v>
      </c>
      <c r="BN232" s="63" t="s">
        <v>159</v>
      </c>
      <c r="BO232" s="63" t="s">
        <v>159</v>
      </c>
      <c r="BP232" s="63" t="s">
        <v>159</v>
      </c>
      <c r="BQ232" s="63" t="s">
        <v>159</v>
      </c>
      <c r="BR232" s="63" t="s">
        <v>159</v>
      </c>
      <c r="BS232" s="63" t="s">
        <v>159</v>
      </c>
      <c r="BT232" s="63" t="s">
        <v>159</v>
      </c>
      <c r="BU232" s="63" t="s">
        <v>159</v>
      </c>
      <c r="BV232" s="63" t="s">
        <v>159</v>
      </c>
      <c r="BW232" s="63" t="s">
        <v>159</v>
      </c>
      <c r="BX232" s="63" t="s">
        <v>159</v>
      </c>
      <c r="BY232" s="63" t="s">
        <v>159</v>
      </c>
      <c r="BZ232" s="63" t="s">
        <v>159</v>
      </c>
      <c r="CA232" s="63" t="s">
        <v>159</v>
      </c>
      <c r="CB232" s="63" t="s">
        <v>159</v>
      </c>
      <c r="CC232" s="63" t="s">
        <v>159</v>
      </c>
      <c r="CD232" s="63" t="s">
        <v>159</v>
      </c>
      <c r="CE232" s="63" t="s">
        <v>159</v>
      </c>
      <c r="CF232" s="63" t="s">
        <v>159</v>
      </c>
      <c r="CG232" s="63" t="s">
        <v>159</v>
      </c>
      <c r="CH232" s="63" t="s">
        <v>159</v>
      </c>
      <c r="CI232" s="63" t="s">
        <v>159</v>
      </c>
      <c r="CJ232" s="63" t="s">
        <v>159</v>
      </c>
      <c r="CK232" s="63" t="s">
        <v>159</v>
      </c>
      <c r="CL232" s="63" t="s">
        <v>159</v>
      </c>
      <c r="CM232" s="63" t="s">
        <v>159</v>
      </c>
      <c r="CN232" s="63" t="s">
        <v>159</v>
      </c>
      <c r="CO232" s="63" t="s">
        <v>159</v>
      </c>
      <c r="CP232" s="63" t="s">
        <v>159</v>
      </c>
      <c r="CQ232" s="63" t="s">
        <v>159</v>
      </c>
      <c r="CR232" s="63" t="s">
        <v>159</v>
      </c>
      <c r="CS232" s="63" t="s">
        <v>159</v>
      </c>
      <c r="CT232" s="63" t="s">
        <v>159</v>
      </c>
      <c r="CU232" s="63" t="s">
        <v>159</v>
      </c>
      <c r="CV232" s="63" t="s">
        <v>159</v>
      </c>
      <c r="CW232" s="63" t="s">
        <v>159</v>
      </c>
      <c r="CX232" s="63" t="s">
        <v>159</v>
      </c>
      <c r="CY232" s="63" t="s">
        <v>159</v>
      </c>
      <c r="CZ232" s="63" t="s">
        <v>159</v>
      </c>
      <c r="DA232" s="63" t="s">
        <v>159</v>
      </c>
      <c r="DB232" s="63" t="s">
        <v>159</v>
      </c>
      <c r="DC232" s="63" t="s">
        <v>159</v>
      </c>
      <c r="DD232" s="63" t="s">
        <v>159</v>
      </c>
      <c r="DE232" s="63" t="s">
        <v>159</v>
      </c>
      <c r="DF232" s="63" t="s">
        <v>159</v>
      </c>
      <c r="DG232" s="63" t="s">
        <v>159</v>
      </c>
      <c r="DH232" s="63" t="s">
        <v>159</v>
      </c>
      <c r="DI232" s="63" t="s">
        <v>159</v>
      </c>
      <c r="DJ232" s="63" t="s">
        <v>159</v>
      </c>
      <c r="DK232" s="63" t="s">
        <v>159</v>
      </c>
      <c r="DL232" s="63" t="s">
        <v>159</v>
      </c>
      <c r="DM232" s="63" t="s">
        <v>159</v>
      </c>
      <c r="DN232" s="63" t="s">
        <v>159</v>
      </c>
      <c r="DO232" s="63" t="s">
        <v>159</v>
      </c>
      <c r="DP232" s="63" t="s">
        <v>159</v>
      </c>
      <c r="DQ232" s="63" t="s">
        <v>159</v>
      </c>
      <c r="DR232" s="63" t="s">
        <v>159</v>
      </c>
      <c r="DS232" s="63" t="s">
        <v>159</v>
      </c>
      <c r="DT232" s="63" t="s">
        <v>159</v>
      </c>
      <c r="DU232" s="63" t="s">
        <v>159</v>
      </c>
      <c r="DV232" s="63" t="s">
        <v>159</v>
      </c>
      <c r="DW232" s="63" t="s">
        <v>159</v>
      </c>
      <c r="DX232" s="63" t="s">
        <v>159</v>
      </c>
      <c r="DY232" s="63" t="s">
        <v>159</v>
      </c>
      <c r="DZ232" s="63" t="s">
        <v>159</v>
      </c>
      <c r="EA232" s="63" t="s">
        <v>159</v>
      </c>
      <c r="EB232" s="63" t="s">
        <v>159</v>
      </c>
      <c r="EC232" s="63" t="s">
        <v>159</v>
      </c>
      <c r="ED232" s="63" t="s">
        <v>159</v>
      </c>
      <c r="EE232" s="63" t="s">
        <v>159</v>
      </c>
      <c r="EF232" s="63" t="s">
        <v>159</v>
      </c>
      <c r="EG232" s="63" t="s">
        <v>159</v>
      </c>
      <c r="EH232" s="63" t="s">
        <v>159</v>
      </c>
      <c r="EI232" s="63" t="s">
        <v>159</v>
      </c>
      <c r="EJ232" s="63" t="s">
        <v>159</v>
      </c>
      <c r="EK232" s="63" t="s">
        <v>159</v>
      </c>
      <c r="EL232" s="63" t="s">
        <v>1694</v>
      </c>
      <c r="EM232" s="63" t="s">
        <v>1695</v>
      </c>
      <c r="EN232" s="63" t="s">
        <v>1696</v>
      </c>
      <c r="EO232" s="63" t="s">
        <v>1697</v>
      </c>
      <c r="EP232" s="63" t="s">
        <v>1698</v>
      </c>
      <c r="EQ232" s="63"/>
      <c r="ER232" s="63"/>
      <c r="ES232" s="63"/>
    </row>
    <row r="233" spans="1:150" s="15" customFormat="1" ht="22.5" customHeight="1" x14ac:dyDescent="0.35">
      <c r="A233" s="29">
        <v>231</v>
      </c>
      <c r="B233" s="15" t="s">
        <v>1923</v>
      </c>
      <c r="C233" s="20" t="s">
        <v>1924</v>
      </c>
      <c r="D233" s="15" t="s">
        <v>353</v>
      </c>
      <c r="E233" s="15" t="s">
        <v>1925</v>
      </c>
      <c r="F233" s="15">
        <v>62</v>
      </c>
      <c r="G233" s="15">
        <v>3</v>
      </c>
      <c r="H233" s="15" t="s">
        <v>744</v>
      </c>
      <c r="I233" s="15" t="s">
        <v>1926</v>
      </c>
      <c r="J233" s="42">
        <v>4000000</v>
      </c>
      <c r="K233" s="42">
        <v>3500000</v>
      </c>
      <c r="L233" s="15" t="s">
        <v>1927</v>
      </c>
      <c r="M233" s="15" t="s">
        <v>1928</v>
      </c>
      <c r="N233" s="15">
        <v>300</v>
      </c>
      <c r="O233" s="15" t="s">
        <v>921</v>
      </c>
      <c r="P233" s="15">
        <v>8</v>
      </c>
      <c r="Q233" s="15" t="s">
        <v>1929</v>
      </c>
      <c r="R233" s="15" t="s">
        <v>851</v>
      </c>
      <c r="S233" s="15" t="s">
        <v>851</v>
      </c>
      <c r="T233" s="15" t="s">
        <v>149</v>
      </c>
      <c r="U233" s="15" t="s">
        <v>203</v>
      </c>
      <c r="V233" s="15" t="s">
        <v>159</v>
      </c>
      <c r="W233" s="15" t="s">
        <v>159</v>
      </c>
      <c r="X233" s="15" t="s">
        <v>203</v>
      </c>
      <c r="Y233" s="15" t="s">
        <v>851</v>
      </c>
      <c r="Z233" s="15" t="s">
        <v>851</v>
      </c>
      <c r="AA233" s="15" t="s">
        <v>851</v>
      </c>
      <c r="AB233" s="15" t="s">
        <v>851</v>
      </c>
      <c r="AC233" s="15" t="s">
        <v>851</v>
      </c>
      <c r="AD233" s="15" t="s">
        <v>851</v>
      </c>
      <c r="AE233" s="15" t="s">
        <v>851</v>
      </c>
      <c r="AF233" s="15" t="s">
        <v>851</v>
      </c>
      <c r="AG233" s="15" t="s">
        <v>851</v>
      </c>
      <c r="AH233" s="15" t="s">
        <v>851</v>
      </c>
      <c r="AI233" s="15" t="s">
        <v>851</v>
      </c>
      <c r="AJ233" s="15" t="s">
        <v>851</v>
      </c>
      <c r="AK233" s="15" t="s">
        <v>851</v>
      </c>
      <c r="AL233" s="15" t="s">
        <v>851</v>
      </c>
      <c r="AM233" s="15" t="s">
        <v>851</v>
      </c>
      <c r="AN233" s="15" t="s">
        <v>851</v>
      </c>
      <c r="AO233" s="15" t="s">
        <v>851</v>
      </c>
      <c r="AP233" s="15" t="s">
        <v>851</v>
      </c>
      <c r="AQ233" s="15" t="s">
        <v>851</v>
      </c>
      <c r="AR233" s="15" t="s">
        <v>851</v>
      </c>
      <c r="AS233" s="15" t="s">
        <v>851</v>
      </c>
      <c r="AT233" s="15" t="s">
        <v>851</v>
      </c>
      <c r="AU233" s="15" t="s">
        <v>851</v>
      </c>
      <c r="AV233" s="15" t="s">
        <v>851</v>
      </c>
      <c r="AW233" s="15" t="s">
        <v>851</v>
      </c>
      <c r="AX233" s="15" t="s">
        <v>851</v>
      </c>
      <c r="AY233" s="15" t="s">
        <v>851</v>
      </c>
      <c r="AZ233" s="15" t="s">
        <v>851</v>
      </c>
      <c r="BA233" s="15" t="s">
        <v>851</v>
      </c>
      <c r="BB233" s="15" t="s">
        <v>851</v>
      </c>
      <c r="BD233" s="15" t="s">
        <v>851</v>
      </c>
      <c r="BE233" s="15" t="s">
        <v>851</v>
      </c>
      <c r="BF233" s="15" t="s">
        <v>851</v>
      </c>
      <c r="BG233" s="15" t="s">
        <v>851</v>
      </c>
      <c r="BH233" s="15" t="s">
        <v>851</v>
      </c>
      <c r="BI233" s="15" t="s">
        <v>851</v>
      </c>
      <c r="BJ233" s="15" t="s">
        <v>851</v>
      </c>
      <c r="BK233" s="15" t="s">
        <v>851</v>
      </c>
      <c r="BL233" s="15" t="s">
        <v>851</v>
      </c>
      <c r="BM233" s="15" t="s">
        <v>851</v>
      </c>
      <c r="BN233" s="15" t="s">
        <v>851</v>
      </c>
      <c r="BO233" s="15" t="s">
        <v>851</v>
      </c>
      <c r="BP233" s="15" t="s">
        <v>851</v>
      </c>
      <c r="BQ233" s="15" t="s">
        <v>851</v>
      </c>
      <c r="BR233" s="15" t="s">
        <v>851</v>
      </c>
      <c r="BS233" s="15" t="s">
        <v>851</v>
      </c>
      <c r="BT233" s="15" t="s">
        <v>851</v>
      </c>
      <c r="BU233" s="15" t="s">
        <v>851</v>
      </c>
      <c r="BV233" s="15" t="s">
        <v>851</v>
      </c>
      <c r="BW233" s="15" t="s">
        <v>1120</v>
      </c>
      <c r="BX233" s="15" t="s">
        <v>203</v>
      </c>
      <c r="BY233" s="15" t="s">
        <v>203</v>
      </c>
      <c r="BZ233" s="15" t="s">
        <v>149</v>
      </c>
      <c r="CA233" s="15" t="s">
        <v>149</v>
      </c>
      <c r="CB233" s="15" t="s">
        <v>149</v>
      </c>
      <c r="CC233" s="15" t="s">
        <v>149</v>
      </c>
      <c r="CD233" s="15" t="s">
        <v>149</v>
      </c>
      <c r="CE233" s="15" t="s">
        <v>149</v>
      </c>
      <c r="CF233" s="15" t="s">
        <v>149</v>
      </c>
      <c r="CG233" s="15" t="s">
        <v>149</v>
      </c>
      <c r="CH233" s="15" t="s">
        <v>149</v>
      </c>
      <c r="CI233" s="15" t="s">
        <v>149</v>
      </c>
      <c r="CJ233" s="15" t="s">
        <v>149</v>
      </c>
      <c r="CK233" s="15" t="s">
        <v>149</v>
      </c>
      <c r="CL233" s="15" t="s">
        <v>149</v>
      </c>
      <c r="CM233" s="15" t="s">
        <v>149</v>
      </c>
      <c r="CN233" s="15" t="s">
        <v>149</v>
      </c>
      <c r="CO233" s="15" t="s">
        <v>149</v>
      </c>
      <c r="CP233" s="15" t="s">
        <v>149</v>
      </c>
      <c r="CQ233" s="15" t="s">
        <v>149</v>
      </c>
      <c r="CR233" s="15" t="s">
        <v>149</v>
      </c>
      <c r="CS233" s="15" t="s">
        <v>149</v>
      </c>
      <c r="CT233" s="15" t="s">
        <v>149</v>
      </c>
      <c r="CU233" s="15" t="s">
        <v>149</v>
      </c>
      <c r="CV233" s="15" t="s">
        <v>149</v>
      </c>
      <c r="CW233" s="15" t="s">
        <v>149</v>
      </c>
      <c r="CX233" s="15" t="s">
        <v>149</v>
      </c>
      <c r="CY233" s="15" t="s">
        <v>149</v>
      </c>
      <c r="CZ233" s="15" t="s">
        <v>149</v>
      </c>
      <c r="DA233" s="15" t="s">
        <v>149</v>
      </c>
      <c r="DB233" s="15" t="s">
        <v>149</v>
      </c>
      <c r="DC233" s="15" t="s">
        <v>149</v>
      </c>
      <c r="DD233" s="15" t="s">
        <v>149</v>
      </c>
      <c r="DE233" s="15" t="s">
        <v>149</v>
      </c>
      <c r="DF233" s="15" t="s">
        <v>149</v>
      </c>
      <c r="DG233" s="15" t="s">
        <v>149</v>
      </c>
      <c r="DH233" s="15" t="s">
        <v>149</v>
      </c>
      <c r="DI233" s="15" t="s">
        <v>149</v>
      </c>
      <c r="DJ233" s="15" t="s">
        <v>149</v>
      </c>
      <c r="DK233" s="15" t="s">
        <v>149</v>
      </c>
      <c r="DL233" s="15" t="s">
        <v>149</v>
      </c>
      <c r="DM233" s="15" t="s">
        <v>149</v>
      </c>
      <c r="DN233" s="15" t="s">
        <v>149</v>
      </c>
      <c r="DO233" s="15" t="s">
        <v>149</v>
      </c>
      <c r="DP233" s="15" t="s">
        <v>149</v>
      </c>
      <c r="DQ233" s="15" t="s">
        <v>149</v>
      </c>
      <c r="DR233" s="15" t="s">
        <v>149</v>
      </c>
      <c r="DS233" s="15" t="s">
        <v>149</v>
      </c>
      <c r="DT233" s="15" t="s">
        <v>149</v>
      </c>
      <c r="DU233" s="15" t="s">
        <v>149</v>
      </c>
      <c r="DV233" s="15" t="s">
        <v>149</v>
      </c>
      <c r="DW233" s="15" t="s">
        <v>149</v>
      </c>
      <c r="DX233" s="15" t="s">
        <v>149</v>
      </c>
      <c r="DY233" s="15" t="s">
        <v>149</v>
      </c>
      <c r="DZ233" s="15" t="s">
        <v>149</v>
      </c>
      <c r="EA233" s="15" t="s">
        <v>149</v>
      </c>
      <c r="EB233" s="15" t="s">
        <v>149</v>
      </c>
      <c r="EC233" s="15" t="s">
        <v>149</v>
      </c>
      <c r="ED233" s="15" t="s">
        <v>149</v>
      </c>
      <c r="EE233" s="15" t="s">
        <v>851</v>
      </c>
      <c r="EF233" s="15" t="s">
        <v>851</v>
      </c>
      <c r="EG233" s="15" t="s">
        <v>851</v>
      </c>
      <c r="EH233" s="15" t="s">
        <v>149</v>
      </c>
      <c r="EI233" s="15" t="s">
        <v>851</v>
      </c>
      <c r="EJ233" s="15" t="s">
        <v>149</v>
      </c>
      <c r="EK233" s="15" t="s">
        <v>1120</v>
      </c>
      <c r="EL233" s="15" t="s">
        <v>1930</v>
      </c>
      <c r="EM233" s="15" t="s">
        <v>1931</v>
      </c>
      <c r="EN233" s="15" t="s">
        <v>1932</v>
      </c>
      <c r="EO233" s="15" t="s">
        <v>1933</v>
      </c>
      <c r="EP233" s="15" t="s">
        <v>1934</v>
      </c>
      <c r="EQ233" s="15" t="s">
        <v>1935</v>
      </c>
      <c r="ER233" s="15" t="s">
        <v>1936</v>
      </c>
      <c r="ES233" s="15" t="s">
        <v>1937</v>
      </c>
    </row>
    <row r="234" spans="1:150" s="15" customFormat="1" ht="22.5" customHeight="1" x14ac:dyDescent="0.35">
      <c r="A234" s="29">
        <v>232</v>
      </c>
      <c r="B234" s="15" t="s">
        <v>1938</v>
      </c>
      <c r="C234" s="20" t="s">
        <v>1939</v>
      </c>
      <c r="D234" s="15" t="s">
        <v>353</v>
      </c>
      <c r="E234" s="15" t="s">
        <v>1925</v>
      </c>
      <c r="F234" s="15">
        <v>59</v>
      </c>
      <c r="G234" s="15">
        <v>8</v>
      </c>
      <c r="H234" s="15" t="s">
        <v>744</v>
      </c>
      <c r="I234" s="15" t="s">
        <v>210</v>
      </c>
      <c r="J234" s="42">
        <v>4000000</v>
      </c>
      <c r="K234" s="42">
        <v>3700000</v>
      </c>
      <c r="L234" s="15" t="s">
        <v>930</v>
      </c>
      <c r="M234" s="15" t="s">
        <v>1928</v>
      </c>
      <c r="N234" s="15">
        <v>260</v>
      </c>
      <c r="O234" s="15" t="s">
        <v>921</v>
      </c>
      <c r="P234" s="15">
        <v>12</v>
      </c>
      <c r="Q234" s="15" t="s">
        <v>1940</v>
      </c>
      <c r="R234" s="15" t="s">
        <v>149</v>
      </c>
      <c r="S234" s="15" t="s">
        <v>149</v>
      </c>
      <c r="T234" s="15" t="s">
        <v>149</v>
      </c>
      <c r="U234" s="15" t="s">
        <v>149</v>
      </c>
      <c r="V234" s="15" t="s">
        <v>149</v>
      </c>
      <c r="W234" s="15" t="s">
        <v>149</v>
      </c>
      <c r="X234" s="15" t="s">
        <v>149</v>
      </c>
      <c r="Y234" s="15" t="s">
        <v>149</v>
      </c>
      <c r="Z234" s="15" t="s">
        <v>149</v>
      </c>
      <c r="AA234" s="15" t="s">
        <v>149</v>
      </c>
      <c r="AB234" s="15" t="s">
        <v>203</v>
      </c>
      <c r="AC234" s="15" t="s">
        <v>203</v>
      </c>
      <c r="AD234" s="15" t="s">
        <v>203</v>
      </c>
      <c r="AE234" s="15" t="s">
        <v>203</v>
      </c>
      <c r="AF234" s="15" t="s">
        <v>203</v>
      </c>
      <c r="AG234" s="15" t="s">
        <v>203</v>
      </c>
      <c r="AH234" s="15" t="s">
        <v>203</v>
      </c>
      <c r="AI234" s="15" t="s">
        <v>203</v>
      </c>
      <c r="AJ234" s="15" t="s">
        <v>203</v>
      </c>
      <c r="AK234" s="15" t="s">
        <v>203</v>
      </c>
      <c r="AL234" s="15" t="s">
        <v>203</v>
      </c>
      <c r="AM234" s="15" t="s">
        <v>203</v>
      </c>
      <c r="AN234" s="15" t="s">
        <v>203</v>
      </c>
      <c r="AO234" s="15" t="s">
        <v>203</v>
      </c>
      <c r="AP234" s="15" t="s">
        <v>203</v>
      </c>
      <c r="AQ234" s="15" t="s">
        <v>851</v>
      </c>
      <c r="AR234" s="15" t="s">
        <v>851</v>
      </c>
      <c r="AS234" s="15" t="s">
        <v>851</v>
      </c>
      <c r="AT234" s="15" t="s">
        <v>851</v>
      </c>
      <c r="AU234" s="15" t="s">
        <v>203</v>
      </c>
      <c r="AV234" s="15" t="s">
        <v>203</v>
      </c>
      <c r="AW234" s="15" t="s">
        <v>203</v>
      </c>
      <c r="AX234" s="15" t="s">
        <v>203</v>
      </c>
      <c r="AY234" s="15" t="s">
        <v>203</v>
      </c>
      <c r="AZ234" s="15" t="s">
        <v>203</v>
      </c>
      <c r="BA234" s="15" t="s">
        <v>203</v>
      </c>
      <c r="BB234" s="15" t="s">
        <v>203</v>
      </c>
      <c r="BD234" s="15" t="s">
        <v>932</v>
      </c>
      <c r="BE234" s="15" t="s">
        <v>932</v>
      </c>
      <c r="BF234" s="15" t="s">
        <v>932</v>
      </c>
      <c r="BG234" s="15" t="s">
        <v>851</v>
      </c>
      <c r="BH234" s="15" t="s">
        <v>851</v>
      </c>
      <c r="BI234" s="15" t="s">
        <v>851</v>
      </c>
      <c r="BJ234" s="15" t="s">
        <v>851</v>
      </c>
      <c r="BK234" s="15" t="s">
        <v>851</v>
      </c>
      <c r="BL234" s="15" t="s">
        <v>1120</v>
      </c>
      <c r="BM234" s="15" t="s">
        <v>1120</v>
      </c>
      <c r="BN234" s="15" t="s">
        <v>851</v>
      </c>
      <c r="BO234" s="15" t="s">
        <v>851</v>
      </c>
      <c r="BP234" s="15" t="s">
        <v>851</v>
      </c>
      <c r="BQ234" s="15" t="s">
        <v>851</v>
      </c>
      <c r="BR234" s="15" t="s">
        <v>851</v>
      </c>
      <c r="BS234" s="15" t="s">
        <v>851</v>
      </c>
      <c r="BT234" s="15" t="s">
        <v>851</v>
      </c>
      <c r="BU234" s="15" t="s">
        <v>851</v>
      </c>
      <c r="BV234" s="15" t="s">
        <v>851</v>
      </c>
      <c r="BW234" s="15" t="s">
        <v>851</v>
      </c>
      <c r="BX234" s="15" t="s">
        <v>851</v>
      </c>
      <c r="BY234" s="15" t="s">
        <v>851</v>
      </c>
      <c r="BZ234" s="15" t="s">
        <v>851</v>
      </c>
      <c r="CA234" s="15" t="s">
        <v>851</v>
      </c>
      <c r="CB234" s="15" t="s">
        <v>851</v>
      </c>
      <c r="CC234" s="15" t="s">
        <v>851</v>
      </c>
      <c r="CD234" s="15" t="s">
        <v>851</v>
      </c>
      <c r="CE234" s="15" t="s">
        <v>851</v>
      </c>
      <c r="CF234" s="15" t="s">
        <v>851</v>
      </c>
      <c r="CG234" s="15" t="s">
        <v>851</v>
      </c>
      <c r="CH234" s="15" t="s">
        <v>851</v>
      </c>
      <c r="CI234" s="15" t="s">
        <v>851</v>
      </c>
      <c r="CJ234" s="15" t="s">
        <v>851</v>
      </c>
      <c r="CK234" s="15" t="s">
        <v>851</v>
      </c>
      <c r="CL234" s="15" t="s">
        <v>851</v>
      </c>
      <c r="CM234" s="15" t="s">
        <v>851</v>
      </c>
      <c r="CN234" s="15" t="s">
        <v>851</v>
      </c>
      <c r="CO234" s="15" t="s">
        <v>851</v>
      </c>
      <c r="CP234" s="15" t="s">
        <v>851</v>
      </c>
      <c r="CQ234" s="15" t="s">
        <v>851</v>
      </c>
      <c r="CR234" s="15" t="s">
        <v>851</v>
      </c>
      <c r="CS234" s="15" t="s">
        <v>851</v>
      </c>
      <c r="CT234" s="15" t="s">
        <v>851</v>
      </c>
      <c r="CU234" s="15" t="s">
        <v>851</v>
      </c>
      <c r="CV234" s="15" t="s">
        <v>851</v>
      </c>
      <c r="CW234" s="15" t="s">
        <v>851</v>
      </c>
      <c r="CX234" s="15" t="s">
        <v>851</v>
      </c>
      <c r="CY234" s="15" t="s">
        <v>851</v>
      </c>
      <c r="CZ234" s="15" t="s">
        <v>851</v>
      </c>
      <c r="DA234" s="15" t="s">
        <v>851</v>
      </c>
      <c r="DB234" s="15" t="s">
        <v>851</v>
      </c>
      <c r="DC234" s="15" t="s">
        <v>851</v>
      </c>
      <c r="DD234" s="15" t="s">
        <v>851</v>
      </c>
      <c r="DE234" s="15" t="s">
        <v>851</v>
      </c>
      <c r="DF234" s="15" t="s">
        <v>851</v>
      </c>
      <c r="DG234" s="15" t="s">
        <v>851</v>
      </c>
      <c r="DH234" s="15" t="s">
        <v>851</v>
      </c>
      <c r="DI234" s="15" t="s">
        <v>851</v>
      </c>
      <c r="DJ234" s="15" t="s">
        <v>851</v>
      </c>
      <c r="DK234" s="15" t="s">
        <v>851</v>
      </c>
      <c r="DL234" s="15" t="s">
        <v>851</v>
      </c>
      <c r="DM234" s="15" t="s">
        <v>851</v>
      </c>
      <c r="DN234" s="15" t="s">
        <v>851</v>
      </c>
      <c r="DO234" s="15" t="s">
        <v>851</v>
      </c>
      <c r="DP234" s="15" t="s">
        <v>851</v>
      </c>
      <c r="DQ234" s="15" t="s">
        <v>851</v>
      </c>
      <c r="DR234" s="15" t="s">
        <v>851</v>
      </c>
      <c r="DS234" s="15" t="s">
        <v>851</v>
      </c>
      <c r="DT234" s="15" t="s">
        <v>851</v>
      </c>
      <c r="DU234" s="15" t="s">
        <v>851</v>
      </c>
      <c r="DV234" s="15" t="s">
        <v>851</v>
      </c>
      <c r="DW234" s="15" t="s">
        <v>851</v>
      </c>
      <c r="DX234" s="15" t="s">
        <v>851</v>
      </c>
      <c r="DY234" s="15" t="s">
        <v>851</v>
      </c>
      <c r="DZ234" s="15" t="s">
        <v>851</v>
      </c>
      <c r="EA234" s="15" t="s">
        <v>851</v>
      </c>
      <c r="EB234" s="15" t="s">
        <v>851</v>
      </c>
      <c r="EC234" s="15" t="s">
        <v>851</v>
      </c>
      <c r="ED234" s="15" t="s">
        <v>851</v>
      </c>
      <c r="EE234" s="15" t="s">
        <v>851</v>
      </c>
      <c r="EF234" s="15" t="s">
        <v>851</v>
      </c>
      <c r="EG234" s="15" t="s">
        <v>851</v>
      </c>
      <c r="EH234" s="15" t="s">
        <v>851</v>
      </c>
      <c r="EI234" s="15" t="s">
        <v>851</v>
      </c>
      <c r="EJ234" s="15" t="s">
        <v>851</v>
      </c>
      <c r="EK234" s="15" t="s">
        <v>851</v>
      </c>
      <c r="EL234" s="15" t="s">
        <v>1941</v>
      </c>
      <c r="EM234" s="15" t="s">
        <v>1942</v>
      </c>
      <c r="EN234" s="15" t="s">
        <v>1943</v>
      </c>
      <c r="EO234" s="15" t="s">
        <v>1944</v>
      </c>
      <c r="EP234" s="15" t="s">
        <v>1945</v>
      </c>
      <c r="EQ234" s="15" t="s">
        <v>1946</v>
      </c>
      <c r="ER234" s="15" t="s">
        <v>1947</v>
      </c>
      <c r="ES234" s="15" t="s">
        <v>1948</v>
      </c>
    </row>
    <row r="235" spans="1:150" s="15" customFormat="1" ht="22.5" customHeight="1" x14ac:dyDescent="0.35">
      <c r="A235" s="29">
        <v>233</v>
      </c>
      <c r="B235" s="15" t="s">
        <v>1949</v>
      </c>
      <c r="C235" s="20" t="s">
        <v>1950</v>
      </c>
      <c r="D235" s="15" t="s">
        <v>1951</v>
      </c>
      <c r="E235" s="15" t="s">
        <v>1925</v>
      </c>
      <c r="F235" s="15">
        <v>48</v>
      </c>
      <c r="G235" s="15">
        <v>3</v>
      </c>
      <c r="H235" s="15" t="s">
        <v>744</v>
      </c>
      <c r="I235" s="15" t="s">
        <v>172</v>
      </c>
      <c r="J235" s="42">
        <v>3500000</v>
      </c>
      <c r="K235" s="42">
        <v>3200000</v>
      </c>
      <c r="L235" s="15" t="s">
        <v>1379</v>
      </c>
      <c r="M235" s="15" t="s">
        <v>1255</v>
      </c>
      <c r="N235" s="15">
        <v>130</v>
      </c>
      <c r="O235" s="15" t="s">
        <v>727</v>
      </c>
      <c r="P235" s="15">
        <v>7</v>
      </c>
      <c r="Q235" s="15" t="s">
        <v>1929</v>
      </c>
      <c r="R235" s="15" t="s">
        <v>851</v>
      </c>
      <c r="S235" s="15" t="s">
        <v>851</v>
      </c>
      <c r="T235" s="15" t="s">
        <v>149</v>
      </c>
      <c r="U235" s="15" t="s">
        <v>203</v>
      </c>
      <c r="V235" s="15" t="s">
        <v>149</v>
      </c>
      <c r="W235" s="15" t="s">
        <v>159</v>
      </c>
      <c r="X235" s="15" t="s">
        <v>159</v>
      </c>
      <c r="Y235" s="15" t="s">
        <v>932</v>
      </c>
      <c r="Z235" s="15" t="s">
        <v>851</v>
      </c>
      <c r="AA235" s="15" t="s">
        <v>1952</v>
      </c>
      <c r="AK235" s="15" t="s">
        <v>851</v>
      </c>
      <c r="AL235" s="15" t="s">
        <v>851</v>
      </c>
      <c r="AM235" s="15" t="s">
        <v>851</v>
      </c>
      <c r="AN235" s="15" t="s">
        <v>851</v>
      </c>
      <c r="AO235" s="15" t="s">
        <v>203</v>
      </c>
      <c r="AP235" s="15" t="s">
        <v>851</v>
      </c>
      <c r="AQ235" s="15" t="s">
        <v>932</v>
      </c>
      <c r="AR235" s="15" t="s">
        <v>851</v>
      </c>
      <c r="AS235" s="15" t="s">
        <v>851</v>
      </c>
      <c r="AT235" s="15" t="s">
        <v>851</v>
      </c>
      <c r="AU235" s="15" t="s">
        <v>851</v>
      </c>
      <c r="AV235" s="15" t="s">
        <v>1354</v>
      </c>
      <c r="AW235" s="15" t="s">
        <v>851</v>
      </c>
      <c r="AX235" s="15" t="s">
        <v>851</v>
      </c>
      <c r="AY235" s="15" t="s">
        <v>932</v>
      </c>
      <c r="AZ235" s="15" t="s">
        <v>851</v>
      </c>
      <c r="BA235" s="15" t="s">
        <v>149</v>
      </c>
      <c r="BB235" s="15" t="s">
        <v>851</v>
      </c>
      <c r="BD235" s="15" t="s">
        <v>851</v>
      </c>
      <c r="BE235" s="15" t="s">
        <v>851</v>
      </c>
      <c r="BF235" s="15" t="s">
        <v>851</v>
      </c>
      <c r="BG235" s="15" t="s">
        <v>1120</v>
      </c>
      <c r="BH235" s="15" t="s">
        <v>851</v>
      </c>
      <c r="BI235" s="15" t="s">
        <v>851</v>
      </c>
      <c r="BJ235" s="15" t="s">
        <v>932</v>
      </c>
      <c r="BK235" s="15" t="s">
        <v>851</v>
      </c>
      <c r="BL235" s="15" t="s">
        <v>851</v>
      </c>
      <c r="BM235" s="15" t="s">
        <v>932</v>
      </c>
      <c r="BN235" s="15" t="s">
        <v>851</v>
      </c>
      <c r="BO235" s="15" t="s">
        <v>932</v>
      </c>
      <c r="BP235" s="15" t="s">
        <v>932</v>
      </c>
      <c r="BQ235" s="15" t="s">
        <v>932</v>
      </c>
      <c r="BR235" s="15" t="s">
        <v>932</v>
      </c>
      <c r="BS235" s="15" t="s">
        <v>932</v>
      </c>
      <c r="BT235" s="15" t="s">
        <v>932</v>
      </c>
      <c r="BU235" s="15" t="s">
        <v>851</v>
      </c>
      <c r="BV235" s="15" t="s">
        <v>851</v>
      </c>
      <c r="BW235" s="15" t="s">
        <v>851</v>
      </c>
      <c r="BX235" s="15" t="s">
        <v>851</v>
      </c>
      <c r="BY235" s="15" t="s">
        <v>851</v>
      </c>
      <c r="BZ235" s="15" t="s">
        <v>851</v>
      </c>
      <c r="CA235" s="15" t="s">
        <v>851</v>
      </c>
      <c r="CB235" s="15" t="s">
        <v>851</v>
      </c>
      <c r="CC235" s="15" t="s">
        <v>851</v>
      </c>
      <c r="CD235" s="15" t="s">
        <v>851</v>
      </c>
      <c r="CE235" s="15" t="s">
        <v>851</v>
      </c>
      <c r="CF235" s="15" t="s">
        <v>851</v>
      </c>
      <c r="CG235" s="15" t="s">
        <v>851</v>
      </c>
      <c r="CH235" s="15" t="s">
        <v>851</v>
      </c>
      <c r="CI235" s="15" t="s">
        <v>851</v>
      </c>
      <c r="CJ235" s="15" t="s">
        <v>851</v>
      </c>
      <c r="CK235" s="15" t="s">
        <v>851</v>
      </c>
      <c r="CL235" s="15" t="s">
        <v>851</v>
      </c>
      <c r="CM235" s="15" t="s">
        <v>851</v>
      </c>
      <c r="CN235" s="15" t="s">
        <v>851</v>
      </c>
      <c r="CO235" s="15" t="s">
        <v>851</v>
      </c>
      <c r="CP235" s="15" t="s">
        <v>851</v>
      </c>
      <c r="CQ235" s="15" t="s">
        <v>851</v>
      </c>
      <c r="CR235" s="15" t="s">
        <v>851</v>
      </c>
      <c r="CS235" s="15" t="s">
        <v>851</v>
      </c>
      <c r="CT235" s="15" t="s">
        <v>851</v>
      </c>
      <c r="CU235" s="15" t="s">
        <v>851</v>
      </c>
      <c r="CV235" s="15" t="s">
        <v>851</v>
      </c>
      <c r="CW235" s="15" t="s">
        <v>851</v>
      </c>
      <c r="CX235" s="15" t="s">
        <v>851</v>
      </c>
      <c r="CY235" s="15" t="s">
        <v>851</v>
      </c>
      <c r="CZ235" s="15" t="s">
        <v>851</v>
      </c>
      <c r="DA235" s="15" t="s">
        <v>851</v>
      </c>
      <c r="DB235" s="15" t="s">
        <v>851</v>
      </c>
      <c r="DC235" s="15" t="s">
        <v>851</v>
      </c>
      <c r="DD235" s="15" t="s">
        <v>851</v>
      </c>
      <c r="DE235" s="15" t="s">
        <v>851</v>
      </c>
      <c r="DF235" s="15" t="s">
        <v>851</v>
      </c>
      <c r="DG235" s="15" t="s">
        <v>851</v>
      </c>
      <c r="DH235" s="15" t="s">
        <v>851</v>
      </c>
      <c r="DI235" s="15" t="s">
        <v>851</v>
      </c>
      <c r="DJ235" s="15" t="s">
        <v>851</v>
      </c>
      <c r="DK235" s="15" t="s">
        <v>851</v>
      </c>
      <c r="DL235" s="15" t="s">
        <v>851</v>
      </c>
      <c r="DM235" s="15" t="s">
        <v>851</v>
      </c>
      <c r="DN235" s="15" t="s">
        <v>851</v>
      </c>
      <c r="DO235" s="15" t="s">
        <v>851</v>
      </c>
      <c r="DP235" s="15" t="s">
        <v>851</v>
      </c>
      <c r="DQ235" s="15" t="s">
        <v>851</v>
      </c>
      <c r="DR235" s="15" t="s">
        <v>851</v>
      </c>
      <c r="DS235" s="15" t="s">
        <v>851</v>
      </c>
      <c r="DT235" s="15" t="s">
        <v>851</v>
      </c>
      <c r="DU235" s="15" t="s">
        <v>851</v>
      </c>
      <c r="DV235" s="15" t="s">
        <v>851</v>
      </c>
      <c r="DW235" s="15" t="s">
        <v>851</v>
      </c>
      <c r="DX235" s="15" t="s">
        <v>851</v>
      </c>
      <c r="DY235" s="15" t="s">
        <v>851</v>
      </c>
      <c r="DZ235" s="15" t="s">
        <v>851</v>
      </c>
      <c r="EA235" s="15" t="s">
        <v>851</v>
      </c>
      <c r="EB235" s="15" t="s">
        <v>851</v>
      </c>
      <c r="EC235" s="15" t="s">
        <v>851</v>
      </c>
      <c r="ED235" s="15" t="s">
        <v>851</v>
      </c>
      <c r="EE235" s="15" t="s">
        <v>851</v>
      </c>
      <c r="EF235" s="15" t="s">
        <v>851</v>
      </c>
      <c r="EG235" s="15" t="s">
        <v>851</v>
      </c>
      <c r="EH235" s="15" t="s">
        <v>851</v>
      </c>
      <c r="EI235" s="15" t="s">
        <v>851</v>
      </c>
      <c r="EJ235" s="15" t="s">
        <v>851</v>
      </c>
      <c r="EK235" s="15" t="s">
        <v>851</v>
      </c>
      <c r="EL235" s="15" t="s">
        <v>1953</v>
      </c>
      <c r="EM235" s="15" t="s">
        <v>1954</v>
      </c>
      <c r="EN235" s="15" t="s">
        <v>1955</v>
      </c>
      <c r="EO235" s="15" t="s">
        <v>1956</v>
      </c>
      <c r="EP235" s="15" t="s">
        <v>1957</v>
      </c>
      <c r="EQ235" s="15" t="s">
        <v>1958</v>
      </c>
      <c r="ER235" s="15" t="s">
        <v>1959</v>
      </c>
      <c r="ES235" s="15" t="s">
        <v>1960</v>
      </c>
    </row>
    <row r="236" spans="1:150" s="15" customFormat="1" ht="22.5" customHeight="1" x14ac:dyDescent="0.35">
      <c r="A236" s="29">
        <v>234</v>
      </c>
      <c r="B236" s="15" t="s">
        <v>1961</v>
      </c>
      <c r="C236" s="20" t="s">
        <v>1962</v>
      </c>
      <c r="D236" s="15" t="s">
        <v>353</v>
      </c>
      <c r="E236" s="15" t="s">
        <v>1925</v>
      </c>
      <c r="F236" s="15">
        <v>62</v>
      </c>
      <c r="G236" s="15">
        <v>5</v>
      </c>
      <c r="H236" s="15" t="s">
        <v>157</v>
      </c>
      <c r="J236" s="42">
        <v>12000000</v>
      </c>
      <c r="K236" s="42">
        <v>7500000</v>
      </c>
      <c r="L236" s="15" t="s">
        <v>1963</v>
      </c>
      <c r="M236" s="15" t="s">
        <v>1928</v>
      </c>
      <c r="N236" s="15">
        <v>1056</v>
      </c>
      <c r="P236" s="15">
        <v>21</v>
      </c>
      <c r="Q236" s="15" t="s">
        <v>1964</v>
      </c>
      <c r="R236" s="15" t="s">
        <v>851</v>
      </c>
      <c r="S236" s="15" t="s">
        <v>203</v>
      </c>
      <c r="T236" s="15" t="s">
        <v>1120</v>
      </c>
      <c r="U236" s="15" t="s">
        <v>159</v>
      </c>
      <c r="V236" s="15" t="s">
        <v>159</v>
      </c>
      <c r="W236" s="15" t="s">
        <v>1120</v>
      </c>
      <c r="X236" s="15" t="s">
        <v>203</v>
      </c>
      <c r="Y236" s="15" t="s">
        <v>851</v>
      </c>
      <c r="Z236" s="15" t="s">
        <v>160</v>
      </c>
      <c r="AA236" s="15" t="s">
        <v>851</v>
      </c>
      <c r="AB236" s="15" t="s">
        <v>851</v>
      </c>
      <c r="AC236" s="15" t="s">
        <v>203</v>
      </c>
      <c r="AD236" s="15" t="s">
        <v>851</v>
      </c>
      <c r="AE236" s="15" t="s">
        <v>851</v>
      </c>
      <c r="AF236" s="15" t="s">
        <v>851</v>
      </c>
      <c r="AG236" s="15" t="s">
        <v>203</v>
      </c>
      <c r="AH236" s="15" t="s">
        <v>1120</v>
      </c>
      <c r="AI236" s="15" t="s">
        <v>1120</v>
      </c>
      <c r="AJ236" s="15" t="s">
        <v>851</v>
      </c>
      <c r="AK236" s="15" t="s">
        <v>851</v>
      </c>
      <c r="AL236" s="15" t="s">
        <v>851</v>
      </c>
      <c r="AM236" s="15" t="s">
        <v>203</v>
      </c>
      <c r="AN236" s="15" t="s">
        <v>203</v>
      </c>
      <c r="AO236" s="15" t="s">
        <v>851</v>
      </c>
      <c r="AP236" s="15" t="s">
        <v>851</v>
      </c>
      <c r="AQ236" s="15" t="s">
        <v>851</v>
      </c>
      <c r="AR236" s="15" t="s">
        <v>851</v>
      </c>
      <c r="AS236" s="15" t="s">
        <v>851</v>
      </c>
      <c r="AT236" s="15" t="s">
        <v>1965</v>
      </c>
      <c r="AU236" s="15" t="s">
        <v>203</v>
      </c>
      <c r="AV236" s="15" t="s">
        <v>203</v>
      </c>
      <c r="AW236" s="15" t="s">
        <v>851</v>
      </c>
      <c r="AX236" s="15" t="s">
        <v>851</v>
      </c>
      <c r="AY236" s="15" t="s">
        <v>203</v>
      </c>
      <c r="AZ236" s="15" t="s">
        <v>851</v>
      </c>
      <c r="BA236" s="15" t="s">
        <v>851</v>
      </c>
      <c r="BB236" s="15" t="s">
        <v>851</v>
      </c>
      <c r="BD236" s="15" t="s">
        <v>851</v>
      </c>
      <c r="BE236" s="15" t="s">
        <v>851</v>
      </c>
      <c r="BF236" s="15" t="s">
        <v>1120</v>
      </c>
      <c r="BG236" s="15" t="s">
        <v>851</v>
      </c>
      <c r="BH236" s="15" t="s">
        <v>1120</v>
      </c>
      <c r="BI236" s="15" t="s">
        <v>1120</v>
      </c>
      <c r="BJ236" s="15" t="s">
        <v>851</v>
      </c>
      <c r="BK236" s="15" t="s">
        <v>851</v>
      </c>
      <c r="BL236" s="15" t="s">
        <v>1120</v>
      </c>
      <c r="BM236" s="15" t="s">
        <v>851</v>
      </c>
      <c r="BN236" s="15" t="s">
        <v>851</v>
      </c>
      <c r="BO236" s="15" t="s">
        <v>851</v>
      </c>
      <c r="BP236" s="15" t="s">
        <v>1120</v>
      </c>
      <c r="BQ236" s="15" t="s">
        <v>1120</v>
      </c>
      <c r="BR236" s="15" t="s">
        <v>851</v>
      </c>
      <c r="BS236" s="15" t="s">
        <v>851</v>
      </c>
      <c r="BT236" s="15" t="s">
        <v>851</v>
      </c>
      <c r="BU236" s="15" t="s">
        <v>851</v>
      </c>
      <c r="BV236" s="15" t="s">
        <v>851</v>
      </c>
      <c r="BW236" s="15" t="s">
        <v>1120</v>
      </c>
      <c r="BX236" s="15" t="s">
        <v>851</v>
      </c>
      <c r="BY236" s="15" t="s">
        <v>203</v>
      </c>
      <c r="BZ236" s="15" t="s">
        <v>851</v>
      </c>
      <c r="CA236" s="15" t="s">
        <v>1120</v>
      </c>
      <c r="CB236" s="15" t="s">
        <v>851</v>
      </c>
      <c r="CC236" s="15" t="s">
        <v>1120</v>
      </c>
      <c r="CD236" s="15" t="s">
        <v>851</v>
      </c>
      <c r="CE236" s="15" t="s">
        <v>851</v>
      </c>
      <c r="CF236" s="15" t="s">
        <v>149</v>
      </c>
      <c r="CG236" s="15" t="s">
        <v>851</v>
      </c>
      <c r="CH236" s="15" t="s">
        <v>851</v>
      </c>
      <c r="CI236" s="15" t="s">
        <v>1120</v>
      </c>
      <c r="CJ236" s="15" t="s">
        <v>1120</v>
      </c>
      <c r="CK236" s="15" t="s">
        <v>851</v>
      </c>
      <c r="CL236" s="15" t="s">
        <v>851</v>
      </c>
      <c r="CM236" s="15" t="s">
        <v>851</v>
      </c>
      <c r="CN236" s="15" t="s">
        <v>1966</v>
      </c>
      <c r="CO236" s="15" t="s">
        <v>1120</v>
      </c>
      <c r="CP236" s="15" t="s">
        <v>1120</v>
      </c>
      <c r="CQ236" s="15" t="s">
        <v>851</v>
      </c>
      <c r="CR236" s="15" t="s">
        <v>851</v>
      </c>
      <c r="CS236" s="15" t="s">
        <v>851</v>
      </c>
      <c r="CT236" s="15" t="s">
        <v>149</v>
      </c>
      <c r="CU236" s="15" t="s">
        <v>1120</v>
      </c>
      <c r="CV236" s="15" t="s">
        <v>1120</v>
      </c>
      <c r="CW236" s="15" t="s">
        <v>851</v>
      </c>
      <c r="CX236" s="15" t="s">
        <v>851</v>
      </c>
      <c r="CY236" s="15" t="s">
        <v>1120</v>
      </c>
      <c r="CZ236" s="15" t="s">
        <v>851</v>
      </c>
      <c r="DA236" s="15" t="s">
        <v>851</v>
      </c>
      <c r="DB236" s="15" t="s">
        <v>1120</v>
      </c>
      <c r="DC236" s="15" t="s">
        <v>851</v>
      </c>
      <c r="DD236" s="15" t="s">
        <v>149</v>
      </c>
      <c r="DE236" s="15" t="s">
        <v>851</v>
      </c>
      <c r="DF236" s="15" t="s">
        <v>203</v>
      </c>
      <c r="DG236" s="15" t="s">
        <v>851</v>
      </c>
      <c r="DH236" s="15" t="s">
        <v>851</v>
      </c>
      <c r="DI236" s="15" t="s">
        <v>851</v>
      </c>
      <c r="DJ236" s="15" t="s">
        <v>1120</v>
      </c>
      <c r="DK236" s="15" t="s">
        <v>159</v>
      </c>
      <c r="DL236" s="15" t="s">
        <v>1120</v>
      </c>
      <c r="DM236" s="15" t="s">
        <v>1966</v>
      </c>
      <c r="DN236" s="15" t="s">
        <v>1120</v>
      </c>
      <c r="DO236" s="15" t="s">
        <v>1966</v>
      </c>
      <c r="DP236" s="15" t="s">
        <v>851</v>
      </c>
      <c r="DQ236" s="15" t="s">
        <v>851</v>
      </c>
      <c r="DR236" s="15" t="s">
        <v>159</v>
      </c>
      <c r="DS236" s="15" t="s">
        <v>851</v>
      </c>
      <c r="DT236" s="15" t="s">
        <v>1120</v>
      </c>
      <c r="DU236" s="15" t="s">
        <v>851</v>
      </c>
      <c r="DV236" s="15" t="s">
        <v>1120</v>
      </c>
      <c r="DW236" s="15" t="s">
        <v>149</v>
      </c>
      <c r="DX236" s="15" t="s">
        <v>851</v>
      </c>
      <c r="DY236" s="15" t="s">
        <v>149</v>
      </c>
      <c r="DZ236" s="15" t="s">
        <v>851</v>
      </c>
      <c r="EA236" s="15" t="s">
        <v>1120</v>
      </c>
      <c r="EB236" s="15" t="s">
        <v>851</v>
      </c>
      <c r="EC236" s="15" t="s">
        <v>851</v>
      </c>
      <c r="ED236" s="15" t="s">
        <v>851</v>
      </c>
      <c r="EE236" s="15" t="s">
        <v>851</v>
      </c>
      <c r="EF236" s="15" t="s">
        <v>1120</v>
      </c>
      <c r="EG236" s="15" t="s">
        <v>851</v>
      </c>
      <c r="EH236" s="15" t="s">
        <v>1120</v>
      </c>
      <c r="EI236" s="15" t="s">
        <v>851</v>
      </c>
      <c r="EJ236" s="15" t="s">
        <v>851</v>
      </c>
      <c r="EL236" s="15" t="s">
        <v>1967</v>
      </c>
      <c r="EM236" s="15" t="s">
        <v>1968</v>
      </c>
      <c r="EN236" s="15" t="s">
        <v>1969</v>
      </c>
      <c r="EO236" s="15" t="s">
        <v>1970</v>
      </c>
      <c r="EP236" s="15" t="s">
        <v>1971</v>
      </c>
      <c r="EQ236" s="15" t="s">
        <v>1972</v>
      </c>
      <c r="ER236" s="15" t="s">
        <v>1973</v>
      </c>
      <c r="ES236" s="15" t="s">
        <v>1974</v>
      </c>
    </row>
    <row r="237" spans="1:150" s="15" customFormat="1" ht="22.5" customHeight="1" x14ac:dyDescent="0.35">
      <c r="A237" s="29">
        <v>235</v>
      </c>
      <c r="B237" s="15" t="s">
        <v>1975</v>
      </c>
      <c r="C237" s="20" t="s">
        <v>1976</v>
      </c>
      <c r="D237" s="15" t="s">
        <v>353</v>
      </c>
      <c r="E237" s="15" t="s">
        <v>1925</v>
      </c>
      <c r="F237" s="15">
        <v>30</v>
      </c>
      <c r="G237" s="15">
        <v>2</v>
      </c>
      <c r="H237" s="15" t="s">
        <v>744</v>
      </c>
      <c r="I237" s="15" t="s">
        <v>172</v>
      </c>
      <c r="J237" s="42">
        <v>5000000</v>
      </c>
      <c r="K237" s="42">
        <v>3700000</v>
      </c>
      <c r="L237" s="15" t="s">
        <v>1927</v>
      </c>
      <c r="M237" s="15" t="s">
        <v>1928</v>
      </c>
      <c r="N237" s="15">
        <v>300</v>
      </c>
      <c r="O237" s="15" t="s">
        <v>1977</v>
      </c>
      <c r="P237" s="15">
        <v>5</v>
      </c>
      <c r="Q237" s="15" t="s">
        <v>1940</v>
      </c>
      <c r="R237" s="15" t="s">
        <v>851</v>
      </c>
      <c r="S237" s="15" t="s">
        <v>203</v>
      </c>
      <c r="T237" s="15" t="s">
        <v>932</v>
      </c>
      <c r="U237" s="15" t="s">
        <v>1966</v>
      </c>
      <c r="V237" s="15" t="s">
        <v>149</v>
      </c>
      <c r="W237" s="15" t="s">
        <v>1120</v>
      </c>
      <c r="X237" s="15" t="s">
        <v>203</v>
      </c>
      <c r="Y237" s="15" t="s">
        <v>851</v>
      </c>
      <c r="Z237" s="15" t="s">
        <v>851</v>
      </c>
      <c r="AA237" s="15" t="s">
        <v>1120</v>
      </c>
      <c r="AB237" s="15" t="s">
        <v>932</v>
      </c>
      <c r="AC237" s="15" t="s">
        <v>1966</v>
      </c>
      <c r="AD237" s="15" t="s">
        <v>932</v>
      </c>
      <c r="AE237" s="15" t="s">
        <v>851</v>
      </c>
      <c r="AF237" s="15" t="s">
        <v>1120</v>
      </c>
      <c r="AG237" s="15" t="s">
        <v>851</v>
      </c>
      <c r="AH237" s="15" t="s">
        <v>851</v>
      </c>
      <c r="AI237" s="15" t="s">
        <v>1120</v>
      </c>
      <c r="AJ237" s="15" t="s">
        <v>932</v>
      </c>
      <c r="AK237" s="15" t="s">
        <v>851</v>
      </c>
      <c r="AL237" s="15" t="s">
        <v>1966</v>
      </c>
      <c r="AM237" s="15" t="s">
        <v>323</v>
      </c>
      <c r="AN237" s="15" t="s">
        <v>934</v>
      </c>
      <c r="AO237" s="15" t="s">
        <v>851</v>
      </c>
      <c r="AP237" s="15" t="s">
        <v>203</v>
      </c>
      <c r="AQ237" s="15" t="s">
        <v>932</v>
      </c>
      <c r="AR237" s="15" t="s">
        <v>851</v>
      </c>
      <c r="AS237" s="15" t="s">
        <v>932</v>
      </c>
      <c r="AT237" s="15" t="s">
        <v>851</v>
      </c>
      <c r="AU237" s="15" t="s">
        <v>149</v>
      </c>
      <c r="AV237" s="15" t="s">
        <v>851</v>
      </c>
      <c r="AW237" s="15" t="s">
        <v>1120</v>
      </c>
      <c r="AX237" s="15" t="s">
        <v>932</v>
      </c>
      <c r="AY237" s="15" t="s">
        <v>1966</v>
      </c>
      <c r="AZ237" s="15" t="s">
        <v>1978</v>
      </c>
      <c r="BA237" s="15" t="s">
        <v>1966</v>
      </c>
      <c r="BB237" s="15" t="s">
        <v>851</v>
      </c>
      <c r="BD237" s="15" t="s">
        <v>851</v>
      </c>
      <c r="BE237" s="15" t="s">
        <v>932</v>
      </c>
      <c r="BF237" s="15" t="s">
        <v>1355</v>
      </c>
      <c r="BG237" s="15" t="s">
        <v>851</v>
      </c>
      <c r="BH237" s="15" t="s">
        <v>1120</v>
      </c>
      <c r="BI237" s="15" t="s">
        <v>1120</v>
      </c>
      <c r="BJ237" s="15" t="s">
        <v>851</v>
      </c>
      <c r="BK237" s="15" t="s">
        <v>851</v>
      </c>
      <c r="BL237" s="15" t="s">
        <v>932</v>
      </c>
      <c r="BM237" s="15" t="s">
        <v>851</v>
      </c>
      <c r="BN237" s="15" t="s">
        <v>851</v>
      </c>
      <c r="BO237" s="15" t="s">
        <v>851</v>
      </c>
      <c r="BP237" s="15" t="s">
        <v>932</v>
      </c>
      <c r="BQ237" s="15" t="s">
        <v>851</v>
      </c>
      <c r="BR237" s="15" t="s">
        <v>1120</v>
      </c>
      <c r="BS237" s="15" t="s">
        <v>851</v>
      </c>
      <c r="BT237" s="15" t="s">
        <v>851</v>
      </c>
      <c r="BU237" s="15" t="s">
        <v>851</v>
      </c>
      <c r="BV237" s="15" t="s">
        <v>851</v>
      </c>
      <c r="BW237" s="15" t="s">
        <v>851</v>
      </c>
      <c r="BX237" s="15" t="s">
        <v>932</v>
      </c>
      <c r="BY237" s="15" t="s">
        <v>851</v>
      </c>
      <c r="BZ237" s="15" t="s">
        <v>851</v>
      </c>
      <c r="CA237" s="15" t="s">
        <v>1120</v>
      </c>
      <c r="CB237" s="15" t="s">
        <v>932</v>
      </c>
      <c r="CC237" s="15" t="s">
        <v>851</v>
      </c>
      <c r="CD237" s="15" t="s">
        <v>1120</v>
      </c>
      <c r="CE237" s="15" t="s">
        <v>932</v>
      </c>
      <c r="CF237" s="15" t="s">
        <v>1966</v>
      </c>
      <c r="CG237" s="15" t="s">
        <v>1120</v>
      </c>
      <c r="CH237" s="15" t="s">
        <v>932</v>
      </c>
      <c r="CI237" s="15" t="s">
        <v>851</v>
      </c>
      <c r="CJ237" s="15" t="s">
        <v>1120</v>
      </c>
      <c r="CK237" s="15" t="s">
        <v>851</v>
      </c>
      <c r="CL237" s="15" t="s">
        <v>932</v>
      </c>
      <c r="CM237" s="15" t="s">
        <v>851</v>
      </c>
      <c r="CN237" s="15" t="s">
        <v>851</v>
      </c>
      <c r="CO237" s="15" t="s">
        <v>1120</v>
      </c>
      <c r="CP237" s="15" t="s">
        <v>932</v>
      </c>
      <c r="CQ237" s="15" t="s">
        <v>851</v>
      </c>
      <c r="CR237" s="15" t="s">
        <v>1120</v>
      </c>
      <c r="CS237" s="15" t="s">
        <v>1120</v>
      </c>
      <c r="CT237" s="15" t="s">
        <v>1120</v>
      </c>
      <c r="CU237" s="15" t="s">
        <v>932</v>
      </c>
      <c r="CV237" s="15" t="s">
        <v>851</v>
      </c>
      <c r="CW237" s="15" t="s">
        <v>1120</v>
      </c>
      <c r="CX237" s="15" t="s">
        <v>851</v>
      </c>
      <c r="CY237" s="15" t="s">
        <v>851</v>
      </c>
      <c r="CZ237" s="15" t="s">
        <v>506</v>
      </c>
      <c r="DA237" s="15" t="s">
        <v>932</v>
      </c>
      <c r="DB237" s="15" t="s">
        <v>851</v>
      </c>
      <c r="DC237" s="15" t="s">
        <v>1120</v>
      </c>
      <c r="DD237" s="15" t="s">
        <v>851</v>
      </c>
      <c r="DE237" s="15" t="s">
        <v>851</v>
      </c>
      <c r="DF237" s="15" t="s">
        <v>932</v>
      </c>
      <c r="DG237" s="15" t="s">
        <v>851</v>
      </c>
      <c r="DH237" s="15" t="s">
        <v>1120</v>
      </c>
      <c r="DI237" s="15" t="s">
        <v>851</v>
      </c>
      <c r="DJ237" s="15" t="s">
        <v>932</v>
      </c>
      <c r="DK237" s="15" t="s">
        <v>851</v>
      </c>
      <c r="DL237" s="15" t="s">
        <v>1120</v>
      </c>
      <c r="DM237" s="15" t="s">
        <v>851</v>
      </c>
      <c r="DN237" s="15" t="s">
        <v>851</v>
      </c>
      <c r="DO237" s="15" t="s">
        <v>851</v>
      </c>
      <c r="DP237" s="15" t="s">
        <v>851</v>
      </c>
      <c r="DQ237" s="15" t="s">
        <v>1120</v>
      </c>
      <c r="DR237" s="15" t="s">
        <v>851</v>
      </c>
      <c r="DS237" s="15" t="s">
        <v>932</v>
      </c>
      <c r="DT237" s="15" t="s">
        <v>851</v>
      </c>
      <c r="DU237" s="15" t="s">
        <v>851</v>
      </c>
      <c r="DV237" s="15" t="s">
        <v>1120</v>
      </c>
      <c r="DW237" s="15" t="s">
        <v>851</v>
      </c>
      <c r="DX237" s="15" t="s">
        <v>851</v>
      </c>
      <c r="DY237" s="15" t="s">
        <v>1120</v>
      </c>
      <c r="DZ237" s="15" t="s">
        <v>851</v>
      </c>
      <c r="EA237" s="15" t="s">
        <v>1120</v>
      </c>
      <c r="EB237" s="15" t="s">
        <v>851</v>
      </c>
      <c r="EC237" s="15" t="s">
        <v>851</v>
      </c>
      <c r="ED237" s="15" t="s">
        <v>932</v>
      </c>
      <c r="EE237" s="15" t="s">
        <v>851</v>
      </c>
      <c r="EF237" s="15" t="s">
        <v>149</v>
      </c>
      <c r="EG237" s="15" t="s">
        <v>932</v>
      </c>
      <c r="EH237" s="15" t="s">
        <v>932</v>
      </c>
      <c r="EI237" s="15" t="s">
        <v>1979</v>
      </c>
      <c r="EJ237" s="15" t="s">
        <v>851</v>
      </c>
      <c r="EL237" s="15" t="s">
        <v>1980</v>
      </c>
      <c r="EM237" s="15" t="s">
        <v>1981</v>
      </c>
      <c r="EN237" s="15" t="s">
        <v>1982</v>
      </c>
      <c r="EO237" s="15" t="s">
        <v>1983</v>
      </c>
      <c r="EP237" s="15" t="s">
        <v>1984</v>
      </c>
      <c r="EQ237" s="15" t="s">
        <v>1985</v>
      </c>
      <c r="ER237" s="15" t="s">
        <v>1986</v>
      </c>
    </row>
    <row r="238" spans="1:150" s="15" customFormat="1" ht="22.5" customHeight="1" x14ac:dyDescent="0.35">
      <c r="A238" s="29">
        <v>236</v>
      </c>
      <c r="B238" s="15" t="s">
        <v>1987</v>
      </c>
      <c r="C238" s="20" t="s">
        <v>1988</v>
      </c>
      <c r="D238" s="15" t="s">
        <v>353</v>
      </c>
      <c r="E238" s="15" t="s">
        <v>1925</v>
      </c>
      <c r="F238" s="15">
        <v>47</v>
      </c>
      <c r="G238" s="15">
        <v>4</v>
      </c>
      <c r="H238" s="15" t="s">
        <v>157</v>
      </c>
      <c r="I238" s="15" t="s">
        <v>172</v>
      </c>
      <c r="J238" s="42">
        <v>9000000</v>
      </c>
      <c r="K238" s="42">
        <v>6800000</v>
      </c>
      <c r="L238" s="15" t="s">
        <v>1095</v>
      </c>
      <c r="M238" s="15" t="s">
        <v>848</v>
      </c>
      <c r="N238" s="15">
        <v>530</v>
      </c>
      <c r="O238" s="15" t="s">
        <v>1622</v>
      </c>
      <c r="P238" s="15">
        <v>15</v>
      </c>
      <c r="Q238" s="15" t="s">
        <v>1964</v>
      </c>
      <c r="R238" s="15" t="s">
        <v>149</v>
      </c>
      <c r="S238" s="15" t="s">
        <v>203</v>
      </c>
      <c r="T238" s="15" t="s">
        <v>203</v>
      </c>
      <c r="U238" s="15" t="s">
        <v>149</v>
      </c>
      <c r="V238" s="15" t="s">
        <v>1120</v>
      </c>
      <c r="W238" s="15" t="s">
        <v>149</v>
      </c>
      <c r="X238" s="15" t="s">
        <v>203</v>
      </c>
      <c r="Y238" s="15" t="s">
        <v>149</v>
      </c>
      <c r="Z238" s="15" t="s">
        <v>203</v>
      </c>
      <c r="AA238" s="15" t="s">
        <v>149</v>
      </c>
      <c r="AB238" s="15" t="s">
        <v>149</v>
      </c>
      <c r="AC238" s="15" t="s">
        <v>149</v>
      </c>
      <c r="AD238" s="15" t="s">
        <v>203</v>
      </c>
      <c r="AE238" s="15" t="s">
        <v>149</v>
      </c>
      <c r="AF238" s="15" t="s">
        <v>203</v>
      </c>
      <c r="AG238" s="15" t="s">
        <v>149</v>
      </c>
      <c r="AH238" s="15" t="s">
        <v>149</v>
      </c>
      <c r="AI238" s="15" t="s">
        <v>203</v>
      </c>
      <c r="AJ238" s="15" t="s">
        <v>203</v>
      </c>
      <c r="AK238" s="15" t="s">
        <v>149</v>
      </c>
      <c r="AL238" s="15" t="s">
        <v>203</v>
      </c>
      <c r="AM238" s="15" t="s">
        <v>149</v>
      </c>
      <c r="AN238" s="15" t="s">
        <v>203</v>
      </c>
      <c r="AO238" s="15" t="s">
        <v>149</v>
      </c>
      <c r="AP238" s="15" t="s">
        <v>203</v>
      </c>
      <c r="AQ238" s="15" t="s">
        <v>149</v>
      </c>
      <c r="AR238" s="15" t="s">
        <v>149</v>
      </c>
      <c r="AS238" s="15" t="s">
        <v>203</v>
      </c>
      <c r="AT238" s="15" t="s">
        <v>149</v>
      </c>
      <c r="AU238" s="15" t="s">
        <v>203</v>
      </c>
      <c r="AV238" s="15" t="s">
        <v>203</v>
      </c>
      <c r="AW238" s="15" t="s">
        <v>149</v>
      </c>
      <c r="AX238" s="15" t="s">
        <v>149</v>
      </c>
      <c r="AY238" s="15" t="s">
        <v>203</v>
      </c>
      <c r="AZ238" s="15" t="s">
        <v>203</v>
      </c>
      <c r="BA238" s="15" t="s">
        <v>203</v>
      </c>
      <c r="BB238" s="15" t="s">
        <v>149</v>
      </c>
      <c r="BD238" s="15" t="s">
        <v>851</v>
      </c>
      <c r="BE238" s="15" t="s">
        <v>851</v>
      </c>
      <c r="BF238" s="15" t="s">
        <v>851</v>
      </c>
      <c r="BG238" s="15" t="s">
        <v>1120</v>
      </c>
      <c r="BH238" s="15" t="s">
        <v>1120</v>
      </c>
      <c r="BI238" s="15" t="s">
        <v>851</v>
      </c>
      <c r="BJ238" s="15" t="s">
        <v>851</v>
      </c>
      <c r="BK238" s="15" t="s">
        <v>851</v>
      </c>
      <c r="BL238" s="15" t="s">
        <v>1120</v>
      </c>
      <c r="BM238" s="15" t="s">
        <v>851</v>
      </c>
      <c r="BN238" s="15" t="s">
        <v>851</v>
      </c>
      <c r="BO238" s="15" t="s">
        <v>203</v>
      </c>
      <c r="BP238" s="15" t="s">
        <v>851</v>
      </c>
      <c r="BQ238" s="15" t="s">
        <v>1120</v>
      </c>
      <c r="BR238" s="15" t="s">
        <v>851</v>
      </c>
      <c r="BS238" s="15" t="s">
        <v>203</v>
      </c>
      <c r="BT238" s="15" t="s">
        <v>851</v>
      </c>
      <c r="BU238" s="15" t="s">
        <v>851</v>
      </c>
      <c r="BV238" s="15" t="s">
        <v>851</v>
      </c>
      <c r="BW238" s="15" t="s">
        <v>1120</v>
      </c>
      <c r="BX238" s="15" t="s">
        <v>851</v>
      </c>
      <c r="BY238" s="15" t="s">
        <v>851</v>
      </c>
      <c r="BZ238" s="15" t="s">
        <v>149</v>
      </c>
      <c r="CA238" s="15" t="s">
        <v>1120</v>
      </c>
      <c r="CB238" s="15" t="s">
        <v>149</v>
      </c>
      <c r="CC238" s="15" t="s">
        <v>149</v>
      </c>
      <c r="CD238" s="15" t="s">
        <v>1120</v>
      </c>
      <c r="CE238" s="15" t="s">
        <v>149</v>
      </c>
      <c r="CF238" s="15" t="s">
        <v>149</v>
      </c>
      <c r="CG238" s="15" t="s">
        <v>1120</v>
      </c>
      <c r="CH238" s="15" t="s">
        <v>1989</v>
      </c>
      <c r="CI238" s="15" t="s">
        <v>1120</v>
      </c>
      <c r="CJ238" s="15" t="s">
        <v>149</v>
      </c>
      <c r="CK238" s="15" t="s">
        <v>203</v>
      </c>
      <c r="CL238" s="15" t="s">
        <v>149</v>
      </c>
      <c r="CM238" s="15" t="s">
        <v>149</v>
      </c>
      <c r="CN238" s="15" t="s">
        <v>149</v>
      </c>
      <c r="CO238" s="15" t="s">
        <v>1120</v>
      </c>
      <c r="CP238" s="15" t="s">
        <v>149</v>
      </c>
      <c r="CQ238" s="15" t="s">
        <v>203</v>
      </c>
      <c r="CR238" s="15" t="s">
        <v>203</v>
      </c>
      <c r="CS238" s="15" t="s">
        <v>149</v>
      </c>
      <c r="CT238" s="15" t="s">
        <v>149</v>
      </c>
      <c r="CU238" s="15" t="s">
        <v>149</v>
      </c>
      <c r="CV238" s="15" t="s">
        <v>1120</v>
      </c>
      <c r="CW238" s="15" t="s">
        <v>149</v>
      </c>
      <c r="CX238" s="15" t="s">
        <v>203</v>
      </c>
      <c r="CY238" s="15" t="s">
        <v>149</v>
      </c>
      <c r="CZ238" s="15" t="s">
        <v>506</v>
      </c>
      <c r="DA238" s="15" t="s">
        <v>149</v>
      </c>
      <c r="DB238" s="15" t="s">
        <v>1120</v>
      </c>
      <c r="DC238" s="15" t="s">
        <v>1120</v>
      </c>
      <c r="DD238" s="15" t="s">
        <v>1120</v>
      </c>
      <c r="DE238" s="15" t="s">
        <v>149</v>
      </c>
      <c r="DF238" s="15" t="s">
        <v>149</v>
      </c>
      <c r="DG238" s="15" t="s">
        <v>149</v>
      </c>
      <c r="DH238" s="15" t="s">
        <v>1120</v>
      </c>
      <c r="DI238" s="15" t="s">
        <v>1120</v>
      </c>
      <c r="DJ238" s="15" t="s">
        <v>1120</v>
      </c>
      <c r="DK238" s="15" t="s">
        <v>149</v>
      </c>
      <c r="DL238" s="15" t="s">
        <v>149</v>
      </c>
      <c r="DM238" s="15" t="s">
        <v>149</v>
      </c>
      <c r="DN238" s="15" t="s">
        <v>1120</v>
      </c>
      <c r="DO238" s="15" t="s">
        <v>1120</v>
      </c>
      <c r="DP238" s="15" t="s">
        <v>149</v>
      </c>
      <c r="DQ238" s="15" t="s">
        <v>1120</v>
      </c>
      <c r="DR238" s="15" t="s">
        <v>149</v>
      </c>
      <c r="DS238" s="15" t="s">
        <v>149</v>
      </c>
      <c r="DT238" s="15" t="s">
        <v>149</v>
      </c>
      <c r="DU238" s="15" t="s">
        <v>203</v>
      </c>
      <c r="DV238" s="15" t="s">
        <v>149</v>
      </c>
      <c r="DW238" s="15" t="s">
        <v>149</v>
      </c>
      <c r="DX238" s="15" t="s">
        <v>203</v>
      </c>
      <c r="DY238" s="15" t="s">
        <v>149</v>
      </c>
      <c r="DZ238" s="15" t="s">
        <v>203</v>
      </c>
      <c r="EA238" s="15" t="s">
        <v>1120</v>
      </c>
      <c r="EB238" s="15" t="s">
        <v>149</v>
      </c>
      <c r="EC238" s="15" t="s">
        <v>149</v>
      </c>
      <c r="ED238" s="15" t="s">
        <v>149</v>
      </c>
      <c r="EE238" s="15" t="s">
        <v>149</v>
      </c>
      <c r="EF238" s="15" t="s">
        <v>1120</v>
      </c>
      <c r="EG238" s="15" t="s">
        <v>851</v>
      </c>
      <c r="EH238" s="15" t="s">
        <v>1120</v>
      </c>
      <c r="EI238" s="15" t="s">
        <v>851</v>
      </c>
      <c r="EJ238" s="15" t="s">
        <v>203</v>
      </c>
      <c r="EK238" s="15" t="s">
        <v>851</v>
      </c>
      <c r="EL238" s="15" t="s">
        <v>1990</v>
      </c>
      <c r="EM238" s="15" t="s">
        <v>1942</v>
      </c>
      <c r="EN238" s="15" t="s">
        <v>1991</v>
      </c>
      <c r="EO238" s="15" t="s">
        <v>1992</v>
      </c>
      <c r="EP238" s="15" t="s">
        <v>1993</v>
      </c>
      <c r="EQ238" s="15" t="s">
        <v>1994</v>
      </c>
      <c r="ER238" s="15" t="s">
        <v>1995</v>
      </c>
      <c r="ES238" s="15" t="s">
        <v>1996</v>
      </c>
      <c r="ET238" s="15" t="s">
        <v>1997</v>
      </c>
    </row>
    <row r="239" spans="1:150" s="15" customFormat="1" ht="22.5" customHeight="1" x14ac:dyDescent="0.35">
      <c r="A239" s="29">
        <v>237</v>
      </c>
      <c r="B239" s="15" t="s">
        <v>1998</v>
      </c>
      <c r="C239" s="20" t="s">
        <v>1999</v>
      </c>
      <c r="D239" s="15" t="s">
        <v>353</v>
      </c>
      <c r="E239" s="15" t="s">
        <v>1925</v>
      </c>
      <c r="F239" s="15">
        <v>50</v>
      </c>
      <c r="G239" s="15">
        <v>4</v>
      </c>
      <c r="H239" s="15" t="s">
        <v>157</v>
      </c>
      <c r="I239" s="15" t="s">
        <v>158</v>
      </c>
      <c r="J239" s="42">
        <v>6500000</v>
      </c>
      <c r="K239" s="42">
        <v>5800000</v>
      </c>
      <c r="L239" s="15" t="s">
        <v>255</v>
      </c>
      <c r="M239" s="15" t="s">
        <v>848</v>
      </c>
      <c r="N239" s="15">
        <v>396</v>
      </c>
      <c r="O239" s="15" t="s">
        <v>234</v>
      </c>
      <c r="P239" s="15">
        <v>11</v>
      </c>
      <c r="Q239" s="15" t="s">
        <v>1929</v>
      </c>
      <c r="R239" s="15" t="s">
        <v>203</v>
      </c>
      <c r="S239" s="15" t="s">
        <v>203</v>
      </c>
      <c r="T239" s="15" t="s">
        <v>203</v>
      </c>
      <c r="U239" s="15" t="s">
        <v>203</v>
      </c>
      <c r="V239" s="15" t="s">
        <v>203</v>
      </c>
      <c r="W239" s="15" t="s">
        <v>203</v>
      </c>
      <c r="X239" s="15" t="s">
        <v>203</v>
      </c>
      <c r="Y239" s="15" t="s">
        <v>203</v>
      </c>
      <c r="Z239" s="15" t="s">
        <v>203</v>
      </c>
      <c r="AA239" s="15" t="s">
        <v>203</v>
      </c>
      <c r="AB239" s="15" t="s">
        <v>203</v>
      </c>
      <c r="AC239" s="15" t="s">
        <v>203</v>
      </c>
      <c r="AD239" s="15" t="s">
        <v>203</v>
      </c>
      <c r="AE239" s="15" t="s">
        <v>203</v>
      </c>
      <c r="AF239" s="15" t="s">
        <v>203</v>
      </c>
      <c r="AG239" s="15" t="s">
        <v>203</v>
      </c>
      <c r="AH239" s="15" t="s">
        <v>203</v>
      </c>
      <c r="AI239" s="15" t="s">
        <v>203</v>
      </c>
      <c r="AJ239" s="15" t="s">
        <v>203</v>
      </c>
      <c r="AK239" s="15" t="s">
        <v>149</v>
      </c>
      <c r="AL239" s="15" t="s">
        <v>149</v>
      </c>
      <c r="AM239" s="15" t="s">
        <v>149</v>
      </c>
      <c r="AN239" s="15" t="s">
        <v>203</v>
      </c>
      <c r="AO239" s="15" t="s">
        <v>159</v>
      </c>
      <c r="AP239" s="15" t="s">
        <v>203</v>
      </c>
      <c r="AQ239" s="15" t="s">
        <v>160</v>
      </c>
      <c r="AR239" s="15" t="s">
        <v>160</v>
      </c>
      <c r="AS239" s="15" t="s">
        <v>160</v>
      </c>
      <c r="AT239" s="15" t="s">
        <v>160</v>
      </c>
      <c r="AU239" s="15" t="s">
        <v>160</v>
      </c>
      <c r="AV239" s="15" t="s">
        <v>160</v>
      </c>
      <c r="AW239" s="15" t="s">
        <v>160</v>
      </c>
      <c r="AX239" s="15" t="s">
        <v>160</v>
      </c>
      <c r="AY239" s="15" t="s">
        <v>160</v>
      </c>
      <c r="AZ239" s="15" t="s">
        <v>160</v>
      </c>
      <c r="BA239" s="15" t="s">
        <v>160</v>
      </c>
      <c r="BB239" s="15" t="s">
        <v>203</v>
      </c>
      <c r="BD239" s="15" t="s">
        <v>851</v>
      </c>
      <c r="BE239" s="15" t="s">
        <v>851</v>
      </c>
      <c r="BF239" s="15" t="s">
        <v>851</v>
      </c>
      <c r="BG239" s="15" t="s">
        <v>1120</v>
      </c>
      <c r="BH239" s="15" t="s">
        <v>1120</v>
      </c>
      <c r="BI239" s="15" t="s">
        <v>851</v>
      </c>
      <c r="BJ239" s="15" t="s">
        <v>160</v>
      </c>
      <c r="BK239" s="15" t="s">
        <v>851</v>
      </c>
      <c r="BL239" s="15" t="s">
        <v>851</v>
      </c>
      <c r="BM239" s="15" t="s">
        <v>1120</v>
      </c>
      <c r="BN239" s="15" t="s">
        <v>160</v>
      </c>
      <c r="BO239" s="15" t="s">
        <v>851</v>
      </c>
      <c r="BP239" s="15" t="s">
        <v>851</v>
      </c>
      <c r="BQ239" s="15" t="s">
        <v>851</v>
      </c>
      <c r="BR239" s="15" t="s">
        <v>851</v>
      </c>
      <c r="BS239" s="15" t="s">
        <v>851</v>
      </c>
      <c r="BT239" s="15" t="s">
        <v>851</v>
      </c>
      <c r="BU239" s="15" t="s">
        <v>160</v>
      </c>
      <c r="BV239" s="15" t="s">
        <v>160</v>
      </c>
      <c r="BW239" s="15" t="s">
        <v>1120</v>
      </c>
      <c r="BX239" s="15" t="s">
        <v>851</v>
      </c>
      <c r="BY239" s="15" t="s">
        <v>203</v>
      </c>
      <c r="BZ239" s="15" t="s">
        <v>159</v>
      </c>
      <c r="CA239" s="15" t="s">
        <v>1120</v>
      </c>
      <c r="CB239" s="15" t="s">
        <v>159</v>
      </c>
      <c r="CC239" s="15" t="s">
        <v>1120</v>
      </c>
      <c r="CD239" s="15" t="s">
        <v>159</v>
      </c>
      <c r="CE239" s="15" t="s">
        <v>160</v>
      </c>
      <c r="CF239" s="15" t="s">
        <v>160</v>
      </c>
      <c r="CG239" s="15" t="s">
        <v>159</v>
      </c>
      <c r="CH239" s="15" t="s">
        <v>160</v>
      </c>
      <c r="CI239" s="15" t="s">
        <v>159</v>
      </c>
      <c r="CJ239" s="15" t="s">
        <v>1120</v>
      </c>
      <c r="CK239" s="15" t="s">
        <v>203</v>
      </c>
      <c r="CL239" s="15" t="s">
        <v>159</v>
      </c>
      <c r="CM239" s="15" t="s">
        <v>159</v>
      </c>
      <c r="CN239" s="15" t="s">
        <v>160</v>
      </c>
      <c r="CO239" s="15" t="s">
        <v>159</v>
      </c>
      <c r="CP239" s="15" t="s">
        <v>1120</v>
      </c>
      <c r="CQ239" s="15" t="s">
        <v>203</v>
      </c>
      <c r="CR239" s="15" t="s">
        <v>159</v>
      </c>
      <c r="CS239" s="15" t="s">
        <v>159</v>
      </c>
      <c r="CT239" s="15" t="s">
        <v>159</v>
      </c>
      <c r="CU239" s="15" t="s">
        <v>1120</v>
      </c>
      <c r="CV239" s="15" t="s">
        <v>159</v>
      </c>
      <c r="CW239" s="15" t="s">
        <v>1120</v>
      </c>
      <c r="CX239" s="15" t="s">
        <v>203</v>
      </c>
      <c r="CY239" s="15" t="s">
        <v>159</v>
      </c>
      <c r="CZ239" s="15" t="s">
        <v>506</v>
      </c>
      <c r="DA239" s="15" t="s">
        <v>159</v>
      </c>
      <c r="DB239" s="15" t="s">
        <v>159</v>
      </c>
      <c r="DC239" s="15" t="s">
        <v>1120</v>
      </c>
      <c r="DD239" s="15" t="s">
        <v>159</v>
      </c>
      <c r="DE239" s="15" t="s">
        <v>159</v>
      </c>
      <c r="DF239" s="15" t="s">
        <v>159</v>
      </c>
      <c r="DG239" s="15" t="s">
        <v>159</v>
      </c>
      <c r="DH239" s="15" t="s">
        <v>1120</v>
      </c>
      <c r="DI239" s="15" t="s">
        <v>1120</v>
      </c>
      <c r="DJ239" s="15" t="s">
        <v>159</v>
      </c>
      <c r="DK239" s="15" t="s">
        <v>160</v>
      </c>
      <c r="DL239" s="15" t="s">
        <v>1120</v>
      </c>
      <c r="DM239" s="15" t="s">
        <v>159</v>
      </c>
      <c r="DN239" s="15" t="s">
        <v>159</v>
      </c>
      <c r="DO239" s="15" t="s">
        <v>1120</v>
      </c>
      <c r="DP239" s="15" t="s">
        <v>159</v>
      </c>
      <c r="DQ239" s="15" t="s">
        <v>1120</v>
      </c>
      <c r="DR239" s="15" t="s">
        <v>159</v>
      </c>
      <c r="DS239" s="15" t="s">
        <v>160</v>
      </c>
      <c r="DT239" s="15" t="s">
        <v>159</v>
      </c>
      <c r="DU239" s="15" t="s">
        <v>159</v>
      </c>
      <c r="DV239" s="15" t="s">
        <v>1120</v>
      </c>
      <c r="DW239" s="15" t="s">
        <v>159</v>
      </c>
      <c r="DX239" s="15" t="s">
        <v>203</v>
      </c>
      <c r="DY239" s="15" t="s">
        <v>159</v>
      </c>
      <c r="DZ239" s="15" t="s">
        <v>159</v>
      </c>
      <c r="EA239" s="15" t="s">
        <v>159</v>
      </c>
      <c r="EB239" s="15" t="s">
        <v>159</v>
      </c>
      <c r="EC239" s="15" t="s">
        <v>159</v>
      </c>
      <c r="ED239" s="15" t="s">
        <v>160</v>
      </c>
      <c r="EF239" s="15" t="s">
        <v>149</v>
      </c>
      <c r="EG239" s="15" t="s">
        <v>851</v>
      </c>
      <c r="EH239" s="15" t="s">
        <v>159</v>
      </c>
      <c r="EI239" s="15" t="s">
        <v>851</v>
      </c>
      <c r="EJ239" s="15" t="s">
        <v>159</v>
      </c>
      <c r="EK239" s="15" t="s">
        <v>851</v>
      </c>
      <c r="EL239" s="15" t="s">
        <v>2000</v>
      </c>
      <c r="EM239" s="15" t="s">
        <v>2001</v>
      </c>
      <c r="EN239" s="15" t="s">
        <v>2002</v>
      </c>
      <c r="EO239" s="15" t="s">
        <v>2003</v>
      </c>
      <c r="EP239" s="15" t="s">
        <v>2004</v>
      </c>
      <c r="EQ239" s="15" t="s">
        <v>2005</v>
      </c>
      <c r="ER239" s="15" t="s">
        <v>2006</v>
      </c>
      <c r="ES239" s="15" t="s">
        <v>2007</v>
      </c>
    </row>
    <row r="240" spans="1:150" s="15" customFormat="1" ht="22.5" customHeight="1" x14ac:dyDescent="0.35">
      <c r="A240" s="29">
        <v>238</v>
      </c>
      <c r="B240" s="15" t="s">
        <v>2008</v>
      </c>
      <c r="C240" s="20" t="s">
        <v>2009</v>
      </c>
      <c r="D240" s="15" t="s">
        <v>353</v>
      </c>
      <c r="E240" s="15" t="s">
        <v>1925</v>
      </c>
      <c r="F240" s="15">
        <v>54</v>
      </c>
      <c r="G240" s="15">
        <v>4</v>
      </c>
      <c r="H240" s="15" t="s">
        <v>215</v>
      </c>
      <c r="I240" s="15" t="s">
        <v>158</v>
      </c>
      <c r="J240" s="42">
        <v>4000000</v>
      </c>
      <c r="K240" s="42">
        <v>3750000</v>
      </c>
      <c r="L240" s="15" t="s">
        <v>173</v>
      </c>
      <c r="M240" s="15" t="s">
        <v>848</v>
      </c>
      <c r="N240" s="15">
        <v>264</v>
      </c>
      <c r="O240" s="15" t="s">
        <v>212</v>
      </c>
      <c r="P240" s="15">
        <v>8</v>
      </c>
      <c r="Q240" s="15" t="s">
        <v>1929</v>
      </c>
      <c r="R240" s="15" t="s">
        <v>159</v>
      </c>
      <c r="S240" s="15" t="s">
        <v>203</v>
      </c>
      <c r="T240" s="15" t="s">
        <v>203</v>
      </c>
      <c r="U240" s="15" t="s">
        <v>203</v>
      </c>
      <c r="V240" s="15" t="s">
        <v>203</v>
      </c>
      <c r="W240" s="15" t="s">
        <v>203</v>
      </c>
      <c r="Y240" s="15" t="s">
        <v>149</v>
      </c>
      <c r="Z240" s="15" t="s">
        <v>160</v>
      </c>
      <c r="AA240" s="15" t="s">
        <v>159</v>
      </c>
      <c r="AB240" s="15" t="s">
        <v>159</v>
      </c>
      <c r="AC240" s="15" t="s">
        <v>160</v>
      </c>
      <c r="AD240" s="15" t="s">
        <v>159</v>
      </c>
      <c r="AE240" s="15" t="s">
        <v>159</v>
      </c>
      <c r="AF240" s="15" t="s">
        <v>159</v>
      </c>
      <c r="AG240" s="15" t="s">
        <v>159</v>
      </c>
      <c r="AH240" s="15" t="s">
        <v>159</v>
      </c>
      <c r="AI240" s="15" t="s">
        <v>159</v>
      </c>
      <c r="AJ240" s="15" t="s">
        <v>159</v>
      </c>
      <c r="AK240" s="15" t="s">
        <v>159</v>
      </c>
      <c r="AL240" s="15" t="s">
        <v>203</v>
      </c>
      <c r="AM240" s="15" t="s">
        <v>159</v>
      </c>
      <c r="AN240" s="15" t="s">
        <v>160</v>
      </c>
      <c r="AO240" s="15" t="s">
        <v>159</v>
      </c>
      <c r="AP240" s="15" t="s">
        <v>203</v>
      </c>
      <c r="AQ240" s="15" t="s">
        <v>159</v>
      </c>
      <c r="AR240" s="15" t="s">
        <v>160</v>
      </c>
      <c r="AS240" s="15" t="s">
        <v>160</v>
      </c>
      <c r="AT240" s="15" t="s">
        <v>160</v>
      </c>
      <c r="AU240" s="15" t="s">
        <v>159</v>
      </c>
      <c r="AV240" s="15" t="s">
        <v>159</v>
      </c>
      <c r="AW240" s="15" t="s">
        <v>159</v>
      </c>
      <c r="AX240" s="15" t="s">
        <v>159</v>
      </c>
      <c r="AY240" s="15" t="s">
        <v>159</v>
      </c>
      <c r="AZ240" s="15" t="s">
        <v>159</v>
      </c>
      <c r="BA240" s="15" t="s">
        <v>159</v>
      </c>
      <c r="BB240" s="15" t="s">
        <v>159</v>
      </c>
      <c r="BD240" s="15" t="s">
        <v>851</v>
      </c>
      <c r="BE240" s="15" t="s">
        <v>851</v>
      </c>
      <c r="BF240" s="15" t="s">
        <v>851</v>
      </c>
      <c r="BG240" s="15" t="s">
        <v>851</v>
      </c>
      <c r="BH240" s="15" t="s">
        <v>851</v>
      </c>
      <c r="BI240" s="15" t="s">
        <v>851</v>
      </c>
      <c r="BJ240" s="15" t="s">
        <v>851</v>
      </c>
      <c r="BK240" s="15" t="s">
        <v>851</v>
      </c>
      <c r="BL240" s="15" t="s">
        <v>851</v>
      </c>
      <c r="BM240" s="15" t="s">
        <v>851</v>
      </c>
      <c r="BN240" s="15" t="s">
        <v>323</v>
      </c>
      <c r="BO240" s="15" t="s">
        <v>323</v>
      </c>
      <c r="BP240" s="15" t="s">
        <v>851</v>
      </c>
      <c r="BQ240" s="15" t="s">
        <v>851</v>
      </c>
      <c r="BR240" s="15" t="s">
        <v>932</v>
      </c>
      <c r="BS240" s="15" t="s">
        <v>851</v>
      </c>
      <c r="BT240" s="15" t="s">
        <v>851</v>
      </c>
      <c r="BU240" s="15" t="s">
        <v>851</v>
      </c>
      <c r="BV240" s="15" t="s">
        <v>851</v>
      </c>
      <c r="BW240" s="15" t="s">
        <v>851</v>
      </c>
      <c r="BX240" s="15" t="s">
        <v>851</v>
      </c>
      <c r="BY240" s="15" t="s">
        <v>851</v>
      </c>
      <c r="BZ240" s="15" t="s">
        <v>851</v>
      </c>
      <c r="CA240" s="15" t="s">
        <v>851</v>
      </c>
      <c r="CB240" s="15" t="s">
        <v>851</v>
      </c>
      <c r="CC240" s="15" t="s">
        <v>851</v>
      </c>
      <c r="CD240" s="15" t="s">
        <v>851</v>
      </c>
      <c r="CE240" s="15" t="s">
        <v>851</v>
      </c>
      <c r="CF240" s="15" t="s">
        <v>851</v>
      </c>
      <c r="CG240" s="15" t="s">
        <v>851</v>
      </c>
      <c r="CH240" s="15" t="s">
        <v>851</v>
      </c>
      <c r="CI240" s="15" t="s">
        <v>851</v>
      </c>
      <c r="CJ240" s="15" t="s">
        <v>851</v>
      </c>
      <c r="CK240" s="15" t="s">
        <v>851</v>
      </c>
      <c r="CL240" s="15" t="s">
        <v>851</v>
      </c>
      <c r="CM240" s="15" t="s">
        <v>851</v>
      </c>
      <c r="CN240" s="15" t="s">
        <v>851</v>
      </c>
      <c r="CO240" s="15" t="s">
        <v>851</v>
      </c>
      <c r="CP240" s="15" t="s">
        <v>851</v>
      </c>
      <c r="CQ240" s="15" t="s">
        <v>851</v>
      </c>
      <c r="CR240" s="15" t="s">
        <v>851</v>
      </c>
      <c r="CS240" s="15" t="s">
        <v>851</v>
      </c>
      <c r="CT240" s="15" t="s">
        <v>851</v>
      </c>
      <c r="CU240" s="15" t="s">
        <v>851</v>
      </c>
      <c r="CV240" s="15" t="s">
        <v>851</v>
      </c>
      <c r="CW240" s="15" t="s">
        <v>851</v>
      </c>
      <c r="CX240" s="15" t="s">
        <v>851</v>
      </c>
      <c r="CY240" s="15" t="s">
        <v>851</v>
      </c>
      <c r="CZ240" s="15" t="s">
        <v>851</v>
      </c>
      <c r="DA240" s="15" t="s">
        <v>851</v>
      </c>
      <c r="DB240" s="15" t="s">
        <v>851</v>
      </c>
      <c r="DC240" s="15" t="s">
        <v>851</v>
      </c>
      <c r="DD240" s="15" t="s">
        <v>851</v>
      </c>
      <c r="DE240" s="15" t="s">
        <v>851</v>
      </c>
      <c r="DF240" s="15" t="s">
        <v>851</v>
      </c>
      <c r="DG240" s="15" t="s">
        <v>851</v>
      </c>
      <c r="DH240" s="15" t="s">
        <v>851</v>
      </c>
      <c r="DI240" s="15" t="s">
        <v>851</v>
      </c>
      <c r="DJ240" s="15" t="s">
        <v>851</v>
      </c>
      <c r="DK240" s="15" t="s">
        <v>851</v>
      </c>
      <c r="DL240" s="15" t="s">
        <v>851</v>
      </c>
      <c r="DM240" s="15" t="s">
        <v>851</v>
      </c>
      <c r="DN240" s="15" t="s">
        <v>851</v>
      </c>
      <c r="DO240" s="15" t="s">
        <v>851</v>
      </c>
      <c r="DP240" s="15" t="s">
        <v>851</v>
      </c>
      <c r="DQ240" s="15" t="s">
        <v>851</v>
      </c>
      <c r="DR240" s="15" t="s">
        <v>851</v>
      </c>
      <c r="DS240" s="15" t="s">
        <v>851</v>
      </c>
      <c r="DT240" s="15" t="s">
        <v>851</v>
      </c>
      <c r="DU240" s="15" t="s">
        <v>851</v>
      </c>
      <c r="DV240" s="15" t="s">
        <v>851</v>
      </c>
      <c r="DW240" s="15" t="s">
        <v>851</v>
      </c>
      <c r="DX240" s="15" t="s">
        <v>851</v>
      </c>
      <c r="DY240" s="15" t="s">
        <v>851</v>
      </c>
      <c r="DZ240" s="15" t="s">
        <v>851</v>
      </c>
      <c r="EA240" s="15" t="s">
        <v>851</v>
      </c>
      <c r="EB240" s="15" t="s">
        <v>851</v>
      </c>
      <c r="EC240" s="15" t="s">
        <v>851</v>
      </c>
      <c r="ED240" s="15" t="s">
        <v>851</v>
      </c>
      <c r="EE240" s="15" t="s">
        <v>851</v>
      </c>
      <c r="EF240" s="15" t="s">
        <v>851</v>
      </c>
      <c r="EG240" s="15" t="s">
        <v>851</v>
      </c>
      <c r="EH240" s="15" t="s">
        <v>851</v>
      </c>
      <c r="EI240" s="15" t="s">
        <v>851</v>
      </c>
      <c r="EJ240" s="15" t="s">
        <v>851</v>
      </c>
      <c r="EK240" s="15" t="s">
        <v>851</v>
      </c>
      <c r="EL240" s="15" t="s">
        <v>2010</v>
      </c>
      <c r="EM240" s="15" t="s">
        <v>2011</v>
      </c>
      <c r="EN240" s="15" t="s">
        <v>2012</v>
      </c>
      <c r="EO240" s="15" t="s">
        <v>2003</v>
      </c>
      <c r="EP240" s="15" t="s">
        <v>2013</v>
      </c>
      <c r="EQ240" s="15" t="s">
        <v>2014</v>
      </c>
      <c r="ES240" s="15" t="s">
        <v>2015</v>
      </c>
      <c r="ET240" s="15" t="s">
        <v>2016</v>
      </c>
    </row>
    <row r="241" spans="1:149" s="15" customFormat="1" ht="22.5" customHeight="1" x14ac:dyDescent="0.35">
      <c r="A241" s="29">
        <v>239</v>
      </c>
      <c r="B241" s="15" t="s">
        <v>2017</v>
      </c>
      <c r="C241" s="20" t="s">
        <v>2018</v>
      </c>
      <c r="D241" s="15" t="s">
        <v>353</v>
      </c>
      <c r="E241" s="15" t="s">
        <v>1925</v>
      </c>
      <c r="F241" s="15">
        <v>49</v>
      </c>
      <c r="G241" s="15">
        <v>5</v>
      </c>
      <c r="H241" s="15" t="s">
        <v>2019</v>
      </c>
      <c r="I241" s="15" t="s">
        <v>210</v>
      </c>
      <c r="J241" s="42">
        <v>4500000</v>
      </c>
      <c r="K241" s="42">
        <v>4200000</v>
      </c>
      <c r="L241" s="15" t="s">
        <v>173</v>
      </c>
      <c r="M241" s="15" t="s">
        <v>848</v>
      </c>
      <c r="N241" s="15">
        <v>264</v>
      </c>
      <c r="O241" s="15" t="s">
        <v>212</v>
      </c>
      <c r="P241" s="15">
        <v>7</v>
      </c>
      <c r="Q241" s="15" t="s">
        <v>1929</v>
      </c>
      <c r="R241" s="15" t="s">
        <v>160</v>
      </c>
      <c r="S241" s="15" t="s">
        <v>159</v>
      </c>
      <c r="T241" s="15" t="s">
        <v>159</v>
      </c>
      <c r="U241" s="15" t="s">
        <v>159</v>
      </c>
      <c r="V241" s="15" t="s">
        <v>160</v>
      </c>
      <c r="W241" s="15" t="s">
        <v>160</v>
      </c>
      <c r="X241" s="15" t="s">
        <v>159</v>
      </c>
      <c r="Y241" s="15" t="s">
        <v>159</v>
      </c>
      <c r="Z241" s="15" t="s">
        <v>159</v>
      </c>
      <c r="AA241" s="15" t="s">
        <v>159</v>
      </c>
      <c r="AB241" s="15" t="s">
        <v>159</v>
      </c>
      <c r="AC241" s="15" t="s">
        <v>159</v>
      </c>
      <c r="AD241" s="15" t="s">
        <v>159</v>
      </c>
      <c r="AE241" s="15" t="s">
        <v>159</v>
      </c>
      <c r="AF241" s="15" t="s">
        <v>159</v>
      </c>
      <c r="AG241" s="15" t="s">
        <v>932</v>
      </c>
      <c r="AH241" s="15" t="s">
        <v>159</v>
      </c>
      <c r="AI241" s="15" t="s">
        <v>159</v>
      </c>
      <c r="AJ241" s="15" t="s">
        <v>159</v>
      </c>
      <c r="AK241" s="15" t="s">
        <v>159</v>
      </c>
      <c r="AL241" s="15" t="s">
        <v>159</v>
      </c>
      <c r="AM241" s="15" t="s">
        <v>159</v>
      </c>
      <c r="AN241" s="15" t="s">
        <v>161</v>
      </c>
      <c r="AO241" s="15" t="s">
        <v>159</v>
      </c>
      <c r="AP241" s="15" t="s">
        <v>159</v>
      </c>
      <c r="AQ241" s="15" t="s">
        <v>159</v>
      </c>
      <c r="AR241" s="15" t="s">
        <v>159</v>
      </c>
      <c r="AS241" s="15" t="s">
        <v>159</v>
      </c>
      <c r="AT241" s="15" t="s">
        <v>159</v>
      </c>
      <c r="AU241" s="15" t="s">
        <v>159</v>
      </c>
      <c r="AV241" s="15" t="s">
        <v>159</v>
      </c>
      <c r="AW241" s="15" t="s">
        <v>159</v>
      </c>
      <c r="AX241" s="15" t="s">
        <v>159</v>
      </c>
      <c r="AY241" s="15" t="s">
        <v>159</v>
      </c>
      <c r="AZ241" s="15" t="s">
        <v>159</v>
      </c>
      <c r="BA241" s="15" t="s">
        <v>932</v>
      </c>
      <c r="BB241" s="15" t="s">
        <v>932</v>
      </c>
      <c r="BD241" s="15" t="s">
        <v>851</v>
      </c>
      <c r="BE241" s="15" t="s">
        <v>851</v>
      </c>
      <c r="BF241" s="15" t="s">
        <v>851</v>
      </c>
      <c r="BG241" s="15" t="s">
        <v>851</v>
      </c>
      <c r="BH241" s="15" t="s">
        <v>851</v>
      </c>
      <c r="BI241" s="15" t="s">
        <v>1120</v>
      </c>
      <c r="BJ241" s="15" t="s">
        <v>851</v>
      </c>
      <c r="BK241" s="15" t="s">
        <v>851</v>
      </c>
      <c r="BL241" s="15" t="s">
        <v>851</v>
      </c>
      <c r="BM241" s="15" t="s">
        <v>851</v>
      </c>
      <c r="BN241" s="15" t="s">
        <v>851</v>
      </c>
      <c r="BO241" s="15" t="s">
        <v>851</v>
      </c>
      <c r="BP241" s="15" t="s">
        <v>932</v>
      </c>
      <c r="BQ241" s="15" t="s">
        <v>932</v>
      </c>
      <c r="BR241" s="15" t="s">
        <v>932</v>
      </c>
      <c r="BS241" s="15" t="s">
        <v>932</v>
      </c>
      <c r="BT241" s="15" t="s">
        <v>851</v>
      </c>
      <c r="BU241" s="15" t="s">
        <v>851</v>
      </c>
      <c r="BV241" s="15" t="s">
        <v>851</v>
      </c>
      <c r="BW241" s="15" t="s">
        <v>851</v>
      </c>
      <c r="BX241" s="15" t="s">
        <v>851</v>
      </c>
      <c r="BY241" s="15" t="s">
        <v>851</v>
      </c>
      <c r="BZ241" s="15" t="s">
        <v>851</v>
      </c>
      <c r="CA241" s="15" t="s">
        <v>851</v>
      </c>
      <c r="CB241" s="15" t="s">
        <v>851</v>
      </c>
      <c r="CC241" s="15" t="s">
        <v>1120</v>
      </c>
      <c r="CD241" s="15" t="s">
        <v>159</v>
      </c>
      <c r="CE241" s="15" t="s">
        <v>159</v>
      </c>
      <c r="CI241" s="15" t="s">
        <v>161</v>
      </c>
      <c r="CJ241" s="15" t="s">
        <v>159</v>
      </c>
      <c r="CK241" s="15" t="s">
        <v>159</v>
      </c>
      <c r="CL241" s="15" t="s">
        <v>159</v>
      </c>
      <c r="CM241" s="15" t="s">
        <v>159</v>
      </c>
      <c r="CN241" s="15" t="s">
        <v>159</v>
      </c>
      <c r="CO241" s="15" t="s">
        <v>159</v>
      </c>
      <c r="CP241" s="15" t="s">
        <v>1120</v>
      </c>
      <c r="CQ241" s="15" t="s">
        <v>159</v>
      </c>
      <c r="CR241" s="15" t="s">
        <v>159</v>
      </c>
      <c r="CS241" s="15" t="s">
        <v>1120</v>
      </c>
      <c r="CT241" s="15" t="s">
        <v>1120</v>
      </c>
      <c r="CU241" s="15" t="s">
        <v>159</v>
      </c>
      <c r="CV241" s="15" t="s">
        <v>159</v>
      </c>
      <c r="CW241" s="15" t="s">
        <v>159</v>
      </c>
      <c r="CX241" s="15" t="s">
        <v>159</v>
      </c>
      <c r="CY241" s="15" t="s">
        <v>159</v>
      </c>
      <c r="CZ241" s="15" t="s">
        <v>159</v>
      </c>
      <c r="DA241" s="15" t="s">
        <v>159</v>
      </c>
      <c r="DB241" s="15" t="s">
        <v>1120</v>
      </c>
      <c r="DC241" s="15" t="s">
        <v>1120</v>
      </c>
      <c r="DD241" s="15" t="s">
        <v>159</v>
      </c>
      <c r="DE241" s="15" t="s">
        <v>159</v>
      </c>
      <c r="DF241" s="15" t="s">
        <v>932</v>
      </c>
      <c r="DG241" s="15" t="s">
        <v>159</v>
      </c>
      <c r="DH241" s="15" t="s">
        <v>159</v>
      </c>
      <c r="DI241" s="15" t="s">
        <v>161</v>
      </c>
      <c r="DJ241" s="15" t="s">
        <v>159</v>
      </c>
      <c r="DK241" s="15" t="s">
        <v>159</v>
      </c>
      <c r="DL241" s="15" t="s">
        <v>159</v>
      </c>
      <c r="DM241" s="15" t="s">
        <v>161</v>
      </c>
      <c r="DN241" s="15" t="s">
        <v>159</v>
      </c>
      <c r="DO241" s="15" t="s">
        <v>159</v>
      </c>
      <c r="DP241" s="15" t="s">
        <v>159</v>
      </c>
      <c r="DQ241" s="15" t="s">
        <v>159</v>
      </c>
      <c r="DR241" s="15" t="s">
        <v>159</v>
      </c>
      <c r="DS241" s="15" t="s">
        <v>159</v>
      </c>
      <c r="DT241" s="15" t="s">
        <v>159</v>
      </c>
      <c r="DU241" s="15" t="s">
        <v>159</v>
      </c>
      <c r="DV241" s="15" t="s">
        <v>159</v>
      </c>
      <c r="DW241" s="15" t="s">
        <v>161</v>
      </c>
      <c r="DX241" s="15" t="s">
        <v>159</v>
      </c>
      <c r="DY241" s="15" t="s">
        <v>159</v>
      </c>
      <c r="DZ241" s="15" t="s">
        <v>161</v>
      </c>
      <c r="EA241" s="15" t="s">
        <v>159</v>
      </c>
      <c r="EB241" s="15" t="s">
        <v>159</v>
      </c>
      <c r="EC241" s="15" t="s">
        <v>159</v>
      </c>
      <c r="ED241" s="15" t="s">
        <v>159</v>
      </c>
      <c r="EE241" s="15" t="s">
        <v>159</v>
      </c>
      <c r="EF241" s="15" t="s">
        <v>159</v>
      </c>
      <c r="EG241" s="15" t="s">
        <v>932</v>
      </c>
      <c r="EH241" s="15" t="s">
        <v>159</v>
      </c>
      <c r="EI241" s="15" t="s">
        <v>159</v>
      </c>
      <c r="EJ241" s="15" t="s">
        <v>159</v>
      </c>
      <c r="EK241" s="15" t="s">
        <v>159</v>
      </c>
      <c r="EL241" s="15" t="s">
        <v>2020</v>
      </c>
      <c r="EM241" s="15" t="s">
        <v>2021</v>
      </c>
      <c r="EN241" s="15" t="s">
        <v>2022</v>
      </c>
      <c r="EO241" s="15" t="s">
        <v>2023</v>
      </c>
      <c r="EP241" s="15" t="s">
        <v>2024</v>
      </c>
      <c r="EQ241" s="15" t="s">
        <v>2025</v>
      </c>
      <c r="ER241" s="15" t="s">
        <v>2026</v>
      </c>
      <c r="ES241" s="15" t="s">
        <v>2027</v>
      </c>
    </row>
    <row r="242" spans="1:149" s="15" customFormat="1" ht="22.5" customHeight="1" x14ac:dyDescent="0.35">
      <c r="A242" s="29">
        <v>240</v>
      </c>
      <c r="B242" s="15" t="s">
        <v>2028</v>
      </c>
      <c r="C242" s="20" t="s">
        <v>2029</v>
      </c>
      <c r="E242" s="15" t="s">
        <v>1925</v>
      </c>
      <c r="F242" s="15">
        <v>66</v>
      </c>
      <c r="G242" s="15">
        <v>3</v>
      </c>
      <c r="H242" s="15" t="s">
        <v>215</v>
      </c>
      <c r="I242" s="15" t="s">
        <v>210</v>
      </c>
      <c r="J242" s="42">
        <v>3500000</v>
      </c>
      <c r="K242" s="42">
        <v>2700000</v>
      </c>
      <c r="L242" s="15" t="s">
        <v>259</v>
      </c>
      <c r="M242" s="15" t="s">
        <v>848</v>
      </c>
      <c r="N242" s="15">
        <v>200</v>
      </c>
      <c r="O242" s="15" t="s">
        <v>174</v>
      </c>
      <c r="P242" s="15">
        <v>16</v>
      </c>
      <c r="Q242" s="15" t="s">
        <v>2030</v>
      </c>
      <c r="R242" s="15" t="s">
        <v>159</v>
      </c>
      <c r="S242" s="15" t="s">
        <v>159</v>
      </c>
      <c r="T242" s="15" t="s">
        <v>159</v>
      </c>
      <c r="U242" s="15" t="s">
        <v>159</v>
      </c>
      <c r="V242" s="15" t="s">
        <v>159</v>
      </c>
      <c r="W242" s="15" t="s">
        <v>159</v>
      </c>
      <c r="X242" s="15" t="s">
        <v>159</v>
      </c>
      <c r="Y242" s="15" t="s">
        <v>159</v>
      </c>
      <c r="Z242" s="15" t="s">
        <v>159</v>
      </c>
      <c r="AA242" s="15" t="s">
        <v>159</v>
      </c>
      <c r="AB242" s="15" t="s">
        <v>159</v>
      </c>
      <c r="AC242" s="15" t="s">
        <v>159</v>
      </c>
      <c r="AD242" s="15" t="s">
        <v>159</v>
      </c>
      <c r="AE242" s="15" t="s">
        <v>159</v>
      </c>
      <c r="AF242" s="15" t="s">
        <v>159</v>
      </c>
      <c r="AG242" s="15" t="s">
        <v>159</v>
      </c>
      <c r="AH242" s="15" t="s">
        <v>159</v>
      </c>
      <c r="AI242" s="15" t="s">
        <v>159</v>
      </c>
      <c r="AJ242" s="15" t="s">
        <v>159</v>
      </c>
      <c r="AK242" s="15" t="s">
        <v>159</v>
      </c>
      <c r="AL242" s="15" t="s">
        <v>159</v>
      </c>
      <c r="AM242" s="15" t="s">
        <v>159</v>
      </c>
      <c r="AN242" s="15" t="s">
        <v>159</v>
      </c>
      <c r="AO242" s="15" t="s">
        <v>159</v>
      </c>
      <c r="AP242" s="15" t="s">
        <v>159</v>
      </c>
      <c r="AQ242" s="15" t="s">
        <v>159</v>
      </c>
      <c r="AR242" s="15" t="s">
        <v>159</v>
      </c>
      <c r="AS242" s="15" t="s">
        <v>159</v>
      </c>
      <c r="AT242" s="15" t="s">
        <v>159</v>
      </c>
      <c r="AU242" s="15" t="s">
        <v>159</v>
      </c>
      <c r="AV242" s="15" t="s">
        <v>159</v>
      </c>
      <c r="AW242" s="15" t="s">
        <v>159</v>
      </c>
      <c r="AX242" s="15" t="s">
        <v>159</v>
      </c>
      <c r="AY242" s="15" t="s">
        <v>159</v>
      </c>
      <c r="AZ242" s="15" t="s">
        <v>932</v>
      </c>
      <c r="BA242" s="15" t="s">
        <v>159</v>
      </c>
      <c r="BB242" s="15" t="s">
        <v>159</v>
      </c>
      <c r="BC242" s="15" t="s">
        <v>159</v>
      </c>
      <c r="BD242" s="15" t="s">
        <v>159</v>
      </c>
      <c r="BE242" s="15" t="s">
        <v>159</v>
      </c>
      <c r="BF242" s="15" t="s">
        <v>159</v>
      </c>
      <c r="BG242" s="15" t="s">
        <v>159</v>
      </c>
      <c r="BH242" s="15" t="s">
        <v>159</v>
      </c>
      <c r="BI242" s="15" t="s">
        <v>159</v>
      </c>
      <c r="BJ242" s="15" t="s">
        <v>159</v>
      </c>
      <c r="BK242" s="15" t="s">
        <v>159</v>
      </c>
      <c r="BL242" s="15" t="s">
        <v>159</v>
      </c>
      <c r="BM242" s="15" t="s">
        <v>159</v>
      </c>
      <c r="BN242" s="15" t="s">
        <v>159</v>
      </c>
      <c r="BO242" s="15" t="s">
        <v>159</v>
      </c>
      <c r="BP242" s="15" t="s">
        <v>159</v>
      </c>
      <c r="BQ242" s="15" t="s">
        <v>159</v>
      </c>
      <c r="BR242" s="15" t="s">
        <v>159</v>
      </c>
      <c r="BS242" s="15" t="s">
        <v>159</v>
      </c>
      <c r="BT242" s="15" t="s">
        <v>159</v>
      </c>
      <c r="BU242" s="15" t="s">
        <v>159</v>
      </c>
      <c r="BV242" s="15" t="s">
        <v>159</v>
      </c>
      <c r="BW242" s="15" t="s">
        <v>159</v>
      </c>
      <c r="BX242" s="15" t="s">
        <v>159</v>
      </c>
      <c r="BY242" s="15" t="s">
        <v>159</v>
      </c>
      <c r="BZ242" s="15" t="s">
        <v>159</v>
      </c>
      <c r="CA242" s="15" t="s">
        <v>159</v>
      </c>
      <c r="CB242" s="15" t="s">
        <v>932</v>
      </c>
      <c r="CC242" s="15" t="s">
        <v>159</v>
      </c>
      <c r="CD242" s="15" t="s">
        <v>390</v>
      </c>
      <c r="CE242" s="15" t="s">
        <v>159</v>
      </c>
      <c r="CF242" s="15" t="s">
        <v>159</v>
      </c>
      <c r="CG242" s="15" t="s">
        <v>161</v>
      </c>
      <c r="CH242" s="15" t="s">
        <v>159</v>
      </c>
      <c r="CI242" s="15" t="s">
        <v>159</v>
      </c>
      <c r="CJ242" s="15" t="s">
        <v>161</v>
      </c>
      <c r="CK242" s="15" t="s">
        <v>159</v>
      </c>
      <c r="CL242" s="15" t="s">
        <v>159</v>
      </c>
      <c r="CM242" s="15" t="s">
        <v>159</v>
      </c>
      <c r="CN242" s="15" t="s">
        <v>159</v>
      </c>
      <c r="CO242" s="15" t="s">
        <v>159</v>
      </c>
      <c r="CP242" s="15" t="s">
        <v>159</v>
      </c>
      <c r="CQ242" s="15" t="s">
        <v>159</v>
      </c>
      <c r="CR242" s="15" t="s">
        <v>159</v>
      </c>
      <c r="CS242" s="15" t="s">
        <v>159</v>
      </c>
      <c r="CT242" s="15" t="s">
        <v>159</v>
      </c>
      <c r="CU242" s="15" t="s">
        <v>159</v>
      </c>
      <c r="CV242" s="15" t="s">
        <v>159</v>
      </c>
      <c r="CW242" s="15" t="s">
        <v>932</v>
      </c>
      <c r="CX242" s="15" t="s">
        <v>159</v>
      </c>
      <c r="CY242" s="15" t="s">
        <v>159</v>
      </c>
      <c r="CZ242" s="15" t="s">
        <v>159</v>
      </c>
      <c r="DA242" s="15" t="s">
        <v>159</v>
      </c>
      <c r="DB242" s="15" t="s">
        <v>159</v>
      </c>
      <c r="DC242" s="15" t="s">
        <v>159</v>
      </c>
      <c r="DD242" s="15" t="s">
        <v>159</v>
      </c>
      <c r="DE242" s="15" t="s">
        <v>159</v>
      </c>
      <c r="DF242" s="15" t="s">
        <v>159</v>
      </c>
      <c r="DG242" s="15" t="s">
        <v>159</v>
      </c>
      <c r="DH242" s="15" t="s">
        <v>159</v>
      </c>
      <c r="DI242" s="15" t="s">
        <v>161</v>
      </c>
      <c r="DJ242" s="15" t="s">
        <v>159</v>
      </c>
      <c r="DK242" s="15" t="s">
        <v>159</v>
      </c>
      <c r="DL242" s="15" t="s">
        <v>159</v>
      </c>
      <c r="DM242" s="15" t="s">
        <v>159</v>
      </c>
      <c r="DN242" s="15" t="s">
        <v>159</v>
      </c>
      <c r="DO242" s="15" t="s">
        <v>159</v>
      </c>
      <c r="DP242" s="15" t="s">
        <v>159</v>
      </c>
      <c r="DQ242" s="15" t="s">
        <v>932</v>
      </c>
      <c r="DR242" s="15" t="s">
        <v>159</v>
      </c>
      <c r="DS242" s="15" t="s">
        <v>159</v>
      </c>
      <c r="DT242" s="15" t="s">
        <v>159</v>
      </c>
      <c r="DU242" s="15" t="s">
        <v>159</v>
      </c>
      <c r="DV242" s="15" t="s">
        <v>159</v>
      </c>
      <c r="DW242" s="15" t="s">
        <v>159</v>
      </c>
      <c r="DX242" s="15" t="s">
        <v>932</v>
      </c>
      <c r="DY242" s="15" t="s">
        <v>932</v>
      </c>
      <c r="DZ242" s="15" t="s">
        <v>159</v>
      </c>
      <c r="EA242" s="15" t="s">
        <v>159</v>
      </c>
      <c r="EB242" s="15" t="s">
        <v>159</v>
      </c>
      <c r="EC242" s="15" t="s">
        <v>159</v>
      </c>
      <c r="ED242" s="15" t="s">
        <v>932</v>
      </c>
      <c r="EE242" s="15" t="s">
        <v>197</v>
      </c>
      <c r="EF242" s="15" t="s">
        <v>159</v>
      </c>
      <c r="EG242" s="15" t="s">
        <v>161</v>
      </c>
      <c r="EH242" s="15" t="s">
        <v>934</v>
      </c>
      <c r="EI242" s="15" t="s">
        <v>161</v>
      </c>
      <c r="EJ242" s="15" t="s">
        <v>159</v>
      </c>
      <c r="EK242" s="15" t="s">
        <v>159</v>
      </c>
      <c r="EL242" s="15" t="s">
        <v>2031</v>
      </c>
      <c r="EM242" s="15" t="s">
        <v>2032</v>
      </c>
      <c r="EN242" s="15" t="s">
        <v>2033</v>
      </c>
      <c r="EO242" s="15" t="s">
        <v>2034</v>
      </c>
      <c r="EP242" s="15" t="s">
        <v>2035</v>
      </c>
      <c r="EQ242" s="15" t="s">
        <v>2036</v>
      </c>
      <c r="ER242" s="15" t="s">
        <v>2037</v>
      </c>
      <c r="ES242" s="15" t="s">
        <v>2038</v>
      </c>
    </row>
    <row r="243" spans="1:149" s="2" customFormat="1" ht="22.5" customHeight="1" x14ac:dyDescent="0.35">
      <c r="A243" s="29">
        <v>241</v>
      </c>
      <c r="B243" s="77" t="s">
        <v>2039</v>
      </c>
      <c r="C243" s="78" t="s">
        <v>2040</v>
      </c>
      <c r="D243" s="77" t="s">
        <v>846</v>
      </c>
      <c r="E243" s="77" t="s">
        <v>2041</v>
      </c>
      <c r="F243" s="77">
        <v>49</v>
      </c>
      <c r="G243" s="77">
        <v>4</v>
      </c>
      <c r="H243" s="77" t="s">
        <v>157</v>
      </c>
      <c r="I243" s="77" t="s">
        <v>172</v>
      </c>
      <c r="J243" s="79">
        <v>4500000</v>
      </c>
      <c r="K243" s="79">
        <v>3500000</v>
      </c>
      <c r="L243" s="77" t="s">
        <v>173</v>
      </c>
      <c r="M243" s="77" t="s">
        <v>147</v>
      </c>
      <c r="N243" s="77">
        <v>264</v>
      </c>
      <c r="O243" s="77" t="s">
        <v>174</v>
      </c>
      <c r="P243" s="77">
        <v>10</v>
      </c>
      <c r="Q243" s="77" t="s">
        <v>175</v>
      </c>
      <c r="R243" s="77" t="s">
        <v>149</v>
      </c>
      <c r="S243" s="77" t="s">
        <v>149</v>
      </c>
      <c r="T243" s="77" t="s">
        <v>159</v>
      </c>
      <c r="U243" s="77" t="s">
        <v>203</v>
      </c>
      <c r="V243" s="77" t="s">
        <v>149</v>
      </c>
      <c r="W243" s="77" t="s">
        <v>149</v>
      </c>
      <c r="X243" s="77" t="s">
        <v>149</v>
      </c>
      <c r="Y243" s="77" t="s">
        <v>323</v>
      </c>
      <c r="Z243" s="77" t="s">
        <v>851</v>
      </c>
      <c r="AA243" s="77" t="s">
        <v>149</v>
      </c>
      <c r="AB243" s="77" t="s">
        <v>149</v>
      </c>
      <c r="AC243" s="77" t="s">
        <v>149</v>
      </c>
      <c r="AD243" s="77" t="s">
        <v>149</v>
      </c>
      <c r="AE243" s="77" t="s">
        <v>149</v>
      </c>
      <c r="AF243" s="77" t="s">
        <v>149</v>
      </c>
      <c r="AG243" s="77" t="s">
        <v>149</v>
      </c>
      <c r="AH243" s="77" t="s">
        <v>149</v>
      </c>
      <c r="AI243" s="77" t="s">
        <v>323</v>
      </c>
      <c r="AJ243" s="77" t="s">
        <v>149</v>
      </c>
      <c r="AK243" s="77" t="s">
        <v>149</v>
      </c>
      <c r="AL243" s="77" t="s">
        <v>149</v>
      </c>
      <c r="AM243" s="77" t="s">
        <v>149</v>
      </c>
      <c r="AN243" s="77" t="s">
        <v>149</v>
      </c>
      <c r="AO243" s="77" t="s">
        <v>148</v>
      </c>
      <c r="AP243" s="77" t="s">
        <v>149</v>
      </c>
      <c r="AQ243" s="77" t="s">
        <v>161</v>
      </c>
      <c r="AR243" s="77" t="s">
        <v>149</v>
      </c>
      <c r="AS243" s="77" t="s">
        <v>159</v>
      </c>
      <c r="AT243" s="77" t="s">
        <v>149</v>
      </c>
      <c r="AU243" s="77" t="s">
        <v>149</v>
      </c>
      <c r="AV243" s="77" t="s">
        <v>149</v>
      </c>
      <c r="AW243" s="77" t="s">
        <v>149</v>
      </c>
      <c r="AX243" s="77" t="s">
        <v>159</v>
      </c>
      <c r="AY243" s="77" t="s">
        <v>323</v>
      </c>
      <c r="AZ243" s="77" t="s">
        <v>149</v>
      </c>
      <c r="BA243" s="77" t="s">
        <v>149</v>
      </c>
      <c r="BB243" s="77" t="s">
        <v>149</v>
      </c>
      <c r="BC243" s="77"/>
      <c r="BD243" s="77" t="s">
        <v>149</v>
      </c>
      <c r="BE243" s="77" t="s">
        <v>149</v>
      </c>
      <c r="BF243" s="77" t="s">
        <v>149</v>
      </c>
      <c r="BG243" s="77" t="s">
        <v>148</v>
      </c>
      <c r="BH243" s="77" t="s">
        <v>149</v>
      </c>
      <c r="BI243" s="77" t="s">
        <v>149</v>
      </c>
      <c r="BJ243" s="77" t="s">
        <v>150</v>
      </c>
      <c r="BK243" s="77" t="s">
        <v>149</v>
      </c>
      <c r="BL243" s="77" t="s">
        <v>149</v>
      </c>
      <c r="BM243" s="77" t="s">
        <v>149</v>
      </c>
      <c r="BN243" s="77" t="s">
        <v>149</v>
      </c>
      <c r="BO243" s="77" t="s">
        <v>150</v>
      </c>
      <c r="BP243" s="77" t="s">
        <v>150</v>
      </c>
      <c r="BQ243" s="77" t="s">
        <v>150</v>
      </c>
      <c r="BR243" s="77" t="s">
        <v>150</v>
      </c>
      <c r="BS243" s="77" t="s">
        <v>150</v>
      </c>
      <c r="BT243" s="77" t="s">
        <v>150</v>
      </c>
      <c r="BU243" s="77" t="s">
        <v>149</v>
      </c>
      <c r="BV243" s="77" t="s">
        <v>149</v>
      </c>
      <c r="BW243" s="77" t="s">
        <v>149</v>
      </c>
      <c r="BX243" s="77" t="s">
        <v>149</v>
      </c>
      <c r="BY243" s="77" t="s">
        <v>149</v>
      </c>
      <c r="BZ243" s="77" t="s">
        <v>149</v>
      </c>
      <c r="CA243" s="77" t="s">
        <v>149</v>
      </c>
      <c r="CB243" s="77" t="s">
        <v>149</v>
      </c>
      <c r="CC243" s="77" t="s">
        <v>149</v>
      </c>
      <c r="CD243" s="77" t="s">
        <v>149</v>
      </c>
      <c r="CE243" s="77" t="s">
        <v>149</v>
      </c>
      <c r="CF243" s="77" t="s">
        <v>149</v>
      </c>
      <c r="CG243" s="77" t="s">
        <v>149</v>
      </c>
      <c r="CH243" s="77" t="s">
        <v>149</v>
      </c>
      <c r="CI243" s="77" t="s">
        <v>149</v>
      </c>
      <c r="CJ243" s="77" t="s">
        <v>149</v>
      </c>
      <c r="CK243" s="77" t="s">
        <v>149</v>
      </c>
      <c r="CL243" s="77" t="s">
        <v>149</v>
      </c>
      <c r="CM243" s="77" t="s">
        <v>149</v>
      </c>
      <c r="CN243" s="77" t="s">
        <v>149</v>
      </c>
      <c r="CO243" s="77" t="s">
        <v>149</v>
      </c>
      <c r="CP243" s="77" t="s">
        <v>149</v>
      </c>
      <c r="CQ243" s="77" t="s">
        <v>149</v>
      </c>
      <c r="CR243" s="77" t="s">
        <v>149</v>
      </c>
      <c r="CS243" s="77" t="s">
        <v>149</v>
      </c>
      <c r="CT243" s="77" t="s">
        <v>149</v>
      </c>
      <c r="CU243" s="77" t="s">
        <v>149</v>
      </c>
      <c r="CV243" s="77" t="s">
        <v>149</v>
      </c>
      <c r="CW243" s="77" t="s">
        <v>149</v>
      </c>
      <c r="CX243" s="77" t="s">
        <v>149</v>
      </c>
      <c r="CY243" s="77" t="s">
        <v>149</v>
      </c>
      <c r="CZ243" s="77" t="s">
        <v>149</v>
      </c>
      <c r="DA243" s="77" t="s">
        <v>149</v>
      </c>
      <c r="DB243" s="77" t="s">
        <v>149</v>
      </c>
      <c r="DC243" s="77" t="s">
        <v>149</v>
      </c>
      <c r="DD243" s="77" t="s">
        <v>149</v>
      </c>
      <c r="DE243" s="77" t="s">
        <v>149</v>
      </c>
      <c r="DF243" s="77" t="s">
        <v>149</v>
      </c>
      <c r="DG243" s="77" t="s">
        <v>149</v>
      </c>
      <c r="DH243" s="77" t="s">
        <v>149</v>
      </c>
      <c r="DI243" s="77" t="s">
        <v>149</v>
      </c>
      <c r="DJ243" s="77" t="s">
        <v>149</v>
      </c>
      <c r="DK243" s="77" t="s">
        <v>149</v>
      </c>
      <c r="DL243" s="77" t="s">
        <v>149</v>
      </c>
      <c r="DM243" s="77" t="s">
        <v>149</v>
      </c>
      <c r="DN243" s="77" t="s">
        <v>149</v>
      </c>
      <c r="DO243" s="77" t="s">
        <v>149</v>
      </c>
      <c r="DP243" s="77" t="s">
        <v>149</v>
      </c>
      <c r="DQ243" s="77" t="s">
        <v>149</v>
      </c>
      <c r="DR243" s="77" t="s">
        <v>149</v>
      </c>
      <c r="DS243" s="77" t="s">
        <v>149</v>
      </c>
      <c r="DT243" s="77" t="s">
        <v>149</v>
      </c>
      <c r="DU243" s="77" t="s">
        <v>149</v>
      </c>
      <c r="DV243" s="77" t="s">
        <v>149</v>
      </c>
      <c r="DW243" s="77" t="s">
        <v>149</v>
      </c>
      <c r="DX243" s="77" t="s">
        <v>149</v>
      </c>
      <c r="DY243" s="77" t="s">
        <v>149</v>
      </c>
      <c r="DZ243" s="77" t="s">
        <v>149</v>
      </c>
      <c r="EA243" s="77" t="s">
        <v>149</v>
      </c>
      <c r="EB243" s="77" t="s">
        <v>149</v>
      </c>
      <c r="EC243" s="77" t="s">
        <v>149</v>
      </c>
      <c r="ED243" s="77" t="s">
        <v>149</v>
      </c>
      <c r="EE243" s="77" t="s">
        <v>150</v>
      </c>
      <c r="EF243" s="77" t="s">
        <v>149</v>
      </c>
      <c r="EG243" s="77" t="s">
        <v>149</v>
      </c>
      <c r="EH243" s="77" t="s">
        <v>150</v>
      </c>
      <c r="EI243" s="77" t="s">
        <v>149</v>
      </c>
      <c r="EJ243" s="77" t="s">
        <v>149</v>
      </c>
      <c r="EK243" s="77" t="s">
        <v>149</v>
      </c>
      <c r="EL243" s="77" t="s">
        <v>2042</v>
      </c>
      <c r="EM243" s="77" t="s">
        <v>2043</v>
      </c>
      <c r="EN243" s="77" t="s">
        <v>2044</v>
      </c>
      <c r="EO243" s="77" t="s">
        <v>2045</v>
      </c>
      <c r="EP243" s="77" t="s">
        <v>2046</v>
      </c>
      <c r="EQ243" s="77" t="s">
        <v>2047</v>
      </c>
      <c r="ER243" s="77" t="s">
        <v>2048</v>
      </c>
      <c r="ES243" s="77" t="s">
        <v>2049</v>
      </c>
    </row>
    <row r="244" spans="1:149" s="2" customFormat="1" ht="22.5" customHeight="1" x14ac:dyDescent="0.35">
      <c r="A244" s="29">
        <v>242</v>
      </c>
      <c r="B244" s="77" t="s">
        <v>2050</v>
      </c>
      <c r="C244" s="78" t="s">
        <v>2051</v>
      </c>
      <c r="D244" s="77" t="s">
        <v>368</v>
      </c>
      <c r="E244" s="77" t="s">
        <v>2041</v>
      </c>
      <c r="F244" s="77">
        <v>43</v>
      </c>
      <c r="G244" s="77">
        <v>2</v>
      </c>
      <c r="H244" s="77" t="s">
        <v>157</v>
      </c>
      <c r="I244" s="77" t="s">
        <v>158</v>
      </c>
      <c r="J244" s="79">
        <v>2500000</v>
      </c>
      <c r="K244" s="79">
        <v>1900000</v>
      </c>
      <c r="L244" s="77" t="s">
        <v>318</v>
      </c>
      <c r="M244" s="77" t="s">
        <v>147</v>
      </c>
      <c r="N244" s="77">
        <v>120</v>
      </c>
      <c r="O244" s="77" t="s">
        <v>2052</v>
      </c>
      <c r="P244" s="77">
        <v>6</v>
      </c>
      <c r="Q244" s="77" t="s">
        <v>175</v>
      </c>
      <c r="R244" s="2" t="s">
        <v>149</v>
      </c>
      <c r="S244" s="77" t="s">
        <v>149</v>
      </c>
      <c r="T244" s="77" t="s">
        <v>159</v>
      </c>
      <c r="U244" s="77" t="s">
        <v>149</v>
      </c>
      <c r="V244" s="77" t="s">
        <v>149</v>
      </c>
      <c r="W244" s="77" t="s">
        <v>149</v>
      </c>
      <c r="X244" s="77" t="s">
        <v>149</v>
      </c>
      <c r="Y244" s="77" t="s">
        <v>149</v>
      </c>
      <c r="Z244" s="77" t="s">
        <v>851</v>
      </c>
      <c r="AA244" s="77" t="s">
        <v>149</v>
      </c>
      <c r="AB244" s="77" t="s">
        <v>149</v>
      </c>
      <c r="AC244" s="77" t="s">
        <v>149</v>
      </c>
      <c r="AD244" s="77" t="s">
        <v>149</v>
      </c>
      <c r="AE244" s="77" t="s">
        <v>149</v>
      </c>
      <c r="AF244" s="77" t="s">
        <v>149</v>
      </c>
      <c r="AG244" s="77" t="s">
        <v>149</v>
      </c>
      <c r="AH244" s="77" t="s">
        <v>149</v>
      </c>
      <c r="AI244" s="77" t="s">
        <v>149</v>
      </c>
      <c r="AJ244" s="77" t="s">
        <v>149</v>
      </c>
      <c r="AK244" s="77" t="s">
        <v>149</v>
      </c>
      <c r="AL244" s="77" t="s">
        <v>149</v>
      </c>
      <c r="AM244" s="77" t="s">
        <v>149</v>
      </c>
      <c r="AN244" s="77" t="s">
        <v>149</v>
      </c>
      <c r="AO244" s="77" t="s">
        <v>148</v>
      </c>
      <c r="AP244" s="77" t="s">
        <v>149</v>
      </c>
      <c r="AQ244" s="77" t="s">
        <v>161</v>
      </c>
      <c r="AR244" s="77" t="s">
        <v>149</v>
      </c>
      <c r="AS244" s="77" t="s">
        <v>159</v>
      </c>
      <c r="AT244" s="77" t="s">
        <v>149</v>
      </c>
      <c r="AU244" s="77" t="s">
        <v>149</v>
      </c>
      <c r="AV244" s="77" t="s">
        <v>148</v>
      </c>
      <c r="AW244" s="77" t="s">
        <v>149</v>
      </c>
      <c r="AX244" s="77" t="s">
        <v>159</v>
      </c>
      <c r="AY244" s="77" t="s">
        <v>323</v>
      </c>
      <c r="AZ244" s="77" t="s">
        <v>149</v>
      </c>
      <c r="BA244" s="77" t="s">
        <v>149</v>
      </c>
      <c r="BB244" s="77" t="s">
        <v>149</v>
      </c>
      <c r="BC244" s="77"/>
      <c r="BD244" s="77" t="s">
        <v>149</v>
      </c>
      <c r="BE244" s="77" t="s">
        <v>149</v>
      </c>
      <c r="BF244" s="77" t="s">
        <v>149</v>
      </c>
      <c r="BG244" s="77" t="s">
        <v>148</v>
      </c>
      <c r="BH244" s="77" t="s">
        <v>149</v>
      </c>
      <c r="BI244" s="77" t="s">
        <v>149</v>
      </c>
      <c r="BJ244" s="77" t="s">
        <v>150</v>
      </c>
      <c r="BK244" s="77" t="s">
        <v>149</v>
      </c>
      <c r="BL244" s="77" t="s">
        <v>149</v>
      </c>
      <c r="BM244" s="77" t="s">
        <v>149</v>
      </c>
      <c r="BN244" s="77" t="s">
        <v>150</v>
      </c>
      <c r="BO244" s="77" t="s">
        <v>149</v>
      </c>
      <c r="BP244" s="77" t="s">
        <v>150</v>
      </c>
      <c r="BQ244" s="77" t="s">
        <v>150</v>
      </c>
      <c r="BR244" s="80" t="s">
        <v>150</v>
      </c>
      <c r="BS244" s="77" t="s">
        <v>150</v>
      </c>
      <c r="BT244" s="77" t="s">
        <v>150</v>
      </c>
      <c r="BU244" s="77" t="s">
        <v>149</v>
      </c>
      <c r="BV244" s="77" t="s">
        <v>149</v>
      </c>
      <c r="BW244" s="77" t="s">
        <v>149</v>
      </c>
      <c r="BX244" s="77" t="s">
        <v>149</v>
      </c>
      <c r="BY244" s="77" t="s">
        <v>149</v>
      </c>
      <c r="BZ244" s="77" t="s">
        <v>149</v>
      </c>
      <c r="CA244" s="77" t="s">
        <v>149</v>
      </c>
      <c r="CB244" s="77" t="s">
        <v>149</v>
      </c>
      <c r="CC244" s="77" t="s">
        <v>149</v>
      </c>
      <c r="CD244" s="77" t="s">
        <v>149</v>
      </c>
      <c r="CE244" s="77" t="s">
        <v>149</v>
      </c>
      <c r="CF244" s="77" t="s">
        <v>149</v>
      </c>
      <c r="CG244" s="77" t="s">
        <v>149</v>
      </c>
      <c r="CH244" s="77" t="s">
        <v>149</v>
      </c>
      <c r="CI244" s="77" t="s">
        <v>149</v>
      </c>
      <c r="CJ244" s="77" t="s">
        <v>149</v>
      </c>
      <c r="CK244" s="77" t="s">
        <v>149</v>
      </c>
      <c r="CL244" s="77" t="s">
        <v>149</v>
      </c>
      <c r="CM244" s="77" t="s">
        <v>149</v>
      </c>
      <c r="CN244" s="77" t="s">
        <v>149</v>
      </c>
      <c r="CO244" s="77" t="s">
        <v>149</v>
      </c>
      <c r="CP244" s="77" t="s">
        <v>149</v>
      </c>
      <c r="CQ244" s="77" t="s">
        <v>149</v>
      </c>
      <c r="CR244" s="77" t="s">
        <v>149</v>
      </c>
      <c r="CS244" s="77" t="s">
        <v>149</v>
      </c>
      <c r="CT244" s="77" t="s">
        <v>149</v>
      </c>
      <c r="CU244" s="77" t="s">
        <v>149</v>
      </c>
      <c r="CV244" s="77" t="s">
        <v>149</v>
      </c>
      <c r="CW244" s="77" t="s">
        <v>149</v>
      </c>
      <c r="CX244" s="77" t="s">
        <v>149</v>
      </c>
      <c r="CY244" s="77" t="s">
        <v>149</v>
      </c>
      <c r="CZ244" s="77" t="s">
        <v>149</v>
      </c>
      <c r="DA244" s="77" t="s">
        <v>149</v>
      </c>
      <c r="DB244" s="77" t="s">
        <v>149</v>
      </c>
      <c r="DC244" s="77" t="s">
        <v>149</v>
      </c>
      <c r="DD244" s="77" t="s">
        <v>149</v>
      </c>
      <c r="DE244" s="77" t="s">
        <v>149</v>
      </c>
      <c r="DF244" s="77" t="s">
        <v>149</v>
      </c>
      <c r="DG244" s="77" t="s">
        <v>149</v>
      </c>
      <c r="DH244" s="77" t="s">
        <v>149</v>
      </c>
      <c r="DI244" s="77" t="s">
        <v>149</v>
      </c>
      <c r="DJ244" s="77" t="s">
        <v>149</v>
      </c>
      <c r="DK244" s="77" t="s">
        <v>149</v>
      </c>
      <c r="DL244" s="77" t="s">
        <v>149</v>
      </c>
      <c r="DM244" s="77" t="s">
        <v>149</v>
      </c>
      <c r="DN244" s="77" t="s">
        <v>149</v>
      </c>
      <c r="DO244" s="77" t="s">
        <v>149</v>
      </c>
      <c r="DP244" s="77" t="s">
        <v>149</v>
      </c>
      <c r="DQ244" s="77" t="s">
        <v>149</v>
      </c>
      <c r="DR244" s="77" t="s">
        <v>149</v>
      </c>
      <c r="DS244" s="77" t="s">
        <v>149</v>
      </c>
      <c r="DT244" s="77" t="s">
        <v>149</v>
      </c>
      <c r="DU244" s="77" t="s">
        <v>149</v>
      </c>
      <c r="DV244" s="77" t="s">
        <v>149</v>
      </c>
      <c r="DW244" s="77" t="s">
        <v>149</v>
      </c>
      <c r="DX244" s="77" t="s">
        <v>149</v>
      </c>
      <c r="DY244" s="77" t="s">
        <v>149</v>
      </c>
      <c r="DZ244" s="77" t="s">
        <v>149</v>
      </c>
      <c r="EA244" s="77" t="s">
        <v>149</v>
      </c>
      <c r="EB244" s="77" t="s">
        <v>149</v>
      </c>
      <c r="EC244" s="77" t="s">
        <v>149</v>
      </c>
      <c r="ED244" s="77" t="s">
        <v>149</v>
      </c>
      <c r="EE244" s="77" t="s">
        <v>150</v>
      </c>
      <c r="EF244" s="77" t="s">
        <v>149</v>
      </c>
      <c r="EG244" s="77" t="s">
        <v>149</v>
      </c>
      <c r="EH244" s="77" t="s">
        <v>150</v>
      </c>
      <c r="EI244" s="77" t="s">
        <v>149</v>
      </c>
      <c r="EJ244" s="77" t="s">
        <v>149</v>
      </c>
      <c r="EK244" s="77" t="s">
        <v>149</v>
      </c>
      <c r="EL244" s="77" t="s">
        <v>2053</v>
      </c>
      <c r="EM244" s="77" t="s">
        <v>2054</v>
      </c>
      <c r="EN244" s="77" t="s">
        <v>2055</v>
      </c>
      <c r="EO244" s="77" t="s">
        <v>2056</v>
      </c>
      <c r="EP244" s="77" t="s">
        <v>2057</v>
      </c>
      <c r="EQ244" s="77" t="s">
        <v>2058</v>
      </c>
      <c r="ER244" s="77" t="s">
        <v>2059</v>
      </c>
      <c r="ES244" s="77" t="s">
        <v>2060</v>
      </c>
    </row>
    <row r="245" spans="1:149" s="2" customFormat="1" ht="22.5" customHeight="1" x14ac:dyDescent="0.35">
      <c r="A245" s="29">
        <v>243</v>
      </c>
      <c r="B245" s="77" t="s">
        <v>2061</v>
      </c>
      <c r="C245" s="78" t="s">
        <v>2062</v>
      </c>
      <c r="D245" s="77" t="s">
        <v>368</v>
      </c>
      <c r="E245" s="77" t="s">
        <v>2041</v>
      </c>
      <c r="F245" s="77">
        <v>49</v>
      </c>
      <c r="G245" s="77">
        <v>3</v>
      </c>
      <c r="H245" s="77" t="s">
        <v>157</v>
      </c>
      <c r="I245" s="77"/>
      <c r="J245" s="79">
        <v>4500000</v>
      </c>
      <c r="K245" s="79">
        <v>3800000</v>
      </c>
      <c r="L245" s="77" t="s">
        <v>259</v>
      </c>
      <c r="M245" s="77" t="s">
        <v>147</v>
      </c>
      <c r="N245" s="77">
        <v>210</v>
      </c>
      <c r="O245" s="77" t="s">
        <v>212</v>
      </c>
      <c r="P245" s="77">
        <v>12</v>
      </c>
      <c r="Q245" s="77" t="s">
        <v>175</v>
      </c>
      <c r="R245" s="77" t="s">
        <v>149</v>
      </c>
      <c r="S245" s="77" t="s">
        <v>149</v>
      </c>
      <c r="T245" s="77" t="s">
        <v>159</v>
      </c>
      <c r="U245" s="77" t="s">
        <v>149</v>
      </c>
      <c r="V245" s="77" t="s">
        <v>149</v>
      </c>
      <c r="W245" s="77" t="s">
        <v>149</v>
      </c>
      <c r="X245" s="77" t="s">
        <v>203</v>
      </c>
      <c r="Y245" s="77" t="s">
        <v>148</v>
      </c>
      <c r="Z245" s="77" t="s">
        <v>851</v>
      </c>
      <c r="AA245" s="77" t="s">
        <v>149</v>
      </c>
      <c r="AB245" s="77" t="s">
        <v>149</v>
      </c>
      <c r="AC245" s="77" t="s">
        <v>148</v>
      </c>
      <c r="AD245" s="77" t="s">
        <v>149</v>
      </c>
      <c r="AE245" s="77" t="s">
        <v>203</v>
      </c>
      <c r="AF245" s="77" t="s">
        <v>149</v>
      </c>
      <c r="AG245" s="77" t="s">
        <v>149</v>
      </c>
      <c r="AH245" s="77" t="s">
        <v>149</v>
      </c>
      <c r="AI245" s="77" t="s">
        <v>149</v>
      </c>
      <c r="AJ245" s="77" t="s">
        <v>149</v>
      </c>
      <c r="AK245" s="77" t="s">
        <v>149</v>
      </c>
      <c r="AL245" s="77" t="s">
        <v>149</v>
      </c>
      <c r="AM245" s="77" t="s">
        <v>149</v>
      </c>
      <c r="AN245" s="77" t="s">
        <v>149</v>
      </c>
      <c r="AO245" s="77" t="s">
        <v>149</v>
      </c>
      <c r="AP245" s="77" t="s">
        <v>149</v>
      </c>
      <c r="AQ245" s="77" t="s">
        <v>149</v>
      </c>
      <c r="AR245" s="77" t="s">
        <v>149</v>
      </c>
      <c r="AS245" s="77" t="s">
        <v>159</v>
      </c>
      <c r="AT245" s="77" t="s">
        <v>149</v>
      </c>
      <c r="AU245" s="77" t="s">
        <v>149</v>
      </c>
      <c r="AV245" s="77" t="s">
        <v>149</v>
      </c>
      <c r="AW245" s="77" t="s">
        <v>149</v>
      </c>
      <c r="AX245" s="77" t="s">
        <v>159</v>
      </c>
      <c r="AY245" s="77" t="s">
        <v>149</v>
      </c>
      <c r="AZ245" s="77" t="s">
        <v>149</v>
      </c>
      <c r="BA245" s="77" t="s">
        <v>149</v>
      </c>
      <c r="BB245" s="77" t="s">
        <v>149</v>
      </c>
      <c r="BC245" s="77"/>
      <c r="BD245" s="77" t="s">
        <v>149</v>
      </c>
      <c r="BE245" s="77" t="s">
        <v>149</v>
      </c>
      <c r="BF245" s="77" t="s">
        <v>149</v>
      </c>
      <c r="BG245" s="77" t="s">
        <v>148</v>
      </c>
      <c r="BH245" s="77" t="s">
        <v>2063</v>
      </c>
      <c r="BI245" s="77" t="s">
        <v>149</v>
      </c>
      <c r="BJ245" s="77" t="s">
        <v>149</v>
      </c>
      <c r="BK245" s="77" t="s">
        <v>149</v>
      </c>
      <c r="BL245" s="77" t="s">
        <v>203</v>
      </c>
      <c r="BM245" s="77" t="s">
        <v>149</v>
      </c>
      <c r="BN245" s="77" t="s">
        <v>149</v>
      </c>
      <c r="BO245" s="77" t="s">
        <v>150</v>
      </c>
      <c r="BP245" s="77" t="s">
        <v>150</v>
      </c>
      <c r="BQ245" s="77" t="s">
        <v>150</v>
      </c>
      <c r="BR245" s="80" t="s">
        <v>150</v>
      </c>
      <c r="BS245" s="77" t="s">
        <v>150</v>
      </c>
      <c r="BT245" s="77" t="s">
        <v>149</v>
      </c>
      <c r="BU245" s="77" t="s">
        <v>149</v>
      </c>
      <c r="BV245" s="77" t="s">
        <v>323</v>
      </c>
      <c r="BW245" s="77" t="s">
        <v>149</v>
      </c>
      <c r="BX245" s="77" t="s">
        <v>149</v>
      </c>
      <c r="BY245" s="77" t="s">
        <v>149</v>
      </c>
      <c r="BZ245" s="77" t="s">
        <v>149</v>
      </c>
      <c r="CA245" s="77" t="s">
        <v>149</v>
      </c>
      <c r="CB245" s="77" t="s">
        <v>148</v>
      </c>
      <c r="CC245" s="77" t="s">
        <v>149</v>
      </c>
      <c r="CD245" s="77" t="s">
        <v>149</v>
      </c>
      <c r="CE245" s="77" t="s">
        <v>149</v>
      </c>
      <c r="CF245" s="77" t="s">
        <v>149</v>
      </c>
      <c r="CG245" s="77" t="s">
        <v>149</v>
      </c>
      <c r="CH245" s="77" t="s">
        <v>148</v>
      </c>
      <c r="CI245" s="77" t="s">
        <v>149</v>
      </c>
      <c r="CJ245" s="77" t="s">
        <v>148</v>
      </c>
      <c r="CK245" s="77" t="s">
        <v>149</v>
      </c>
      <c r="CL245" s="77" t="s">
        <v>149</v>
      </c>
      <c r="CM245" s="77" t="s">
        <v>149</v>
      </c>
      <c r="CN245" s="77" t="s">
        <v>149</v>
      </c>
      <c r="CO245" s="77" t="s">
        <v>149</v>
      </c>
      <c r="CP245" s="77" t="s">
        <v>149</v>
      </c>
      <c r="CQ245" s="77" t="s">
        <v>149</v>
      </c>
      <c r="CR245" s="77" t="s">
        <v>149</v>
      </c>
      <c r="CS245" s="77" t="s">
        <v>149</v>
      </c>
      <c r="CT245" s="77" t="s">
        <v>149</v>
      </c>
      <c r="CU245" s="77" t="s">
        <v>149</v>
      </c>
      <c r="CV245" s="77" t="s">
        <v>149</v>
      </c>
      <c r="CW245" s="77" t="s">
        <v>149</v>
      </c>
      <c r="CX245" s="77" t="s">
        <v>148</v>
      </c>
      <c r="CY245" s="77" t="s">
        <v>149</v>
      </c>
      <c r="CZ245" s="77" t="s">
        <v>149</v>
      </c>
      <c r="DA245" s="77" t="s">
        <v>149</v>
      </c>
      <c r="DB245" s="77" t="s">
        <v>149</v>
      </c>
      <c r="DC245" s="77" t="s">
        <v>149</v>
      </c>
      <c r="DD245" s="77" t="s">
        <v>148</v>
      </c>
      <c r="DE245" s="77" t="s">
        <v>149</v>
      </c>
      <c r="DF245" s="77" t="s">
        <v>149</v>
      </c>
      <c r="DG245" s="77" t="s">
        <v>149</v>
      </c>
      <c r="DH245" s="77" t="s">
        <v>149</v>
      </c>
      <c r="DI245" s="77" t="s">
        <v>149</v>
      </c>
      <c r="DJ245" s="77" t="s">
        <v>149</v>
      </c>
      <c r="DK245" s="77" t="s">
        <v>149</v>
      </c>
      <c r="DL245" s="77" t="s">
        <v>149</v>
      </c>
      <c r="DM245" s="77" t="s">
        <v>149</v>
      </c>
      <c r="DN245" s="77" t="s">
        <v>149</v>
      </c>
      <c r="DO245" s="77" t="s">
        <v>149</v>
      </c>
      <c r="DP245" s="77" t="s">
        <v>149</v>
      </c>
      <c r="DQ245" s="77" t="s">
        <v>148</v>
      </c>
      <c r="DR245" s="77" t="s">
        <v>149</v>
      </c>
      <c r="DS245" s="77" t="s">
        <v>148</v>
      </c>
      <c r="DT245" s="77" t="s">
        <v>149</v>
      </c>
      <c r="DU245" s="77" t="s">
        <v>149</v>
      </c>
      <c r="DV245" s="77" t="s">
        <v>148</v>
      </c>
      <c r="DW245" s="77" t="s">
        <v>149</v>
      </c>
      <c r="DX245" s="77" t="s">
        <v>149</v>
      </c>
      <c r="DY245" s="77" t="s">
        <v>149</v>
      </c>
      <c r="DZ245" s="77" t="s">
        <v>149</v>
      </c>
      <c r="EA245" s="77" t="s">
        <v>149</v>
      </c>
      <c r="EB245" s="77" t="s">
        <v>148</v>
      </c>
      <c r="EC245" s="77" t="s">
        <v>149</v>
      </c>
      <c r="ED245" s="77" t="s">
        <v>148</v>
      </c>
      <c r="EE245" s="77" t="s">
        <v>149</v>
      </c>
      <c r="EF245" s="77" t="s">
        <v>149</v>
      </c>
      <c r="EG245" s="77" t="s">
        <v>149</v>
      </c>
      <c r="EH245" s="77" t="s">
        <v>149</v>
      </c>
      <c r="EI245" s="77" t="s">
        <v>149</v>
      </c>
      <c r="EJ245" s="77" t="s">
        <v>149</v>
      </c>
      <c r="EK245" s="77" t="s">
        <v>149</v>
      </c>
      <c r="EL245" s="77" t="s">
        <v>2064</v>
      </c>
      <c r="EM245" s="77" t="s">
        <v>2065</v>
      </c>
      <c r="EN245" s="77" t="s">
        <v>2066</v>
      </c>
      <c r="EO245" s="77" t="s">
        <v>2067</v>
      </c>
      <c r="EP245" s="77" t="s">
        <v>2068</v>
      </c>
      <c r="EQ245" s="77" t="s">
        <v>2069</v>
      </c>
      <c r="ER245" s="77" t="s">
        <v>2070</v>
      </c>
      <c r="ES245" s="77" t="s">
        <v>2071</v>
      </c>
    </row>
    <row r="246" spans="1:149" s="2" customFormat="1" ht="22.5" customHeight="1" x14ac:dyDescent="0.35">
      <c r="A246" s="29">
        <v>244</v>
      </c>
      <c r="B246" s="77" t="s">
        <v>2072</v>
      </c>
      <c r="C246" s="78" t="s">
        <v>2073</v>
      </c>
      <c r="D246" s="77" t="s">
        <v>846</v>
      </c>
      <c r="E246" s="77" t="s">
        <v>2041</v>
      </c>
      <c r="F246" s="77">
        <v>50</v>
      </c>
      <c r="G246" s="77">
        <v>3</v>
      </c>
      <c r="H246" s="77" t="s">
        <v>157</v>
      </c>
      <c r="I246" s="77" t="s">
        <v>172</v>
      </c>
      <c r="J246" s="79">
        <v>6500000</v>
      </c>
      <c r="K246" s="79">
        <v>6000000</v>
      </c>
      <c r="L246" s="77" t="s">
        <v>370</v>
      </c>
      <c r="M246" s="77" t="s">
        <v>147</v>
      </c>
      <c r="N246" s="77">
        <v>520</v>
      </c>
      <c r="O246" s="77" t="s">
        <v>234</v>
      </c>
      <c r="P246" s="77">
        <v>15</v>
      </c>
      <c r="Q246" s="77" t="s">
        <v>2074</v>
      </c>
      <c r="R246" s="77" t="s">
        <v>149</v>
      </c>
      <c r="S246" s="77" t="s">
        <v>148</v>
      </c>
      <c r="T246" s="77" t="s">
        <v>159</v>
      </c>
      <c r="U246" s="77" t="s">
        <v>149</v>
      </c>
      <c r="V246" s="77" t="s">
        <v>203</v>
      </c>
      <c r="W246" s="77" t="s">
        <v>149</v>
      </c>
      <c r="X246" s="77" t="s">
        <v>149</v>
      </c>
      <c r="Y246" s="77" t="s">
        <v>148</v>
      </c>
      <c r="Z246" s="77" t="s">
        <v>851</v>
      </c>
      <c r="AA246" s="77" t="s">
        <v>148</v>
      </c>
      <c r="AB246" s="77" t="s">
        <v>149</v>
      </c>
      <c r="AC246" s="77" t="s">
        <v>148</v>
      </c>
      <c r="AD246" s="77" t="s">
        <v>149</v>
      </c>
      <c r="AE246" s="77" t="s">
        <v>203</v>
      </c>
      <c r="AF246" s="77" t="s">
        <v>149</v>
      </c>
      <c r="AG246" s="77" t="s">
        <v>148</v>
      </c>
      <c r="AH246" s="77" t="s">
        <v>149</v>
      </c>
      <c r="AI246" s="77" t="s">
        <v>148</v>
      </c>
      <c r="AJ246" s="77" t="s">
        <v>149</v>
      </c>
      <c r="AK246" s="77" t="s">
        <v>148</v>
      </c>
      <c r="AL246" s="77" t="s">
        <v>149</v>
      </c>
      <c r="AM246" s="77" t="s">
        <v>148</v>
      </c>
      <c r="AN246" s="77" t="s">
        <v>149</v>
      </c>
      <c r="AO246" s="77" t="s">
        <v>148</v>
      </c>
      <c r="AP246" s="77" t="s">
        <v>149</v>
      </c>
      <c r="AQ246" s="77" t="s">
        <v>149</v>
      </c>
      <c r="AR246" s="77" t="s">
        <v>148</v>
      </c>
      <c r="AS246" s="77" t="s">
        <v>159</v>
      </c>
      <c r="AT246" s="77" t="s">
        <v>203</v>
      </c>
      <c r="AU246" s="77" t="s">
        <v>149</v>
      </c>
      <c r="AV246" s="77" t="s">
        <v>148</v>
      </c>
      <c r="AW246" s="77" t="s">
        <v>149</v>
      </c>
      <c r="AX246" s="77" t="s">
        <v>159</v>
      </c>
      <c r="AY246" s="77" t="s">
        <v>148</v>
      </c>
      <c r="AZ246" s="77" t="s">
        <v>149</v>
      </c>
      <c r="BA246" s="77" t="s">
        <v>148</v>
      </c>
      <c r="BB246" s="77" t="s">
        <v>149</v>
      </c>
      <c r="BC246" s="77"/>
      <c r="BD246" s="77" t="s">
        <v>149</v>
      </c>
      <c r="BE246" s="77" t="s">
        <v>149</v>
      </c>
      <c r="BF246" s="77" t="s">
        <v>148</v>
      </c>
      <c r="BG246" s="77" t="s">
        <v>149</v>
      </c>
      <c r="BH246" s="77" t="s">
        <v>149</v>
      </c>
      <c r="BI246" s="77" t="s">
        <v>148</v>
      </c>
      <c r="BJ246" s="77" t="s">
        <v>149</v>
      </c>
      <c r="BK246" s="77" t="s">
        <v>149</v>
      </c>
      <c r="BL246" s="77" t="s">
        <v>203</v>
      </c>
      <c r="BM246" s="77" t="s">
        <v>148</v>
      </c>
      <c r="BN246" s="77" t="s">
        <v>149</v>
      </c>
      <c r="BO246" s="77" t="s">
        <v>149</v>
      </c>
      <c r="BP246" s="77" t="s">
        <v>148</v>
      </c>
      <c r="BQ246" s="77" t="s">
        <v>149</v>
      </c>
      <c r="BR246" s="80" t="s">
        <v>148</v>
      </c>
      <c r="BS246" s="77" t="s">
        <v>149</v>
      </c>
      <c r="BT246" s="77" t="s">
        <v>149</v>
      </c>
      <c r="BU246" s="77" t="s">
        <v>149</v>
      </c>
      <c r="BV246" s="77" t="s">
        <v>149</v>
      </c>
      <c r="BW246" s="77" t="s">
        <v>149</v>
      </c>
      <c r="BX246" s="77" t="s">
        <v>149</v>
      </c>
      <c r="BY246" s="77" t="s">
        <v>149</v>
      </c>
      <c r="BZ246" s="77" t="s">
        <v>148</v>
      </c>
      <c r="CA246" s="77" t="s">
        <v>149</v>
      </c>
      <c r="CB246" s="77" t="s">
        <v>149</v>
      </c>
      <c r="CC246" s="77" t="s">
        <v>149</v>
      </c>
      <c r="CD246" s="77" t="s">
        <v>149</v>
      </c>
      <c r="CE246" s="77" t="s">
        <v>149</v>
      </c>
      <c r="CF246" s="77" t="s">
        <v>148</v>
      </c>
      <c r="CG246" s="77" t="s">
        <v>149</v>
      </c>
      <c r="CH246" s="77" t="s">
        <v>148</v>
      </c>
      <c r="CI246" s="77" t="s">
        <v>149</v>
      </c>
      <c r="CJ246" s="77" t="s">
        <v>148</v>
      </c>
      <c r="CK246" s="77" t="s">
        <v>149</v>
      </c>
      <c r="CL246" s="77" t="s">
        <v>148</v>
      </c>
      <c r="CM246" s="77" t="s">
        <v>149</v>
      </c>
      <c r="CN246" s="77" t="s">
        <v>148</v>
      </c>
      <c r="CO246" s="77" t="s">
        <v>149</v>
      </c>
      <c r="CP246" s="77" t="s">
        <v>148</v>
      </c>
      <c r="CQ246" s="77" t="s">
        <v>149</v>
      </c>
      <c r="CR246" s="77" t="s">
        <v>148</v>
      </c>
      <c r="CS246" s="77" t="s">
        <v>149</v>
      </c>
      <c r="CT246" s="77" t="s">
        <v>148</v>
      </c>
      <c r="CU246" s="77" t="s">
        <v>149</v>
      </c>
      <c r="CV246" s="77" t="s">
        <v>148</v>
      </c>
      <c r="CW246" s="77" t="s">
        <v>149</v>
      </c>
      <c r="CX246" s="77" t="s">
        <v>148</v>
      </c>
      <c r="CY246" s="77" t="s">
        <v>149</v>
      </c>
      <c r="CZ246" s="77" t="s">
        <v>148</v>
      </c>
      <c r="DA246" s="77" t="s">
        <v>149</v>
      </c>
      <c r="DB246" s="77" t="s">
        <v>149</v>
      </c>
      <c r="DC246" s="77" t="s">
        <v>148</v>
      </c>
      <c r="DD246" s="77" t="s">
        <v>149</v>
      </c>
      <c r="DE246" s="77" t="s">
        <v>149</v>
      </c>
      <c r="DF246" s="77" t="s">
        <v>149</v>
      </c>
      <c r="DG246" s="77" t="s">
        <v>148</v>
      </c>
      <c r="DH246" s="77" t="s">
        <v>149</v>
      </c>
      <c r="DI246" s="77" t="s">
        <v>148</v>
      </c>
      <c r="DJ246" s="77" t="s">
        <v>149</v>
      </c>
      <c r="DK246" s="77" t="s">
        <v>149</v>
      </c>
      <c r="DL246" s="77" t="s">
        <v>148</v>
      </c>
      <c r="DM246" s="77" t="s">
        <v>149</v>
      </c>
      <c r="DN246" s="77" t="s">
        <v>148</v>
      </c>
      <c r="DO246" s="77" t="s">
        <v>149</v>
      </c>
      <c r="DP246" s="77" t="s">
        <v>148</v>
      </c>
      <c r="DQ246" s="77" t="s">
        <v>149</v>
      </c>
      <c r="DR246" s="77" t="s">
        <v>149</v>
      </c>
      <c r="DS246" s="77" t="s">
        <v>149</v>
      </c>
      <c r="DT246" s="77" t="s">
        <v>148</v>
      </c>
      <c r="DU246" s="77" t="s">
        <v>149</v>
      </c>
      <c r="DV246" s="77" t="s">
        <v>149</v>
      </c>
      <c r="DW246" s="77" t="s">
        <v>148</v>
      </c>
      <c r="DX246" s="77" t="s">
        <v>149</v>
      </c>
      <c r="DY246" s="77" t="s">
        <v>148</v>
      </c>
      <c r="DZ246" s="77" t="s">
        <v>149</v>
      </c>
      <c r="EA246" s="77" t="s">
        <v>148</v>
      </c>
      <c r="EB246" s="77" t="s">
        <v>149</v>
      </c>
      <c r="EC246" s="77" t="s">
        <v>148</v>
      </c>
      <c r="ED246" s="77" t="s">
        <v>149</v>
      </c>
      <c r="EE246" s="77" t="s">
        <v>148</v>
      </c>
      <c r="EF246" s="77" t="s">
        <v>149</v>
      </c>
      <c r="EG246" s="77" t="s">
        <v>148</v>
      </c>
      <c r="EH246" s="77" t="s">
        <v>149</v>
      </c>
      <c r="EI246" s="77" t="s">
        <v>148</v>
      </c>
      <c r="EJ246" s="77" t="s">
        <v>149</v>
      </c>
      <c r="EK246" s="77" t="s">
        <v>148</v>
      </c>
      <c r="EL246" s="77" t="s">
        <v>2075</v>
      </c>
      <c r="EM246" s="77" t="s">
        <v>2076</v>
      </c>
      <c r="EN246" s="77" t="s">
        <v>2077</v>
      </c>
      <c r="EO246" s="77" t="s">
        <v>2078</v>
      </c>
      <c r="EP246" s="77" t="s">
        <v>2079</v>
      </c>
      <c r="EQ246" s="77" t="s">
        <v>2080</v>
      </c>
      <c r="ER246" s="77" t="s">
        <v>2081</v>
      </c>
      <c r="ES246" s="77" t="s">
        <v>2082</v>
      </c>
    </row>
    <row r="247" spans="1:149" s="2" customFormat="1" ht="22.5" customHeight="1" x14ac:dyDescent="0.35">
      <c r="A247" s="29">
        <v>245</v>
      </c>
      <c r="B247" s="77" t="s">
        <v>2083</v>
      </c>
      <c r="C247" s="78" t="s">
        <v>2084</v>
      </c>
      <c r="D247" s="77" t="s">
        <v>846</v>
      </c>
      <c r="E247" s="77" t="s">
        <v>2041</v>
      </c>
      <c r="F247" s="77"/>
      <c r="G247" s="77">
        <v>5</v>
      </c>
      <c r="H247" s="77" t="s">
        <v>157</v>
      </c>
      <c r="I247" s="77" t="s">
        <v>172</v>
      </c>
      <c r="J247" s="79">
        <v>5500000</v>
      </c>
      <c r="K247" s="79">
        <v>4900000</v>
      </c>
      <c r="L247" s="77" t="s">
        <v>255</v>
      </c>
      <c r="M247" s="77" t="s">
        <v>147</v>
      </c>
      <c r="N247" s="77">
        <v>396</v>
      </c>
      <c r="O247" s="77" t="s">
        <v>212</v>
      </c>
      <c r="P247" s="77">
        <v>9</v>
      </c>
      <c r="Q247" s="77" t="s">
        <v>175</v>
      </c>
      <c r="R247" s="77" t="s">
        <v>149</v>
      </c>
      <c r="S247" s="77" t="s">
        <v>148</v>
      </c>
      <c r="T247" s="77" t="s">
        <v>159</v>
      </c>
      <c r="U247" s="77" t="s">
        <v>203</v>
      </c>
      <c r="V247" s="77" t="s">
        <v>149</v>
      </c>
      <c r="W247" s="77" t="s">
        <v>203</v>
      </c>
      <c r="X247" s="77" t="s">
        <v>149</v>
      </c>
      <c r="Y247" s="77" t="s">
        <v>148</v>
      </c>
      <c r="Z247" s="77" t="s">
        <v>851</v>
      </c>
      <c r="AA247" s="77" t="s">
        <v>148</v>
      </c>
      <c r="AB247" s="77" t="s">
        <v>149</v>
      </c>
      <c r="AC247" s="77" t="s">
        <v>149</v>
      </c>
      <c r="AD247" s="77" t="s">
        <v>149</v>
      </c>
      <c r="AE247" s="77" t="s">
        <v>149</v>
      </c>
      <c r="AF247" s="77" t="s">
        <v>149</v>
      </c>
      <c r="AG247" s="77" t="s">
        <v>149</v>
      </c>
      <c r="AH247" s="77" t="s">
        <v>149</v>
      </c>
      <c r="AI247" s="77" t="s">
        <v>149</v>
      </c>
      <c r="AJ247" s="77" t="s">
        <v>149</v>
      </c>
      <c r="AK247" s="77" t="s">
        <v>148</v>
      </c>
      <c r="AL247" s="77" t="s">
        <v>149</v>
      </c>
      <c r="AM247" s="77" t="s">
        <v>149</v>
      </c>
      <c r="AN247" s="77" t="s">
        <v>160</v>
      </c>
      <c r="AO247" s="77" t="s">
        <v>149</v>
      </c>
      <c r="AP247" s="77" t="s">
        <v>149</v>
      </c>
      <c r="AQ247" s="77" t="s">
        <v>149</v>
      </c>
      <c r="AR247" s="77" t="s">
        <v>149</v>
      </c>
      <c r="AS247" s="77" t="s">
        <v>159</v>
      </c>
      <c r="AT247" s="77" t="s">
        <v>203</v>
      </c>
      <c r="AU247" s="77" t="s">
        <v>149</v>
      </c>
      <c r="AV247" s="77" t="s">
        <v>148</v>
      </c>
      <c r="AW247" s="77" t="s">
        <v>149</v>
      </c>
      <c r="AX247" s="77" t="s">
        <v>203</v>
      </c>
      <c r="AY247" s="77" t="s">
        <v>149</v>
      </c>
      <c r="AZ247" s="77" t="s">
        <v>148</v>
      </c>
      <c r="BA247" s="77" t="s">
        <v>149</v>
      </c>
      <c r="BB247" s="77" t="s">
        <v>149</v>
      </c>
      <c r="BC247" s="77"/>
      <c r="BD247" s="77" t="s">
        <v>149</v>
      </c>
      <c r="BE247" s="77" t="s">
        <v>149</v>
      </c>
      <c r="BF247" s="77" t="s">
        <v>148</v>
      </c>
      <c r="BG247" s="77" t="s">
        <v>149</v>
      </c>
      <c r="BH247" s="77" t="s">
        <v>149</v>
      </c>
      <c r="BI247" s="77" t="s">
        <v>149</v>
      </c>
      <c r="BJ247" s="77" t="s">
        <v>149</v>
      </c>
      <c r="BK247" s="77" t="s">
        <v>203</v>
      </c>
      <c r="BL247" s="77" t="s">
        <v>149</v>
      </c>
      <c r="BM247" s="77" t="s">
        <v>149</v>
      </c>
      <c r="BN247" s="77" t="s">
        <v>149</v>
      </c>
      <c r="BO247" s="77" t="s">
        <v>149</v>
      </c>
      <c r="BP247" s="77" t="s">
        <v>148</v>
      </c>
      <c r="BQ247" s="77" t="s">
        <v>149</v>
      </c>
      <c r="BR247" s="80" t="s">
        <v>148</v>
      </c>
      <c r="BS247" s="77" t="s">
        <v>149</v>
      </c>
      <c r="BT247" s="77" t="s">
        <v>148</v>
      </c>
      <c r="BU247" s="77" t="s">
        <v>149</v>
      </c>
      <c r="BV247" s="77" t="s">
        <v>148</v>
      </c>
      <c r="BW247" s="77" t="s">
        <v>149</v>
      </c>
      <c r="BX247" s="77" t="s">
        <v>149</v>
      </c>
      <c r="BY247" s="77" t="s">
        <v>148</v>
      </c>
      <c r="BZ247" s="77" t="s">
        <v>149</v>
      </c>
      <c r="CA247" s="77" t="s">
        <v>148</v>
      </c>
      <c r="CB247" s="77" t="s">
        <v>149</v>
      </c>
      <c r="CC247" s="77" t="s">
        <v>149</v>
      </c>
      <c r="CD247" s="77" t="s">
        <v>149</v>
      </c>
      <c r="CE247" s="77" t="s">
        <v>149</v>
      </c>
      <c r="CF247" s="77" t="s">
        <v>149</v>
      </c>
      <c r="CG247" s="77" t="s">
        <v>203</v>
      </c>
      <c r="CH247" s="77" t="s">
        <v>149</v>
      </c>
      <c r="CI247" s="77" t="s">
        <v>149</v>
      </c>
      <c r="CJ247" s="77" t="s">
        <v>149</v>
      </c>
      <c r="CK247" s="77" t="s">
        <v>148</v>
      </c>
      <c r="CL247" s="77" t="s">
        <v>149</v>
      </c>
      <c r="CM247" s="77" t="s">
        <v>149</v>
      </c>
      <c r="CN247" s="77" t="s">
        <v>148</v>
      </c>
      <c r="CO247" s="77" t="s">
        <v>149</v>
      </c>
      <c r="CP247" s="77" t="s">
        <v>148</v>
      </c>
      <c r="CQ247" s="77" t="s">
        <v>149</v>
      </c>
      <c r="CR247" s="77" t="s">
        <v>149</v>
      </c>
      <c r="CS247" s="77" t="s">
        <v>149</v>
      </c>
      <c r="CT247" s="77" t="s">
        <v>149</v>
      </c>
      <c r="CU247" s="77" t="s">
        <v>149</v>
      </c>
      <c r="CV247" s="77" t="s">
        <v>149</v>
      </c>
      <c r="CW247" s="77" t="s">
        <v>149</v>
      </c>
      <c r="CX247" s="77" t="s">
        <v>148</v>
      </c>
      <c r="CY247" s="77" t="s">
        <v>149</v>
      </c>
      <c r="CZ247" s="77" t="s">
        <v>148</v>
      </c>
      <c r="DA247" s="77" t="s">
        <v>203</v>
      </c>
      <c r="DB247" s="77" t="s">
        <v>149</v>
      </c>
      <c r="DC247" s="77" t="s">
        <v>149</v>
      </c>
      <c r="DD247" s="77" t="s">
        <v>149</v>
      </c>
      <c r="DE247" s="77" t="s">
        <v>149</v>
      </c>
      <c r="DF247" s="77" t="s">
        <v>149</v>
      </c>
      <c r="DG247" s="77" t="s">
        <v>149</v>
      </c>
      <c r="DH247" s="77" t="s">
        <v>149</v>
      </c>
      <c r="DI247" s="77" t="s">
        <v>149</v>
      </c>
      <c r="DJ247" s="77" t="s">
        <v>160</v>
      </c>
      <c r="DK247" s="77" t="s">
        <v>149</v>
      </c>
      <c r="DL247" s="77" t="s">
        <v>149</v>
      </c>
      <c r="DM247" s="77" t="s">
        <v>149</v>
      </c>
      <c r="DN247" s="77" t="s">
        <v>149</v>
      </c>
      <c r="DO247" s="77" t="s">
        <v>149</v>
      </c>
      <c r="DP247" s="77" t="s">
        <v>149</v>
      </c>
      <c r="DQ247" s="77" t="s">
        <v>149</v>
      </c>
      <c r="DR247" s="77" t="s">
        <v>149</v>
      </c>
      <c r="DS247" s="77" t="s">
        <v>149</v>
      </c>
      <c r="DT247" s="77" t="s">
        <v>149</v>
      </c>
      <c r="DU247" s="77" t="s">
        <v>149</v>
      </c>
      <c r="DV247" s="77" t="s">
        <v>149</v>
      </c>
      <c r="DW247" s="77" t="s">
        <v>149</v>
      </c>
      <c r="DX247" s="77" t="s">
        <v>148</v>
      </c>
      <c r="DY247" s="77" t="s">
        <v>149</v>
      </c>
      <c r="DZ247" s="77" t="s">
        <v>149</v>
      </c>
      <c r="EA247" s="77" t="s">
        <v>148</v>
      </c>
      <c r="EB247" s="77" t="s">
        <v>149</v>
      </c>
      <c r="EC247" s="77" t="s">
        <v>148</v>
      </c>
      <c r="ED247" s="77" t="s">
        <v>149</v>
      </c>
      <c r="EE247" s="77" t="s">
        <v>148</v>
      </c>
      <c r="EF247" s="77" t="s">
        <v>149</v>
      </c>
      <c r="EG247" s="77" t="s">
        <v>148</v>
      </c>
      <c r="EH247" s="77" t="s">
        <v>149</v>
      </c>
      <c r="EI247" s="77" t="s">
        <v>148</v>
      </c>
      <c r="EJ247" s="77" t="s">
        <v>149</v>
      </c>
      <c r="EK247" s="77" t="s">
        <v>148</v>
      </c>
      <c r="EL247" s="77" t="s">
        <v>2085</v>
      </c>
      <c r="EM247" s="77" t="s">
        <v>2086</v>
      </c>
      <c r="EN247" s="77" t="s">
        <v>2087</v>
      </c>
      <c r="EO247" s="77" t="s">
        <v>2088</v>
      </c>
      <c r="EP247" s="77" t="s">
        <v>2089</v>
      </c>
      <c r="EQ247" s="77" t="s">
        <v>2090</v>
      </c>
      <c r="ER247" s="77" t="s">
        <v>2091</v>
      </c>
      <c r="ES247" s="77" t="s">
        <v>2092</v>
      </c>
    </row>
    <row r="248" spans="1:149" s="2" customFormat="1" ht="22.5" customHeight="1" x14ac:dyDescent="0.35">
      <c r="A248" s="29">
        <v>246</v>
      </c>
      <c r="B248" s="77" t="s">
        <v>1192</v>
      </c>
      <c r="C248" s="78" t="s">
        <v>2093</v>
      </c>
      <c r="D248" s="77" t="s">
        <v>846</v>
      </c>
      <c r="E248" s="77" t="s">
        <v>2041</v>
      </c>
      <c r="F248" s="77">
        <v>42</v>
      </c>
      <c r="G248" s="77">
        <v>5</v>
      </c>
      <c r="H248" s="77" t="s">
        <v>157</v>
      </c>
      <c r="I248" s="77" t="s">
        <v>210</v>
      </c>
      <c r="J248" s="79">
        <v>4500000</v>
      </c>
      <c r="K248" s="79">
        <v>4000000</v>
      </c>
      <c r="L248" s="77" t="s">
        <v>255</v>
      </c>
      <c r="M248" s="77"/>
      <c r="N248" s="77">
        <v>350</v>
      </c>
      <c r="O248" s="77" t="s">
        <v>1641</v>
      </c>
      <c r="P248" s="77">
        <v>10</v>
      </c>
      <c r="Q248" s="77" t="s">
        <v>175</v>
      </c>
      <c r="R248" s="77" t="s">
        <v>149</v>
      </c>
      <c r="S248" s="77" t="s">
        <v>148</v>
      </c>
      <c r="T248" s="77" t="s">
        <v>159</v>
      </c>
      <c r="U248" s="77" t="s">
        <v>203</v>
      </c>
      <c r="V248" s="77" t="s">
        <v>149</v>
      </c>
      <c r="W248" s="77" t="s">
        <v>149</v>
      </c>
      <c r="X248" s="77" t="s">
        <v>149</v>
      </c>
      <c r="Y248" s="77" t="s">
        <v>149</v>
      </c>
      <c r="Z248" s="77" t="s">
        <v>851</v>
      </c>
      <c r="AA248" s="77" t="s">
        <v>149</v>
      </c>
      <c r="AB248" s="77" t="s">
        <v>203</v>
      </c>
      <c r="AC248" s="77" t="s">
        <v>149</v>
      </c>
      <c r="AD248" s="77" t="s">
        <v>203</v>
      </c>
      <c r="AE248" s="77" t="s">
        <v>149</v>
      </c>
      <c r="AF248" s="77" t="s">
        <v>149</v>
      </c>
      <c r="AG248" s="77" t="s">
        <v>149</v>
      </c>
      <c r="AH248" s="77" t="s">
        <v>203</v>
      </c>
      <c r="AI248" s="77" t="s">
        <v>149</v>
      </c>
      <c r="AJ248" s="77" t="s">
        <v>149</v>
      </c>
      <c r="AK248" s="77" t="s">
        <v>148</v>
      </c>
      <c r="AL248" s="77" t="s">
        <v>149</v>
      </c>
      <c r="AM248" s="77" t="s">
        <v>149</v>
      </c>
      <c r="AN248" s="77" t="s">
        <v>149</v>
      </c>
      <c r="AO248" s="77" t="s">
        <v>149</v>
      </c>
      <c r="AP248" s="77" t="s">
        <v>149</v>
      </c>
      <c r="AQ248" s="77" t="s">
        <v>149</v>
      </c>
      <c r="AR248" s="77" t="s">
        <v>149</v>
      </c>
      <c r="AS248" s="77" t="s">
        <v>203</v>
      </c>
      <c r="AT248" s="77" t="s">
        <v>149</v>
      </c>
      <c r="AU248" s="77" t="s">
        <v>149</v>
      </c>
      <c r="AV248" s="77" t="s">
        <v>203</v>
      </c>
      <c r="AW248" s="77" t="s">
        <v>149</v>
      </c>
      <c r="AX248" s="77" t="s">
        <v>159</v>
      </c>
      <c r="AY248" s="77" t="s">
        <v>148</v>
      </c>
      <c r="AZ248" s="77" t="s">
        <v>149</v>
      </c>
      <c r="BA248" s="77" t="s">
        <v>148</v>
      </c>
      <c r="BB248" s="77" t="s">
        <v>149</v>
      </c>
      <c r="BC248" s="77"/>
      <c r="BD248" s="77" t="s">
        <v>149</v>
      </c>
      <c r="BE248" s="77" t="s">
        <v>149</v>
      </c>
      <c r="BF248" s="77" t="s">
        <v>149</v>
      </c>
      <c r="BG248" s="77" t="s">
        <v>148</v>
      </c>
      <c r="BH248" s="77" t="s">
        <v>149</v>
      </c>
      <c r="BI248" s="77" t="s">
        <v>149</v>
      </c>
      <c r="BJ248" s="77" t="s">
        <v>149</v>
      </c>
      <c r="BK248" s="77" t="s">
        <v>203</v>
      </c>
      <c r="BL248" s="77" t="s">
        <v>149</v>
      </c>
      <c r="BM248" s="77" t="s">
        <v>149</v>
      </c>
      <c r="BN248" s="77"/>
      <c r="BO248" s="77"/>
      <c r="BP248" s="77"/>
      <c r="BQ248" s="77"/>
      <c r="BR248" s="80"/>
      <c r="BS248" s="77"/>
      <c r="BT248" s="77"/>
      <c r="BU248" s="77"/>
      <c r="BV248" s="77"/>
      <c r="BW248" s="77" t="s">
        <v>149</v>
      </c>
      <c r="BX248" s="77" t="s">
        <v>149</v>
      </c>
      <c r="BY248" s="77" t="s">
        <v>149</v>
      </c>
      <c r="BZ248" s="77" t="s">
        <v>148</v>
      </c>
      <c r="CA248" s="77" t="s">
        <v>149</v>
      </c>
      <c r="CB248" s="77" t="s">
        <v>149</v>
      </c>
      <c r="CC248" s="77" t="s">
        <v>203</v>
      </c>
      <c r="CD248" s="77" t="s">
        <v>149</v>
      </c>
      <c r="CE248" s="77" t="s">
        <v>149</v>
      </c>
      <c r="CF248" s="77" t="s">
        <v>148</v>
      </c>
      <c r="CG248" s="77" t="s">
        <v>149</v>
      </c>
      <c r="CH248" s="77" t="s">
        <v>148</v>
      </c>
      <c r="CI248" s="77" t="s">
        <v>149</v>
      </c>
      <c r="CJ248" s="77" t="s">
        <v>148</v>
      </c>
      <c r="CK248" s="77" t="s">
        <v>149</v>
      </c>
      <c r="CL248" s="77" t="s">
        <v>149</v>
      </c>
      <c r="CM248" s="77" t="s">
        <v>149</v>
      </c>
      <c r="CN248" s="77" t="s">
        <v>149</v>
      </c>
      <c r="CO248" s="77" t="s">
        <v>149</v>
      </c>
      <c r="CP248" s="77" t="s">
        <v>149</v>
      </c>
      <c r="CQ248" s="77" t="s">
        <v>149</v>
      </c>
      <c r="CR248" s="77" t="s">
        <v>149</v>
      </c>
      <c r="CS248" s="77" t="s">
        <v>149</v>
      </c>
      <c r="CT248" s="77" t="s">
        <v>148</v>
      </c>
      <c r="CU248" s="77" t="s">
        <v>149</v>
      </c>
      <c r="CV248" s="77" t="s">
        <v>149</v>
      </c>
      <c r="CW248" s="77" t="s">
        <v>149</v>
      </c>
      <c r="CX248" s="77" t="s">
        <v>149</v>
      </c>
      <c r="CY248" s="77" t="s">
        <v>149</v>
      </c>
      <c r="CZ248" s="77" t="s">
        <v>149</v>
      </c>
      <c r="DA248" s="77" t="s">
        <v>149</v>
      </c>
      <c r="DB248" s="77" t="s">
        <v>149</v>
      </c>
      <c r="DC248" s="77" t="s">
        <v>148</v>
      </c>
      <c r="DD248" s="77" t="s">
        <v>149</v>
      </c>
      <c r="DE248" s="77" t="s">
        <v>149</v>
      </c>
      <c r="DF248" s="77" t="s">
        <v>149</v>
      </c>
      <c r="DG248" s="77" t="s">
        <v>148</v>
      </c>
      <c r="DH248" s="77" t="s">
        <v>149</v>
      </c>
      <c r="DI248" s="77" t="s">
        <v>148</v>
      </c>
      <c r="DJ248" s="77" t="s">
        <v>149</v>
      </c>
      <c r="DK248" s="77" t="s">
        <v>149</v>
      </c>
      <c r="DL248" s="77" t="s">
        <v>149</v>
      </c>
      <c r="DM248" s="77" t="s">
        <v>149</v>
      </c>
      <c r="DN248" s="77" t="s">
        <v>148</v>
      </c>
      <c r="DO248" s="77" t="s">
        <v>149</v>
      </c>
      <c r="DP248" s="77" t="s">
        <v>149</v>
      </c>
      <c r="DQ248" s="77" t="s">
        <v>149</v>
      </c>
      <c r="DR248" s="77" t="s">
        <v>149</v>
      </c>
      <c r="DS248" s="77" t="s">
        <v>149</v>
      </c>
      <c r="DT248" s="77" t="s">
        <v>149</v>
      </c>
      <c r="DU248" s="77" t="s">
        <v>149</v>
      </c>
      <c r="DV248" s="77" t="s">
        <v>149</v>
      </c>
      <c r="DW248" s="77" t="s">
        <v>149</v>
      </c>
      <c r="DX248" s="77" t="s">
        <v>149</v>
      </c>
      <c r="DY248" s="77" t="s">
        <v>149</v>
      </c>
      <c r="DZ248" s="77" t="s">
        <v>149</v>
      </c>
      <c r="EA248" s="77" t="s">
        <v>149</v>
      </c>
      <c r="EB248" s="77" t="s">
        <v>149</v>
      </c>
      <c r="EC248" s="77" t="s">
        <v>149</v>
      </c>
      <c r="ED248" s="77" t="s">
        <v>149</v>
      </c>
      <c r="EE248" s="77" t="s">
        <v>149</v>
      </c>
      <c r="EF248" s="77" t="s">
        <v>149</v>
      </c>
      <c r="EG248" s="77" t="s">
        <v>149</v>
      </c>
      <c r="EH248" s="77" t="s">
        <v>149</v>
      </c>
      <c r="EI248" s="77" t="s">
        <v>149</v>
      </c>
      <c r="EJ248" s="77" t="s">
        <v>149</v>
      </c>
      <c r="EK248" s="77" t="s">
        <v>149</v>
      </c>
      <c r="EL248" s="77" t="s">
        <v>2094</v>
      </c>
      <c r="EM248" s="77" t="s">
        <v>2095</v>
      </c>
      <c r="EN248" s="77" t="s">
        <v>2096</v>
      </c>
      <c r="EO248" s="77" t="s">
        <v>2097</v>
      </c>
      <c r="EP248" s="77" t="s">
        <v>2098</v>
      </c>
      <c r="EQ248" s="77" t="s">
        <v>2099</v>
      </c>
      <c r="ER248" s="77" t="s">
        <v>2100</v>
      </c>
      <c r="ES248" s="77" t="s">
        <v>2101</v>
      </c>
    </row>
    <row r="249" spans="1:149" s="2" customFormat="1" ht="22.5" customHeight="1" x14ac:dyDescent="0.35">
      <c r="A249" s="29">
        <v>247</v>
      </c>
      <c r="B249" s="78" t="s">
        <v>2102</v>
      </c>
      <c r="C249" s="78" t="s">
        <v>2103</v>
      </c>
      <c r="D249" s="77" t="s">
        <v>846</v>
      </c>
      <c r="E249" s="77" t="s">
        <v>2041</v>
      </c>
      <c r="F249" s="77">
        <v>53</v>
      </c>
      <c r="G249" s="77">
        <v>5</v>
      </c>
      <c r="H249" s="77" t="s">
        <v>157</v>
      </c>
      <c r="I249" s="77" t="s">
        <v>172</v>
      </c>
      <c r="J249" s="79">
        <v>7000000</v>
      </c>
      <c r="K249" s="79">
        <v>6500000</v>
      </c>
      <c r="L249" s="77" t="s">
        <v>255</v>
      </c>
      <c r="M249" s="77" t="s">
        <v>147</v>
      </c>
      <c r="N249" s="77">
        <v>390</v>
      </c>
      <c r="O249" s="77" t="s">
        <v>234</v>
      </c>
      <c r="P249" s="77">
        <v>19</v>
      </c>
      <c r="Q249" s="77" t="s">
        <v>175</v>
      </c>
      <c r="R249" s="77" t="s">
        <v>149</v>
      </c>
      <c r="S249" s="77" t="s">
        <v>149</v>
      </c>
      <c r="T249" s="77" t="s">
        <v>149</v>
      </c>
      <c r="U249" s="77" t="s">
        <v>149</v>
      </c>
      <c r="V249" s="77" t="s">
        <v>149</v>
      </c>
      <c r="W249" s="77" t="s">
        <v>149</v>
      </c>
      <c r="X249" s="77" t="s">
        <v>149</v>
      </c>
      <c r="Y249" s="77" t="s">
        <v>149</v>
      </c>
      <c r="Z249" s="77" t="s">
        <v>149</v>
      </c>
      <c r="AA249" s="77" t="s">
        <v>149</v>
      </c>
      <c r="AB249" s="77" t="s">
        <v>149</v>
      </c>
      <c r="AC249" s="77" t="s">
        <v>149</v>
      </c>
      <c r="AD249" s="77" t="s">
        <v>149</v>
      </c>
      <c r="AE249" s="77" t="s">
        <v>149</v>
      </c>
      <c r="AF249" s="77" t="s">
        <v>149</v>
      </c>
      <c r="AG249" s="77" t="s">
        <v>149</v>
      </c>
      <c r="AH249" s="77" t="s">
        <v>149</v>
      </c>
      <c r="AI249" s="77" t="s">
        <v>149</v>
      </c>
      <c r="AJ249" s="77" t="s">
        <v>149</v>
      </c>
      <c r="AK249" s="77" t="s">
        <v>149</v>
      </c>
      <c r="AL249" s="77" t="s">
        <v>149</v>
      </c>
      <c r="AM249" s="77" t="s">
        <v>149</v>
      </c>
      <c r="AN249" s="77" t="s">
        <v>149</v>
      </c>
      <c r="AO249" s="77" t="s">
        <v>149</v>
      </c>
      <c r="AP249" s="77" t="s">
        <v>149</v>
      </c>
      <c r="AQ249" s="77" t="s">
        <v>149</v>
      </c>
      <c r="AR249" s="77" t="s">
        <v>149</v>
      </c>
      <c r="AS249" s="77" t="s">
        <v>149</v>
      </c>
      <c r="AT249" s="77" t="s">
        <v>149</v>
      </c>
      <c r="AU249" s="77" t="s">
        <v>149</v>
      </c>
      <c r="AV249" s="77" t="s">
        <v>149</v>
      </c>
      <c r="AW249" s="77" t="s">
        <v>149</v>
      </c>
      <c r="AX249" s="77" t="s">
        <v>149</v>
      </c>
      <c r="AY249" s="77" t="s">
        <v>149</v>
      </c>
      <c r="AZ249" s="77" t="s">
        <v>149</v>
      </c>
      <c r="BA249" s="77" t="s">
        <v>149</v>
      </c>
      <c r="BB249" s="77" t="s">
        <v>149</v>
      </c>
      <c r="BC249" s="77"/>
      <c r="BD249" s="77" t="s">
        <v>149</v>
      </c>
      <c r="BE249" s="77" t="s">
        <v>149</v>
      </c>
      <c r="BF249" s="77" t="s">
        <v>149</v>
      </c>
      <c r="BG249" s="77" t="s">
        <v>149</v>
      </c>
      <c r="BH249" s="77" t="s">
        <v>149</v>
      </c>
      <c r="BI249" s="77" t="s">
        <v>149</v>
      </c>
      <c r="BJ249" s="77" t="s">
        <v>149</v>
      </c>
      <c r="BK249" s="77" t="s">
        <v>149</v>
      </c>
      <c r="BL249" s="77" t="s">
        <v>149</v>
      </c>
      <c r="BM249" s="77" t="s">
        <v>149</v>
      </c>
      <c r="BN249" s="77" t="s">
        <v>149</v>
      </c>
      <c r="BO249" s="77" t="s">
        <v>149</v>
      </c>
      <c r="BP249" s="77" t="s">
        <v>149</v>
      </c>
      <c r="BQ249" s="77" t="s">
        <v>149</v>
      </c>
      <c r="BR249" s="77" t="s">
        <v>149</v>
      </c>
      <c r="BS249" s="77" t="s">
        <v>149</v>
      </c>
      <c r="BT249" s="77" t="s">
        <v>149</v>
      </c>
      <c r="BU249" s="77" t="s">
        <v>149</v>
      </c>
      <c r="BV249" s="77" t="s">
        <v>149</v>
      </c>
      <c r="BW249" s="77" t="s">
        <v>149</v>
      </c>
      <c r="BX249" s="77" t="s">
        <v>149</v>
      </c>
      <c r="BY249" s="77" t="s">
        <v>149</v>
      </c>
      <c r="BZ249" s="77" t="s">
        <v>149</v>
      </c>
      <c r="CA249" s="77" t="s">
        <v>149</v>
      </c>
      <c r="CB249" s="77" t="s">
        <v>149</v>
      </c>
      <c r="CC249" s="77" t="s">
        <v>149</v>
      </c>
      <c r="CD249" s="77" t="s">
        <v>149</v>
      </c>
      <c r="CE249" s="77" t="s">
        <v>149</v>
      </c>
      <c r="CF249" s="77" t="s">
        <v>149</v>
      </c>
      <c r="CG249" s="77" t="s">
        <v>149</v>
      </c>
      <c r="CH249" s="77" t="s">
        <v>149</v>
      </c>
      <c r="CI249" s="77" t="s">
        <v>149</v>
      </c>
      <c r="CJ249" s="77" t="s">
        <v>149</v>
      </c>
      <c r="CK249" s="77" t="s">
        <v>149</v>
      </c>
      <c r="CL249" s="77" t="s">
        <v>149</v>
      </c>
      <c r="CM249" s="77" t="s">
        <v>149</v>
      </c>
      <c r="CN249" s="77" t="s">
        <v>149</v>
      </c>
      <c r="CO249" s="77" t="s">
        <v>149</v>
      </c>
      <c r="CP249" s="77" t="s">
        <v>149</v>
      </c>
      <c r="CQ249" s="77" t="s">
        <v>149</v>
      </c>
      <c r="CR249" s="77" t="s">
        <v>149</v>
      </c>
      <c r="CS249" s="77" t="s">
        <v>149</v>
      </c>
      <c r="CT249" s="77" t="s">
        <v>149</v>
      </c>
      <c r="CU249" s="77" t="s">
        <v>149</v>
      </c>
      <c r="CV249" s="77" t="s">
        <v>149</v>
      </c>
      <c r="CW249" s="77" t="s">
        <v>149</v>
      </c>
      <c r="CX249" s="77" t="s">
        <v>149</v>
      </c>
      <c r="CY249" s="77" t="s">
        <v>149</v>
      </c>
      <c r="CZ249" s="77" t="s">
        <v>149</v>
      </c>
      <c r="DA249" s="77" t="s">
        <v>149</v>
      </c>
      <c r="DB249" s="77" t="s">
        <v>149</v>
      </c>
      <c r="DC249" s="77" t="s">
        <v>149</v>
      </c>
      <c r="DD249" s="77" t="s">
        <v>149</v>
      </c>
      <c r="DE249" s="77" t="s">
        <v>149</v>
      </c>
      <c r="DF249" s="77" t="s">
        <v>149</v>
      </c>
      <c r="DG249" s="77" t="s">
        <v>149</v>
      </c>
      <c r="DH249" s="77" t="s">
        <v>149</v>
      </c>
      <c r="DI249" s="77" t="s">
        <v>149</v>
      </c>
      <c r="DJ249" s="77" t="s">
        <v>149</v>
      </c>
      <c r="DK249" s="77" t="s">
        <v>149</v>
      </c>
      <c r="DL249" s="77" t="s">
        <v>149</v>
      </c>
      <c r="DM249" s="77" t="s">
        <v>149</v>
      </c>
      <c r="DN249" s="77" t="s">
        <v>149</v>
      </c>
      <c r="DO249" s="77" t="s">
        <v>149</v>
      </c>
      <c r="DP249" s="77" t="s">
        <v>149</v>
      </c>
      <c r="DQ249" s="77" t="s">
        <v>149</v>
      </c>
      <c r="DR249" s="77" t="s">
        <v>149</v>
      </c>
      <c r="DS249" s="77" t="s">
        <v>149</v>
      </c>
      <c r="DT249" s="77" t="s">
        <v>149</v>
      </c>
      <c r="DU249" s="77" t="s">
        <v>149</v>
      </c>
      <c r="DV249" s="77" t="s">
        <v>149</v>
      </c>
      <c r="DW249" s="77" t="s">
        <v>149</v>
      </c>
      <c r="DX249" s="77" t="s">
        <v>149</v>
      </c>
      <c r="DY249" s="77" t="s">
        <v>149</v>
      </c>
      <c r="DZ249" s="77" t="s">
        <v>149</v>
      </c>
      <c r="EA249" s="77" t="s">
        <v>149</v>
      </c>
      <c r="EB249" s="77" t="s">
        <v>149</v>
      </c>
      <c r="EC249" s="77" t="s">
        <v>149</v>
      </c>
      <c r="ED249" s="77" t="s">
        <v>149</v>
      </c>
      <c r="EE249" s="77" t="s">
        <v>149</v>
      </c>
      <c r="EF249" s="77" t="s">
        <v>149</v>
      </c>
      <c r="EG249" s="77" t="s">
        <v>149</v>
      </c>
      <c r="EH249" s="77" t="s">
        <v>149</v>
      </c>
      <c r="EI249" s="77" t="s">
        <v>149</v>
      </c>
      <c r="EJ249" s="77" t="s">
        <v>149</v>
      </c>
      <c r="EK249" s="77" t="s">
        <v>149</v>
      </c>
      <c r="EL249" s="77" t="s">
        <v>2104</v>
      </c>
      <c r="EM249" s="77" t="s">
        <v>2105</v>
      </c>
      <c r="EN249" s="77" t="s">
        <v>2106</v>
      </c>
      <c r="EO249" s="77" t="s">
        <v>2107</v>
      </c>
      <c r="EP249" s="77" t="s">
        <v>2108</v>
      </c>
      <c r="EQ249" s="77" t="s">
        <v>2109</v>
      </c>
      <c r="ER249" s="77" t="s">
        <v>2110</v>
      </c>
      <c r="ES249" s="77" t="s">
        <v>2111</v>
      </c>
    </row>
    <row r="250" spans="1:149" s="2" customFormat="1" ht="22.5" customHeight="1" x14ac:dyDescent="0.35">
      <c r="A250" s="29">
        <v>248</v>
      </c>
      <c r="B250" s="77" t="s">
        <v>2112</v>
      </c>
      <c r="C250" s="78" t="s">
        <v>2113</v>
      </c>
      <c r="D250" s="77" t="s">
        <v>846</v>
      </c>
      <c r="E250" s="77" t="s">
        <v>2041</v>
      </c>
      <c r="F250" s="77">
        <v>63</v>
      </c>
      <c r="G250" s="77">
        <v>3</v>
      </c>
      <c r="H250" s="77" t="s">
        <v>157</v>
      </c>
      <c r="I250" s="77" t="s">
        <v>158</v>
      </c>
      <c r="J250" s="79">
        <v>6500000</v>
      </c>
      <c r="K250" s="79">
        <v>5500000</v>
      </c>
      <c r="L250" s="77" t="s">
        <v>370</v>
      </c>
      <c r="M250" s="77" t="s">
        <v>147</v>
      </c>
      <c r="N250" s="77">
        <v>490</v>
      </c>
      <c r="O250" s="77" t="s">
        <v>234</v>
      </c>
      <c r="P250" s="77">
        <v>11</v>
      </c>
      <c r="Q250" s="77" t="s">
        <v>175</v>
      </c>
      <c r="R250" s="77" t="s">
        <v>149</v>
      </c>
      <c r="S250" s="77" t="s">
        <v>149</v>
      </c>
      <c r="T250" s="77" t="s">
        <v>203</v>
      </c>
      <c r="U250" s="77" t="s">
        <v>149</v>
      </c>
      <c r="V250" s="77" t="s">
        <v>149</v>
      </c>
      <c r="W250" s="77" t="s">
        <v>149</v>
      </c>
      <c r="X250" s="77" t="s">
        <v>149</v>
      </c>
      <c r="Y250" s="77" t="s">
        <v>149</v>
      </c>
      <c r="Z250" s="77" t="s">
        <v>949</v>
      </c>
      <c r="AA250" s="77" t="s">
        <v>149</v>
      </c>
      <c r="AB250" s="77" t="s">
        <v>149</v>
      </c>
      <c r="AC250" s="77" t="s">
        <v>149</v>
      </c>
      <c r="AD250" s="77" t="s">
        <v>149</v>
      </c>
      <c r="AE250" s="77" t="s">
        <v>149</v>
      </c>
      <c r="AF250" s="77" t="s">
        <v>149</v>
      </c>
      <c r="AG250" s="77" t="s">
        <v>149</v>
      </c>
      <c r="AH250" s="77" t="s">
        <v>149</v>
      </c>
      <c r="AI250" s="77" t="s">
        <v>149</v>
      </c>
      <c r="AJ250" s="77" t="s">
        <v>149</v>
      </c>
      <c r="AK250" s="77" t="s">
        <v>148</v>
      </c>
      <c r="AL250" s="77" t="s">
        <v>203</v>
      </c>
      <c r="AM250" s="77" t="s">
        <v>149</v>
      </c>
      <c r="AN250" s="77" t="s">
        <v>149</v>
      </c>
      <c r="AO250" s="77" t="s">
        <v>149</v>
      </c>
      <c r="AP250" s="77" t="s">
        <v>149</v>
      </c>
      <c r="AQ250" s="77" t="s">
        <v>149</v>
      </c>
      <c r="AR250" s="77" t="s">
        <v>149</v>
      </c>
      <c r="AS250" s="77" t="s">
        <v>159</v>
      </c>
      <c r="AT250" s="77" t="s">
        <v>149</v>
      </c>
      <c r="AU250" s="77" t="s">
        <v>203</v>
      </c>
      <c r="AV250" s="77" t="s">
        <v>203</v>
      </c>
      <c r="AW250" s="77" t="s">
        <v>149</v>
      </c>
      <c r="AX250" s="77" t="s">
        <v>159</v>
      </c>
      <c r="AY250" s="77" t="s">
        <v>149</v>
      </c>
      <c r="AZ250" s="77" t="s">
        <v>149</v>
      </c>
      <c r="BA250" s="77" t="s">
        <v>149</v>
      </c>
      <c r="BB250" s="77" t="s">
        <v>149</v>
      </c>
      <c r="BC250" s="77"/>
      <c r="BD250" s="77" t="s">
        <v>149</v>
      </c>
      <c r="BE250" s="77" t="s">
        <v>149</v>
      </c>
      <c r="BF250" s="77" t="s">
        <v>149</v>
      </c>
      <c r="BG250" s="77" t="s">
        <v>148</v>
      </c>
      <c r="BH250" s="77" t="s">
        <v>203</v>
      </c>
      <c r="BI250" s="77" t="s">
        <v>203</v>
      </c>
      <c r="BJ250" s="77" t="s">
        <v>203</v>
      </c>
      <c r="BK250" s="77" t="s">
        <v>203</v>
      </c>
      <c r="BL250" s="77" t="s">
        <v>149</v>
      </c>
      <c r="BM250" s="77" t="s">
        <v>149</v>
      </c>
      <c r="BN250" s="77" t="s">
        <v>149</v>
      </c>
      <c r="BO250" s="77" t="s">
        <v>149</v>
      </c>
      <c r="BP250" s="77" t="s">
        <v>149</v>
      </c>
      <c r="BQ250" s="77" t="s">
        <v>149</v>
      </c>
      <c r="BR250" s="80" t="s">
        <v>149</v>
      </c>
      <c r="BS250" s="77" t="s">
        <v>149</v>
      </c>
      <c r="BT250" s="77" t="s">
        <v>149</v>
      </c>
      <c r="BU250" s="77" t="s">
        <v>149</v>
      </c>
      <c r="BV250" s="77" t="s">
        <v>149</v>
      </c>
      <c r="BW250" s="77" t="s">
        <v>149</v>
      </c>
      <c r="BX250" s="77" t="s">
        <v>149</v>
      </c>
      <c r="BY250" s="77" t="s">
        <v>149</v>
      </c>
      <c r="BZ250" s="77" t="s">
        <v>149</v>
      </c>
      <c r="CA250" s="77" t="s">
        <v>149</v>
      </c>
      <c r="CB250" s="77" t="s">
        <v>149</v>
      </c>
      <c r="CC250" s="77" t="s">
        <v>149</v>
      </c>
      <c r="CD250" s="77" t="s">
        <v>149</v>
      </c>
      <c r="CE250" s="77" t="s">
        <v>149</v>
      </c>
      <c r="CF250" s="77" t="s">
        <v>149</v>
      </c>
      <c r="CG250" s="77" t="s">
        <v>149</v>
      </c>
      <c r="CH250" s="77" t="s">
        <v>149</v>
      </c>
      <c r="CI250" s="77" t="s">
        <v>149</v>
      </c>
      <c r="CJ250" s="77" t="s">
        <v>149</v>
      </c>
      <c r="CK250" s="77" t="s">
        <v>149</v>
      </c>
      <c r="CL250" s="77" t="s">
        <v>149</v>
      </c>
      <c r="CM250" s="77" t="s">
        <v>149</v>
      </c>
      <c r="CN250" s="77" t="s">
        <v>149</v>
      </c>
      <c r="CO250" s="77" t="s">
        <v>149</v>
      </c>
      <c r="CP250" s="77" t="s">
        <v>149</v>
      </c>
      <c r="CQ250" s="77" t="s">
        <v>149</v>
      </c>
      <c r="CR250" s="77" t="s">
        <v>149</v>
      </c>
      <c r="CS250" s="77" t="s">
        <v>149</v>
      </c>
      <c r="CT250" s="77" t="s">
        <v>149</v>
      </c>
      <c r="CU250" s="77" t="s">
        <v>149</v>
      </c>
      <c r="CV250" s="77" t="s">
        <v>149</v>
      </c>
      <c r="CW250" s="77" t="s">
        <v>149</v>
      </c>
      <c r="CX250" s="77" t="s">
        <v>149</v>
      </c>
      <c r="CY250" s="77" t="s">
        <v>149</v>
      </c>
      <c r="CZ250" s="77" t="s">
        <v>149</v>
      </c>
      <c r="DA250" s="77" t="s">
        <v>149</v>
      </c>
      <c r="DB250" s="77" t="s">
        <v>149</v>
      </c>
      <c r="DC250" s="77" t="s">
        <v>149</v>
      </c>
      <c r="DD250" s="77" t="s">
        <v>149</v>
      </c>
      <c r="DE250" s="77" t="s">
        <v>149</v>
      </c>
      <c r="DF250" s="77" t="s">
        <v>149</v>
      </c>
      <c r="DG250" s="77" t="s">
        <v>149</v>
      </c>
      <c r="DH250" s="77" t="s">
        <v>149</v>
      </c>
      <c r="DI250" s="77" t="s">
        <v>149</v>
      </c>
      <c r="DJ250" s="77" t="s">
        <v>149</v>
      </c>
      <c r="DK250" s="77" t="s">
        <v>149</v>
      </c>
      <c r="DL250" s="77" t="s">
        <v>149</v>
      </c>
      <c r="DM250" s="77" t="s">
        <v>149</v>
      </c>
      <c r="DN250" s="77" t="s">
        <v>149</v>
      </c>
      <c r="DO250" s="77" t="s">
        <v>149</v>
      </c>
      <c r="DP250" s="77" t="s">
        <v>843</v>
      </c>
      <c r="DQ250" s="77" t="s">
        <v>149</v>
      </c>
      <c r="DR250" s="77" t="s">
        <v>149</v>
      </c>
      <c r="DS250" s="77" t="s">
        <v>149</v>
      </c>
      <c r="DT250" s="77" t="s">
        <v>149</v>
      </c>
      <c r="DU250" s="77" t="s">
        <v>149</v>
      </c>
      <c r="DV250" s="77" t="s">
        <v>149</v>
      </c>
      <c r="DW250" s="77" t="s">
        <v>149</v>
      </c>
      <c r="DX250" s="77" t="s">
        <v>149</v>
      </c>
      <c r="DY250" s="77" t="s">
        <v>149</v>
      </c>
      <c r="DZ250" s="77" t="s">
        <v>149</v>
      </c>
      <c r="EA250" s="77" t="s">
        <v>149</v>
      </c>
      <c r="EB250" s="77" t="s">
        <v>149</v>
      </c>
      <c r="EC250" s="77" t="s">
        <v>149</v>
      </c>
      <c r="ED250" s="77" t="s">
        <v>149</v>
      </c>
      <c r="EE250" s="77" t="s">
        <v>149</v>
      </c>
      <c r="EF250" s="77" t="s">
        <v>149</v>
      </c>
      <c r="EG250" s="77" t="s">
        <v>149</v>
      </c>
      <c r="EH250" s="77" t="s">
        <v>149</v>
      </c>
      <c r="EI250" s="77" t="s">
        <v>149</v>
      </c>
      <c r="EJ250" s="77" t="s">
        <v>149</v>
      </c>
      <c r="EK250" s="77" t="s">
        <v>149</v>
      </c>
      <c r="EL250" s="77" t="s">
        <v>2114</v>
      </c>
      <c r="EM250" s="77" t="s">
        <v>2115</v>
      </c>
      <c r="EN250" s="77" t="s">
        <v>2116</v>
      </c>
      <c r="EO250" s="77" t="s">
        <v>2117</v>
      </c>
      <c r="EP250" s="77" t="s">
        <v>2118</v>
      </c>
      <c r="EQ250" s="77" t="s">
        <v>2119</v>
      </c>
      <c r="ER250" s="77" t="s">
        <v>2120</v>
      </c>
      <c r="ES250" s="77" t="s">
        <v>2121</v>
      </c>
    </row>
    <row r="251" spans="1:149" s="2" customFormat="1" ht="22.5" customHeight="1" x14ac:dyDescent="0.35">
      <c r="A251" s="29">
        <v>249</v>
      </c>
      <c r="B251" s="77" t="s">
        <v>2122</v>
      </c>
      <c r="C251" s="78" t="s">
        <v>2123</v>
      </c>
      <c r="D251" s="77" t="s">
        <v>846</v>
      </c>
      <c r="E251" s="77" t="s">
        <v>2041</v>
      </c>
      <c r="F251" s="77"/>
      <c r="G251" s="77">
        <v>5</v>
      </c>
      <c r="H251" s="77" t="s">
        <v>157</v>
      </c>
      <c r="I251" s="77" t="s">
        <v>158</v>
      </c>
      <c r="J251" s="79">
        <v>5000000</v>
      </c>
      <c r="K251" s="79">
        <v>4500000</v>
      </c>
      <c r="L251" s="77" t="s">
        <v>259</v>
      </c>
      <c r="M251" s="77" t="s">
        <v>147</v>
      </c>
      <c r="N251" s="77">
        <v>160</v>
      </c>
      <c r="O251" s="77" t="s">
        <v>174</v>
      </c>
      <c r="P251" s="77">
        <v>12</v>
      </c>
      <c r="Q251" s="77" t="s">
        <v>175</v>
      </c>
      <c r="R251" s="77" t="s">
        <v>149</v>
      </c>
      <c r="S251" s="77" t="s">
        <v>149</v>
      </c>
      <c r="T251" s="77" t="s">
        <v>159</v>
      </c>
      <c r="U251" s="77" t="s">
        <v>149</v>
      </c>
      <c r="V251" s="77" t="s">
        <v>149</v>
      </c>
      <c r="W251" s="77" t="s">
        <v>149</v>
      </c>
      <c r="X251" s="77" t="s">
        <v>149</v>
      </c>
      <c r="Y251" s="77" t="s">
        <v>149</v>
      </c>
      <c r="Z251" s="77" t="s">
        <v>949</v>
      </c>
      <c r="AA251" s="77" t="s">
        <v>149</v>
      </c>
      <c r="AB251" s="77" t="s">
        <v>149</v>
      </c>
      <c r="AC251" s="77" t="s">
        <v>149</v>
      </c>
      <c r="AD251" s="77" t="s">
        <v>149</v>
      </c>
      <c r="AE251" s="77" t="s">
        <v>203</v>
      </c>
      <c r="AF251" s="77" t="s">
        <v>149</v>
      </c>
      <c r="AG251" s="77" t="s">
        <v>149</v>
      </c>
      <c r="AH251" s="77" t="s">
        <v>149</v>
      </c>
      <c r="AI251" s="77" t="s">
        <v>323</v>
      </c>
      <c r="AJ251" s="77" t="s">
        <v>149</v>
      </c>
      <c r="AK251" s="77" t="s">
        <v>149</v>
      </c>
      <c r="AL251" s="77" t="s">
        <v>149</v>
      </c>
      <c r="AM251" s="77" t="s">
        <v>149</v>
      </c>
      <c r="AN251" s="77" t="s">
        <v>149</v>
      </c>
      <c r="AO251" s="77" t="s">
        <v>148</v>
      </c>
      <c r="AP251" s="77" t="s">
        <v>149</v>
      </c>
      <c r="AQ251" s="77" t="s">
        <v>161</v>
      </c>
      <c r="AR251" s="77" t="s">
        <v>149</v>
      </c>
      <c r="AS251" s="77" t="s">
        <v>159</v>
      </c>
      <c r="AT251" s="77" t="s">
        <v>149</v>
      </c>
      <c r="AU251" s="77" t="s">
        <v>149</v>
      </c>
      <c r="AV251" s="77" t="s">
        <v>148</v>
      </c>
      <c r="AW251" s="77" t="s">
        <v>149</v>
      </c>
      <c r="AX251" s="77" t="s">
        <v>159</v>
      </c>
      <c r="AY251" s="77" t="s">
        <v>323</v>
      </c>
      <c r="AZ251" s="77" t="s">
        <v>149</v>
      </c>
      <c r="BA251" s="77" t="s">
        <v>149</v>
      </c>
      <c r="BB251" s="77" t="s">
        <v>149</v>
      </c>
      <c r="BC251" s="77"/>
      <c r="BD251" s="77" t="s">
        <v>149</v>
      </c>
      <c r="BE251" s="77" t="s">
        <v>149</v>
      </c>
      <c r="BF251" s="77" t="s">
        <v>149</v>
      </c>
      <c r="BG251" s="77" t="s">
        <v>148</v>
      </c>
      <c r="BH251" s="77" t="s">
        <v>149</v>
      </c>
      <c r="BI251" s="77" t="s">
        <v>149</v>
      </c>
      <c r="BJ251" s="77" t="s">
        <v>150</v>
      </c>
      <c r="BK251" s="77" t="s">
        <v>149</v>
      </c>
      <c r="BL251" s="77" t="s">
        <v>149</v>
      </c>
      <c r="BM251" s="77" t="s">
        <v>323</v>
      </c>
      <c r="BN251" s="77" t="s">
        <v>149</v>
      </c>
      <c r="BO251" s="77" t="s">
        <v>150</v>
      </c>
      <c r="BP251" s="77" t="s">
        <v>149</v>
      </c>
      <c r="BQ251" s="77" t="s">
        <v>149</v>
      </c>
      <c r="BR251" s="80" t="s">
        <v>149</v>
      </c>
      <c r="BS251" s="77" t="s">
        <v>149</v>
      </c>
      <c r="BT251" s="77" t="s">
        <v>150</v>
      </c>
      <c r="BU251" s="77" t="s">
        <v>149</v>
      </c>
      <c r="BV251" s="77" t="s">
        <v>149</v>
      </c>
      <c r="BW251" s="77" t="s">
        <v>149</v>
      </c>
      <c r="BX251" s="77" t="s">
        <v>149</v>
      </c>
      <c r="BY251" s="77" t="s">
        <v>149</v>
      </c>
      <c r="BZ251" s="77" t="s">
        <v>149</v>
      </c>
      <c r="CA251" s="77" t="s">
        <v>149</v>
      </c>
      <c r="CB251" s="77" t="s">
        <v>149</v>
      </c>
      <c r="CC251" s="77" t="s">
        <v>149</v>
      </c>
      <c r="CD251" s="77" t="s">
        <v>149</v>
      </c>
      <c r="CE251" s="77" t="s">
        <v>149</v>
      </c>
      <c r="CF251" s="77" t="s">
        <v>149</v>
      </c>
      <c r="CG251" s="77" t="s">
        <v>149</v>
      </c>
      <c r="CH251" s="77" t="s">
        <v>149</v>
      </c>
      <c r="CI251" s="77" t="s">
        <v>149</v>
      </c>
      <c r="CJ251" s="77" t="s">
        <v>149</v>
      </c>
      <c r="CK251" s="77" t="s">
        <v>149</v>
      </c>
      <c r="CL251" s="77" t="s">
        <v>149</v>
      </c>
      <c r="CM251" s="77" t="s">
        <v>149</v>
      </c>
      <c r="CN251" s="77" t="s">
        <v>149</v>
      </c>
      <c r="CO251" s="77" t="s">
        <v>149</v>
      </c>
      <c r="CP251" s="77" t="s">
        <v>149</v>
      </c>
      <c r="CQ251" s="77" t="s">
        <v>149</v>
      </c>
      <c r="CR251" s="77" t="s">
        <v>149</v>
      </c>
      <c r="CS251" s="77" t="s">
        <v>149</v>
      </c>
      <c r="CT251" s="77" t="s">
        <v>149</v>
      </c>
      <c r="CU251" s="77" t="s">
        <v>149</v>
      </c>
      <c r="CV251" s="77" t="s">
        <v>149</v>
      </c>
      <c r="CW251" s="77" t="s">
        <v>149</v>
      </c>
      <c r="CX251" s="77" t="s">
        <v>149</v>
      </c>
      <c r="CY251" s="77" t="s">
        <v>149</v>
      </c>
      <c r="CZ251" s="77" t="s">
        <v>149</v>
      </c>
      <c r="DA251" s="77" t="s">
        <v>149</v>
      </c>
      <c r="DB251" s="77" t="s">
        <v>149</v>
      </c>
      <c r="DC251" s="77" t="s">
        <v>149</v>
      </c>
      <c r="DD251" s="77" t="s">
        <v>149</v>
      </c>
      <c r="DE251" s="77" t="s">
        <v>149</v>
      </c>
      <c r="DF251" s="77" t="s">
        <v>149</v>
      </c>
      <c r="DG251" s="77" t="s">
        <v>149</v>
      </c>
      <c r="DH251" s="77" t="s">
        <v>149</v>
      </c>
      <c r="DI251" s="77" t="s">
        <v>149</v>
      </c>
      <c r="DJ251" s="77" t="s">
        <v>149</v>
      </c>
      <c r="DK251" s="77" t="s">
        <v>149</v>
      </c>
      <c r="DL251" s="77" t="s">
        <v>149</v>
      </c>
      <c r="DM251" s="77" t="s">
        <v>149</v>
      </c>
      <c r="DN251" s="77" t="s">
        <v>149</v>
      </c>
      <c r="DO251" s="77" t="s">
        <v>149</v>
      </c>
      <c r="DP251" s="77" t="s">
        <v>149</v>
      </c>
      <c r="DQ251" s="77" t="s">
        <v>149</v>
      </c>
      <c r="DR251" s="77" t="s">
        <v>149</v>
      </c>
      <c r="DS251" s="77" t="s">
        <v>149</v>
      </c>
      <c r="DT251" s="77" t="s">
        <v>149</v>
      </c>
      <c r="DU251" s="77" t="s">
        <v>149</v>
      </c>
      <c r="DV251" s="77" t="s">
        <v>149</v>
      </c>
      <c r="DW251" s="77" t="s">
        <v>149</v>
      </c>
      <c r="DX251" s="77" t="s">
        <v>149</v>
      </c>
      <c r="DY251" s="77" t="s">
        <v>149</v>
      </c>
      <c r="DZ251" s="77" t="s">
        <v>149</v>
      </c>
      <c r="EA251" s="77" t="s">
        <v>149</v>
      </c>
      <c r="EB251" s="77" t="s">
        <v>149</v>
      </c>
      <c r="EC251" s="77" t="s">
        <v>149</v>
      </c>
      <c r="ED251" s="77" t="s">
        <v>149</v>
      </c>
      <c r="EE251" s="77" t="s">
        <v>149</v>
      </c>
      <c r="EF251" s="77" t="s">
        <v>149</v>
      </c>
      <c r="EG251" s="77" t="s">
        <v>149</v>
      </c>
      <c r="EH251" s="77" t="s">
        <v>149</v>
      </c>
      <c r="EI251" s="77" t="s">
        <v>149</v>
      </c>
      <c r="EJ251" s="77" t="s">
        <v>149</v>
      </c>
      <c r="EK251" s="77" t="s">
        <v>149</v>
      </c>
      <c r="EL251" s="77" t="s">
        <v>2124</v>
      </c>
      <c r="EM251" s="77" t="s">
        <v>2125</v>
      </c>
      <c r="EN251" s="77" t="s">
        <v>2126</v>
      </c>
      <c r="EO251" s="77" t="s">
        <v>2127</v>
      </c>
      <c r="EP251" s="77" t="s">
        <v>2089</v>
      </c>
      <c r="EQ251" s="77" t="s">
        <v>2119</v>
      </c>
      <c r="ER251" s="77" t="s">
        <v>2128</v>
      </c>
      <c r="ES251" s="77" t="s">
        <v>2129</v>
      </c>
    </row>
    <row r="252" spans="1:149" s="2" customFormat="1" ht="22.5" customHeight="1" x14ac:dyDescent="0.35">
      <c r="A252" s="29">
        <v>250</v>
      </c>
      <c r="B252" s="77" t="s">
        <v>2130</v>
      </c>
      <c r="C252" s="78" t="s">
        <v>2131</v>
      </c>
      <c r="D252" s="77" t="s">
        <v>846</v>
      </c>
      <c r="E252" s="77" t="s">
        <v>2041</v>
      </c>
      <c r="F252" s="77">
        <v>44</v>
      </c>
      <c r="G252" s="77">
        <v>6</v>
      </c>
      <c r="H252" s="77" t="s">
        <v>157</v>
      </c>
      <c r="I252" s="77" t="s">
        <v>158</v>
      </c>
      <c r="J252" s="79">
        <v>7500000</v>
      </c>
      <c r="K252" s="79">
        <v>6000000</v>
      </c>
      <c r="L252" s="77" t="s">
        <v>370</v>
      </c>
      <c r="M252" s="77" t="s">
        <v>147</v>
      </c>
      <c r="N252" s="77">
        <v>525</v>
      </c>
      <c r="O252" s="77" t="s">
        <v>1641</v>
      </c>
      <c r="P252" s="77">
        <v>7</v>
      </c>
      <c r="Q252" s="77" t="s">
        <v>175</v>
      </c>
      <c r="R252" s="77" t="s">
        <v>149</v>
      </c>
      <c r="S252" s="77" t="s">
        <v>149</v>
      </c>
      <c r="T252" s="77" t="s">
        <v>149</v>
      </c>
      <c r="U252" s="77" t="s">
        <v>149</v>
      </c>
      <c r="V252" s="77" t="s">
        <v>149</v>
      </c>
      <c r="W252" s="77" t="s">
        <v>149</v>
      </c>
      <c r="X252" s="77" t="s">
        <v>149</v>
      </c>
      <c r="Y252" s="77" t="s">
        <v>149</v>
      </c>
      <c r="Z252" s="77" t="s">
        <v>149</v>
      </c>
      <c r="AA252" s="77" t="s">
        <v>149</v>
      </c>
      <c r="AB252" s="77" t="s">
        <v>149</v>
      </c>
      <c r="AC252" s="77" t="s">
        <v>149</v>
      </c>
      <c r="AD252" s="77" t="s">
        <v>149</v>
      </c>
      <c r="AE252" s="77" t="s">
        <v>149</v>
      </c>
      <c r="AF252" s="77" t="s">
        <v>149</v>
      </c>
      <c r="AG252" s="77" t="s">
        <v>149</v>
      </c>
      <c r="AH252" s="77" t="s">
        <v>149</v>
      </c>
      <c r="AI252" s="77" t="s">
        <v>149</v>
      </c>
      <c r="AJ252" s="77" t="s">
        <v>149</v>
      </c>
      <c r="AK252" s="77" t="s">
        <v>149</v>
      </c>
      <c r="AL252" s="77" t="s">
        <v>149</v>
      </c>
      <c r="AM252" s="77" t="s">
        <v>149</v>
      </c>
      <c r="AN252" s="77" t="s">
        <v>149</v>
      </c>
      <c r="AO252" s="77" t="s">
        <v>149</v>
      </c>
      <c r="AP252" s="77" t="s">
        <v>149</v>
      </c>
      <c r="AQ252" s="77" t="s">
        <v>149</v>
      </c>
      <c r="AR252" s="77" t="s">
        <v>149</v>
      </c>
      <c r="AS252" s="77" t="s">
        <v>149</v>
      </c>
      <c r="AT252" s="77" t="s">
        <v>149</v>
      </c>
      <c r="AU252" s="77" t="s">
        <v>149</v>
      </c>
      <c r="AV252" s="77" t="s">
        <v>149</v>
      </c>
      <c r="AW252" s="77" t="s">
        <v>149</v>
      </c>
      <c r="AX252" s="77" t="s">
        <v>149</v>
      </c>
      <c r="AY252" s="77" t="s">
        <v>149</v>
      </c>
      <c r="AZ252" s="77" t="s">
        <v>149</v>
      </c>
      <c r="BA252" s="77" t="s">
        <v>149</v>
      </c>
      <c r="BB252" s="77" t="s">
        <v>149</v>
      </c>
      <c r="BC252" s="77"/>
      <c r="BD252" s="77" t="s">
        <v>149</v>
      </c>
      <c r="BE252" s="77" t="s">
        <v>149</v>
      </c>
      <c r="BF252" s="77" t="s">
        <v>149</v>
      </c>
      <c r="BG252" s="77" t="s">
        <v>149</v>
      </c>
      <c r="BH252" s="77" t="s">
        <v>149</v>
      </c>
      <c r="BI252" s="77" t="s">
        <v>149</v>
      </c>
      <c r="BJ252" s="77" t="s">
        <v>149</v>
      </c>
      <c r="BK252" s="77" t="s">
        <v>149</v>
      </c>
      <c r="BL252" s="77" t="s">
        <v>149</v>
      </c>
      <c r="BM252" s="77" t="s">
        <v>149</v>
      </c>
      <c r="BN252" s="77" t="s">
        <v>149</v>
      </c>
      <c r="BO252" s="77" t="s">
        <v>149</v>
      </c>
      <c r="BP252" s="77" t="s">
        <v>149</v>
      </c>
      <c r="BQ252" s="77" t="s">
        <v>149</v>
      </c>
      <c r="BR252" s="77" t="s">
        <v>149</v>
      </c>
      <c r="BS252" s="77" t="s">
        <v>149</v>
      </c>
      <c r="BT252" s="77" t="s">
        <v>149</v>
      </c>
      <c r="BU252" s="77" t="s">
        <v>149</v>
      </c>
      <c r="BV252" s="77" t="s">
        <v>149</v>
      </c>
      <c r="BW252" s="77" t="s">
        <v>149</v>
      </c>
      <c r="BX252" s="77" t="s">
        <v>149</v>
      </c>
      <c r="BY252" s="77" t="s">
        <v>149</v>
      </c>
      <c r="BZ252" s="77" t="s">
        <v>149</v>
      </c>
      <c r="CA252" s="77" t="s">
        <v>149</v>
      </c>
      <c r="CB252" s="77" t="s">
        <v>149</v>
      </c>
      <c r="CC252" s="77" t="s">
        <v>149</v>
      </c>
      <c r="CD252" s="77" t="s">
        <v>149</v>
      </c>
      <c r="CE252" s="77" t="s">
        <v>149</v>
      </c>
      <c r="CF252" s="77" t="s">
        <v>149</v>
      </c>
      <c r="CG252" s="77" t="s">
        <v>149</v>
      </c>
      <c r="CH252" s="77" t="s">
        <v>149</v>
      </c>
      <c r="CI252" s="77" t="s">
        <v>149</v>
      </c>
      <c r="CJ252" s="77" t="s">
        <v>149</v>
      </c>
      <c r="CK252" s="77" t="s">
        <v>149</v>
      </c>
      <c r="CL252" s="77" t="s">
        <v>149</v>
      </c>
      <c r="CM252" s="77" t="s">
        <v>149</v>
      </c>
      <c r="CN252" s="77" t="s">
        <v>149</v>
      </c>
      <c r="CO252" s="77" t="s">
        <v>149</v>
      </c>
      <c r="CP252" s="77" t="s">
        <v>149</v>
      </c>
      <c r="CQ252" s="77" t="s">
        <v>149</v>
      </c>
      <c r="CR252" s="77" t="s">
        <v>149</v>
      </c>
      <c r="CS252" s="77" t="s">
        <v>149</v>
      </c>
      <c r="CT252" s="77" t="s">
        <v>149</v>
      </c>
      <c r="CU252" s="77" t="s">
        <v>149</v>
      </c>
      <c r="CV252" s="77" t="s">
        <v>149</v>
      </c>
      <c r="CW252" s="77" t="s">
        <v>149</v>
      </c>
      <c r="CX252" s="77" t="s">
        <v>149</v>
      </c>
      <c r="CY252" s="77" t="s">
        <v>149</v>
      </c>
      <c r="CZ252" s="77" t="s">
        <v>149</v>
      </c>
      <c r="DA252" s="77" t="s">
        <v>149</v>
      </c>
      <c r="DB252" s="77" t="s">
        <v>149</v>
      </c>
      <c r="DC252" s="77" t="s">
        <v>149</v>
      </c>
      <c r="DD252" s="77" t="s">
        <v>149</v>
      </c>
      <c r="DE252" s="77" t="s">
        <v>149</v>
      </c>
      <c r="DF252" s="77" t="s">
        <v>149</v>
      </c>
      <c r="DG252" s="77" t="s">
        <v>149</v>
      </c>
      <c r="DH252" s="77" t="s">
        <v>149</v>
      </c>
      <c r="DI252" s="77" t="s">
        <v>149</v>
      </c>
      <c r="DJ252" s="77" t="s">
        <v>149</v>
      </c>
      <c r="DK252" s="77" t="s">
        <v>149</v>
      </c>
      <c r="DL252" s="77" t="s">
        <v>149</v>
      </c>
      <c r="DM252" s="77" t="s">
        <v>149</v>
      </c>
      <c r="DN252" s="77" t="s">
        <v>149</v>
      </c>
      <c r="DO252" s="77" t="s">
        <v>149</v>
      </c>
      <c r="DP252" s="77" t="s">
        <v>149</v>
      </c>
      <c r="DQ252" s="77" t="s">
        <v>149</v>
      </c>
      <c r="DR252" s="77" t="s">
        <v>149</v>
      </c>
      <c r="DS252" s="77" t="s">
        <v>149</v>
      </c>
      <c r="DT252" s="77" t="s">
        <v>149</v>
      </c>
      <c r="DU252" s="77" t="s">
        <v>149</v>
      </c>
      <c r="DV252" s="77" t="s">
        <v>149</v>
      </c>
      <c r="DW252" s="77" t="s">
        <v>149</v>
      </c>
      <c r="DX252" s="77" t="s">
        <v>149</v>
      </c>
      <c r="DY252" s="77" t="s">
        <v>149</v>
      </c>
      <c r="DZ252" s="77" t="s">
        <v>149</v>
      </c>
      <c r="EA252" s="77" t="s">
        <v>149</v>
      </c>
      <c r="EB252" s="77" t="s">
        <v>149</v>
      </c>
      <c r="EC252" s="77" t="s">
        <v>149</v>
      </c>
      <c r="ED252" s="77" t="s">
        <v>149</v>
      </c>
      <c r="EE252" s="77" t="s">
        <v>149</v>
      </c>
      <c r="EF252" s="77" t="s">
        <v>149</v>
      </c>
      <c r="EG252" s="77" t="s">
        <v>149</v>
      </c>
      <c r="EH252" s="77" t="s">
        <v>149</v>
      </c>
      <c r="EI252" s="77" t="s">
        <v>149</v>
      </c>
      <c r="EJ252" s="77" t="s">
        <v>149</v>
      </c>
      <c r="EK252" s="77" t="s">
        <v>149</v>
      </c>
      <c r="EL252" s="77" t="s">
        <v>2132</v>
      </c>
      <c r="EM252" s="77" t="s">
        <v>2133</v>
      </c>
      <c r="EN252" s="77" t="s">
        <v>2134</v>
      </c>
      <c r="EO252" s="77" t="s">
        <v>2135</v>
      </c>
      <c r="EP252" s="77" t="s">
        <v>2136</v>
      </c>
      <c r="EQ252" s="77" t="s">
        <v>2137</v>
      </c>
      <c r="ER252" s="77" t="s">
        <v>2138</v>
      </c>
      <c r="ES252" s="77" t="s">
        <v>2060</v>
      </c>
    </row>
    <row r="253" spans="1:149" s="2" customFormat="1" ht="22.5" customHeight="1" x14ac:dyDescent="0.35">
      <c r="A253" s="29">
        <v>251</v>
      </c>
      <c r="B253" s="77" t="s">
        <v>2139</v>
      </c>
      <c r="C253" s="77"/>
      <c r="D253" s="77" t="s">
        <v>846</v>
      </c>
      <c r="E253" s="77" t="s">
        <v>2041</v>
      </c>
      <c r="F253" s="77"/>
      <c r="G253" s="77">
        <v>4</v>
      </c>
      <c r="H253" s="77" t="s">
        <v>157</v>
      </c>
      <c r="I253" s="77" t="s">
        <v>172</v>
      </c>
      <c r="J253" s="79">
        <v>6500000</v>
      </c>
      <c r="K253" s="79">
        <v>6000000</v>
      </c>
      <c r="L253" s="77" t="s">
        <v>173</v>
      </c>
      <c r="M253" s="77" t="s">
        <v>147</v>
      </c>
      <c r="N253" s="77">
        <v>264</v>
      </c>
      <c r="O253" s="77" t="s">
        <v>174</v>
      </c>
      <c r="P253" s="77">
        <v>13</v>
      </c>
      <c r="Q253" s="77" t="s">
        <v>1857</v>
      </c>
      <c r="R253" s="77" t="s">
        <v>149</v>
      </c>
      <c r="S253" s="77" t="s">
        <v>149</v>
      </c>
      <c r="T253" s="77" t="s">
        <v>149</v>
      </c>
      <c r="U253" s="77" t="s">
        <v>149</v>
      </c>
      <c r="V253" s="77" t="s">
        <v>149</v>
      </c>
      <c r="W253" s="77" t="s">
        <v>149</v>
      </c>
      <c r="X253" s="77" t="s">
        <v>149</v>
      </c>
      <c r="Y253" s="77" t="s">
        <v>149</v>
      </c>
      <c r="Z253" s="77" t="s">
        <v>149</v>
      </c>
      <c r="AA253" s="77" t="s">
        <v>149</v>
      </c>
      <c r="AB253" s="77" t="s">
        <v>149</v>
      </c>
      <c r="AC253" s="77" t="s">
        <v>149</v>
      </c>
      <c r="AD253" s="77" t="s">
        <v>149</v>
      </c>
      <c r="AE253" s="77" t="s">
        <v>149</v>
      </c>
      <c r="AF253" s="77" t="s">
        <v>149</v>
      </c>
      <c r="AG253" s="77" t="s">
        <v>149</v>
      </c>
      <c r="AH253" s="77" t="s">
        <v>149</v>
      </c>
      <c r="AI253" s="77" t="s">
        <v>149</v>
      </c>
      <c r="AJ253" s="77" t="s">
        <v>149</v>
      </c>
      <c r="AK253" s="77" t="s">
        <v>149</v>
      </c>
      <c r="AL253" s="77" t="s">
        <v>149</v>
      </c>
      <c r="AM253" s="77" t="s">
        <v>149</v>
      </c>
      <c r="AN253" s="77" t="s">
        <v>149</v>
      </c>
      <c r="AO253" s="77" t="s">
        <v>149</v>
      </c>
      <c r="AP253" s="77" t="s">
        <v>149</v>
      </c>
      <c r="AQ253" s="77" t="s">
        <v>149</v>
      </c>
      <c r="AR253" s="77" t="s">
        <v>149</v>
      </c>
      <c r="AS253" s="77" t="s">
        <v>149</v>
      </c>
      <c r="AT253" s="77" t="s">
        <v>149</v>
      </c>
      <c r="AU253" s="77" t="s">
        <v>149</v>
      </c>
      <c r="AV253" s="77" t="s">
        <v>149</v>
      </c>
      <c r="AW253" s="77" t="s">
        <v>149</v>
      </c>
      <c r="AX253" s="77" t="s">
        <v>149</v>
      </c>
      <c r="AY253" s="77" t="s">
        <v>149</v>
      </c>
      <c r="AZ253" s="77" t="s">
        <v>149</v>
      </c>
      <c r="BA253" s="77" t="s">
        <v>149</v>
      </c>
      <c r="BB253" s="77" t="s">
        <v>149</v>
      </c>
      <c r="BC253" s="77"/>
      <c r="BD253" s="77" t="s">
        <v>149</v>
      </c>
      <c r="BE253" s="77" t="s">
        <v>149</v>
      </c>
      <c r="BF253" s="77" t="s">
        <v>149</v>
      </c>
      <c r="BG253" s="77" t="s">
        <v>149</v>
      </c>
      <c r="BH253" s="77" t="s">
        <v>149</v>
      </c>
      <c r="BI253" s="77" t="s">
        <v>149</v>
      </c>
      <c r="BJ253" s="77" t="s">
        <v>149</v>
      </c>
      <c r="BK253" s="77" t="s">
        <v>149</v>
      </c>
      <c r="BL253" s="77" t="s">
        <v>149</v>
      </c>
      <c r="BM253" s="77" t="s">
        <v>149</v>
      </c>
      <c r="BN253" s="77" t="s">
        <v>149</v>
      </c>
      <c r="BO253" s="77" t="s">
        <v>149</v>
      </c>
      <c r="BP253" s="77" t="s">
        <v>149</v>
      </c>
      <c r="BQ253" s="77" t="s">
        <v>149</v>
      </c>
      <c r="BR253" s="77" t="s">
        <v>149</v>
      </c>
      <c r="BS253" s="77" t="s">
        <v>149</v>
      </c>
      <c r="BT253" s="77" t="s">
        <v>149</v>
      </c>
      <c r="BU253" s="77" t="s">
        <v>149</v>
      </c>
      <c r="BV253" s="77" t="s">
        <v>149</v>
      </c>
      <c r="BW253" s="77" t="s">
        <v>149</v>
      </c>
      <c r="BX253" s="77" t="s">
        <v>149</v>
      </c>
      <c r="BY253" s="77" t="s">
        <v>149</v>
      </c>
      <c r="BZ253" s="77" t="s">
        <v>149</v>
      </c>
      <c r="CA253" s="77" t="s">
        <v>149</v>
      </c>
      <c r="CB253" s="77" t="s">
        <v>149</v>
      </c>
      <c r="CC253" s="77" t="s">
        <v>149</v>
      </c>
      <c r="CD253" s="77" t="s">
        <v>149</v>
      </c>
      <c r="CE253" s="77" t="s">
        <v>149</v>
      </c>
      <c r="CF253" s="77" t="s">
        <v>149</v>
      </c>
      <c r="CG253" s="77" t="s">
        <v>149</v>
      </c>
      <c r="CH253" s="77" t="s">
        <v>149</v>
      </c>
      <c r="CI253" s="77" t="s">
        <v>149</v>
      </c>
      <c r="CJ253" s="77" t="s">
        <v>149</v>
      </c>
      <c r="CK253" s="77" t="s">
        <v>149</v>
      </c>
      <c r="CL253" s="77" t="s">
        <v>149</v>
      </c>
      <c r="CM253" s="77" t="s">
        <v>149</v>
      </c>
      <c r="CN253" s="77" t="s">
        <v>149</v>
      </c>
      <c r="CO253" s="77" t="s">
        <v>149</v>
      </c>
      <c r="CP253" s="77" t="s">
        <v>149</v>
      </c>
      <c r="CQ253" s="77" t="s">
        <v>149</v>
      </c>
      <c r="CR253" s="77" t="s">
        <v>149</v>
      </c>
      <c r="CS253" s="77" t="s">
        <v>149</v>
      </c>
      <c r="CT253" s="77" t="s">
        <v>149</v>
      </c>
      <c r="CU253" s="77" t="s">
        <v>149</v>
      </c>
      <c r="CV253" s="77" t="s">
        <v>149</v>
      </c>
      <c r="CW253" s="77" t="s">
        <v>149</v>
      </c>
      <c r="CX253" s="77" t="s">
        <v>149</v>
      </c>
      <c r="CY253" s="77" t="s">
        <v>149</v>
      </c>
      <c r="CZ253" s="77" t="s">
        <v>149</v>
      </c>
      <c r="DA253" s="77" t="s">
        <v>149</v>
      </c>
      <c r="DB253" s="77" t="s">
        <v>149</v>
      </c>
      <c r="DC253" s="77" t="s">
        <v>149</v>
      </c>
      <c r="DD253" s="77" t="s">
        <v>149</v>
      </c>
      <c r="DE253" s="77" t="s">
        <v>149</v>
      </c>
      <c r="DF253" s="77" t="s">
        <v>149</v>
      </c>
      <c r="DG253" s="77" t="s">
        <v>149</v>
      </c>
      <c r="DH253" s="77" t="s">
        <v>149</v>
      </c>
      <c r="DI253" s="77" t="s">
        <v>149</v>
      </c>
      <c r="DJ253" s="77" t="s">
        <v>149</v>
      </c>
      <c r="DK253" s="77" t="s">
        <v>149</v>
      </c>
      <c r="DL253" s="77" t="s">
        <v>149</v>
      </c>
      <c r="DM253" s="77" t="s">
        <v>149</v>
      </c>
      <c r="DN253" s="77" t="s">
        <v>149</v>
      </c>
      <c r="DO253" s="77" t="s">
        <v>149</v>
      </c>
      <c r="DP253" s="77" t="s">
        <v>149</v>
      </c>
      <c r="DQ253" s="77" t="s">
        <v>149</v>
      </c>
      <c r="DR253" s="77" t="s">
        <v>149</v>
      </c>
      <c r="DS253" s="77" t="s">
        <v>149</v>
      </c>
      <c r="DT253" s="77" t="s">
        <v>149</v>
      </c>
      <c r="DU253" s="77" t="s">
        <v>149</v>
      </c>
      <c r="DV253" s="77" t="s">
        <v>149</v>
      </c>
      <c r="DW253" s="77" t="s">
        <v>149</v>
      </c>
      <c r="DX253" s="77" t="s">
        <v>149</v>
      </c>
      <c r="DY253" s="77" t="s">
        <v>149</v>
      </c>
      <c r="DZ253" s="77" t="s">
        <v>149</v>
      </c>
      <c r="EA253" s="77" t="s">
        <v>149</v>
      </c>
      <c r="EB253" s="77" t="s">
        <v>149</v>
      </c>
      <c r="EC253" s="77" t="s">
        <v>149</v>
      </c>
      <c r="ED253" s="77" t="s">
        <v>149</v>
      </c>
      <c r="EE253" s="77" t="s">
        <v>149</v>
      </c>
      <c r="EF253" s="77" t="s">
        <v>149</v>
      </c>
      <c r="EG253" s="77" t="s">
        <v>149</v>
      </c>
      <c r="EH253" s="77" t="s">
        <v>149</v>
      </c>
      <c r="EI253" s="77" t="s">
        <v>149</v>
      </c>
      <c r="EJ253" s="77" t="s">
        <v>149</v>
      </c>
      <c r="EK253" s="77" t="s">
        <v>149</v>
      </c>
      <c r="EL253" s="77" t="s">
        <v>2140</v>
      </c>
      <c r="EM253" s="77" t="s">
        <v>2141</v>
      </c>
      <c r="EN253" s="77" t="s">
        <v>2142</v>
      </c>
      <c r="EO253" s="77" t="s">
        <v>2117</v>
      </c>
      <c r="EP253" s="77" t="s">
        <v>2143</v>
      </c>
      <c r="EQ253" s="77" t="s">
        <v>2047</v>
      </c>
      <c r="ER253" s="77" t="s">
        <v>2144</v>
      </c>
      <c r="ES253" s="77" t="s">
        <v>2145</v>
      </c>
    </row>
    <row r="254" spans="1:149" s="2" customFormat="1" ht="22.5" customHeight="1" x14ac:dyDescent="0.35">
      <c r="A254" s="29">
        <v>252</v>
      </c>
      <c r="B254" s="77" t="s">
        <v>352</v>
      </c>
      <c r="C254" s="78" t="s">
        <v>2146</v>
      </c>
      <c r="D254" s="77" t="s">
        <v>846</v>
      </c>
      <c r="E254" s="77" t="s">
        <v>2041</v>
      </c>
      <c r="F254" s="77"/>
      <c r="G254" s="77">
        <v>3</v>
      </c>
      <c r="H254" s="77" t="s">
        <v>157</v>
      </c>
      <c r="I254" s="77" t="s">
        <v>1545</v>
      </c>
      <c r="J254" s="79">
        <v>2500000</v>
      </c>
      <c r="K254" s="79">
        <v>2400000</v>
      </c>
      <c r="L254" s="77" t="s">
        <v>442</v>
      </c>
      <c r="M254" s="77" t="s">
        <v>147</v>
      </c>
      <c r="N254" s="77">
        <v>60</v>
      </c>
      <c r="O254" s="77" t="s">
        <v>272</v>
      </c>
      <c r="P254" s="77">
        <v>7</v>
      </c>
      <c r="Q254" s="77" t="s">
        <v>175</v>
      </c>
      <c r="R254" s="77" t="s">
        <v>149</v>
      </c>
      <c r="S254" s="77" t="s">
        <v>149</v>
      </c>
      <c r="T254" s="77" t="s">
        <v>149</v>
      </c>
      <c r="U254" s="77" t="s">
        <v>149</v>
      </c>
      <c r="V254" s="77" t="s">
        <v>149</v>
      </c>
      <c r="W254" s="77" t="s">
        <v>149</v>
      </c>
      <c r="X254" s="77" t="s">
        <v>149</v>
      </c>
      <c r="Y254" s="77" t="s">
        <v>149</v>
      </c>
      <c r="Z254" s="77" t="s">
        <v>149</v>
      </c>
      <c r="AA254" s="77" t="s">
        <v>149</v>
      </c>
      <c r="AB254" s="77" t="s">
        <v>149</v>
      </c>
      <c r="AC254" s="77" t="s">
        <v>149</v>
      </c>
      <c r="AD254" s="77" t="s">
        <v>149</v>
      </c>
      <c r="AE254" s="77" t="s">
        <v>149</v>
      </c>
      <c r="AF254" s="77" t="s">
        <v>149</v>
      </c>
      <c r="AG254" s="77" t="s">
        <v>149</v>
      </c>
      <c r="AH254" s="77" t="s">
        <v>149</v>
      </c>
      <c r="AI254" s="77" t="s">
        <v>149</v>
      </c>
      <c r="AJ254" s="77" t="s">
        <v>149</v>
      </c>
      <c r="AK254" s="77" t="s">
        <v>149</v>
      </c>
      <c r="AL254" s="77" t="s">
        <v>149</v>
      </c>
      <c r="AM254" s="77" t="s">
        <v>149</v>
      </c>
      <c r="AN254" s="77" t="s">
        <v>149</v>
      </c>
      <c r="AO254" s="77" t="s">
        <v>149</v>
      </c>
      <c r="AP254" s="77" t="s">
        <v>149</v>
      </c>
      <c r="AQ254" s="77" t="s">
        <v>149</v>
      </c>
      <c r="AR254" s="77" t="s">
        <v>149</v>
      </c>
      <c r="AS254" s="77" t="s">
        <v>149</v>
      </c>
      <c r="AT254" s="77" t="s">
        <v>149</v>
      </c>
      <c r="AU254" s="77" t="s">
        <v>149</v>
      </c>
      <c r="AV254" s="77" t="s">
        <v>149</v>
      </c>
      <c r="AW254" s="77" t="s">
        <v>149</v>
      </c>
      <c r="AX254" s="77" t="s">
        <v>149</v>
      </c>
      <c r="AY254" s="77" t="s">
        <v>149</v>
      </c>
      <c r="AZ254" s="77" t="s">
        <v>149</v>
      </c>
      <c r="BA254" s="77" t="s">
        <v>149</v>
      </c>
      <c r="BB254" s="77" t="s">
        <v>149</v>
      </c>
      <c r="BC254" s="77"/>
      <c r="BD254" s="77" t="s">
        <v>149</v>
      </c>
      <c r="BE254" s="77" t="s">
        <v>149</v>
      </c>
      <c r="BF254" s="77" t="s">
        <v>149</v>
      </c>
      <c r="BG254" s="77" t="s">
        <v>149</v>
      </c>
      <c r="BH254" s="77" t="s">
        <v>149</v>
      </c>
      <c r="BI254" s="77" t="s">
        <v>149</v>
      </c>
      <c r="BJ254" s="77" t="s">
        <v>149</v>
      </c>
      <c r="BK254" s="77" t="s">
        <v>149</v>
      </c>
      <c r="BL254" s="77" t="s">
        <v>149</v>
      </c>
      <c r="BM254" s="77" t="s">
        <v>149</v>
      </c>
      <c r="BN254" s="77" t="s">
        <v>149</v>
      </c>
      <c r="BO254" s="77" t="s">
        <v>149</v>
      </c>
      <c r="BP254" s="77" t="s">
        <v>149</v>
      </c>
      <c r="BQ254" s="77" t="s">
        <v>149</v>
      </c>
      <c r="BR254" s="77" t="s">
        <v>149</v>
      </c>
      <c r="BS254" s="77" t="s">
        <v>149</v>
      </c>
      <c r="BT254" s="77" t="s">
        <v>149</v>
      </c>
      <c r="BU254" s="77" t="s">
        <v>149</v>
      </c>
      <c r="BV254" s="77" t="s">
        <v>149</v>
      </c>
      <c r="BW254" s="77" t="s">
        <v>149</v>
      </c>
      <c r="BX254" s="77" t="s">
        <v>149</v>
      </c>
      <c r="BY254" s="77" t="s">
        <v>149</v>
      </c>
      <c r="BZ254" s="77" t="s">
        <v>149</v>
      </c>
      <c r="CA254" s="77" t="s">
        <v>149</v>
      </c>
      <c r="CB254" s="77" t="s">
        <v>149</v>
      </c>
      <c r="CC254" s="77" t="s">
        <v>149</v>
      </c>
      <c r="CD254" s="77" t="s">
        <v>149</v>
      </c>
      <c r="CE254" s="77" t="s">
        <v>149</v>
      </c>
      <c r="CF254" s="77" t="s">
        <v>149</v>
      </c>
      <c r="CG254" s="77" t="s">
        <v>149</v>
      </c>
      <c r="CH254" s="77" t="s">
        <v>149</v>
      </c>
      <c r="CI254" s="77" t="s">
        <v>149</v>
      </c>
      <c r="CJ254" s="77" t="s">
        <v>149</v>
      </c>
      <c r="CK254" s="77" t="s">
        <v>149</v>
      </c>
      <c r="CL254" s="77" t="s">
        <v>149</v>
      </c>
      <c r="CM254" s="77" t="s">
        <v>149</v>
      </c>
      <c r="CN254" s="77" t="s">
        <v>149</v>
      </c>
      <c r="CO254" s="77" t="s">
        <v>149</v>
      </c>
      <c r="CP254" s="77" t="s">
        <v>149</v>
      </c>
      <c r="CQ254" s="77" t="s">
        <v>149</v>
      </c>
      <c r="CR254" s="77" t="s">
        <v>149</v>
      </c>
      <c r="CS254" s="77" t="s">
        <v>149</v>
      </c>
      <c r="CT254" s="77" t="s">
        <v>149</v>
      </c>
      <c r="CU254" s="77" t="s">
        <v>149</v>
      </c>
      <c r="CV254" s="77" t="s">
        <v>149</v>
      </c>
      <c r="CW254" s="77" t="s">
        <v>149</v>
      </c>
      <c r="CX254" s="77" t="s">
        <v>149</v>
      </c>
      <c r="CY254" s="77" t="s">
        <v>149</v>
      </c>
      <c r="CZ254" s="77" t="s">
        <v>149</v>
      </c>
      <c r="DA254" s="77" t="s">
        <v>149</v>
      </c>
      <c r="DB254" s="77" t="s">
        <v>149</v>
      </c>
      <c r="DC254" s="77" t="s">
        <v>149</v>
      </c>
      <c r="DD254" s="77" t="s">
        <v>149</v>
      </c>
      <c r="DE254" s="77" t="s">
        <v>149</v>
      </c>
      <c r="DF254" s="77" t="s">
        <v>149</v>
      </c>
      <c r="DG254" s="77" t="s">
        <v>149</v>
      </c>
      <c r="DH254" s="77" t="s">
        <v>149</v>
      </c>
      <c r="DI254" s="77" t="s">
        <v>149</v>
      </c>
      <c r="DJ254" s="77" t="s">
        <v>149</v>
      </c>
      <c r="DK254" s="77" t="s">
        <v>149</v>
      </c>
      <c r="DL254" s="77" t="s">
        <v>149</v>
      </c>
      <c r="DM254" s="77" t="s">
        <v>149</v>
      </c>
      <c r="DN254" s="77" t="s">
        <v>149</v>
      </c>
      <c r="DO254" s="77" t="s">
        <v>149</v>
      </c>
      <c r="DP254" s="77" t="s">
        <v>149</v>
      </c>
      <c r="DQ254" s="77" t="s">
        <v>149</v>
      </c>
      <c r="DR254" s="77" t="s">
        <v>149</v>
      </c>
      <c r="DS254" s="77" t="s">
        <v>149</v>
      </c>
      <c r="DT254" s="77" t="s">
        <v>149</v>
      </c>
      <c r="DU254" s="77" t="s">
        <v>149</v>
      </c>
      <c r="DV254" s="77" t="s">
        <v>149</v>
      </c>
      <c r="DW254" s="77" t="s">
        <v>149</v>
      </c>
      <c r="DX254" s="77" t="s">
        <v>149</v>
      </c>
      <c r="DY254" s="77" t="s">
        <v>149</v>
      </c>
      <c r="DZ254" s="77" t="s">
        <v>149</v>
      </c>
      <c r="EA254" s="77" t="s">
        <v>149</v>
      </c>
      <c r="EB254" s="77" t="s">
        <v>149</v>
      </c>
      <c r="EC254" s="77" t="s">
        <v>149</v>
      </c>
      <c r="ED254" s="77" t="s">
        <v>149</v>
      </c>
      <c r="EE254" s="77" t="s">
        <v>149</v>
      </c>
      <c r="EF254" s="77" t="s">
        <v>149</v>
      </c>
      <c r="EG254" s="77" t="s">
        <v>149</v>
      </c>
      <c r="EH254" s="77" t="s">
        <v>149</v>
      </c>
      <c r="EI254" s="77" t="s">
        <v>149</v>
      </c>
      <c r="EJ254" s="77" t="s">
        <v>149</v>
      </c>
      <c r="EK254" s="77" t="s">
        <v>149</v>
      </c>
      <c r="EL254" s="77" t="s">
        <v>2147</v>
      </c>
      <c r="EM254" s="77" t="s">
        <v>2148</v>
      </c>
      <c r="EN254" s="77" t="s">
        <v>2149</v>
      </c>
      <c r="EO254" s="77" t="s">
        <v>2150</v>
      </c>
      <c r="EP254" s="77" t="s">
        <v>2118</v>
      </c>
      <c r="EQ254" s="77" t="s">
        <v>2099</v>
      </c>
      <c r="ER254" s="77" t="s">
        <v>2151</v>
      </c>
      <c r="ES254" s="77" t="s">
        <v>2152</v>
      </c>
    </row>
    <row r="255" spans="1:149" s="2" customFormat="1" ht="22.5" customHeight="1" x14ac:dyDescent="0.35">
      <c r="A255" s="29">
        <v>253</v>
      </c>
      <c r="B255" s="77" t="s">
        <v>2153</v>
      </c>
      <c r="C255" s="78" t="s">
        <v>2154</v>
      </c>
      <c r="D255" s="77" t="s">
        <v>846</v>
      </c>
      <c r="E255" s="77" t="s">
        <v>2041</v>
      </c>
      <c r="F255" s="77">
        <v>61</v>
      </c>
      <c r="G255" s="77">
        <v>5</v>
      </c>
      <c r="H255" s="77" t="s">
        <v>157</v>
      </c>
      <c r="I255" s="77" t="s">
        <v>210</v>
      </c>
      <c r="J255" s="79">
        <v>8500000</v>
      </c>
      <c r="K255" s="79">
        <v>7000000</v>
      </c>
      <c r="L255" s="77" t="s">
        <v>255</v>
      </c>
      <c r="M255" s="77"/>
      <c r="N255" s="77">
        <v>396</v>
      </c>
      <c r="O255" s="77" t="s">
        <v>644</v>
      </c>
      <c r="P255" s="77">
        <v>9</v>
      </c>
      <c r="Q255" s="77" t="s">
        <v>175</v>
      </c>
      <c r="R255" s="77" t="s">
        <v>149</v>
      </c>
      <c r="S255" s="77" t="s">
        <v>149</v>
      </c>
      <c r="T255" s="77" t="s">
        <v>149</v>
      </c>
      <c r="U255" s="77" t="s">
        <v>149</v>
      </c>
      <c r="V255" s="77" t="s">
        <v>149</v>
      </c>
      <c r="W255" s="77" t="s">
        <v>149</v>
      </c>
      <c r="X255" s="77" t="s">
        <v>149</v>
      </c>
      <c r="Y255" s="77" t="s">
        <v>149</v>
      </c>
      <c r="Z255" s="77" t="s">
        <v>149</v>
      </c>
      <c r="AA255" s="77" t="s">
        <v>149</v>
      </c>
      <c r="AB255" s="77" t="s">
        <v>149</v>
      </c>
      <c r="AC255" s="77" t="s">
        <v>149</v>
      </c>
      <c r="AD255" s="77" t="s">
        <v>149</v>
      </c>
      <c r="AE255" s="77" t="s">
        <v>149</v>
      </c>
      <c r="AF255" s="77" t="s">
        <v>149</v>
      </c>
      <c r="AG255" s="77" t="s">
        <v>149</v>
      </c>
      <c r="AH255" s="77" t="s">
        <v>149</v>
      </c>
      <c r="AI255" s="77" t="s">
        <v>149</v>
      </c>
      <c r="AJ255" s="77" t="s">
        <v>149</v>
      </c>
      <c r="AK255" s="77" t="s">
        <v>149</v>
      </c>
      <c r="AL255" s="77" t="s">
        <v>149</v>
      </c>
      <c r="AM255" s="77" t="s">
        <v>149</v>
      </c>
      <c r="AN255" s="77" t="s">
        <v>149</v>
      </c>
      <c r="AO255" s="77" t="s">
        <v>149</v>
      </c>
      <c r="AP255" s="77" t="s">
        <v>149</v>
      </c>
      <c r="AQ255" s="77" t="s">
        <v>149</v>
      </c>
      <c r="AR255" s="77" t="s">
        <v>149</v>
      </c>
      <c r="AS255" s="77" t="s">
        <v>149</v>
      </c>
      <c r="AT255" s="77" t="s">
        <v>149</v>
      </c>
      <c r="AU255" s="77" t="s">
        <v>149</v>
      </c>
      <c r="AV255" s="77" t="s">
        <v>149</v>
      </c>
      <c r="AW255" s="77" t="s">
        <v>149</v>
      </c>
      <c r="AX255" s="77" t="s">
        <v>149</v>
      </c>
      <c r="AY255" s="77" t="s">
        <v>149</v>
      </c>
      <c r="AZ255" s="77" t="s">
        <v>149</v>
      </c>
      <c r="BA255" s="77" t="s">
        <v>149</v>
      </c>
      <c r="BB255" s="77" t="s">
        <v>149</v>
      </c>
      <c r="BC255" s="77"/>
      <c r="BD255" s="77" t="s">
        <v>149</v>
      </c>
      <c r="BE255" s="77" t="s">
        <v>149</v>
      </c>
      <c r="BF255" s="77" t="s">
        <v>149</v>
      </c>
      <c r="BG255" s="77" t="s">
        <v>149</v>
      </c>
      <c r="BH255" s="77" t="s">
        <v>149</v>
      </c>
      <c r="BI255" s="77" t="s">
        <v>149</v>
      </c>
      <c r="BJ255" s="77" t="s">
        <v>149</v>
      </c>
      <c r="BK255" s="77" t="s">
        <v>149</v>
      </c>
      <c r="BL255" s="77" t="s">
        <v>149</v>
      </c>
      <c r="BM255" s="77" t="s">
        <v>149</v>
      </c>
      <c r="BN255" s="77" t="s">
        <v>149</v>
      </c>
      <c r="BO255" s="77" t="s">
        <v>149</v>
      </c>
      <c r="BP255" s="77" t="s">
        <v>149</v>
      </c>
      <c r="BQ255" s="77" t="s">
        <v>149</v>
      </c>
      <c r="BR255" s="77" t="s">
        <v>149</v>
      </c>
      <c r="BS255" s="77" t="s">
        <v>149</v>
      </c>
      <c r="BT255" s="77" t="s">
        <v>149</v>
      </c>
      <c r="BU255" s="77" t="s">
        <v>149</v>
      </c>
      <c r="BV255" s="77" t="s">
        <v>149</v>
      </c>
      <c r="BW255" s="77" t="s">
        <v>149</v>
      </c>
      <c r="BX255" s="77" t="s">
        <v>149</v>
      </c>
      <c r="BY255" s="77" t="s">
        <v>149</v>
      </c>
      <c r="BZ255" s="77" t="s">
        <v>149</v>
      </c>
      <c r="CA255" s="77" t="s">
        <v>149</v>
      </c>
      <c r="CB255" s="77" t="s">
        <v>149</v>
      </c>
      <c r="CC255" s="77" t="s">
        <v>149</v>
      </c>
      <c r="CD255" s="77" t="s">
        <v>149</v>
      </c>
      <c r="CE255" s="77" t="s">
        <v>149</v>
      </c>
      <c r="CF255" s="77" t="s">
        <v>149</v>
      </c>
      <c r="CG255" s="77" t="s">
        <v>149</v>
      </c>
      <c r="CH255" s="77" t="s">
        <v>149</v>
      </c>
      <c r="CI255" s="77" t="s">
        <v>149</v>
      </c>
      <c r="CJ255" s="77" t="s">
        <v>149</v>
      </c>
      <c r="CK255" s="77" t="s">
        <v>149</v>
      </c>
      <c r="CL255" s="77" t="s">
        <v>149</v>
      </c>
      <c r="CM255" s="77" t="s">
        <v>149</v>
      </c>
      <c r="CN255" s="77" t="s">
        <v>149</v>
      </c>
      <c r="CO255" s="77" t="s">
        <v>149</v>
      </c>
      <c r="CP255" s="77" t="s">
        <v>149</v>
      </c>
      <c r="CQ255" s="77" t="s">
        <v>149</v>
      </c>
      <c r="CR255" s="77" t="s">
        <v>149</v>
      </c>
      <c r="CS255" s="77" t="s">
        <v>149</v>
      </c>
      <c r="CT255" s="77" t="s">
        <v>149</v>
      </c>
      <c r="CU255" s="77" t="s">
        <v>149</v>
      </c>
      <c r="CV255" s="77" t="s">
        <v>149</v>
      </c>
      <c r="CW255" s="77" t="s">
        <v>149</v>
      </c>
      <c r="CX255" s="77" t="s">
        <v>149</v>
      </c>
      <c r="CY255" s="77" t="s">
        <v>149</v>
      </c>
      <c r="CZ255" s="77" t="s">
        <v>149</v>
      </c>
      <c r="DA255" s="77" t="s">
        <v>149</v>
      </c>
      <c r="DB255" s="77" t="s">
        <v>149</v>
      </c>
      <c r="DC255" s="77" t="s">
        <v>149</v>
      </c>
      <c r="DD255" s="77" t="s">
        <v>149</v>
      </c>
      <c r="DE255" s="77" t="s">
        <v>149</v>
      </c>
      <c r="DF255" s="77" t="s">
        <v>149</v>
      </c>
      <c r="DG255" s="77" t="s">
        <v>149</v>
      </c>
      <c r="DH255" s="77" t="s">
        <v>149</v>
      </c>
      <c r="DI255" s="77" t="s">
        <v>149</v>
      </c>
      <c r="DJ255" s="77" t="s">
        <v>149</v>
      </c>
      <c r="DK255" s="77" t="s">
        <v>149</v>
      </c>
      <c r="DL255" s="77" t="s">
        <v>149</v>
      </c>
      <c r="DM255" s="77" t="s">
        <v>149</v>
      </c>
      <c r="DN255" s="77" t="s">
        <v>149</v>
      </c>
      <c r="DO255" s="77" t="s">
        <v>149</v>
      </c>
      <c r="DP255" s="77" t="s">
        <v>149</v>
      </c>
      <c r="DQ255" s="77" t="s">
        <v>149</v>
      </c>
      <c r="DR255" s="77" t="s">
        <v>149</v>
      </c>
      <c r="DS255" s="77" t="s">
        <v>149</v>
      </c>
      <c r="DT255" s="77" t="s">
        <v>149</v>
      </c>
      <c r="DU255" s="77" t="s">
        <v>149</v>
      </c>
      <c r="DV255" s="77" t="s">
        <v>149</v>
      </c>
      <c r="DW255" s="77" t="s">
        <v>149</v>
      </c>
      <c r="DX255" s="77" t="s">
        <v>149</v>
      </c>
      <c r="DY255" s="77" t="s">
        <v>149</v>
      </c>
      <c r="DZ255" s="77" t="s">
        <v>149</v>
      </c>
      <c r="EA255" s="77" t="s">
        <v>149</v>
      </c>
      <c r="EB255" s="77" t="s">
        <v>149</v>
      </c>
      <c r="EC255" s="77" t="s">
        <v>149</v>
      </c>
      <c r="ED255" s="77" t="s">
        <v>149</v>
      </c>
      <c r="EE255" s="77" t="s">
        <v>149</v>
      </c>
      <c r="EF255" s="77" t="s">
        <v>149</v>
      </c>
      <c r="EG255" s="77" t="s">
        <v>149</v>
      </c>
      <c r="EH255" s="77" t="s">
        <v>149</v>
      </c>
      <c r="EI255" s="77" t="s">
        <v>149</v>
      </c>
      <c r="EJ255" s="77" t="s">
        <v>149</v>
      </c>
      <c r="EK255" s="77" t="s">
        <v>149</v>
      </c>
      <c r="EL255" s="77" t="s">
        <v>2155</v>
      </c>
      <c r="EM255" s="77" t="s">
        <v>2156</v>
      </c>
      <c r="EN255" s="77" t="s">
        <v>2044</v>
      </c>
      <c r="EO255" s="77" t="s">
        <v>2157</v>
      </c>
      <c r="EP255" s="77" t="s">
        <v>2089</v>
      </c>
      <c r="EQ255" s="77" t="s">
        <v>2158</v>
      </c>
      <c r="ER255" s="77" t="s">
        <v>2159</v>
      </c>
      <c r="ES255" s="77" t="s">
        <v>2160</v>
      </c>
    </row>
    <row r="256" spans="1:149" s="2" customFormat="1" ht="22.5" customHeight="1" x14ac:dyDescent="0.35">
      <c r="A256" s="29">
        <v>254</v>
      </c>
      <c r="B256" s="77" t="s">
        <v>2161</v>
      </c>
      <c r="C256" s="78" t="s">
        <v>2162</v>
      </c>
      <c r="D256" s="77" t="s">
        <v>846</v>
      </c>
      <c r="E256" s="77" t="s">
        <v>2041</v>
      </c>
      <c r="F256" s="77">
        <v>49</v>
      </c>
      <c r="G256" s="77">
        <v>6</v>
      </c>
      <c r="H256" s="77" t="s">
        <v>157</v>
      </c>
      <c r="I256" s="77" t="s">
        <v>210</v>
      </c>
      <c r="J256" s="79">
        <v>27800000</v>
      </c>
      <c r="K256" s="79">
        <v>9500000</v>
      </c>
      <c r="L256" s="77" t="s">
        <v>250</v>
      </c>
      <c r="M256" s="77" t="s">
        <v>147</v>
      </c>
      <c r="N256" s="77">
        <v>1320</v>
      </c>
      <c r="O256" s="77">
        <v>11</v>
      </c>
      <c r="P256" s="77">
        <v>20</v>
      </c>
      <c r="Q256" s="77" t="s">
        <v>1857</v>
      </c>
      <c r="R256" s="77" t="s">
        <v>149</v>
      </c>
      <c r="S256" s="77" t="s">
        <v>149</v>
      </c>
      <c r="T256" s="77" t="s">
        <v>159</v>
      </c>
      <c r="U256" s="77" t="s">
        <v>149</v>
      </c>
      <c r="V256" s="77" t="s">
        <v>149</v>
      </c>
      <c r="W256" s="77" t="s">
        <v>149</v>
      </c>
      <c r="X256" s="77" t="s">
        <v>149</v>
      </c>
      <c r="Y256" s="77" t="s">
        <v>149</v>
      </c>
      <c r="Z256" s="77" t="s">
        <v>149</v>
      </c>
      <c r="AA256" s="77" t="s">
        <v>149</v>
      </c>
      <c r="AB256" s="77" t="s">
        <v>149</v>
      </c>
      <c r="AC256" s="77" t="s">
        <v>149</v>
      </c>
      <c r="AD256" s="77" t="s">
        <v>149</v>
      </c>
      <c r="AE256" s="77" t="s">
        <v>149</v>
      </c>
      <c r="AF256" s="77" t="s">
        <v>149</v>
      </c>
      <c r="AG256" s="77" t="s">
        <v>149</v>
      </c>
      <c r="AH256" s="77" t="s">
        <v>149</v>
      </c>
      <c r="AI256" s="77" t="s">
        <v>149</v>
      </c>
      <c r="AJ256" s="77" t="s">
        <v>149</v>
      </c>
      <c r="AK256" s="77" t="s">
        <v>149</v>
      </c>
      <c r="AL256" s="77" t="s">
        <v>149</v>
      </c>
      <c r="AM256" s="77" t="s">
        <v>149</v>
      </c>
      <c r="AN256" s="77" t="s">
        <v>149</v>
      </c>
      <c r="AO256" s="77" t="s">
        <v>149</v>
      </c>
      <c r="AP256" s="77" t="s">
        <v>149</v>
      </c>
      <c r="AQ256" s="77" t="s">
        <v>149</v>
      </c>
      <c r="AR256" s="77" t="s">
        <v>149</v>
      </c>
      <c r="AS256" s="77" t="s">
        <v>149</v>
      </c>
      <c r="AT256" s="77" t="s">
        <v>149</v>
      </c>
      <c r="AU256" s="77" t="s">
        <v>149</v>
      </c>
      <c r="AV256" s="77" t="s">
        <v>149</v>
      </c>
      <c r="AW256" s="77" t="s">
        <v>149</v>
      </c>
      <c r="AX256" s="77" t="s">
        <v>149</v>
      </c>
      <c r="AY256" s="77" t="s">
        <v>149</v>
      </c>
      <c r="AZ256" s="77" t="s">
        <v>149</v>
      </c>
      <c r="BA256" s="77" t="s">
        <v>149</v>
      </c>
      <c r="BB256" s="77" t="s">
        <v>149</v>
      </c>
      <c r="BC256" s="77"/>
      <c r="BD256" s="77" t="s">
        <v>149</v>
      </c>
      <c r="BE256" s="77" t="s">
        <v>149</v>
      </c>
      <c r="BF256" s="77" t="s">
        <v>149</v>
      </c>
      <c r="BG256" s="77" t="s">
        <v>149</v>
      </c>
      <c r="BH256" s="77" t="s">
        <v>149</v>
      </c>
      <c r="BI256" s="77" t="s">
        <v>149</v>
      </c>
      <c r="BJ256" s="77" t="s">
        <v>149</v>
      </c>
      <c r="BK256" s="77" t="s">
        <v>149</v>
      </c>
      <c r="BL256" s="77" t="s">
        <v>149</v>
      </c>
      <c r="BM256" s="77" t="s">
        <v>149</v>
      </c>
      <c r="BN256" s="77" t="s">
        <v>149</v>
      </c>
      <c r="BO256" s="77" t="s">
        <v>149</v>
      </c>
      <c r="BP256" s="77" t="s">
        <v>149</v>
      </c>
      <c r="BQ256" s="77" t="s">
        <v>149</v>
      </c>
      <c r="BR256" s="77" t="s">
        <v>149</v>
      </c>
      <c r="BS256" s="77" t="s">
        <v>149</v>
      </c>
      <c r="BT256" s="77" t="s">
        <v>149</v>
      </c>
      <c r="BU256" s="77" t="s">
        <v>149</v>
      </c>
      <c r="BV256" s="77" t="s">
        <v>149</v>
      </c>
      <c r="BW256" s="77" t="s">
        <v>149</v>
      </c>
      <c r="BX256" s="77" t="s">
        <v>149</v>
      </c>
      <c r="BY256" s="77" t="s">
        <v>149</v>
      </c>
      <c r="BZ256" s="77" t="s">
        <v>149</v>
      </c>
      <c r="CA256" s="77" t="s">
        <v>149</v>
      </c>
      <c r="CB256" s="77" t="s">
        <v>149</v>
      </c>
      <c r="CC256" s="77" t="s">
        <v>149</v>
      </c>
      <c r="CD256" s="77" t="s">
        <v>149</v>
      </c>
      <c r="CE256" s="77" t="s">
        <v>149</v>
      </c>
      <c r="CF256" s="77" t="s">
        <v>149</v>
      </c>
      <c r="CG256" s="77" t="s">
        <v>149</v>
      </c>
      <c r="CH256" s="77" t="s">
        <v>149</v>
      </c>
      <c r="CI256" s="77" t="s">
        <v>149</v>
      </c>
      <c r="CJ256" s="77" t="s">
        <v>149</v>
      </c>
      <c r="CK256" s="77" t="s">
        <v>149</v>
      </c>
      <c r="CL256" s="77" t="s">
        <v>149</v>
      </c>
      <c r="CM256" s="77" t="s">
        <v>149</v>
      </c>
      <c r="CN256" s="77" t="s">
        <v>149</v>
      </c>
      <c r="CO256" s="77" t="s">
        <v>149</v>
      </c>
      <c r="CP256" s="77" t="s">
        <v>149</v>
      </c>
      <c r="CQ256" s="77" t="s">
        <v>149</v>
      </c>
      <c r="CR256" s="77" t="s">
        <v>149</v>
      </c>
      <c r="CS256" s="77" t="s">
        <v>149</v>
      </c>
      <c r="CT256" s="77" t="s">
        <v>149</v>
      </c>
      <c r="CU256" s="77" t="s">
        <v>149</v>
      </c>
      <c r="CV256" s="77" t="s">
        <v>149</v>
      </c>
      <c r="CW256" s="77" t="s">
        <v>149</v>
      </c>
      <c r="CX256" s="77" t="s">
        <v>149</v>
      </c>
      <c r="CY256" s="77" t="s">
        <v>149</v>
      </c>
      <c r="CZ256" s="77" t="s">
        <v>149</v>
      </c>
      <c r="DA256" s="77" t="s">
        <v>149</v>
      </c>
      <c r="DB256" s="77" t="s">
        <v>149</v>
      </c>
      <c r="DC256" s="77" t="s">
        <v>149</v>
      </c>
      <c r="DD256" s="77" t="s">
        <v>149</v>
      </c>
      <c r="DE256" s="77" t="s">
        <v>149</v>
      </c>
      <c r="DF256" s="77" t="s">
        <v>149</v>
      </c>
      <c r="DG256" s="77" t="s">
        <v>149</v>
      </c>
      <c r="DH256" s="77" t="s">
        <v>149</v>
      </c>
      <c r="DI256" s="77" t="s">
        <v>149</v>
      </c>
      <c r="DJ256" s="77" t="s">
        <v>149</v>
      </c>
      <c r="DK256" s="77" t="s">
        <v>149</v>
      </c>
      <c r="DL256" s="77" t="s">
        <v>149</v>
      </c>
      <c r="DM256" s="77" t="s">
        <v>149</v>
      </c>
      <c r="DN256" s="77" t="s">
        <v>149</v>
      </c>
      <c r="DO256" s="77" t="s">
        <v>149</v>
      </c>
      <c r="DP256" s="77" t="s">
        <v>149</v>
      </c>
      <c r="DQ256" s="77" t="s">
        <v>149</v>
      </c>
      <c r="DR256" s="77" t="s">
        <v>149</v>
      </c>
      <c r="DS256" s="77" t="s">
        <v>149</v>
      </c>
      <c r="DT256" s="77" t="s">
        <v>149</v>
      </c>
      <c r="DU256" s="77" t="s">
        <v>149</v>
      </c>
      <c r="DV256" s="77" t="s">
        <v>149</v>
      </c>
      <c r="DW256" s="77" t="s">
        <v>149</v>
      </c>
      <c r="DX256" s="77" t="s">
        <v>148</v>
      </c>
      <c r="DY256" s="77" t="s">
        <v>148</v>
      </c>
      <c r="DZ256" s="77" t="s">
        <v>203</v>
      </c>
      <c r="EA256" s="77" t="s">
        <v>149</v>
      </c>
      <c r="EB256" s="77" t="s">
        <v>149</v>
      </c>
      <c r="EC256" s="77" t="s">
        <v>148</v>
      </c>
      <c r="ED256" s="77" t="s">
        <v>148</v>
      </c>
      <c r="EE256" s="77" t="s">
        <v>148</v>
      </c>
      <c r="EF256" s="77" t="s">
        <v>149</v>
      </c>
      <c r="EG256" s="77" t="s">
        <v>149</v>
      </c>
      <c r="EH256" s="77" t="s">
        <v>149</v>
      </c>
      <c r="EI256" s="77" t="s">
        <v>149</v>
      </c>
      <c r="EJ256" s="77" t="s">
        <v>149</v>
      </c>
      <c r="EK256" s="77" t="s">
        <v>149</v>
      </c>
      <c r="EL256" s="77" t="s">
        <v>2163</v>
      </c>
      <c r="EM256" s="77" t="s">
        <v>2164</v>
      </c>
      <c r="EN256" s="77" t="s">
        <v>2165</v>
      </c>
      <c r="EO256" s="77" t="s">
        <v>2166</v>
      </c>
      <c r="EP256" s="77" t="s">
        <v>2167</v>
      </c>
      <c r="EQ256" s="77" t="s">
        <v>2168</v>
      </c>
      <c r="ER256" s="77" t="s">
        <v>2059</v>
      </c>
      <c r="ES256" s="77" t="s">
        <v>2169</v>
      </c>
    </row>
    <row r="257" spans="1:234" s="2" customFormat="1" ht="22.5" customHeight="1" x14ac:dyDescent="0.35">
      <c r="A257" s="29">
        <v>255</v>
      </c>
      <c r="B257" s="77" t="s">
        <v>2170</v>
      </c>
      <c r="C257" s="77"/>
      <c r="D257" s="77" t="s">
        <v>846</v>
      </c>
      <c r="E257" s="77" t="s">
        <v>2041</v>
      </c>
      <c r="F257" s="77">
        <v>59</v>
      </c>
      <c r="G257" s="77">
        <v>5</v>
      </c>
      <c r="H257" s="77" t="s">
        <v>157</v>
      </c>
      <c r="I257" s="77" t="s">
        <v>158</v>
      </c>
      <c r="J257" s="79">
        <v>6500000</v>
      </c>
      <c r="K257" s="79">
        <v>4700000</v>
      </c>
      <c r="L257" s="77" t="s">
        <v>173</v>
      </c>
      <c r="M257" s="77" t="s">
        <v>147</v>
      </c>
      <c r="N257" s="77">
        <v>264</v>
      </c>
      <c r="O257" s="77" t="s">
        <v>644</v>
      </c>
      <c r="P257" s="77">
        <v>19</v>
      </c>
      <c r="Q257" s="77" t="s">
        <v>1857</v>
      </c>
      <c r="R257" s="77" t="s">
        <v>149</v>
      </c>
      <c r="S257" s="77" t="s">
        <v>149</v>
      </c>
      <c r="T257" s="77" t="s">
        <v>159</v>
      </c>
      <c r="U257" s="77" t="s">
        <v>149</v>
      </c>
      <c r="V257" s="77" t="s">
        <v>149</v>
      </c>
      <c r="W257" s="77" t="s">
        <v>149</v>
      </c>
      <c r="X257" s="77" t="s">
        <v>203</v>
      </c>
      <c r="Y257" s="77" t="s">
        <v>148</v>
      </c>
      <c r="Z257" s="77" t="s">
        <v>159</v>
      </c>
      <c r="AA257" s="77" t="s">
        <v>149</v>
      </c>
      <c r="AB257" s="77" t="s">
        <v>203</v>
      </c>
      <c r="AC257" s="77" t="s">
        <v>148</v>
      </c>
      <c r="AD257" s="77" t="s">
        <v>149</v>
      </c>
      <c r="AE257" s="77" t="s">
        <v>149</v>
      </c>
      <c r="AF257" s="77" t="s">
        <v>149</v>
      </c>
      <c r="AG257" s="77" t="s">
        <v>149</v>
      </c>
      <c r="AH257" s="77" t="s">
        <v>149</v>
      </c>
      <c r="AI257" s="77" t="s">
        <v>149</v>
      </c>
      <c r="AJ257" s="77" t="s">
        <v>149</v>
      </c>
      <c r="AK257" s="77" t="s">
        <v>149</v>
      </c>
      <c r="AL257" s="77" t="s">
        <v>149</v>
      </c>
      <c r="AM257" s="77" t="s">
        <v>149</v>
      </c>
      <c r="AN257" s="77" t="s">
        <v>149</v>
      </c>
      <c r="AO257" s="77" t="s">
        <v>148</v>
      </c>
      <c r="AP257" s="77" t="s">
        <v>203</v>
      </c>
      <c r="AQ257" s="77" t="s">
        <v>149</v>
      </c>
      <c r="AR257" s="77" t="s">
        <v>149</v>
      </c>
      <c r="AS257" s="77" t="s">
        <v>159</v>
      </c>
      <c r="AT257" s="77" t="s">
        <v>203</v>
      </c>
      <c r="AU257" s="77" t="s">
        <v>149</v>
      </c>
      <c r="AV257" s="77" t="s">
        <v>149</v>
      </c>
      <c r="AW257" s="77" t="s">
        <v>203</v>
      </c>
      <c r="AX257" s="77" t="s">
        <v>159</v>
      </c>
      <c r="AY257" s="77" t="s">
        <v>149</v>
      </c>
      <c r="AZ257" s="77" t="s">
        <v>148</v>
      </c>
      <c r="BA257" s="77" t="s">
        <v>149</v>
      </c>
      <c r="BB257" s="77" t="s">
        <v>149</v>
      </c>
      <c r="BC257" s="77"/>
      <c r="BD257" s="77" t="s">
        <v>149</v>
      </c>
      <c r="BE257" s="77" t="s">
        <v>149</v>
      </c>
      <c r="BF257" s="77" t="s">
        <v>149</v>
      </c>
      <c r="BG257" s="77" t="s">
        <v>148</v>
      </c>
      <c r="BH257" s="77" t="s">
        <v>203</v>
      </c>
      <c r="BI257" s="77" t="s">
        <v>149</v>
      </c>
      <c r="BJ257" s="77" t="s">
        <v>149</v>
      </c>
      <c r="BK257" s="77" t="s">
        <v>149</v>
      </c>
      <c r="BL257" s="77" t="s">
        <v>203</v>
      </c>
      <c r="BM257" s="77" t="s">
        <v>149</v>
      </c>
      <c r="BN257" s="77" t="s">
        <v>149</v>
      </c>
      <c r="BO257" s="77" t="s">
        <v>149</v>
      </c>
      <c r="BP257" s="77" t="s">
        <v>149</v>
      </c>
      <c r="BQ257" s="77" t="s">
        <v>203</v>
      </c>
      <c r="BR257" s="80" t="s">
        <v>149</v>
      </c>
      <c r="BS257" s="77" t="s">
        <v>149</v>
      </c>
      <c r="BT257" s="77" t="s">
        <v>148</v>
      </c>
      <c r="BU257" s="77" t="s">
        <v>149</v>
      </c>
      <c r="BV257" s="77" t="s">
        <v>149</v>
      </c>
      <c r="BW257" s="77" t="s">
        <v>149</v>
      </c>
      <c r="BX257" s="77" t="s">
        <v>149</v>
      </c>
      <c r="BY257" s="77" t="s">
        <v>149</v>
      </c>
      <c r="BZ257" s="77" t="s">
        <v>148</v>
      </c>
      <c r="CA257" s="77" t="s">
        <v>148</v>
      </c>
      <c r="CB257" s="77" t="s">
        <v>149</v>
      </c>
      <c r="CC257" s="77" t="s">
        <v>149</v>
      </c>
      <c r="CD257" s="77" t="s">
        <v>203</v>
      </c>
      <c r="CE257" s="77" t="s">
        <v>149</v>
      </c>
      <c r="CF257" s="77" t="s">
        <v>149</v>
      </c>
      <c r="CG257" s="77" t="s">
        <v>149</v>
      </c>
      <c r="CH257" s="77" t="s">
        <v>149</v>
      </c>
      <c r="CI257" s="77" t="s">
        <v>149</v>
      </c>
      <c r="CJ257" s="77" t="s">
        <v>149</v>
      </c>
      <c r="CK257" s="77" t="s">
        <v>843</v>
      </c>
      <c r="CL257" s="77" t="s">
        <v>149</v>
      </c>
      <c r="CM257" s="77" t="s">
        <v>149</v>
      </c>
      <c r="CN257" s="77" t="s">
        <v>149</v>
      </c>
      <c r="CO257" s="77" t="s">
        <v>149</v>
      </c>
      <c r="CP257" s="77" t="s">
        <v>149</v>
      </c>
      <c r="CQ257" s="77" t="s">
        <v>203</v>
      </c>
      <c r="CR257" s="77" t="s">
        <v>148</v>
      </c>
      <c r="CS257" s="77" t="s">
        <v>149</v>
      </c>
      <c r="CT257" s="77" t="s">
        <v>149</v>
      </c>
      <c r="CU257" s="77" t="s">
        <v>149</v>
      </c>
      <c r="CV257" s="77" t="s">
        <v>149</v>
      </c>
      <c r="CW257" s="77" t="s">
        <v>149</v>
      </c>
      <c r="CX257" s="77" t="s">
        <v>148</v>
      </c>
      <c r="CY257" s="77" t="s">
        <v>203</v>
      </c>
      <c r="CZ257" s="77" t="s">
        <v>149</v>
      </c>
      <c r="DA257" s="77" t="s">
        <v>149</v>
      </c>
      <c r="DB257" s="77" t="s">
        <v>149</v>
      </c>
      <c r="DC257" s="77" t="s">
        <v>149</v>
      </c>
      <c r="DD257" s="77" t="s">
        <v>148</v>
      </c>
      <c r="DE257" s="77" t="s">
        <v>149</v>
      </c>
      <c r="DF257" s="77" t="s">
        <v>149</v>
      </c>
      <c r="DG257" s="77" t="s">
        <v>149</v>
      </c>
      <c r="DH257" s="77" t="s">
        <v>203</v>
      </c>
      <c r="DI257" s="77" t="s">
        <v>148</v>
      </c>
      <c r="DJ257" s="77" t="s">
        <v>149</v>
      </c>
      <c r="DK257" s="77" t="s">
        <v>149</v>
      </c>
      <c r="DL257" s="77" t="s">
        <v>149</v>
      </c>
      <c r="DM257" s="77" t="s">
        <v>149</v>
      </c>
      <c r="DN257" s="77" t="s">
        <v>148</v>
      </c>
      <c r="DO257" s="77" t="s">
        <v>149</v>
      </c>
      <c r="DP257" s="77" t="s">
        <v>149</v>
      </c>
      <c r="DQ257" s="77" t="s">
        <v>149</v>
      </c>
      <c r="DR257" s="77" t="s">
        <v>149</v>
      </c>
      <c r="DS257" s="77" t="s">
        <v>149</v>
      </c>
      <c r="DT257" s="77" t="s">
        <v>149</v>
      </c>
      <c r="DU257" s="77" t="s">
        <v>149</v>
      </c>
      <c r="DV257" s="77" t="s">
        <v>148</v>
      </c>
      <c r="DW257" s="77" t="s">
        <v>148</v>
      </c>
      <c r="DX257" s="77" t="s">
        <v>149</v>
      </c>
      <c r="DY257" s="77" t="s">
        <v>149</v>
      </c>
      <c r="DZ257" s="77" t="s">
        <v>149</v>
      </c>
      <c r="EA257" s="77" t="s">
        <v>149</v>
      </c>
      <c r="EB257" s="77" t="s">
        <v>149</v>
      </c>
      <c r="EC257" s="77" t="s">
        <v>148</v>
      </c>
      <c r="ED257" s="77" t="s">
        <v>149</v>
      </c>
      <c r="EE257" s="77" t="s">
        <v>149</v>
      </c>
      <c r="EF257" s="77" t="s">
        <v>203</v>
      </c>
      <c r="EG257" s="77" t="s">
        <v>149</v>
      </c>
      <c r="EH257" s="77" t="s">
        <v>149</v>
      </c>
      <c r="EI257" s="77" t="s">
        <v>149</v>
      </c>
      <c r="EJ257" s="77" t="s">
        <v>149</v>
      </c>
      <c r="EK257" s="77" t="s">
        <v>149</v>
      </c>
      <c r="EL257" s="77" t="s">
        <v>2171</v>
      </c>
      <c r="EM257" s="77" t="s">
        <v>2172</v>
      </c>
      <c r="EN257" s="77" t="s">
        <v>2173</v>
      </c>
      <c r="EO257" s="77" t="s">
        <v>2174</v>
      </c>
      <c r="EP257" s="77" t="s">
        <v>2175</v>
      </c>
      <c r="EQ257" s="77" t="s">
        <v>2176</v>
      </c>
      <c r="ER257" s="77" t="s">
        <v>2177</v>
      </c>
      <c r="ES257" s="77" t="s">
        <v>2178</v>
      </c>
    </row>
    <row r="258" spans="1:234" s="2" customFormat="1" ht="22.5" customHeight="1" x14ac:dyDescent="0.35">
      <c r="A258" s="29">
        <v>256</v>
      </c>
      <c r="B258" s="77" t="s">
        <v>2179</v>
      </c>
      <c r="C258" s="78" t="s">
        <v>2180</v>
      </c>
      <c r="D258" s="77" t="s">
        <v>846</v>
      </c>
      <c r="E258" s="77" t="s">
        <v>2181</v>
      </c>
      <c r="F258" s="77">
        <v>52</v>
      </c>
      <c r="G258" s="77">
        <v>6</v>
      </c>
      <c r="H258" s="77" t="s">
        <v>157</v>
      </c>
      <c r="I258" s="81" t="s">
        <v>210</v>
      </c>
      <c r="J258" s="79">
        <v>23000000</v>
      </c>
      <c r="K258" s="79">
        <v>18000000</v>
      </c>
      <c r="L258" s="77" t="s">
        <v>233</v>
      </c>
      <c r="M258" s="77" t="s">
        <v>147</v>
      </c>
      <c r="N258" s="77">
        <v>1056</v>
      </c>
      <c r="O258" s="77" t="s">
        <v>2182</v>
      </c>
      <c r="P258" s="77"/>
      <c r="Q258" s="77" t="s">
        <v>1857</v>
      </c>
      <c r="R258" s="77" t="s">
        <v>203</v>
      </c>
      <c r="S258" s="77" t="s">
        <v>149</v>
      </c>
      <c r="T258" s="77" t="s">
        <v>159</v>
      </c>
      <c r="U258" s="77" t="s">
        <v>203</v>
      </c>
      <c r="V258" s="77" t="s">
        <v>203</v>
      </c>
      <c r="W258" s="77" t="s">
        <v>149</v>
      </c>
      <c r="X258" s="77" t="s">
        <v>149</v>
      </c>
      <c r="Y258" s="77" t="s">
        <v>323</v>
      </c>
      <c r="Z258" s="77" t="s">
        <v>149</v>
      </c>
      <c r="AA258" s="77" t="s">
        <v>148</v>
      </c>
      <c r="AB258" s="77" t="s">
        <v>203</v>
      </c>
      <c r="AC258" s="77" t="s">
        <v>149</v>
      </c>
      <c r="AD258" s="77" t="s">
        <v>149</v>
      </c>
      <c r="AE258" s="77" t="s">
        <v>149</v>
      </c>
      <c r="AF258" s="77" t="s">
        <v>203</v>
      </c>
      <c r="AG258" s="77" t="s">
        <v>149</v>
      </c>
      <c r="AH258" s="77" t="s">
        <v>149</v>
      </c>
      <c r="AI258" s="77" t="s">
        <v>149</v>
      </c>
      <c r="AJ258" s="77" t="s">
        <v>149</v>
      </c>
      <c r="AK258" s="77" t="s">
        <v>149</v>
      </c>
      <c r="AL258" s="77" t="s">
        <v>149</v>
      </c>
      <c r="AM258" s="77" t="s">
        <v>149</v>
      </c>
      <c r="AN258" s="77" t="s">
        <v>160</v>
      </c>
      <c r="AO258" s="77" t="s">
        <v>148</v>
      </c>
      <c r="AP258" s="77" t="s">
        <v>149</v>
      </c>
      <c r="AQ258" s="77" t="s">
        <v>161</v>
      </c>
      <c r="AR258" s="77" t="s">
        <v>149</v>
      </c>
      <c r="AS258" s="77" t="s">
        <v>323</v>
      </c>
      <c r="AT258" s="77" t="s">
        <v>323</v>
      </c>
      <c r="AU258" s="77" t="s">
        <v>149</v>
      </c>
      <c r="AV258" s="77" t="s">
        <v>149</v>
      </c>
      <c r="AW258" s="77" t="s">
        <v>149</v>
      </c>
      <c r="AX258" s="77" t="s">
        <v>159</v>
      </c>
      <c r="AY258" s="77" t="s">
        <v>149</v>
      </c>
      <c r="AZ258" s="77" t="s">
        <v>148</v>
      </c>
      <c r="BA258" s="77" t="s">
        <v>148</v>
      </c>
      <c r="BB258" s="77" t="s">
        <v>149</v>
      </c>
      <c r="BC258" s="77"/>
      <c r="BD258" s="77" t="s">
        <v>323</v>
      </c>
      <c r="BE258" s="77"/>
      <c r="BF258" s="77" t="s">
        <v>149</v>
      </c>
      <c r="BG258" s="77" t="s">
        <v>149</v>
      </c>
      <c r="BH258" s="77" t="s">
        <v>149</v>
      </c>
      <c r="BI258" s="77" t="s">
        <v>149</v>
      </c>
      <c r="BJ258" s="77" t="s">
        <v>203</v>
      </c>
      <c r="BK258" s="77" t="s">
        <v>149</v>
      </c>
      <c r="BL258" s="77" t="s">
        <v>149</v>
      </c>
      <c r="BM258" s="77" t="s">
        <v>149</v>
      </c>
      <c r="BN258" s="77" t="s">
        <v>203</v>
      </c>
      <c r="BO258" s="77" t="s">
        <v>203</v>
      </c>
      <c r="BP258" s="77" t="s">
        <v>149</v>
      </c>
      <c r="BQ258" s="77" t="s">
        <v>149</v>
      </c>
      <c r="BR258" s="80" t="s">
        <v>149</v>
      </c>
      <c r="BS258" s="77" t="s">
        <v>149</v>
      </c>
      <c r="BT258" s="77" t="s">
        <v>148</v>
      </c>
      <c r="BU258" s="77" t="s">
        <v>203</v>
      </c>
      <c r="BV258" s="77" t="s">
        <v>148</v>
      </c>
      <c r="BW258" s="77" t="s">
        <v>203</v>
      </c>
      <c r="BX258" s="77" t="s">
        <v>203</v>
      </c>
      <c r="BY258" s="77" t="s">
        <v>149</v>
      </c>
      <c r="BZ258" s="77" t="s">
        <v>148</v>
      </c>
      <c r="CA258" s="77" t="s">
        <v>149</v>
      </c>
      <c r="CB258" s="77" t="s">
        <v>149</v>
      </c>
      <c r="CC258" s="77" t="s">
        <v>149</v>
      </c>
      <c r="CD258" s="77" t="s">
        <v>149</v>
      </c>
      <c r="CE258" s="77" t="s">
        <v>149</v>
      </c>
      <c r="CF258" s="77" t="s">
        <v>149</v>
      </c>
      <c r="CG258" s="77" t="s">
        <v>149</v>
      </c>
      <c r="CH258" s="77" t="s">
        <v>149</v>
      </c>
      <c r="CI258" s="77" t="s">
        <v>323</v>
      </c>
      <c r="CJ258" s="77" t="s">
        <v>149</v>
      </c>
      <c r="CK258" s="77" t="s">
        <v>149</v>
      </c>
      <c r="CL258" s="77" t="s">
        <v>148</v>
      </c>
      <c r="CM258" s="77" t="s">
        <v>149</v>
      </c>
      <c r="CN258" s="77" t="s">
        <v>149</v>
      </c>
      <c r="CO258" s="77" t="s">
        <v>149</v>
      </c>
      <c r="CP258" s="77" t="s">
        <v>149</v>
      </c>
      <c r="CQ258" s="77" t="s">
        <v>149</v>
      </c>
      <c r="CR258" s="77" t="s">
        <v>148</v>
      </c>
      <c r="CS258" s="77" t="s">
        <v>149</v>
      </c>
      <c r="CT258" s="77" t="s">
        <v>149</v>
      </c>
      <c r="CU258" s="77" t="s">
        <v>203</v>
      </c>
      <c r="CV258" s="77" t="s">
        <v>149</v>
      </c>
      <c r="CW258" s="77" t="s">
        <v>203</v>
      </c>
      <c r="CX258" s="77" t="s">
        <v>149</v>
      </c>
      <c r="CY258" s="77" t="s">
        <v>149</v>
      </c>
      <c r="CZ258" s="77" t="s">
        <v>149</v>
      </c>
      <c r="DA258" s="77" t="s">
        <v>323</v>
      </c>
      <c r="DB258" s="77" t="s">
        <v>149</v>
      </c>
      <c r="DC258" s="77" t="s">
        <v>149</v>
      </c>
      <c r="DD258" s="77" t="s">
        <v>2183</v>
      </c>
      <c r="DE258" s="77" t="s">
        <v>323</v>
      </c>
      <c r="DF258" s="77" t="s">
        <v>149</v>
      </c>
      <c r="DG258" s="77" t="s">
        <v>149</v>
      </c>
      <c r="DH258" s="77" t="s">
        <v>149</v>
      </c>
      <c r="DI258" s="77" t="s">
        <v>149</v>
      </c>
      <c r="DJ258" s="77" t="s">
        <v>160</v>
      </c>
      <c r="DK258" s="77" t="s">
        <v>149</v>
      </c>
      <c r="DL258" s="77" t="s">
        <v>149</v>
      </c>
      <c r="DM258" s="77" t="s">
        <v>323</v>
      </c>
      <c r="DN258" s="77" t="s">
        <v>149</v>
      </c>
      <c r="DO258" s="77" t="s">
        <v>149</v>
      </c>
      <c r="DP258" s="77" t="s">
        <v>149</v>
      </c>
      <c r="DQ258" s="77" t="s">
        <v>149</v>
      </c>
      <c r="DR258" s="77" t="s">
        <v>149</v>
      </c>
      <c r="DS258" s="77" t="s">
        <v>148</v>
      </c>
      <c r="DT258" s="77" t="s">
        <v>149</v>
      </c>
      <c r="DU258" s="77" t="s">
        <v>149</v>
      </c>
      <c r="DV258" s="77" t="s">
        <v>149</v>
      </c>
      <c r="DW258" s="77" t="s">
        <v>149</v>
      </c>
      <c r="DX258" s="77" t="s">
        <v>148</v>
      </c>
      <c r="DY258" s="77" t="s">
        <v>149</v>
      </c>
      <c r="DZ258" s="77" t="s">
        <v>149</v>
      </c>
      <c r="EA258" s="77" t="s">
        <v>149</v>
      </c>
      <c r="EB258" s="77" t="s">
        <v>323</v>
      </c>
      <c r="EC258" s="77" t="s">
        <v>149</v>
      </c>
      <c r="ED258" s="77" t="s">
        <v>149</v>
      </c>
      <c r="EE258" s="77" t="s">
        <v>149</v>
      </c>
      <c r="EF258" s="77" t="s">
        <v>149</v>
      </c>
      <c r="EG258" s="77" t="s">
        <v>149</v>
      </c>
      <c r="EH258" s="77" t="s">
        <v>149</v>
      </c>
      <c r="EI258" s="77" t="s">
        <v>323</v>
      </c>
      <c r="EJ258" s="77" t="s">
        <v>203</v>
      </c>
      <c r="EK258" s="77" t="s">
        <v>149</v>
      </c>
      <c r="EL258" s="77" t="s">
        <v>2184</v>
      </c>
      <c r="EM258" s="77" t="s">
        <v>2185</v>
      </c>
      <c r="EN258" s="77" t="s">
        <v>2186</v>
      </c>
      <c r="EO258" s="77" t="s">
        <v>2187</v>
      </c>
      <c r="EP258" s="77" t="s">
        <v>2188</v>
      </c>
      <c r="EQ258" s="77" t="s">
        <v>2189</v>
      </c>
      <c r="ER258" s="77" t="s">
        <v>2190</v>
      </c>
      <c r="ES258" s="77" t="s">
        <v>2191</v>
      </c>
    </row>
    <row r="259" spans="1:234" s="2" customFormat="1" ht="22.5" customHeight="1" x14ac:dyDescent="0.35">
      <c r="A259" s="29">
        <v>257</v>
      </c>
      <c r="B259" s="77" t="s">
        <v>2192</v>
      </c>
      <c r="C259" s="78" t="s">
        <v>2193</v>
      </c>
      <c r="D259" s="77" t="s">
        <v>846</v>
      </c>
      <c r="E259" s="77" t="s">
        <v>2181</v>
      </c>
      <c r="F259" s="77"/>
      <c r="G259" s="77">
        <v>5</v>
      </c>
      <c r="H259" s="77" t="s">
        <v>157</v>
      </c>
      <c r="I259" s="77" t="s">
        <v>210</v>
      </c>
      <c r="J259" s="79">
        <v>8800000</v>
      </c>
      <c r="K259" s="79">
        <v>8500000</v>
      </c>
      <c r="L259" s="77" t="s">
        <v>255</v>
      </c>
      <c r="M259" s="77" t="s">
        <v>147</v>
      </c>
      <c r="N259" s="77">
        <v>396</v>
      </c>
      <c r="O259" s="77" t="s">
        <v>212</v>
      </c>
      <c r="P259" s="77">
        <v>13</v>
      </c>
      <c r="Q259" s="77" t="s">
        <v>175</v>
      </c>
      <c r="R259" s="77" t="s">
        <v>149</v>
      </c>
      <c r="S259" s="77" t="s">
        <v>149</v>
      </c>
      <c r="T259" s="77" t="s">
        <v>159</v>
      </c>
      <c r="U259" s="77" t="s">
        <v>149</v>
      </c>
      <c r="V259" s="77" t="s">
        <v>203</v>
      </c>
      <c r="W259" s="77" t="s">
        <v>149</v>
      </c>
      <c r="X259" s="77" t="s">
        <v>149</v>
      </c>
      <c r="Y259" s="77" t="s">
        <v>149</v>
      </c>
      <c r="Z259" s="77" t="s">
        <v>149</v>
      </c>
      <c r="AA259" s="77" t="s">
        <v>148</v>
      </c>
      <c r="AB259" s="77" t="s">
        <v>203</v>
      </c>
      <c r="AC259" s="77" t="s">
        <v>148</v>
      </c>
      <c r="AD259" s="77" t="s">
        <v>323</v>
      </c>
      <c r="AE259" s="77" t="s">
        <v>323</v>
      </c>
      <c r="AF259" s="77" t="s">
        <v>323</v>
      </c>
      <c r="AG259" s="77" t="s">
        <v>323</v>
      </c>
      <c r="AH259" s="77" t="s">
        <v>203</v>
      </c>
      <c r="AI259" s="77" t="s">
        <v>149</v>
      </c>
      <c r="AJ259" s="77" t="s">
        <v>203</v>
      </c>
      <c r="AK259" s="77" t="s">
        <v>149</v>
      </c>
      <c r="AL259" s="77" t="s">
        <v>203</v>
      </c>
      <c r="AM259" s="77" t="s">
        <v>149</v>
      </c>
      <c r="AN259" s="77" t="s">
        <v>149</v>
      </c>
      <c r="AO259" s="77" t="s">
        <v>149</v>
      </c>
      <c r="AP259" s="77" t="s">
        <v>149</v>
      </c>
      <c r="AQ259" s="77" t="s">
        <v>149</v>
      </c>
      <c r="AR259" s="77" t="s">
        <v>149</v>
      </c>
      <c r="AS259" s="77" t="s">
        <v>203</v>
      </c>
      <c r="AT259" s="77" t="s">
        <v>149</v>
      </c>
      <c r="AU259" s="77" t="s">
        <v>149</v>
      </c>
      <c r="AV259" s="77" t="s">
        <v>149</v>
      </c>
      <c r="AW259" s="77" t="s">
        <v>149</v>
      </c>
      <c r="AX259" s="77" t="s">
        <v>203</v>
      </c>
      <c r="AY259" s="77" t="s">
        <v>148</v>
      </c>
      <c r="AZ259" s="77" t="s">
        <v>149</v>
      </c>
      <c r="BA259" s="77" t="s">
        <v>148</v>
      </c>
      <c r="BB259" s="77" t="s">
        <v>149</v>
      </c>
      <c r="BC259" s="77"/>
      <c r="BD259" s="77" t="s">
        <v>149</v>
      </c>
      <c r="BE259" s="77" t="s">
        <v>149</v>
      </c>
      <c r="BF259" s="77" t="s">
        <v>149</v>
      </c>
      <c r="BG259" s="77" t="s">
        <v>149</v>
      </c>
      <c r="BH259" s="77" t="s">
        <v>203</v>
      </c>
      <c r="BI259" s="77" t="s">
        <v>148</v>
      </c>
      <c r="BJ259" s="77" t="s">
        <v>149</v>
      </c>
      <c r="BK259" s="77" t="s">
        <v>149</v>
      </c>
      <c r="BL259" s="77" t="s">
        <v>149</v>
      </c>
      <c r="BM259" s="77" t="s">
        <v>149</v>
      </c>
      <c r="BN259" s="77" t="s">
        <v>149</v>
      </c>
      <c r="BO259" s="77" t="s">
        <v>203</v>
      </c>
      <c r="BP259" s="77" t="s">
        <v>149</v>
      </c>
      <c r="BQ259" s="77" t="s">
        <v>149</v>
      </c>
      <c r="BR259" s="80" t="s">
        <v>148</v>
      </c>
      <c r="BS259" s="77" t="s">
        <v>149</v>
      </c>
      <c r="BT259" s="77" t="s">
        <v>148</v>
      </c>
      <c r="BU259" s="77" t="s">
        <v>203</v>
      </c>
      <c r="BV259" s="77" t="s">
        <v>149</v>
      </c>
      <c r="BW259" s="77" t="s">
        <v>149</v>
      </c>
      <c r="BX259" s="77" t="s">
        <v>149</v>
      </c>
      <c r="BY259" s="77" t="s">
        <v>148</v>
      </c>
      <c r="BZ259" s="77" t="s">
        <v>149</v>
      </c>
      <c r="CA259" s="77" t="s">
        <v>149</v>
      </c>
      <c r="CB259" s="77" t="s">
        <v>148</v>
      </c>
      <c r="CC259" s="77" t="s">
        <v>203</v>
      </c>
      <c r="CD259" s="77" t="s">
        <v>149</v>
      </c>
      <c r="CE259" s="77" t="s">
        <v>149</v>
      </c>
      <c r="CF259" s="77" t="s">
        <v>149</v>
      </c>
      <c r="CG259" s="77" t="s">
        <v>149</v>
      </c>
      <c r="CH259" s="77" t="s">
        <v>148</v>
      </c>
      <c r="CI259" s="77" t="s">
        <v>149</v>
      </c>
      <c r="CJ259" s="77" t="s">
        <v>149</v>
      </c>
      <c r="CK259" s="77" t="s">
        <v>149</v>
      </c>
      <c r="CL259" s="77" t="s">
        <v>149</v>
      </c>
      <c r="CM259" s="77" t="s">
        <v>149</v>
      </c>
      <c r="CN259" s="77" t="s">
        <v>149</v>
      </c>
      <c r="CO259" s="77" t="s">
        <v>149</v>
      </c>
      <c r="CP259" s="77" t="s">
        <v>149</v>
      </c>
      <c r="CQ259" s="77" t="s">
        <v>203</v>
      </c>
      <c r="CR259" s="77" t="s">
        <v>149</v>
      </c>
      <c r="CS259" s="77" t="s">
        <v>149</v>
      </c>
      <c r="CT259" s="77" t="s">
        <v>149</v>
      </c>
      <c r="CU259" s="77" t="s">
        <v>149</v>
      </c>
      <c r="CV259" s="77" t="s">
        <v>149</v>
      </c>
      <c r="CW259" s="77" t="s">
        <v>203</v>
      </c>
      <c r="CX259" s="77" t="s">
        <v>148</v>
      </c>
      <c r="CY259" s="77" t="s">
        <v>149</v>
      </c>
      <c r="CZ259" s="77" t="s">
        <v>149</v>
      </c>
      <c r="DA259" s="77" t="s">
        <v>149</v>
      </c>
      <c r="DB259" s="77" t="s">
        <v>203</v>
      </c>
      <c r="DC259" s="77" t="s">
        <v>149</v>
      </c>
      <c r="DD259" s="77" t="s">
        <v>149</v>
      </c>
      <c r="DE259" s="77" t="s">
        <v>149</v>
      </c>
      <c r="DF259" s="77" t="s">
        <v>149</v>
      </c>
      <c r="DG259" s="77" t="s">
        <v>148</v>
      </c>
      <c r="DH259" s="77" t="s">
        <v>203</v>
      </c>
      <c r="DI259" s="77" t="s">
        <v>149</v>
      </c>
      <c r="DJ259" s="77" t="s">
        <v>160</v>
      </c>
      <c r="DK259" s="77" t="s">
        <v>149</v>
      </c>
      <c r="DL259" s="77" t="s">
        <v>149</v>
      </c>
      <c r="DM259" s="77" t="s">
        <v>203</v>
      </c>
      <c r="DN259" s="77" t="s">
        <v>148</v>
      </c>
      <c r="DO259" s="77" t="s">
        <v>149</v>
      </c>
      <c r="DP259" s="77" t="s">
        <v>149</v>
      </c>
      <c r="DQ259" s="77" t="s">
        <v>149</v>
      </c>
      <c r="DR259" s="77" t="s">
        <v>149</v>
      </c>
      <c r="DS259" s="77" t="s">
        <v>149</v>
      </c>
      <c r="DT259" s="77" t="s">
        <v>149</v>
      </c>
      <c r="DU259" s="77" t="s">
        <v>149</v>
      </c>
      <c r="DV259" s="77" t="s">
        <v>149</v>
      </c>
      <c r="DW259" s="77" t="s">
        <v>148</v>
      </c>
      <c r="DX259" s="77" t="s">
        <v>149</v>
      </c>
      <c r="DY259" s="77" t="s">
        <v>149</v>
      </c>
      <c r="DZ259" s="77" t="s">
        <v>149</v>
      </c>
      <c r="EA259" s="77" t="s">
        <v>149</v>
      </c>
      <c r="EB259" s="77" t="s">
        <v>148</v>
      </c>
      <c r="EC259" s="77" t="s">
        <v>148</v>
      </c>
      <c r="ED259" s="77" t="s">
        <v>149</v>
      </c>
      <c r="EE259" s="77" t="s">
        <v>149</v>
      </c>
      <c r="EF259" s="77" t="s">
        <v>149</v>
      </c>
      <c r="EG259" s="77" t="s">
        <v>149</v>
      </c>
      <c r="EH259" s="77" t="s">
        <v>203</v>
      </c>
      <c r="EI259" s="77" t="s">
        <v>148</v>
      </c>
      <c r="EJ259" s="77" t="s">
        <v>149</v>
      </c>
      <c r="EK259" s="77" t="s">
        <v>149</v>
      </c>
      <c r="EL259" s="77" t="s">
        <v>2194</v>
      </c>
      <c r="EM259" s="77" t="s">
        <v>2195</v>
      </c>
      <c r="EN259" s="77" t="s">
        <v>2196</v>
      </c>
      <c r="EO259" s="77" t="s">
        <v>2197</v>
      </c>
      <c r="EP259" s="77" t="s">
        <v>2198</v>
      </c>
      <c r="EQ259" s="77" t="s">
        <v>2199</v>
      </c>
      <c r="ER259" s="77" t="s">
        <v>2200</v>
      </c>
      <c r="ES259" s="77" t="s">
        <v>2201</v>
      </c>
    </row>
    <row r="260" spans="1:234" s="2" customFormat="1" ht="22.5" customHeight="1" x14ac:dyDescent="0.35">
      <c r="A260" s="29">
        <v>258</v>
      </c>
      <c r="B260" s="77" t="s">
        <v>2202</v>
      </c>
      <c r="C260" s="77"/>
      <c r="D260" s="77" t="s">
        <v>846</v>
      </c>
      <c r="E260" s="77" t="s">
        <v>2203</v>
      </c>
      <c r="F260" s="77">
        <v>49</v>
      </c>
      <c r="G260" s="77">
        <v>4</v>
      </c>
      <c r="H260" s="77" t="s">
        <v>744</v>
      </c>
      <c r="I260" s="77" t="s">
        <v>172</v>
      </c>
      <c r="J260" s="79">
        <v>6000000</v>
      </c>
      <c r="K260" s="79">
        <v>5300000</v>
      </c>
      <c r="L260" s="77" t="s">
        <v>930</v>
      </c>
      <c r="M260" s="77" t="s">
        <v>147</v>
      </c>
      <c r="N260" s="77">
        <v>264</v>
      </c>
      <c r="O260" s="77" t="s">
        <v>644</v>
      </c>
      <c r="P260" s="77">
        <v>13</v>
      </c>
      <c r="Q260" s="77" t="s">
        <v>175</v>
      </c>
      <c r="R260" s="77" t="s">
        <v>149</v>
      </c>
      <c r="S260" s="77" t="s">
        <v>149</v>
      </c>
      <c r="T260" s="77" t="s">
        <v>149</v>
      </c>
      <c r="U260" s="77" t="s">
        <v>149</v>
      </c>
      <c r="V260" s="77" t="s">
        <v>149</v>
      </c>
      <c r="W260" s="77" t="s">
        <v>149</v>
      </c>
      <c r="X260" s="77" t="s">
        <v>149</v>
      </c>
      <c r="Y260" s="77" t="s">
        <v>149</v>
      </c>
      <c r="Z260" s="77" t="s">
        <v>149</v>
      </c>
      <c r="AA260" s="77" t="s">
        <v>149</v>
      </c>
      <c r="AB260" s="77" t="s">
        <v>149</v>
      </c>
      <c r="AC260" s="77" t="s">
        <v>149</v>
      </c>
      <c r="AD260" s="77" t="s">
        <v>149</v>
      </c>
      <c r="AE260" s="77" t="s">
        <v>149</v>
      </c>
      <c r="AF260" s="77" t="s">
        <v>149</v>
      </c>
      <c r="AG260" s="77" t="s">
        <v>149</v>
      </c>
      <c r="AH260" s="77" t="s">
        <v>149</v>
      </c>
      <c r="AI260" s="77" t="s">
        <v>149</v>
      </c>
      <c r="AJ260" s="77" t="s">
        <v>149</v>
      </c>
      <c r="AK260" s="77" t="s">
        <v>149</v>
      </c>
      <c r="AL260" s="77" t="s">
        <v>149</v>
      </c>
      <c r="AM260" s="77" t="s">
        <v>149</v>
      </c>
      <c r="AN260" s="77" t="s">
        <v>149</v>
      </c>
      <c r="AO260" s="77" t="s">
        <v>149</v>
      </c>
      <c r="AP260" s="77" t="s">
        <v>149</v>
      </c>
      <c r="AQ260" s="77" t="s">
        <v>149</v>
      </c>
      <c r="AR260" s="77" t="s">
        <v>149</v>
      </c>
      <c r="AS260" s="77" t="s">
        <v>149</v>
      </c>
      <c r="AT260" s="77" t="s">
        <v>149</v>
      </c>
      <c r="AU260" s="77" t="s">
        <v>149</v>
      </c>
      <c r="AV260" s="77" t="s">
        <v>149</v>
      </c>
      <c r="AW260" s="77" t="s">
        <v>149</v>
      </c>
      <c r="AX260" s="77" t="s">
        <v>149</v>
      </c>
      <c r="AY260" s="77" t="s">
        <v>149</v>
      </c>
      <c r="AZ260" s="77" t="s">
        <v>149</v>
      </c>
      <c r="BA260" s="77" t="s">
        <v>149</v>
      </c>
      <c r="BB260" s="77" t="s">
        <v>149</v>
      </c>
      <c r="BC260" s="77"/>
      <c r="BD260" s="77" t="s">
        <v>149</v>
      </c>
      <c r="BE260" s="77" t="s">
        <v>149</v>
      </c>
      <c r="BF260" s="77" t="s">
        <v>149</v>
      </c>
      <c r="BG260" s="77" t="s">
        <v>149</v>
      </c>
      <c r="BH260" s="77" t="s">
        <v>149</v>
      </c>
      <c r="BI260" s="77" t="s">
        <v>149</v>
      </c>
      <c r="BJ260" s="77" t="s">
        <v>149</v>
      </c>
      <c r="BK260" s="77" t="s">
        <v>149</v>
      </c>
      <c r="BL260" s="77" t="s">
        <v>149</v>
      </c>
      <c r="BM260" s="77" t="s">
        <v>149</v>
      </c>
      <c r="BN260" s="77" t="s">
        <v>149</v>
      </c>
      <c r="BO260" s="77" t="s">
        <v>149</v>
      </c>
      <c r="BP260" s="77" t="s">
        <v>149</v>
      </c>
      <c r="BQ260" s="77" t="s">
        <v>149</v>
      </c>
      <c r="BR260" s="77" t="s">
        <v>149</v>
      </c>
      <c r="BS260" s="77" t="s">
        <v>149</v>
      </c>
      <c r="BT260" s="77" t="s">
        <v>149</v>
      </c>
      <c r="BU260" s="77" t="s">
        <v>149</v>
      </c>
      <c r="BV260" s="77" t="s">
        <v>149</v>
      </c>
      <c r="BW260" s="77" t="s">
        <v>149</v>
      </c>
      <c r="BX260" s="77" t="s">
        <v>149</v>
      </c>
      <c r="BY260" s="77" t="s">
        <v>149</v>
      </c>
      <c r="BZ260" s="77" t="s">
        <v>149</v>
      </c>
      <c r="CA260" s="77" t="s">
        <v>149</v>
      </c>
      <c r="CB260" s="77" t="s">
        <v>149</v>
      </c>
      <c r="CC260" s="77" t="s">
        <v>149</v>
      </c>
      <c r="CD260" s="77" t="s">
        <v>149</v>
      </c>
      <c r="CE260" s="77" t="s">
        <v>149</v>
      </c>
      <c r="CF260" s="77" t="s">
        <v>149</v>
      </c>
      <c r="CG260" s="77" t="s">
        <v>149</v>
      </c>
      <c r="CH260" s="77" t="s">
        <v>149</v>
      </c>
      <c r="CI260" s="77" t="s">
        <v>149</v>
      </c>
      <c r="CJ260" s="77" t="s">
        <v>149</v>
      </c>
      <c r="CK260" s="77" t="s">
        <v>149</v>
      </c>
      <c r="CL260" s="77" t="s">
        <v>149</v>
      </c>
      <c r="CM260" s="77" t="s">
        <v>149</v>
      </c>
      <c r="CN260" s="77" t="s">
        <v>149</v>
      </c>
      <c r="CO260" s="77" t="s">
        <v>149</v>
      </c>
      <c r="CP260" s="77" t="s">
        <v>149</v>
      </c>
      <c r="CQ260" s="77" t="s">
        <v>149</v>
      </c>
      <c r="CR260" s="77" t="s">
        <v>149</v>
      </c>
      <c r="CS260" s="77" t="s">
        <v>149</v>
      </c>
      <c r="CT260" s="77" t="s">
        <v>149</v>
      </c>
      <c r="CU260" s="77" t="s">
        <v>149</v>
      </c>
      <c r="CV260" s="77" t="s">
        <v>149</v>
      </c>
      <c r="CW260" s="77" t="s">
        <v>149</v>
      </c>
      <c r="CX260" s="77" t="s">
        <v>149</v>
      </c>
      <c r="CY260" s="77" t="s">
        <v>149</v>
      </c>
      <c r="CZ260" s="77" t="s">
        <v>149</v>
      </c>
      <c r="DA260" s="77" t="s">
        <v>149</v>
      </c>
      <c r="DB260" s="77" t="s">
        <v>149</v>
      </c>
      <c r="DC260" s="77" t="s">
        <v>149</v>
      </c>
      <c r="DD260" s="77" t="s">
        <v>149</v>
      </c>
      <c r="DE260" s="77" t="s">
        <v>149</v>
      </c>
      <c r="DF260" s="77" t="s">
        <v>149</v>
      </c>
      <c r="DG260" s="77" t="s">
        <v>149</v>
      </c>
      <c r="DH260" s="77" t="s">
        <v>149</v>
      </c>
      <c r="DI260" s="77" t="s">
        <v>149</v>
      </c>
      <c r="DJ260" s="77" t="s">
        <v>149</v>
      </c>
      <c r="DK260" s="77" t="s">
        <v>149</v>
      </c>
      <c r="DL260" s="77" t="s">
        <v>149</v>
      </c>
      <c r="DM260" s="77" t="s">
        <v>149</v>
      </c>
      <c r="DN260" s="77" t="s">
        <v>149</v>
      </c>
      <c r="DO260" s="77" t="s">
        <v>149</v>
      </c>
      <c r="DP260" s="77" t="s">
        <v>149</v>
      </c>
      <c r="DQ260" s="77" t="s">
        <v>149</v>
      </c>
      <c r="DR260" s="77" t="s">
        <v>149</v>
      </c>
      <c r="DS260" s="77" t="s">
        <v>149</v>
      </c>
      <c r="DT260" s="77" t="s">
        <v>149</v>
      </c>
      <c r="DU260" s="77" t="s">
        <v>149</v>
      </c>
      <c r="DV260" s="77" t="s">
        <v>149</v>
      </c>
      <c r="DW260" s="77" t="s">
        <v>149</v>
      </c>
      <c r="DX260" s="77" t="s">
        <v>149</v>
      </c>
      <c r="DY260" s="77" t="s">
        <v>149</v>
      </c>
      <c r="DZ260" s="77" t="s">
        <v>149</v>
      </c>
      <c r="EA260" s="77" t="s">
        <v>149</v>
      </c>
      <c r="EB260" s="77" t="s">
        <v>149</v>
      </c>
      <c r="EC260" s="77" t="s">
        <v>149</v>
      </c>
      <c r="ED260" s="77" t="s">
        <v>149</v>
      </c>
      <c r="EE260" s="77" t="s">
        <v>149</v>
      </c>
      <c r="EF260" s="77" t="s">
        <v>149</v>
      </c>
      <c r="EG260" s="77" t="s">
        <v>149</v>
      </c>
      <c r="EH260" s="77" t="s">
        <v>149</v>
      </c>
      <c r="EI260" s="77" t="s">
        <v>149</v>
      </c>
      <c r="EJ260" s="77" t="s">
        <v>149</v>
      </c>
      <c r="EK260" s="77" t="s">
        <v>149</v>
      </c>
      <c r="EL260" s="77" t="s">
        <v>2204</v>
      </c>
      <c r="EM260" s="77" t="s">
        <v>2205</v>
      </c>
      <c r="EN260" s="77" t="s">
        <v>2206</v>
      </c>
      <c r="EO260" s="77" t="s">
        <v>2207</v>
      </c>
      <c r="EP260" s="77" t="s">
        <v>2208</v>
      </c>
      <c r="EQ260" s="77" t="s">
        <v>2209</v>
      </c>
      <c r="ER260" s="77" t="s">
        <v>2210</v>
      </c>
      <c r="ES260" s="77" t="s">
        <v>2211</v>
      </c>
    </row>
    <row r="261" spans="1:234" s="2" customFormat="1" ht="22.5" customHeight="1" x14ac:dyDescent="0.35">
      <c r="A261" s="29">
        <v>259</v>
      </c>
      <c r="B261" s="77" t="s">
        <v>2212</v>
      </c>
      <c r="C261" s="78" t="s">
        <v>2213</v>
      </c>
      <c r="D261" s="77" t="s">
        <v>846</v>
      </c>
      <c r="E261" s="77" t="s">
        <v>2214</v>
      </c>
      <c r="F261" s="77">
        <v>63</v>
      </c>
      <c r="G261" s="77">
        <v>4</v>
      </c>
      <c r="H261" s="77" t="s">
        <v>744</v>
      </c>
      <c r="I261" s="77" t="s">
        <v>158</v>
      </c>
      <c r="J261" s="79">
        <v>25000000</v>
      </c>
      <c r="K261" s="79">
        <v>18500000</v>
      </c>
      <c r="L261" s="77" t="s">
        <v>233</v>
      </c>
      <c r="M261" s="77" t="s">
        <v>147</v>
      </c>
      <c r="N261" s="77">
        <v>1056</v>
      </c>
      <c r="O261" s="77" t="s">
        <v>2215</v>
      </c>
      <c r="P261" s="77">
        <v>18</v>
      </c>
      <c r="Q261" s="77" t="s">
        <v>175</v>
      </c>
      <c r="R261" s="77" t="s">
        <v>149</v>
      </c>
      <c r="S261" s="77" t="s">
        <v>149</v>
      </c>
      <c r="T261" s="77" t="s">
        <v>149</v>
      </c>
      <c r="U261" s="77" t="s">
        <v>149</v>
      </c>
      <c r="V261" s="77" t="s">
        <v>149</v>
      </c>
      <c r="W261" s="77" t="s">
        <v>149</v>
      </c>
      <c r="X261" s="77" t="s">
        <v>149</v>
      </c>
      <c r="Y261" s="77" t="s">
        <v>149</v>
      </c>
      <c r="Z261" s="77" t="s">
        <v>149</v>
      </c>
      <c r="AA261" s="77" t="s">
        <v>149</v>
      </c>
      <c r="AB261" s="77" t="s">
        <v>149</v>
      </c>
      <c r="AC261" s="77" t="s">
        <v>149</v>
      </c>
      <c r="AD261" s="77" t="s">
        <v>149</v>
      </c>
      <c r="AE261" s="77" t="s">
        <v>149</v>
      </c>
      <c r="AF261" s="77" t="s">
        <v>149</v>
      </c>
      <c r="AG261" s="77" t="s">
        <v>149</v>
      </c>
      <c r="AH261" s="77" t="s">
        <v>149</v>
      </c>
      <c r="AI261" s="77" t="s">
        <v>149</v>
      </c>
      <c r="AJ261" s="77" t="s">
        <v>149</v>
      </c>
      <c r="AK261" s="77" t="s">
        <v>149</v>
      </c>
      <c r="AL261" s="77" t="s">
        <v>149</v>
      </c>
      <c r="AM261" s="77" t="s">
        <v>149</v>
      </c>
      <c r="AN261" s="77" t="s">
        <v>149</v>
      </c>
      <c r="AO261" s="77" t="s">
        <v>149</v>
      </c>
      <c r="AP261" s="77" t="s">
        <v>149</v>
      </c>
      <c r="AQ261" s="77" t="s">
        <v>149</v>
      </c>
      <c r="AR261" s="77" t="s">
        <v>149</v>
      </c>
      <c r="AS261" s="77" t="s">
        <v>149</v>
      </c>
      <c r="AT261" s="77" t="s">
        <v>149</v>
      </c>
      <c r="AU261" s="77" t="s">
        <v>203</v>
      </c>
      <c r="AV261" s="77" t="s">
        <v>148</v>
      </c>
      <c r="AW261" s="77" t="s">
        <v>203</v>
      </c>
      <c r="AX261" s="77" t="s">
        <v>203</v>
      </c>
      <c r="AY261" s="77" t="s">
        <v>149</v>
      </c>
      <c r="AZ261" s="77" t="s">
        <v>149</v>
      </c>
      <c r="BA261" s="77" t="s">
        <v>148</v>
      </c>
      <c r="BB261" s="77" t="s">
        <v>203</v>
      </c>
      <c r="BC261" s="77"/>
      <c r="BD261" s="77" t="s">
        <v>149</v>
      </c>
      <c r="BE261" s="77" t="s">
        <v>149</v>
      </c>
      <c r="BF261" s="77" t="s">
        <v>149</v>
      </c>
      <c r="BG261" s="77" t="s">
        <v>148</v>
      </c>
      <c r="BH261" s="77" t="s">
        <v>203</v>
      </c>
      <c r="BI261" s="77" t="s">
        <v>148</v>
      </c>
      <c r="BJ261" s="77" t="s">
        <v>149</v>
      </c>
      <c r="BK261" s="77" t="s">
        <v>203</v>
      </c>
      <c r="BL261" s="77" t="s">
        <v>203</v>
      </c>
      <c r="BM261" s="77" t="s">
        <v>148</v>
      </c>
      <c r="BN261" s="77" t="s">
        <v>203</v>
      </c>
      <c r="BO261" s="77" t="s">
        <v>203</v>
      </c>
      <c r="BP261" s="77" t="s">
        <v>149</v>
      </c>
      <c r="BQ261" s="77" t="s">
        <v>149</v>
      </c>
      <c r="BR261" s="80" t="s">
        <v>149</v>
      </c>
      <c r="BS261" s="77" t="s">
        <v>149</v>
      </c>
      <c r="BT261" s="77" t="s">
        <v>149</v>
      </c>
      <c r="BU261" s="77" t="s">
        <v>149</v>
      </c>
      <c r="BV261" s="77" t="s">
        <v>149</v>
      </c>
      <c r="BW261" s="77" t="s">
        <v>159</v>
      </c>
      <c r="BX261" s="77" t="s">
        <v>159</v>
      </c>
      <c r="BY261" s="77" t="s">
        <v>159</v>
      </c>
      <c r="BZ261" s="77" t="s">
        <v>159</v>
      </c>
      <c r="CA261" s="77" t="s">
        <v>159</v>
      </c>
      <c r="CB261" s="77" t="s">
        <v>159</v>
      </c>
      <c r="CC261" s="77" t="s">
        <v>159</v>
      </c>
      <c r="CD261" s="77" t="s">
        <v>159</v>
      </c>
      <c r="CE261" s="77" t="s">
        <v>159</v>
      </c>
      <c r="CF261" s="77" t="s">
        <v>159</v>
      </c>
      <c r="CG261" s="77" t="s">
        <v>159</v>
      </c>
      <c r="CH261" s="77" t="s">
        <v>159</v>
      </c>
      <c r="CI261" s="77" t="s">
        <v>159</v>
      </c>
      <c r="CJ261" s="77" t="s">
        <v>159</v>
      </c>
      <c r="CK261" s="77" t="s">
        <v>159</v>
      </c>
      <c r="CL261" s="77" t="s">
        <v>159</v>
      </c>
      <c r="CM261" s="77" t="s">
        <v>159</v>
      </c>
      <c r="CN261" s="77" t="s">
        <v>159</v>
      </c>
      <c r="CO261" s="77" t="s">
        <v>159</v>
      </c>
      <c r="CP261" s="77" t="s">
        <v>159</v>
      </c>
      <c r="CQ261" s="77" t="s">
        <v>159</v>
      </c>
      <c r="CR261" s="77" t="s">
        <v>159</v>
      </c>
      <c r="CS261" s="77" t="s">
        <v>159</v>
      </c>
      <c r="CT261" s="77" t="s">
        <v>159</v>
      </c>
      <c r="CU261" s="77" t="s">
        <v>159</v>
      </c>
      <c r="CV261" s="77" t="s">
        <v>159</v>
      </c>
      <c r="CW261" s="77" t="s">
        <v>159</v>
      </c>
      <c r="CX261" s="77" t="s">
        <v>159</v>
      </c>
      <c r="CY261" s="77" t="s">
        <v>159</v>
      </c>
      <c r="CZ261" s="77" t="s">
        <v>159</v>
      </c>
      <c r="DA261" s="77" t="s">
        <v>159</v>
      </c>
      <c r="DB261" s="77" t="s">
        <v>159</v>
      </c>
      <c r="DC261" s="77" t="s">
        <v>159</v>
      </c>
      <c r="DD261" s="77" t="s">
        <v>159</v>
      </c>
      <c r="DE261" s="77" t="s">
        <v>159</v>
      </c>
      <c r="DF261" s="77" t="s">
        <v>159</v>
      </c>
      <c r="DG261" s="77" t="s">
        <v>159</v>
      </c>
      <c r="DH261" s="77" t="s">
        <v>159</v>
      </c>
      <c r="DI261" s="77" t="s">
        <v>159</v>
      </c>
      <c r="DJ261" s="77" t="s">
        <v>159</v>
      </c>
      <c r="DK261" s="77" t="s">
        <v>159</v>
      </c>
      <c r="DL261" s="77" t="s">
        <v>159</v>
      </c>
      <c r="DM261" s="77" t="s">
        <v>159</v>
      </c>
      <c r="DN261" s="77" t="s">
        <v>159</v>
      </c>
      <c r="DO261" s="77" t="s">
        <v>159</v>
      </c>
      <c r="DP261" s="77" t="s">
        <v>159</v>
      </c>
      <c r="DQ261" s="77" t="s">
        <v>159</v>
      </c>
      <c r="DR261" s="77" t="s">
        <v>1120</v>
      </c>
      <c r="DS261" s="77" t="s">
        <v>148</v>
      </c>
      <c r="DT261" s="77" t="s">
        <v>148</v>
      </c>
      <c r="DU261" s="77" t="s">
        <v>149</v>
      </c>
      <c r="DV261" s="77" t="s">
        <v>148</v>
      </c>
      <c r="DW261" s="77" t="s">
        <v>149</v>
      </c>
      <c r="DX261" s="77" t="s">
        <v>149</v>
      </c>
      <c r="DY261" s="77" t="s">
        <v>148</v>
      </c>
      <c r="DZ261" s="77" t="s">
        <v>149</v>
      </c>
      <c r="EA261" s="77" t="s">
        <v>149</v>
      </c>
      <c r="EB261" s="77" t="s">
        <v>149</v>
      </c>
      <c r="EC261" s="77" t="s">
        <v>149</v>
      </c>
      <c r="ED261" s="77" t="s">
        <v>149</v>
      </c>
      <c r="EE261" s="77" t="s">
        <v>149</v>
      </c>
      <c r="EF261" s="77" t="s">
        <v>149</v>
      </c>
      <c r="EG261" s="77" t="s">
        <v>149</v>
      </c>
      <c r="EH261" s="77" t="s">
        <v>149</v>
      </c>
      <c r="EI261" s="77" t="s">
        <v>149</v>
      </c>
      <c r="EJ261" s="77" t="s">
        <v>149</v>
      </c>
      <c r="EK261" s="77" t="s">
        <v>149</v>
      </c>
      <c r="EL261" s="77" t="s">
        <v>2216</v>
      </c>
      <c r="EM261" s="77" t="s">
        <v>2217</v>
      </c>
      <c r="EN261" s="77" t="s">
        <v>2218</v>
      </c>
      <c r="EO261" s="77" t="s">
        <v>2219</v>
      </c>
      <c r="EP261" s="77" t="s">
        <v>2220</v>
      </c>
      <c r="EQ261" s="77" t="s">
        <v>2221</v>
      </c>
      <c r="ER261" s="77" t="s">
        <v>2222</v>
      </c>
      <c r="ES261" s="77" t="s">
        <v>2223</v>
      </c>
    </row>
    <row r="262" spans="1:234" s="55" customFormat="1" ht="22.5" customHeight="1" x14ac:dyDescent="0.35">
      <c r="A262" s="93">
        <v>260</v>
      </c>
      <c r="B262" s="51" t="s">
        <v>2224</v>
      </c>
      <c r="C262" s="52" t="s">
        <v>2225</v>
      </c>
      <c r="D262" s="51" t="s">
        <v>846</v>
      </c>
      <c r="E262" s="51" t="s">
        <v>2041</v>
      </c>
      <c r="F262" s="51">
        <v>57</v>
      </c>
      <c r="G262" s="51">
        <v>3</v>
      </c>
      <c r="H262" s="51" t="s">
        <v>157</v>
      </c>
      <c r="I262" s="51" t="s">
        <v>172</v>
      </c>
      <c r="J262" s="84">
        <v>6500000</v>
      </c>
      <c r="K262" s="84">
        <v>5600000</v>
      </c>
      <c r="L262" s="51" t="s">
        <v>930</v>
      </c>
      <c r="M262" s="51" t="s">
        <v>147</v>
      </c>
      <c r="N262" s="51">
        <v>264</v>
      </c>
      <c r="O262" s="51" t="s">
        <v>921</v>
      </c>
      <c r="P262" s="51">
        <v>16</v>
      </c>
      <c r="Q262" s="51" t="s">
        <v>175</v>
      </c>
      <c r="R262" s="51" t="s">
        <v>203</v>
      </c>
      <c r="S262" s="51" t="s">
        <v>149</v>
      </c>
      <c r="T262" s="51" t="s">
        <v>159</v>
      </c>
      <c r="U262" s="51" t="s">
        <v>149</v>
      </c>
      <c r="V262" s="51" t="s">
        <v>149</v>
      </c>
      <c r="W262" s="51" t="s">
        <v>203</v>
      </c>
      <c r="X262" s="51" t="s">
        <v>203</v>
      </c>
      <c r="Y262" s="51" t="s">
        <v>149</v>
      </c>
      <c r="Z262" s="51" t="s">
        <v>851</v>
      </c>
      <c r="AA262" s="51" t="s">
        <v>149</v>
      </c>
      <c r="AB262" s="51" t="s">
        <v>203</v>
      </c>
      <c r="AC262" s="51" t="s">
        <v>148</v>
      </c>
      <c r="AD262" s="51" t="s">
        <v>149</v>
      </c>
      <c r="AE262" s="51" t="s">
        <v>149</v>
      </c>
      <c r="AF262" s="51" t="s">
        <v>149</v>
      </c>
      <c r="AG262" s="51" t="s">
        <v>148</v>
      </c>
      <c r="AH262" s="51" t="s">
        <v>149</v>
      </c>
      <c r="AI262" s="51" t="s">
        <v>148</v>
      </c>
      <c r="AJ262" s="51" t="s">
        <v>203</v>
      </c>
      <c r="AK262" s="51" t="s">
        <v>149</v>
      </c>
      <c r="AL262" s="51" t="s">
        <v>203</v>
      </c>
      <c r="AM262" s="51" t="s">
        <v>149</v>
      </c>
      <c r="AN262" s="51" t="s">
        <v>149</v>
      </c>
      <c r="AO262" s="51" t="s">
        <v>149</v>
      </c>
      <c r="AP262" s="51" t="s">
        <v>149</v>
      </c>
      <c r="AQ262" s="51" t="s">
        <v>149</v>
      </c>
      <c r="AR262" s="51" t="s">
        <v>148</v>
      </c>
      <c r="AS262" s="51" t="s">
        <v>159</v>
      </c>
      <c r="AT262" s="51" t="s">
        <v>149</v>
      </c>
      <c r="AU262" s="51" t="s">
        <v>149</v>
      </c>
      <c r="AV262" s="51" t="s">
        <v>149</v>
      </c>
      <c r="AW262" s="51" t="s">
        <v>149</v>
      </c>
      <c r="AX262" s="51" t="s">
        <v>203</v>
      </c>
      <c r="AY262" s="51" t="s">
        <v>149</v>
      </c>
      <c r="AZ262" s="51" t="s">
        <v>149</v>
      </c>
      <c r="BA262" s="51" t="s">
        <v>149</v>
      </c>
      <c r="BB262" s="51" t="s">
        <v>203</v>
      </c>
      <c r="BC262" s="51"/>
      <c r="BD262" s="51" t="s">
        <v>149</v>
      </c>
      <c r="BE262" s="51" t="s">
        <v>149</v>
      </c>
      <c r="BF262" s="51" t="s">
        <v>149</v>
      </c>
      <c r="BG262" s="51" t="s">
        <v>148</v>
      </c>
      <c r="BH262" s="51" t="s">
        <v>149</v>
      </c>
      <c r="BI262" s="51" t="s">
        <v>149</v>
      </c>
      <c r="BJ262" s="51" t="s">
        <v>149</v>
      </c>
      <c r="BK262" s="51" t="s">
        <v>149</v>
      </c>
      <c r="BL262" s="51" t="s">
        <v>203</v>
      </c>
      <c r="BM262" s="51" t="s">
        <v>149</v>
      </c>
      <c r="BN262" s="51" t="s">
        <v>149</v>
      </c>
      <c r="BO262" s="51" t="s">
        <v>149</v>
      </c>
      <c r="BP262" s="51" t="s">
        <v>149</v>
      </c>
      <c r="BQ262" s="51" t="s">
        <v>203</v>
      </c>
      <c r="BR262" s="85" t="s">
        <v>149</v>
      </c>
      <c r="BS262" s="51" t="s">
        <v>149</v>
      </c>
      <c r="BT262" s="51" t="s">
        <v>149</v>
      </c>
      <c r="BU262" s="51" t="s">
        <v>149</v>
      </c>
      <c r="BV262" s="51" t="s">
        <v>149</v>
      </c>
      <c r="BW262" s="51" t="s">
        <v>149</v>
      </c>
      <c r="BX262" s="51" t="s">
        <v>149</v>
      </c>
      <c r="BY262" s="51" t="s">
        <v>148</v>
      </c>
      <c r="BZ262" s="51" t="s">
        <v>148</v>
      </c>
      <c r="CA262" s="51" t="s">
        <v>149</v>
      </c>
      <c r="CB262" s="51" t="s">
        <v>149</v>
      </c>
      <c r="CC262" s="51" t="s">
        <v>203</v>
      </c>
      <c r="CD262" s="51" t="s">
        <v>149</v>
      </c>
      <c r="CE262" s="51" t="s">
        <v>1120</v>
      </c>
      <c r="CF262" s="51" t="s">
        <v>149</v>
      </c>
      <c r="CG262" s="51" t="s">
        <v>149</v>
      </c>
      <c r="CH262" s="51" t="s">
        <v>149</v>
      </c>
      <c r="CI262" s="51" t="s">
        <v>149</v>
      </c>
      <c r="CJ262" s="51" t="s">
        <v>149</v>
      </c>
      <c r="CK262" s="51" t="s">
        <v>149</v>
      </c>
      <c r="CL262" s="51" t="s">
        <v>149</v>
      </c>
      <c r="CM262" s="51" t="s">
        <v>149</v>
      </c>
      <c r="CN262" s="51" t="s">
        <v>148</v>
      </c>
      <c r="CO262" s="51" t="s">
        <v>203</v>
      </c>
      <c r="CP262" s="51" t="s">
        <v>149</v>
      </c>
      <c r="CQ262" s="51" t="s">
        <v>149</v>
      </c>
      <c r="CR262" s="51" t="s">
        <v>149</v>
      </c>
      <c r="CS262" s="51" t="s">
        <v>149</v>
      </c>
      <c r="CT262" s="51" t="s">
        <v>149</v>
      </c>
      <c r="CU262" s="51" t="s">
        <v>203</v>
      </c>
      <c r="CV262" s="51" t="s">
        <v>148</v>
      </c>
      <c r="CW262" s="51" t="s">
        <v>149</v>
      </c>
      <c r="CX262" s="51" t="s">
        <v>149</v>
      </c>
      <c r="CY262" s="51" t="s">
        <v>149</v>
      </c>
      <c r="CZ262" s="51" t="s">
        <v>149</v>
      </c>
      <c r="DA262" s="51" t="s">
        <v>203</v>
      </c>
      <c r="DB262" s="51" t="s">
        <v>149</v>
      </c>
      <c r="DC262" s="51" t="s">
        <v>149</v>
      </c>
      <c r="DD262" s="51" t="s">
        <v>149</v>
      </c>
      <c r="DE262" s="51" t="s">
        <v>149</v>
      </c>
      <c r="DF262" s="51" t="s">
        <v>149</v>
      </c>
      <c r="DG262" s="51" t="s">
        <v>149</v>
      </c>
      <c r="DH262" s="51" t="s">
        <v>149</v>
      </c>
      <c r="DI262" s="51" t="s">
        <v>149</v>
      </c>
      <c r="DJ262" s="51" t="s">
        <v>160</v>
      </c>
      <c r="DK262" s="51" t="s">
        <v>148</v>
      </c>
      <c r="DL262" s="51" t="s">
        <v>149</v>
      </c>
      <c r="DM262" s="51" t="s">
        <v>149</v>
      </c>
      <c r="DN262" s="51" t="s">
        <v>149</v>
      </c>
      <c r="DO262" s="51" t="s">
        <v>149</v>
      </c>
      <c r="DP262" s="51" t="s">
        <v>148</v>
      </c>
      <c r="DQ262" s="51" t="s">
        <v>149</v>
      </c>
      <c r="DR262" s="51" t="s">
        <v>1120</v>
      </c>
      <c r="DS262" s="51" t="s">
        <v>149</v>
      </c>
      <c r="DT262" s="51" t="s">
        <v>149</v>
      </c>
      <c r="DU262" s="51" t="s">
        <v>149</v>
      </c>
      <c r="DV262" s="51" t="s">
        <v>149</v>
      </c>
      <c r="DW262" s="51" t="s">
        <v>148</v>
      </c>
      <c r="DX262" s="51" t="s">
        <v>148</v>
      </c>
      <c r="DY262" s="51" t="s">
        <v>149</v>
      </c>
      <c r="DZ262" s="51" t="s">
        <v>149</v>
      </c>
      <c r="EA262" s="51" t="s">
        <v>149</v>
      </c>
      <c r="EB262" s="51" t="s">
        <v>149</v>
      </c>
      <c r="EC262" s="51" t="s">
        <v>148</v>
      </c>
      <c r="ED262" s="51" t="s">
        <v>148</v>
      </c>
      <c r="EE262" s="51" t="s">
        <v>148</v>
      </c>
      <c r="EF262" s="51" t="s">
        <v>203</v>
      </c>
      <c r="EG262" s="51" t="s">
        <v>149</v>
      </c>
      <c r="EH262" s="51" t="s">
        <v>149</v>
      </c>
      <c r="EI262" s="51" t="s">
        <v>148</v>
      </c>
      <c r="EJ262" s="51" t="s">
        <v>203</v>
      </c>
      <c r="EK262" s="51" t="s">
        <v>149</v>
      </c>
      <c r="EL262" s="51" t="s">
        <v>2226</v>
      </c>
      <c r="EM262" s="51" t="s">
        <v>2227</v>
      </c>
      <c r="EN262" s="51" t="s">
        <v>2228</v>
      </c>
      <c r="EO262" s="51" t="s">
        <v>2229</v>
      </c>
      <c r="EP262" s="51" t="s">
        <v>2230</v>
      </c>
      <c r="EQ262" s="51" t="s">
        <v>2231</v>
      </c>
      <c r="ER262" s="51" t="s">
        <v>2232</v>
      </c>
      <c r="ES262" s="51" t="s">
        <v>2233</v>
      </c>
    </row>
    <row r="263" spans="1:234" s="25" customFormat="1" ht="22.5" customHeight="1" x14ac:dyDescent="0.35">
      <c r="A263" s="34">
        <v>261</v>
      </c>
      <c r="B263" s="17" t="s">
        <v>2234</v>
      </c>
      <c r="C263" s="86" t="s">
        <v>2244</v>
      </c>
      <c r="D263" s="17" t="s">
        <v>846</v>
      </c>
      <c r="E263" s="17" t="s">
        <v>1414</v>
      </c>
      <c r="F263" s="17">
        <v>46</v>
      </c>
      <c r="G263" s="17">
        <v>4</v>
      </c>
      <c r="H263" s="17" t="s">
        <v>157</v>
      </c>
      <c r="I263" s="17" t="s">
        <v>172</v>
      </c>
      <c r="J263" s="59">
        <v>14500000</v>
      </c>
      <c r="K263" s="59">
        <v>13500000</v>
      </c>
      <c r="L263" s="17" t="s">
        <v>173</v>
      </c>
      <c r="M263" s="17" t="s">
        <v>147</v>
      </c>
      <c r="N263" s="17">
        <v>250</v>
      </c>
      <c r="O263" s="17" t="s">
        <v>1405</v>
      </c>
      <c r="P263" s="17" t="s">
        <v>1426</v>
      </c>
      <c r="Q263" s="17" t="s">
        <v>1427</v>
      </c>
      <c r="R263" s="60" t="s">
        <v>149</v>
      </c>
      <c r="S263" s="60" t="s">
        <v>149</v>
      </c>
      <c r="T263" s="60" t="s">
        <v>149</v>
      </c>
      <c r="U263" s="60" t="s">
        <v>149</v>
      </c>
      <c r="V263" s="60" t="s">
        <v>149</v>
      </c>
      <c r="W263" s="60" t="s">
        <v>149</v>
      </c>
      <c r="X263" s="60" t="s">
        <v>149</v>
      </c>
      <c r="Y263" s="60" t="s">
        <v>149</v>
      </c>
      <c r="Z263" s="60" t="s">
        <v>149</v>
      </c>
      <c r="AA263" s="60" t="s">
        <v>149</v>
      </c>
      <c r="AB263" s="60" t="s">
        <v>149</v>
      </c>
      <c r="AC263" s="60" t="s">
        <v>149</v>
      </c>
      <c r="AD263" s="60" t="s">
        <v>149</v>
      </c>
      <c r="AE263" s="60" t="s">
        <v>149</v>
      </c>
      <c r="AF263" s="60" t="s">
        <v>149</v>
      </c>
      <c r="AG263" s="60" t="s">
        <v>149</v>
      </c>
      <c r="AH263" s="60" t="s">
        <v>149</v>
      </c>
      <c r="AI263" s="60" t="s">
        <v>149</v>
      </c>
      <c r="AJ263" s="60" t="s">
        <v>149</v>
      </c>
      <c r="AK263" s="60" t="s">
        <v>149</v>
      </c>
      <c r="AL263" s="60" t="s">
        <v>149</v>
      </c>
      <c r="AM263" s="60" t="s">
        <v>149</v>
      </c>
      <c r="AN263" s="60" t="s">
        <v>149</v>
      </c>
      <c r="AO263" s="60" t="s">
        <v>149</v>
      </c>
      <c r="AP263" s="60" t="s">
        <v>149</v>
      </c>
      <c r="AQ263" s="60" t="s">
        <v>149</v>
      </c>
      <c r="AR263" s="60" t="s">
        <v>149</v>
      </c>
      <c r="AS263" s="60" t="s">
        <v>149</v>
      </c>
      <c r="AT263" s="60" t="s">
        <v>149</v>
      </c>
      <c r="AU263" s="60" t="s">
        <v>149</v>
      </c>
      <c r="AV263" s="60" t="s">
        <v>149</v>
      </c>
      <c r="AW263" s="60" t="s">
        <v>149</v>
      </c>
      <c r="AX263" s="60" t="s">
        <v>149</v>
      </c>
      <c r="AY263" s="60" t="s">
        <v>149</v>
      </c>
      <c r="AZ263" s="60" t="s">
        <v>149</v>
      </c>
      <c r="BA263" s="60" t="s">
        <v>149</v>
      </c>
      <c r="BB263" s="60" t="s">
        <v>149</v>
      </c>
      <c r="BC263" s="60"/>
      <c r="BD263" s="60" t="s">
        <v>149</v>
      </c>
      <c r="BE263" s="60" t="s">
        <v>149</v>
      </c>
      <c r="BF263" s="60" t="s">
        <v>149</v>
      </c>
      <c r="BG263" s="60" t="s">
        <v>149</v>
      </c>
      <c r="BH263" s="60" t="s">
        <v>203</v>
      </c>
      <c r="BI263" s="60" t="s">
        <v>203</v>
      </c>
      <c r="BJ263" s="17" t="s">
        <v>149</v>
      </c>
      <c r="BK263" s="17" t="s">
        <v>149</v>
      </c>
      <c r="BL263" s="60" t="s">
        <v>203</v>
      </c>
      <c r="BM263" s="60" t="s">
        <v>203</v>
      </c>
      <c r="BN263" s="60" t="s">
        <v>149</v>
      </c>
      <c r="BO263" s="60" t="s">
        <v>150</v>
      </c>
      <c r="BP263" s="60" t="s">
        <v>149</v>
      </c>
      <c r="BQ263" s="60" t="s">
        <v>149</v>
      </c>
      <c r="BR263" s="60" t="s">
        <v>149</v>
      </c>
      <c r="BS263" s="60" t="s">
        <v>150</v>
      </c>
      <c r="BT263" s="17" t="s">
        <v>150</v>
      </c>
      <c r="BU263" s="60" t="s">
        <v>149</v>
      </c>
      <c r="BV263" s="60" t="s">
        <v>150</v>
      </c>
      <c r="BW263" s="60" t="s">
        <v>149</v>
      </c>
      <c r="BX263" s="60" t="s">
        <v>149</v>
      </c>
      <c r="BY263" s="60" t="s">
        <v>149</v>
      </c>
      <c r="BZ263" s="60" t="s">
        <v>149</v>
      </c>
      <c r="CA263" s="60" t="s">
        <v>149</v>
      </c>
      <c r="CB263" s="60" t="s">
        <v>149</v>
      </c>
      <c r="CC263" s="60" t="s">
        <v>149</v>
      </c>
      <c r="CD263" s="60" t="s">
        <v>149</v>
      </c>
      <c r="CE263" s="60" t="s">
        <v>149</v>
      </c>
      <c r="CF263" s="60" t="s">
        <v>149</v>
      </c>
      <c r="CG263" s="60" t="s">
        <v>149</v>
      </c>
      <c r="CH263" s="60" t="s">
        <v>149</v>
      </c>
      <c r="CI263" s="60" t="s">
        <v>149</v>
      </c>
      <c r="CJ263" s="60" t="s">
        <v>149</v>
      </c>
      <c r="CK263" s="60" t="s">
        <v>149</v>
      </c>
      <c r="CL263" s="60" t="s">
        <v>149</v>
      </c>
      <c r="CM263" s="60" t="s">
        <v>149</v>
      </c>
      <c r="CN263" s="60" t="s">
        <v>149</v>
      </c>
      <c r="CO263" s="60" t="s">
        <v>149</v>
      </c>
      <c r="CP263" s="60" t="s">
        <v>149</v>
      </c>
      <c r="CQ263" s="60" t="s">
        <v>149</v>
      </c>
      <c r="CR263" s="60" t="s">
        <v>149</v>
      </c>
      <c r="CS263" s="60" t="s">
        <v>149</v>
      </c>
      <c r="CT263" s="60" t="s">
        <v>149</v>
      </c>
      <c r="CU263" s="60" t="s">
        <v>149</v>
      </c>
      <c r="CV263" s="60" t="s">
        <v>149</v>
      </c>
      <c r="CW263" s="60" t="s">
        <v>149</v>
      </c>
      <c r="CX263" s="60" t="s">
        <v>149</v>
      </c>
      <c r="CY263" s="60" t="s">
        <v>149</v>
      </c>
      <c r="CZ263" s="60" t="s">
        <v>149</v>
      </c>
      <c r="DA263" s="60" t="s">
        <v>149</v>
      </c>
      <c r="DB263" s="60" t="s">
        <v>149</v>
      </c>
      <c r="DC263" s="60" t="s">
        <v>149</v>
      </c>
      <c r="DD263" s="60" t="s">
        <v>149</v>
      </c>
      <c r="DE263" s="60" t="s">
        <v>149</v>
      </c>
      <c r="DF263" s="60" t="s">
        <v>149</v>
      </c>
      <c r="DG263" s="60" t="s">
        <v>149</v>
      </c>
      <c r="DH263" s="60" t="s">
        <v>149</v>
      </c>
      <c r="DI263" s="60" t="s">
        <v>149</v>
      </c>
      <c r="DJ263" s="60" t="s">
        <v>149</v>
      </c>
      <c r="DK263" s="60" t="s">
        <v>149</v>
      </c>
      <c r="DL263" s="60" t="s">
        <v>149</v>
      </c>
      <c r="DM263" s="60" t="s">
        <v>149</v>
      </c>
      <c r="DN263" s="60" t="s">
        <v>149</v>
      </c>
      <c r="DO263" s="60" t="s">
        <v>149</v>
      </c>
      <c r="DP263" s="60" t="s">
        <v>149</v>
      </c>
      <c r="DQ263" s="60" t="s">
        <v>149</v>
      </c>
      <c r="DR263" s="60" t="s">
        <v>149</v>
      </c>
      <c r="DS263" s="60" t="s">
        <v>149</v>
      </c>
      <c r="DT263" s="60" t="s">
        <v>149</v>
      </c>
      <c r="DU263" s="60" t="s">
        <v>149</v>
      </c>
      <c r="DV263" s="60" t="s">
        <v>149</v>
      </c>
      <c r="DW263" s="60" t="s">
        <v>149</v>
      </c>
      <c r="DX263" s="60" t="s">
        <v>149</v>
      </c>
      <c r="DY263" s="60" t="s">
        <v>149</v>
      </c>
      <c r="DZ263" s="60" t="s">
        <v>149</v>
      </c>
      <c r="EA263" s="60" t="s">
        <v>149</v>
      </c>
      <c r="EB263" s="60" t="s">
        <v>149</v>
      </c>
      <c r="EC263" s="60" t="s">
        <v>149</v>
      </c>
      <c r="ED263" s="60" t="s">
        <v>149</v>
      </c>
      <c r="EE263" s="60" t="s">
        <v>149</v>
      </c>
      <c r="EF263" s="60" t="s">
        <v>149</v>
      </c>
      <c r="EG263" s="60" t="s">
        <v>149</v>
      </c>
      <c r="EH263" s="60" t="s">
        <v>149</v>
      </c>
      <c r="EI263" s="60" t="s">
        <v>149</v>
      </c>
      <c r="EJ263" s="60" t="s">
        <v>149</v>
      </c>
      <c r="EK263" s="60" t="s">
        <v>149</v>
      </c>
      <c r="EL263" s="17" t="s">
        <v>1428</v>
      </c>
      <c r="EM263" s="17" t="s">
        <v>1429</v>
      </c>
      <c r="EN263" s="62" t="s">
        <v>1430</v>
      </c>
      <c r="EO263" s="17" t="s">
        <v>1431</v>
      </c>
      <c r="EP263" s="17" t="s">
        <v>1432</v>
      </c>
      <c r="EQ263" s="17" t="s">
        <v>1433</v>
      </c>
      <c r="ER263" s="17" t="s">
        <v>1434</v>
      </c>
      <c r="ES263" s="17" t="s">
        <v>411</v>
      </c>
      <c r="ET263" s="15"/>
      <c r="EU263" s="15"/>
      <c r="EV263" s="15"/>
      <c r="EW263" s="15"/>
      <c r="EX263" s="15"/>
      <c r="EY263" s="15"/>
      <c r="EZ263" s="15"/>
      <c r="FA263" s="15"/>
      <c r="FB263" s="15"/>
      <c r="FC263" s="15"/>
      <c r="FD263" s="15"/>
      <c r="FE263" s="15"/>
      <c r="FF263" s="15"/>
      <c r="FG263" s="15"/>
      <c r="FH263" s="15"/>
      <c r="FI263" s="15"/>
      <c r="FJ263" s="15"/>
      <c r="FK263" s="15"/>
      <c r="FL263" s="15"/>
      <c r="FM263" s="15"/>
      <c r="FN263" s="15"/>
      <c r="FO263" s="15"/>
      <c r="FP263" s="15"/>
      <c r="FQ263" s="15"/>
      <c r="FR263" s="15"/>
      <c r="FS263" s="15"/>
      <c r="FT263" s="15"/>
      <c r="FU263" s="15"/>
      <c r="FV263" s="15"/>
      <c r="FW263" s="15"/>
      <c r="FX263" s="15"/>
      <c r="FY263" s="15"/>
      <c r="FZ263" s="15"/>
      <c r="GA263" s="15"/>
      <c r="GB263" s="15"/>
      <c r="GC263" s="15"/>
      <c r="GD263" s="15"/>
      <c r="GE263" s="15"/>
      <c r="GF263" s="15"/>
      <c r="GG263" s="15"/>
      <c r="GH263" s="15"/>
      <c r="GI263" s="15"/>
      <c r="GJ263" s="15"/>
      <c r="GK263" s="15"/>
      <c r="GL263" s="15"/>
      <c r="GM263" s="15"/>
      <c r="GN263" s="15"/>
      <c r="GO263" s="15"/>
      <c r="GP263" s="15"/>
      <c r="GQ263" s="15"/>
      <c r="GR263" s="15"/>
      <c r="GS263" s="15"/>
      <c r="GT263" s="15"/>
      <c r="GU263" s="15"/>
      <c r="GV263" s="15"/>
      <c r="GW263" s="15"/>
      <c r="GX263" s="15"/>
      <c r="GY263" s="15"/>
      <c r="GZ263" s="15"/>
      <c r="HA263" s="15"/>
      <c r="HB263" s="15"/>
      <c r="HC263" s="15"/>
      <c r="HD263" s="15"/>
      <c r="HE263" s="15"/>
      <c r="HF263" s="15"/>
      <c r="HG263" s="15"/>
      <c r="HH263" s="15"/>
      <c r="HI263" s="15"/>
      <c r="HJ263" s="15"/>
      <c r="HK263" s="15"/>
      <c r="HL263" s="15"/>
      <c r="HM263" s="15"/>
      <c r="HN263" s="15"/>
      <c r="HO263" s="15"/>
      <c r="HP263" s="15"/>
      <c r="HQ263" s="15"/>
      <c r="HR263" s="15"/>
      <c r="HS263" s="15"/>
      <c r="HT263" s="15"/>
      <c r="HU263" s="15"/>
      <c r="HV263" s="15"/>
      <c r="HW263" s="15"/>
      <c r="HX263" s="15"/>
      <c r="HY263" s="15"/>
      <c r="HZ263" s="15"/>
    </row>
    <row r="264" spans="1:234" s="25" customFormat="1" ht="22.5" customHeight="1" x14ac:dyDescent="0.35">
      <c r="A264" s="34">
        <v>262</v>
      </c>
      <c r="B264" s="17" t="s">
        <v>2235</v>
      </c>
      <c r="C264" s="87" t="s">
        <v>2245</v>
      </c>
      <c r="D264" s="17" t="s">
        <v>368</v>
      </c>
      <c r="E264" s="17" t="s">
        <v>1414</v>
      </c>
      <c r="F264" s="17">
        <v>41</v>
      </c>
      <c r="G264" s="17">
        <v>4</v>
      </c>
      <c r="H264" s="17" t="s">
        <v>355</v>
      </c>
      <c r="I264" s="17" t="s">
        <v>172</v>
      </c>
      <c r="J264" s="59">
        <v>5500000</v>
      </c>
      <c r="K264" s="59">
        <v>3000000</v>
      </c>
      <c r="L264" s="17" t="s">
        <v>173</v>
      </c>
      <c r="M264" s="17" t="s">
        <v>147</v>
      </c>
      <c r="N264" s="17">
        <v>250</v>
      </c>
      <c r="O264" s="17" t="s">
        <v>1349</v>
      </c>
      <c r="P264" s="17" t="s">
        <v>1436</v>
      </c>
      <c r="Q264" s="17" t="s">
        <v>389</v>
      </c>
      <c r="R264" s="60" t="s">
        <v>149</v>
      </c>
      <c r="S264" s="60" t="s">
        <v>149</v>
      </c>
      <c r="T264" s="60" t="s">
        <v>149</v>
      </c>
      <c r="U264" s="60" t="s">
        <v>149</v>
      </c>
      <c r="V264" s="60" t="s">
        <v>149</v>
      </c>
      <c r="W264" s="60" t="s">
        <v>149</v>
      </c>
      <c r="X264" s="60" t="s">
        <v>149</v>
      </c>
      <c r="Y264" s="60" t="s">
        <v>149</v>
      </c>
      <c r="Z264" s="60" t="s">
        <v>203</v>
      </c>
      <c r="AA264" s="60" t="s">
        <v>149</v>
      </c>
      <c r="AB264" s="60" t="s">
        <v>149</v>
      </c>
      <c r="AC264" s="60" t="s">
        <v>149</v>
      </c>
      <c r="AD264" s="60" t="s">
        <v>203</v>
      </c>
      <c r="AE264" s="60" t="s">
        <v>149</v>
      </c>
      <c r="AF264" s="60" t="s">
        <v>149</v>
      </c>
      <c r="AG264" s="60" t="s">
        <v>149</v>
      </c>
      <c r="AH264" s="60" t="s">
        <v>149</v>
      </c>
      <c r="AI264" s="60" t="s">
        <v>149</v>
      </c>
      <c r="AJ264" s="60" t="s">
        <v>149</v>
      </c>
      <c r="AK264" s="60" t="s">
        <v>149</v>
      </c>
      <c r="AL264" s="60" t="s">
        <v>149</v>
      </c>
      <c r="AM264" s="60" t="s">
        <v>149</v>
      </c>
      <c r="AN264" s="60" t="s">
        <v>149</v>
      </c>
      <c r="AO264" s="60" t="s">
        <v>149</v>
      </c>
      <c r="AP264" s="60" t="s">
        <v>149</v>
      </c>
      <c r="AQ264" s="60" t="s">
        <v>149</v>
      </c>
      <c r="AR264" s="60" t="s">
        <v>149</v>
      </c>
      <c r="AS264" s="60" t="s">
        <v>149</v>
      </c>
      <c r="AT264" s="60" t="s">
        <v>149</v>
      </c>
      <c r="AU264" s="60" t="s">
        <v>149</v>
      </c>
      <c r="AV264" s="60" t="s">
        <v>149</v>
      </c>
      <c r="AW264" s="60" t="s">
        <v>149</v>
      </c>
      <c r="AX264" s="60" t="s">
        <v>149</v>
      </c>
      <c r="AY264" s="60" t="s">
        <v>149</v>
      </c>
      <c r="AZ264" s="60" t="s">
        <v>149</v>
      </c>
      <c r="BA264" s="60" t="s">
        <v>149</v>
      </c>
      <c r="BB264" s="60" t="s">
        <v>149</v>
      </c>
      <c r="BC264" s="60"/>
      <c r="BD264" s="60" t="s">
        <v>149</v>
      </c>
      <c r="BE264" s="60" t="s">
        <v>149</v>
      </c>
      <c r="BF264" s="60" t="s">
        <v>149</v>
      </c>
      <c r="BG264" s="60" t="s">
        <v>149</v>
      </c>
      <c r="BH264" s="60" t="s">
        <v>149</v>
      </c>
      <c r="BI264" s="60" t="s">
        <v>149</v>
      </c>
      <c r="BJ264" s="60" t="s">
        <v>149</v>
      </c>
      <c r="BK264" s="60" t="s">
        <v>149</v>
      </c>
      <c r="BL264" s="60" t="s">
        <v>149</v>
      </c>
      <c r="BM264" s="60" t="s">
        <v>149</v>
      </c>
      <c r="BN264" s="60" t="s">
        <v>149</v>
      </c>
      <c r="BO264" s="60" t="s">
        <v>149</v>
      </c>
      <c r="BP264" s="60" t="s">
        <v>149</v>
      </c>
      <c r="BQ264" s="60" t="s">
        <v>149</v>
      </c>
      <c r="BR264" s="60" t="s">
        <v>149</v>
      </c>
      <c r="BS264" s="60" t="s">
        <v>149</v>
      </c>
      <c r="BT264" s="60" t="s">
        <v>149</v>
      </c>
      <c r="BU264" s="60" t="s">
        <v>149</v>
      </c>
      <c r="BV264" s="60" t="s">
        <v>149</v>
      </c>
      <c r="BW264" s="60" t="s">
        <v>149</v>
      </c>
      <c r="BX264" s="60" t="s">
        <v>149</v>
      </c>
      <c r="BY264" s="60" t="s">
        <v>149</v>
      </c>
      <c r="BZ264" s="60" t="s">
        <v>149</v>
      </c>
      <c r="CA264" s="60" t="s">
        <v>149</v>
      </c>
      <c r="CB264" s="60" t="s">
        <v>149</v>
      </c>
      <c r="CC264" s="60" t="s">
        <v>149</v>
      </c>
      <c r="CD264" s="60" t="s">
        <v>149</v>
      </c>
      <c r="CE264" s="60" t="s">
        <v>149</v>
      </c>
      <c r="CF264" s="60" t="s">
        <v>149</v>
      </c>
      <c r="CG264" s="60" t="s">
        <v>149</v>
      </c>
      <c r="CH264" s="60" t="s">
        <v>149</v>
      </c>
      <c r="CI264" s="60" t="s">
        <v>149</v>
      </c>
      <c r="CJ264" s="60" t="s">
        <v>149</v>
      </c>
      <c r="CK264" s="60" t="s">
        <v>149</v>
      </c>
      <c r="CL264" s="60" t="s">
        <v>149</v>
      </c>
      <c r="CM264" s="60" t="s">
        <v>149</v>
      </c>
      <c r="CN264" s="60" t="s">
        <v>149</v>
      </c>
      <c r="CO264" s="60" t="s">
        <v>149</v>
      </c>
      <c r="CP264" s="60" t="s">
        <v>149</v>
      </c>
      <c r="CQ264" s="60" t="s">
        <v>149</v>
      </c>
      <c r="CR264" s="60" t="s">
        <v>149</v>
      </c>
      <c r="CS264" s="60" t="s">
        <v>149</v>
      </c>
      <c r="CT264" s="60" t="s">
        <v>149</v>
      </c>
      <c r="CU264" s="60" t="s">
        <v>149</v>
      </c>
      <c r="CV264" s="60" t="s">
        <v>149</v>
      </c>
      <c r="CW264" s="60" t="s">
        <v>149</v>
      </c>
      <c r="CX264" s="60" t="s">
        <v>149</v>
      </c>
      <c r="CY264" s="60" t="s">
        <v>149</v>
      </c>
      <c r="CZ264" s="60" t="s">
        <v>149</v>
      </c>
      <c r="DA264" s="60" t="s">
        <v>149</v>
      </c>
      <c r="DB264" s="60" t="s">
        <v>149</v>
      </c>
      <c r="DC264" s="60" t="s">
        <v>149</v>
      </c>
      <c r="DD264" s="60" t="s">
        <v>149</v>
      </c>
      <c r="DE264" s="60" t="s">
        <v>203</v>
      </c>
      <c r="DF264" s="60" t="s">
        <v>149</v>
      </c>
      <c r="DG264" s="60" t="s">
        <v>149</v>
      </c>
      <c r="DH264" s="60" t="s">
        <v>203</v>
      </c>
      <c r="DI264" s="60" t="s">
        <v>149</v>
      </c>
      <c r="DJ264" s="60" t="s">
        <v>149</v>
      </c>
      <c r="DK264" s="60" t="s">
        <v>149</v>
      </c>
      <c r="DL264" s="60" t="s">
        <v>149</v>
      </c>
      <c r="DM264" s="60" t="s">
        <v>149</v>
      </c>
      <c r="DN264" s="60" t="s">
        <v>149</v>
      </c>
      <c r="DO264" s="60" t="s">
        <v>149</v>
      </c>
      <c r="DP264" s="60" t="s">
        <v>149</v>
      </c>
      <c r="DQ264" s="60" t="s">
        <v>149</v>
      </c>
      <c r="DR264" s="60" t="s">
        <v>149</v>
      </c>
      <c r="DS264" s="60" t="s">
        <v>149</v>
      </c>
      <c r="DT264" s="60" t="s">
        <v>149</v>
      </c>
      <c r="DU264" s="60" t="s">
        <v>149</v>
      </c>
      <c r="DV264" s="60" t="s">
        <v>149</v>
      </c>
      <c r="DW264" s="60" t="s">
        <v>149</v>
      </c>
      <c r="DX264" s="60" t="s">
        <v>203</v>
      </c>
      <c r="DY264" s="60" t="s">
        <v>149</v>
      </c>
      <c r="DZ264" s="17" t="s">
        <v>149</v>
      </c>
      <c r="EA264" s="17" t="s">
        <v>149</v>
      </c>
      <c r="EB264" s="17" t="s">
        <v>149</v>
      </c>
      <c r="EC264" s="60" t="s">
        <v>203</v>
      </c>
      <c r="ED264" s="60" t="s">
        <v>149</v>
      </c>
      <c r="EE264" s="60" t="s">
        <v>149</v>
      </c>
      <c r="EF264" s="17" t="s">
        <v>149</v>
      </c>
      <c r="EG264" s="60" t="s">
        <v>149</v>
      </c>
      <c r="EH264" s="60" t="s">
        <v>149</v>
      </c>
      <c r="EI264" s="60" t="s">
        <v>149</v>
      </c>
      <c r="EJ264" s="60" t="s">
        <v>149</v>
      </c>
      <c r="EK264" s="60" t="s">
        <v>149</v>
      </c>
      <c r="EL264" s="62" t="s">
        <v>1437</v>
      </c>
      <c r="EM264" s="17" t="s">
        <v>1029</v>
      </c>
      <c r="EN264" s="62"/>
      <c r="EO264" s="17" t="s">
        <v>1438</v>
      </c>
      <c r="EP264" s="17" t="s">
        <v>1439</v>
      </c>
      <c r="EQ264" s="17" t="s">
        <v>1070</v>
      </c>
      <c r="ER264" s="62" t="s">
        <v>1440</v>
      </c>
      <c r="ES264" s="17" t="s">
        <v>1441</v>
      </c>
      <c r="ET264" s="15"/>
      <c r="EU264" s="15"/>
      <c r="EV264" s="15"/>
      <c r="EW264" s="15"/>
      <c r="EX264" s="15"/>
      <c r="EY264" s="15"/>
      <c r="EZ264" s="15"/>
      <c r="FA264" s="15"/>
      <c r="FB264" s="15"/>
      <c r="FC264" s="15"/>
      <c r="FD264" s="15"/>
      <c r="FE264" s="15"/>
      <c r="FF264" s="15"/>
      <c r="FG264" s="15"/>
      <c r="FH264" s="15"/>
      <c r="FI264" s="15"/>
      <c r="FJ264" s="15"/>
      <c r="FK264" s="15"/>
      <c r="FL264" s="15"/>
      <c r="FM264" s="15"/>
      <c r="FN264" s="15"/>
      <c r="FO264" s="15"/>
      <c r="FP264" s="15"/>
      <c r="FQ264" s="15"/>
      <c r="FR264" s="15"/>
      <c r="FS264" s="15"/>
      <c r="FT264" s="15"/>
      <c r="FU264" s="15"/>
      <c r="FV264" s="15"/>
      <c r="FW264" s="15"/>
      <c r="FX264" s="15"/>
      <c r="FY264" s="15"/>
      <c r="FZ264" s="15"/>
      <c r="GA264" s="15"/>
      <c r="GB264" s="15"/>
      <c r="GC264" s="15"/>
      <c r="GD264" s="15"/>
      <c r="GE264" s="15"/>
      <c r="GF264" s="15"/>
      <c r="GG264" s="15"/>
      <c r="GH264" s="15"/>
      <c r="GI264" s="15"/>
      <c r="GJ264" s="15"/>
      <c r="GK264" s="15"/>
      <c r="GL264" s="15"/>
      <c r="GM264" s="15"/>
      <c r="GN264" s="15"/>
      <c r="GO264" s="15"/>
      <c r="GP264" s="15"/>
      <c r="GQ264" s="15"/>
      <c r="GR264" s="15"/>
      <c r="GS264" s="15"/>
      <c r="GT264" s="15"/>
      <c r="GU264" s="15"/>
      <c r="GV264" s="15"/>
      <c r="GW264" s="15"/>
      <c r="GX264" s="15"/>
      <c r="GY264" s="15"/>
      <c r="GZ264" s="15"/>
      <c r="HA264" s="15"/>
      <c r="HB264" s="15"/>
      <c r="HC264" s="15"/>
      <c r="HD264" s="15"/>
      <c r="HE264" s="15"/>
      <c r="HF264" s="15"/>
      <c r="HG264" s="15"/>
      <c r="HH264" s="15"/>
      <c r="HI264" s="15"/>
      <c r="HJ264" s="15"/>
      <c r="HK264" s="15"/>
      <c r="HL264" s="15"/>
      <c r="HM264" s="15"/>
      <c r="HN264" s="15"/>
      <c r="HO264" s="15"/>
      <c r="HP264" s="15"/>
      <c r="HQ264" s="15"/>
      <c r="HR264" s="15"/>
      <c r="HS264" s="15"/>
      <c r="HT264" s="15"/>
      <c r="HU264" s="15"/>
      <c r="HV264" s="15"/>
      <c r="HW264" s="15"/>
      <c r="HX264" s="15"/>
      <c r="HY264" s="15"/>
      <c r="HZ264" s="15"/>
    </row>
    <row r="265" spans="1:234" s="25" customFormat="1" ht="22.5" customHeight="1" x14ac:dyDescent="0.35">
      <c r="A265" s="34">
        <v>263</v>
      </c>
      <c r="B265" s="17" t="s">
        <v>2236</v>
      </c>
      <c r="C265" s="87" t="s">
        <v>2246</v>
      </c>
      <c r="D265" s="17" t="s">
        <v>368</v>
      </c>
      <c r="E265" s="17" t="s">
        <v>1443</v>
      </c>
      <c r="F265" s="17">
        <v>56</v>
      </c>
      <c r="G265" s="17">
        <v>3</v>
      </c>
      <c r="H265" s="17" t="s">
        <v>157</v>
      </c>
      <c r="I265" s="17" t="s">
        <v>158</v>
      </c>
      <c r="J265" s="59">
        <v>8000000</v>
      </c>
      <c r="K265" s="59">
        <v>4000000</v>
      </c>
      <c r="L265" s="17" t="s">
        <v>173</v>
      </c>
      <c r="M265" s="17" t="s">
        <v>147</v>
      </c>
      <c r="N265" s="17">
        <v>245</v>
      </c>
      <c r="O265" s="17" t="s">
        <v>1444</v>
      </c>
      <c r="P265" s="17" t="s">
        <v>1426</v>
      </c>
      <c r="Q265" s="17" t="s">
        <v>389</v>
      </c>
      <c r="R265" s="60" t="s">
        <v>149</v>
      </c>
      <c r="S265" s="60" t="s">
        <v>149</v>
      </c>
      <c r="T265" s="60" t="s">
        <v>149</v>
      </c>
      <c r="U265" s="60" t="s">
        <v>149</v>
      </c>
      <c r="V265" s="60" t="s">
        <v>149</v>
      </c>
      <c r="W265" s="60" t="s">
        <v>323</v>
      </c>
      <c r="X265" s="60" t="s">
        <v>323</v>
      </c>
      <c r="Y265" s="60" t="s">
        <v>1445</v>
      </c>
      <c r="Z265" s="60" t="s">
        <v>149</v>
      </c>
      <c r="AA265" s="60" t="s">
        <v>323</v>
      </c>
      <c r="AB265" s="60" t="s">
        <v>149</v>
      </c>
      <c r="AC265" s="60" t="s">
        <v>323</v>
      </c>
      <c r="AD265" s="60" t="s">
        <v>149</v>
      </c>
      <c r="AE265" s="60" t="s">
        <v>149</v>
      </c>
      <c r="AF265" s="60" t="s">
        <v>149</v>
      </c>
      <c r="AG265" s="60" t="s">
        <v>149</v>
      </c>
      <c r="AH265" s="60" t="s">
        <v>149</v>
      </c>
      <c r="AI265" s="60" t="s">
        <v>149</v>
      </c>
      <c r="AJ265" s="60" t="s">
        <v>149</v>
      </c>
      <c r="AK265" s="60" t="s">
        <v>323</v>
      </c>
      <c r="AL265" s="60" t="s">
        <v>149</v>
      </c>
      <c r="AM265" s="60" t="s">
        <v>149</v>
      </c>
      <c r="AN265" s="60" t="s">
        <v>323</v>
      </c>
      <c r="AO265" s="17" t="s">
        <v>149</v>
      </c>
      <c r="AP265" s="17" t="s">
        <v>149</v>
      </c>
      <c r="AQ265" s="17" t="s">
        <v>149</v>
      </c>
      <c r="AR265" s="17" t="s">
        <v>149</v>
      </c>
      <c r="AS265" s="17" t="s">
        <v>149</v>
      </c>
      <c r="AT265" s="60" t="s">
        <v>149</v>
      </c>
      <c r="AU265" s="60" t="s">
        <v>149</v>
      </c>
      <c r="AV265" s="60" t="s">
        <v>323</v>
      </c>
      <c r="AW265" s="60" t="s">
        <v>323</v>
      </c>
      <c r="AX265" s="60" t="s">
        <v>323</v>
      </c>
      <c r="AY265" s="60" t="s">
        <v>323</v>
      </c>
      <c r="AZ265" s="60" t="s">
        <v>149</v>
      </c>
      <c r="BA265" s="60" t="s">
        <v>149</v>
      </c>
      <c r="BB265" s="60" t="s">
        <v>149</v>
      </c>
      <c r="BC265" s="60"/>
      <c r="BD265" s="60" t="s">
        <v>323</v>
      </c>
      <c r="BE265" s="60" t="s">
        <v>323</v>
      </c>
      <c r="BF265" s="60" t="s">
        <v>323</v>
      </c>
      <c r="BG265" s="60" t="s">
        <v>149</v>
      </c>
      <c r="BH265" s="60" t="s">
        <v>149</v>
      </c>
      <c r="BI265" s="60" t="s">
        <v>149</v>
      </c>
      <c r="BJ265" s="17" t="s">
        <v>149</v>
      </c>
      <c r="BK265" s="17" t="s">
        <v>149</v>
      </c>
      <c r="BL265" s="60" t="s">
        <v>149</v>
      </c>
      <c r="BM265" s="60" t="s">
        <v>149</v>
      </c>
      <c r="BN265" s="60" t="s">
        <v>149</v>
      </c>
      <c r="BO265" s="60" t="s">
        <v>150</v>
      </c>
      <c r="BP265" s="60" t="s">
        <v>150</v>
      </c>
      <c r="BQ265" s="60" t="s">
        <v>150</v>
      </c>
      <c r="BR265" s="60" t="s">
        <v>150</v>
      </c>
      <c r="BS265" s="60" t="s">
        <v>150</v>
      </c>
      <c r="BT265" s="60" t="s">
        <v>150</v>
      </c>
      <c r="BU265" s="60" t="s">
        <v>149</v>
      </c>
      <c r="BV265" s="60" t="s">
        <v>149</v>
      </c>
      <c r="BW265" s="60" t="s">
        <v>150</v>
      </c>
      <c r="BX265" s="60" t="s">
        <v>150</v>
      </c>
      <c r="BY265" s="60" t="s">
        <v>150</v>
      </c>
      <c r="BZ265" s="60" t="s">
        <v>149</v>
      </c>
      <c r="CA265" s="60" t="s">
        <v>149</v>
      </c>
      <c r="CB265" s="60" t="s">
        <v>149</v>
      </c>
      <c r="CC265" s="60" t="s">
        <v>149</v>
      </c>
      <c r="CD265" s="60" t="s">
        <v>149</v>
      </c>
      <c r="CE265" s="60" t="s">
        <v>323</v>
      </c>
      <c r="CF265" s="60" t="s">
        <v>323</v>
      </c>
      <c r="CG265" s="60" t="s">
        <v>323</v>
      </c>
      <c r="CH265" s="60" t="s">
        <v>323</v>
      </c>
      <c r="CI265" s="60" t="s">
        <v>323</v>
      </c>
      <c r="CJ265" s="60" t="s">
        <v>323</v>
      </c>
      <c r="CK265" s="60" t="s">
        <v>323</v>
      </c>
      <c r="CL265" s="60" t="s">
        <v>323</v>
      </c>
      <c r="CM265" s="17" t="s">
        <v>149</v>
      </c>
      <c r="CN265" s="60" t="s">
        <v>149</v>
      </c>
      <c r="CO265" s="60" t="s">
        <v>149</v>
      </c>
      <c r="CP265" s="60" t="s">
        <v>149</v>
      </c>
      <c r="CQ265" s="60" t="s">
        <v>323</v>
      </c>
      <c r="CR265" s="60" t="s">
        <v>323</v>
      </c>
      <c r="CS265" s="60" t="s">
        <v>323</v>
      </c>
      <c r="CT265" s="60" t="s">
        <v>323</v>
      </c>
      <c r="CU265" s="60" t="s">
        <v>323</v>
      </c>
      <c r="CV265" s="60" t="s">
        <v>323</v>
      </c>
      <c r="CW265" s="60" t="s">
        <v>323</v>
      </c>
      <c r="CX265" s="60" t="s">
        <v>323</v>
      </c>
      <c r="CY265" s="60" t="s">
        <v>149</v>
      </c>
      <c r="CZ265" s="60" t="s">
        <v>149</v>
      </c>
      <c r="DA265" s="60" t="s">
        <v>149</v>
      </c>
      <c r="DB265" s="60" t="s">
        <v>149</v>
      </c>
      <c r="DC265" s="60" t="s">
        <v>149</v>
      </c>
      <c r="DD265" s="60" t="s">
        <v>149</v>
      </c>
      <c r="DE265" s="60" t="s">
        <v>323</v>
      </c>
      <c r="DF265" s="60" t="s">
        <v>323</v>
      </c>
      <c r="DG265" s="60" t="s">
        <v>323</v>
      </c>
      <c r="DH265" s="60" t="s">
        <v>323</v>
      </c>
      <c r="DI265" s="60" t="s">
        <v>323</v>
      </c>
      <c r="DJ265" s="60" t="s">
        <v>149</v>
      </c>
      <c r="DK265" s="60" t="s">
        <v>149</v>
      </c>
      <c r="DL265" s="60" t="s">
        <v>149</v>
      </c>
      <c r="DM265" s="17" t="s">
        <v>149</v>
      </c>
      <c r="DN265" s="60" t="s">
        <v>149</v>
      </c>
      <c r="DO265" s="60" t="s">
        <v>149</v>
      </c>
      <c r="DP265" s="60" t="s">
        <v>149</v>
      </c>
      <c r="DQ265" s="60" t="s">
        <v>149</v>
      </c>
      <c r="DR265" s="60" t="s">
        <v>323</v>
      </c>
      <c r="DS265" s="60" t="s">
        <v>149</v>
      </c>
      <c r="DT265" s="60" t="s">
        <v>203</v>
      </c>
      <c r="DU265" s="60" t="s">
        <v>323</v>
      </c>
      <c r="DV265" s="60" t="s">
        <v>149</v>
      </c>
      <c r="DW265" s="60" t="s">
        <v>203</v>
      </c>
      <c r="DX265" s="60" t="s">
        <v>323</v>
      </c>
      <c r="DY265" s="60" t="s">
        <v>149</v>
      </c>
      <c r="DZ265" s="17" t="s">
        <v>150</v>
      </c>
      <c r="EA265" s="17" t="s">
        <v>149</v>
      </c>
      <c r="EB265" s="17" t="s">
        <v>323</v>
      </c>
      <c r="EC265" s="60" t="s">
        <v>323</v>
      </c>
      <c r="ED265" s="60" t="s">
        <v>149</v>
      </c>
      <c r="EE265" s="60" t="s">
        <v>149</v>
      </c>
      <c r="EF265" s="17" t="s">
        <v>149</v>
      </c>
      <c r="EG265" s="60" t="s">
        <v>149</v>
      </c>
      <c r="EH265" s="60" t="s">
        <v>149</v>
      </c>
      <c r="EI265" s="60" t="s">
        <v>149</v>
      </c>
      <c r="EJ265" s="60" t="s">
        <v>323</v>
      </c>
      <c r="EK265" s="60" t="s">
        <v>323</v>
      </c>
      <c r="EL265" s="17" t="s">
        <v>1446</v>
      </c>
      <c r="EM265" s="17" t="s">
        <v>411</v>
      </c>
      <c r="EN265" s="17" t="s">
        <v>1447</v>
      </c>
      <c r="EO265" s="17" t="s">
        <v>1448</v>
      </c>
      <c r="EP265" s="62" t="s">
        <v>1449</v>
      </c>
      <c r="EQ265" s="17" t="s">
        <v>1450</v>
      </c>
      <c r="ER265" s="62" t="s">
        <v>1451</v>
      </c>
      <c r="ES265" s="17" t="s">
        <v>411</v>
      </c>
      <c r="ET265" s="15"/>
      <c r="EU265" s="15"/>
      <c r="EV265" s="15"/>
      <c r="EW265" s="15"/>
      <c r="EX265" s="15"/>
      <c r="EY265" s="15"/>
      <c r="EZ265" s="15"/>
      <c r="FA265" s="15"/>
      <c r="FB265" s="15"/>
      <c r="FC265" s="15"/>
      <c r="FD265" s="15"/>
      <c r="FE265" s="15"/>
      <c r="FF265" s="15"/>
      <c r="FG265" s="15"/>
      <c r="FH265" s="15"/>
      <c r="FI265" s="15"/>
      <c r="FJ265" s="15"/>
      <c r="FK265" s="15"/>
      <c r="FL265" s="15"/>
      <c r="FM265" s="15"/>
      <c r="FN265" s="15"/>
      <c r="FO265" s="15"/>
      <c r="FP265" s="15"/>
      <c r="FQ265" s="15"/>
      <c r="FR265" s="15"/>
      <c r="FS265" s="15"/>
      <c r="FT265" s="15"/>
      <c r="FU265" s="15"/>
      <c r="FV265" s="15"/>
      <c r="FW265" s="15"/>
      <c r="FX265" s="15"/>
      <c r="FY265" s="15"/>
      <c r="FZ265" s="15"/>
      <c r="GA265" s="15"/>
      <c r="GB265" s="15"/>
      <c r="GC265" s="15"/>
      <c r="GD265" s="15"/>
      <c r="GE265" s="15"/>
      <c r="GF265" s="15"/>
      <c r="GG265" s="15"/>
      <c r="GH265" s="15"/>
      <c r="GI265" s="15"/>
      <c r="GJ265" s="15"/>
      <c r="GK265" s="15"/>
      <c r="GL265" s="15"/>
      <c r="GM265" s="15"/>
      <c r="GN265" s="15"/>
      <c r="GO265" s="15"/>
      <c r="GP265" s="15"/>
      <c r="GQ265" s="15"/>
      <c r="GR265" s="15"/>
      <c r="GS265" s="15"/>
      <c r="GT265" s="15"/>
      <c r="GU265" s="15"/>
      <c r="GV265" s="15"/>
      <c r="GW265" s="15"/>
      <c r="GX265" s="15"/>
      <c r="GY265" s="15"/>
      <c r="GZ265" s="15"/>
      <c r="HA265" s="15"/>
      <c r="HB265" s="15"/>
      <c r="HC265" s="15"/>
      <c r="HD265" s="15"/>
      <c r="HE265" s="15"/>
      <c r="HF265" s="15"/>
      <c r="HG265" s="15"/>
      <c r="HH265" s="15"/>
      <c r="HI265" s="15"/>
      <c r="HJ265" s="15"/>
      <c r="HK265" s="15"/>
      <c r="HL265" s="15"/>
      <c r="HM265" s="15"/>
      <c r="HN265" s="15"/>
      <c r="HO265" s="15"/>
      <c r="HP265" s="15"/>
      <c r="HQ265" s="15"/>
      <c r="HR265" s="15"/>
      <c r="HS265" s="15"/>
      <c r="HT265" s="15"/>
      <c r="HU265" s="15"/>
      <c r="HV265" s="15"/>
      <c r="HW265" s="15"/>
      <c r="HX265" s="15"/>
      <c r="HY265" s="15"/>
      <c r="HZ265" s="15"/>
    </row>
    <row r="266" spans="1:234" s="25" customFormat="1" ht="22.5" customHeight="1" x14ac:dyDescent="0.35">
      <c r="A266" s="34">
        <v>264</v>
      </c>
      <c r="B266" s="17" t="s">
        <v>2237</v>
      </c>
      <c r="C266" s="61" t="s">
        <v>945</v>
      </c>
      <c r="D266" s="17" t="s">
        <v>846</v>
      </c>
      <c r="E266" s="17" t="s">
        <v>1443</v>
      </c>
      <c r="F266" s="17">
        <v>58</v>
      </c>
      <c r="G266" s="17">
        <v>3</v>
      </c>
      <c r="H266" s="17" t="s">
        <v>157</v>
      </c>
      <c r="I266" s="17" t="s">
        <v>158</v>
      </c>
      <c r="J266" s="59">
        <v>9000000</v>
      </c>
      <c r="K266" s="59">
        <v>4500000</v>
      </c>
      <c r="L266" s="17" t="s">
        <v>173</v>
      </c>
      <c r="M266" s="17" t="s">
        <v>147</v>
      </c>
      <c r="N266" s="17">
        <v>250</v>
      </c>
      <c r="O266" s="17" t="s">
        <v>1405</v>
      </c>
      <c r="P266" s="17" t="s">
        <v>1453</v>
      </c>
      <c r="Q266" s="17" t="s">
        <v>389</v>
      </c>
      <c r="R266" s="60" t="s">
        <v>203</v>
      </c>
      <c r="S266" s="60" t="s">
        <v>149</v>
      </c>
      <c r="T266" s="60" t="s">
        <v>149</v>
      </c>
      <c r="U266" s="60" t="s">
        <v>149</v>
      </c>
      <c r="V266" s="60" t="s">
        <v>149</v>
      </c>
      <c r="W266" s="60" t="s">
        <v>149</v>
      </c>
      <c r="X266" s="60" t="s">
        <v>149</v>
      </c>
      <c r="Y266" s="60" t="s">
        <v>149</v>
      </c>
      <c r="Z266" s="60" t="s">
        <v>149</v>
      </c>
      <c r="AA266" s="60" t="s">
        <v>149</v>
      </c>
      <c r="AB266" s="60" t="s">
        <v>149</v>
      </c>
      <c r="AC266" s="60" t="s">
        <v>149</v>
      </c>
      <c r="AD266" s="60" t="s">
        <v>149</v>
      </c>
      <c r="AE266" s="60" t="s">
        <v>203</v>
      </c>
      <c r="AF266" s="60" t="s">
        <v>149</v>
      </c>
      <c r="AG266" s="60" t="s">
        <v>149</v>
      </c>
      <c r="AH266" s="60" t="s">
        <v>149</v>
      </c>
      <c r="AI266" s="60" t="s">
        <v>149</v>
      </c>
      <c r="AJ266" s="60" t="s">
        <v>149</v>
      </c>
      <c r="AK266" s="60" t="s">
        <v>203</v>
      </c>
      <c r="AL266" s="60" t="s">
        <v>203</v>
      </c>
      <c r="AM266" s="60" t="s">
        <v>149</v>
      </c>
      <c r="AN266" s="60" t="s">
        <v>149</v>
      </c>
      <c r="AO266" s="17" t="s">
        <v>149</v>
      </c>
      <c r="AP266" s="17" t="s">
        <v>149</v>
      </c>
      <c r="AQ266" s="17" t="s">
        <v>149</v>
      </c>
      <c r="AR266" s="17" t="s">
        <v>149</v>
      </c>
      <c r="AS266" s="17" t="s">
        <v>149</v>
      </c>
      <c r="AT266" s="60" t="s">
        <v>149</v>
      </c>
      <c r="AU266" s="60" t="s">
        <v>203</v>
      </c>
      <c r="AV266" s="60" t="s">
        <v>149</v>
      </c>
      <c r="AW266" s="17" t="s">
        <v>149</v>
      </c>
      <c r="AX266" s="60" t="s">
        <v>149</v>
      </c>
      <c r="AY266" s="60" t="s">
        <v>149</v>
      </c>
      <c r="AZ266" s="60" t="s">
        <v>149</v>
      </c>
      <c r="BA266" s="60" t="s">
        <v>149</v>
      </c>
      <c r="BB266" s="60" t="s">
        <v>149</v>
      </c>
      <c r="BC266" s="60"/>
      <c r="BD266" s="60" t="s">
        <v>149</v>
      </c>
      <c r="BE266" s="60" t="s">
        <v>323</v>
      </c>
      <c r="BF266" s="60" t="s">
        <v>323</v>
      </c>
      <c r="BG266" s="60" t="s">
        <v>149</v>
      </c>
      <c r="BH266" s="60" t="s">
        <v>323</v>
      </c>
      <c r="BI266" s="60" t="s">
        <v>149</v>
      </c>
      <c r="BJ266" s="17" t="s">
        <v>149</v>
      </c>
      <c r="BK266" s="17" t="s">
        <v>149</v>
      </c>
      <c r="BL266" s="60" t="s">
        <v>149</v>
      </c>
      <c r="BM266" s="60" t="s">
        <v>149</v>
      </c>
      <c r="BN266" s="60" t="s">
        <v>149</v>
      </c>
      <c r="BO266" s="60" t="s">
        <v>150</v>
      </c>
      <c r="BP266" s="60" t="s">
        <v>150</v>
      </c>
      <c r="BQ266" s="60" t="s">
        <v>150</v>
      </c>
      <c r="BR266" s="60" t="s">
        <v>150</v>
      </c>
      <c r="BS266" s="60" t="s">
        <v>150</v>
      </c>
      <c r="BT266" s="17" t="s">
        <v>149</v>
      </c>
      <c r="BU266" s="60" t="s">
        <v>149</v>
      </c>
      <c r="BV266" s="60" t="s">
        <v>150</v>
      </c>
      <c r="BW266" s="60" t="s">
        <v>149</v>
      </c>
      <c r="BX266" s="60" t="s">
        <v>149</v>
      </c>
      <c r="BY266" s="60" t="s">
        <v>149</v>
      </c>
      <c r="BZ266" s="60" t="s">
        <v>149</v>
      </c>
      <c r="CA266" s="60" t="s">
        <v>149</v>
      </c>
      <c r="CB266" s="60" t="s">
        <v>149</v>
      </c>
      <c r="CC266" s="60" t="s">
        <v>149</v>
      </c>
      <c r="CD266" s="60" t="s">
        <v>149</v>
      </c>
      <c r="CE266" s="60" t="s">
        <v>149</v>
      </c>
      <c r="CF266" s="60" t="s">
        <v>149</v>
      </c>
      <c r="CG266" s="60" t="s">
        <v>149</v>
      </c>
      <c r="CH266" s="60" t="s">
        <v>149</v>
      </c>
      <c r="CI266" s="60" t="s">
        <v>149</v>
      </c>
      <c r="CJ266" s="60" t="s">
        <v>149</v>
      </c>
      <c r="CK266" s="60" t="s">
        <v>149</v>
      </c>
      <c r="CL266" s="60" t="s">
        <v>149</v>
      </c>
      <c r="CM266" s="60" t="s">
        <v>149</v>
      </c>
      <c r="CN266" s="60" t="s">
        <v>149</v>
      </c>
      <c r="CO266" s="60" t="s">
        <v>149</v>
      </c>
      <c r="CP266" s="60" t="s">
        <v>149</v>
      </c>
      <c r="CQ266" s="60" t="s">
        <v>149</v>
      </c>
      <c r="CR266" s="60" t="s">
        <v>149</v>
      </c>
      <c r="CS266" s="60" t="s">
        <v>149</v>
      </c>
      <c r="CT266" s="60" t="s">
        <v>149</v>
      </c>
      <c r="CU266" s="60" t="s">
        <v>149</v>
      </c>
      <c r="CV266" s="60" t="s">
        <v>149</v>
      </c>
      <c r="CW266" s="60" t="s">
        <v>149</v>
      </c>
      <c r="CX266" s="60" t="s">
        <v>149</v>
      </c>
      <c r="CY266" s="60" t="s">
        <v>149</v>
      </c>
      <c r="CZ266" s="60" t="s">
        <v>149</v>
      </c>
      <c r="DA266" s="60" t="s">
        <v>149</v>
      </c>
      <c r="DB266" s="60" t="s">
        <v>149</v>
      </c>
      <c r="DC266" s="60" t="s">
        <v>149</v>
      </c>
      <c r="DD266" s="60" t="s">
        <v>149</v>
      </c>
      <c r="DE266" s="60" t="s">
        <v>149</v>
      </c>
      <c r="DF266" s="60" t="s">
        <v>149</v>
      </c>
      <c r="DG266" s="60" t="s">
        <v>149</v>
      </c>
      <c r="DH266" s="60" t="s">
        <v>149</v>
      </c>
      <c r="DI266" s="60" t="s">
        <v>149</v>
      </c>
      <c r="DJ266" s="60" t="s">
        <v>149</v>
      </c>
      <c r="DK266" s="60" t="s">
        <v>149</v>
      </c>
      <c r="DL266" s="60" t="s">
        <v>323</v>
      </c>
      <c r="DM266" s="17" t="s">
        <v>149</v>
      </c>
      <c r="DN266" s="17" t="s">
        <v>149</v>
      </c>
      <c r="DO266" s="17" t="s">
        <v>149</v>
      </c>
      <c r="DP266" s="17" t="s">
        <v>149</v>
      </c>
      <c r="DQ266" s="17" t="s">
        <v>149</v>
      </c>
      <c r="DR266" s="17" t="s">
        <v>149</v>
      </c>
      <c r="DS266" s="17" t="s">
        <v>149</v>
      </c>
      <c r="DT266" s="17" t="s">
        <v>149</v>
      </c>
      <c r="DU266" s="17" t="s">
        <v>149</v>
      </c>
      <c r="DV266" s="17" t="s">
        <v>149</v>
      </c>
      <c r="DW266" s="17" t="s">
        <v>149</v>
      </c>
      <c r="DX266" s="17" t="s">
        <v>149</v>
      </c>
      <c r="DY266" s="17" t="s">
        <v>149</v>
      </c>
      <c r="DZ266" s="17" t="s">
        <v>150</v>
      </c>
      <c r="EA266" s="17" t="s">
        <v>149</v>
      </c>
      <c r="EB266" s="17" t="s">
        <v>149</v>
      </c>
      <c r="EC266" s="17" t="s">
        <v>149</v>
      </c>
      <c r="ED266" s="17" t="s">
        <v>149</v>
      </c>
      <c r="EE266" s="17" t="s">
        <v>149</v>
      </c>
      <c r="EF266" s="17" t="s">
        <v>149</v>
      </c>
      <c r="EG266" s="17" t="s">
        <v>149</v>
      </c>
      <c r="EH266" s="17" t="s">
        <v>149</v>
      </c>
      <c r="EI266" s="17" t="s">
        <v>149</v>
      </c>
      <c r="EJ266" s="17" t="s">
        <v>149</v>
      </c>
      <c r="EK266" s="17" t="s">
        <v>149</v>
      </c>
      <c r="EL266" s="17" t="s">
        <v>1454</v>
      </c>
      <c r="EM266" s="17" t="s">
        <v>1455</v>
      </c>
      <c r="EN266" s="17" t="s">
        <v>1456</v>
      </c>
      <c r="EO266" s="17" t="s">
        <v>1457</v>
      </c>
      <c r="EP266" s="62" t="s">
        <v>1458</v>
      </c>
      <c r="EQ266" s="17" t="s">
        <v>1459</v>
      </c>
      <c r="ER266" s="17" t="s">
        <v>1334</v>
      </c>
      <c r="ES266" s="17" t="s">
        <v>411</v>
      </c>
      <c r="ET266" s="15"/>
      <c r="EU266" s="15"/>
      <c r="EV266" s="15"/>
      <c r="EW266" s="15"/>
      <c r="EX266" s="15"/>
      <c r="EY266" s="15"/>
      <c r="EZ266" s="15"/>
      <c r="FA266" s="15"/>
      <c r="FB266" s="15"/>
      <c r="FC266" s="15"/>
      <c r="FD266" s="15"/>
      <c r="FE266" s="15"/>
      <c r="FF266" s="15"/>
      <c r="FG266" s="15"/>
      <c r="FH266" s="15"/>
      <c r="FI266" s="15"/>
      <c r="FJ266" s="15"/>
      <c r="FK266" s="15"/>
      <c r="FL266" s="15"/>
      <c r="FM266" s="15"/>
      <c r="FN266" s="15"/>
      <c r="FO266" s="15"/>
      <c r="FP266" s="15"/>
      <c r="FQ266" s="15"/>
      <c r="FR266" s="15"/>
      <c r="FS266" s="15"/>
      <c r="FT266" s="15"/>
      <c r="FU266" s="15"/>
      <c r="FV266" s="15"/>
      <c r="FW266" s="15"/>
      <c r="FX266" s="15"/>
      <c r="FY266" s="15"/>
      <c r="FZ266" s="15"/>
      <c r="GA266" s="15"/>
      <c r="GB266" s="15"/>
      <c r="GC266" s="15"/>
      <c r="GD266" s="15"/>
      <c r="GE266" s="15"/>
      <c r="GF266" s="15"/>
      <c r="GG266" s="15"/>
      <c r="GH266" s="15"/>
      <c r="GI266" s="15"/>
      <c r="GJ266" s="15"/>
      <c r="GK266" s="15"/>
      <c r="GL266" s="15"/>
      <c r="GM266" s="15"/>
      <c r="GN266" s="15"/>
      <c r="GO266" s="15"/>
      <c r="GP266" s="15"/>
      <c r="GQ266" s="15"/>
      <c r="GR266" s="15"/>
      <c r="GS266" s="15"/>
      <c r="GT266" s="15"/>
      <c r="GU266" s="15"/>
      <c r="GV266" s="15"/>
      <c r="GW266" s="15"/>
      <c r="GX266" s="15"/>
      <c r="GY266" s="15"/>
      <c r="GZ266" s="15"/>
      <c r="HA266" s="15"/>
      <c r="HB266" s="15"/>
      <c r="HC266" s="15"/>
      <c r="HD266" s="15"/>
      <c r="HE266" s="15"/>
      <c r="HF266" s="15"/>
      <c r="HG266" s="15"/>
      <c r="HH266" s="15"/>
      <c r="HI266" s="15"/>
      <c r="HJ266" s="15"/>
      <c r="HK266" s="15"/>
      <c r="HL266" s="15"/>
      <c r="HM266" s="15"/>
      <c r="HN266" s="15"/>
      <c r="HO266" s="15"/>
      <c r="HP266" s="15"/>
      <c r="HQ266" s="15"/>
      <c r="HR266" s="15"/>
      <c r="HS266" s="15"/>
      <c r="HT266" s="15"/>
      <c r="HU266" s="15"/>
      <c r="HV266" s="15"/>
      <c r="HW266" s="15"/>
      <c r="HX266" s="15"/>
      <c r="HY266" s="15"/>
      <c r="HZ266" s="15"/>
    </row>
    <row r="267" spans="1:234" s="25" customFormat="1" ht="22.5" customHeight="1" x14ac:dyDescent="0.35">
      <c r="A267" s="34">
        <v>265</v>
      </c>
      <c r="B267" s="17" t="s">
        <v>2238</v>
      </c>
      <c r="C267" s="61" t="s">
        <v>867</v>
      </c>
      <c r="D267" s="17" t="s">
        <v>846</v>
      </c>
      <c r="E267" s="17" t="s">
        <v>1461</v>
      </c>
      <c r="F267" s="17">
        <v>65</v>
      </c>
      <c r="G267" s="17">
        <v>3</v>
      </c>
      <c r="H267" s="17" t="s">
        <v>157</v>
      </c>
      <c r="I267" s="17" t="s">
        <v>210</v>
      </c>
      <c r="J267" s="59">
        <v>5500000</v>
      </c>
      <c r="K267" s="59">
        <v>3500000</v>
      </c>
      <c r="L267" s="17" t="s">
        <v>173</v>
      </c>
      <c r="M267" s="17" t="s">
        <v>147</v>
      </c>
      <c r="N267" s="17">
        <v>260</v>
      </c>
      <c r="O267" s="17" t="s">
        <v>1349</v>
      </c>
      <c r="P267" s="17" t="s">
        <v>1426</v>
      </c>
      <c r="Q267" s="17" t="s">
        <v>827</v>
      </c>
      <c r="R267" s="60" t="s">
        <v>149</v>
      </c>
      <c r="S267" s="60" t="s">
        <v>149</v>
      </c>
      <c r="T267" s="60" t="s">
        <v>149</v>
      </c>
      <c r="U267" s="60" t="s">
        <v>149</v>
      </c>
      <c r="V267" s="60" t="s">
        <v>149</v>
      </c>
      <c r="W267" s="60" t="s">
        <v>149</v>
      </c>
      <c r="X267" s="60" t="s">
        <v>149</v>
      </c>
      <c r="Y267" s="60" t="s">
        <v>149</v>
      </c>
      <c r="Z267" s="60" t="s">
        <v>149</v>
      </c>
      <c r="AA267" s="60" t="s">
        <v>149</v>
      </c>
      <c r="AB267" s="60" t="s">
        <v>149</v>
      </c>
      <c r="AC267" s="60" t="s">
        <v>149</v>
      </c>
      <c r="AD267" s="60" t="s">
        <v>149</v>
      </c>
      <c r="AE267" s="60" t="s">
        <v>149</v>
      </c>
      <c r="AF267" s="60" t="s">
        <v>149</v>
      </c>
      <c r="AG267" s="60" t="s">
        <v>149</v>
      </c>
      <c r="AH267" s="60" t="s">
        <v>149</v>
      </c>
      <c r="AI267" s="60" t="s">
        <v>149</v>
      </c>
      <c r="AJ267" s="60" t="s">
        <v>149</v>
      </c>
      <c r="AK267" s="60" t="s">
        <v>149</v>
      </c>
      <c r="AL267" s="60" t="s">
        <v>149</v>
      </c>
      <c r="AM267" s="60" t="s">
        <v>149</v>
      </c>
      <c r="AN267" s="60" t="s">
        <v>149</v>
      </c>
      <c r="AO267" s="60" t="s">
        <v>149</v>
      </c>
      <c r="AP267" s="60" t="s">
        <v>149</v>
      </c>
      <c r="AQ267" s="60" t="s">
        <v>149</v>
      </c>
      <c r="AR267" s="60" t="s">
        <v>149</v>
      </c>
      <c r="AS267" s="60" t="s">
        <v>149</v>
      </c>
      <c r="AT267" s="60" t="s">
        <v>149</v>
      </c>
      <c r="AU267" s="60" t="s">
        <v>149</v>
      </c>
      <c r="AV267" s="60" t="s">
        <v>149</v>
      </c>
      <c r="AW267" s="60" t="s">
        <v>149</v>
      </c>
      <c r="AX267" s="60" t="s">
        <v>149</v>
      </c>
      <c r="AY267" s="60" t="s">
        <v>149</v>
      </c>
      <c r="AZ267" s="60" t="s">
        <v>149</v>
      </c>
      <c r="BA267" s="60" t="s">
        <v>149</v>
      </c>
      <c r="BB267" s="60" t="s">
        <v>149</v>
      </c>
      <c r="BC267" s="60"/>
      <c r="BD267" s="60" t="s">
        <v>149</v>
      </c>
      <c r="BE267" s="60" t="s">
        <v>149</v>
      </c>
      <c r="BF267" s="60" t="s">
        <v>149</v>
      </c>
      <c r="BG267" s="60" t="s">
        <v>149</v>
      </c>
      <c r="BH267" s="60" t="s">
        <v>149</v>
      </c>
      <c r="BI267" s="60" t="s">
        <v>149</v>
      </c>
      <c r="BJ267" s="60" t="s">
        <v>149</v>
      </c>
      <c r="BK267" s="60" t="s">
        <v>149</v>
      </c>
      <c r="BL267" s="60" t="s">
        <v>149</v>
      </c>
      <c r="BM267" s="60" t="s">
        <v>149</v>
      </c>
      <c r="BN267" s="60" t="s">
        <v>149</v>
      </c>
      <c r="BO267" s="60" t="s">
        <v>149</v>
      </c>
      <c r="BP267" s="60" t="s">
        <v>149</v>
      </c>
      <c r="BQ267" s="60" t="s">
        <v>149</v>
      </c>
      <c r="BR267" s="60" t="s">
        <v>149</v>
      </c>
      <c r="BS267" s="60" t="s">
        <v>149</v>
      </c>
      <c r="BT267" s="60" t="s">
        <v>149</v>
      </c>
      <c r="BU267" s="60" t="s">
        <v>149</v>
      </c>
      <c r="BV267" s="60" t="s">
        <v>149</v>
      </c>
      <c r="BW267" s="60" t="s">
        <v>149</v>
      </c>
      <c r="BX267" s="60" t="s">
        <v>149</v>
      </c>
      <c r="BY267" s="60" t="s">
        <v>149</v>
      </c>
      <c r="BZ267" s="60" t="s">
        <v>149</v>
      </c>
      <c r="CA267" s="60" t="s">
        <v>149</v>
      </c>
      <c r="CB267" s="60" t="s">
        <v>149</v>
      </c>
      <c r="CC267" s="60" t="s">
        <v>149</v>
      </c>
      <c r="CD267" s="60" t="s">
        <v>149</v>
      </c>
      <c r="CE267" s="60" t="s">
        <v>149</v>
      </c>
      <c r="CF267" s="60" t="s">
        <v>149</v>
      </c>
      <c r="CG267" s="60" t="s">
        <v>149</v>
      </c>
      <c r="CH267" s="60" t="s">
        <v>149</v>
      </c>
      <c r="CI267" s="60" t="s">
        <v>149</v>
      </c>
      <c r="CJ267" s="60" t="s">
        <v>149</v>
      </c>
      <c r="CK267" s="60" t="s">
        <v>149</v>
      </c>
      <c r="CL267" s="60" t="s">
        <v>149</v>
      </c>
      <c r="CM267" s="60" t="s">
        <v>149</v>
      </c>
      <c r="CN267" s="60" t="s">
        <v>149</v>
      </c>
      <c r="CO267" s="60" t="s">
        <v>149</v>
      </c>
      <c r="CP267" s="60" t="s">
        <v>149</v>
      </c>
      <c r="CQ267" s="60" t="s">
        <v>149</v>
      </c>
      <c r="CR267" s="60" t="s">
        <v>149</v>
      </c>
      <c r="CS267" s="60" t="s">
        <v>149</v>
      </c>
      <c r="CT267" s="60" t="s">
        <v>149</v>
      </c>
      <c r="CU267" s="60" t="s">
        <v>149</v>
      </c>
      <c r="CV267" s="60" t="s">
        <v>149</v>
      </c>
      <c r="CW267" s="60" t="s">
        <v>149</v>
      </c>
      <c r="CX267" s="60" t="s">
        <v>149</v>
      </c>
      <c r="CY267" s="60" t="s">
        <v>149</v>
      </c>
      <c r="CZ267" s="60" t="s">
        <v>149</v>
      </c>
      <c r="DA267" s="60" t="s">
        <v>149</v>
      </c>
      <c r="DB267" s="60" t="s">
        <v>149</v>
      </c>
      <c r="DC267" s="60" t="s">
        <v>149</v>
      </c>
      <c r="DD267" s="60" t="s">
        <v>149</v>
      </c>
      <c r="DE267" s="60" t="s">
        <v>149</v>
      </c>
      <c r="DF267" s="60" t="s">
        <v>149</v>
      </c>
      <c r="DG267" s="60" t="s">
        <v>149</v>
      </c>
      <c r="DH267" s="60" t="s">
        <v>149</v>
      </c>
      <c r="DI267" s="60" t="s">
        <v>149</v>
      </c>
      <c r="DJ267" s="60" t="s">
        <v>149</v>
      </c>
      <c r="DK267" s="60" t="s">
        <v>149</v>
      </c>
      <c r="DL267" s="60" t="s">
        <v>149</v>
      </c>
      <c r="DM267" s="60" t="s">
        <v>149</v>
      </c>
      <c r="DN267" s="60" t="s">
        <v>149</v>
      </c>
      <c r="DO267" s="60" t="s">
        <v>149</v>
      </c>
      <c r="DP267" s="60" t="s">
        <v>149</v>
      </c>
      <c r="DQ267" s="60" t="s">
        <v>149</v>
      </c>
      <c r="DR267" s="60" t="s">
        <v>149</v>
      </c>
      <c r="DS267" s="60" t="s">
        <v>149</v>
      </c>
      <c r="DT267" s="60" t="s">
        <v>149</v>
      </c>
      <c r="DU267" s="60" t="s">
        <v>149</v>
      </c>
      <c r="DV267" s="60" t="s">
        <v>149</v>
      </c>
      <c r="DW267" s="60" t="s">
        <v>149</v>
      </c>
      <c r="DX267" s="60" t="s">
        <v>149</v>
      </c>
      <c r="DY267" s="60" t="s">
        <v>149</v>
      </c>
      <c r="DZ267" s="60" t="s">
        <v>149</v>
      </c>
      <c r="EA267" s="60" t="s">
        <v>149</v>
      </c>
      <c r="EB267" s="60" t="s">
        <v>149</v>
      </c>
      <c r="EC267" s="60" t="s">
        <v>149</v>
      </c>
      <c r="ED267" s="60" t="s">
        <v>149</v>
      </c>
      <c r="EE267" s="60" t="s">
        <v>149</v>
      </c>
      <c r="EF267" s="60" t="s">
        <v>149</v>
      </c>
      <c r="EG267" s="60" t="s">
        <v>149</v>
      </c>
      <c r="EH267" s="60" t="s">
        <v>149</v>
      </c>
      <c r="EI267" s="60" t="s">
        <v>149</v>
      </c>
      <c r="EJ267" s="60" t="s">
        <v>149</v>
      </c>
      <c r="EK267" s="60" t="s">
        <v>149</v>
      </c>
      <c r="EL267" s="17" t="s">
        <v>1462</v>
      </c>
      <c r="EM267" s="17" t="s">
        <v>411</v>
      </c>
      <c r="EN267" s="17" t="s">
        <v>1463</v>
      </c>
      <c r="EO267" s="17" t="s">
        <v>1464</v>
      </c>
      <c r="EP267" s="17" t="s">
        <v>1465</v>
      </c>
      <c r="EQ267" s="17" t="s">
        <v>1450</v>
      </c>
      <c r="ER267" s="62" t="s">
        <v>1466</v>
      </c>
      <c r="ES267" s="17" t="s">
        <v>411</v>
      </c>
      <c r="ET267" s="15"/>
      <c r="EU267" s="15"/>
      <c r="EV267" s="15"/>
      <c r="EW267" s="15"/>
      <c r="EX267" s="15"/>
      <c r="EY267" s="15"/>
      <c r="EZ267" s="15"/>
      <c r="FA267" s="15"/>
      <c r="FB267" s="15"/>
      <c r="FC267" s="15"/>
      <c r="FD267" s="15"/>
      <c r="FE267" s="15"/>
      <c r="FF267" s="15"/>
      <c r="FG267" s="15"/>
      <c r="FH267" s="15"/>
      <c r="FI267" s="15"/>
      <c r="FJ267" s="15"/>
      <c r="FK267" s="15"/>
      <c r="FL267" s="15"/>
      <c r="FM267" s="15"/>
      <c r="FN267" s="15"/>
      <c r="FO267" s="15"/>
      <c r="FP267" s="15"/>
      <c r="FQ267" s="15"/>
      <c r="FR267" s="15"/>
      <c r="FS267" s="15"/>
      <c r="FT267" s="15"/>
      <c r="FU267" s="15"/>
      <c r="FV267" s="15"/>
      <c r="FW267" s="15"/>
      <c r="FX267" s="15"/>
      <c r="FY267" s="15"/>
      <c r="FZ267" s="15"/>
      <c r="GA267" s="15"/>
      <c r="GB267" s="15"/>
      <c r="GC267" s="15"/>
      <c r="GD267" s="15"/>
      <c r="GE267" s="15"/>
      <c r="GF267" s="15"/>
      <c r="GG267" s="15"/>
      <c r="GH267" s="15"/>
      <c r="GI267" s="15"/>
      <c r="GJ267" s="15"/>
      <c r="GK267" s="15"/>
      <c r="GL267" s="15"/>
      <c r="GM267" s="15"/>
      <c r="GN267" s="15"/>
      <c r="GO267" s="15"/>
      <c r="GP267" s="15"/>
      <c r="GQ267" s="15"/>
      <c r="GR267" s="15"/>
      <c r="GS267" s="15"/>
      <c r="GT267" s="15"/>
      <c r="GU267" s="15"/>
      <c r="GV267" s="15"/>
      <c r="GW267" s="15"/>
      <c r="GX267" s="15"/>
      <c r="GY267" s="15"/>
      <c r="GZ267" s="15"/>
      <c r="HA267" s="15"/>
      <c r="HB267" s="15"/>
      <c r="HC267" s="15"/>
      <c r="HD267" s="15"/>
      <c r="HE267" s="15"/>
      <c r="HF267" s="15"/>
      <c r="HG267" s="15"/>
      <c r="HH267" s="15"/>
      <c r="HI267" s="15"/>
      <c r="HJ267" s="15"/>
      <c r="HK267" s="15"/>
      <c r="HL267" s="15"/>
      <c r="HM267" s="15"/>
      <c r="HN267" s="15"/>
      <c r="HO267" s="15"/>
      <c r="HP267" s="15"/>
      <c r="HQ267" s="15"/>
      <c r="HR267" s="15"/>
      <c r="HS267" s="15"/>
      <c r="HT267" s="15"/>
      <c r="HU267" s="15"/>
      <c r="HV267" s="15"/>
      <c r="HW267" s="15"/>
      <c r="HX267" s="15"/>
      <c r="HY267" s="15"/>
      <c r="HZ267" s="15"/>
    </row>
    <row r="268" spans="1:234" s="25" customFormat="1" ht="22.5" customHeight="1" x14ac:dyDescent="0.35">
      <c r="A268" s="34">
        <v>266</v>
      </c>
      <c r="B268" s="17" t="s">
        <v>2239</v>
      </c>
      <c r="C268" s="61" t="s">
        <v>945</v>
      </c>
      <c r="D268" s="17" t="s">
        <v>846</v>
      </c>
      <c r="E268" s="17" t="s">
        <v>1398</v>
      </c>
      <c r="F268" s="17">
        <v>20</v>
      </c>
      <c r="G268" s="17">
        <v>3</v>
      </c>
      <c r="H268" s="17" t="s">
        <v>157</v>
      </c>
      <c r="I268" s="17" t="s">
        <v>172</v>
      </c>
      <c r="J268" s="59">
        <v>5000000</v>
      </c>
      <c r="K268" s="59">
        <v>4500000</v>
      </c>
      <c r="L268" s="17" t="s">
        <v>318</v>
      </c>
      <c r="M268" s="17" t="s">
        <v>147</v>
      </c>
      <c r="N268" s="17">
        <v>125</v>
      </c>
      <c r="O268" s="17" t="s">
        <v>1468</v>
      </c>
      <c r="P268" s="17"/>
      <c r="Q268" s="17"/>
      <c r="R268" s="60" t="s">
        <v>149</v>
      </c>
      <c r="S268" s="60" t="s">
        <v>149</v>
      </c>
      <c r="T268" s="60" t="s">
        <v>149</v>
      </c>
      <c r="U268" s="60" t="s">
        <v>149</v>
      </c>
      <c r="V268" s="60" t="s">
        <v>149</v>
      </c>
      <c r="W268" s="60" t="s">
        <v>149</v>
      </c>
      <c r="X268" s="60" t="s">
        <v>149</v>
      </c>
      <c r="Y268" s="60" t="s">
        <v>149</v>
      </c>
      <c r="Z268" s="60" t="s">
        <v>149</v>
      </c>
      <c r="AA268" s="60" t="s">
        <v>149</v>
      </c>
      <c r="AB268" s="60" t="s">
        <v>149</v>
      </c>
      <c r="AC268" s="60" t="s">
        <v>149</v>
      </c>
      <c r="AD268" s="60" t="s">
        <v>149</v>
      </c>
      <c r="AE268" s="60" t="s">
        <v>149</v>
      </c>
      <c r="AF268" s="60" t="s">
        <v>149</v>
      </c>
      <c r="AG268" s="60" t="s">
        <v>149</v>
      </c>
      <c r="AH268" s="60" t="s">
        <v>149</v>
      </c>
      <c r="AI268" s="60" t="s">
        <v>149</v>
      </c>
      <c r="AJ268" s="60" t="s">
        <v>149</v>
      </c>
      <c r="AK268" s="60" t="s">
        <v>149</v>
      </c>
      <c r="AL268" s="60" t="s">
        <v>149</v>
      </c>
      <c r="AM268" s="60" t="s">
        <v>149</v>
      </c>
      <c r="AN268" s="60" t="s">
        <v>149</v>
      </c>
      <c r="AO268" s="60" t="s">
        <v>149</v>
      </c>
      <c r="AP268" s="60" t="s">
        <v>149</v>
      </c>
      <c r="AQ268" s="60" t="s">
        <v>149</v>
      </c>
      <c r="AR268" s="60" t="s">
        <v>149</v>
      </c>
      <c r="AS268" s="60" t="s">
        <v>149</v>
      </c>
      <c r="AT268" s="60" t="s">
        <v>149</v>
      </c>
      <c r="AU268" s="60" t="s">
        <v>149</v>
      </c>
      <c r="AV268" s="60" t="s">
        <v>149</v>
      </c>
      <c r="AW268" s="60" t="s">
        <v>149</v>
      </c>
      <c r="AX268" s="60" t="s">
        <v>149</v>
      </c>
      <c r="AY268" s="60" t="s">
        <v>149</v>
      </c>
      <c r="AZ268" s="60" t="s">
        <v>149</v>
      </c>
      <c r="BA268" s="60" t="s">
        <v>149</v>
      </c>
      <c r="BB268" s="60" t="s">
        <v>149</v>
      </c>
      <c r="BC268" s="60"/>
      <c r="BD268" s="60" t="s">
        <v>149</v>
      </c>
      <c r="BE268" s="60" t="s">
        <v>149</v>
      </c>
      <c r="BF268" s="60" t="s">
        <v>149</v>
      </c>
      <c r="BG268" s="60" t="s">
        <v>149</v>
      </c>
      <c r="BH268" s="60" t="s">
        <v>149</v>
      </c>
      <c r="BI268" s="60" t="s">
        <v>149</v>
      </c>
      <c r="BJ268" s="60" t="s">
        <v>149</v>
      </c>
      <c r="BK268" s="60" t="s">
        <v>149</v>
      </c>
      <c r="BL268" s="60" t="s">
        <v>149</v>
      </c>
      <c r="BM268" s="60" t="s">
        <v>149</v>
      </c>
      <c r="BN268" s="60" t="s">
        <v>149</v>
      </c>
      <c r="BO268" s="60" t="s">
        <v>149</v>
      </c>
      <c r="BP268" s="60" t="s">
        <v>149</v>
      </c>
      <c r="BQ268" s="60" t="s">
        <v>149</v>
      </c>
      <c r="BR268" s="60" t="s">
        <v>149</v>
      </c>
      <c r="BS268" s="60" t="s">
        <v>149</v>
      </c>
      <c r="BT268" s="60" t="s">
        <v>149</v>
      </c>
      <c r="BU268" s="60" t="s">
        <v>149</v>
      </c>
      <c r="BV268" s="60" t="s">
        <v>149</v>
      </c>
      <c r="BW268" s="60" t="s">
        <v>149</v>
      </c>
      <c r="BX268" s="60" t="s">
        <v>149</v>
      </c>
      <c r="BY268" s="60" t="s">
        <v>149</v>
      </c>
      <c r="BZ268" s="60" t="s">
        <v>149</v>
      </c>
      <c r="CA268" s="60" t="s">
        <v>149</v>
      </c>
      <c r="CB268" s="60" t="s">
        <v>149</v>
      </c>
      <c r="CC268" s="60" t="s">
        <v>149</v>
      </c>
      <c r="CD268" s="60" t="s">
        <v>149</v>
      </c>
      <c r="CE268" s="60" t="s">
        <v>149</v>
      </c>
      <c r="CF268" s="60" t="s">
        <v>149</v>
      </c>
      <c r="CG268" s="60" t="s">
        <v>149</v>
      </c>
      <c r="CH268" s="60" t="s">
        <v>149</v>
      </c>
      <c r="CI268" s="60" t="s">
        <v>149</v>
      </c>
      <c r="CJ268" s="60" t="s">
        <v>149</v>
      </c>
      <c r="CK268" s="60" t="s">
        <v>149</v>
      </c>
      <c r="CL268" s="60" t="s">
        <v>149</v>
      </c>
      <c r="CM268" s="60" t="s">
        <v>149</v>
      </c>
      <c r="CN268" s="60" t="s">
        <v>149</v>
      </c>
      <c r="CO268" s="60" t="s">
        <v>149</v>
      </c>
      <c r="CP268" s="60" t="s">
        <v>149</v>
      </c>
      <c r="CQ268" s="60" t="s">
        <v>149</v>
      </c>
      <c r="CR268" s="60" t="s">
        <v>149</v>
      </c>
      <c r="CS268" s="60" t="s">
        <v>149</v>
      </c>
      <c r="CT268" s="60" t="s">
        <v>149</v>
      </c>
      <c r="CU268" s="60" t="s">
        <v>149</v>
      </c>
      <c r="CV268" s="60" t="s">
        <v>149</v>
      </c>
      <c r="CW268" s="60" t="s">
        <v>149</v>
      </c>
      <c r="CX268" s="60" t="s">
        <v>149</v>
      </c>
      <c r="CY268" s="60" t="s">
        <v>149</v>
      </c>
      <c r="CZ268" s="60" t="s">
        <v>149</v>
      </c>
      <c r="DA268" s="60" t="s">
        <v>149</v>
      </c>
      <c r="DB268" s="60" t="s">
        <v>149</v>
      </c>
      <c r="DC268" s="60" t="s">
        <v>149</v>
      </c>
      <c r="DD268" s="60" t="s">
        <v>149</v>
      </c>
      <c r="DE268" s="60" t="s">
        <v>149</v>
      </c>
      <c r="DF268" s="60" t="s">
        <v>149</v>
      </c>
      <c r="DG268" s="60" t="s">
        <v>149</v>
      </c>
      <c r="DH268" s="60" t="s">
        <v>149</v>
      </c>
      <c r="DI268" s="60" t="s">
        <v>149</v>
      </c>
      <c r="DJ268" s="60" t="s">
        <v>149</v>
      </c>
      <c r="DK268" s="60" t="s">
        <v>149</v>
      </c>
      <c r="DL268" s="60" t="s">
        <v>149</v>
      </c>
      <c r="DM268" s="60" t="s">
        <v>149</v>
      </c>
      <c r="DN268" s="60" t="s">
        <v>149</v>
      </c>
      <c r="DO268" s="60" t="s">
        <v>149</v>
      </c>
      <c r="DP268" s="60" t="s">
        <v>149</v>
      </c>
      <c r="DQ268" s="60" t="s">
        <v>149</v>
      </c>
      <c r="DR268" s="60" t="s">
        <v>149</v>
      </c>
      <c r="DS268" s="60" t="s">
        <v>149</v>
      </c>
      <c r="DT268" s="60" t="s">
        <v>149</v>
      </c>
      <c r="DU268" s="60" t="s">
        <v>149</v>
      </c>
      <c r="DV268" s="60" t="s">
        <v>149</v>
      </c>
      <c r="DW268" s="60" t="s">
        <v>149</v>
      </c>
      <c r="DX268" s="60" t="s">
        <v>149</v>
      </c>
      <c r="DY268" s="60" t="s">
        <v>149</v>
      </c>
      <c r="DZ268" s="60" t="s">
        <v>149</v>
      </c>
      <c r="EA268" s="60" t="s">
        <v>149</v>
      </c>
      <c r="EB268" s="60" t="s">
        <v>149</v>
      </c>
      <c r="EC268" s="60" t="s">
        <v>149</v>
      </c>
      <c r="ED268" s="60" t="s">
        <v>149</v>
      </c>
      <c r="EE268" s="60" t="s">
        <v>149</v>
      </c>
      <c r="EF268" s="60" t="s">
        <v>149</v>
      </c>
      <c r="EG268" s="60" t="s">
        <v>149</v>
      </c>
      <c r="EH268" s="60" t="s">
        <v>149</v>
      </c>
      <c r="EI268" s="60" t="s">
        <v>149</v>
      </c>
      <c r="EJ268" s="60" t="s">
        <v>149</v>
      </c>
      <c r="EK268" s="60" t="s">
        <v>149</v>
      </c>
      <c r="EL268" s="62" t="s">
        <v>1469</v>
      </c>
      <c r="EM268" s="17" t="s">
        <v>411</v>
      </c>
      <c r="EN268" s="17" t="s">
        <v>1470</v>
      </c>
      <c r="EO268" s="17" t="s">
        <v>1471</v>
      </c>
      <c r="EP268" s="17" t="s">
        <v>1472</v>
      </c>
      <c r="EQ268" s="17" t="s">
        <v>1450</v>
      </c>
      <c r="ER268" s="17" t="s">
        <v>1473</v>
      </c>
      <c r="ES268" s="17" t="s">
        <v>411</v>
      </c>
      <c r="ET268" s="15"/>
      <c r="EU268" s="15"/>
      <c r="EV268" s="15"/>
      <c r="EW268" s="15"/>
      <c r="EX268" s="15"/>
      <c r="EY268" s="15"/>
      <c r="EZ268" s="15"/>
      <c r="FA268" s="15"/>
      <c r="FB268" s="15"/>
      <c r="FC268" s="15"/>
      <c r="FD268" s="15"/>
      <c r="FE268" s="15"/>
      <c r="FF268" s="15"/>
      <c r="FG268" s="15"/>
      <c r="FH268" s="15"/>
      <c r="FI268" s="15"/>
      <c r="FJ268" s="15"/>
      <c r="FK268" s="15"/>
      <c r="FL268" s="15"/>
      <c r="FM268" s="15"/>
      <c r="FN268" s="15"/>
      <c r="FO268" s="15"/>
      <c r="FP268" s="15"/>
      <c r="FQ268" s="15"/>
      <c r="FR268" s="15"/>
      <c r="FS268" s="15"/>
      <c r="FT268" s="15"/>
      <c r="FU268" s="15"/>
      <c r="FV268" s="15"/>
      <c r="FW268" s="15"/>
      <c r="FX268" s="15"/>
      <c r="FY268" s="15"/>
      <c r="FZ268" s="15"/>
      <c r="GA268" s="15"/>
      <c r="GB268" s="15"/>
      <c r="GC268" s="15"/>
      <c r="GD268" s="15"/>
      <c r="GE268" s="15"/>
      <c r="GF268" s="15"/>
      <c r="GG268" s="15"/>
      <c r="GH268" s="15"/>
      <c r="GI268" s="15"/>
      <c r="GJ268" s="15"/>
      <c r="GK268" s="15"/>
      <c r="GL268" s="15"/>
      <c r="GM268" s="15"/>
      <c r="GN268" s="15"/>
      <c r="GO268" s="15"/>
      <c r="GP268" s="15"/>
      <c r="GQ268" s="15"/>
      <c r="GR268" s="15"/>
      <c r="GS268" s="15"/>
      <c r="GT268" s="15"/>
      <c r="GU268" s="15"/>
      <c r="GV268" s="15"/>
      <c r="GW268" s="15"/>
      <c r="GX268" s="15"/>
      <c r="GY268" s="15"/>
      <c r="GZ268" s="15"/>
      <c r="HA268" s="15"/>
      <c r="HB268" s="15"/>
      <c r="HC268" s="15"/>
      <c r="HD268" s="15"/>
      <c r="HE268" s="15"/>
      <c r="HF268" s="15"/>
      <c r="HG268" s="15"/>
      <c r="HH268" s="15"/>
      <c r="HI268" s="15"/>
      <c r="HJ268" s="15"/>
      <c r="HK268" s="15"/>
      <c r="HL268" s="15"/>
      <c r="HM268" s="15"/>
      <c r="HN268" s="15"/>
      <c r="HO268" s="15"/>
      <c r="HP268" s="15"/>
      <c r="HQ268" s="15"/>
      <c r="HR268" s="15"/>
      <c r="HS268" s="15"/>
      <c r="HT268" s="15"/>
      <c r="HU268" s="15"/>
      <c r="HV268" s="15"/>
      <c r="HW268" s="15"/>
      <c r="HX268" s="15"/>
      <c r="HY268" s="15"/>
      <c r="HZ268" s="15"/>
    </row>
    <row r="269" spans="1:234" s="25" customFormat="1" ht="22.5" customHeight="1" x14ac:dyDescent="0.35">
      <c r="A269" s="34">
        <v>267</v>
      </c>
      <c r="B269" s="17" t="s">
        <v>2240</v>
      </c>
      <c r="C269" s="61" t="s">
        <v>1065</v>
      </c>
      <c r="D269" s="17" t="s">
        <v>846</v>
      </c>
      <c r="E269" s="17" t="s">
        <v>1398</v>
      </c>
      <c r="F269" s="17">
        <v>28</v>
      </c>
      <c r="G269" s="17">
        <v>3</v>
      </c>
      <c r="H269" s="17" t="s">
        <v>344</v>
      </c>
      <c r="I269" s="17" t="s">
        <v>172</v>
      </c>
      <c r="J269" s="59">
        <v>8000000</v>
      </c>
      <c r="K269" s="59">
        <v>6000000</v>
      </c>
      <c r="L269" s="17" t="s">
        <v>173</v>
      </c>
      <c r="M269" s="17" t="s">
        <v>147</v>
      </c>
      <c r="N269" s="17">
        <v>250</v>
      </c>
      <c r="O269" s="17" t="s">
        <v>1405</v>
      </c>
      <c r="P269" s="17" t="s">
        <v>1475</v>
      </c>
      <c r="Q269" s="17" t="s">
        <v>389</v>
      </c>
      <c r="R269" s="60" t="s">
        <v>149</v>
      </c>
      <c r="S269" s="60" t="s">
        <v>149</v>
      </c>
      <c r="T269" s="60" t="s">
        <v>149</v>
      </c>
      <c r="U269" s="60" t="s">
        <v>149</v>
      </c>
      <c r="V269" s="60" t="s">
        <v>149</v>
      </c>
      <c r="W269" s="60" t="s">
        <v>149</v>
      </c>
      <c r="X269" s="60" t="s">
        <v>149</v>
      </c>
      <c r="Y269" s="60" t="s">
        <v>149</v>
      </c>
      <c r="Z269" s="60" t="s">
        <v>149</v>
      </c>
      <c r="AA269" s="60" t="s">
        <v>149</v>
      </c>
      <c r="AB269" s="60" t="s">
        <v>149</v>
      </c>
      <c r="AC269" s="60" t="s">
        <v>149</v>
      </c>
      <c r="AD269" s="60" t="s">
        <v>149</v>
      </c>
      <c r="AE269" s="60" t="s">
        <v>149</v>
      </c>
      <c r="AF269" s="60" t="s">
        <v>149</v>
      </c>
      <c r="AG269" s="60" t="s">
        <v>149</v>
      </c>
      <c r="AH269" s="60" t="s">
        <v>149</v>
      </c>
      <c r="AI269" s="60" t="s">
        <v>149</v>
      </c>
      <c r="AJ269" s="60" t="s">
        <v>149</v>
      </c>
      <c r="AK269" s="60" t="s">
        <v>149</v>
      </c>
      <c r="AL269" s="60" t="s">
        <v>149</v>
      </c>
      <c r="AM269" s="60" t="s">
        <v>149</v>
      </c>
      <c r="AN269" s="60" t="s">
        <v>149</v>
      </c>
      <c r="AO269" s="60" t="s">
        <v>149</v>
      </c>
      <c r="AP269" s="60" t="s">
        <v>149</v>
      </c>
      <c r="AQ269" s="60" t="s">
        <v>149</v>
      </c>
      <c r="AR269" s="60" t="s">
        <v>149</v>
      </c>
      <c r="AS269" s="60" t="s">
        <v>149</v>
      </c>
      <c r="AT269" s="60" t="s">
        <v>149</v>
      </c>
      <c r="AU269" s="60" t="s">
        <v>149</v>
      </c>
      <c r="AV269" s="60" t="s">
        <v>149</v>
      </c>
      <c r="AW269" s="60" t="s">
        <v>149</v>
      </c>
      <c r="AX269" s="60" t="s">
        <v>149</v>
      </c>
      <c r="AY269" s="60" t="s">
        <v>149</v>
      </c>
      <c r="AZ269" s="60" t="s">
        <v>149</v>
      </c>
      <c r="BA269" s="60" t="s">
        <v>149</v>
      </c>
      <c r="BB269" s="60" t="s">
        <v>149</v>
      </c>
      <c r="BC269" s="60"/>
      <c r="BD269" s="60" t="s">
        <v>149</v>
      </c>
      <c r="BE269" s="60" t="s">
        <v>149</v>
      </c>
      <c r="BF269" s="60" t="s">
        <v>149</v>
      </c>
      <c r="BG269" s="60" t="s">
        <v>149</v>
      </c>
      <c r="BH269" s="60" t="s">
        <v>149</v>
      </c>
      <c r="BI269" s="60" t="s">
        <v>149</v>
      </c>
      <c r="BJ269" s="60" t="s">
        <v>149</v>
      </c>
      <c r="BK269" s="60" t="s">
        <v>149</v>
      </c>
      <c r="BL269" s="60" t="s">
        <v>149</v>
      </c>
      <c r="BM269" s="60" t="s">
        <v>149</v>
      </c>
      <c r="BN269" s="60" t="s">
        <v>149</v>
      </c>
      <c r="BO269" s="60" t="s">
        <v>149</v>
      </c>
      <c r="BP269" s="60" t="s">
        <v>149</v>
      </c>
      <c r="BQ269" s="60" t="s">
        <v>149</v>
      </c>
      <c r="BR269" s="60" t="s">
        <v>149</v>
      </c>
      <c r="BS269" s="60" t="s">
        <v>149</v>
      </c>
      <c r="BT269" s="60" t="s">
        <v>149</v>
      </c>
      <c r="BU269" s="60" t="s">
        <v>149</v>
      </c>
      <c r="BV269" s="60" t="s">
        <v>149</v>
      </c>
      <c r="BW269" s="60" t="s">
        <v>149</v>
      </c>
      <c r="BX269" s="60" t="s">
        <v>149</v>
      </c>
      <c r="BY269" s="60" t="s">
        <v>149</v>
      </c>
      <c r="BZ269" s="60" t="s">
        <v>149</v>
      </c>
      <c r="CA269" s="60" t="s">
        <v>149</v>
      </c>
      <c r="CB269" s="60" t="s">
        <v>149</v>
      </c>
      <c r="CC269" s="60" t="s">
        <v>149</v>
      </c>
      <c r="CD269" s="60" t="s">
        <v>149</v>
      </c>
      <c r="CE269" s="60" t="s">
        <v>149</v>
      </c>
      <c r="CF269" s="60" t="s">
        <v>149</v>
      </c>
      <c r="CG269" s="60" t="s">
        <v>149</v>
      </c>
      <c r="CH269" s="60" t="s">
        <v>149</v>
      </c>
      <c r="CI269" s="60" t="s">
        <v>149</v>
      </c>
      <c r="CJ269" s="60" t="s">
        <v>149</v>
      </c>
      <c r="CK269" s="60" t="s">
        <v>149</v>
      </c>
      <c r="CL269" s="60" t="s">
        <v>149</v>
      </c>
      <c r="CM269" s="60" t="s">
        <v>149</v>
      </c>
      <c r="CN269" s="60" t="s">
        <v>149</v>
      </c>
      <c r="CO269" s="60" t="s">
        <v>149</v>
      </c>
      <c r="CP269" s="60" t="s">
        <v>149</v>
      </c>
      <c r="CQ269" s="60" t="s">
        <v>149</v>
      </c>
      <c r="CR269" s="60" t="s">
        <v>149</v>
      </c>
      <c r="CS269" s="60" t="s">
        <v>149</v>
      </c>
      <c r="CT269" s="60" t="s">
        <v>149</v>
      </c>
      <c r="CU269" s="60" t="s">
        <v>149</v>
      </c>
      <c r="CV269" s="60" t="s">
        <v>149</v>
      </c>
      <c r="CW269" s="60" t="s">
        <v>149</v>
      </c>
      <c r="CX269" s="60" t="s">
        <v>149</v>
      </c>
      <c r="CY269" s="60" t="s">
        <v>149</v>
      </c>
      <c r="CZ269" s="60" t="s">
        <v>149</v>
      </c>
      <c r="DA269" s="60" t="s">
        <v>149</v>
      </c>
      <c r="DB269" s="60" t="s">
        <v>149</v>
      </c>
      <c r="DC269" s="60" t="s">
        <v>149</v>
      </c>
      <c r="DD269" s="60" t="s">
        <v>149</v>
      </c>
      <c r="DE269" s="60" t="s">
        <v>149</v>
      </c>
      <c r="DF269" s="60" t="s">
        <v>149</v>
      </c>
      <c r="DG269" s="60" t="s">
        <v>149</v>
      </c>
      <c r="DH269" s="60" t="s">
        <v>149</v>
      </c>
      <c r="DI269" s="60" t="s">
        <v>149</v>
      </c>
      <c r="DJ269" s="60" t="s">
        <v>149</v>
      </c>
      <c r="DK269" s="60" t="s">
        <v>149</v>
      </c>
      <c r="DL269" s="60" t="s">
        <v>149</v>
      </c>
      <c r="DM269" s="60" t="s">
        <v>149</v>
      </c>
      <c r="DN269" s="60" t="s">
        <v>149</v>
      </c>
      <c r="DO269" s="60" t="s">
        <v>149</v>
      </c>
      <c r="DP269" s="60" t="s">
        <v>149</v>
      </c>
      <c r="DQ269" s="60" t="s">
        <v>149</v>
      </c>
      <c r="DR269" s="60" t="s">
        <v>149</v>
      </c>
      <c r="DS269" s="60" t="s">
        <v>149</v>
      </c>
      <c r="DT269" s="60" t="s">
        <v>149</v>
      </c>
      <c r="DU269" s="60" t="s">
        <v>149</v>
      </c>
      <c r="DV269" s="60" t="s">
        <v>149</v>
      </c>
      <c r="DW269" s="60" t="s">
        <v>149</v>
      </c>
      <c r="DX269" s="60" t="s">
        <v>149</v>
      </c>
      <c r="DY269" s="60" t="s">
        <v>149</v>
      </c>
      <c r="DZ269" s="60" t="s">
        <v>149</v>
      </c>
      <c r="EA269" s="60" t="s">
        <v>149</v>
      </c>
      <c r="EB269" s="60" t="s">
        <v>149</v>
      </c>
      <c r="EC269" s="60" t="s">
        <v>149</v>
      </c>
      <c r="ED269" s="60" t="s">
        <v>149</v>
      </c>
      <c r="EE269" s="60" t="s">
        <v>149</v>
      </c>
      <c r="EF269" s="60" t="s">
        <v>149</v>
      </c>
      <c r="EG269" s="60" t="s">
        <v>149</v>
      </c>
      <c r="EH269" s="60" t="s">
        <v>149</v>
      </c>
      <c r="EI269" s="60" t="s">
        <v>149</v>
      </c>
      <c r="EJ269" s="60" t="s">
        <v>149</v>
      </c>
      <c r="EK269" s="60" t="s">
        <v>149</v>
      </c>
      <c r="EL269" s="17" t="s">
        <v>1476</v>
      </c>
      <c r="EM269" s="17" t="s">
        <v>411</v>
      </c>
      <c r="EN269" s="17" t="s">
        <v>1477</v>
      </c>
      <c r="EO269" s="17" t="s">
        <v>1471</v>
      </c>
      <c r="EP269" s="17" t="s">
        <v>1478</v>
      </c>
      <c r="EQ269" s="17" t="s">
        <v>1450</v>
      </c>
      <c r="ER269" s="17" t="s">
        <v>1479</v>
      </c>
      <c r="ES269" s="17" t="s">
        <v>411</v>
      </c>
      <c r="ET269" s="15"/>
      <c r="EU269" s="15"/>
      <c r="EV269" s="15"/>
      <c r="EW269" s="15"/>
      <c r="EX269" s="15"/>
      <c r="EY269" s="15"/>
      <c r="EZ269" s="15"/>
      <c r="FA269" s="15"/>
      <c r="FB269" s="15"/>
      <c r="FC269" s="15"/>
      <c r="FD269" s="15"/>
      <c r="FE269" s="15"/>
      <c r="FF269" s="15"/>
      <c r="FG269" s="15"/>
      <c r="FH269" s="15"/>
      <c r="FI269" s="15"/>
      <c r="FJ269" s="15"/>
      <c r="FK269" s="15"/>
      <c r="FL269" s="15"/>
      <c r="FM269" s="15"/>
      <c r="FN269" s="15"/>
      <c r="FO269" s="15"/>
      <c r="FP269" s="15"/>
      <c r="FQ269" s="15"/>
      <c r="FR269" s="15"/>
      <c r="FS269" s="15"/>
      <c r="FT269" s="15"/>
      <c r="FU269" s="15"/>
      <c r="FV269" s="15"/>
      <c r="FW269" s="15"/>
      <c r="FX269" s="15"/>
      <c r="FY269" s="15"/>
      <c r="FZ269" s="15"/>
      <c r="GA269" s="15"/>
      <c r="GB269" s="15"/>
      <c r="GC269" s="15"/>
      <c r="GD269" s="15"/>
      <c r="GE269" s="15"/>
      <c r="GF269" s="15"/>
      <c r="GG269" s="15"/>
      <c r="GH269" s="15"/>
      <c r="GI269" s="15"/>
      <c r="GJ269" s="15"/>
      <c r="GK269" s="15"/>
      <c r="GL269" s="15"/>
      <c r="GM269" s="15"/>
      <c r="GN269" s="15"/>
      <c r="GO269" s="15"/>
      <c r="GP269" s="15"/>
      <c r="GQ269" s="15"/>
      <c r="GR269" s="15"/>
      <c r="GS269" s="15"/>
      <c r="GT269" s="15"/>
      <c r="GU269" s="15"/>
      <c r="GV269" s="15"/>
      <c r="GW269" s="15"/>
      <c r="GX269" s="15"/>
      <c r="GY269" s="15"/>
      <c r="GZ269" s="15"/>
      <c r="HA269" s="15"/>
      <c r="HB269" s="15"/>
      <c r="HC269" s="15"/>
      <c r="HD269" s="15"/>
      <c r="HE269" s="15"/>
      <c r="HF269" s="15"/>
      <c r="HG269" s="15"/>
      <c r="HH269" s="15"/>
      <c r="HI269" s="15"/>
      <c r="HJ269" s="15"/>
      <c r="HK269" s="15"/>
      <c r="HL269" s="15"/>
      <c r="HM269" s="15"/>
      <c r="HN269" s="15"/>
      <c r="HO269" s="15"/>
      <c r="HP269" s="15"/>
      <c r="HQ269" s="15"/>
      <c r="HR269" s="15"/>
      <c r="HS269" s="15"/>
      <c r="HT269" s="15"/>
      <c r="HU269" s="15"/>
      <c r="HV269" s="15"/>
      <c r="HW269" s="15"/>
      <c r="HX269" s="15"/>
      <c r="HY269" s="15"/>
      <c r="HZ269" s="15"/>
    </row>
    <row r="270" spans="1:234" s="25" customFormat="1" ht="22.5" customHeight="1" x14ac:dyDescent="0.35">
      <c r="A270" s="34">
        <v>268</v>
      </c>
      <c r="B270" s="17" t="s">
        <v>2241</v>
      </c>
      <c r="C270" s="61" t="s">
        <v>1065</v>
      </c>
      <c r="D270" s="17" t="s">
        <v>846</v>
      </c>
      <c r="E270" s="17" t="s">
        <v>1461</v>
      </c>
      <c r="F270" s="17">
        <v>69</v>
      </c>
      <c r="G270" s="17">
        <v>2</v>
      </c>
      <c r="H270" s="17" t="s">
        <v>157</v>
      </c>
      <c r="I270" s="17" t="s">
        <v>172</v>
      </c>
      <c r="J270" s="59">
        <v>5000000</v>
      </c>
      <c r="K270" s="59">
        <v>4500000</v>
      </c>
      <c r="L270" s="17" t="s">
        <v>318</v>
      </c>
      <c r="M270" s="17" t="s">
        <v>147</v>
      </c>
      <c r="N270" s="17">
        <v>130</v>
      </c>
      <c r="O270" s="17" t="s">
        <v>1349</v>
      </c>
      <c r="P270" s="17" t="s">
        <v>1481</v>
      </c>
      <c r="Q270" s="17" t="s">
        <v>1482</v>
      </c>
      <c r="R270" s="60" t="s">
        <v>149</v>
      </c>
      <c r="S270" s="60" t="s">
        <v>149</v>
      </c>
      <c r="T270" s="60" t="s">
        <v>149</v>
      </c>
      <c r="U270" s="60" t="s">
        <v>149</v>
      </c>
      <c r="V270" s="60" t="s">
        <v>203</v>
      </c>
      <c r="W270" s="60" t="s">
        <v>203</v>
      </c>
      <c r="X270" s="60" t="s">
        <v>203</v>
      </c>
      <c r="Y270" s="60" t="s">
        <v>203</v>
      </c>
      <c r="Z270" s="60" t="s">
        <v>203</v>
      </c>
      <c r="AA270" s="60" t="s">
        <v>203</v>
      </c>
      <c r="AB270" s="60" t="s">
        <v>149</v>
      </c>
      <c r="AC270" s="60" t="s">
        <v>149</v>
      </c>
      <c r="AD270" s="60" t="s">
        <v>149</v>
      </c>
      <c r="AE270" s="60" t="s">
        <v>149</v>
      </c>
      <c r="AF270" s="60" t="s">
        <v>149</v>
      </c>
      <c r="AG270" s="60" t="s">
        <v>149</v>
      </c>
      <c r="AH270" s="60" t="s">
        <v>149</v>
      </c>
      <c r="AI270" s="60" t="s">
        <v>323</v>
      </c>
      <c r="AJ270" s="60" t="s">
        <v>323</v>
      </c>
      <c r="AK270" s="60" t="s">
        <v>149</v>
      </c>
      <c r="AL270" s="60" t="s">
        <v>149</v>
      </c>
      <c r="AM270" s="60" t="s">
        <v>323</v>
      </c>
      <c r="AN270" s="60" t="s">
        <v>149</v>
      </c>
      <c r="AO270" s="17" t="s">
        <v>149</v>
      </c>
      <c r="AP270" s="17" t="s">
        <v>149</v>
      </c>
      <c r="AQ270" s="17" t="s">
        <v>323</v>
      </c>
      <c r="AR270" s="17" t="s">
        <v>323</v>
      </c>
      <c r="AS270" s="17" t="s">
        <v>149</v>
      </c>
      <c r="AT270" s="60" t="s">
        <v>149</v>
      </c>
      <c r="AU270" s="60" t="s">
        <v>323</v>
      </c>
      <c r="AV270" s="60" t="s">
        <v>323</v>
      </c>
      <c r="AW270" s="17" t="s">
        <v>149</v>
      </c>
      <c r="AX270" s="60" t="s">
        <v>149</v>
      </c>
      <c r="AY270" s="60" t="s">
        <v>149</v>
      </c>
      <c r="AZ270" s="60" t="s">
        <v>149</v>
      </c>
      <c r="BA270" s="60" t="s">
        <v>149</v>
      </c>
      <c r="BB270" s="60" t="s">
        <v>149</v>
      </c>
      <c r="BC270" s="60"/>
      <c r="BD270" s="60" t="s">
        <v>323</v>
      </c>
      <c r="BE270" s="60" t="s">
        <v>149</v>
      </c>
      <c r="BF270" s="60" t="s">
        <v>149</v>
      </c>
      <c r="BG270" s="60" t="s">
        <v>323</v>
      </c>
      <c r="BH270" s="60" t="s">
        <v>149</v>
      </c>
      <c r="BI270" s="60" t="s">
        <v>149</v>
      </c>
      <c r="BJ270" s="17" t="s">
        <v>323</v>
      </c>
      <c r="BK270" s="17" t="s">
        <v>149</v>
      </c>
      <c r="BL270" s="60" t="s">
        <v>149</v>
      </c>
      <c r="BM270" s="60" t="s">
        <v>1483</v>
      </c>
      <c r="BN270" s="60" t="s">
        <v>149</v>
      </c>
      <c r="BO270" s="60" t="s">
        <v>150</v>
      </c>
      <c r="BP270" s="60" t="s">
        <v>149</v>
      </c>
      <c r="BQ270" s="60" t="s">
        <v>149</v>
      </c>
      <c r="BR270" s="60" t="s">
        <v>149</v>
      </c>
      <c r="BS270" s="60" t="s">
        <v>149</v>
      </c>
      <c r="BT270" s="17" t="s">
        <v>149</v>
      </c>
      <c r="BU270" s="60" t="s">
        <v>149</v>
      </c>
      <c r="BV270" s="60" t="s">
        <v>149</v>
      </c>
      <c r="BW270" s="60" t="s">
        <v>150</v>
      </c>
      <c r="BX270" s="60" t="s">
        <v>150</v>
      </c>
      <c r="BY270" s="60" t="s">
        <v>150</v>
      </c>
      <c r="BZ270" s="60" t="s">
        <v>149</v>
      </c>
      <c r="CA270" s="60" t="s">
        <v>149</v>
      </c>
      <c r="CB270" s="60" t="s">
        <v>149</v>
      </c>
      <c r="CC270" s="60" t="s">
        <v>149</v>
      </c>
      <c r="CD270" s="60" t="s">
        <v>149</v>
      </c>
      <c r="CE270" s="60" t="s">
        <v>149</v>
      </c>
      <c r="CF270" s="60" t="s">
        <v>149</v>
      </c>
      <c r="CG270" s="60" t="s">
        <v>149</v>
      </c>
      <c r="CH270" s="60" t="s">
        <v>323</v>
      </c>
      <c r="CI270" s="60" t="s">
        <v>203</v>
      </c>
      <c r="CJ270" s="60" t="s">
        <v>203</v>
      </c>
      <c r="CK270" s="60" t="s">
        <v>203</v>
      </c>
      <c r="CL270" s="60" t="s">
        <v>203</v>
      </c>
      <c r="CM270" s="17" t="s">
        <v>203</v>
      </c>
      <c r="CN270" s="60" t="s">
        <v>149</v>
      </c>
      <c r="CO270" s="60" t="s">
        <v>149</v>
      </c>
      <c r="CP270" s="60" t="s">
        <v>149</v>
      </c>
      <c r="CQ270" s="60" t="s">
        <v>323</v>
      </c>
      <c r="CR270" s="60" t="s">
        <v>149</v>
      </c>
      <c r="CS270" s="60" t="s">
        <v>323</v>
      </c>
      <c r="CT270" s="60" t="s">
        <v>323</v>
      </c>
      <c r="CU270" s="60" t="s">
        <v>149</v>
      </c>
      <c r="CV270" s="60" t="s">
        <v>843</v>
      </c>
      <c r="CW270" s="60" t="s">
        <v>149</v>
      </c>
      <c r="CX270" s="60" t="s">
        <v>323</v>
      </c>
      <c r="CY270" s="60" t="s">
        <v>149</v>
      </c>
      <c r="CZ270" s="60" t="s">
        <v>149</v>
      </c>
      <c r="DA270" s="60" t="s">
        <v>149</v>
      </c>
      <c r="DB270" s="60" t="s">
        <v>323</v>
      </c>
      <c r="DC270" s="60" t="s">
        <v>1484</v>
      </c>
      <c r="DD270" s="60" t="s">
        <v>149</v>
      </c>
      <c r="DE270" s="60" t="s">
        <v>149</v>
      </c>
      <c r="DF270" s="60" t="s">
        <v>149</v>
      </c>
      <c r="DG270" s="60" t="s">
        <v>149</v>
      </c>
      <c r="DH270" s="60" t="s">
        <v>323</v>
      </c>
      <c r="DI270" s="60" t="s">
        <v>323</v>
      </c>
      <c r="DJ270" s="60" t="s">
        <v>149</v>
      </c>
      <c r="DK270" s="60" t="s">
        <v>149</v>
      </c>
      <c r="DL270" s="60" t="s">
        <v>323</v>
      </c>
      <c r="DM270" s="17" t="s">
        <v>323</v>
      </c>
      <c r="DN270" s="60" t="s">
        <v>149</v>
      </c>
      <c r="DO270" s="60" t="s">
        <v>149</v>
      </c>
      <c r="DP270" s="60" t="s">
        <v>149</v>
      </c>
      <c r="DQ270" s="60" t="s">
        <v>149</v>
      </c>
      <c r="DR270" s="60" t="s">
        <v>323</v>
      </c>
      <c r="DS270" s="60" t="s">
        <v>323</v>
      </c>
      <c r="DT270" s="60" t="s">
        <v>149</v>
      </c>
      <c r="DU270" s="60" t="s">
        <v>149</v>
      </c>
      <c r="DV270" s="60" t="s">
        <v>149</v>
      </c>
      <c r="DW270" s="60" t="s">
        <v>149</v>
      </c>
      <c r="DX270" s="60" t="s">
        <v>323</v>
      </c>
      <c r="DY270" s="60" t="s">
        <v>323</v>
      </c>
      <c r="DZ270" s="17" t="s">
        <v>150</v>
      </c>
      <c r="EA270" s="17" t="s">
        <v>323</v>
      </c>
      <c r="EB270" s="17" t="s">
        <v>323</v>
      </c>
      <c r="EC270" s="60" t="s">
        <v>149</v>
      </c>
      <c r="ED270" s="60" t="s">
        <v>323</v>
      </c>
      <c r="EE270" s="60" t="s">
        <v>149</v>
      </c>
      <c r="EF270" s="17" t="s">
        <v>149</v>
      </c>
      <c r="EG270" s="60" t="s">
        <v>149</v>
      </c>
      <c r="EH270" s="60" t="s">
        <v>149</v>
      </c>
      <c r="EI270" s="60" t="s">
        <v>149</v>
      </c>
      <c r="EJ270" s="60" t="s">
        <v>323</v>
      </c>
      <c r="EK270" s="60" t="s">
        <v>323</v>
      </c>
      <c r="EL270" s="62" t="s">
        <v>1485</v>
      </c>
      <c r="EM270" s="17" t="s">
        <v>755</v>
      </c>
      <c r="EN270" s="17" t="s">
        <v>1486</v>
      </c>
      <c r="EO270" s="56" t="s">
        <v>1401</v>
      </c>
      <c r="EP270" s="17" t="s">
        <v>1487</v>
      </c>
      <c r="EQ270" s="17" t="s">
        <v>1488</v>
      </c>
      <c r="ER270" s="62" t="s">
        <v>1489</v>
      </c>
      <c r="ES270" s="17" t="s">
        <v>411</v>
      </c>
      <c r="ET270" s="15"/>
      <c r="EU270" s="15"/>
      <c r="EV270" s="15"/>
      <c r="EW270" s="15"/>
      <c r="EX270" s="15"/>
      <c r="EY270" s="15"/>
      <c r="EZ270" s="15"/>
      <c r="FA270" s="15"/>
      <c r="FB270" s="15"/>
      <c r="FC270" s="15"/>
      <c r="FD270" s="15"/>
      <c r="FE270" s="15"/>
      <c r="FF270" s="15"/>
      <c r="FG270" s="15"/>
      <c r="FH270" s="15"/>
      <c r="FI270" s="15"/>
      <c r="FJ270" s="15"/>
      <c r="FK270" s="15"/>
      <c r="FL270" s="15"/>
      <c r="FM270" s="15"/>
      <c r="FN270" s="15"/>
      <c r="FO270" s="15"/>
      <c r="FP270" s="15"/>
      <c r="FQ270" s="15"/>
      <c r="FR270" s="15"/>
      <c r="FS270" s="15"/>
      <c r="FT270" s="15"/>
      <c r="FU270" s="15"/>
      <c r="FV270" s="15"/>
      <c r="FW270" s="15"/>
      <c r="FX270" s="15"/>
      <c r="FY270" s="15"/>
      <c r="FZ270" s="15"/>
      <c r="GA270" s="15"/>
      <c r="GB270" s="15"/>
      <c r="GC270" s="15"/>
      <c r="GD270" s="15"/>
      <c r="GE270" s="15"/>
      <c r="GF270" s="15"/>
      <c r="GG270" s="15"/>
      <c r="GH270" s="15"/>
      <c r="GI270" s="15"/>
      <c r="GJ270" s="15"/>
      <c r="GK270" s="15"/>
      <c r="GL270" s="15"/>
      <c r="GM270" s="15"/>
      <c r="GN270" s="15"/>
      <c r="GO270" s="15"/>
      <c r="GP270" s="15"/>
      <c r="GQ270" s="15"/>
      <c r="GR270" s="15"/>
      <c r="GS270" s="15"/>
      <c r="GT270" s="15"/>
      <c r="GU270" s="15"/>
      <c r="GV270" s="15"/>
      <c r="GW270" s="15"/>
      <c r="GX270" s="15"/>
      <c r="GY270" s="15"/>
      <c r="GZ270" s="15"/>
      <c r="HA270" s="15"/>
      <c r="HB270" s="15"/>
      <c r="HC270" s="15"/>
      <c r="HD270" s="15"/>
      <c r="HE270" s="15"/>
      <c r="HF270" s="15"/>
      <c r="HG270" s="15"/>
      <c r="HH270" s="15"/>
      <c r="HI270" s="15"/>
      <c r="HJ270" s="15"/>
      <c r="HK270" s="15"/>
      <c r="HL270" s="15"/>
      <c r="HM270" s="15"/>
      <c r="HN270" s="15"/>
      <c r="HO270" s="15"/>
      <c r="HP270" s="15"/>
      <c r="HQ270" s="15"/>
      <c r="HR270" s="15"/>
      <c r="HS270" s="15"/>
      <c r="HT270" s="15"/>
      <c r="HU270" s="15"/>
      <c r="HV270" s="15"/>
      <c r="HW270" s="15"/>
      <c r="HX270" s="15"/>
      <c r="HY270" s="15"/>
      <c r="HZ270" s="15"/>
    </row>
    <row r="271" spans="1:234" s="25" customFormat="1" ht="22.5" customHeight="1" x14ac:dyDescent="0.35">
      <c r="A271" s="34">
        <v>269</v>
      </c>
      <c r="B271" s="17" t="s">
        <v>2242</v>
      </c>
      <c r="C271" s="61" t="s">
        <v>945</v>
      </c>
      <c r="D271" s="17" t="s">
        <v>368</v>
      </c>
      <c r="E271" s="17" t="s">
        <v>1398</v>
      </c>
      <c r="F271" s="17">
        <v>33</v>
      </c>
      <c r="G271" s="17">
        <v>3</v>
      </c>
      <c r="H271" s="17" t="s">
        <v>643</v>
      </c>
      <c r="I271" s="17" t="s">
        <v>172</v>
      </c>
      <c r="J271" s="59">
        <v>12000000</v>
      </c>
      <c r="K271" s="59">
        <v>8500000</v>
      </c>
      <c r="L271" s="17" t="s">
        <v>173</v>
      </c>
      <c r="M271" s="17" t="s">
        <v>147</v>
      </c>
      <c r="N271" s="17">
        <v>260</v>
      </c>
      <c r="O271" s="17" t="s">
        <v>1423</v>
      </c>
      <c r="P271" s="17" t="s">
        <v>1475</v>
      </c>
      <c r="Q271" s="17" t="s">
        <v>389</v>
      </c>
      <c r="R271" s="60" t="s">
        <v>149</v>
      </c>
      <c r="S271" s="60" t="s">
        <v>149</v>
      </c>
      <c r="T271" s="60" t="s">
        <v>149</v>
      </c>
      <c r="U271" s="60" t="s">
        <v>149</v>
      </c>
      <c r="V271" s="60" t="s">
        <v>149</v>
      </c>
      <c r="W271" s="60" t="s">
        <v>149</v>
      </c>
      <c r="X271" s="60" t="s">
        <v>149</v>
      </c>
      <c r="Y271" s="60" t="s">
        <v>149</v>
      </c>
      <c r="Z271" s="60" t="s">
        <v>149</v>
      </c>
      <c r="AA271" s="60" t="s">
        <v>149</v>
      </c>
      <c r="AB271" s="60" t="s">
        <v>149</v>
      </c>
      <c r="AC271" s="60" t="s">
        <v>149</v>
      </c>
      <c r="AD271" s="60" t="s">
        <v>149</v>
      </c>
      <c r="AE271" s="60" t="s">
        <v>149</v>
      </c>
      <c r="AF271" s="60" t="s">
        <v>149</v>
      </c>
      <c r="AG271" s="60" t="s">
        <v>149</v>
      </c>
      <c r="AH271" s="60" t="s">
        <v>149</v>
      </c>
      <c r="AI271" s="60" t="s">
        <v>149</v>
      </c>
      <c r="AJ271" s="60" t="s">
        <v>149</v>
      </c>
      <c r="AK271" s="60" t="s">
        <v>149</v>
      </c>
      <c r="AL271" s="60" t="s">
        <v>149</v>
      </c>
      <c r="AM271" s="60" t="s">
        <v>149</v>
      </c>
      <c r="AN271" s="60" t="s">
        <v>149</v>
      </c>
      <c r="AO271" s="60" t="s">
        <v>149</v>
      </c>
      <c r="AP271" s="60" t="s">
        <v>149</v>
      </c>
      <c r="AQ271" s="60" t="s">
        <v>149</v>
      </c>
      <c r="AR271" s="60" t="s">
        <v>149</v>
      </c>
      <c r="AS271" s="60" t="s">
        <v>149</v>
      </c>
      <c r="AT271" s="60" t="s">
        <v>149</v>
      </c>
      <c r="AU271" s="60" t="s">
        <v>149</v>
      </c>
      <c r="AV271" s="60" t="s">
        <v>149</v>
      </c>
      <c r="AW271" s="60" t="s">
        <v>149</v>
      </c>
      <c r="AX271" s="60" t="s">
        <v>149</v>
      </c>
      <c r="AY271" s="60" t="s">
        <v>149</v>
      </c>
      <c r="AZ271" s="60" t="s">
        <v>149</v>
      </c>
      <c r="BA271" s="60" t="s">
        <v>149</v>
      </c>
      <c r="BB271" s="60" t="s">
        <v>149</v>
      </c>
      <c r="BC271" s="60"/>
      <c r="BD271" s="60" t="s">
        <v>149</v>
      </c>
      <c r="BE271" s="60" t="s">
        <v>149</v>
      </c>
      <c r="BF271" s="60" t="s">
        <v>149</v>
      </c>
      <c r="BG271" s="60" t="s">
        <v>149</v>
      </c>
      <c r="BH271" s="60" t="s">
        <v>149</v>
      </c>
      <c r="BI271" s="60" t="s">
        <v>149</v>
      </c>
      <c r="BJ271" s="60" t="s">
        <v>149</v>
      </c>
      <c r="BK271" s="60" t="s">
        <v>149</v>
      </c>
      <c r="BL271" s="60" t="s">
        <v>149</v>
      </c>
      <c r="BM271" s="60" t="s">
        <v>149</v>
      </c>
      <c r="BN271" s="60" t="s">
        <v>149</v>
      </c>
      <c r="BO271" s="60" t="s">
        <v>149</v>
      </c>
      <c r="BP271" s="60" t="s">
        <v>149</v>
      </c>
      <c r="BQ271" s="60" t="s">
        <v>149</v>
      </c>
      <c r="BR271" s="60" t="s">
        <v>149</v>
      </c>
      <c r="BS271" s="60" t="s">
        <v>149</v>
      </c>
      <c r="BT271" s="60" t="s">
        <v>149</v>
      </c>
      <c r="BU271" s="60" t="s">
        <v>149</v>
      </c>
      <c r="BV271" s="60" t="s">
        <v>149</v>
      </c>
      <c r="BW271" s="60" t="s">
        <v>149</v>
      </c>
      <c r="BX271" s="60" t="s">
        <v>149</v>
      </c>
      <c r="BY271" s="60" t="s">
        <v>149</v>
      </c>
      <c r="BZ271" s="60" t="s">
        <v>149</v>
      </c>
      <c r="CA271" s="60" t="s">
        <v>149</v>
      </c>
      <c r="CB271" s="60" t="s">
        <v>149</v>
      </c>
      <c r="CC271" s="60" t="s">
        <v>149</v>
      </c>
      <c r="CD271" s="60" t="s">
        <v>149</v>
      </c>
      <c r="CE271" s="60" t="s">
        <v>149</v>
      </c>
      <c r="CF271" s="60" t="s">
        <v>149</v>
      </c>
      <c r="CG271" s="60" t="s">
        <v>149</v>
      </c>
      <c r="CH271" s="60" t="s">
        <v>149</v>
      </c>
      <c r="CI271" s="60" t="s">
        <v>149</v>
      </c>
      <c r="CJ271" s="60" t="s">
        <v>149</v>
      </c>
      <c r="CK271" s="60" t="s">
        <v>149</v>
      </c>
      <c r="CL271" s="60" t="s">
        <v>149</v>
      </c>
      <c r="CM271" s="60" t="s">
        <v>149</v>
      </c>
      <c r="CN271" s="60" t="s">
        <v>149</v>
      </c>
      <c r="CO271" s="60" t="s">
        <v>149</v>
      </c>
      <c r="CP271" s="60" t="s">
        <v>149</v>
      </c>
      <c r="CQ271" s="60" t="s">
        <v>149</v>
      </c>
      <c r="CR271" s="60" t="s">
        <v>149</v>
      </c>
      <c r="CS271" s="60" t="s">
        <v>149</v>
      </c>
      <c r="CT271" s="60" t="s">
        <v>149</v>
      </c>
      <c r="CU271" s="60" t="s">
        <v>149</v>
      </c>
      <c r="CV271" s="60" t="s">
        <v>149</v>
      </c>
      <c r="CW271" s="60" t="s">
        <v>149</v>
      </c>
      <c r="CX271" s="60" t="s">
        <v>149</v>
      </c>
      <c r="CY271" s="60" t="s">
        <v>149</v>
      </c>
      <c r="CZ271" s="60" t="s">
        <v>149</v>
      </c>
      <c r="DA271" s="60" t="s">
        <v>149</v>
      </c>
      <c r="DB271" s="60" t="s">
        <v>149</v>
      </c>
      <c r="DC271" s="60" t="s">
        <v>149</v>
      </c>
      <c r="DD271" s="60" t="s">
        <v>149</v>
      </c>
      <c r="DE271" s="60" t="s">
        <v>149</v>
      </c>
      <c r="DF271" s="60" t="s">
        <v>149</v>
      </c>
      <c r="DG271" s="60" t="s">
        <v>149</v>
      </c>
      <c r="DH271" s="60" t="s">
        <v>149</v>
      </c>
      <c r="DI271" s="60" t="s">
        <v>149</v>
      </c>
      <c r="DJ271" s="60" t="s">
        <v>149</v>
      </c>
      <c r="DK271" s="60" t="s">
        <v>149</v>
      </c>
      <c r="DL271" s="60" t="s">
        <v>149</v>
      </c>
      <c r="DM271" s="60" t="s">
        <v>149</v>
      </c>
      <c r="DN271" s="60" t="s">
        <v>149</v>
      </c>
      <c r="DO271" s="60" t="s">
        <v>149</v>
      </c>
      <c r="DP271" s="60" t="s">
        <v>149</v>
      </c>
      <c r="DQ271" s="60" t="s">
        <v>149</v>
      </c>
      <c r="DR271" s="60" t="s">
        <v>149</v>
      </c>
      <c r="DS271" s="60" t="s">
        <v>149</v>
      </c>
      <c r="DT271" s="60" t="s">
        <v>149</v>
      </c>
      <c r="DU271" s="60" t="s">
        <v>149</v>
      </c>
      <c r="DV271" s="60" t="s">
        <v>149</v>
      </c>
      <c r="DW271" s="60" t="s">
        <v>149</v>
      </c>
      <c r="DX271" s="60" t="s">
        <v>149</v>
      </c>
      <c r="DY271" s="60" t="s">
        <v>149</v>
      </c>
      <c r="DZ271" s="60" t="s">
        <v>149</v>
      </c>
      <c r="EA271" s="60" t="s">
        <v>149</v>
      </c>
      <c r="EB271" s="60" t="s">
        <v>149</v>
      </c>
      <c r="EC271" s="60" t="s">
        <v>149</v>
      </c>
      <c r="ED271" s="60" t="s">
        <v>149</v>
      </c>
      <c r="EE271" s="60" t="s">
        <v>149</v>
      </c>
      <c r="EF271" s="60" t="s">
        <v>149</v>
      </c>
      <c r="EG271" s="60" t="s">
        <v>149</v>
      </c>
      <c r="EH271" s="60" t="s">
        <v>149</v>
      </c>
      <c r="EI271" s="60" t="s">
        <v>149</v>
      </c>
      <c r="EJ271" s="60" t="s">
        <v>149</v>
      </c>
      <c r="EK271" s="60" t="s">
        <v>149</v>
      </c>
      <c r="EL271" s="17"/>
      <c r="EM271" s="17"/>
      <c r="EN271" s="17"/>
      <c r="EO271" s="17"/>
      <c r="EP271" s="17"/>
      <c r="EQ271" s="17"/>
      <c r="ER271" s="17"/>
      <c r="ES271" s="17"/>
      <c r="ET271" s="15"/>
      <c r="EU271" s="15"/>
      <c r="EV271" s="15"/>
      <c r="EW271" s="15"/>
      <c r="EX271" s="15"/>
      <c r="EY271" s="15"/>
      <c r="EZ271" s="15"/>
      <c r="FA271" s="15"/>
      <c r="FB271" s="15"/>
      <c r="FC271" s="15"/>
      <c r="FD271" s="15"/>
      <c r="FE271" s="15"/>
      <c r="FF271" s="15"/>
      <c r="FG271" s="15"/>
      <c r="FH271" s="15"/>
      <c r="FI271" s="15"/>
      <c r="FJ271" s="15"/>
      <c r="FK271" s="15"/>
      <c r="FL271" s="15"/>
      <c r="FM271" s="15"/>
      <c r="FN271" s="15"/>
      <c r="FO271" s="15"/>
      <c r="FP271" s="15"/>
      <c r="FQ271" s="15"/>
      <c r="FR271" s="15"/>
      <c r="FS271" s="15"/>
      <c r="FT271" s="15"/>
      <c r="FU271" s="15"/>
      <c r="FV271" s="15"/>
      <c r="FW271" s="15"/>
      <c r="FX271" s="15"/>
      <c r="FY271" s="15"/>
      <c r="FZ271" s="15"/>
      <c r="GA271" s="15"/>
      <c r="GB271" s="15"/>
      <c r="GC271" s="15"/>
      <c r="GD271" s="15"/>
      <c r="GE271" s="15"/>
      <c r="GF271" s="15"/>
      <c r="GG271" s="15"/>
      <c r="GH271" s="15"/>
      <c r="GI271" s="15"/>
      <c r="GJ271" s="15"/>
      <c r="GK271" s="15"/>
      <c r="GL271" s="15"/>
      <c r="GM271" s="15"/>
      <c r="GN271" s="15"/>
      <c r="GO271" s="15"/>
      <c r="GP271" s="15"/>
      <c r="GQ271" s="15"/>
      <c r="GR271" s="15"/>
      <c r="GS271" s="15"/>
      <c r="GT271" s="15"/>
      <c r="GU271" s="15"/>
      <c r="GV271" s="15"/>
      <c r="GW271" s="15"/>
      <c r="GX271" s="15"/>
      <c r="GY271" s="15"/>
      <c r="GZ271" s="15"/>
      <c r="HA271" s="15"/>
      <c r="HB271" s="15"/>
      <c r="HC271" s="15"/>
      <c r="HD271" s="15"/>
      <c r="HE271" s="15"/>
      <c r="HF271" s="15"/>
      <c r="HG271" s="15"/>
      <c r="HH271" s="15"/>
      <c r="HI271" s="15"/>
      <c r="HJ271" s="15"/>
      <c r="HK271" s="15"/>
      <c r="HL271" s="15"/>
      <c r="HM271" s="15"/>
      <c r="HN271" s="15"/>
      <c r="HO271" s="15"/>
      <c r="HP271" s="15"/>
      <c r="HQ271" s="15"/>
      <c r="HR271" s="15"/>
      <c r="HS271" s="15"/>
      <c r="HT271" s="15"/>
      <c r="HU271" s="15"/>
      <c r="HV271" s="15"/>
      <c r="HW271" s="15"/>
      <c r="HX271" s="15"/>
      <c r="HY271" s="15"/>
      <c r="HZ271" s="15"/>
    </row>
    <row r="272" spans="1:234" s="25" customFormat="1" ht="22.5" customHeight="1" x14ac:dyDescent="0.35">
      <c r="A272" s="34">
        <v>270</v>
      </c>
      <c r="B272" s="62" t="s">
        <v>2243</v>
      </c>
      <c r="C272" s="61" t="s">
        <v>959</v>
      </c>
      <c r="D272" s="17" t="s">
        <v>846</v>
      </c>
      <c r="E272" s="17" t="s">
        <v>778</v>
      </c>
      <c r="F272" s="17">
        <v>35</v>
      </c>
      <c r="G272" s="17">
        <v>2</v>
      </c>
      <c r="H272" s="17" t="s">
        <v>157</v>
      </c>
      <c r="I272" s="17" t="s">
        <v>158</v>
      </c>
      <c r="J272" s="59">
        <v>6000000</v>
      </c>
      <c r="K272" s="59">
        <v>3500000</v>
      </c>
      <c r="L272" s="17" t="s">
        <v>173</v>
      </c>
      <c r="M272" s="17" t="s">
        <v>147</v>
      </c>
      <c r="N272" s="17">
        <v>245</v>
      </c>
      <c r="O272" s="17" t="s">
        <v>1349</v>
      </c>
      <c r="P272" s="17" t="s">
        <v>1492</v>
      </c>
      <c r="Q272" s="17" t="s">
        <v>389</v>
      </c>
      <c r="R272" s="60" t="s">
        <v>149</v>
      </c>
      <c r="S272" s="60" t="s">
        <v>149</v>
      </c>
      <c r="T272" s="60" t="s">
        <v>149</v>
      </c>
      <c r="U272" s="60" t="s">
        <v>149</v>
      </c>
      <c r="V272" s="60" t="s">
        <v>149</v>
      </c>
      <c r="W272" s="60" t="s">
        <v>149</v>
      </c>
      <c r="X272" s="60" t="s">
        <v>149</v>
      </c>
      <c r="Y272" s="60" t="s">
        <v>149</v>
      </c>
      <c r="Z272" s="60" t="s">
        <v>149</v>
      </c>
      <c r="AA272" s="60" t="s">
        <v>149</v>
      </c>
      <c r="AB272" s="60" t="s">
        <v>149</v>
      </c>
      <c r="AC272" s="60" t="s">
        <v>149</v>
      </c>
      <c r="AD272" s="60" t="s">
        <v>149</v>
      </c>
      <c r="AE272" s="60" t="s">
        <v>149</v>
      </c>
      <c r="AF272" s="60" t="s">
        <v>149</v>
      </c>
      <c r="AG272" s="60" t="s">
        <v>149</v>
      </c>
      <c r="AH272" s="60" t="s">
        <v>149</v>
      </c>
      <c r="AI272" s="60" t="s">
        <v>149</v>
      </c>
      <c r="AJ272" s="60" t="s">
        <v>149</v>
      </c>
      <c r="AK272" s="60" t="s">
        <v>149</v>
      </c>
      <c r="AL272" s="60" t="s">
        <v>149</v>
      </c>
      <c r="AM272" s="60" t="s">
        <v>149</v>
      </c>
      <c r="AN272" s="60" t="s">
        <v>149</v>
      </c>
      <c r="AO272" s="60" t="s">
        <v>149</v>
      </c>
      <c r="AP272" s="60" t="s">
        <v>149</v>
      </c>
      <c r="AQ272" s="60" t="s">
        <v>149</v>
      </c>
      <c r="AR272" s="60" t="s">
        <v>149</v>
      </c>
      <c r="AS272" s="60" t="s">
        <v>149</v>
      </c>
      <c r="AT272" s="60" t="s">
        <v>149</v>
      </c>
      <c r="AU272" s="60" t="s">
        <v>149</v>
      </c>
      <c r="AV272" s="60" t="s">
        <v>149</v>
      </c>
      <c r="AW272" s="60" t="s">
        <v>149</v>
      </c>
      <c r="AX272" s="60" t="s">
        <v>149</v>
      </c>
      <c r="AY272" s="60" t="s">
        <v>149</v>
      </c>
      <c r="AZ272" s="60" t="s">
        <v>149</v>
      </c>
      <c r="BA272" s="60" t="s">
        <v>149</v>
      </c>
      <c r="BB272" s="60" t="s">
        <v>149</v>
      </c>
      <c r="BC272" s="60"/>
      <c r="BD272" s="60" t="s">
        <v>323</v>
      </c>
      <c r="BE272" s="60" t="s">
        <v>323</v>
      </c>
      <c r="BF272" s="60" t="s">
        <v>149</v>
      </c>
      <c r="BG272" s="60" t="s">
        <v>149</v>
      </c>
      <c r="BH272" s="60" t="s">
        <v>203</v>
      </c>
      <c r="BI272" s="60" t="s">
        <v>203</v>
      </c>
      <c r="BJ272" s="17" t="s">
        <v>149</v>
      </c>
      <c r="BK272" s="17" t="s">
        <v>149</v>
      </c>
      <c r="BL272" s="60" t="s">
        <v>203</v>
      </c>
      <c r="BM272" s="60" t="s">
        <v>203</v>
      </c>
      <c r="BN272" s="60" t="s">
        <v>149</v>
      </c>
      <c r="BO272" s="60" t="s">
        <v>150</v>
      </c>
      <c r="BP272" s="60" t="s">
        <v>150</v>
      </c>
      <c r="BQ272" s="60" t="s">
        <v>150</v>
      </c>
      <c r="BR272" s="60" t="s">
        <v>150</v>
      </c>
      <c r="BS272" s="60" t="s">
        <v>150</v>
      </c>
      <c r="BT272" s="17" t="s">
        <v>149</v>
      </c>
      <c r="BU272" s="60" t="s">
        <v>149</v>
      </c>
      <c r="BV272" s="60" t="s">
        <v>149</v>
      </c>
      <c r="BW272" s="60" t="s">
        <v>149</v>
      </c>
      <c r="BX272" s="60" t="s">
        <v>149</v>
      </c>
      <c r="BY272" s="60" t="s">
        <v>149</v>
      </c>
      <c r="BZ272" s="60" t="s">
        <v>149</v>
      </c>
      <c r="CA272" s="60" t="s">
        <v>149</v>
      </c>
      <c r="CB272" s="60" t="s">
        <v>149</v>
      </c>
      <c r="CC272" s="60" t="s">
        <v>149</v>
      </c>
      <c r="CD272" s="60" t="s">
        <v>149</v>
      </c>
      <c r="CE272" s="60" t="s">
        <v>149</v>
      </c>
      <c r="CF272" s="60" t="s">
        <v>149</v>
      </c>
      <c r="CG272" s="60" t="s">
        <v>149</v>
      </c>
      <c r="CH272" s="60" t="s">
        <v>149</v>
      </c>
      <c r="CI272" s="60" t="s">
        <v>149</v>
      </c>
      <c r="CJ272" s="60" t="s">
        <v>149</v>
      </c>
      <c r="CK272" s="60" t="s">
        <v>149</v>
      </c>
      <c r="CL272" s="60" t="s">
        <v>149</v>
      </c>
      <c r="CM272" s="60" t="s">
        <v>149</v>
      </c>
      <c r="CN272" s="60" t="s">
        <v>149</v>
      </c>
      <c r="CO272" s="60" t="s">
        <v>149</v>
      </c>
      <c r="CP272" s="60" t="s">
        <v>149</v>
      </c>
      <c r="CQ272" s="60" t="s">
        <v>149</v>
      </c>
      <c r="CR272" s="60" t="s">
        <v>149</v>
      </c>
      <c r="CS272" s="60" t="s">
        <v>149</v>
      </c>
      <c r="CT272" s="60" t="s">
        <v>149</v>
      </c>
      <c r="CU272" s="60" t="s">
        <v>149</v>
      </c>
      <c r="CV272" s="60" t="s">
        <v>149</v>
      </c>
      <c r="CW272" s="60" t="s">
        <v>149</v>
      </c>
      <c r="CX272" s="60" t="s">
        <v>149</v>
      </c>
      <c r="CY272" s="60" t="s">
        <v>149</v>
      </c>
      <c r="CZ272" s="60" t="s">
        <v>149</v>
      </c>
      <c r="DA272" s="60" t="s">
        <v>149</v>
      </c>
      <c r="DB272" s="60" t="s">
        <v>149</v>
      </c>
      <c r="DC272" s="60" t="s">
        <v>149</v>
      </c>
      <c r="DD272" s="60" t="s">
        <v>149</v>
      </c>
      <c r="DE272" s="60" t="s">
        <v>149</v>
      </c>
      <c r="DF272" s="60" t="s">
        <v>149</v>
      </c>
      <c r="DG272" s="60" t="s">
        <v>149</v>
      </c>
      <c r="DH272" s="60" t="s">
        <v>149</v>
      </c>
      <c r="DI272" s="60" t="s">
        <v>149</v>
      </c>
      <c r="DJ272" s="60" t="s">
        <v>149</v>
      </c>
      <c r="DK272" s="60" t="s">
        <v>149</v>
      </c>
      <c r="DL272" s="60" t="s">
        <v>149</v>
      </c>
      <c r="DM272" s="60" t="s">
        <v>149</v>
      </c>
      <c r="DN272" s="60" t="s">
        <v>149</v>
      </c>
      <c r="DO272" s="60" t="s">
        <v>149</v>
      </c>
      <c r="DP272" s="60" t="s">
        <v>149</v>
      </c>
      <c r="DQ272" s="60" t="s">
        <v>149</v>
      </c>
      <c r="DR272" s="60" t="s">
        <v>149</v>
      </c>
      <c r="DS272" s="60" t="s">
        <v>149</v>
      </c>
      <c r="DT272" s="60" t="s">
        <v>149</v>
      </c>
      <c r="DU272" s="60" t="s">
        <v>149</v>
      </c>
      <c r="DV272" s="60" t="s">
        <v>149</v>
      </c>
      <c r="DW272" s="60" t="s">
        <v>149</v>
      </c>
      <c r="DX272" s="60" t="s">
        <v>149</v>
      </c>
      <c r="DY272" s="60" t="s">
        <v>149</v>
      </c>
      <c r="DZ272" s="60" t="s">
        <v>149</v>
      </c>
      <c r="EA272" s="60" t="s">
        <v>149</v>
      </c>
      <c r="EB272" s="60" t="s">
        <v>149</v>
      </c>
      <c r="EC272" s="60" t="s">
        <v>149</v>
      </c>
      <c r="ED272" s="60" t="s">
        <v>149</v>
      </c>
      <c r="EE272" s="60" t="s">
        <v>149</v>
      </c>
      <c r="EF272" s="60" t="s">
        <v>149</v>
      </c>
      <c r="EG272" s="60" t="s">
        <v>149</v>
      </c>
      <c r="EH272" s="60" t="s">
        <v>149</v>
      </c>
      <c r="EI272" s="60" t="s">
        <v>149</v>
      </c>
      <c r="EJ272" s="60" t="s">
        <v>149</v>
      </c>
      <c r="EK272" s="60" t="s">
        <v>149</v>
      </c>
      <c r="EL272" s="17" t="s">
        <v>1493</v>
      </c>
      <c r="EM272" s="17" t="s">
        <v>1494</v>
      </c>
      <c r="EN272" s="17" t="s">
        <v>1495</v>
      </c>
      <c r="EO272" s="17" t="s">
        <v>1496</v>
      </c>
      <c r="EP272" s="17"/>
      <c r="EQ272" s="17"/>
      <c r="ER272" s="17"/>
      <c r="ES272" s="17"/>
      <c r="ET272" s="15"/>
      <c r="EU272" s="15"/>
      <c r="EV272" s="15"/>
      <c r="EW272" s="15"/>
      <c r="EX272" s="15"/>
      <c r="EY272" s="15"/>
      <c r="EZ272" s="15"/>
      <c r="FA272" s="15"/>
      <c r="FB272" s="15"/>
      <c r="FC272" s="15"/>
      <c r="FD272" s="15"/>
      <c r="FE272" s="15"/>
      <c r="FF272" s="15"/>
      <c r="FG272" s="15"/>
      <c r="FH272" s="15"/>
      <c r="FI272" s="15"/>
      <c r="FJ272" s="15"/>
      <c r="FK272" s="15"/>
      <c r="FL272" s="15"/>
      <c r="FM272" s="15"/>
      <c r="FN272" s="15"/>
      <c r="FO272" s="15"/>
      <c r="FP272" s="15"/>
      <c r="FQ272" s="15"/>
      <c r="FR272" s="15"/>
      <c r="FS272" s="15"/>
      <c r="FT272" s="15"/>
      <c r="FU272" s="15"/>
      <c r="FV272" s="15"/>
      <c r="FW272" s="15"/>
      <c r="FX272" s="15"/>
      <c r="FY272" s="15"/>
      <c r="FZ272" s="15"/>
      <c r="GA272" s="15"/>
      <c r="GB272" s="15"/>
      <c r="GC272" s="15"/>
      <c r="GD272" s="15"/>
      <c r="GE272" s="15"/>
      <c r="GF272" s="15"/>
      <c r="GG272" s="15"/>
      <c r="GH272" s="15"/>
      <c r="GI272" s="15"/>
      <c r="GJ272" s="15"/>
      <c r="GK272" s="15"/>
      <c r="GL272" s="15"/>
      <c r="GM272" s="15"/>
      <c r="GN272" s="15"/>
      <c r="GO272" s="15"/>
      <c r="GP272" s="15"/>
      <c r="GQ272" s="15"/>
      <c r="GR272" s="15"/>
      <c r="GS272" s="15"/>
      <c r="GT272" s="15"/>
      <c r="GU272" s="15"/>
      <c r="GV272" s="15"/>
      <c r="GW272" s="15"/>
      <c r="GX272" s="15"/>
      <c r="GY272" s="15"/>
      <c r="GZ272" s="15"/>
      <c r="HA272" s="15"/>
      <c r="HB272" s="15"/>
      <c r="HC272" s="15"/>
      <c r="HD272" s="15"/>
      <c r="HE272" s="15"/>
      <c r="HF272" s="15"/>
      <c r="HG272" s="15"/>
      <c r="HH272" s="15"/>
      <c r="HI272" s="15"/>
      <c r="HJ272" s="15"/>
      <c r="HK272" s="15"/>
      <c r="HL272" s="15"/>
      <c r="HM272" s="15"/>
      <c r="HN272" s="15"/>
      <c r="HO272" s="15"/>
      <c r="HP272" s="15"/>
      <c r="HQ272" s="15"/>
      <c r="HR272" s="15"/>
      <c r="HS272" s="15"/>
      <c r="HT272" s="15"/>
      <c r="HU272" s="15"/>
      <c r="HV272" s="15"/>
      <c r="HW272" s="15"/>
      <c r="HX272" s="15"/>
      <c r="HY272" s="15"/>
      <c r="HZ272" s="15"/>
    </row>
    <row r="273" spans="1:234" s="25" customFormat="1" ht="22.5" customHeight="1" x14ac:dyDescent="0.35">
      <c r="A273" s="34">
        <v>271</v>
      </c>
      <c r="B273" s="17" t="s">
        <v>1806</v>
      </c>
      <c r="C273" s="82" t="s">
        <v>1807</v>
      </c>
      <c r="D273" s="17" t="s">
        <v>846</v>
      </c>
      <c r="E273" s="17" t="s">
        <v>1808</v>
      </c>
      <c r="F273" s="17"/>
      <c r="G273" s="17"/>
      <c r="H273" s="17" t="s">
        <v>157</v>
      </c>
      <c r="I273" s="17" t="s">
        <v>210</v>
      </c>
      <c r="J273" s="59">
        <v>7800000</v>
      </c>
      <c r="K273" s="59">
        <v>7200000</v>
      </c>
      <c r="L273" s="17" t="s">
        <v>173</v>
      </c>
      <c r="M273" s="17" t="s">
        <v>147</v>
      </c>
      <c r="N273" s="17">
        <v>264</v>
      </c>
      <c r="O273" s="17" t="s">
        <v>212</v>
      </c>
      <c r="P273" s="17" t="s">
        <v>1809</v>
      </c>
      <c r="Q273" s="17" t="s">
        <v>1810</v>
      </c>
      <c r="R273" s="83" t="s">
        <v>149</v>
      </c>
      <c r="S273" s="83" t="s">
        <v>203</v>
      </c>
      <c r="T273" s="83" t="s">
        <v>149</v>
      </c>
      <c r="U273" s="83" t="s">
        <v>203</v>
      </c>
      <c r="V273" s="83" t="s">
        <v>149</v>
      </c>
      <c r="W273" s="83" t="s">
        <v>203</v>
      </c>
      <c r="X273" s="83" t="s">
        <v>149</v>
      </c>
      <c r="Y273" s="83" t="s">
        <v>203</v>
      </c>
      <c r="Z273" s="83" t="s">
        <v>149</v>
      </c>
      <c r="AA273" s="83" t="s">
        <v>203</v>
      </c>
      <c r="AB273" s="83" t="s">
        <v>149</v>
      </c>
      <c r="AC273" s="83" t="s">
        <v>160</v>
      </c>
      <c r="AD273" s="83" t="s">
        <v>149</v>
      </c>
      <c r="AE273" s="83" t="s">
        <v>149</v>
      </c>
      <c r="AF273" s="83" t="s">
        <v>203</v>
      </c>
      <c r="AG273" s="83" t="s">
        <v>160</v>
      </c>
      <c r="AH273" s="83" t="s">
        <v>149</v>
      </c>
      <c r="AI273" s="83" t="s">
        <v>160</v>
      </c>
      <c r="AJ273" s="83" t="s">
        <v>149</v>
      </c>
      <c r="AK273" s="83" t="s">
        <v>149</v>
      </c>
      <c r="AL273" s="83" t="s">
        <v>203</v>
      </c>
      <c r="AM273" s="83" t="s">
        <v>149</v>
      </c>
      <c r="AN273" s="83" t="s">
        <v>203</v>
      </c>
      <c r="AO273" s="17" t="s">
        <v>148</v>
      </c>
      <c r="AP273" s="17" t="s">
        <v>149</v>
      </c>
      <c r="AQ273" s="17" t="s">
        <v>149</v>
      </c>
      <c r="AR273" s="17" t="s">
        <v>160</v>
      </c>
      <c r="AS273" s="17" t="s">
        <v>149</v>
      </c>
      <c r="AT273" s="83" t="s">
        <v>149</v>
      </c>
      <c r="AU273" s="83" t="s">
        <v>149</v>
      </c>
      <c r="AV273" s="83" t="s">
        <v>203</v>
      </c>
      <c r="AW273" s="17" t="s">
        <v>149</v>
      </c>
      <c r="AX273" s="83" t="s">
        <v>203</v>
      </c>
      <c r="AY273" s="83" t="s">
        <v>203</v>
      </c>
      <c r="AZ273" s="83" t="s">
        <v>149</v>
      </c>
      <c r="BA273" s="83" t="s">
        <v>203</v>
      </c>
      <c r="BB273" s="83" t="s">
        <v>149</v>
      </c>
      <c r="BC273" s="83"/>
      <c r="BD273" s="83" t="s">
        <v>149</v>
      </c>
      <c r="BE273" s="83" t="s">
        <v>203</v>
      </c>
      <c r="BF273" s="83" t="s">
        <v>149</v>
      </c>
      <c r="BG273" s="83" t="s">
        <v>149</v>
      </c>
      <c r="BH273" s="83" t="s">
        <v>203</v>
      </c>
      <c r="BI273" s="83" t="s">
        <v>149</v>
      </c>
      <c r="BJ273" s="17" t="s">
        <v>791</v>
      </c>
      <c r="BK273" s="17" t="s">
        <v>149</v>
      </c>
      <c r="BL273" s="83" t="s">
        <v>203</v>
      </c>
      <c r="BM273" s="83" t="s">
        <v>149</v>
      </c>
      <c r="BN273" s="83" t="s">
        <v>149</v>
      </c>
      <c r="BO273" s="83" t="s">
        <v>160</v>
      </c>
      <c r="BP273" s="83" t="s">
        <v>149</v>
      </c>
      <c r="BQ273" s="83" t="s">
        <v>149</v>
      </c>
      <c r="BR273" s="83" t="s">
        <v>149</v>
      </c>
      <c r="BS273" s="83" t="s">
        <v>160</v>
      </c>
      <c r="BT273" s="17" t="s">
        <v>149</v>
      </c>
      <c r="BU273" s="83" t="s">
        <v>149</v>
      </c>
      <c r="BV273" s="83" t="s">
        <v>149</v>
      </c>
      <c r="BW273" s="83" t="s">
        <v>203</v>
      </c>
      <c r="BX273" s="83" t="s">
        <v>203</v>
      </c>
      <c r="BY273" s="83" t="s">
        <v>149</v>
      </c>
      <c r="BZ273" s="83" t="s">
        <v>203</v>
      </c>
      <c r="CA273" s="83" t="s">
        <v>149</v>
      </c>
      <c r="CB273" s="83" t="s">
        <v>203</v>
      </c>
      <c r="CC273" s="83" t="s">
        <v>149</v>
      </c>
      <c r="CD273" s="83" t="s">
        <v>149</v>
      </c>
      <c r="CE273" s="83" t="s">
        <v>149</v>
      </c>
      <c r="CF273" s="83" t="s">
        <v>160</v>
      </c>
      <c r="CG273" s="83" t="s">
        <v>149</v>
      </c>
      <c r="CH273" s="83" t="s">
        <v>203</v>
      </c>
      <c r="CI273" s="83" t="s">
        <v>149</v>
      </c>
      <c r="CJ273" s="83" t="s">
        <v>203</v>
      </c>
      <c r="CK273" s="83" t="s">
        <v>203</v>
      </c>
      <c r="CL273" s="83" t="s">
        <v>203</v>
      </c>
      <c r="CM273" s="17" t="s">
        <v>149</v>
      </c>
      <c r="CN273" s="83" t="s">
        <v>160</v>
      </c>
      <c r="CO273" s="83" t="s">
        <v>149</v>
      </c>
      <c r="CP273" s="83" t="s">
        <v>160</v>
      </c>
      <c r="CQ273" s="83" t="s">
        <v>149</v>
      </c>
      <c r="CR273" s="83" t="s">
        <v>203</v>
      </c>
      <c r="CS273" s="83" t="s">
        <v>149</v>
      </c>
      <c r="CT273" s="83" t="s">
        <v>149</v>
      </c>
      <c r="CU273" s="83" t="s">
        <v>149</v>
      </c>
      <c r="CV273" s="83" t="s">
        <v>203</v>
      </c>
      <c r="CW273" s="83" t="s">
        <v>149</v>
      </c>
      <c r="CX273" s="83" t="s">
        <v>203</v>
      </c>
      <c r="CY273" s="83" t="s">
        <v>149</v>
      </c>
      <c r="CZ273" s="83" t="s">
        <v>203</v>
      </c>
      <c r="DA273" s="83" t="s">
        <v>149</v>
      </c>
      <c r="DB273" s="83" t="s">
        <v>203</v>
      </c>
      <c r="DC273" s="83" t="s">
        <v>149</v>
      </c>
      <c r="DD273" s="83" t="s">
        <v>203</v>
      </c>
      <c r="DE273" s="83" t="s">
        <v>149</v>
      </c>
      <c r="DF273" s="83" t="s">
        <v>203</v>
      </c>
      <c r="DG273" s="83" t="s">
        <v>149</v>
      </c>
      <c r="DH273" s="83" t="s">
        <v>203</v>
      </c>
      <c r="DI273" s="83" t="s">
        <v>149</v>
      </c>
      <c r="DJ273" s="83" t="s">
        <v>149</v>
      </c>
      <c r="DK273" s="83" t="s">
        <v>160</v>
      </c>
      <c r="DL273" s="83" t="s">
        <v>149</v>
      </c>
      <c r="DM273" s="17" t="s">
        <v>203</v>
      </c>
      <c r="DN273" s="83" t="s">
        <v>203</v>
      </c>
      <c r="DO273" s="83" t="s">
        <v>149</v>
      </c>
      <c r="DP273" s="83" t="s">
        <v>203</v>
      </c>
      <c r="DQ273" s="83" t="s">
        <v>203</v>
      </c>
      <c r="DR273" s="83" t="s">
        <v>149</v>
      </c>
      <c r="DS273" s="83" t="s">
        <v>149</v>
      </c>
      <c r="DT273" s="83" t="s">
        <v>203</v>
      </c>
      <c r="DU273" s="83" t="s">
        <v>149</v>
      </c>
      <c r="DV273" s="83" t="s">
        <v>203</v>
      </c>
      <c r="DW273" s="83" t="s">
        <v>149</v>
      </c>
      <c r="DX273" s="83" t="s">
        <v>203</v>
      </c>
      <c r="DY273" s="83" t="s">
        <v>149</v>
      </c>
      <c r="DZ273" s="17" t="s">
        <v>149</v>
      </c>
      <c r="EA273" s="17" t="s">
        <v>203</v>
      </c>
      <c r="EB273" s="17" t="s">
        <v>149</v>
      </c>
      <c r="EC273" s="83" t="s">
        <v>203</v>
      </c>
      <c r="ED273" s="83" t="s">
        <v>149</v>
      </c>
      <c r="EE273" s="83" t="s">
        <v>160</v>
      </c>
      <c r="EF273" s="17" t="s">
        <v>149</v>
      </c>
      <c r="EG273" s="83" t="s">
        <v>160</v>
      </c>
      <c r="EH273" s="83" t="s">
        <v>203</v>
      </c>
      <c r="EI273" s="83" t="s">
        <v>149</v>
      </c>
      <c r="EJ273" s="83" t="s">
        <v>149</v>
      </c>
      <c r="EK273" s="83" t="s">
        <v>203</v>
      </c>
      <c r="EL273" s="17" t="s">
        <v>1811</v>
      </c>
      <c r="EM273" s="17" t="s">
        <v>1812</v>
      </c>
      <c r="EN273" s="17" t="s">
        <v>1813</v>
      </c>
      <c r="EO273" s="17" t="s">
        <v>1814</v>
      </c>
      <c r="EP273" s="17" t="s">
        <v>1815</v>
      </c>
      <c r="EQ273" s="17" t="s">
        <v>1816</v>
      </c>
      <c r="ER273" s="17" t="s">
        <v>1817</v>
      </c>
      <c r="ES273" s="17" t="s">
        <v>1818</v>
      </c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5"/>
      <c r="FE273" s="15"/>
      <c r="FF273" s="15"/>
      <c r="FG273" s="15"/>
      <c r="FH273" s="15"/>
      <c r="FI273" s="15"/>
      <c r="FJ273" s="15"/>
      <c r="FK273" s="15"/>
      <c r="FL273" s="15"/>
      <c r="FM273" s="15"/>
      <c r="FN273" s="15"/>
      <c r="FO273" s="15"/>
      <c r="FP273" s="15"/>
      <c r="FQ273" s="15"/>
      <c r="FR273" s="15"/>
      <c r="FS273" s="15"/>
      <c r="FT273" s="15"/>
      <c r="FU273" s="15"/>
      <c r="FV273" s="15"/>
      <c r="FW273" s="15"/>
      <c r="FX273" s="15"/>
      <c r="FY273" s="15"/>
      <c r="FZ273" s="15"/>
      <c r="GA273" s="15"/>
      <c r="GB273" s="15"/>
      <c r="GC273" s="15"/>
      <c r="GD273" s="15"/>
      <c r="GE273" s="15"/>
      <c r="GF273" s="15"/>
      <c r="GG273" s="15"/>
      <c r="GH273" s="15"/>
      <c r="GI273" s="15"/>
      <c r="GJ273" s="15"/>
      <c r="GK273" s="15"/>
      <c r="GL273" s="15"/>
      <c r="GM273" s="15"/>
      <c r="GN273" s="15"/>
      <c r="GO273" s="15"/>
      <c r="GP273" s="15"/>
      <c r="GQ273" s="15"/>
      <c r="GR273" s="15"/>
      <c r="GS273" s="15"/>
      <c r="GT273" s="15"/>
      <c r="GU273" s="15"/>
      <c r="GV273" s="15"/>
      <c r="GW273" s="15"/>
      <c r="GX273" s="15"/>
      <c r="GY273" s="15"/>
      <c r="GZ273" s="15"/>
      <c r="HA273" s="15"/>
      <c r="HB273" s="15"/>
      <c r="HC273" s="15"/>
      <c r="HD273" s="15"/>
      <c r="HE273" s="15"/>
      <c r="HF273" s="15"/>
      <c r="HG273" s="15"/>
      <c r="HH273" s="15"/>
      <c r="HI273" s="15"/>
      <c r="HJ273" s="15"/>
      <c r="HK273" s="15"/>
      <c r="HL273" s="15"/>
      <c r="HM273" s="15"/>
      <c r="HN273" s="15"/>
      <c r="HO273" s="15"/>
      <c r="HP273" s="15"/>
      <c r="HQ273" s="15"/>
      <c r="HR273" s="15"/>
      <c r="HS273" s="15"/>
      <c r="HT273" s="15"/>
      <c r="HU273" s="15"/>
      <c r="HV273" s="15"/>
      <c r="HW273" s="15"/>
      <c r="HX273" s="15"/>
      <c r="HY273" s="15"/>
      <c r="HZ273" s="15"/>
    </row>
    <row r="274" spans="1:234" s="25" customFormat="1" ht="15.75" customHeight="1" x14ac:dyDescent="0.35">
      <c r="A274" s="34">
        <v>272</v>
      </c>
      <c r="B274" s="17" t="s">
        <v>1819</v>
      </c>
      <c r="C274" s="82" t="s">
        <v>1820</v>
      </c>
      <c r="D274" s="17" t="s">
        <v>846</v>
      </c>
      <c r="E274" s="17" t="s">
        <v>1821</v>
      </c>
      <c r="F274" s="17">
        <v>61</v>
      </c>
      <c r="G274" s="17">
        <v>5</v>
      </c>
      <c r="H274" s="17" t="s">
        <v>157</v>
      </c>
      <c r="I274" s="17" t="s">
        <v>158</v>
      </c>
      <c r="J274" s="59">
        <v>6000000</v>
      </c>
      <c r="K274" s="59">
        <v>5500000</v>
      </c>
      <c r="L274" s="17" t="s">
        <v>1415</v>
      </c>
      <c r="M274" s="17" t="s">
        <v>147</v>
      </c>
      <c r="N274" s="17">
        <v>320</v>
      </c>
      <c r="O274" s="17" t="s">
        <v>212</v>
      </c>
      <c r="P274" s="17" t="s">
        <v>896</v>
      </c>
      <c r="Q274" s="17" t="s">
        <v>1810</v>
      </c>
      <c r="R274" s="83" t="s">
        <v>203</v>
      </c>
      <c r="S274" s="83" t="s">
        <v>203</v>
      </c>
      <c r="T274" s="83" t="s">
        <v>203</v>
      </c>
      <c r="U274" s="83" t="s">
        <v>149</v>
      </c>
      <c r="V274" s="83" t="s">
        <v>149</v>
      </c>
      <c r="W274" s="83" t="s">
        <v>203</v>
      </c>
      <c r="X274" s="83" t="s">
        <v>149</v>
      </c>
      <c r="Y274" s="83" t="s">
        <v>203</v>
      </c>
      <c r="Z274" s="83" t="s">
        <v>149</v>
      </c>
      <c r="AA274" s="83" t="s">
        <v>149</v>
      </c>
      <c r="AB274" s="83" t="s">
        <v>203</v>
      </c>
      <c r="AC274" s="83" t="s">
        <v>149</v>
      </c>
      <c r="AD274" s="83" t="s">
        <v>203</v>
      </c>
      <c r="AE274" s="83" t="s">
        <v>203</v>
      </c>
      <c r="AF274" s="83" t="s">
        <v>149</v>
      </c>
      <c r="AG274" s="83" t="s">
        <v>160</v>
      </c>
      <c r="AH274" s="83" t="s">
        <v>160</v>
      </c>
      <c r="AI274" s="83" t="s">
        <v>149</v>
      </c>
      <c r="AJ274" s="83" t="s">
        <v>160</v>
      </c>
      <c r="AK274" s="83" t="s">
        <v>203</v>
      </c>
      <c r="AL274" s="83" t="s">
        <v>149</v>
      </c>
      <c r="AM274" s="83" t="s">
        <v>203</v>
      </c>
      <c r="AN274" s="83" t="s">
        <v>149</v>
      </c>
      <c r="AO274" s="17" t="s">
        <v>148</v>
      </c>
      <c r="AP274" s="17" t="s">
        <v>149</v>
      </c>
      <c r="AQ274" s="17" t="s">
        <v>149</v>
      </c>
      <c r="AR274" s="17" t="s">
        <v>160</v>
      </c>
      <c r="AS274" s="17" t="s">
        <v>160</v>
      </c>
      <c r="AT274" s="83" t="s">
        <v>149</v>
      </c>
      <c r="AU274" s="83" t="s">
        <v>203</v>
      </c>
      <c r="AV274" s="83" t="s">
        <v>203</v>
      </c>
      <c r="AW274" s="17" t="s">
        <v>148</v>
      </c>
      <c r="AX274" s="83" t="s">
        <v>149</v>
      </c>
      <c r="AY274" s="83" t="s">
        <v>203</v>
      </c>
      <c r="AZ274" s="83" t="s">
        <v>149</v>
      </c>
      <c r="BA274" s="83" t="s">
        <v>203</v>
      </c>
      <c r="BB274" s="83" t="s">
        <v>149</v>
      </c>
      <c r="BC274" s="83"/>
      <c r="BD274" s="83" t="s">
        <v>149</v>
      </c>
      <c r="BE274" s="83" t="s">
        <v>203</v>
      </c>
      <c r="BF274" s="83" t="s">
        <v>149</v>
      </c>
      <c r="BG274" s="83" t="s">
        <v>149</v>
      </c>
      <c r="BH274" s="83" t="s">
        <v>203</v>
      </c>
      <c r="BI274" s="83" t="s">
        <v>149</v>
      </c>
      <c r="BJ274" s="17" t="s">
        <v>149</v>
      </c>
      <c r="BK274" s="17" t="s">
        <v>203</v>
      </c>
      <c r="BL274" s="83" t="s">
        <v>149</v>
      </c>
      <c r="BM274" s="83" t="s">
        <v>203</v>
      </c>
      <c r="BN274" s="83" t="s">
        <v>149</v>
      </c>
      <c r="BO274" s="83" t="s">
        <v>160</v>
      </c>
      <c r="BP274" s="83" t="s">
        <v>160</v>
      </c>
      <c r="BQ274" s="83" t="s">
        <v>160</v>
      </c>
      <c r="BR274" s="83" t="s">
        <v>160</v>
      </c>
      <c r="BS274" s="83" t="s">
        <v>160</v>
      </c>
      <c r="BT274" s="17" t="s">
        <v>160</v>
      </c>
      <c r="BU274" s="83" t="s">
        <v>149</v>
      </c>
      <c r="BV274" s="83" t="s">
        <v>149</v>
      </c>
      <c r="BW274" s="83" t="s">
        <v>149</v>
      </c>
      <c r="BX274" s="83" t="s">
        <v>203</v>
      </c>
      <c r="BY274" s="83" t="s">
        <v>149</v>
      </c>
      <c r="BZ274" s="83" t="s">
        <v>203</v>
      </c>
      <c r="CA274" s="83" t="s">
        <v>203</v>
      </c>
      <c r="CB274" s="83" t="s">
        <v>203</v>
      </c>
      <c r="CC274" s="83" t="s">
        <v>149</v>
      </c>
      <c r="CD274" s="83" t="s">
        <v>203</v>
      </c>
      <c r="CE274" s="83" t="s">
        <v>149</v>
      </c>
      <c r="CF274" s="83" t="s">
        <v>160</v>
      </c>
      <c r="CG274" s="83" t="s">
        <v>149</v>
      </c>
      <c r="CH274" s="83" t="s">
        <v>203</v>
      </c>
      <c r="CI274" s="83" t="s">
        <v>203</v>
      </c>
      <c r="CJ274" s="83" t="s">
        <v>149</v>
      </c>
      <c r="CK274" s="83" t="s">
        <v>149</v>
      </c>
      <c r="CL274" s="83" t="s">
        <v>203</v>
      </c>
      <c r="CM274" s="17" t="s">
        <v>149</v>
      </c>
      <c r="CN274" s="83" t="s">
        <v>160</v>
      </c>
      <c r="CO274" s="83" t="s">
        <v>149</v>
      </c>
      <c r="CP274" s="83" t="s">
        <v>149</v>
      </c>
      <c r="CQ274" s="83" t="s">
        <v>203</v>
      </c>
      <c r="CR274" s="83" t="s">
        <v>149</v>
      </c>
      <c r="CS274" s="83" t="s">
        <v>149</v>
      </c>
      <c r="CT274" s="83" t="s">
        <v>203</v>
      </c>
      <c r="CU274" s="83" t="s">
        <v>149</v>
      </c>
      <c r="CV274" s="83" t="s">
        <v>203</v>
      </c>
      <c r="CW274" s="83" t="s">
        <v>149</v>
      </c>
      <c r="CX274" s="83" t="s">
        <v>203</v>
      </c>
      <c r="CY274" s="83" t="s">
        <v>149</v>
      </c>
      <c r="CZ274" s="83" t="s">
        <v>203</v>
      </c>
      <c r="DA274" s="83" t="s">
        <v>149</v>
      </c>
      <c r="DB274" s="83" t="s">
        <v>203</v>
      </c>
      <c r="DC274" s="83" t="s">
        <v>149</v>
      </c>
      <c r="DD274" s="83" t="s">
        <v>203</v>
      </c>
      <c r="DE274" s="83" t="s">
        <v>149</v>
      </c>
      <c r="DF274" s="83" t="s">
        <v>203</v>
      </c>
      <c r="DG274" s="83" t="s">
        <v>149</v>
      </c>
      <c r="DH274" s="83" t="s">
        <v>203</v>
      </c>
      <c r="DI274" s="83" t="s">
        <v>149</v>
      </c>
      <c r="DJ274" s="83" t="s">
        <v>203</v>
      </c>
      <c r="DK274" s="83" t="s">
        <v>149</v>
      </c>
      <c r="DL274" s="83" t="s">
        <v>203</v>
      </c>
      <c r="DM274" s="17" t="s">
        <v>149</v>
      </c>
      <c r="DN274" s="83" t="s">
        <v>203</v>
      </c>
      <c r="DO274" s="83" t="s">
        <v>149</v>
      </c>
      <c r="DP274" s="83" t="s">
        <v>203</v>
      </c>
      <c r="DQ274" s="83" t="s">
        <v>149</v>
      </c>
      <c r="DR274" s="83" t="s">
        <v>203</v>
      </c>
      <c r="DS274" s="83" t="s">
        <v>149</v>
      </c>
      <c r="DT274" s="83" t="s">
        <v>203</v>
      </c>
      <c r="DU274" s="83" t="s">
        <v>149</v>
      </c>
      <c r="DV274" s="83" t="s">
        <v>203</v>
      </c>
      <c r="DW274" s="83" t="s">
        <v>149</v>
      </c>
      <c r="DX274" s="83" t="s">
        <v>203</v>
      </c>
      <c r="DY274" s="83" t="s">
        <v>149</v>
      </c>
      <c r="DZ274" s="17" t="s">
        <v>160</v>
      </c>
      <c r="EA274" s="17" t="s">
        <v>149</v>
      </c>
      <c r="EB274" s="17" t="s">
        <v>160</v>
      </c>
      <c r="EC274" s="83" t="s">
        <v>149</v>
      </c>
      <c r="ED274" s="83" t="s">
        <v>203</v>
      </c>
      <c r="EE274" s="83" t="s">
        <v>149</v>
      </c>
      <c r="EF274" s="17" t="s">
        <v>203</v>
      </c>
      <c r="EG274" s="83" t="s">
        <v>149</v>
      </c>
      <c r="EH274" s="83" t="s">
        <v>203</v>
      </c>
      <c r="EI274" s="83" t="s">
        <v>149</v>
      </c>
      <c r="EJ274" s="83" t="s">
        <v>203</v>
      </c>
      <c r="EK274" s="83" t="s">
        <v>149</v>
      </c>
      <c r="EL274" s="17" t="s">
        <v>1822</v>
      </c>
      <c r="EM274" s="17" t="s">
        <v>1823</v>
      </c>
      <c r="EN274" s="17" t="s">
        <v>1824</v>
      </c>
      <c r="EO274" s="17" t="s">
        <v>1825</v>
      </c>
      <c r="EP274" s="17" t="s">
        <v>1826</v>
      </c>
      <c r="EQ274" s="17" t="s">
        <v>1827</v>
      </c>
      <c r="ER274" s="17" t="s">
        <v>1828</v>
      </c>
      <c r="ES274" s="17" t="s">
        <v>1829</v>
      </c>
      <c r="ET274" s="15"/>
      <c r="EU274" s="15"/>
      <c r="EV274" s="15"/>
      <c r="EW274" s="15"/>
      <c r="EX274" s="15"/>
      <c r="EY274" s="15"/>
      <c r="EZ274" s="15"/>
      <c r="FA274" s="15"/>
      <c r="FB274" s="15"/>
      <c r="FC274" s="15"/>
      <c r="FD274" s="15"/>
      <c r="FE274" s="15"/>
      <c r="FF274" s="15"/>
      <c r="FG274" s="15"/>
      <c r="FH274" s="15"/>
      <c r="FI274" s="15"/>
      <c r="FJ274" s="15"/>
      <c r="FK274" s="15"/>
      <c r="FL274" s="15"/>
      <c r="FM274" s="15"/>
      <c r="FN274" s="15"/>
      <c r="FO274" s="15"/>
      <c r="FP274" s="15"/>
      <c r="FQ274" s="15"/>
      <c r="FR274" s="15"/>
      <c r="FS274" s="15"/>
      <c r="FT274" s="15"/>
      <c r="FU274" s="15"/>
      <c r="FV274" s="15"/>
      <c r="FW274" s="15"/>
      <c r="FX274" s="15"/>
      <c r="FY274" s="15"/>
      <c r="FZ274" s="15"/>
      <c r="GA274" s="15"/>
      <c r="GB274" s="15"/>
      <c r="GC274" s="15"/>
      <c r="GD274" s="15"/>
      <c r="GE274" s="15"/>
      <c r="GF274" s="15"/>
      <c r="GG274" s="15"/>
      <c r="GH274" s="15"/>
      <c r="GI274" s="15"/>
      <c r="GJ274" s="15"/>
      <c r="GK274" s="15"/>
      <c r="GL274" s="15"/>
      <c r="GM274" s="15"/>
      <c r="GN274" s="15"/>
      <c r="GO274" s="15"/>
      <c r="GP274" s="15"/>
      <c r="GQ274" s="15"/>
      <c r="GR274" s="15"/>
      <c r="GS274" s="15"/>
      <c r="GT274" s="15"/>
      <c r="GU274" s="15"/>
      <c r="GV274" s="15"/>
      <c r="GW274" s="15"/>
      <c r="GX274" s="15"/>
      <c r="GY274" s="15"/>
      <c r="GZ274" s="15"/>
      <c r="HA274" s="15"/>
      <c r="HB274" s="15"/>
      <c r="HC274" s="15"/>
      <c r="HD274" s="15"/>
      <c r="HE274" s="15"/>
      <c r="HF274" s="15"/>
      <c r="HG274" s="15"/>
      <c r="HH274" s="15"/>
      <c r="HI274" s="15"/>
      <c r="HJ274" s="15"/>
      <c r="HK274" s="15"/>
      <c r="HL274" s="15"/>
      <c r="HM274" s="15"/>
      <c r="HN274" s="15"/>
      <c r="HO274" s="15"/>
      <c r="HP274" s="15"/>
      <c r="HQ274" s="15"/>
      <c r="HR274" s="15"/>
      <c r="HS274" s="15"/>
      <c r="HT274" s="15"/>
      <c r="HU274" s="15"/>
      <c r="HV274" s="15"/>
      <c r="HW274" s="15"/>
      <c r="HX274" s="15"/>
      <c r="HY274" s="15"/>
      <c r="HZ274" s="15"/>
    </row>
    <row r="275" spans="1:234" s="25" customFormat="1" ht="15.75" customHeight="1" x14ac:dyDescent="0.35">
      <c r="A275" s="34">
        <v>273</v>
      </c>
      <c r="B275" s="17" t="s">
        <v>1830</v>
      </c>
      <c r="C275" s="82" t="s">
        <v>1831</v>
      </c>
      <c r="D275" s="17" t="s">
        <v>846</v>
      </c>
      <c r="E275" s="17" t="s">
        <v>1832</v>
      </c>
      <c r="F275" s="17">
        <v>35</v>
      </c>
      <c r="G275" s="17">
        <v>3</v>
      </c>
      <c r="H275" s="17" t="s">
        <v>157</v>
      </c>
      <c r="I275" s="17" t="s">
        <v>158</v>
      </c>
      <c r="J275" s="59">
        <v>8400000</v>
      </c>
      <c r="K275" s="59">
        <v>6500000</v>
      </c>
      <c r="L275" s="17" t="s">
        <v>255</v>
      </c>
      <c r="M275" s="17" t="s">
        <v>147</v>
      </c>
      <c r="N275" s="17">
        <v>296</v>
      </c>
      <c r="O275" s="17" t="s">
        <v>1833</v>
      </c>
      <c r="P275" s="17" t="s">
        <v>1834</v>
      </c>
      <c r="Q275" s="17" t="s">
        <v>1810</v>
      </c>
      <c r="R275" s="83" t="s">
        <v>149</v>
      </c>
      <c r="S275" s="83" t="s">
        <v>149</v>
      </c>
      <c r="T275" s="83" t="s">
        <v>149</v>
      </c>
      <c r="U275" s="83" t="s">
        <v>149</v>
      </c>
      <c r="V275" s="83" t="s">
        <v>149</v>
      </c>
      <c r="W275" s="83" t="s">
        <v>149</v>
      </c>
      <c r="X275" s="83" t="s">
        <v>203</v>
      </c>
      <c r="Y275" s="83" t="s">
        <v>203</v>
      </c>
      <c r="Z275" s="83" t="s">
        <v>149</v>
      </c>
      <c r="AA275" s="83" t="s">
        <v>149</v>
      </c>
      <c r="AB275" s="83" t="s">
        <v>203</v>
      </c>
      <c r="AC275" s="83" t="s">
        <v>160</v>
      </c>
      <c r="AD275" s="83" t="s">
        <v>149</v>
      </c>
      <c r="AE275" s="83" t="s">
        <v>149</v>
      </c>
      <c r="AF275" s="83" t="s">
        <v>149</v>
      </c>
      <c r="AG275" s="83" t="s">
        <v>149</v>
      </c>
      <c r="AH275" s="83" t="s">
        <v>160</v>
      </c>
      <c r="AI275" s="83" t="s">
        <v>160</v>
      </c>
      <c r="AJ275" s="83" t="s">
        <v>149</v>
      </c>
      <c r="AK275" s="83" t="s">
        <v>203</v>
      </c>
      <c r="AL275" s="83" t="s">
        <v>149</v>
      </c>
      <c r="AM275" s="83" t="s">
        <v>203</v>
      </c>
      <c r="AN275" s="83" t="s">
        <v>149</v>
      </c>
      <c r="AO275" s="17" t="s">
        <v>148</v>
      </c>
      <c r="AP275" s="17" t="s">
        <v>149</v>
      </c>
      <c r="AQ275" s="17" t="s">
        <v>160</v>
      </c>
      <c r="AR275" s="17" t="s">
        <v>149</v>
      </c>
      <c r="AS275" s="17" t="s">
        <v>160</v>
      </c>
      <c r="AT275" s="83" t="s">
        <v>149</v>
      </c>
      <c r="AU275" s="83" t="s">
        <v>149</v>
      </c>
      <c r="AV275" s="83" t="s">
        <v>203</v>
      </c>
      <c r="AW275" s="17" t="s">
        <v>149</v>
      </c>
      <c r="AX275" s="83" t="s">
        <v>203</v>
      </c>
      <c r="AY275" s="83" t="s">
        <v>149</v>
      </c>
      <c r="AZ275" s="83" t="s">
        <v>203</v>
      </c>
      <c r="BA275" s="83" t="s">
        <v>149</v>
      </c>
      <c r="BB275" s="83" t="s">
        <v>203</v>
      </c>
      <c r="BC275" s="83"/>
      <c r="BD275" s="83" t="s">
        <v>149</v>
      </c>
      <c r="BE275" s="83" t="s">
        <v>203</v>
      </c>
      <c r="BF275" s="83" t="s">
        <v>149</v>
      </c>
      <c r="BG275" s="83" t="s">
        <v>149</v>
      </c>
      <c r="BH275" s="83" t="s">
        <v>203</v>
      </c>
      <c r="BI275" s="83" t="s">
        <v>149</v>
      </c>
      <c r="BJ275" s="17" t="s">
        <v>149</v>
      </c>
      <c r="BK275" s="17" t="s">
        <v>203</v>
      </c>
      <c r="BL275" s="83" t="s">
        <v>149</v>
      </c>
      <c r="BM275" s="83" t="s">
        <v>149</v>
      </c>
      <c r="BN275" s="83" t="s">
        <v>149</v>
      </c>
      <c r="BO275" s="83" t="s">
        <v>160</v>
      </c>
      <c r="BP275" s="83" t="s">
        <v>149</v>
      </c>
      <c r="BQ275" s="83" t="s">
        <v>149</v>
      </c>
      <c r="BR275" s="83" t="s">
        <v>149</v>
      </c>
      <c r="BS275" s="83" t="s">
        <v>149</v>
      </c>
      <c r="BT275" s="17" t="s">
        <v>149</v>
      </c>
      <c r="BU275" s="83" t="s">
        <v>149</v>
      </c>
      <c r="BV275" s="83" t="s">
        <v>149</v>
      </c>
      <c r="BW275" s="83" t="s">
        <v>149</v>
      </c>
      <c r="BX275" s="83" t="s">
        <v>149</v>
      </c>
      <c r="BY275" s="83" t="s">
        <v>149</v>
      </c>
      <c r="BZ275" s="83" t="s">
        <v>149</v>
      </c>
      <c r="CA275" s="83" t="s">
        <v>203</v>
      </c>
      <c r="CB275" s="83" t="s">
        <v>203</v>
      </c>
      <c r="CC275" s="83" t="s">
        <v>149</v>
      </c>
      <c r="CD275" s="83" t="s">
        <v>203</v>
      </c>
      <c r="CE275" s="83" t="s">
        <v>149</v>
      </c>
      <c r="CF275" s="83" t="s">
        <v>160</v>
      </c>
      <c r="CG275" s="83" t="s">
        <v>149</v>
      </c>
      <c r="CH275" s="83" t="s">
        <v>203</v>
      </c>
      <c r="CI275" s="83" t="s">
        <v>149</v>
      </c>
      <c r="CJ275" s="83" t="s">
        <v>203</v>
      </c>
      <c r="CK275" s="83" t="s">
        <v>149</v>
      </c>
      <c r="CL275" s="83" t="s">
        <v>149</v>
      </c>
      <c r="CM275" s="17" t="s">
        <v>149</v>
      </c>
      <c r="CN275" s="83" t="s">
        <v>160</v>
      </c>
      <c r="CO275" s="83" t="s">
        <v>160</v>
      </c>
      <c r="CP275" s="83" t="s">
        <v>160</v>
      </c>
      <c r="CQ275" s="83" t="s">
        <v>203</v>
      </c>
      <c r="CR275" s="83" t="s">
        <v>203</v>
      </c>
      <c r="CS275" s="83" t="s">
        <v>203</v>
      </c>
      <c r="CT275" s="83" t="s">
        <v>149</v>
      </c>
      <c r="CU275" s="83" t="s">
        <v>149</v>
      </c>
      <c r="CV275" s="83" t="s">
        <v>149</v>
      </c>
      <c r="CW275" s="83" t="s">
        <v>203</v>
      </c>
      <c r="CX275" s="83" t="s">
        <v>149</v>
      </c>
      <c r="CY275" s="83" t="s">
        <v>149</v>
      </c>
      <c r="CZ275" s="83" t="s">
        <v>203</v>
      </c>
      <c r="DA275" s="83" t="s">
        <v>149</v>
      </c>
      <c r="DB275" s="83" t="s">
        <v>149</v>
      </c>
      <c r="DC275" s="83" t="s">
        <v>203</v>
      </c>
      <c r="DD275" s="83" t="s">
        <v>149</v>
      </c>
      <c r="DE275" s="83" t="s">
        <v>149</v>
      </c>
      <c r="DF275" s="83" t="s">
        <v>149</v>
      </c>
      <c r="DG275" s="83" t="s">
        <v>203</v>
      </c>
      <c r="DH275" s="83" t="s">
        <v>203</v>
      </c>
      <c r="DI275" s="83" t="s">
        <v>203</v>
      </c>
      <c r="DJ275" s="83" t="s">
        <v>203</v>
      </c>
      <c r="DK275" s="83" t="s">
        <v>149</v>
      </c>
      <c r="DL275" s="83" t="s">
        <v>149</v>
      </c>
      <c r="DM275" s="17" t="s">
        <v>149</v>
      </c>
      <c r="DN275" s="83" t="s">
        <v>203</v>
      </c>
      <c r="DO275" s="83" t="s">
        <v>203</v>
      </c>
      <c r="DP275" s="83" t="s">
        <v>149</v>
      </c>
      <c r="DQ275" s="83" t="s">
        <v>203</v>
      </c>
      <c r="DR275" s="83" t="s">
        <v>149</v>
      </c>
      <c r="DS275" s="83" t="s">
        <v>160</v>
      </c>
      <c r="DT275" s="83" t="s">
        <v>149</v>
      </c>
      <c r="DU275" s="83" t="s">
        <v>149</v>
      </c>
      <c r="DV275" s="83" t="s">
        <v>203</v>
      </c>
      <c r="DW275" s="83" t="s">
        <v>149</v>
      </c>
      <c r="DX275" s="83" t="s">
        <v>149</v>
      </c>
      <c r="DY275" s="83" t="s">
        <v>203</v>
      </c>
      <c r="DZ275" s="17" t="s">
        <v>149</v>
      </c>
      <c r="EA275" s="17" t="s">
        <v>149</v>
      </c>
      <c r="EB275" s="17" t="s">
        <v>160</v>
      </c>
      <c r="EC275" s="83" t="s">
        <v>149</v>
      </c>
      <c r="ED275" s="83" t="s">
        <v>203</v>
      </c>
      <c r="EE275" s="83" t="s">
        <v>149</v>
      </c>
      <c r="EF275" s="17" t="s">
        <v>149</v>
      </c>
      <c r="EG275" s="83" t="s">
        <v>160</v>
      </c>
      <c r="EH275" s="83" t="s">
        <v>149</v>
      </c>
      <c r="EI275" s="83" t="s">
        <v>203</v>
      </c>
      <c r="EJ275" s="83" t="s">
        <v>149</v>
      </c>
      <c r="EK275" s="83" t="s">
        <v>203</v>
      </c>
      <c r="EL275" s="17" t="s">
        <v>1835</v>
      </c>
      <c r="EM275" s="17" t="s">
        <v>1836</v>
      </c>
      <c r="EN275" s="17" t="s">
        <v>1837</v>
      </c>
      <c r="EO275" s="17" t="s">
        <v>1838</v>
      </c>
      <c r="EP275" s="17" t="s">
        <v>1839</v>
      </c>
      <c r="EQ275" s="17" t="s">
        <v>1840</v>
      </c>
      <c r="ER275" s="17" t="s">
        <v>1841</v>
      </c>
      <c r="ES275" s="17" t="s">
        <v>1842</v>
      </c>
      <c r="ET275" s="15"/>
      <c r="EU275" s="15"/>
      <c r="EV275" s="15"/>
      <c r="EW275" s="15"/>
      <c r="EX275" s="15"/>
      <c r="EY275" s="15"/>
      <c r="EZ275" s="15"/>
      <c r="FA275" s="15"/>
      <c r="FB275" s="15"/>
      <c r="FC275" s="15"/>
      <c r="FD275" s="15"/>
      <c r="FE275" s="15"/>
      <c r="FF275" s="15"/>
      <c r="FG275" s="15"/>
      <c r="FH275" s="15"/>
      <c r="FI275" s="15"/>
      <c r="FJ275" s="15"/>
      <c r="FK275" s="15"/>
      <c r="FL275" s="15"/>
      <c r="FM275" s="15"/>
      <c r="FN275" s="15"/>
      <c r="FO275" s="15"/>
      <c r="FP275" s="15"/>
      <c r="FQ275" s="15"/>
      <c r="FR275" s="15"/>
      <c r="FS275" s="15"/>
      <c r="FT275" s="15"/>
      <c r="FU275" s="15"/>
      <c r="FV275" s="15"/>
      <c r="FW275" s="15"/>
      <c r="FX275" s="15"/>
      <c r="FY275" s="15"/>
      <c r="FZ275" s="15"/>
      <c r="GA275" s="15"/>
      <c r="GB275" s="15"/>
      <c r="GC275" s="15"/>
      <c r="GD275" s="15"/>
      <c r="GE275" s="15"/>
      <c r="GF275" s="15"/>
      <c r="GG275" s="15"/>
      <c r="GH275" s="15"/>
      <c r="GI275" s="15"/>
      <c r="GJ275" s="15"/>
      <c r="GK275" s="15"/>
      <c r="GL275" s="15"/>
      <c r="GM275" s="15"/>
      <c r="GN275" s="15"/>
      <c r="GO275" s="15"/>
      <c r="GP275" s="15"/>
      <c r="GQ275" s="15"/>
      <c r="GR275" s="15"/>
      <c r="GS275" s="15"/>
      <c r="GT275" s="15"/>
      <c r="GU275" s="15"/>
      <c r="GV275" s="15"/>
      <c r="GW275" s="15"/>
      <c r="GX275" s="15"/>
      <c r="GY275" s="15"/>
      <c r="GZ275" s="15"/>
      <c r="HA275" s="15"/>
      <c r="HB275" s="15"/>
      <c r="HC275" s="15"/>
      <c r="HD275" s="15"/>
      <c r="HE275" s="15"/>
      <c r="HF275" s="15"/>
      <c r="HG275" s="15"/>
      <c r="HH275" s="15"/>
      <c r="HI275" s="15"/>
      <c r="HJ275" s="15"/>
      <c r="HK275" s="15"/>
      <c r="HL275" s="15"/>
      <c r="HM275" s="15"/>
      <c r="HN275" s="15"/>
      <c r="HO275" s="15"/>
      <c r="HP275" s="15"/>
      <c r="HQ275" s="15"/>
      <c r="HR275" s="15"/>
      <c r="HS275" s="15"/>
      <c r="HT275" s="15"/>
      <c r="HU275" s="15"/>
      <c r="HV275" s="15"/>
      <c r="HW275" s="15"/>
      <c r="HX275" s="15"/>
      <c r="HY275" s="15"/>
      <c r="HZ275" s="15"/>
    </row>
    <row r="276" spans="1:234" s="25" customFormat="1" ht="15.75" customHeight="1" x14ac:dyDescent="0.35">
      <c r="A276" s="34">
        <v>274</v>
      </c>
      <c r="B276" s="17" t="s">
        <v>1843</v>
      </c>
      <c r="C276" s="83"/>
      <c r="D276" s="17" t="s">
        <v>846</v>
      </c>
      <c r="E276" s="17" t="s">
        <v>1844</v>
      </c>
      <c r="F276" s="17">
        <v>59</v>
      </c>
      <c r="G276" s="17">
        <v>3</v>
      </c>
      <c r="H276" s="17" t="s">
        <v>157</v>
      </c>
      <c r="I276" s="17" t="s">
        <v>210</v>
      </c>
      <c r="J276" s="59">
        <v>4200000</v>
      </c>
      <c r="K276" s="59">
        <v>3800000</v>
      </c>
      <c r="L276" s="17" t="s">
        <v>259</v>
      </c>
      <c r="M276" s="17" t="s">
        <v>147</v>
      </c>
      <c r="N276" s="17">
        <v>315</v>
      </c>
      <c r="O276" s="17" t="s">
        <v>1845</v>
      </c>
      <c r="P276" s="17" t="s">
        <v>889</v>
      </c>
      <c r="Q276" s="17" t="s">
        <v>1810</v>
      </c>
      <c r="R276" s="83" t="s">
        <v>149</v>
      </c>
      <c r="S276" s="83" t="s">
        <v>203</v>
      </c>
      <c r="T276" s="83" t="s">
        <v>149</v>
      </c>
      <c r="U276" s="83" t="s">
        <v>149</v>
      </c>
      <c r="V276" s="83" t="s">
        <v>149</v>
      </c>
      <c r="W276" s="83" t="s">
        <v>203</v>
      </c>
      <c r="X276" s="83" t="s">
        <v>149</v>
      </c>
      <c r="Y276" s="83" t="s">
        <v>149</v>
      </c>
      <c r="Z276" s="83" t="s">
        <v>149</v>
      </c>
      <c r="AA276" s="83" t="s">
        <v>149</v>
      </c>
      <c r="AB276" s="83" t="s">
        <v>149</v>
      </c>
      <c r="AC276" s="83" t="s">
        <v>160</v>
      </c>
      <c r="AD276" s="83" t="s">
        <v>149</v>
      </c>
      <c r="AE276" s="83" t="s">
        <v>203</v>
      </c>
      <c r="AF276" s="83" t="s">
        <v>203</v>
      </c>
      <c r="AG276" s="83" t="s">
        <v>160</v>
      </c>
      <c r="AH276" s="83" t="s">
        <v>160</v>
      </c>
      <c r="AI276" s="83" t="s">
        <v>160</v>
      </c>
      <c r="AJ276" s="83" t="s">
        <v>149</v>
      </c>
      <c r="AK276" s="83" t="s">
        <v>149</v>
      </c>
      <c r="AL276" s="83" t="s">
        <v>203</v>
      </c>
      <c r="AM276" s="83" t="s">
        <v>149</v>
      </c>
      <c r="AN276" s="83" t="s">
        <v>203</v>
      </c>
      <c r="AO276" s="17" t="s">
        <v>149</v>
      </c>
      <c r="AP276" s="17" t="s">
        <v>149</v>
      </c>
      <c r="AQ276" s="17" t="s">
        <v>149</v>
      </c>
      <c r="AR276" s="17" t="s">
        <v>160</v>
      </c>
      <c r="AS276" s="17" t="s">
        <v>149</v>
      </c>
      <c r="AT276" s="83" t="s">
        <v>149</v>
      </c>
      <c r="AU276" s="83" t="s">
        <v>149</v>
      </c>
      <c r="AV276" s="83" t="s">
        <v>149</v>
      </c>
      <c r="AW276" s="17" t="s">
        <v>149</v>
      </c>
      <c r="AX276" s="83" t="s">
        <v>149</v>
      </c>
      <c r="AY276" s="83" t="s">
        <v>149</v>
      </c>
      <c r="AZ276" s="83" t="s">
        <v>203</v>
      </c>
      <c r="BA276" s="83" t="s">
        <v>203</v>
      </c>
      <c r="BB276" s="83" t="s">
        <v>149</v>
      </c>
      <c r="BC276" s="83"/>
      <c r="BD276" s="83" t="s">
        <v>149</v>
      </c>
      <c r="BE276" s="83" t="s">
        <v>149</v>
      </c>
      <c r="BF276" s="83" t="s">
        <v>149</v>
      </c>
      <c r="BG276" s="83" t="s">
        <v>149</v>
      </c>
      <c r="BH276" s="83" t="s">
        <v>149</v>
      </c>
      <c r="BI276" s="83" t="s">
        <v>149</v>
      </c>
      <c r="BJ276" s="17" t="s">
        <v>149</v>
      </c>
      <c r="BK276" s="17" t="s">
        <v>203</v>
      </c>
      <c r="BL276" s="83" t="s">
        <v>149</v>
      </c>
      <c r="BM276" s="83" t="s">
        <v>149</v>
      </c>
      <c r="BN276" s="83" t="s">
        <v>149</v>
      </c>
      <c r="BO276" s="83" t="s">
        <v>160</v>
      </c>
      <c r="BP276" s="83" t="s">
        <v>149</v>
      </c>
      <c r="BQ276" s="83" t="s">
        <v>149</v>
      </c>
      <c r="BR276" s="83" t="s">
        <v>160</v>
      </c>
      <c r="BS276" s="83" t="s">
        <v>149</v>
      </c>
      <c r="BT276" s="17" t="s">
        <v>149</v>
      </c>
      <c r="BU276" s="83" t="s">
        <v>149</v>
      </c>
      <c r="BV276" s="83" t="s">
        <v>149</v>
      </c>
      <c r="BW276" s="83" t="s">
        <v>149</v>
      </c>
      <c r="BX276" s="83" t="s">
        <v>203</v>
      </c>
      <c r="BY276" s="83" t="s">
        <v>149</v>
      </c>
      <c r="BZ276" s="83" t="s">
        <v>203</v>
      </c>
      <c r="CA276" s="83" t="s">
        <v>149</v>
      </c>
      <c r="CB276" s="83" t="s">
        <v>149</v>
      </c>
      <c r="CC276" s="83" t="s">
        <v>203</v>
      </c>
      <c r="CD276" s="83" t="s">
        <v>149</v>
      </c>
      <c r="CE276" s="83" t="s">
        <v>149</v>
      </c>
      <c r="CF276" s="83" t="s">
        <v>149</v>
      </c>
      <c r="CG276" s="83" t="s">
        <v>149</v>
      </c>
      <c r="CH276" s="83" t="s">
        <v>149</v>
      </c>
      <c r="CI276" s="83" t="s">
        <v>149</v>
      </c>
      <c r="CJ276" s="83" t="s">
        <v>149</v>
      </c>
      <c r="CK276" s="83" t="s">
        <v>149</v>
      </c>
      <c r="CL276" s="83" t="s">
        <v>149</v>
      </c>
      <c r="CM276" s="17" t="s">
        <v>203</v>
      </c>
      <c r="CN276" s="83" t="s">
        <v>149</v>
      </c>
      <c r="CO276" s="83" t="s">
        <v>160</v>
      </c>
      <c r="CP276" s="83" t="s">
        <v>149</v>
      </c>
      <c r="CQ276" s="83" t="s">
        <v>149</v>
      </c>
      <c r="CR276" s="83" t="s">
        <v>203</v>
      </c>
      <c r="CS276" s="83" t="s">
        <v>149</v>
      </c>
      <c r="CT276" s="83" t="s">
        <v>149</v>
      </c>
      <c r="CU276" s="83" t="s">
        <v>149</v>
      </c>
      <c r="CV276" s="83" t="s">
        <v>149</v>
      </c>
      <c r="CW276" s="83" t="s">
        <v>149</v>
      </c>
      <c r="CX276" s="83" t="s">
        <v>149</v>
      </c>
      <c r="CY276" s="83" t="s">
        <v>203</v>
      </c>
      <c r="CZ276" s="83" t="s">
        <v>149</v>
      </c>
      <c r="DA276" s="83" t="s">
        <v>149</v>
      </c>
      <c r="DB276" s="83" t="s">
        <v>149</v>
      </c>
      <c r="DC276" s="83" t="s">
        <v>149</v>
      </c>
      <c r="DD276" s="83" t="s">
        <v>203</v>
      </c>
      <c r="DE276" s="83" t="s">
        <v>149</v>
      </c>
      <c r="DF276" s="83" t="s">
        <v>149</v>
      </c>
      <c r="DG276" s="83" t="s">
        <v>149</v>
      </c>
      <c r="DH276" s="83" t="s">
        <v>149</v>
      </c>
      <c r="DI276" s="83" t="s">
        <v>149</v>
      </c>
      <c r="DJ276" s="83" t="s">
        <v>203</v>
      </c>
      <c r="DK276" s="83" t="s">
        <v>160</v>
      </c>
      <c r="DL276" s="83" t="s">
        <v>203</v>
      </c>
      <c r="DM276" s="17" t="s">
        <v>203</v>
      </c>
      <c r="DN276" s="83" t="s">
        <v>203</v>
      </c>
      <c r="DO276" s="83" t="s">
        <v>203</v>
      </c>
      <c r="DP276" s="83" t="s">
        <v>203</v>
      </c>
      <c r="DQ276" s="83" t="s">
        <v>203</v>
      </c>
      <c r="DR276" s="83" t="s">
        <v>149</v>
      </c>
      <c r="DS276" s="83" t="s">
        <v>149</v>
      </c>
      <c r="DT276" s="83" t="s">
        <v>149</v>
      </c>
      <c r="DU276" s="83" t="s">
        <v>149</v>
      </c>
      <c r="DV276" s="83" t="s">
        <v>149</v>
      </c>
      <c r="DW276" s="83" t="s">
        <v>149</v>
      </c>
      <c r="DX276" s="83" t="s">
        <v>149</v>
      </c>
      <c r="DY276" s="83" t="s">
        <v>149</v>
      </c>
      <c r="DZ276" s="17" t="s">
        <v>149</v>
      </c>
      <c r="EA276" s="17" t="s">
        <v>149</v>
      </c>
      <c r="EB276" s="17" t="s">
        <v>149</v>
      </c>
      <c r="EC276" s="83" t="s">
        <v>149</v>
      </c>
      <c r="ED276" s="83" t="s">
        <v>149</v>
      </c>
      <c r="EE276" s="83" t="s">
        <v>149</v>
      </c>
      <c r="EF276" s="17" t="s">
        <v>203</v>
      </c>
      <c r="EG276" s="83" t="s">
        <v>160</v>
      </c>
      <c r="EH276" s="83" t="s">
        <v>203</v>
      </c>
      <c r="EI276" s="83" t="s">
        <v>203</v>
      </c>
      <c r="EJ276" s="83" t="s">
        <v>203</v>
      </c>
      <c r="EK276" s="83" t="s">
        <v>149</v>
      </c>
      <c r="EL276" s="17" t="s">
        <v>1846</v>
      </c>
      <c r="EM276" s="17"/>
      <c r="EN276" s="17" t="s">
        <v>1847</v>
      </c>
      <c r="EO276" s="17" t="s">
        <v>1848</v>
      </c>
      <c r="EP276" s="17" t="s">
        <v>1849</v>
      </c>
      <c r="EQ276" s="17" t="s">
        <v>1850</v>
      </c>
      <c r="ER276" s="17" t="s">
        <v>1851</v>
      </c>
      <c r="ES276" s="17" t="s">
        <v>1852</v>
      </c>
      <c r="ET276" s="15"/>
      <c r="EU276" s="15"/>
      <c r="EV276" s="15"/>
      <c r="EW276" s="15"/>
      <c r="EX276" s="15"/>
      <c r="EY276" s="15"/>
      <c r="EZ276" s="15"/>
      <c r="FA276" s="15"/>
      <c r="FB276" s="15"/>
      <c r="FC276" s="15"/>
      <c r="FD276" s="15"/>
      <c r="FE276" s="15"/>
      <c r="FF276" s="15"/>
      <c r="FG276" s="15"/>
      <c r="FH276" s="15"/>
      <c r="FI276" s="15"/>
      <c r="FJ276" s="15"/>
      <c r="FK276" s="15"/>
      <c r="FL276" s="15"/>
      <c r="FM276" s="15"/>
      <c r="FN276" s="15"/>
      <c r="FO276" s="15"/>
      <c r="FP276" s="15"/>
      <c r="FQ276" s="15"/>
      <c r="FR276" s="15"/>
      <c r="FS276" s="15"/>
      <c r="FT276" s="15"/>
      <c r="FU276" s="15"/>
      <c r="FV276" s="15"/>
      <c r="FW276" s="15"/>
      <c r="FX276" s="15"/>
      <c r="FY276" s="15"/>
      <c r="FZ276" s="15"/>
      <c r="GA276" s="15"/>
      <c r="GB276" s="15"/>
      <c r="GC276" s="15"/>
      <c r="GD276" s="15"/>
      <c r="GE276" s="15"/>
      <c r="GF276" s="15"/>
      <c r="GG276" s="15"/>
      <c r="GH276" s="15"/>
      <c r="GI276" s="15"/>
      <c r="GJ276" s="15"/>
      <c r="GK276" s="15"/>
      <c r="GL276" s="15"/>
      <c r="GM276" s="15"/>
      <c r="GN276" s="15"/>
      <c r="GO276" s="15"/>
      <c r="GP276" s="15"/>
      <c r="GQ276" s="15"/>
      <c r="GR276" s="15"/>
      <c r="GS276" s="15"/>
      <c r="GT276" s="15"/>
      <c r="GU276" s="15"/>
      <c r="GV276" s="15"/>
      <c r="GW276" s="15"/>
      <c r="GX276" s="15"/>
      <c r="GY276" s="15"/>
      <c r="GZ276" s="15"/>
      <c r="HA276" s="15"/>
      <c r="HB276" s="15"/>
      <c r="HC276" s="15"/>
      <c r="HD276" s="15"/>
      <c r="HE276" s="15"/>
      <c r="HF276" s="15"/>
      <c r="HG276" s="15"/>
      <c r="HH276" s="15"/>
      <c r="HI276" s="15"/>
      <c r="HJ276" s="15"/>
      <c r="HK276" s="15"/>
      <c r="HL276" s="15"/>
      <c r="HM276" s="15"/>
      <c r="HN276" s="15"/>
      <c r="HO276" s="15"/>
      <c r="HP276" s="15"/>
      <c r="HQ276" s="15"/>
      <c r="HR276" s="15"/>
      <c r="HS276" s="15"/>
      <c r="HT276" s="15"/>
      <c r="HU276" s="15"/>
      <c r="HV276" s="15"/>
      <c r="HW276" s="15"/>
      <c r="HX276" s="15"/>
      <c r="HY276" s="15"/>
      <c r="HZ276" s="15"/>
    </row>
    <row r="277" spans="1:234" s="25" customFormat="1" ht="15.75" customHeight="1" x14ac:dyDescent="0.35">
      <c r="A277" s="34">
        <v>275</v>
      </c>
      <c r="B277" s="17" t="s">
        <v>1853</v>
      </c>
      <c r="C277" s="82" t="s">
        <v>1854</v>
      </c>
      <c r="D277" s="17" t="s">
        <v>846</v>
      </c>
      <c r="E277" s="17" t="s">
        <v>1855</v>
      </c>
      <c r="F277" s="17"/>
      <c r="G277" s="17">
        <v>4</v>
      </c>
      <c r="H277" s="17" t="s">
        <v>157</v>
      </c>
      <c r="I277" s="17" t="s">
        <v>1545</v>
      </c>
      <c r="J277" s="59">
        <v>6500000</v>
      </c>
      <c r="K277" s="59">
        <v>5700000</v>
      </c>
      <c r="L277" s="17" t="s">
        <v>173</v>
      </c>
      <c r="M277" s="17" t="s">
        <v>147</v>
      </c>
      <c r="N277" s="17">
        <v>232</v>
      </c>
      <c r="O277" s="17" t="s">
        <v>1405</v>
      </c>
      <c r="P277" s="17" t="s">
        <v>1856</v>
      </c>
      <c r="Q277" s="17" t="s">
        <v>1857</v>
      </c>
      <c r="R277" s="83" t="s">
        <v>149</v>
      </c>
      <c r="S277" s="83" t="s">
        <v>203</v>
      </c>
      <c r="T277" s="83" t="s">
        <v>149</v>
      </c>
      <c r="U277" s="83" t="s">
        <v>203</v>
      </c>
      <c r="V277" s="83" t="s">
        <v>149</v>
      </c>
      <c r="W277" s="83" t="s">
        <v>203</v>
      </c>
      <c r="X277" s="83" t="s">
        <v>149</v>
      </c>
      <c r="Y277" s="83" t="s">
        <v>203</v>
      </c>
      <c r="Z277" s="83" t="s">
        <v>149</v>
      </c>
      <c r="AA277" s="83" t="s">
        <v>149</v>
      </c>
      <c r="AB277" s="83" t="s">
        <v>149</v>
      </c>
      <c r="AC277" s="83" t="s">
        <v>160</v>
      </c>
      <c r="AD277" s="83" t="s">
        <v>149</v>
      </c>
      <c r="AE277" s="83" t="s">
        <v>203</v>
      </c>
      <c r="AF277" s="83" t="s">
        <v>203</v>
      </c>
      <c r="AG277" s="83" t="s">
        <v>160</v>
      </c>
      <c r="AH277" s="83" t="s">
        <v>149</v>
      </c>
      <c r="AI277" s="83" t="s">
        <v>149</v>
      </c>
      <c r="AJ277" s="83" t="s">
        <v>160</v>
      </c>
      <c r="AK277" s="83" t="s">
        <v>149</v>
      </c>
      <c r="AL277" s="83" t="s">
        <v>203</v>
      </c>
      <c r="AM277" s="83" t="s">
        <v>149</v>
      </c>
      <c r="AN277" s="83" t="s">
        <v>203</v>
      </c>
      <c r="AO277" s="17" t="s">
        <v>149</v>
      </c>
      <c r="AP277" s="17" t="s">
        <v>149</v>
      </c>
      <c r="AQ277" s="17" t="s">
        <v>149</v>
      </c>
      <c r="AR277" s="17" t="s">
        <v>160</v>
      </c>
      <c r="AS277" s="17" t="s">
        <v>149</v>
      </c>
      <c r="AT277" s="83" t="s">
        <v>149</v>
      </c>
      <c r="AU277" s="83" t="s">
        <v>149</v>
      </c>
      <c r="AV277" s="83" t="s">
        <v>149</v>
      </c>
      <c r="AW277" s="17" t="s">
        <v>148</v>
      </c>
      <c r="AX277" s="83" t="s">
        <v>149</v>
      </c>
      <c r="AY277" s="83" t="s">
        <v>203</v>
      </c>
      <c r="AZ277" s="83" t="s">
        <v>149</v>
      </c>
      <c r="BA277" s="83" t="s">
        <v>149</v>
      </c>
      <c r="BB277" s="83" t="s">
        <v>203</v>
      </c>
      <c r="BC277" s="83"/>
      <c r="BD277" s="83" t="s">
        <v>149</v>
      </c>
      <c r="BE277" s="83" t="s">
        <v>203</v>
      </c>
      <c r="BF277" s="83" t="s">
        <v>149</v>
      </c>
      <c r="BG277" s="83" t="s">
        <v>203</v>
      </c>
      <c r="BH277" s="83" t="s">
        <v>149</v>
      </c>
      <c r="BI277" s="83" t="s">
        <v>203</v>
      </c>
      <c r="BJ277" s="17" t="s">
        <v>149</v>
      </c>
      <c r="BK277" s="17" t="s">
        <v>203</v>
      </c>
      <c r="BL277" s="83" t="s">
        <v>149</v>
      </c>
      <c r="BM277" s="83" t="s">
        <v>149</v>
      </c>
      <c r="BN277" s="83" t="s">
        <v>203</v>
      </c>
      <c r="BO277" s="83" t="s">
        <v>149</v>
      </c>
      <c r="BP277" s="83" t="s">
        <v>149</v>
      </c>
      <c r="BQ277" s="83" t="s">
        <v>149</v>
      </c>
      <c r="BR277" s="83" t="s">
        <v>203</v>
      </c>
      <c r="BS277" s="83" t="s">
        <v>149</v>
      </c>
      <c r="BT277" s="17" t="s">
        <v>149</v>
      </c>
      <c r="BU277" s="83" t="s">
        <v>203</v>
      </c>
      <c r="BV277" s="83" t="s">
        <v>149</v>
      </c>
      <c r="BW277" s="83" t="s">
        <v>149</v>
      </c>
      <c r="BX277" s="83" t="s">
        <v>149</v>
      </c>
      <c r="BY277" s="83" t="s">
        <v>203</v>
      </c>
      <c r="BZ277" s="83" t="s">
        <v>149</v>
      </c>
      <c r="CA277" s="83" t="s">
        <v>149</v>
      </c>
      <c r="CB277" s="83" t="s">
        <v>203</v>
      </c>
      <c r="CC277" s="83" t="s">
        <v>203</v>
      </c>
      <c r="CD277" s="83" t="s">
        <v>203</v>
      </c>
      <c r="CE277" s="83" t="s">
        <v>149</v>
      </c>
      <c r="CF277" s="83" t="s">
        <v>149</v>
      </c>
      <c r="CG277" s="83" t="s">
        <v>149</v>
      </c>
      <c r="CH277" s="83" t="s">
        <v>149</v>
      </c>
      <c r="CI277" s="83" t="s">
        <v>203</v>
      </c>
      <c r="CJ277" s="83" t="s">
        <v>149</v>
      </c>
      <c r="CK277" s="83" t="s">
        <v>149</v>
      </c>
      <c r="CL277" s="83" t="s">
        <v>149</v>
      </c>
      <c r="CM277" s="17" t="s">
        <v>149</v>
      </c>
      <c r="CN277" s="83" t="s">
        <v>149</v>
      </c>
      <c r="CO277" s="83" t="s">
        <v>149</v>
      </c>
      <c r="CP277" s="83" t="s">
        <v>149</v>
      </c>
      <c r="CQ277" s="83" t="s">
        <v>149</v>
      </c>
      <c r="CR277" s="83" t="s">
        <v>149</v>
      </c>
      <c r="CS277" s="83" t="s">
        <v>149</v>
      </c>
      <c r="CT277" s="83" t="s">
        <v>203</v>
      </c>
      <c r="CU277" s="83" t="s">
        <v>149</v>
      </c>
      <c r="CV277" s="83" t="s">
        <v>203</v>
      </c>
      <c r="CW277" s="83" t="s">
        <v>149</v>
      </c>
      <c r="CX277" s="83" t="s">
        <v>203</v>
      </c>
      <c r="CY277" s="83" t="s">
        <v>149</v>
      </c>
      <c r="CZ277" s="83" t="s">
        <v>203</v>
      </c>
      <c r="DA277" s="83" t="s">
        <v>149</v>
      </c>
      <c r="DB277" s="83" t="s">
        <v>203</v>
      </c>
      <c r="DC277" s="83" t="s">
        <v>149</v>
      </c>
      <c r="DD277" s="83" t="s">
        <v>149</v>
      </c>
      <c r="DE277" s="83" t="s">
        <v>149</v>
      </c>
      <c r="DF277" s="83" t="s">
        <v>203</v>
      </c>
      <c r="DG277" s="83" t="s">
        <v>149</v>
      </c>
      <c r="DH277" s="83" t="s">
        <v>203</v>
      </c>
      <c r="DI277" s="83" t="s">
        <v>149</v>
      </c>
      <c r="DJ277" s="83" t="s">
        <v>149</v>
      </c>
      <c r="DK277" s="83" t="s">
        <v>149</v>
      </c>
      <c r="DL277" s="83" t="s">
        <v>203</v>
      </c>
      <c r="DM277" s="17" t="s">
        <v>203</v>
      </c>
      <c r="DN277" s="83" t="s">
        <v>203</v>
      </c>
      <c r="DO277" s="83" t="s">
        <v>149</v>
      </c>
      <c r="DP277" s="83" t="s">
        <v>203</v>
      </c>
      <c r="DQ277" s="83" t="s">
        <v>149</v>
      </c>
      <c r="DR277" s="83" t="s">
        <v>149</v>
      </c>
      <c r="DS277" s="83" t="s">
        <v>160</v>
      </c>
      <c r="DT277" s="83" t="s">
        <v>149</v>
      </c>
      <c r="DU277" s="83" t="s">
        <v>149</v>
      </c>
      <c r="DV277" s="83" t="s">
        <v>149</v>
      </c>
      <c r="DW277" s="83" t="s">
        <v>149</v>
      </c>
      <c r="DX277" s="83" t="s">
        <v>149</v>
      </c>
      <c r="DY277" s="83" t="s">
        <v>203</v>
      </c>
      <c r="DZ277" s="17" t="s">
        <v>149</v>
      </c>
      <c r="EA277" s="17" t="s">
        <v>149</v>
      </c>
      <c r="EB277" s="17" t="s">
        <v>149</v>
      </c>
      <c r="EC277" s="83" t="s">
        <v>203</v>
      </c>
      <c r="ED277" s="83" t="s">
        <v>203</v>
      </c>
      <c r="EE277" s="83" t="s">
        <v>160</v>
      </c>
      <c r="EF277" s="17" t="s">
        <v>149</v>
      </c>
      <c r="EG277" s="83" t="s">
        <v>149</v>
      </c>
      <c r="EH277" s="83" t="s">
        <v>149</v>
      </c>
      <c r="EI277" s="83" t="s">
        <v>149</v>
      </c>
      <c r="EJ277" s="83" t="s">
        <v>149</v>
      </c>
      <c r="EK277" s="83" t="s">
        <v>149</v>
      </c>
      <c r="EL277" s="17" t="s">
        <v>1858</v>
      </c>
      <c r="EM277" s="17" t="s">
        <v>1859</v>
      </c>
      <c r="EN277" s="17" t="s">
        <v>1860</v>
      </c>
      <c r="EO277" s="17" t="s">
        <v>1861</v>
      </c>
      <c r="EP277" s="17" t="s">
        <v>1862</v>
      </c>
      <c r="EQ277" s="17" t="s">
        <v>1863</v>
      </c>
      <c r="ER277" s="17" t="s">
        <v>1864</v>
      </c>
      <c r="ES277" s="17" t="s">
        <v>1865</v>
      </c>
      <c r="ET277" s="15"/>
      <c r="EU277" s="15"/>
      <c r="EV277" s="15"/>
      <c r="EW277" s="15"/>
      <c r="EX277" s="15"/>
      <c r="EY277" s="15"/>
      <c r="EZ277" s="15"/>
      <c r="FA277" s="15"/>
      <c r="FB277" s="15"/>
      <c r="FC277" s="15"/>
      <c r="FD277" s="15"/>
      <c r="FE277" s="15"/>
      <c r="FF277" s="15"/>
      <c r="FG277" s="15"/>
      <c r="FH277" s="15"/>
      <c r="FI277" s="15"/>
      <c r="FJ277" s="15"/>
      <c r="FK277" s="15"/>
      <c r="FL277" s="15"/>
      <c r="FM277" s="15"/>
      <c r="FN277" s="15"/>
      <c r="FO277" s="15"/>
      <c r="FP277" s="15"/>
      <c r="FQ277" s="15"/>
      <c r="FR277" s="15"/>
      <c r="FS277" s="15"/>
      <c r="FT277" s="15"/>
      <c r="FU277" s="15"/>
      <c r="FV277" s="15"/>
      <c r="FW277" s="15"/>
      <c r="FX277" s="15"/>
      <c r="FY277" s="15"/>
      <c r="FZ277" s="15"/>
      <c r="GA277" s="15"/>
      <c r="GB277" s="15"/>
      <c r="GC277" s="15"/>
      <c r="GD277" s="15"/>
      <c r="GE277" s="15"/>
      <c r="GF277" s="15"/>
      <c r="GG277" s="15"/>
      <c r="GH277" s="15"/>
      <c r="GI277" s="15"/>
      <c r="GJ277" s="15"/>
      <c r="GK277" s="15"/>
      <c r="GL277" s="15"/>
      <c r="GM277" s="15"/>
      <c r="GN277" s="15"/>
      <c r="GO277" s="15"/>
      <c r="GP277" s="15"/>
      <c r="GQ277" s="15"/>
      <c r="GR277" s="15"/>
      <c r="GS277" s="15"/>
      <c r="GT277" s="15"/>
      <c r="GU277" s="15"/>
      <c r="GV277" s="15"/>
      <c r="GW277" s="15"/>
      <c r="GX277" s="15"/>
      <c r="GY277" s="15"/>
      <c r="GZ277" s="15"/>
      <c r="HA277" s="15"/>
      <c r="HB277" s="15"/>
      <c r="HC277" s="15"/>
      <c r="HD277" s="15"/>
      <c r="HE277" s="15"/>
      <c r="HF277" s="15"/>
      <c r="HG277" s="15"/>
      <c r="HH277" s="15"/>
      <c r="HI277" s="15"/>
      <c r="HJ277" s="15"/>
      <c r="HK277" s="15"/>
      <c r="HL277" s="15"/>
      <c r="HM277" s="15"/>
      <c r="HN277" s="15"/>
      <c r="HO277" s="15"/>
      <c r="HP277" s="15"/>
      <c r="HQ277" s="15"/>
      <c r="HR277" s="15"/>
      <c r="HS277" s="15"/>
      <c r="HT277" s="15"/>
      <c r="HU277" s="15"/>
      <c r="HV277" s="15"/>
      <c r="HW277" s="15"/>
      <c r="HX277" s="15"/>
      <c r="HY277" s="15"/>
      <c r="HZ277" s="15"/>
    </row>
    <row r="278" spans="1:234" s="25" customFormat="1" ht="15.75" customHeight="1" x14ac:dyDescent="0.35">
      <c r="A278" s="34">
        <v>276</v>
      </c>
      <c r="B278" s="17" t="s">
        <v>1866</v>
      </c>
      <c r="C278" s="82" t="s">
        <v>1867</v>
      </c>
      <c r="D278" s="17" t="s">
        <v>846</v>
      </c>
      <c r="E278" s="17" t="s">
        <v>1832</v>
      </c>
      <c r="F278" s="17">
        <v>60</v>
      </c>
      <c r="G278" s="17">
        <v>5</v>
      </c>
      <c r="H278" s="17" t="s">
        <v>157</v>
      </c>
      <c r="I278" s="17" t="s">
        <v>210</v>
      </c>
      <c r="J278" s="59">
        <v>7500000</v>
      </c>
      <c r="K278" s="59">
        <v>6000000</v>
      </c>
      <c r="L278" s="17" t="s">
        <v>173</v>
      </c>
      <c r="M278" s="17" t="s">
        <v>147</v>
      </c>
      <c r="N278" s="17">
        <v>264</v>
      </c>
      <c r="O278" s="17" t="s">
        <v>1405</v>
      </c>
      <c r="P278" s="17" t="s">
        <v>1868</v>
      </c>
      <c r="Q278" s="17" t="s">
        <v>1857</v>
      </c>
      <c r="R278" s="83" t="s">
        <v>149</v>
      </c>
      <c r="S278" s="83" t="s">
        <v>203</v>
      </c>
      <c r="T278" s="83" t="s">
        <v>149</v>
      </c>
      <c r="U278" s="83" t="s">
        <v>149</v>
      </c>
      <c r="V278" s="83" t="s">
        <v>149</v>
      </c>
      <c r="W278" s="83" t="s">
        <v>203</v>
      </c>
      <c r="X278" s="83" t="s">
        <v>149</v>
      </c>
      <c r="Y278" s="83" t="s">
        <v>149</v>
      </c>
      <c r="Z278" s="83" t="s">
        <v>203</v>
      </c>
      <c r="AA278" s="83" t="s">
        <v>149</v>
      </c>
      <c r="AB278" s="83" t="s">
        <v>149</v>
      </c>
      <c r="AC278" s="83" t="s">
        <v>149</v>
      </c>
      <c r="AD278" s="83" t="s">
        <v>149</v>
      </c>
      <c r="AE278" s="83" t="s">
        <v>149</v>
      </c>
      <c r="AF278" s="83" t="s">
        <v>203</v>
      </c>
      <c r="AG278" s="83" t="s">
        <v>149</v>
      </c>
      <c r="AH278" s="83" t="s">
        <v>149</v>
      </c>
      <c r="AI278" s="83" t="s">
        <v>160</v>
      </c>
      <c r="AJ278" s="83" t="s">
        <v>160</v>
      </c>
      <c r="AK278" s="83" t="s">
        <v>149</v>
      </c>
      <c r="AL278" s="83" t="s">
        <v>203</v>
      </c>
      <c r="AM278" s="83" t="s">
        <v>203</v>
      </c>
      <c r="AN278" s="83" t="s">
        <v>149</v>
      </c>
      <c r="AO278" s="17" t="s">
        <v>148</v>
      </c>
      <c r="AP278" s="17" t="s">
        <v>149</v>
      </c>
      <c r="AQ278" s="17" t="s">
        <v>149</v>
      </c>
      <c r="AR278" s="17" t="s">
        <v>160</v>
      </c>
      <c r="AS278" s="17" t="s">
        <v>160</v>
      </c>
      <c r="AT278" s="83" t="s">
        <v>149</v>
      </c>
      <c r="AU278" s="83" t="s">
        <v>149</v>
      </c>
      <c r="AV278" s="83"/>
      <c r="AW278" s="17" t="s">
        <v>148</v>
      </c>
      <c r="AX278" s="83" t="s">
        <v>149</v>
      </c>
      <c r="AY278" s="83" t="s">
        <v>149</v>
      </c>
      <c r="AZ278" s="83" t="s">
        <v>203</v>
      </c>
      <c r="BA278" s="83" t="s">
        <v>149</v>
      </c>
      <c r="BB278" s="83" t="s">
        <v>149</v>
      </c>
      <c r="BC278" s="83"/>
      <c r="BD278" s="83" t="s">
        <v>203</v>
      </c>
      <c r="BE278" s="83" t="s">
        <v>149</v>
      </c>
      <c r="BF278" s="83" t="s">
        <v>149</v>
      </c>
      <c r="BG278" s="83" t="s">
        <v>203</v>
      </c>
      <c r="BH278" s="83" t="s">
        <v>149</v>
      </c>
      <c r="BI278" s="83" t="s">
        <v>149</v>
      </c>
      <c r="BJ278" s="17" t="s">
        <v>203</v>
      </c>
      <c r="BK278" s="17" t="s">
        <v>149</v>
      </c>
      <c r="BL278" s="83" t="s">
        <v>149</v>
      </c>
      <c r="BM278" s="83" t="s">
        <v>203</v>
      </c>
      <c r="BN278" s="83" t="s">
        <v>149</v>
      </c>
      <c r="BO278" s="83" t="s">
        <v>160</v>
      </c>
      <c r="BP278" s="83" t="s">
        <v>149</v>
      </c>
      <c r="BQ278" s="83" t="s">
        <v>149</v>
      </c>
      <c r="BR278" s="83" t="s">
        <v>160</v>
      </c>
      <c r="BS278" s="83" t="s">
        <v>160</v>
      </c>
      <c r="BT278" s="17" t="s">
        <v>149</v>
      </c>
      <c r="BU278" s="83" t="s">
        <v>149</v>
      </c>
      <c r="BV278" s="83" t="s">
        <v>149</v>
      </c>
      <c r="BW278" s="83" t="s">
        <v>203</v>
      </c>
      <c r="BX278" s="83" t="s">
        <v>203</v>
      </c>
      <c r="BY278" s="83" t="s">
        <v>203</v>
      </c>
      <c r="BZ278" s="83" t="s">
        <v>149</v>
      </c>
      <c r="CA278" s="83" t="s">
        <v>149</v>
      </c>
      <c r="CB278" s="83" t="s">
        <v>203</v>
      </c>
      <c r="CC278" s="83" t="s">
        <v>149</v>
      </c>
      <c r="CD278" s="83" t="s">
        <v>149</v>
      </c>
      <c r="CE278" s="83" t="s">
        <v>149</v>
      </c>
      <c r="CF278" s="83" t="s">
        <v>160</v>
      </c>
      <c r="CG278" s="83" t="s">
        <v>203</v>
      </c>
      <c r="CH278" s="83" t="s">
        <v>203</v>
      </c>
      <c r="CI278" s="83" t="s">
        <v>149</v>
      </c>
      <c r="CJ278" s="83" t="s">
        <v>203</v>
      </c>
      <c r="CK278" s="83" t="s">
        <v>149</v>
      </c>
      <c r="CL278" s="83" t="s">
        <v>149</v>
      </c>
      <c r="CM278" s="17" t="s">
        <v>149</v>
      </c>
      <c r="CN278" s="83" t="s">
        <v>149</v>
      </c>
      <c r="CO278" s="83" t="s">
        <v>160</v>
      </c>
      <c r="CP278" s="83" t="s">
        <v>160</v>
      </c>
      <c r="CQ278" s="83" t="s">
        <v>203</v>
      </c>
      <c r="CR278" s="83" t="s">
        <v>203</v>
      </c>
      <c r="CS278" s="83" t="s">
        <v>149</v>
      </c>
      <c r="CT278" s="83" t="s">
        <v>203</v>
      </c>
      <c r="CU278" s="83" t="s">
        <v>149</v>
      </c>
      <c r="CV278" s="83" t="s">
        <v>203</v>
      </c>
      <c r="CW278" s="83" t="s">
        <v>149</v>
      </c>
      <c r="CX278" s="83" t="s">
        <v>203</v>
      </c>
      <c r="CY278" s="83" t="s">
        <v>149</v>
      </c>
      <c r="CZ278" s="83" t="s">
        <v>203</v>
      </c>
      <c r="DA278" s="83" t="s">
        <v>203</v>
      </c>
      <c r="DB278" s="83" t="s">
        <v>203</v>
      </c>
      <c r="DC278" s="83" t="s">
        <v>149</v>
      </c>
      <c r="DD278" s="83" t="s">
        <v>149</v>
      </c>
      <c r="DE278" s="83" t="s">
        <v>149</v>
      </c>
      <c r="DF278" s="83" t="s">
        <v>149</v>
      </c>
      <c r="DG278" s="83" t="s">
        <v>203</v>
      </c>
      <c r="DH278" s="83" t="s">
        <v>203</v>
      </c>
      <c r="DI278" s="83" t="s">
        <v>149</v>
      </c>
      <c r="DJ278" s="83" t="s">
        <v>149</v>
      </c>
      <c r="DK278" s="83" t="s">
        <v>160</v>
      </c>
      <c r="DL278" s="83" t="s">
        <v>149</v>
      </c>
      <c r="DM278" s="17" t="s">
        <v>149</v>
      </c>
      <c r="DN278" s="83" t="s">
        <v>149</v>
      </c>
      <c r="DO278" s="83" t="s">
        <v>203</v>
      </c>
      <c r="DP278" s="83" t="s">
        <v>203</v>
      </c>
      <c r="DQ278" s="83" t="s">
        <v>203</v>
      </c>
      <c r="DR278" s="83" t="s">
        <v>203</v>
      </c>
      <c r="DS278" s="83" t="s">
        <v>149</v>
      </c>
      <c r="DT278" s="83" t="s">
        <v>149</v>
      </c>
      <c r="DU278" s="83" t="s">
        <v>203</v>
      </c>
      <c r="DV278" s="83" t="s">
        <v>149</v>
      </c>
      <c r="DW278" s="83" t="s">
        <v>203</v>
      </c>
      <c r="DX278" s="83" t="s">
        <v>149</v>
      </c>
      <c r="DY278" s="83" t="s">
        <v>203</v>
      </c>
      <c r="DZ278" s="17" t="s">
        <v>149</v>
      </c>
      <c r="EA278" s="17" t="s">
        <v>203</v>
      </c>
      <c r="EB278" s="17" t="s">
        <v>160</v>
      </c>
      <c r="EC278" s="83" t="s">
        <v>149</v>
      </c>
      <c r="ED278" s="83" t="s">
        <v>149</v>
      </c>
      <c r="EE278" s="83" t="s">
        <v>160</v>
      </c>
      <c r="EF278" s="17" t="s">
        <v>149</v>
      </c>
      <c r="EG278" s="83" t="s">
        <v>149</v>
      </c>
      <c r="EH278" s="83" t="s">
        <v>203</v>
      </c>
      <c r="EI278" s="83" t="s">
        <v>149</v>
      </c>
      <c r="EJ278" s="83" t="s">
        <v>203</v>
      </c>
      <c r="EK278" s="83" t="s">
        <v>149</v>
      </c>
      <c r="EL278" s="17" t="s">
        <v>1869</v>
      </c>
      <c r="EM278" s="17" t="s">
        <v>1870</v>
      </c>
      <c r="EN278" s="17" t="s">
        <v>1871</v>
      </c>
      <c r="EO278" s="17" t="s">
        <v>1872</v>
      </c>
      <c r="EP278" s="83" t="s">
        <v>1873</v>
      </c>
      <c r="EQ278" s="17" t="s">
        <v>1874</v>
      </c>
      <c r="ER278" s="17" t="s">
        <v>1875</v>
      </c>
      <c r="ES278" s="17" t="s">
        <v>1876</v>
      </c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/>
      <c r="FF278" s="15"/>
      <c r="FG278" s="15"/>
      <c r="FH278" s="15"/>
      <c r="FI278" s="15"/>
      <c r="FJ278" s="15"/>
      <c r="FK278" s="15"/>
      <c r="FL278" s="15"/>
      <c r="FM278" s="15"/>
      <c r="FN278" s="15"/>
      <c r="FO278" s="15"/>
      <c r="FP278" s="15"/>
      <c r="FQ278" s="15"/>
      <c r="FR278" s="15"/>
      <c r="FS278" s="15"/>
      <c r="FT278" s="15"/>
      <c r="FU278" s="15"/>
      <c r="FV278" s="15"/>
      <c r="FW278" s="15"/>
      <c r="FX278" s="15"/>
      <c r="FY278" s="15"/>
      <c r="FZ278" s="15"/>
      <c r="GA278" s="15"/>
      <c r="GB278" s="15"/>
      <c r="GC278" s="15"/>
      <c r="GD278" s="15"/>
      <c r="GE278" s="15"/>
      <c r="GF278" s="15"/>
      <c r="GG278" s="15"/>
      <c r="GH278" s="15"/>
      <c r="GI278" s="15"/>
      <c r="GJ278" s="15"/>
      <c r="GK278" s="15"/>
      <c r="GL278" s="15"/>
      <c r="GM278" s="15"/>
      <c r="GN278" s="15"/>
      <c r="GO278" s="15"/>
      <c r="GP278" s="15"/>
      <c r="GQ278" s="15"/>
      <c r="GR278" s="15"/>
      <c r="GS278" s="15"/>
      <c r="GT278" s="15"/>
      <c r="GU278" s="15"/>
      <c r="GV278" s="15"/>
      <c r="GW278" s="15"/>
      <c r="GX278" s="15"/>
      <c r="GY278" s="15"/>
      <c r="GZ278" s="15"/>
      <c r="HA278" s="15"/>
      <c r="HB278" s="15"/>
      <c r="HC278" s="15"/>
      <c r="HD278" s="15"/>
      <c r="HE278" s="15"/>
      <c r="HF278" s="15"/>
      <c r="HG278" s="15"/>
      <c r="HH278" s="15"/>
      <c r="HI278" s="15"/>
      <c r="HJ278" s="15"/>
      <c r="HK278" s="15"/>
      <c r="HL278" s="15"/>
      <c r="HM278" s="15"/>
      <c r="HN278" s="15"/>
      <c r="HO278" s="15"/>
      <c r="HP278" s="15"/>
      <c r="HQ278" s="15"/>
      <c r="HR278" s="15"/>
      <c r="HS278" s="15"/>
      <c r="HT278" s="15"/>
      <c r="HU278" s="15"/>
      <c r="HV278" s="15"/>
      <c r="HW278" s="15"/>
      <c r="HX278" s="15"/>
      <c r="HY278" s="15"/>
      <c r="HZ278" s="15"/>
    </row>
    <row r="279" spans="1:234" s="25" customFormat="1" ht="15.75" customHeight="1" x14ac:dyDescent="0.35">
      <c r="A279" s="34">
        <v>277</v>
      </c>
      <c r="B279" s="17" t="s">
        <v>1877</v>
      </c>
      <c r="C279" s="82" t="s">
        <v>1878</v>
      </c>
      <c r="D279" s="17" t="s">
        <v>846</v>
      </c>
      <c r="E279" s="17" t="s">
        <v>1879</v>
      </c>
      <c r="F279" s="17">
        <v>55</v>
      </c>
      <c r="G279" s="17">
        <v>4</v>
      </c>
      <c r="H279" s="17" t="s">
        <v>157</v>
      </c>
      <c r="I279" s="17" t="s">
        <v>158</v>
      </c>
      <c r="J279" s="59">
        <v>7500000</v>
      </c>
      <c r="K279" s="59">
        <v>7000000</v>
      </c>
      <c r="L279" s="17" t="s">
        <v>173</v>
      </c>
      <c r="M279" s="17" t="s">
        <v>147</v>
      </c>
      <c r="N279" s="17">
        <v>264</v>
      </c>
      <c r="O279" s="17" t="s">
        <v>1405</v>
      </c>
      <c r="P279" s="17" t="s">
        <v>1142</v>
      </c>
      <c r="Q279" s="17" t="s">
        <v>1857</v>
      </c>
      <c r="R279" s="83" t="s">
        <v>149</v>
      </c>
      <c r="S279" s="83" t="s">
        <v>203</v>
      </c>
      <c r="T279" s="83" t="s">
        <v>149</v>
      </c>
      <c r="U279" s="83" t="s">
        <v>203</v>
      </c>
      <c r="V279" s="83" t="s">
        <v>149</v>
      </c>
      <c r="W279" s="83" t="s">
        <v>203</v>
      </c>
      <c r="X279" s="83" t="s">
        <v>149</v>
      </c>
      <c r="Y279" s="83" t="s">
        <v>203</v>
      </c>
      <c r="Z279" s="83" t="s">
        <v>149</v>
      </c>
      <c r="AA279" s="83" t="s">
        <v>149</v>
      </c>
      <c r="AB279" s="83" t="s">
        <v>149</v>
      </c>
      <c r="AC279" s="83" t="s">
        <v>149</v>
      </c>
      <c r="AD279" s="83" t="s">
        <v>149</v>
      </c>
      <c r="AE279" s="83" t="s">
        <v>203</v>
      </c>
      <c r="AF279" s="83" t="s">
        <v>203</v>
      </c>
      <c r="AG279" s="83" t="s">
        <v>160</v>
      </c>
      <c r="AH279" s="83" t="s">
        <v>149</v>
      </c>
      <c r="AI279" s="83" t="s">
        <v>149</v>
      </c>
      <c r="AJ279" s="83" t="s">
        <v>160</v>
      </c>
      <c r="AK279" s="83" t="s">
        <v>149</v>
      </c>
      <c r="AL279" s="83" t="s">
        <v>203</v>
      </c>
      <c r="AM279" s="83" t="s">
        <v>149</v>
      </c>
      <c r="AN279" s="83" t="s">
        <v>203</v>
      </c>
      <c r="AO279" s="17" t="s">
        <v>149</v>
      </c>
      <c r="AP279" s="17" t="s">
        <v>149</v>
      </c>
      <c r="AQ279" s="17" t="s">
        <v>149</v>
      </c>
      <c r="AR279" s="17" t="s">
        <v>149</v>
      </c>
      <c r="AS279" s="17" t="s">
        <v>149</v>
      </c>
      <c r="AT279" s="83" t="s">
        <v>149</v>
      </c>
      <c r="AU279" s="83" t="s">
        <v>203</v>
      </c>
      <c r="AV279" s="83" t="s">
        <v>203</v>
      </c>
      <c r="AW279" s="17" t="s">
        <v>149</v>
      </c>
      <c r="AX279" s="83" t="s">
        <v>149</v>
      </c>
      <c r="AY279" s="83" t="s">
        <v>203</v>
      </c>
      <c r="AZ279" s="83" t="s">
        <v>149</v>
      </c>
      <c r="BA279" s="83" t="s">
        <v>149</v>
      </c>
      <c r="BB279" s="83" t="s">
        <v>203</v>
      </c>
      <c r="BC279" s="83"/>
      <c r="BD279" s="83" t="s">
        <v>149</v>
      </c>
      <c r="BE279" s="83" t="s">
        <v>203</v>
      </c>
      <c r="BF279" s="83" t="s">
        <v>149</v>
      </c>
      <c r="BG279" s="83" t="s">
        <v>149</v>
      </c>
      <c r="BH279" s="83" t="s">
        <v>203</v>
      </c>
      <c r="BI279" s="83" t="s">
        <v>149</v>
      </c>
      <c r="BJ279" s="17" t="s">
        <v>149</v>
      </c>
      <c r="BK279" s="17" t="s">
        <v>203</v>
      </c>
      <c r="BL279" s="83" t="s">
        <v>149</v>
      </c>
      <c r="BM279" s="83" t="s">
        <v>203</v>
      </c>
      <c r="BN279" s="83" t="s">
        <v>149</v>
      </c>
      <c r="BO279" s="83" t="s">
        <v>149</v>
      </c>
      <c r="BP279" s="83" t="s">
        <v>149</v>
      </c>
      <c r="BQ279" s="83" t="s">
        <v>791</v>
      </c>
      <c r="BR279" s="83" t="s">
        <v>149</v>
      </c>
      <c r="BS279" s="83" t="s">
        <v>844</v>
      </c>
      <c r="BT279" s="17" t="s">
        <v>1880</v>
      </c>
      <c r="BU279" s="83" t="s">
        <v>149</v>
      </c>
      <c r="BV279" s="83" t="s">
        <v>149</v>
      </c>
      <c r="BW279" s="83" t="s">
        <v>149</v>
      </c>
      <c r="BX279" s="83" t="s">
        <v>203</v>
      </c>
      <c r="BY279" s="83" t="s">
        <v>149</v>
      </c>
      <c r="BZ279" s="83" t="s">
        <v>149</v>
      </c>
      <c r="CA279" s="83" t="s">
        <v>203</v>
      </c>
      <c r="CB279" s="83" t="s">
        <v>149</v>
      </c>
      <c r="CC279" s="83" t="s">
        <v>203</v>
      </c>
      <c r="CD279" s="83" t="s">
        <v>149</v>
      </c>
      <c r="CE279" s="83" t="s">
        <v>149</v>
      </c>
      <c r="CF279" s="83" t="s">
        <v>149</v>
      </c>
      <c r="CG279" s="83" t="s">
        <v>149</v>
      </c>
      <c r="CH279" s="83" t="s">
        <v>203</v>
      </c>
      <c r="CI279" s="83" t="s">
        <v>149</v>
      </c>
      <c r="CJ279" s="83" t="s">
        <v>149</v>
      </c>
      <c r="CK279" s="83" t="s">
        <v>203</v>
      </c>
      <c r="CL279" s="83" t="s">
        <v>149</v>
      </c>
      <c r="CM279" s="17" t="s">
        <v>203</v>
      </c>
      <c r="CN279" s="83" t="s">
        <v>149</v>
      </c>
      <c r="CO279" s="83" t="s">
        <v>149</v>
      </c>
      <c r="CP279" s="83" t="s">
        <v>149</v>
      </c>
      <c r="CQ279" s="83" t="s">
        <v>149</v>
      </c>
      <c r="CR279" s="83" t="s">
        <v>203</v>
      </c>
      <c r="CS279" s="83" t="s">
        <v>203</v>
      </c>
      <c r="CT279" s="83" t="s">
        <v>149</v>
      </c>
      <c r="CU279" s="83" t="s">
        <v>149</v>
      </c>
      <c r="CV279" s="83" t="s">
        <v>203</v>
      </c>
      <c r="CW279" s="83" t="s">
        <v>149</v>
      </c>
      <c r="CX279" s="83" t="s">
        <v>149</v>
      </c>
      <c r="CY279" s="83" t="s">
        <v>149</v>
      </c>
      <c r="CZ279" s="83" t="s">
        <v>149</v>
      </c>
      <c r="DA279" s="83" t="s">
        <v>203</v>
      </c>
      <c r="DB279" s="83" t="s">
        <v>149</v>
      </c>
      <c r="DC279" s="83" t="s">
        <v>149</v>
      </c>
      <c r="DD279" s="83" t="s">
        <v>149</v>
      </c>
      <c r="DE279" s="83" t="s">
        <v>203</v>
      </c>
      <c r="DF279" s="83" t="s">
        <v>149</v>
      </c>
      <c r="DG279" s="83" t="s">
        <v>149</v>
      </c>
      <c r="DH279" s="83" t="s">
        <v>149</v>
      </c>
      <c r="DI279" s="83" t="s">
        <v>149</v>
      </c>
      <c r="DJ279" s="83" t="s">
        <v>149</v>
      </c>
      <c r="DK279" s="83" t="s">
        <v>149</v>
      </c>
      <c r="DL279" s="83" t="s">
        <v>149</v>
      </c>
      <c r="DM279" s="17" t="s">
        <v>203</v>
      </c>
      <c r="DN279" s="83" t="s">
        <v>203</v>
      </c>
      <c r="DO279" s="83" t="s">
        <v>203</v>
      </c>
      <c r="DP279" s="83" t="s">
        <v>203</v>
      </c>
      <c r="DQ279" s="83" t="s">
        <v>149</v>
      </c>
      <c r="DR279" s="83" t="s">
        <v>203</v>
      </c>
      <c r="DS279" s="83" t="s">
        <v>149</v>
      </c>
      <c r="DT279" s="83" t="s">
        <v>149</v>
      </c>
      <c r="DU279" s="83" t="s">
        <v>149</v>
      </c>
      <c r="DV279" s="83" t="s">
        <v>149</v>
      </c>
      <c r="DW279" s="83" t="s">
        <v>203</v>
      </c>
      <c r="DX279" s="83" t="s">
        <v>149</v>
      </c>
      <c r="DY279" s="83" t="s">
        <v>149</v>
      </c>
      <c r="DZ279" s="17" t="s">
        <v>149</v>
      </c>
      <c r="EA279" s="17" t="s">
        <v>203</v>
      </c>
      <c r="EB279" s="17" t="s">
        <v>149</v>
      </c>
      <c r="EC279" s="83" t="s">
        <v>149</v>
      </c>
      <c r="ED279" s="83" t="s">
        <v>203</v>
      </c>
      <c r="EE279" s="83" t="s">
        <v>149</v>
      </c>
      <c r="EF279" s="17" t="s">
        <v>149</v>
      </c>
      <c r="EG279" s="83" t="s">
        <v>160</v>
      </c>
      <c r="EH279" s="83" t="s">
        <v>149</v>
      </c>
      <c r="EI279" s="83" t="s">
        <v>203</v>
      </c>
      <c r="EJ279" s="83" t="s">
        <v>149</v>
      </c>
      <c r="EK279" s="83" t="s">
        <v>203</v>
      </c>
      <c r="EL279" s="17" t="s">
        <v>1881</v>
      </c>
      <c r="EM279" s="17" t="s">
        <v>1882</v>
      </c>
      <c r="EN279" s="17" t="s">
        <v>1883</v>
      </c>
      <c r="EO279" s="17" t="s">
        <v>1884</v>
      </c>
      <c r="EP279" s="17" t="s">
        <v>1885</v>
      </c>
      <c r="EQ279" s="17" t="s">
        <v>1886</v>
      </c>
      <c r="ER279" s="17" t="s">
        <v>1887</v>
      </c>
      <c r="ES279" s="17" t="s">
        <v>1888</v>
      </c>
      <c r="ET279" s="15"/>
      <c r="EU279" s="15"/>
      <c r="EV279" s="15"/>
      <c r="EW279" s="15"/>
      <c r="EX279" s="15"/>
      <c r="EY279" s="15"/>
      <c r="EZ279" s="15"/>
      <c r="FA279" s="15"/>
      <c r="FB279" s="15"/>
      <c r="FC279" s="15"/>
      <c r="FD279" s="15"/>
      <c r="FE279" s="15"/>
      <c r="FF279" s="15"/>
      <c r="FG279" s="15"/>
      <c r="FH279" s="15"/>
      <c r="FI279" s="15"/>
      <c r="FJ279" s="15"/>
      <c r="FK279" s="15"/>
      <c r="FL279" s="15"/>
      <c r="FM279" s="15"/>
      <c r="FN279" s="15"/>
      <c r="FO279" s="15"/>
      <c r="FP279" s="15"/>
      <c r="FQ279" s="15"/>
      <c r="FR279" s="15"/>
      <c r="FS279" s="15"/>
      <c r="FT279" s="15"/>
      <c r="FU279" s="15"/>
      <c r="FV279" s="15"/>
      <c r="FW279" s="15"/>
      <c r="FX279" s="15"/>
      <c r="FY279" s="15"/>
      <c r="FZ279" s="15"/>
      <c r="GA279" s="15"/>
      <c r="GB279" s="15"/>
      <c r="GC279" s="15"/>
      <c r="GD279" s="15"/>
      <c r="GE279" s="15"/>
      <c r="GF279" s="15"/>
      <c r="GG279" s="15"/>
      <c r="GH279" s="15"/>
      <c r="GI279" s="15"/>
      <c r="GJ279" s="15"/>
      <c r="GK279" s="15"/>
      <c r="GL279" s="15"/>
      <c r="GM279" s="15"/>
      <c r="GN279" s="15"/>
      <c r="GO279" s="15"/>
      <c r="GP279" s="15"/>
      <c r="GQ279" s="15"/>
      <c r="GR279" s="15"/>
      <c r="GS279" s="15"/>
      <c r="GT279" s="15"/>
      <c r="GU279" s="15"/>
      <c r="GV279" s="15"/>
      <c r="GW279" s="15"/>
      <c r="GX279" s="15"/>
      <c r="GY279" s="15"/>
      <c r="GZ279" s="15"/>
      <c r="HA279" s="15"/>
      <c r="HB279" s="15"/>
      <c r="HC279" s="15"/>
      <c r="HD279" s="15"/>
      <c r="HE279" s="15"/>
      <c r="HF279" s="15"/>
      <c r="HG279" s="15"/>
      <c r="HH279" s="15"/>
      <c r="HI279" s="15"/>
      <c r="HJ279" s="15"/>
      <c r="HK279" s="15"/>
      <c r="HL279" s="15"/>
      <c r="HM279" s="15"/>
      <c r="HN279" s="15"/>
      <c r="HO279" s="15"/>
      <c r="HP279" s="15"/>
      <c r="HQ279" s="15"/>
      <c r="HR279" s="15"/>
      <c r="HS279" s="15"/>
      <c r="HT279" s="15"/>
      <c r="HU279" s="15"/>
      <c r="HV279" s="15"/>
      <c r="HW279" s="15"/>
      <c r="HX279" s="15"/>
      <c r="HY279" s="15"/>
      <c r="HZ279" s="15"/>
    </row>
    <row r="280" spans="1:234" s="25" customFormat="1" ht="15.75" customHeight="1" x14ac:dyDescent="0.35">
      <c r="A280" s="34">
        <v>278</v>
      </c>
      <c r="B280" s="17" t="s">
        <v>1889</v>
      </c>
      <c r="C280" s="82" t="s">
        <v>1890</v>
      </c>
      <c r="D280" s="17" t="s">
        <v>846</v>
      </c>
      <c r="E280" s="17" t="s">
        <v>1879</v>
      </c>
      <c r="F280" s="17">
        <v>43</v>
      </c>
      <c r="G280" s="17">
        <v>5</v>
      </c>
      <c r="H280" s="17" t="s">
        <v>157</v>
      </c>
      <c r="I280" s="17" t="s">
        <v>172</v>
      </c>
      <c r="J280" s="59">
        <v>8500000</v>
      </c>
      <c r="K280" s="59">
        <v>7500000</v>
      </c>
      <c r="L280" s="17" t="s">
        <v>173</v>
      </c>
      <c r="M280" s="17" t="s">
        <v>147</v>
      </c>
      <c r="N280" s="17">
        <v>264</v>
      </c>
      <c r="O280" s="17" t="s">
        <v>212</v>
      </c>
      <c r="P280" s="17" t="s">
        <v>1142</v>
      </c>
      <c r="Q280" s="17" t="s">
        <v>1857</v>
      </c>
      <c r="R280" s="83" t="s">
        <v>149</v>
      </c>
      <c r="S280" s="83" t="s">
        <v>203</v>
      </c>
      <c r="T280" s="83" t="s">
        <v>149</v>
      </c>
      <c r="U280" s="83" t="s">
        <v>203</v>
      </c>
      <c r="V280" s="83" t="s">
        <v>149</v>
      </c>
      <c r="W280" s="83" t="s">
        <v>203</v>
      </c>
      <c r="X280" s="83" t="s">
        <v>149</v>
      </c>
      <c r="Y280" s="83" t="s">
        <v>203</v>
      </c>
      <c r="Z280" s="83" t="s">
        <v>149</v>
      </c>
      <c r="AA280" s="83" t="s">
        <v>203</v>
      </c>
      <c r="AB280" s="83" t="s">
        <v>149</v>
      </c>
      <c r="AC280" s="83" t="s">
        <v>160</v>
      </c>
      <c r="AD280" s="83" t="s">
        <v>149</v>
      </c>
      <c r="AE280" s="83" t="s">
        <v>203</v>
      </c>
      <c r="AF280" s="83" t="s">
        <v>149</v>
      </c>
      <c r="AG280" s="83" t="s">
        <v>160</v>
      </c>
      <c r="AH280" s="83" t="s">
        <v>149</v>
      </c>
      <c r="AI280" s="83" t="s">
        <v>160</v>
      </c>
      <c r="AJ280" s="83" t="s">
        <v>149</v>
      </c>
      <c r="AK280" s="83" t="s">
        <v>203</v>
      </c>
      <c r="AL280" s="83" t="s">
        <v>149</v>
      </c>
      <c r="AM280" s="83" t="s">
        <v>203</v>
      </c>
      <c r="AN280" s="83" t="s">
        <v>1891</v>
      </c>
      <c r="AO280" s="17" t="s">
        <v>149</v>
      </c>
      <c r="AP280" s="17" t="s">
        <v>203</v>
      </c>
      <c r="AQ280" s="17" t="s">
        <v>149</v>
      </c>
      <c r="AR280" s="17" t="s">
        <v>160</v>
      </c>
      <c r="AS280" s="17" t="s">
        <v>149</v>
      </c>
      <c r="AT280" s="83" t="s">
        <v>203</v>
      </c>
      <c r="AU280" s="83" t="s">
        <v>149</v>
      </c>
      <c r="AV280" s="83" t="s">
        <v>203</v>
      </c>
      <c r="AW280" s="17" t="s">
        <v>149</v>
      </c>
      <c r="AX280" s="83" t="s">
        <v>203</v>
      </c>
      <c r="AY280" s="83" t="s">
        <v>149</v>
      </c>
      <c r="AZ280" s="83" t="s">
        <v>203</v>
      </c>
      <c r="BA280" s="83" t="s">
        <v>149</v>
      </c>
      <c r="BB280" s="83" t="s">
        <v>203</v>
      </c>
      <c r="BC280" s="83"/>
      <c r="BD280" s="83" t="s">
        <v>149</v>
      </c>
      <c r="BE280" s="83" t="s">
        <v>203</v>
      </c>
      <c r="BF280" s="83" t="s">
        <v>149</v>
      </c>
      <c r="BG280" s="83" t="s">
        <v>149</v>
      </c>
      <c r="BH280" s="83" t="s">
        <v>203</v>
      </c>
      <c r="BI280" s="83" t="s">
        <v>149</v>
      </c>
      <c r="BJ280" s="17" t="s">
        <v>149</v>
      </c>
      <c r="BK280" s="17" t="s">
        <v>203</v>
      </c>
      <c r="BL280" s="83" t="s">
        <v>149</v>
      </c>
      <c r="BM280" s="83" t="s">
        <v>203</v>
      </c>
      <c r="BN280" s="83" t="s">
        <v>203</v>
      </c>
      <c r="BO280" s="83" t="s">
        <v>149</v>
      </c>
      <c r="BP280" s="83" t="s">
        <v>791</v>
      </c>
      <c r="BQ280" s="83" t="s">
        <v>149</v>
      </c>
      <c r="BR280" s="83" t="s">
        <v>791</v>
      </c>
      <c r="BS280" s="83" t="s">
        <v>149</v>
      </c>
      <c r="BT280" s="17" t="s">
        <v>160</v>
      </c>
      <c r="BU280" s="83" t="s">
        <v>149</v>
      </c>
      <c r="BV280" s="83" t="s">
        <v>203</v>
      </c>
      <c r="BW280" s="83" t="s">
        <v>149</v>
      </c>
      <c r="BX280" s="83" t="s">
        <v>203</v>
      </c>
      <c r="BY280" s="83" t="s">
        <v>149</v>
      </c>
      <c r="BZ280" s="83" t="s">
        <v>203</v>
      </c>
      <c r="CA280" s="83" t="s">
        <v>149</v>
      </c>
      <c r="CB280" s="83" t="s">
        <v>203</v>
      </c>
      <c r="CC280" s="83" t="s">
        <v>149</v>
      </c>
      <c r="CD280" s="83" t="s">
        <v>203</v>
      </c>
      <c r="CE280" s="83" t="s">
        <v>203</v>
      </c>
      <c r="CF280" s="83" t="s">
        <v>160</v>
      </c>
      <c r="CG280" s="83" t="s">
        <v>203</v>
      </c>
      <c r="CH280" s="83" t="s">
        <v>149</v>
      </c>
      <c r="CI280" s="83" t="s">
        <v>203</v>
      </c>
      <c r="CJ280" s="83" t="s">
        <v>149</v>
      </c>
      <c r="CK280" s="83" t="s">
        <v>149</v>
      </c>
      <c r="CL280" s="83" t="s">
        <v>203</v>
      </c>
      <c r="CM280" s="17" t="s">
        <v>149</v>
      </c>
      <c r="CN280" s="83" t="s">
        <v>160</v>
      </c>
      <c r="CO280" s="83" t="s">
        <v>149</v>
      </c>
      <c r="CP280" s="83" t="s">
        <v>149</v>
      </c>
      <c r="CQ280" s="83" t="s">
        <v>203</v>
      </c>
      <c r="CR280" s="83" t="s">
        <v>149</v>
      </c>
      <c r="CS280" s="83" t="s">
        <v>149</v>
      </c>
      <c r="CT280" s="83" t="s">
        <v>203</v>
      </c>
      <c r="CU280" s="83" t="s">
        <v>149</v>
      </c>
      <c r="CV280" s="83" t="s">
        <v>203</v>
      </c>
      <c r="CW280" s="83" t="s">
        <v>203</v>
      </c>
      <c r="CX280" s="83" t="s">
        <v>791</v>
      </c>
      <c r="CY280" s="83" t="s">
        <v>149</v>
      </c>
      <c r="CZ280" s="83" t="s">
        <v>149</v>
      </c>
      <c r="DA280" s="83" t="s">
        <v>203</v>
      </c>
      <c r="DB280" s="83" t="s">
        <v>149</v>
      </c>
      <c r="DC280" s="83" t="s">
        <v>203</v>
      </c>
      <c r="DD280" s="83" t="s">
        <v>203</v>
      </c>
      <c r="DE280" s="83" t="s">
        <v>149</v>
      </c>
      <c r="DF280" s="83" t="s">
        <v>149</v>
      </c>
      <c r="DG280" s="83" t="s">
        <v>149</v>
      </c>
      <c r="DH280" s="83" t="s">
        <v>203</v>
      </c>
      <c r="DI280" s="83" t="s">
        <v>203</v>
      </c>
      <c r="DJ280" s="83" t="s">
        <v>149</v>
      </c>
      <c r="DK280" s="83" t="s">
        <v>149</v>
      </c>
      <c r="DL280" s="83" t="s">
        <v>203</v>
      </c>
      <c r="DM280" s="17" t="s">
        <v>149</v>
      </c>
      <c r="DN280" s="83" t="s">
        <v>203</v>
      </c>
      <c r="DO280" s="83" t="s">
        <v>203</v>
      </c>
      <c r="DP280" s="83" t="s">
        <v>149</v>
      </c>
      <c r="DQ280" s="83" t="s">
        <v>149</v>
      </c>
      <c r="DR280" s="83" t="s">
        <v>203</v>
      </c>
      <c r="DS280" s="83" t="s">
        <v>160</v>
      </c>
      <c r="DT280" s="83" t="s">
        <v>203</v>
      </c>
      <c r="DU280" s="83" t="s">
        <v>203</v>
      </c>
      <c r="DV280" s="83" t="s">
        <v>203</v>
      </c>
      <c r="DW280" s="83" t="s">
        <v>149</v>
      </c>
      <c r="DX280" s="83" t="s">
        <v>149</v>
      </c>
      <c r="DY280" s="83" t="s">
        <v>149</v>
      </c>
      <c r="DZ280" s="17" t="s">
        <v>149</v>
      </c>
      <c r="EA280" s="17" t="s">
        <v>203</v>
      </c>
      <c r="EB280" s="17" t="s">
        <v>149</v>
      </c>
      <c r="EC280" s="83" t="s">
        <v>203</v>
      </c>
      <c r="ED280" s="83" t="s">
        <v>149</v>
      </c>
      <c r="EE280" s="83" t="s">
        <v>160</v>
      </c>
      <c r="EF280" s="17" t="s">
        <v>149</v>
      </c>
      <c r="EG280" s="83" t="s">
        <v>149</v>
      </c>
      <c r="EH280" s="83" t="s">
        <v>149</v>
      </c>
      <c r="EI280" s="83" t="s">
        <v>149</v>
      </c>
      <c r="EJ280" s="83" t="s">
        <v>203</v>
      </c>
      <c r="EK280" s="83" t="s">
        <v>203</v>
      </c>
      <c r="EL280" s="17" t="s">
        <v>1892</v>
      </c>
      <c r="EM280" s="17" t="s">
        <v>1893</v>
      </c>
      <c r="EN280" s="17" t="s">
        <v>1894</v>
      </c>
      <c r="EO280" s="17" t="s">
        <v>1895</v>
      </c>
      <c r="EP280" s="17" t="s">
        <v>1896</v>
      </c>
      <c r="EQ280" s="17" t="s">
        <v>1897</v>
      </c>
      <c r="ER280" s="17" t="s">
        <v>1898</v>
      </c>
      <c r="ES280" s="17" t="s">
        <v>1899</v>
      </c>
      <c r="ET280" s="15"/>
      <c r="EU280" s="15"/>
      <c r="EV280" s="15"/>
      <c r="EW280" s="15"/>
      <c r="EX280" s="15"/>
      <c r="EY280" s="15"/>
      <c r="EZ280" s="15"/>
      <c r="FA280" s="15"/>
      <c r="FB280" s="15"/>
      <c r="FC280" s="15"/>
      <c r="FD280" s="15"/>
      <c r="FE280" s="15"/>
      <c r="FF280" s="15"/>
      <c r="FG280" s="15"/>
      <c r="FH280" s="15"/>
      <c r="FI280" s="15"/>
      <c r="FJ280" s="15"/>
      <c r="FK280" s="15"/>
      <c r="FL280" s="15"/>
      <c r="FM280" s="15"/>
      <c r="FN280" s="15"/>
      <c r="FO280" s="15"/>
      <c r="FP280" s="15"/>
      <c r="FQ280" s="15"/>
      <c r="FR280" s="15"/>
      <c r="FS280" s="15"/>
      <c r="FT280" s="15"/>
      <c r="FU280" s="15"/>
      <c r="FV280" s="15"/>
      <c r="FW280" s="15"/>
      <c r="FX280" s="15"/>
      <c r="FY280" s="15"/>
      <c r="FZ280" s="15"/>
      <c r="GA280" s="15"/>
      <c r="GB280" s="15"/>
      <c r="GC280" s="15"/>
      <c r="GD280" s="15"/>
      <c r="GE280" s="15"/>
      <c r="GF280" s="15"/>
      <c r="GG280" s="15"/>
      <c r="GH280" s="15"/>
      <c r="GI280" s="15"/>
      <c r="GJ280" s="15"/>
      <c r="GK280" s="15"/>
      <c r="GL280" s="15"/>
      <c r="GM280" s="15"/>
      <c r="GN280" s="15"/>
      <c r="GO280" s="15"/>
      <c r="GP280" s="15"/>
      <c r="GQ280" s="15"/>
      <c r="GR280" s="15"/>
      <c r="GS280" s="15"/>
      <c r="GT280" s="15"/>
      <c r="GU280" s="15"/>
      <c r="GV280" s="15"/>
      <c r="GW280" s="15"/>
      <c r="GX280" s="15"/>
      <c r="GY280" s="15"/>
      <c r="GZ280" s="15"/>
      <c r="HA280" s="15"/>
      <c r="HB280" s="15"/>
      <c r="HC280" s="15"/>
      <c r="HD280" s="15"/>
      <c r="HE280" s="15"/>
      <c r="HF280" s="15"/>
      <c r="HG280" s="15"/>
      <c r="HH280" s="15"/>
      <c r="HI280" s="15"/>
      <c r="HJ280" s="15"/>
      <c r="HK280" s="15"/>
      <c r="HL280" s="15"/>
      <c r="HM280" s="15"/>
      <c r="HN280" s="15"/>
      <c r="HO280" s="15"/>
      <c r="HP280" s="15"/>
      <c r="HQ280" s="15"/>
      <c r="HR280" s="15"/>
      <c r="HS280" s="15"/>
      <c r="HT280" s="15"/>
      <c r="HU280" s="15"/>
      <c r="HV280" s="15"/>
      <c r="HW280" s="15"/>
      <c r="HX280" s="15"/>
      <c r="HY280" s="15"/>
      <c r="HZ280" s="15"/>
    </row>
    <row r="281" spans="1:234" s="25" customFormat="1" ht="15.75" customHeight="1" x14ac:dyDescent="0.35">
      <c r="A281" s="34">
        <v>279</v>
      </c>
      <c r="B281" s="17" t="s">
        <v>1900</v>
      </c>
      <c r="C281" s="82" t="s">
        <v>1901</v>
      </c>
      <c r="D281" s="17" t="s">
        <v>846</v>
      </c>
      <c r="E281" s="17" t="s">
        <v>1879</v>
      </c>
      <c r="F281" s="17">
        <v>51</v>
      </c>
      <c r="G281" s="17">
        <v>4</v>
      </c>
      <c r="H281" s="17" t="s">
        <v>157</v>
      </c>
      <c r="I281" s="17" t="s">
        <v>158</v>
      </c>
      <c r="J281" s="59">
        <v>5200000</v>
      </c>
      <c r="K281" s="59">
        <v>5000000</v>
      </c>
      <c r="L281" s="17" t="s">
        <v>173</v>
      </c>
      <c r="M281" s="17" t="s">
        <v>147</v>
      </c>
      <c r="N281" s="17">
        <v>264</v>
      </c>
      <c r="O281" s="17" t="s">
        <v>644</v>
      </c>
      <c r="P281" s="17" t="s">
        <v>1809</v>
      </c>
      <c r="Q281" s="17" t="s">
        <v>1857</v>
      </c>
      <c r="R281" s="83" t="s">
        <v>149</v>
      </c>
      <c r="S281" s="83" t="s">
        <v>203</v>
      </c>
      <c r="T281" s="83" t="s">
        <v>149</v>
      </c>
      <c r="U281" s="83" t="s">
        <v>203</v>
      </c>
      <c r="V281" s="83" t="s">
        <v>149</v>
      </c>
      <c r="W281" s="83" t="s">
        <v>203</v>
      </c>
      <c r="X281" s="83" t="s">
        <v>149</v>
      </c>
      <c r="Y281" s="83" t="s">
        <v>203</v>
      </c>
      <c r="Z281" s="83" t="s">
        <v>149</v>
      </c>
      <c r="AA281" s="83" t="s">
        <v>203</v>
      </c>
      <c r="AB281" s="83" t="s">
        <v>149</v>
      </c>
      <c r="AC281" s="83" t="s">
        <v>160</v>
      </c>
      <c r="AD281" s="83" t="s">
        <v>149</v>
      </c>
      <c r="AE281" s="83" t="s">
        <v>149</v>
      </c>
      <c r="AF281" s="83" t="s">
        <v>149</v>
      </c>
      <c r="AG281" s="83" t="s">
        <v>160</v>
      </c>
      <c r="AH281" s="83" t="s">
        <v>149</v>
      </c>
      <c r="AI281" s="83" t="s">
        <v>160</v>
      </c>
      <c r="AJ281" s="83" t="s">
        <v>149</v>
      </c>
      <c r="AK281" s="83" t="s">
        <v>149</v>
      </c>
      <c r="AL281" s="83" t="s">
        <v>149</v>
      </c>
      <c r="AM281" s="83" t="s">
        <v>149</v>
      </c>
      <c r="AN281" s="83" t="s">
        <v>1902</v>
      </c>
      <c r="AO281" s="17" t="s">
        <v>149</v>
      </c>
      <c r="AP281" s="17" t="s">
        <v>149</v>
      </c>
      <c r="AQ281" s="17" t="s">
        <v>149</v>
      </c>
      <c r="AR281" s="17" t="s">
        <v>160</v>
      </c>
      <c r="AS281" s="17" t="s">
        <v>149</v>
      </c>
      <c r="AT281" s="83" t="s">
        <v>149</v>
      </c>
      <c r="AU281" s="83" t="s">
        <v>203</v>
      </c>
      <c r="AV281" s="83" t="s">
        <v>149</v>
      </c>
      <c r="AW281" s="17" t="s">
        <v>148</v>
      </c>
      <c r="AX281" s="83" t="s">
        <v>149</v>
      </c>
      <c r="AY281" s="83" t="s">
        <v>203</v>
      </c>
      <c r="AZ281" s="83" t="s">
        <v>149</v>
      </c>
      <c r="BA281" s="83" t="s">
        <v>149</v>
      </c>
      <c r="BB281" s="83" t="s">
        <v>203</v>
      </c>
      <c r="BC281" s="83"/>
      <c r="BD281" s="83" t="s">
        <v>149</v>
      </c>
      <c r="BE281" s="83" t="s">
        <v>203</v>
      </c>
      <c r="BF281" s="83" t="s">
        <v>149</v>
      </c>
      <c r="BG281" s="83" t="s">
        <v>149</v>
      </c>
      <c r="BH281" s="83" t="s">
        <v>203</v>
      </c>
      <c r="BI281" s="83" t="s">
        <v>149</v>
      </c>
      <c r="BJ281" s="17" t="s">
        <v>149</v>
      </c>
      <c r="BK281" s="17" t="s">
        <v>203</v>
      </c>
      <c r="BL281" s="83" t="s">
        <v>149</v>
      </c>
      <c r="BM281" s="83" t="s">
        <v>203</v>
      </c>
      <c r="BN281" s="83" t="s">
        <v>149</v>
      </c>
      <c r="BO281" s="83" t="s">
        <v>160</v>
      </c>
      <c r="BP281" s="83" t="s">
        <v>149</v>
      </c>
      <c r="BQ281" s="83" t="s">
        <v>149</v>
      </c>
      <c r="BR281" s="83" t="s">
        <v>791</v>
      </c>
      <c r="BS281" s="83" t="s">
        <v>160</v>
      </c>
      <c r="BT281" s="17" t="s">
        <v>149</v>
      </c>
      <c r="BU281" s="83" t="s">
        <v>203</v>
      </c>
      <c r="BV281" s="83" t="s">
        <v>149</v>
      </c>
      <c r="BW281" s="83" t="s">
        <v>149</v>
      </c>
      <c r="BX281" s="83" t="s">
        <v>203</v>
      </c>
      <c r="BY281" s="83" t="s">
        <v>149</v>
      </c>
      <c r="BZ281" s="83" t="s">
        <v>149</v>
      </c>
      <c r="CA281" s="83" t="s">
        <v>203</v>
      </c>
      <c r="CB281" s="83" t="s">
        <v>149</v>
      </c>
      <c r="CC281" s="83" t="s">
        <v>203</v>
      </c>
      <c r="CD281" s="83" t="s">
        <v>149</v>
      </c>
      <c r="CE281" s="83" t="s">
        <v>149</v>
      </c>
      <c r="CF281" s="83" t="s">
        <v>160</v>
      </c>
      <c r="CG281" s="83" t="s">
        <v>149</v>
      </c>
      <c r="CH281" s="83" t="s">
        <v>203</v>
      </c>
      <c r="CI281" s="83" t="s">
        <v>149</v>
      </c>
      <c r="CJ281" s="83" t="s">
        <v>203</v>
      </c>
      <c r="CK281" s="83" t="s">
        <v>149</v>
      </c>
      <c r="CL281" s="83" t="s">
        <v>203</v>
      </c>
      <c r="CM281" s="17" t="s">
        <v>149</v>
      </c>
      <c r="CN281" s="83" t="s">
        <v>160</v>
      </c>
      <c r="CO281" s="83" t="s">
        <v>160</v>
      </c>
      <c r="CP281" s="83" t="s">
        <v>160</v>
      </c>
      <c r="CQ281" s="83" t="s">
        <v>203</v>
      </c>
      <c r="CR281" s="83" t="s">
        <v>203</v>
      </c>
      <c r="CS281" s="83" t="s">
        <v>149</v>
      </c>
      <c r="CT281" s="83" t="s">
        <v>203</v>
      </c>
      <c r="CU281" s="83" t="s">
        <v>149</v>
      </c>
      <c r="CV281" s="83" t="s">
        <v>203</v>
      </c>
      <c r="CW281" s="83" t="s">
        <v>149</v>
      </c>
      <c r="CX281" s="83" t="s">
        <v>149</v>
      </c>
      <c r="CY281" s="83" t="s">
        <v>149</v>
      </c>
      <c r="CZ281" s="83" t="s">
        <v>203</v>
      </c>
      <c r="DA281" s="83" t="s">
        <v>149</v>
      </c>
      <c r="DB281" s="83" t="s">
        <v>203</v>
      </c>
      <c r="DC281" s="83" t="s">
        <v>149</v>
      </c>
      <c r="DD281" s="83" t="s">
        <v>203</v>
      </c>
      <c r="DE281" s="83" t="s">
        <v>149</v>
      </c>
      <c r="DF281" s="83" t="s">
        <v>203</v>
      </c>
      <c r="DG281" s="83" t="s">
        <v>149</v>
      </c>
      <c r="DH281" s="83" t="s">
        <v>203</v>
      </c>
      <c r="DI281" s="83" t="s">
        <v>149</v>
      </c>
      <c r="DJ281" s="83" t="s">
        <v>203</v>
      </c>
      <c r="DK281" s="83" t="s">
        <v>149</v>
      </c>
      <c r="DL281" s="83" t="s">
        <v>203</v>
      </c>
      <c r="DM281" s="17" t="s">
        <v>149</v>
      </c>
      <c r="DN281" s="83" t="s">
        <v>203</v>
      </c>
      <c r="DO281" s="83" t="s">
        <v>149</v>
      </c>
      <c r="DP281" s="83" t="s">
        <v>203</v>
      </c>
      <c r="DQ281" s="83" t="s">
        <v>203</v>
      </c>
      <c r="DR281" s="83" t="s">
        <v>149</v>
      </c>
      <c r="DS281" s="83" t="s">
        <v>160</v>
      </c>
      <c r="DT281" s="83" t="s">
        <v>149</v>
      </c>
      <c r="DU281" s="83" t="s">
        <v>203</v>
      </c>
      <c r="DV281" s="83" t="s">
        <v>149</v>
      </c>
      <c r="DW281" s="83" t="s">
        <v>203</v>
      </c>
      <c r="DX281" s="83" t="s">
        <v>149</v>
      </c>
      <c r="DY281" s="83" t="s">
        <v>203</v>
      </c>
      <c r="DZ281" s="17" t="s">
        <v>149</v>
      </c>
      <c r="EA281" s="17" t="s">
        <v>203</v>
      </c>
      <c r="EB281" s="17" t="s">
        <v>149</v>
      </c>
      <c r="EC281" s="83" t="s">
        <v>203</v>
      </c>
      <c r="ED281" s="83" t="s">
        <v>203</v>
      </c>
      <c r="EE281" s="83" t="s">
        <v>160</v>
      </c>
      <c r="EF281" s="17" t="s">
        <v>149</v>
      </c>
      <c r="EG281" s="83" t="s">
        <v>149</v>
      </c>
      <c r="EH281" s="83" t="s">
        <v>149</v>
      </c>
      <c r="EI281" s="83" t="s">
        <v>203</v>
      </c>
      <c r="EJ281" s="83" t="s">
        <v>149</v>
      </c>
      <c r="EK281" s="83"/>
      <c r="EL281" s="17" t="s">
        <v>1903</v>
      </c>
      <c r="EM281" s="17" t="s">
        <v>1904</v>
      </c>
      <c r="EN281" s="17" t="s">
        <v>1905</v>
      </c>
      <c r="EO281" s="17" t="s">
        <v>1906</v>
      </c>
      <c r="EP281" s="17" t="s">
        <v>1907</v>
      </c>
      <c r="EQ281" s="17" t="s">
        <v>1908</v>
      </c>
      <c r="ER281" s="17" t="s">
        <v>1909</v>
      </c>
      <c r="ES281" s="17" t="s">
        <v>1910</v>
      </c>
      <c r="ET281" s="15"/>
      <c r="EU281" s="15"/>
      <c r="EV281" s="15"/>
      <c r="EW281" s="15"/>
      <c r="EX281" s="15"/>
      <c r="EY281" s="15"/>
      <c r="EZ281" s="15"/>
      <c r="FA281" s="15"/>
      <c r="FB281" s="15"/>
      <c r="FC281" s="15"/>
      <c r="FD281" s="15"/>
      <c r="FE281" s="15"/>
      <c r="FF281" s="15"/>
      <c r="FG281" s="15"/>
      <c r="FH281" s="15"/>
      <c r="FI281" s="15"/>
      <c r="FJ281" s="15"/>
      <c r="FK281" s="15"/>
      <c r="FL281" s="15"/>
      <c r="FM281" s="15"/>
      <c r="FN281" s="15"/>
      <c r="FO281" s="15"/>
      <c r="FP281" s="15"/>
      <c r="FQ281" s="15"/>
      <c r="FR281" s="15"/>
      <c r="FS281" s="15"/>
      <c r="FT281" s="15"/>
      <c r="FU281" s="15"/>
      <c r="FV281" s="15"/>
      <c r="FW281" s="15"/>
      <c r="FX281" s="15"/>
      <c r="FY281" s="15"/>
      <c r="FZ281" s="15"/>
      <c r="GA281" s="15"/>
      <c r="GB281" s="15"/>
      <c r="GC281" s="15"/>
      <c r="GD281" s="15"/>
      <c r="GE281" s="15"/>
      <c r="GF281" s="15"/>
      <c r="GG281" s="15"/>
      <c r="GH281" s="15"/>
      <c r="GI281" s="15"/>
      <c r="GJ281" s="15"/>
      <c r="GK281" s="15"/>
      <c r="GL281" s="15"/>
      <c r="GM281" s="15"/>
      <c r="GN281" s="15"/>
      <c r="GO281" s="15"/>
      <c r="GP281" s="15"/>
      <c r="GQ281" s="15"/>
      <c r="GR281" s="15"/>
      <c r="GS281" s="15"/>
      <c r="GT281" s="15"/>
      <c r="GU281" s="15"/>
      <c r="GV281" s="15"/>
      <c r="GW281" s="15"/>
      <c r="GX281" s="15"/>
      <c r="GY281" s="15"/>
      <c r="GZ281" s="15"/>
      <c r="HA281" s="15"/>
      <c r="HB281" s="15"/>
      <c r="HC281" s="15"/>
      <c r="HD281" s="15"/>
      <c r="HE281" s="15"/>
      <c r="HF281" s="15"/>
      <c r="HG281" s="15"/>
      <c r="HH281" s="15"/>
      <c r="HI281" s="15"/>
      <c r="HJ281" s="15"/>
      <c r="HK281" s="15"/>
      <c r="HL281" s="15"/>
      <c r="HM281" s="15"/>
      <c r="HN281" s="15"/>
      <c r="HO281" s="15"/>
      <c r="HP281" s="15"/>
      <c r="HQ281" s="15"/>
      <c r="HR281" s="15"/>
      <c r="HS281" s="15"/>
      <c r="HT281" s="15"/>
      <c r="HU281" s="15"/>
      <c r="HV281" s="15"/>
      <c r="HW281" s="15"/>
      <c r="HX281" s="15"/>
      <c r="HY281" s="15"/>
      <c r="HZ281" s="15"/>
    </row>
    <row r="282" spans="1:234" s="25" customFormat="1" ht="15.75" customHeight="1" x14ac:dyDescent="0.35">
      <c r="A282" s="34">
        <v>280</v>
      </c>
      <c r="B282" s="17" t="s">
        <v>1911</v>
      </c>
      <c r="C282" s="82" t="s">
        <v>1912</v>
      </c>
      <c r="D282" s="17" t="s">
        <v>846</v>
      </c>
      <c r="E282" s="17" t="s">
        <v>1879</v>
      </c>
      <c r="F282" s="17">
        <v>56</v>
      </c>
      <c r="G282" s="17">
        <v>5</v>
      </c>
      <c r="H282" s="17" t="s">
        <v>157</v>
      </c>
      <c r="I282" s="17" t="s">
        <v>210</v>
      </c>
      <c r="J282" s="59">
        <v>4800000</v>
      </c>
      <c r="K282" s="59">
        <v>4500000</v>
      </c>
      <c r="L282" s="17" t="s">
        <v>173</v>
      </c>
      <c r="M282" s="17" t="s">
        <v>147</v>
      </c>
      <c r="N282" s="17">
        <v>264</v>
      </c>
      <c r="O282" s="17" t="s">
        <v>1444</v>
      </c>
      <c r="P282" s="17" t="s">
        <v>1426</v>
      </c>
      <c r="Q282" s="17" t="s">
        <v>1857</v>
      </c>
      <c r="R282" s="83" t="s">
        <v>149</v>
      </c>
      <c r="S282" s="83" t="s">
        <v>203</v>
      </c>
      <c r="T282" s="83" t="s">
        <v>149</v>
      </c>
      <c r="U282" s="83" t="s">
        <v>203</v>
      </c>
      <c r="V282" s="83" t="s">
        <v>149</v>
      </c>
      <c r="W282" s="83" t="s">
        <v>203</v>
      </c>
      <c r="X282" s="83" t="s">
        <v>149</v>
      </c>
      <c r="Y282" s="83" t="s">
        <v>203</v>
      </c>
      <c r="Z282" s="83" t="s">
        <v>149</v>
      </c>
      <c r="AA282" s="83" t="s">
        <v>203</v>
      </c>
      <c r="AB282" s="83" t="s">
        <v>149</v>
      </c>
      <c r="AC282" s="83" t="s">
        <v>160</v>
      </c>
      <c r="AD282" s="83" t="s">
        <v>203</v>
      </c>
      <c r="AE282" s="83" t="s">
        <v>149</v>
      </c>
      <c r="AF282" s="83" t="s">
        <v>203</v>
      </c>
      <c r="AG282" s="83" t="s">
        <v>149</v>
      </c>
      <c r="AH282" s="83" t="s">
        <v>160</v>
      </c>
      <c r="AI282" s="83" t="s">
        <v>149</v>
      </c>
      <c r="AJ282" s="83" t="s">
        <v>160</v>
      </c>
      <c r="AK282" s="83" t="s">
        <v>149</v>
      </c>
      <c r="AL282" s="83" t="s">
        <v>203</v>
      </c>
      <c r="AM282" s="83" t="s">
        <v>149</v>
      </c>
      <c r="AN282" s="83" t="s">
        <v>203</v>
      </c>
      <c r="AO282" s="17" t="s">
        <v>148</v>
      </c>
      <c r="AP282" s="17" t="s">
        <v>149</v>
      </c>
      <c r="AQ282" s="17" t="s">
        <v>1913</v>
      </c>
      <c r="AR282" s="17" t="s">
        <v>160</v>
      </c>
      <c r="AS282" s="17" t="s">
        <v>149</v>
      </c>
      <c r="AT282" s="83" t="s">
        <v>149</v>
      </c>
      <c r="AU282" s="83" t="s">
        <v>149</v>
      </c>
      <c r="AV282" s="83" t="s">
        <v>203</v>
      </c>
      <c r="AW282" s="17" t="s">
        <v>148</v>
      </c>
      <c r="AX282" s="83" t="s">
        <v>149</v>
      </c>
      <c r="AY282" s="83" t="s">
        <v>203</v>
      </c>
      <c r="AZ282" s="83" t="s">
        <v>149</v>
      </c>
      <c r="BA282" s="83" t="s">
        <v>203</v>
      </c>
      <c r="BB282" s="83" t="s">
        <v>149</v>
      </c>
      <c r="BC282" s="83"/>
      <c r="BD282" s="83" t="s">
        <v>149</v>
      </c>
      <c r="BE282" s="83" t="s">
        <v>149</v>
      </c>
      <c r="BF282" s="83" t="s">
        <v>1914</v>
      </c>
      <c r="BG282" s="83" t="s">
        <v>203</v>
      </c>
      <c r="BH282" s="83" t="s">
        <v>149</v>
      </c>
      <c r="BI282" s="83" t="s">
        <v>203</v>
      </c>
      <c r="BJ282" s="17" t="s">
        <v>149</v>
      </c>
      <c r="BK282" s="17" t="s">
        <v>149</v>
      </c>
      <c r="BL282" s="83" t="s">
        <v>203</v>
      </c>
      <c r="BM282" s="83" t="s">
        <v>203</v>
      </c>
      <c r="BN282" s="83" t="s">
        <v>149</v>
      </c>
      <c r="BO282" s="83" t="s">
        <v>160</v>
      </c>
      <c r="BP282" s="83" t="s">
        <v>1914</v>
      </c>
      <c r="BQ282" s="83" t="s">
        <v>149</v>
      </c>
      <c r="BR282" s="83" t="s">
        <v>149</v>
      </c>
      <c r="BS282" s="83" t="s">
        <v>160</v>
      </c>
      <c r="BT282" s="17" t="s">
        <v>160</v>
      </c>
      <c r="BU282" s="83" t="s">
        <v>149</v>
      </c>
      <c r="BV282" s="83" t="s">
        <v>203</v>
      </c>
      <c r="BW282" s="83" t="s">
        <v>149</v>
      </c>
      <c r="BX282" s="83" t="s">
        <v>149</v>
      </c>
      <c r="BY282" s="83" t="s">
        <v>203</v>
      </c>
      <c r="BZ282" s="83" t="s">
        <v>203</v>
      </c>
      <c r="CA282" s="83" t="s">
        <v>149</v>
      </c>
      <c r="CB282" s="83" t="s">
        <v>203</v>
      </c>
      <c r="CC282" s="83" t="s">
        <v>149</v>
      </c>
      <c r="CD282" s="83" t="s">
        <v>149</v>
      </c>
      <c r="CE282" s="83" t="s">
        <v>149</v>
      </c>
      <c r="CF282" s="83" t="s">
        <v>160</v>
      </c>
      <c r="CG282" s="83" t="s">
        <v>149</v>
      </c>
      <c r="CH282" s="83" t="s">
        <v>149</v>
      </c>
      <c r="CI282" s="83" t="s">
        <v>203</v>
      </c>
      <c r="CJ282" s="83" t="s">
        <v>203</v>
      </c>
      <c r="CK282" s="83" t="s">
        <v>149</v>
      </c>
      <c r="CL282" s="83" t="s">
        <v>203</v>
      </c>
      <c r="CM282" s="17" t="s">
        <v>203</v>
      </c>
      <c r="CN282" s="83" t="s">
        <v>149</v>
      </c>
      <c r="CO282" s="83" t="s">
        <v>160</v>
      </c>
      <c r="CP282" s="83" t="s">
        <v>149</v>
      </c>
      <c r="CQ282" s="83" t="s">
        <v>203</v>
      </c>
      <c r="CR282" s="83" t="s">
        <v>149</v>
      </c>
      <c r="CS282" s="83" t="s">
        <v>149</v>
      </c>
      <c r="CT282" s="83" t="s">
        <v>203</v>
      </c>
      <c r="CU282" s="83" t="s">
        <v>149</v>
      </c>
      <c r="CV282" s="83" t="s">
        <v>203</v>
      </c>
      <c r="CW282" s="83" t="s">
        <v>203</v>
      </c>
      <c r="CX282" s="83" t="s">
        <v>149</v>
      </c>
      <c r="CY282" s="83" t="s">
        <v>149</v>
      </c>
      <c r="CZ282" s="83" t="s">
        <v>203</v>
      </c>
      <c r="DA282" s="83" t="s">
        <v>149</v>
      </c>
      <c r="DB282" s="83" t="s">
        <v>203</v>
      </c>
      <c r="DC282" s="83" t="s">
        <v>149</v>
      </c>
      <c r="DD282" s="83" t="s">
        <v>203</v>
      </c>
      <c r="DE282" s="83" t="s">
        <v>149</v>
      </c>
      <c r="DF282" s="83" t="s">
        <v>203</v>
      </c>
      <c r="DG282" s="83" t="s">
        <v>203</v>
      </c>
      <c r="DH282" s="83" t="s">
        <v>149</v>
      </c>
      <c r="DI282" s="83" t="s">
        <v>203</v>
      </c>
      <c r="DJ282" s="83" t="s">
        <v>203</v>
      </c>
      <c r="DK282" s="83" t="s">
        <v>160</v>
      </c>
      <c r="DL282" s="83" t="s">
        <v>149</v>
      </c>
      <c r="DM282" s="17" t="s">
        <v>149</v>
      </c>
      <c r="DN282" s="83" t="s">
        <v>203</v>
      </c>
      <c r="DO282" s="83" t="s">
        <v>149</v>
      </c>
      <c r="DP282" s="83" t="s">
        <v>203</v>
      </c>
      <c r="DQ282" s="83" t="s">
        <v>149</v>
      </c>
      <c r="DR282" s="83" t="s">
        <v>149</v>
      </c>
      <c r="DS282" s="83" t="s">
        <v>160</v>
      </c>
      <c r="DT282" s="83" t="s">
        <v>149</v>
      </c>
      <c r="DU282" s="83" t="s">
        <v>149</v>
      </c>
      <c r="DV282" s="83" t="s">
        <v>203</v>
      </c>
      <c r="DW282" s="83" t="s">
        <v>149</v>
      </c>
      <c r="DX282" s="83" t="s">
        <v>149</v>
      </c>
      <c r="DY282" s="83" t="s">
        <v>203</v>
      </c>
      <c r="DZ282" s="17" t="s">
        <v>149</v>
      </c>
      <c r="EA282" s="17" t="s">
        <v>203</v>
      </c>
      <c r="EB282" s="17" t="s">
        <v>149</v>
      </c>
      <c r="EC282" s="83" t="s">
        <v>203</v>
      </c>
      <c r="ED282" s="83" t="s">
        <v>149</v>
      </c>
      <c r="EE282" s="83" t="s">
        <v>160</v>
      </c>
      <c r="EF282" s="17" t="s">
        <v>149</v>
      </c>
      <c r="EG282" s="83" t="s">
        <v>160</v>
      </c>
      <c r="EH282" s="83" t="s">
        <v>149</v>
      </c>
      <c r="EI282" s="83" t="s">
        <v>203</v>
      </c>
      <c r="EJ282" s="83" t="s">
        <v>149</v>
      </c>
      <c r="EK282" s="83" t="s">
        <v>149</v>
      </c>
      <c r="EL282" s="17" t="s">
        <v>1915</v>
      </c>
      <c r="EM282" s="17" t="s">
        <v>1916</v>
      </c>
      <c r="EN282" s="17" t="s">
        <v>1917</v>
      </c>
      <c r="EO282" s="17" t="s">
        <v>1918</v>
      </c>
      <c r="EP282" s="17" t="s">
        <v>1919</v>
      </c>
      <c r="EQ282" s="17" t="s">
        <v>1920</v>
      </c>
      <c r="ER282" s="17" t="s">
        <v>1921</v>
      </c>
      <c r="ES282" s="17" t="s">
        <v>1922</v>
      </c>
      <c r="ET282" s="15"/>
      <c r="EU282" s="15"/>
      <c r="EV282" s="15"/>
      <c r="EW282" s="15"/>
      <c r="EX282" s="15"/>
      <c r="EY282" s="15"/>
      <c r="EZ282" s="15"/>
      <c r="FA282" s="15"/>
      <c r="FB282" s="15"/>
      <c r="FC282" s="15"/>
      <c r="FD282" s="15"/>
      <c r="FE282" s="15"/>
      <c r="FF282" s="15"/>
      <c r="FG282" s="15"/>
      <c r="FH282" s="15"/>
      <c r="FI282" s="15"/>
      <c r="FJ282" s="15"/>
      <c r="FK282" s="15"/>
      <c r="FL282" s="15"/>
      <c r="FM282" s="15"/>
      <c r="FN282" s="15"/>
      <c r="FO282" s="15"/>
      <c r="FP282" s="15"/>
      <c r="FQ282" s="15"/>
      <c r="FR282" s="15"/>
      <c r="FS282" s="15"/>
      <c r="FT282" s="15"/>
      <c r="FU282" s="15"/>
      <c r="FV282" s="15"/>
      <c r="FW282" s="15"/>
      <c r="FX282" s="15"/>
      <c r="FY282" s="15"/>
      <c r="FZ282" s="15"/>
      <c r="GA282" s="15"/>
      <c r="GB282" s="15"/>
      <c r="GC282" s="15"/>
      <c r="GD282" s="15"/>
      <c r="GE282" s="15"/>
      <c r="GF282" s="15"/>
      <c r="GG282" s="15"/>
      <c r="GH282" s="15"/>
      <c r="GI282" s="15"/>
      <c r="GJ282" s="15"/>
      <c r="GK282" s="15"/>
      <c r="GL282" s="15"/>
      <c r="GM282" s="15"/>
      <c r="GN282" s="15"/>
      <c r="GO282" s="15"/>
      <c r="GP282" s="15"/>
      <c r="GQ282" s="15"/>
      <c r="GR282" s="15"/>
      <c r="GS282" s="15"/>
      <c r="GT282" s="15"/>
      <c r="GU282" s="15"/>
      <c r="GV282" s="15"/>
      <c r="GW282" s="15"/>
      <c r="GX282" s="15"/>
      <c r="GY282" s="15"/>
      <c r="GZ282" s="15"/>
      <c r="HA282" s="15"/>
      <c r="HB282" s="15"/>
      <c r="HC282" s="15"/>
      <c r="HD282" s="15"/>
      <c r="HE282" s="15"/>
      <c r="HF282" s="15"/>
      <c r="HG282" s="15"/>
      <c r="HH282" s="15"/>
      <c r="HI282" s="15"/>
      <c r="HJ282" s="15"/>
      <c r="HK282" s="15"/>
      <c r="HL282" s="15"/>
      <c r="HM282" s="15"/>
      <c r="HN282" s="15"/>
      <c r="HO282" s="15"/>
      <c r="HP282" s="15"/>
      <c r="HQ282" s="15"/>
      <c r="HR282" s="15"/>
      <c r="HS282" s="15"/>
      <c r="HT282" s="15"/>
      <c r="HU282" s="15"/>
      <c r="HV282" s="15"/>
      <c r="HW282" s="15"/>
      <c r="HX282" s="15"/>
      <c r="HY282" s="15"/>
      <c r="HZ282" s="15"/>
    </row>
    <row r="283" spans="1:234" s="55" customFormat="1" ht="22.5" customHeight="1" x14ac:dyDescent="0.35">
      <c r="A283" s="93">
        <v>281</v>
      </c>
      <c r="B283" s="51" t="s">
        <v>257</v>
      </c>
      <c r="C283" s="51">
        <v>85278290061</v>
      </c>
      <c r="D283" s="51" t="s">
        <v>146</v>
      </c>
      <c r="E283" s="51" t="s">
        <v>258</v>
      </c>
      <c r="F283" s="51">
        <v>44</v>
      </c>
      <c r="G283" s="51">
        <v>4</v>
      </c>
      <c r="H283" s="51" t="s">
        <v>157</v>
      </c>
      <c r="I283" s="53" t="s">
        <v>158</v>
      </c>
      <c r="J283" s="53">
        <v>5000000</v>
      </c>
      <c r="K283" s="53">
        <v>4000000</v>
      </c>
      <c r="L283" s="51" t="s">
        <v>259</v>
      </c>
      <c r="M283" s="51" t="s">
        <v>147</v>
      </c>
      <c r="N283" s="51">
        <v>72</v>
      </c>
      <c r="O283" s="51" t="s">
        <v>260</v>
      </c>
      <c r="P283" s="51">
        <v>20</v>
      </c>
      <c r="Q283" s="51" t="s">
        <v>175</v>
      </c>
      <c r="R283" s="51" t="s">
        <v>159</v>
      </c>
      <c r="S283" s="51" t="s">
        <v>149</v>
      </c>
      <c r="T283" s="51" t="s">
        <v>160</v>
      </c>
      <c r="U283" s="51" t="s">
        <v>149</v>
      </c>
      <c r="V283" s="51" t="s">
        <v>149</v>
      </c>
      <c r="W283" s="51" t="s">
        <v>149</v>
      </c>
      <c r="X283" s="51" t="s">
        <v>159</v>
      </c>
      <c r="Y283" s="51" t="s">
        <v>149</v>
      </c>
      <c r="Z283" s="51" t="s">
        <v>148</v>
      </c>
      <c r="AA283" s="51" t="s">
        <v>159</v>
      </c>
      <c r="AB283" s="51" t="s">
        <v>149</v>
      </c>
      <c r="AC283" s="51" t="s">
        <v>159</v>
      </c>
      <c r="AD283" s="51" t="s">
        <v>149</v>
      </c>
      <c r="AE283" s="51" t="s">
        <v>149</v>
      </c>
      <c r="AF283" s="51" t="s">
        <v>149</v>
      </c>
      <c r="AG283" s="51" t="s">
        <v>160</v>
      </c>
      <c r="AH283" s="51" t="s">
        <v>160</v>
      </c>
      <c r="AI283" s="51" t="s">
        <v>149</v>
      </c>
      <c r="AJ283" s="51" t="s">
        <v>149</v>
      </c>
      <c r="AK283" s="51" t="s">
        <v>149</v>
      </c>
      <c r="AL283" s="51" t="s">
        <v>160</v>
      </c>
      <c r="AM283" s="51" t="s">
        <v>149</v>
      </c>
      <c r="AN283" s="51" t="s">
        <v>149</v>
      </c>
      <c r="AO283" s="51" t="s">
        <v>149</v>
      </c>
      <c r="AP283" s="51" t="s">
        <v>149</v>
      </c>
      <c r="AQ283" s="51" t="s">
        <v>149</v>
      </c>
      <c r="AR283" s="51" t="s">
        <v>149</v>
      </c>
      <c r="AS283" s="51" t="s">
        <v>159</v>
      </c>
      <c r="AT283" s="51" t="s">
        <v>159</v>
      </c>
      <c r="AU283" s="51" t="s">
        <v>149</v>
      </c>
      <c r="AV283" s="51" t="s">
        <v>149</v>
      </c>
      <c r="AW283" s="51" t="s">
        <v>149</v>
      </c>
      <c r="AX283" s="51" t="s">
        <v>149</v>
      </c>
      <c r="AY283" s="51" t="s">
        <v>149</v>
      </c>
      <c r="AZ283" s="51" t="s">
        <v>149</v>
      </c>
      <c r="BA283" s="51" t="s">
        <v>149</v>
      </c>
      <c r="BB283" s="51" t="s">
        <v>149</v>
      </c>
      <c r="BC283" s="51" t="s">
        <v>149</v>
      </c>
      <c r="BD283" s="51" t="s">
        <v>159</v>
      </c>
      <c r="BE283" s="51" t="s">
        <v>149</v>
      </c>
      <c r="BF283" s="51" t="s">
        <v>159</v>
      </c>
      <c r="BG283" s="51" t="s">
        <v>160</v>
      </c>
      <c r="BH283" s="51" t="s">
        <v>159</v>
      </c>
      <c r="BI283" s="51" t="s">
        <v>159</v>
      </c>
      <c r="BJ283" s="51" t="s">
        <v>161</v>
      </c>
      <c r="BK283" s="51" t="s">
        <v>161</v>
      </c>
      <c r="BL283" s="51" t="s">
        <v>149</v>
      </c>
      <c r="BM283" s="51" t="s">
        <v>149</v>
      </c>
      <c r="BN283" s="51" t="s">
        <v>161</v>
      </c>
      <c r="BO283" s="51" t="s">
        <v>161</v>
      </c>
      <c r="BP283" s="51" t="s">
        <v>161</v>
      </c>
      <c r="BQ283" s="51" t="s">
        <v>161</v>
      </c>
      <c r="BR283" s="54" t="s">
        <v>161</v>
      </c>
      <c r="BS283" s="51" t="s">
        <v>161</v>
      </c>
      <c r="BT283" s="51" t="s">
        <v>161</v>
      </c>
      <c r="BU283" s="51" t="s">
        <v>149</v>
      </c>
      <c r="BV283" s="51" t="s">
        <v>149</v>
      </c>
      <c r="BW283" s="51" t="s">
        <v>149</v>
      </c>
      <c r="BX283" s="51" t="s">
        <v>149</v>
      </c>
      <c r="BY283" s="51" t="s">
        <v>160</v>
      </c>
      <c r="BZ283" s="51" t="s">
        <v>149</v>
      </c>
      <c r="CA283" s="51" t="s">
        <v>149</v>
      </c>
      <c r="CB283" s="51" t="s">
        <v>149</v>
      </c>
      <c r="CC283" s="51" t="s">
        <v>149</v>
      </c>
      <c r="CD283" s="51" t="s">
        <v>149</v>
      </c>
      <c r="CE283" s="51" t="s">
        <v>149</v>
      </c>
      <c r="CF283" s="51" t="s">
        <v>149</v>
      </c>
      <c r="CG283" s="51" t="s">
        <v>161</v>
      </c>
      <c r="CH283" s="51" t="s">
        <v>160</v>
      </c>
      <c r="CI283" s="51" t="s">
        <v>149</v>
      </c>
      <c r="CJ283" s="51" t="s">
        <v>149</v>
      </c>
      <c r="CK283" s="51" t="s">
        <v>149</v>
      </c>
      <c r="CL283" s="51" t="s">
        <v>149</v>
      </c>
      <c r="CM283" s="51" t="s">
        <v>160</v>
      </c>
      <c r="CN283" s="51" t="s">
        <v>149</v>
      </c>
      <c r="CO283" s="51" t="s">
        <v>149</v>
      </c>
      <c r="CP283" s="51" t="s">
        <v>149</v>
      </c>
      <c r="CQ283" s="51" t="s">
        <v>149</v>
      </c>
      <c r="CR283" s="51" t="s">
        <v>149</v>
      </c>
      <c r="CS283" s="51" t="s">
        <v>149</v>
      </c>
      <c r="CT283" s="51" t="s">
        <v>149</v>
      </c>
      <c r="CU283" s="51" t="s">
        <v>160</v>
      </c>
      <c r="CV283" s="51" t="s">
        <v>149</v>
      </c>
      <c r="CW283" s="51" t="s">
        <v>149</v>
      </c>
      <c r="CX283" s="51" t="s">
        <v>160</v>
      </c>
      <c r="CY283" s="51" t="s">
        <v>149</v>
      </c>
      <c r="CZ283" s="51" t="s">
        <v>149</v>
      </c>
      <c r="DA283" s="51" t="s">
        <v>149</v>
      </c>
      <c r="DB283" s="51" t="s">
        <v>149</v>
      </c>
      <c r="DC283" s="51" t="s">
        <v>149</v>
      </c>
      <c r="DD283" s="51" t="s">
        <v>149</v>
      </c>
      <c r="DE283" s="51" t="s">
        <v>149</v>
      </c>
      <c r="DF283" s="51" t="s">
        <v>149</v>
      </c>
      <c r="DG283" s="51" t="s">
        <v>160</v>
      </c>
      <c r="DH283" s="51" t="s">
        <v>149</v>
      </c>
      <c r="DI283" s="51" t="s">
        <v>159</v>
      </c>
      <c r="DJ283" s="51" t="s">
        <v>149</v>
      </c>
      <c r="DK283" s="51" t="s">
        <v>149</v>
      </c>
      <c r="DL283" s="51" t="s">
        <v>160</v>
      </c>
      <c r="DM283" s="51" t="s">
        <v>159</v>
      </c>
      <c r="DN283" s="51" t="s">
        <v>149</v>
      </c>
      <c r="DO283" s="51" t="s">
        <v>160</v>
      </c>
      <c r="DP283" s="51" t="s">
        <v>160</v>
      </c>
      <c r="DQ283" s="51" t="s">
        <v>149</v>
      </c>
      <c r="DR283" s="51" t="s">
        <v>149</v>
      </c>
      <c r="DS283" s="51" t="s">
        <v>149</v>
      </c>
      <c r="DT283" s="51" t="s">
        <v>160</v>
      </c>
      <c r="DU283" s="51" t="s">
        <v>149</v>
      </c>
      <c r="DV283" s="51" t="s">
        <v>149</v>
      </c>
      <c r="DW283" s="51" t="s">
        <v>161</v>
      </c>
      <c r="DX283" s="51" t="s">
        <v>161</v>
      </c>
      <c r="DY283" s="51" t="s">
        <v>149</v>
      </c>
      <c r="DZ283" s="51" t="s">
        <v>161</v>
      </c>
      <c r="EA283" s="51" t="s">
        <v>159</v>
      </c>
      <c r="EB283" s="51" t="s">
        <v>149</v>
      </c>
      <c r="EC283" s="51" t="s">
        <v>150</v>
      </c>
      <c r="ED283" s="51" t="s">
        <v>160</v>
      </c>
      <c r="EE283" s="51" t="s">
        <v>161</v>
      </c>
      <c r="EF283" s="51" t="s">
        <v>149</v>
      </c>
      <c r="EG283" s="51" t="s">
        <v>150</v>
      </c>
      <c r="EH283" s="51" t="s">
        <v>160</v>
      </c>
      <c r="EI283" s="51" t="s">
        <v>160</v>
      </c>
      <c r="EJ283" s="51" t="s">
        <v>159</v>
      </c>
      <c r="EK283" s="51" t="s">
        <v>159</v>
      </c>
      <c r="EL283" s="51" t="s">
        <v>162</v>
      </c>
      <c r="EM283" s="51" t="s">
        <v>163</v>
      </c>
      <c r="EN283" s="51" t="s">
        <v>206</v>
      </c>
      <c r="EO283" s="51" t="s">
        <v>219</v>
      </c>
      <c r="EP283" s="51" t="s">
        <v>166</v>
      </c>
      <c r="EQ283" s="51" t="s">
        <v>256</v>
      </c>
      <c r="ER283" s="51" t="s">
        <v>222</v>
      </c>
      <c r="ES283" s="51" t="s">
        <v>195</v>
      </c>
    </row>
    <row r="284" spans="1:234" s="2" customFormat="1" ht="22.5" customHeight="1" x14ac:dyDescent="0.35">
      <c r="A284" s="29">
        <v>282</v>
      </c>
      <c r="B284" s="88" t="s">
        <v>2250</v>
      </c>
      <c r="C284" s="8">
        <v>81268445392</v>
      </c>
      <c r="D284" s="9" t="s">
        <v>146</v>
      </c>
      <c r="E284" s="9" t="s">
        <v>214</v>
      </c>
      <c r="F284" s="1">
        <v>44</v>
      </c>
      <c r="G284" s="1">
        <v>6</v>
      </c>
      <c r="H284" s="9" t="s">
        <v>157</v>
      </c>
      <c r="I284" s="9" t="s">
        <v>210</v>
      </c>
      <c r="J284" s="7"/>
      <c r="K284" s="7"/>
      <c r="L284" s="9" t="s">
        <v>173</v>
      </c>
      <c r="M284" s="9" t="s">
        <v>147</v>
      </c>
      <c r="N284" s="1">
        <v>280</v>
      </c>
      <c r="O284" s="9" t="s">
        <v>234</v>
      </c>
      <c r="P284" s="1">
        <v>20</v>
      </c>
      <c r="Q284" s="9" t="s">
        <v>175</v>
      </c>
      <c r="R284" s="9" t="s">
        <v>159</v>
      </c>
      <c r="S284" s="9" t="s">
        <v>149</v>
      </c>
      <c r="T284" s="9" t="s">
        <v>149</v>
      </c>
      <c r="U284" s="9" t="s">
        <v>149</v>
      </c>
      <c r="V284" s="9" t="s">
        <v>149</v>
      </c>
      <c r="W284" s="9" t="s">
        <v>149</v>
      </c>
      <c r="X284" s="9" t="s">
        <v>159</v>
      </c>
      <c r="Y284" s="9" t="s">
        <v>149</v>
      </c>
      <c r="Z284" s="9" t="s">
        <v>159</v>
      </c>
      <c r="AA284" s="9" t="s">
        <v>159</v>
      </c>
      <c r="AB284" s="9" t="s">
        <v>149</v>
      </c>
      <c r="AC284" s="9" t="s">
        <v>161</v>
      </c>
      <c r="AD284" s="9" t="s">
        <v>149</v>
      </c>
      <c r="AE284" s="9" t="s">
        <v>149</v>
      </c>
      <c r="AF284" s="9" t="s">
        <v>149</v>
      </c>
      <c r="AG284" s="9" t="s">
        <v>149</v>
      </c>
      <c r="AH284" s="9" t="s">
        <v>149</v>
      </c>
      <c r="AI284" s="9" t="s">
        <v>149</v>
      </c>
      <c r="AJ284" s="9" t="s">
        <v>149</v>
      </c>
      <c r="AK284" s="9" t="s">
        <v>149</v>
      </c>
      <c r="AL284" s="9" t="s">
        <v>149</v>
      </c>
      <c r="AM284" s="9" t="s">
        <v>149</v>
      </c>
      <c r="AN284" s="9" t="s">
        <v>149</v>
      </c>
      <c r="AO284" s="9" t="s">
        <v>161</v>
      </c>
      <c r="AP284" s="9" t="s">
        <v>161</v>
      </c>
      <c r="AQ284" s="9" t="s">
        <v>149</v>
      </c>
      <c r="AR284" s="9" t="s">
        <v>149</v>
      </c>
      <c r="AS284" s="9" t="s">
        <v>159</v>
      </c>
      <c r="AT284" s="9" t="s">
        <v>159</v>
      </c>
      <c r="AU284" s="9" t="s">
        <v>149</v>
      </c>
      <c r="AV284" s="9" t="s">
        <v>149</v>
      </c>
      <c r="AW284" s="9" t="s">
        <v>149</v>
      </c>
      <c r="AX284" s="9" t="s">
        <v>149</v>
      </c>
      <c r="AY284" s="9" t="s">
        <v>149</v>
      </c>
      <c r="AZ284" s="9" t="s">
        <v>149</v>
      </c>
      <c r="BA284" s="9" t="s">
        <v>149</v>
      </c>
      <c r="BB284" s="9" t="s">
        <v>149</v>
      </c>
      <c r="BC284" s="9" t="s">
        <v>149</v>
      </c>
      <c r="BD284" s="9" t="s">
        <v>159</v>
      </c>
      <c r="BE284" s="9" t="s">
        <v>149</v>
      </c>
      <c r="BF284" s="9" t="s">
        <v>159</v>
      </c>
      <c r="BG284" s="9" t="s">
        <v>159</v>
      </c>
      <c r="BH284" s="9" t="s">
        <v>159</v>
      </c>
      <c r="BI284" s="9" t="s">
        <v>159</v>
      </c>
      <c r="BJ284" s="9" t="s">
        <v>161</v>
      </c>
      <c r="BK284" s="9" t="s">
        <v>149</v>
      </c>
      <c r="BL284" s="9" t="s">
        <v>149</v>
      </c>
      <c r="BM284" s="9" t="s">
        <v>149</v>
      </c>
      <c r="BN284" s="9" t="s">
        <v>149</v>
      </c>
      <c r="BO284" s="9" t="s">
        <v>161</v>
      </c>
      <c r="BP284" s="9" t="s">
        <v>161</v>
      </c>
      <c r="BQ284" s="9" t="s">
        <v>197</v>
      </c>
      <c r="BR284" s="46" t="s">
        <v>197</v>
      </c>
      <c r="BS284" s="9" t="s">
        <v>197</v>
      </c>
      <c r="BT284" s="9" t="s">
        <v>161</v>
      </c>
      <c r="BU284" s="9" t="s">
        <v>161</v>
      </c>
      <c r="BV284" s="9" t="s">
        <v>161</v>
      </c>
      <c r="BW284" s="9" t="s">
        <v>149</v>
      </c>
      <c r="BX284" s="9" t="s">
        <v>149</v>
      </c>
      <c r="BY284" s="9" t="s">
        <v>149</v>
      </c>
      <c r="BZ284" s="9" t="s">
        <v>149</v>
      </c>
      <c r="CA284" s="9" t="s">
        <v>149</v>
      </c>
      <c r="CB284" s="9" t="s">
        <v>149</v>
      </c>
      <c r="CC284" s="9" t="s">
        <v>161</v>
      </c>
      <c r="CD284" s="9" t="s">
        <v>149</v>
      </c>
      <c r="CE284" s="9" t="s">
        <v>149</v>
      </c>
      <c r="CF284" s="9" t="s">
        <v>149</v>
      </c>
      <c r="CG284" s="9" t="s">
        <v>161</v>
      </c>
      <c r="CH284" s="9" t="s">
        <v>149</v>
      </c>
      <c r="CI284" s="9" t="s">
        <v>149</v>
      </c>
      <c r="CJ284" s="9" t="s">
        <v>149</v>
      </c>
      <c r="CK284" s="9" t="s">
        <v>149</v>
      </c>
      <c r="CL284" s="9" t="s">
        <v>149</v>
      </c>
      <c r="CM284" s="9" t="s">
        <v>149</v>
      </c>
      <c r="CN284" s="9" t="s">
        <v>149</v>
      </c>
      <c r="CO284" s="9" t="s">
        <v>149</v>
      </c>
      <c r="CP284" s="9" t="s">
        <v>149</v>
      </c>
      <c r="CQ284" s="9" t="s">
        <v>149</v>
      </c>
      <c r="CR284" s="9" t="s">
        <v>149</v>
      </c>
      <c r="CS284" s="9" t="s">
        <v>149</v>
      </c>
      <c r="CT284" s="9" t="s">
        <v>149</v>
      </c>
      <c r="CU284" s="9" t="s">
        <v>149</v>
      </c>
      <c r="CV284" s="9" t="s">
        <v>149</v>
      </c>
      <c r="CW284" s="9" t="s">
        <v>149</v>
      </c>
      <c r="CX284" s="9" t="s">
        <v>149</v>
      </c>
      <c r="CY284" s="9" t="s">
        <v>149</v>
      </c>
      <c r="CZ284" s="9" t="s">
        <v>149</v>
      </c>
      <c r="DA284" s="9" t="s">
        <v>149</v>
      </c>
      <c r="DB284" s="9" t="s">
        <v>149</v>
      </c>
      <c r="DC284" s="9" t="s">
        <v>149</v>
      </c>
      <c r="DD284" s="9" t="s">
        <v>149</v>
      </c>
      <c r="DE284" s="9" t="s">
        <v>149</v>
      </c>
      <c r="DF284" s="9" t="s">
        <v>161</v>
      </c>
      <c r="DG284" s="9" t="s">
        <v>149</v>
      </c>
      <c r="DH284" s="9" t="s">
        <v>149</v>
      </c>
      <c r="DI284" s="9" t="s">
        <v>159</v>
      </c>
      <c r="DJ284" s="9" t="s">
        <v>161</v>
      </c>
      <c r="DK284" s="9" t="s">
        <v>161</v>
      </c>
      <c r="DL284" s="9" t="s">
        <v>149</v>
      </c>
      <c r="DM284" s="9" t="s">
        <v>150</v>
      </c>
      <c r="DN284" s="9" t="s">
        <v>149</v>
      </c>
      <c r="DO284" s="9" t="s">
        <v>149</v>
      </c>
      <c r="DP284" s="9" t="s">
        <v>149</v>
      </c>
      <c r="DQ284" s="9" t="s">
        <v>149</v>
      </c>
      <c r="DR284" s="9" t="s">
        <v>149</v>
      </c>
      <c r="DS284" s="9" t="s">
        <v>149</v>
      </c>
      <c r="DT284" s="9" t="s">
        <v>149</v>
      </c>
      <c r="DU284" s="9" t="s">
        <v>149</v>
      </c>
      <c r="DV284" s="9" t="s">
        <v>161</v>
      </c>
      <c r="DW284" s="9" t="s">
        <v>149</v>
      </c>
      <c r="DX284" s="9" t="s">
        <v>149</v>
      </c>
      <c r="DY284" s="9" t="s">
        <v>149</v>
      </c>
      <c r="DZ284" s="9" t="s">
        <v>161</v>
      </c>
      <c r="EA284" s="9" t="s">
        <v>159</v>
      </c>
      <c r="EB284" s="9" t="s">
        <v>149</v>
      </c>
      <c r="EC284" s="9" t="s">
        <v>159</v>
      </c>
      <c r="ED284" s="9" t="s">
        <v>149</v>
      </c>
      <c r="EE284" s="9" t="s">
        <v>149</v>
      </c>
      <c r="EF284" s="9" t="s">
        <v>149</v>
      </c>
      <c r="EG284" s="9" t="s">
        <v>159</v>
      </c>
      <c r="EH284" s="9" t="s">
        <v>161</v>
      </c>
      <c r="EI284" s="9" t="s">
        <v>149</v>
      </c>
      <c r="EJ284" s="9" t="s">
        <v>159</v>
      </c>
      <c r="EK284" s="9" t="s">
        <v>159</v>
      </c>
      <c r="EL284" s="9" t="s">
        <v>162</v>
      </c>
      <c r="EM284" s="9" t="s">
        <v>163</v>
      </c>
      <c r="EN284" s="9" t="s">
        <v>262</v>
      </c>
      <c r="EO284" s="9" t="s">
        <v>263</v>
      </c>
      <c r="EP284" s="9" t="s">
        <v>166</v>
      </c>
      <c r="EQ284" s="9" t="s">
        <v>190</v>
      </c>
      <c r="ER284" s="9" t="s">
        <v>191</v>
      </c>
      <c r="ES284" s="9" t="s">
        <v>195</v>
      </c>
    </row>
    <row r="285" spans="1:234" s="2" customFormat="1" ht="22.5" customHeight="1" x14ac:dyDescent="0.35">
      <c r="A285" s="29">
        <v>283</v>
      </c>
      <c r="B285" s="88" t="s">
        <v>2251</v>
      </c>
      <c r="C285" s="8">
        <v>82386661271</v>
      </c>
      <c r="D285" s="9" t="s">
        <v>146</v>
      </c>
      <c r="E285" s="9" t="s">
        <v>254</v>
      </c>
      <c r="F285" s="1">
        <v>51</v>
      </c>
      <c r="G285" s="1">
        <v>4</v>
      </c>
      <c r="H285" s="9" t="s">
        <v>157</v>
      </c>
      <c r="I285" s="9" t="s">
        <v>210</v>
      </c>
      <c r="J285" s="7">
        <v>2000000</v>
      </c>
      <c r="K285" s="7">
        <v>1800000</v>
      </c>
      <c r="L285" s="9" t="s">
        <v>173</v>
      </c>
      <c r="M285" s="9" t="s">
        <v>147</v>
      </c>
      <c r="N285" s="1">
        <v>250</v>
      </c>
      <c r="O285" s="9" t="s">
        <v>265</v>
      </c>
      <c r="P285" s="1">
        <v>15</v>
      </c>
      <c r="Q285" s="9" t="s">
        <v>175</v>
      </c>
      <c r="R285" s="9" t="s">
        <v>148</v>
      </c>
      <c r="S285" s="9" t="s">
        <v>149</v>
      </c>
      <c r="T285" s="9" t="s">
        <v>160</v>
      </c>
      <c r="U285" s="9" t="s">
        <v>149</v>
      </c>
      <c r="V285" s="9" t="s">
        <v>149</v>
      </c>
      <c r="W285" s="9" t="s">
        <v>149</v>
      </c>
      <c r="X285" s="9" t="s">
        <v>159</v>
      </c>
      <c r="Y285" s="9" t="s">
        <v>149</v>
      </c>
      <c r="Z285" s="9" t="s">
        <v>159</v>
      </c>
      <c r="AA285" s="9" t="s">
        <v>159</v>
      </c>
      <c r="AB285" s="9" t="s">
        <v>160</v>
      </c>
      <c r="AC285" s="9" t="s">
        <v>148</v>
      </c>
      <c r="AD285" s="9" t="s">
        <v>203</v>
      </c>
      <c r="AE285" s="9" t="s">
        <v>149</v>
      </c>
      <c r="AF285" s="9" t="s">
        <v>149</v>
      </c>
      <c r="AG285" s="9" t="s">
        <v>149</v>
      </c>
      <c r="AH285" s="9" t="s">
        <v>160</v>
      </c>
      <c r="AI285" s="9" t="s">
        <v>160</v>
      </c>
      <c r="AJ285" s="9" t="s">
        <v>160</v>
      </c>
      <c r="AK285" s="9" t="s">
        <v>149</v>
      </c>
      <c r="AL285" s="9" t="s">
        <v>149</v>
      </c>
      <c r="AM285" s="9" t="s">
        <v>149</v>
      </c>
      <c r="AN285" s="9" t="s">
        <v>149</v>
      </c>
      <c r="AO285" s="9" t="s">
        <v>149</v>
      </c>
      <c r="AP285" s="9" t="s">
        <v>149</v>
      </c>
      <c r="AQ285" s="9" t="s">
        <v>149</v>
      </c>
      <c r="AR285" s="9" t="s">
        <v>149</v>
      </c>
      <c r="AS285" s="9" t="s">
        <v>159</v>
      </c>
      <c r="AT285" s="9" t="s">
        <v>159</v>
      </c>
      <c r="AU285" s="9" t="s">
        <v>149</v>
      </c>
      <c r="AV285" s="9" t="s">
        <v>149</v>
      </c>
      <c r="AW285" s="9" t="s">
        <v>161</v>
      </c>
      <c r="AX285" s="9" t="s">
        <v>149</v>
      </c>
      <c r="AY285" s="9" t="s">
        <v>149</v>
      </c>
      <c r="AZ285" s="9" t="s">
        <v>149</v>
      </c>
      <c r="BA285" s="9" t="s">
        <v>149</v>
      </c>
      <c r="BB285" s="9" t="s">
        <v>149</v>
      </c>
      <c r="BC285" s="9" t="s">
        <v>149</v>
      </c>
      <c r="BD285" s="9" t="s">
        <v>159</v>
      </c>
      <c r="BE285" s="9" t="s">
        <v>149</v>
      </c>
      <c r="BF285" s="9" t="s">
        <v>159</v>
      </c>
      <c r="BG285" s="9" t="s">
        <v>159</v>
      </c>
      <c r="BH285" s="9" t="s">
        <v>150</v>
      </c>
      <c r="BI285" s="9" t="s">
        <v>159</v>
      </c>
      <c r="BJ285" s="9" t="s">
        <v>161</v>
      </c>
      <c r="BK285" s="9" t="s">
        <v>149</v>
      </c>
      <c r="BL285" s="9" t="s">
        <v>149</v>
      </c>
      <c r="BM285" s="9" t="s">
        <v>149</v>
      </c>
      <c r="BN285" s="9" t="s">
        <v>149</v>
      </c>
      <c r="BO285" s="9" t="s">
        <v>161</v>
      </c>
      <c r="BP285" s="9" t="s">
        <v>161</v>
      </c>
      <c r="BQ285" s="9" t="s">
        <v>161</v>
      </c>
      <c r="BR285" s="46" t="s">
        <v>197</v>
      </c>
      <c r="BS285" s="9" t="s">
        <v>197</v>
      </c>
      <c r="BT285" s="9" t="s">
        <v>149</v>
      </c>
      <c r="BU285" s="9" t="s">
        <v>161</v>
      </c>
      <c r="BV285" s="9" t="s">
        <v>149</v>
      </c>
      <c r="BW285" s="9" t="s">
        <v>149</v>
      </c>
      <c r="BX285" s="9" t="s">
        <v>149</v>
      </c>
      <c r="BY285" s="9" t="s">
        <v>149</v>
      </c>
      <c r="BZ285" s="9" t="s">
        <v>149</v>
      </c>
      <c r="CA285" s="9" t="s">
        <v>149</v>
      </c>
      <c r="CB285" s="9" t="s">
        <v>149</v>
      </c>
      <c r="CC285" s="9" t="s">
        <v>161</v>
      </c>
      <c r="CD285" s="9" t="s">
        <v>149</v>
      </c>
      <c r="CE285" s="9" t="s">
        <v>149</v>
      </c>
      <c r="CF285" s="9" t="s">
        <v>149</v>
      </c>
      <c r="CG285" s="9" t="s">
        <v>161</v>
      </c>
      <c r="CH285" s="9" t="s">
        <v>149</v>
      </c>
      <c r="CI285" s="9" t="s">
        <v>149</v>
      </c>
      <c r="CJ285" s="9" t="s">
        <v>149</v>
      </c>
      <c r="CK285" s="9" t="s">
        <v>149</v>
      </c>
      <c r="CL285" s="9" t="s">
        <v>149</v>
      </c>
      <c r="CM285" s="9" t="s">
        <v>149</v>
      </c>
      <c r="CN285" s="9" t="s">
        <v>149</v>
      </c>
      <c r="CO285" s="9" t="s">
        <v>149</v>
      </c>
      <c r="CP285" s="9" t="s">
        <v>149</v>
      </c>
      <c r="CQ285" s="9" t="s">
        <v>149</v>
      </c>
      <c r="CR285" s="9" t="s">
        <v>149</v>
      </c>
      <c r="CS285" s="9" t="s">
        <v>149</v>
      </c>
      <c r="CT285" s="9" t="s">
        <v>149</v>
      </c>
      <c r="CU285" s="9" t="s">
        <v>149</v>
      </c>
      <c r="CV285" s="9" t="s">
        <v>149</v>
      </c>
      <c r="CW285" s="9" t="s">
        <v>149</v>
      </c>
      <c r="CX285" s="9" t="s">
        <v>149</v>
      </c>
      <c r="CY285" s="9" t="s">
        <v>149</v>
      </c>
      <c r="CZ285" s="9" t="s">
        <v>149</v>
      </c>
      <c r="DA285" s="9" t="s">
        <v>149</v>
      </c>
      <c r="DB285" s="9" t="s">
        <v>149</v>
      </c>
      <c r="DC285" s="9" t="s">
        <v>149</v>
      </c>
      <c r="DD285" s="9" t="s">
        <v>149</v>
      </c>
      <c r="DE285" s="9" t="s">
        <v>149</v>
      </c>
      <c r="DF285" s="9" t="s">
        <v>149</v>
      </c>
      <c r="DG285" s="9" t="s">
        <v>149</v>
      </c>
      <c r="DH285" s="9" t="s">
        <v>149</v>
      </c>
      <c r="DI285" s="9" t="s">
        <v>159</v>
      </c>
      <c r="DJ285" s="9" t="s">
        <v>149</v>
      </c>
      <c r="DK285" s="9" t="s">
        <v>161</v>
      </c>
      <c r="DL285" s="9" t="s">
        <v>149</v>
      </c>
      <c r="DM285" s="9" t="s">
        <v>150</v>
      </c>
      <c r="DN285" s="9" t="s">
        <v>161</v>
      </c>
      <c r="DO285" s="9" t="s">
        <v>149</v>
      </c>
      <c r="DP285" s="9" t="s">
        <v>149</v>
      </c>
      <c r="DQ285" s="9" t="s">
        <v>149</v>
      </c>
      <c r="DR285" s="9" t="s">
        <v>149</v>
      </c>
      <c r="DS285" s="9" t="s">
        <v>149</v>
      </c>
      <c r="DT285" s="9" t="s">
        <v>149</v>
      </c>
      <c r="DU285" s="9" t="s">
        <v>149</v>
      </c>
      <c r="DV285" s="9" t="s">
        <v>149</v>
      </c>
      <c r="DW285" s="9" t="s">
        <v>149</v>
      </c>
      <c r="DX285" s="9" t="s">
        <v>161</v>
      </c>
      <c r="DY285" s="9" t="s">
        <v>149</v>
      </c>
      <c r="DZ285" s="9" t="s">
        <v>161</v>
      </c>
      <c r="EA285" s="9" t="s">
        <v>159</v>
      </c>
      <c r="EB285" s="9" t="s">
        <v>149</v>
      </c>
      <c r="EC285" s="9" t="s">
        <v>159</v>
      </c>
      <c r="ED285" s="9" t="s">
        <v>149</v>
      </c>
      <c r="EE285" s="9" t="s">
        <v>149</v>
      </c>
      <c r="EF285" s="9" t="s">
        <v>149</v>
      </c>
      <c r="EG285" s="9" t="s">
        <v>150</v>
      </c>
      <c r="EH285" s="9" t="s">
        <v>149</v>
      </c>
      <c r="EI285" s="9" t="s">
        <v>149</v>
      </c>
      <c r="EJ285" s="9" t="s">
        <v>160</v>
      </c>
      <c r="EK285" s="9" t="s">
        <v>161</v>
      </c>
      <c r="EL285" s="9" t="s">
        <v>266</v>
      </c>
      <c r="EM285" s="9" t="s">
        <v>163</v>
      </c>
      <c r="EN285" s="9" t="s">
        <v>177</v>
      </c>
      <c r="EO285" s="9" t="s">
        <v>267</v>
      </c>
      <c r="EP285" s="9" t="s">
        <v>166</v>
      </c>
      <c r="EQ285" s="9" t="s">
        <v>190</v>
      </c>
      <c r="ER285" s="9" t="s">
        <v>191</v>
      </c>
      <c r="ES285" s="9" t="s">
        <v>195</v>
      </c>
    </row>
    <row r="286" spans="1:234" s="2" customFormat="1" ht="22.5" customHeight="1" x14ac:dyDescent="0.35">
      <c r="A286" s="29">
        <v>284</v>
      </c>
      <c r="B286" s="88" t="s">
        <v>2252</v>
      </c>
      <c r="C286" s="8">
        <v>8127613789</v>
      </c>
      <c r="D286" s="9" t="s">
        <v>146</v>
      </c>
      <c r="E286" s="9" t="s">
        <v>269</v>
      </c>
      <c r="F286" s="1">
        <v>46</v>
      </c>
      <c r="G286" s="1">
        <v>4</v>
      </c>
      <c r="H286" s="9" t="s">
        <v>270</v>
      </c>
      <c r="I286" s="9" t="s">
        <v>172</v>
      </c>
      <c r="J286" s="7">
        <v>3000000</v>
      </c>
      <c r="K286" s="7">
        <v>3000000</v>
      </c>
      <c r="L286" s="9" t="s">
        <v>271</v>
      </c>
      <c r="M286" s="9" t="s">
        <v>147</v>
      </c>
      <c r="N286" s="1">
        <v>40</v>
      </c>
      <c r="O286" s="9" t="s">
        <v>272</v>
      </c>
      <c r="P286" s="1">
        <v>8</v>
      </c>
      <c r="Q286" s="9" t="s">
        <v>175</v>
      </c>
      <c r="R286" s="9" t="s">
        <v>159</v>
      </c>
      <c r="S286" s="9" t="s">
        <v>161</v>
      </c>
      <c r="T286" s="9" t="s">
        <v>149</v>
      </c>
      <c r="U286" s="9" t="s">
        <v>149</v>
      </c>
      <c r="V286" s="9" t="s">
        <v>149</v>
      </c>
      <c r="W286" s="9" t="s">
        <v>149</v>
      </c>
      <c r="X286" s="9" t="s">
        <v>159</v>
      </c>
      <c r="Y286" s="9" t="s">
        <v>149</v>
      </c>
      <c r="Z286" s="9" t="s">
        <v>159</v>
      </c>
      <c r="AA286" s="9" t="s">
        <v>159</v>
      </c>
      <c r="AB286" s="9" t="s">
        <v>149</v>
      </c>
      <c r="AC286" s="9" t="s">
        <v>159</v>
      </c>
      <c r="AD286" s="9" t="s">
        <v>149</v>
      </c>
      <c r="AE286" s="9" t="s">
        <v>161</v>
      </c>
      <c r="AF286" s="9" t="s">
        <v>149</v>
      </c>
      <c r="AG286" s="9" t="s">
        <v>149</v>
      </c>
      <c r="AH286" s="9" t="s">
        <v>149</v>
      </c>
      <c r="AI286" s="9" t="s">
        <v>149</v>
      </c>
      <c r="AJ286" s="9" t="s">
        <v>149</v>
      </c>
      <c r="AK286" s="9" t="s">
        <v>149</v>
      </c>
      <c r="AL286" s="9" t="s">
        <v>149</v>
      </c>
      <c r="AM286" s="9" t="s">
        <v>149</v>
      </c>
      <c r="AN286" s="9" t="s">
        <v>149</v>
      </c>
      <c r="AO286" s="9" t="s">
        <v>149</v>
      </c>
      <c r="AP286" s="9" t="s">
        <v>149</v>
      </c>
      <c r="AQ286" s="9" t="s">
        <v>149</v>
      </c>
      <c r="AR286" s="9" t="s">
        <v>149</v>
      </c>
      <c r="AS286" s="9" t="s">
        <v>159</v>
      </c>
      <c r="AT286" s="9" t="s">
        <v>159</v>
      </c>
      <c r="AU286" s="9" t="s">
        <v>149</v>
      </c>
      <c r="AV286" s="9" t="s">
        <v>149</v>
      </c>
      <c r="AW286" s="9" t="s">
        <v>149</v>
      </c>
      <c r="AX286" s="9" t="s">
        <v>149</v>
      </c>
      <c r="AY286" s="9" t="s">
        <v>149</v>
      </c>
      <c r="AZ286" s="9" t="s">
        <v>149</v>
      </c>
      <c r="BA286" s="9" t="s">
        <v>149</v>
      </c>
      <c r="BB286" s="9" t="s">
        <v>149</v>
      </c>
      <c r="BC286" s="9" t="s">
        <v>149</v>
      </c>
      <c r="BD286" s="9" t="s">
        <v>159</v>
      </c>
      <c r="BE286" s="9" t="s">
        <v>149</v>
      </c>
      <c r="BF286" s="9" t="s">
        <v>159</v>
      </c>
      <c r="BG286" s="9" t="s">
        <v>159</v>
      </c>
      <c r="BH286" s="9" t="s">
        <v>159</v>
      </c>
      <c r="BI286" s="9" t="s">
        <v>159</v>
      </c>
      <c r="BJ286" s="9" t="s">
        <v>149</v>
      </c>
      <c r="BK286" s="9" t="s">
        <v>149</v>
      </c>
      <c r="BL286" s="9" t="s">
        <v>149</v>
      </c>
      <c r="BM286" s="9" t="s">
        <v>149</v>
      </c>
      <c r="BN286" s="9" t="s">
        <v>149</v>
      </c>
      <c r="BO286" s="9" t="s">
        <v>149</v>
      </c>
      <c r="BP286" s="9" t="s">
        <v>149</v>
      </c>
      <c r="BQ286" s="9" t="s">
        <v>149</v>
      </c>
      <c r="BR286" s="46" t="s">
        <v>149</v>
      </c>
      <c r="BS286" s="9" t="s">
        <v>149</v>
      </c>
      <c r="BT286" s="9" t="s">
        <v>149</v>
      </c>
      <c r="BU286" s="9" t="s">
        <v>149</v>
      </c>
      <c r="BV286" s="9" t="s">
        <v>149</v>
      </c>
      <c r="BW286" s="9" t="s">
        <v>149</v>
      </c>
      <c r="BX286" s="9" t="s">
        <v>149</v>
      </c>
      <c r="BY286" s="9" t="s">
        <v>149</v>
      </c>
      <c r="BZ286" s="9" t="s">
        <v>149</v>
      </c>
      <c r="CA286" s="9" t="s">
        <v>149</v>
      </c>
      <c r="CB286" s="9" t="s">
        <v>149</v>
      </c>
      <c r="CC286" s="9" t="s">
        <v>149</v>
      </c>
      <c r="CD286" s="9" t="s">
        <v>149</v>
      </c>
      <c r="CE286" s="9" t="s">
        <v>149</v>
      </c>
      <c r="CF286" s="9" t="s">
        <v>149</v>
      </c>
      <c r="CG286" s="9" t="s">
        <v>149</v>
      </c>
      <c r="CH286" s="9" t="s">
        <v>149</v>
      </c>
      <c r="CI286" s="9" t="s">
        <v>149</v>
      </c>
      <c r="CJ286" s="9" t="s">
        <v>149</v>
      </c>
      <c r="CK286" s="9" t="s">
        <v>149</v>
      </c>
      <c r="CL286" s="9" t="s">
        <v>149</v>
      </c>
      <c r="CM286" s="9" t="s">
        <v>149</v>
      </c>
      <c r="CN286" s="9" t="s">
        <v>149</v>
      </c>
      <c r="CO286" s="9" t="s">
        <v>149</v>
      </c>
      <c r="CP286" s="9" t="s">
        <v>149</v>
      </c>
      <c r="CQ286" s="9" t="s">
        <v>149</v>
      </c>
      <c r="CR286" s="9" t="s">
        <v>149</v>
      </c>
      <c r="CS286" s="9" t="s">
        <v>149</v>
      </c>
      <c r="CT286" s="9" t="s">
        <v>149</v>
      </c>
      <c r="CU286" s="9" t="s">
        <v>149</v>
      </c>
      <c r="CV286" s="9" t="s">
        <v>149</v>
      </c>
      <c r="CW286" s="9" t="s">
        <v>149</v>
      </c>
      <c r="CX286" s="9" t="s">
        <v>149</v>
      </c>
      <c r="CY286" s="9" t="s">
        <v>149</v>
      </c>
      <c r="CZ286" s="9" t="s">
        <v>149</v>
      </c>
      <c r="DA286" s="9" t="s">
        <v>149</v>
      </c>
      <c r="DB286" s="9" t="s">
        <v>149</v>
      </c>
      <c r="DC286" s="9" t="s">
        <v>149</v>
      </c>
      <c r="DD286" s="9" t="s">
        <v>149</v>
      </c>
      <c r="DE286" s="9" t="s">
        <v>149</v>
      </c>
      <c r="DF286" s="9" t="s">
        <v>149</v>
      </c>
      <c r="DG286" s="9" t="s">
        <v>149</v>
      </c>
      <c r="DH286" s="9" t="s">
        <v>149</v>
      </c>
      <c r="DI286" s="9" t="s">
        <v>159</v>
      </c>
      <c r="DJ286" s="9" t="s">
        <v>149</v>
      </c>
      <c r="DK286" s="9" t="s">
        <v>149</v>
      </c>
      <c r="DL286" s="9" t="s">
        <v>149</v>
      </c>
      <c r="DM286" s="9" t="s">
        <v>159</v>
      </c>
      <c r="DN286" s="9" t="s">
        <v>149</v>
      </c>
      <c r="DO286" s="9" t="s">
        <v>149</v>
      </c>
      <c r="DP286" s="9" t="s">
        <v>149</v>
      </c>
      <c r="DQ286" s="9" t="s">
        <v>149</v>
      </c>
      <c r="DR286" s="9" t="s">
        <v>149</v>
      </c>
      <c r="DS286" s="9" t="s">
        <v>149</v>
      </c>
      <c r="DT286" s="9" t="s">
        <v>149</v>
      </c>
      <c r="DU286" s="9" t="s">
        <v>149</v>
      </c>
      <c r="DV286" s="9" t="s">
        <v>149</v>
      </c>
      <c r="DW286" s="9" t="s">
        <v>149</v>
      </c>
      <c r="DX286" s="9" t="s">
        <v>149</v>
      </c>
      <c r="DY286" s="9" t="s">
        <v>149</v>
      </c>
      <c r="DZ286" s="9" t="s">
        <v>149</v>
      </c>
      <c r="EA286" s="9" t="s">
        <v>159</v>
      </c>
      <c r="EB286" s="9" t="s">
        <v>149</v>
      </c>
      <c r="EC286" s="9" t="s">
        <v>159</v>
      </c>
      <c r="ED286" s="9" t="s">
        <v>149</v>
      </c>
      <c r="EE286" s="9" t="s">
        <v>149</v>
      </c>
      <c r="EF286" s="9" t="s">
        <v>149</v>
      </c>
      <c r="EG286" s="9" t="s">
        <v>159</v>
      </c>
      <c r="EH286" s="9" t="s">
        <v>149</v>
      </c>
      <c r="EI286" s="9" t="s">
        <v>149</v>
      </c>
      <c r="EJ286" s="9" t="s">
        <v>159</v>
      </c>
      <c r="EK286" s="9" t="s">
        <v>159</v>
      </c>
      <c r="EL286" s="9" t="s">
        <v>273</v>
      </c>
      <c r="EM286" s="9" t="s">
        <v>274</v>
      </c>
      <c r="EN286" s="9" t="s">
        <v>275</v>
      </c>
      <c r="EO286" s="9" t="s">
        <v>276</v>
      </c>
      <c r="EP286" s="9" t="s">
        <v>166</v>
      </c>
      <c r="EQ286" s="9" t="s">
        <v>277</v>
      </c>
      <c r="ER286" s="9" t="s">
        <v>278</v>
      </c>
      <c r="ES286" s="9" t="s">
        <v>195</v>
      </c>
    </row>
    <row r="287" spans="1:234" s="2" customFormat="1" ht="22.5" customHeight="1" x14ac:dyDescent="0.35">
      <c r="A287" s="29">
        <v>285</v>
      </c>
      <c r="B287" s="88" t="s">
        <v>2253</v>
      </c>
      <c r="C287" s="8">
        <v>85263078953</v>
      </c>
      <c r="D287" s="9" t="s">
        <v>146</v>
      </c>
      <c r="E287" s="9" t="s">
        <v>280</v>
      </c>
      <c r="F287" s="1">
        <v>40</v>
      </c>
      <c r="G287" s="1">
        <v>5</v>
      </c>
      <c r="H287" s="9" t="s">
        <v>157</v>
      </c>
      <c r="I287" s="9" t="s">
        <v>158</v>
      </c>
      <c r="J287" s="7"/>
      <c r="K287" s="7"/>
      <c r="L287" s="9" t="s">
        <v>255</v>
      </c>
      <c r="M287" s="9" t="s">
        <v>147</v>
      </c>
      <c r="N287" s="1">
        <v>429</v>
      </c>
      <c r="O287" s="9" t="s">
        <v>212</v>
      </c>
      <c r="P287" s="1">
        <v>22</v>
      </c>
      <c r="Q287" s="9" t="s">
        <v>281</v>
      </c>
      <c r="R287" s="9" t="s">
        <v>161</v>
      </c>
      <c r="S287" s="9" t="s">
        <v>149</v>
      </c>
      <c r="T287" s="9" t="s">
        <v>149</v>
      </c>
      <c r="U287" s="9" t="s">
        <v>149</v>
      </c>
      <c r="V287" s="9" t="s">
        <v>149</v>
      </c>
      <c r="W287" s="9" t="s">
        <v>149</v>
      </c>
      <c r="X287" s="9" t="s">
        <v>159</v>
      </c>
      <c r="Y287" s="9" t="s">
        <v>161</v>
      </c>
      <c r="Z287" s="9" t="s">
        <v>161</v>
      </c>
      <c r="AA287" s="9" t="s">
        <v>161</v>
      </c>
      <c r="AB287" s="9" t="s">
        <v>282</v>
      </c>
      <c r="AC287" s="9" t="s">
        <v>159</v>
      </c>
      <c r="AD287" s="9" t="s">
        <v>149</v>
      </c>
      <c r="AE287" s="9" t="s">
        <v>149</v>
      </c>
      <c r="AF287" s="9" t="s">
        <v>149</v>
      </c>
      <c r="AG287" s="9" t="s">
        <v>149</v>
      </c>
      <c r="AH287" s="9" t="s">
        <v>149</v>
      </c>
      <c r="AI287" s="9" t="s">
        <v>149</v>
      </c>
      <c r="AJ287" s="9" t="s">
        <v>149</v>
      </c>
      <c r="AK287" s="9" t="s">
        <v>161</v>
      </c>
      <c r="AL287" s="9" t="s">
        <v>161</v>
      </c>
      <c r="AM287" s="9" t="s">
        <v>161</v>
      </c>
      <c r="AN287" s="9" t="s">
        <v>282</v>
      </c>
      <c r="AO287" s="9" t="s">
        <v>161</v>
      </c>
      <c r="AP287" s="9" t="s">
        <v>161</v>
      </c>
      <c r="AQ287" s="9" t="s">
        <v>149</v>
      </c>
      <c r="AR287" s="9" t="s">
        <v>149</v>
      </c>
      <c r="AS287" s="9" t="s">
        <v>159</v>
      </c>
      <c r="AT287" s="9" t="s">
        <v>159</v>
      </c>
      <c r="AU287" s="9" t="s">
        <v>161</v>
      </c>
      <c r="AV287" s="9" t="s">
        <v>161</v>
      </c>
      <c r="AW287" s="9" t="s">
        <v>161</v>
      </c>
      <c r="AX287" s="9" t="s">
        <v>161</v>
      </c>
      <c r="AY287" s="9" t="s">
        <v>161</v>
      </c>
      <c r="AZ287" s="9" t="s">
        <v>161</v>
      </c>
      <c r="BA287" s="9" t="s">
        <v>161</v>
      </c>
      <c r="BB287" s="9" t="s">
        <v>149</v>
      </c>
      <c r="BC287" s="9" t="s">
        <v>161</v>
      </c>
      <c r="BD287" s="9" t="s">
        <v>159</v>
      </c>
      <c r="BE287" s="9" t="s">
        <v>149</v>
      </c>
      <c r="BF287" s="9" t="s">
        <v>159</v>
      </c>
      <c r="BG287" s="9" t="s">
        <v>159</v>
      </c>
      <c r="BH287" s="9" t="s">
        <v>159</v>
      </c>
      <c r="BI287" s="9" t="s">
        <v>159</v>
      </c>
      <c r="BJ287" s="9" t="s">
        <v>149</v>
      </c>
      <c r="BK287" s="9" t="s">
        <v>149</v>
      </c>
      <c r="BL287" s="9" t="s">
        <v>149</v>
      </c>
      <c r="BM287" s="9" t="s">
        <v>149</v>
      </c>
      <c r="BN287" s="9" t="s">
        <v>161</v>
      </c>
      <c r="BO287" s="9" t="s">
        <v>149</v>
      </c>
      <c r="BP287" s="9" t="s">
        <v>161</v>
      </c>
      <c r="BQ287" s="9" t="s">
        <v>161</v>
      </c>
      <c r="BR287" s="46" t="s">
        <v>161</v>
      </c>
      <c r="BS287" s="9" t="s">
        <v>161</v>
      </c>
      <c r="BT287" s="9" t="s">
        <v>161</v>
      </c>
      <c r="BU287" s="9" t="s">
        <v>161</v>
      </c>
      <c r="BV287" s="9" t="s">
        <v>161</v>
      </c>
      <c r="BW287" s="9" t="s">
        <v>161</v>
      </c>
      <c r="BX287" s="9" t="s">
        <v>149</v>
      </c>
      <c r="BY287" s="9" t="s">
        <v>149</v>
      </c>
      <c r="BZ287" s="9" t="s">
        <v>149</v>
      </c>
      <c r="CA287" s="9" t="s">
        <v>149</v>
      </c>
      <c r="CB287" s="9" t="s">
        <v>149</v>
      </c>
      <c r="CC287" s="9" t="s">
        <v>149</v>
      </c>
      <c r="CD287" s="9" t="s">
        <v>149</v>
      </c>
      <c r="CE287" s="9" t="s">
        <v>149</v>
      </c>
      <c r="CF287" s="9" t="s">
        <v>149</v>
      </c>
      <c r="CG287" s="9" t="s">
        <v>149</v>
      </c>
      <c r="CH287" s="9" t="s">
        <v>149</v>
      </c>
      <c r="CI287" s="9" t="s">
        <v>149</v>
      </c>
      <c r="CJ287" s="9" t="s">
        <v>149</v>
      </c>
      <c r="CK287" s="9" t="s">
        <v>149</v>
      </c>
      <c r="CL287" s="9" t="s">
        <v>149</v>
      </c>
      <c r="CM287" s="9" t="s">
        <v>149</v>
      </c>
      <c r="CN287" s="9" t="s">
        <v>161</v>
      </c>
      <c r="CO287" s="9" t="s">
        <v>149</v>
      </c>
      <c r="CP287" s="9" t="s">
        <v>149</v>
      </c>
      <c r="CQ287" s="9" t="s">
        <v>149</v>
      </c>
      <c r="CR287" s="9" t="s">
        <v>149</v>
      </c>
      <c r="CS287" s="9" t="s">
        <v>149</v>
      </c>
      <c r="CT287" s="9" t="s">
        <v>149</v>
      </c>
      <c r="CU287" s="9" t="s">
        <v>149</v>
      </c>
      <c r="CV287" s="9" t="s">
        <v>149</v>
      </c>
      <c r="CW287" s="9" t="s">
        <v>149</v>
      </c>
      <c r="CX287" s="9" t="s">
        <v>149</v>
      </c>
      <c r="CY287" s="9" t="s">
        <v>149</v>
      </c>
      <c r="CZ287" s="9" t="s">
        <v>161</v>
      </c>
      <c r="DA287" s="9" t="s">
        <v>161</v>
      </c>
      <c r="DB287" s="9" t="s">
        <v>161</v>
      </c>
      <c r="DC287" s="9" t="s">
        <v>161</v>
      </c>
      <c r="DD287" s="9" t="s">
        <v>161</v>
      </c>
      <c r="DE287" s="9" t="s">
        <v>149</v>
      </c>
      <c r="DF287" s="9" t="s">
        <v>149</v>
      </c>
      <c r="DG287" s="9" t="s">
        <v>149</v>
      </c>
      <c r="DH287" s="9" t="s">
        <v>149</v>
      </c>
      <c r="DI287" s="9" t="s">
        <v>159</v>
      </c>
      <c r="DJ287" s="9" t="s">
        <v>161</v>
      </c>
      <c r="DK287" s="9" t="s">
        <v>161</v>
      </c>
      <c r="DL287" s="9" t="s">
        <v>161</v>
      </c>
      <c r="DM287" s="9" t="s">
        <v>150</v>
      </c>
      <c r="DN287" s="9" t="s">
        <v>161</v>
      </c>
      <c r="DO287" s="9" t="s">
        <v>149</v>
      </c>
      <c r="DP287" s="9" t="s">
        <v>149</v>
      </c>
      <c r="DQ287" s="9" t="s">
        <v>149</v>
      </c>
      <c r="DR287" s="9" t="s">
        <v>149</v>
      </c>
      <c r="DS287" s="9" t="s">
        <v>149</v>
      </c>
      <c r="DT287" s="9" t="s">
        <v>149</v>
      </c>
      <c r="DU287" s="9" t="s">
        <v>161</v>
      </c>
      <c r="DV287" s="9" t="s">
        <v>161</v>
      </c>
      <c r="DW287" s="9" t="s">
        <v>161</v>
      </c>
      <c r="DX287" s="9" t="s">
        <v>161</v>
      </c>
      <c r="DY287" s="9" t="s">
        <v>161</v>
      </c>
      <c r="DZ287" s="9" t="s">
        <v>149</v>
      </c>
      <c r="EA287" s="9" t="s">
        <v>159</v>
      </c>
      <c r="EB287" s="9" t="s">
        <v>149</v>
      </c>
      <c r="EC287" s="9" t="s">
        <v>159</v>
      </c>
      <c r="ED287" s="9" t="s">
        <v>149</v>
      </c>
      <c r="EE287" s="9" t="s">
        <v>149</v>
      </c>
      <c r="EF287" s="9" t="s">
        <v>149</v>
      </c>
      <c r="EG287" s="9" t="s">
        <v>159</v>
      </c>
      <c r="EH287" s="9" t="s">
        <v>149</v>
      </c>
      <c r="EI287" s="9" t="s">
        <v>161</v>
      </c>
      <c r="EJ287" s="9" t="s">
        <v>161</v>
      </c>
      <c r="EK287" s="9" t="s">
        <v>161</v>
      </c>
      <c r="EL287" s="9" t="s">
        <v>283</v>
      </c>
      <c r="EM287" s="9" t="s">
        <v>274</v>
      </c>
      <c r="EN287" s="9" t="s">
        <v>284</v>
      </c>
      <c r="EO287" s="9" t="s">
        <v>285</v>
      </c>
      <c r="EP287" s="9" t="s">
        <v>286</v>
      </c>
      <c r="EQ287" s="9" t="s">
        <v>287</v>
      </c>
      <c r="ER287" s="9" t="s">
        <v>288</v>
      </c>
      <c r="ES287" s="9" t="s">
        <v>289</v>
      </c>
    </row>
    <row r="288" spans="1:234" s="2" customFormat="1" ht="22.5" customHeight="1" x14ac:dyDescent="0.35">
      <c r="A288" s="29">
        <v>286</v>
      </c>
      <c r="B288" s="88" t="s">
        <v>2254</v>
      </c>
      <c r="C288" s="8">
        <v>81276767858</v>
      </c>
      <c r="D288" s="12" t="s">
        <v>146</v>
      </c>
      <c r="E288" s="12" t="s">
        <v>280</v>
      </c>
      <c r="F288" s="1">
        <v>50</v>
      </c>
      <c r="G288" s="1">
        <v>3</v>
      </c>
      <c r="H288" s="12" t="s">
        <v>157</v>
      </c>
      <c r="I288" s="12" t="s">
        <v>210</v>
      </c>
      <c r="J288" s="7"/>
      <c r="K288" s="7"/>
      <c r="L288" s="12" t="s">
        <v>173</v>
      </c>
      <c r="M288" s="12" t="s">
        <v>147</v>
      </c>
      <c r="N288" s="1">
        <v>40</v>
      </c>
      <c r="O288" s="8"/>
      <c r="P288" s="1"/>
      <c r="Q288" s="8"/>
      <c r="R288" s="12" t="s">
        <v>159</v>
      </c>
      <c r="S288" s="13" t="s">
        <v>149</v>
      </c>
      <c r="T288" s="13" t="s">
        <v>149</v>
      </c>
      <c r="U288" s="13" t="s">
        <v>149</v>
      </c>
      <c r="V288" s="13" t="s">
        <v>149</v>
      </c>
      <c r="W288" s="13" t="s">
        <v>149</v>
      </c>
      <c r="X288" s="13" t="s">
        <v>159</v>
      </c>
      <c r="Y288" s="13" t="s">
        <v>149</v>
      </c>
      <c r="Z288" s="13" t="s">
        <v>159</v>
      </c>
      <c r="AA288" s="13" t="s">
        <v>159</v>
      </c>
      <c r="AB288" s="13" t="s">
        <v>149</v>
      </c>
      <c r="AC288" s="13" t="s">
        <v>159</v>
      </c>
      <c r="AD288" s="13" t="s">
        <v>149</v>
      </c>
      <c r="AE288" s="13" t="s">
        <v>149</v>
      </c>
      <c r="AF288" s="13" t="s">
        <v>149</v>
      </c>
      <c r="AG288" s="13" t="s">
        <v>149</v>
      </c>
      <c r="AH288" s="13" t="s">
        <v>149</v>
      </c>
      <c r="AI288" s="13" t="s">
        <v>149</v>
      </c>
      <c r="AJ288" s="13" t="s">
        <v>149</v>
      </c>
      <c r="AK288" s="13" t="s">
        <v>149</v>
      </c>
      <c r="AL288" s="13" t="s">
        <v>149</v>
      </c>
      <c r="AM288" s="13" t="s">
        <v>149</v>
      </c>
      <c r="AN288" s="13" t="s">
        <v>149</v>
      </c>
      <c r="AO288" s="13" t="s">
        <v>149</v>
      </c>
      <c r="AP288" s="13" t="s">
        <v>149</v>
      </c>
      <c r="AQ288" s="13" t="s">
        <v>149</v>
      </c>
      <c r="AR288" s="13" t="s">
        <v>149</v>
      </c>
      <c r="AS288" s="13" t="s">
        <v>159</v>
      </c>
      <c r="AT288" s="13" t="s">
        <v>159</v>
      </c>
      <c r="AU288" s="13" t="s">
        <v>149</v>
      </c>
      <c r="AV288" s="13" t="s">
        <v>149</v>
      </c>
      <c r="AW288" s="13" t="s">
        <v>149</v>
      </c>
      <c r="AX288" s="13" t="s">
        <v>149</v>
      </c>
      <c r="AY288" s="13" t="s">
        <v>149</v>
      </c>
      <c r="AZ288" s="13" t="s">
        <v>149</v>
      </c>
      <c r="BA288" s="13" t="s">
        <v>149</v>
      </c>
      <c r="BB288" s="13" t="s">
        <v>149</v>
      </c>
      <c r="BC288" s="13" t="s">
        <v>149</v>
      </c>
      <c r="BD288" s="13" t="s">
        <v>159</v>
      </c>
      <c r="BE288" s="13" t="s">
        <v>149</v>
      </c>
      <c r="BF288" s="13" t="s">
        <v>159</v>
      </c>
      <c r="BG288" s="13" t="s">
        <v>159</v>
      </c>
      <c r="BH288" s="13" t="s">
        <v>159</v>
      </c>
      <c r="BI288" s="13" t="s">
        <v>159</v>
      </c>
      <c r="BJ288" s="13" t="s">
        <v>161</v>
      </c>
      <c r="BK288" s="13" t="s">
        <v>161</v>
      </c>
      <c r="BL288" s="13" t="s">
        <v>149</v>
      </c>
      <c r="BM288" s="13" t="s">
        <v>149</v>
      </c>
      <c r="BN288" s="13" t="s">
        <v>161</v>
      </c>
      <c r="BO288" s="13" t="s">
        <v>161</v>
      </c>
      <c r="BP288" s="13" t="s">
        <v>161</v>
      </c>
      <c r="BQ288" s="13" t="s">
        <v>161</v>
      </c>
      <c r="BR288" s="46" t="s">
        <v>161</v>
      </c>
      <c r="BS288" s="13" t="s">
        <v>161</v>
      </c>
      <c r="BT288" s="13" t="s">
        <v>161</v>
      </c>
      <c r="BU288" s="13" t="s">
        <v>149</v>
      </c>
      <c r="BV288" s="13" t="s">
        <v>149</v>
      </c>
      <c r="BW288" s="13" t="s">
        <v>149</v>
      </c>
      <c r="BX288" s="13" t="s">
        <v>149</v>
      </c>
      <c r="BY288" s="13" t="s">
        <v>149</v>
      </c>
      <c r="BZ288" s="13" t="s">
        <v>149</v>
      </c>
      <c r="CA288" s="13" t="s">
        <v>149</v>
      </c>
      <c r="CB288" s="13" t="s">
        <v>149</v>
      </c>
      <c r="CC288" s="13" t="s">
        <v>149</v>
      </c>
      <c r="CD288" s="13" t="s">
        <v>149</v>
      </c>
      <c r="CE288" s="13" t="s">
        <v>149</v>
      </c>
      <c r="CF288" s="13" t="s">
        <v>149</v>
      </c>
      <c r="CG288" s="13" t="s">
        <v>161</v>
      </c>
      <c r="CH288" s="13" t="s">
        <v>149</v>
      </c>
      <c r="CI288" s="13" t="s">
        <v>149</v>
      </c>
      <c r="CJ288" s="13" t="s">
        <v>149</v>
      </c>
      <c r="CK288" s="13" t="s">
        <v>149</v>
      </c>
      <c r="CL288" s="13" t="s">
        <v>149</v>
      </c>
      <c r="CM288" s="13" t="s">
        <v>149</v>
      </c>
      <c r="CN288" s="13" t="s">
        <v>149</v>
      </c>
      <c r="CO288" s="13" t="s">
        <v>149</v>
      </c>
      <c r="CP288" s="13" t="s">
        <v>149</v>
      </c>
      <c r="CQ288" s="13" t="s">
        <v>149</v>
      </c>
      <c r="CR288" s="13" t="s">
        <v>149</v>
      </c>
      <c r="CS288" s="13" t="s">
        <v>149</v>
      </c>
      <c r="CT288" s="13" t="s">
        <v>149</v>
      </c>
      <c r="CU288" s="13" t="s">
        <v>149</v>
      </c>
      <c r="CV288" s="13" t="s">
        <v>149</v>
      </c>
      <c r="CW288" s="13" t="s">
        <v>149</v>
      </c>
      <c r="CX288" s="13" t="s">
        <v>149</v>
      </c>
      <c r="CY288" s="13" t="s">
        <v>149</v>
      </c>
      <c r="CZ288" s="13" t="s">
        <v>149</v>
      </c>
      <c r="DA288" s="13" t="s">
        <v>149</v>
      </c>
      <c r="DB288" s="13" t="s">
        <v>149</v>
      </c>
      <c r="DC288" s="13" t="s">
        <v>149</v>
      </c>
      <c r="DD288" s="13" t="s">
        <v>149</v>
      </c>
      <c r="DE288" s="13" t="s">
        <v>149</v>
      </c>
      <c r="DF288" s="13" t="s">
        <v>149</v>
      </c>
      <c r="DG288" s="13" t="s">
        <v>149</v>
      </c>
      <c r="DH288" s="13" t="s">
        <v>149</v>
      </c>
      <c r="DI288" s="13" t="s">
        <v>159</v>
      </c>
      <c r="DJ288" s="13" t="s">
        <v>149</v>
      </c>
      <c r="DK288" s="13" t="s">
        <v>161</v>
      </c>
      <c r="DL288" s="13" t="s">
        <v>149</v>
      </c>
      <c r="DM288" s="13" t="s">
        <v>159</v>
      </c>
      <c r="DN288" s="13" t="s">
        <v>149</v>
      </c>
      <c r="DO288" s="13" t="s">
        <v>149</v>
      </c>
      <c r="DP288" s="13" t="s">
        <v>149</v>
      </c>
      <c r="DQ288" s="13" t="s">
        <v>149</v>
      </c>
      <c r="DR288" s="13" t="s">
        <v>149</v>
      </c>
      <c r="DS288" s="13" t="s">
        <v>149</v>
      </c>
      <c r="DT288" s="13" t="s">
        <v>149</v>
      </c>
      <c r="DU288" s="13" t="s">
        <v>149</v>
      </c>
      <c r="DV288" s="13" t="s">
        <v>149</v>
      </c>
      <c r="DW288" s="13" t="s">
        <v>149</v>
      </c>
      <c r="DX288" s="13" t="s">
        <v>149</v>
      </c>
      <c r="DY288" s="13" t="s">
        <v>149</v>
      </c>
      <c r="DZ288" s="13" t="s">
        <v>161</v>
      </c>
      <c r="EA288" s="13" t="s">
        <v>159</v>
      </c>
      <c r="EB288" s="13" t="s">
        <v>149</v>
      </c>
      <c r="EC288" s="13" t="s">
        <v>150</v>
      </c>
      <c r="ED288" s="13" t="s">
        <v>149</v>
      </c>
      <c r="EE288" s="13" t="s">
        <v>161</v>
      </c>
      <c r="EF288" s="13" t="s">
        <v>149</v>
      </c>
      <c r="EG288" s="13" t="s">
        <v>150</v>
      </c>
      <c r="EH288" s="13" t="s">
        <v>149</v>
      </c>
      <c r="EI288" s="13" t="s">
        <v>149</v>
      </c>
      <c r="EJ288" s="13" t="s">
        <v>159</v>
      </c>
      <c r="EK288" s="13" t="s">
        <v>159</v>
      </c>
      <c r="EL288" s="13" t="s">
        <v>313</v>
      </c>
      <c r="EM288" s="13" t="s">
        <v>314</v>
      </c>
      <c r="EN288" s="13" t="s">
        <v>218</v>
      </c>
      <c r="EO288" s="13" t="s">
        <v>315</v>
      </c>
      <c r="EP288" s="13" t="s">
        <v>316</v>
      </c>
      <c r="EQ288" s="13" t="s">
        <v>256</v>
      </c>
      <c r="ER288" s="13" t="s">
        <v>222</v>
      </c>
      <c r="ES288" s="13" t="s">
        <v>223</v>
      </c>
    </row>
    <row r="289" spans="1:149" s="2" customFormat="1" ht="22.5" customHeight="1" x14ac:dyDescent="0.35">
      <c r="A289" s="29">
        <v>287</v>
      </c>
      <c r="B289" s="88" t="s">
        <v>2255</v>
      </c>
      <c r="C289" s="8">
        <v>85357823568</v>
      </c>
      <c r="D289" s="13" t="s">
        <v>146</v>
      </c>
      <c r="E289" s="13" t="s">
        <v>280</v>
      </c>
      <c r="F289" s="1">
        <v>54</v>
      </c>
      <c r="G289" s="1">
        <v>4</v>
      </c>
      <c r="H289" s="13" t="s">
        <v>157</v>
      </c>
      <c r="I289" s="13" t="s">
        <v>210</v>
      </c>
      <c r="J289" s="7"/>
      <c r="K289" s="7"/>
      <c r="L289" s="13" t="s">
        <v>318</v>
      </c>
      <c r="M289" s="13" t="s">
        <v>147</v>
      </c>
      <c r="N289" s="1">
        <v>40</v>
      </c>
      <c r="O289" s="13" t="s">
        <v>226</v>
      </c>
      <c r="P289" s="1"/>
      <c r="Q289" s="8"/>
      <c r="R289" s="13" t="s">
        <v>159</v>
      </c>
      <c r="S289" s="13" t="s">
        <v>149</v>
      </c>
      <c r="T289" s="13" t="s">
        <v>149</v>
      </c>
      <c r="U289" s="13" t="s">
        <v>149</v>
      </c>
      <c r="V289" s="13" t="s">
        <v>149</v>
      </c>
      <c r="W289" s="13" t="s">
        <v>149</v>
      </c>
      <c r="X289" s="13" t="s">
        <v>159</v>
      </c>
      <c r="Y289" s="13" t="s">
        <v>149</v>
      </c>
      <c r="Z289" s="13" t="s">
        <v>159</v>
      </c>
      <c r="AA289" s="13" t="s">
        <v>159</v>
      </c>
      <c r="AB289" s="13" t="s">
        <v>149</v>
      </c>
      <c r="AC289" s="13" t="s">
        <v>159</v>
      </c>
      <c r="AD289" s="13" t="s">
        <v>149</v>
      </c>
      <c r="AE289" s="13" t="s">
        <v>149</v>
      </c>
      <c r="AF289" s="13" t="s">
        <v>149</v>
      </c>
      <c r="AG289" s="13" t="s">
        <v>149</v>
      </c>
      <c r="AH289" s="13" t="s">
        <v>149</v>
      </c>
      <c r="AI289" s="13" t="s">
        <v>149</v>
      </c>
      <c r="AJ289" s="13" t="s">
        <v>149</v>
      </c>
      <c r="AK289" s="13" t="s">
        <v>149</v>
      </c>
      <c r="AL289" s="13" t="s">
        <v>149</v>
      </c>
      <c r="AM289" s="13" t="s">
        <v>149</v>
      </c>
      <c r="AN289" s="13" t="s">
        <v>149</v>
      </c>
      <c r="AO289" s="13" t="s">
        <v>149</v>
      </c>
      <c r="AP289" s="13" t="s">
        <v>149</v>
      </c>
      <c r="AQ289" s="13" t="s">
        <v>149</v>
      </c>
      <c r="AR289" s="13" t="s">
        <v>149</v>
      </c>
      <c r="AS289" s="13" t="s">
        <v>159</v>
      </c>
      <c r="AT289" s="13" t="s">
        <v>159</v>
      </c>
      <c r="AU289" s="13" t="s">
        <v>149</v>
      </c>
      <c r="AV289" s="13" t="s">
        <v>149</v>
      </c>
      <c r="AW289" s="13" t="s">
        <v>149</v>
      </c>
      <c r="AX289" s="13" t="s">
        <v>149</v>
      </c>
      <c r="AY289" s="13" t="s">
        <v>149</v>
      </c>
      <c r="AZ289" s="13" t="s">
        <v>149</v>
      </c>
      <c r="BA289" s="13" t="s">
        <v>149</v>
      </c>
      <c r="BB289" s="13" t="s">
        <v>149</v>
      </c>
      <c r="BC289" s="13" t="s">
        <v>149</v>
      </c>
      <c r="BD289" s="13" t="s">
        <v>159</v>
      </c>
      <c r="BE289" s="13" t="s">
        <v>149</v>
      </c>
      <c r="BF289" s="13" t="s">
        <v>159</v>
      </c>
      <c r="BG289" s="13" t="s">
        <v>159</v>
      </c>
      <c r="BH289" s="13" t="s">
        <v>159</v>
      </c>
      <c r="BI289" s="13" t="s">
        <v>159</v>
      </c>
      <c r="BJ289" s="13" t="s">
        <v>149</v>
      </c>
      <c r="BK289" s="13" t="s">
        <v>149</v>
      </c>
      <c r="BL289" s="13" t="s">
        <v>149</v>
      </c>
      <c r="BM289" s="13" t="s">
        <v>149</v>
      </c>
      <c r="BN289" s="13" t="s">
        <v>149</v>
      </c>
      <c r="BO289" s="13" t="s">
        <v>149</v>
      </c>
      <c r="BP289" s="13" t="s">
        <v>161</v>
      </c>
      <c r="BQ289" s="13" t="s">
        <v>161</v>
      </c>
      <c r="BR289" s="46" t="s">
        <v>161</v>
      </c>
      <c r="BS289" s="13" t="s">
        <v>161</v>
      </c>
      <c r="BT289" s="13" t="s">
        <v>149</v>
      </c>
      <c r="BU289" s="13" t="s">
        <v>149</v>
      </c>
      <c r="BV289" s="13" t="s">
        <v>149</v>
      </c>
      <c r="BW289" s="13" t="s">
        <v>149</v>
      </c>
      <c r="BX289" s="13" t="s">
        <v>149</v>
      </c>
      <c r="BY289" s="13" t="s">
        <v>149</v>
      </c>
      <c r="BZ289" s="13" t="s">
        <v>149</v>
      </c>
      <c r="CA289" s="13" t="s">
        <v>149</v>
      </c>
      <c r="CB289" s="13" t="s">
        <v>149</v>
      </c>
      <c r="CC289" s="13" t="s">
        <v>149</v>
      </c>
      <c r="CD289" s="13" t="s">
        <v>149</v>
      </c>
      <c r="CE289" s="13" t="s">
        <v>149</v>
      </c>
      <c r="CF289" s="13" t="s">
        <v>149</v>
      </c>
      <c r="CG289" s="13" t="s">
        <v>149</v>
      </c>
      <c r="CH289" s="13" t="s">
        <v>149</v>
      </c>
      <c r="CI289" s="13" t="s">
        <v>149</v>
      </c>
      <c r="CJ289" s="13" t="s">
        <v>149</v>
      </c>
      <c r="CK289" s="13" t="s">
        <v>149</v>
      </c>
      <c r="CL289" s="13" t="s">
        <v>149</v>
      </c>
      <c r="CM289" s="13" t="s">
        <v>149</v>
      </c>
      <c r="CN289" s="13" t="s">
        <v>149</v>
      </c>
      <c r="CO289" s="13" t="s">
        <v>149</v>
      </c>
      <c r="CP289" s="13" t="s">
        <v>149</v>
      </c>
      <c r="CQ289" s="13" t="s">
        <v>149</v>
      </c>
      <c r="CR289" s="13" t="s">
        <v>149</v>
      </c>
      <c r="CS289" s="13" t="s">
        <v>149</v>
      </c>
      <c r="CT289" s="13" t="s">
        <v>149</v>
      </c>
      <c r="CU289" s="13" t="s">
        <v>149</v>
      </c>
      <c r="CV289" s="13" t="s">
        <v>149</v>
      </c>
      <c r="CW289" s="13" t="s">
        <v>149</v>
      </c>
      <c r="CX289" s="13" t="s">
        <v>149</v>
      </c>
      <c r="CY289" s="13" t="s">
        <v>149</v>
      </c>
      <c r="CZ289" s="13" t="s">
        <v>149</v>
      </c>
      <c r="DA289" s="13" t="s">
        <v>149</v>
      </c>
      <c r="DB289" s="13" t="s">
        <v>149</v>
      </c>
      <c r="DC289" s="13" t="s">
        <v>149</v>
      </c>
      <c r="DD289" s="13" t="s">
        <v>149</v>
      </c>
      <c r="DE289" s="13" t="s">
        <v>149</v>
      </c>
      <c r="DF289" s="13" t="s">
        <v>149</v>
      </c>
      <c r="DG289" s="13" t="s">
        <v>149</v>
      </c>
      <c r="DH289" s="13" t="s">
        <v>149</v>
      </c>
      <c r="DI289" s="13" t="s">
        <v>159</v>
      </c>
      <c r="DJ289" s="13" t="s">
        <v>149</v>
      </c>
      <c r="DK289" s="13" t="s">
        <v>149</v>
      </c>
      <c r="DL289" s="13" t="s">
        <v>149</v>
      </c>
      <c r="DM289" s="13" t="s">
        <v>159</v>
      </c>
      <c r="DN289" s="13" t="s">
        <v>149</v>
      </c>
      <c r="DO289" s="13" t="s">
        <v>149</v>
      </c>
      <c r="DP289" s="13" t="s">
        <v>149</v>
      </c>
      <c r="DQ289" s="13" t="s">
        <v>149</v>
      </c>
      <c r="DR289" s="13" t="s">
        <v>149</v>
      </c>
      <c r="DS289" s="13" t="s">
        <v>149</v>
      </c>
      <c r="DT289" s="13" t="s">
        <v>149</v>
      </c>
      <c r="DU289" s="13" t="s">
        <v>149</v>
      </c>
      <c r="DV289" s="13" t="s">
        <v>149</v>
      </c>
      <c r="DW289" s="13" t="s">
        <v>149</v>
      </c>
      <c r="DX289" s="13" t="s">
        <v>149</v>
      </c>
      <c r="DY289" s="13" t="s">
        <v>149</v>
      </c>
      <c r="DZ289" s="13" t="s">
        <v>149</v>
      </c>
      <c r="EA289" s="13" t="s">
        <v>159</v>
      </c>
      <c r="EB289" s="13" t="s">
        <v>149</v>
      </c>
      <c r="EC289" s="13" t="s">
        <v>159</v>
      </c>
      <c r="ED289" s="13" t="s">
        <v>149</v>
      </c>
      <c r="EE289" s="13" t="s">
        <v>149</v>
      </c>
      <c r="EF289" s="13" t="s">
        <v>149</v>
      </c>
      <c r="EG289" s="13" t="s">
        <v>159</v>
      </c>
      <c r="EH289" s="13" t="s">
        <v>149</v>
      </c>
      <c r="EI289" s="13" t="s">
        <v>149</v>
      </c>
      <c r="EJ289" s="13" t="s">
        <v>159</v>
      </c>
      <c r="EK289" s="13" t="s">
        <v>159</v>
      </c>
      <c r="EL289" s="13" t="s">
        <v>313</v>
      </c>
      <c r="EM289" s="13" t="s">
        <v>274</v>
      </c>
      <c r="EN289" s="13" t="s">
        <v>319</v>
      </c>
      <c r="EO289" s="13" t="s">
        <v>315</v>
      </c>
      <c r="EP289" s="13" t="s">
        <v>316</v>
      </c>
      <c r="EQ289" s="13" t="s">
        <v>256</v>
      </c>
      <c r="ER289" s="13" t="s">
        <v>320</v>
      </c>
      <c r="ES289" s="13" t="s">
        <v>223</v>
      </c>
    </row>
    <row r="290" spans="1:149" s="15" customFormat="1" ht="15.75" customHeight="1" x14ac:dyDescent="0.35">
      <c r="A290" s="29">
        <v>288</v>
      </c>
      <c r="B290" s="15" t="s">
        <v>2256</v>
      </c>
      <c r="C290" s="13">
        <v>81365307537</v>
      </c>
      <c r="D290" s="15" t="s">
        <v>146</v>
      </c>
      <c r="E290" s="15" t="s">
        <v>322</v>
      </c>
      <c r="F290" s="15">
        <v>52</v>
      </c>
      <c r="G290" s="15">
        <v>5</v>
      </c>
      <c r="H290" s="15" t="s">
        <v>157</v>
      </c>
      <c r="I290" s="15" t="s">
        <v>210</v>
      </c>
      <c r="L290" s="15" t="s">
        <v>318</v>
      </c>
      <c r="M290" s="15" t="s">
        <v>147</v>
      </c>
      <c r="N290" s="15">
        <v>40</v>
      </c>
      <c r="O290" s="15" t="s">
        <v>226</v>
      </c>
      <c r="P290" s="15">
        <v>10</v>
      </c>
      <c r="Q290" s="15" t="s">
        <v>175</v>
      </c>
      <c r="R290" s="15" t="s">
        <v>159</v>
      </c>
      <c r="S290" s="15" t="s">
        <v>149</v>
      </c>
      <c r="T290" s="15" t="s">
        <v>160</v>
      </c>
      <c r="U290" s="15" t="s">
        <v>149</v>
      </c>
      <c r="V290" s="15" t="s">
        <v>149</v>
      </c>
      <c r="W290" s="15" t="s">
        <v>149</v>
      </c>
      <c r="X290" s="15" t="s">
        <v>159</v>
      </c>
      <c r="Y290" s="15" t="s">
        <v>149</v>
      </c>
      <c r="Z290" s="15" t="s">
        <v>159</v>
      </c>
      <c r="AA290" s="15" t="s">
        <v>159</v>
      </c>
      <c r="AB290" s="15" t="s">
        <v>149</v>
      </c>
      <c r="AC290" s="15" t="s">
        <v>159</v>
      </c>
      <c r="AD290" s="15" t="s">
        <v>149</v>
      </c>
      <c r="AE290" s="15" t="s">
        <v>149</v>
      </c>
      <c r="AF290" s="15" t="s">
        <v>149</v>
      </c>
      <c r="AG290" s="15" t="s">
        <v>149</v>
      </c>
      <c r="AH290" s="15" t="s">
        <v>149</v>
      </c>
      <c r="AI290" s="15" t="s">
        <v>160</v>
      </c>
      <c r="AJ290" s="15" t="s">
        <v>160</v>
      </c>
      <c r="AK290" s="15" t="s">
        <v>149</v>
      </c>
      <c r="AL290" s="15" t="s">
        <v>149</v>
      </c>
      <c r="AM290" s="15" t="s">
        <v>149</v>
      </c>
      <c r="AN290" s="15" t="s">
        <v>149</v>
      </c>
      <c r="AO290" s="15" t="s">
        <v>160</v>
      </c>
      <c r="AP290" s="15" t="s">
        <v>149</v>
      </c>
      <c r="AQ290" s="15" t="s">
        <v>149</v>
      </c>
      <c r="AR290" s="15" t="s">
        <v>149</v>
      </c>
      <c r="AS290" s="15" t="s">
        <v>159</v>
      </c>
      <c r="AT290" s="15" t="s">
        <v>159</v>
      </c>
      <c r="AU290" s="15" t="s">
        <v>149</v>
      </c>
      <c r="AV290" s="15" t="s">
        <v>149</v>
      </c>
      <c r="AW290" s="15" t="s">
        <v>160</v>
      </c>
      <c r="AX290" s="15" t="s">
        <v>149</v>
      </c>
      <c r="AY290" s="15" t="s">
        <v>149</v>
      </c>
      <c r="AZ290" s="15" t="s">
        <v>149</v>
      </c>
      <c r="BA290" s="15" t="s">
        <v>149</v>
      </c>
      <c r="BB290" s="15" t="s">
        <v>149</v>
      </c>
      <c r="BC290" s="15" t="s">
        <v>149</v>
      </c>
      <c r="BD290" s="15" t="s">
        <v>160</v>
      </c>
      <c r="BE290" s="15" t="s">
        <v>149</v>
      </c>
      <c r="BF290" s="15" t="s">
        <v>159</v>
      </c>
      <c r="BG290" s="15" t="s">
        <v>159</v>
      </c>
      <c r="BH290" s="15" t="s">
        <v>159</v>
      </c>
      <c r="BI290" s="15" t="s">
        <v>159</v>
      </c>
      <c r="BJ290" s="15" t="s">
        <v>149</v>
      </c>
      <c r="BK290" s="15" t="s">
        <v>149</v>
      </c>
      <c r="BL290" s="15" t="s">
        <v>149</v>
      </c>
      <c r="BM290" s="15" t="s">
        <v>149</v>
      </c>
      <c r="BN290" s="15" t="s">
        <v>149</v>
      </c>
      <c r="BO290" s="15" t="s">
        <v>149</v>
      </c>
      <c r="BP290" s="15" t="s">
        <v>149</v>
      </c>
      <c r="BQ290" s="15" t="s">
        <v>149</v>
      </c>
      <c r="BR290" s="16" t="s">
        <v>149</v>
      </c>
      <c r="BS290" s="15" t="s">
        <v>149</v>
      </c>
      <c r="BT290" s="15" t="s">
        <v>149</v>
      </c>
      <c r="BU290" s="15" t="s">
        <v>149</v>
      </c>
      <c r="BV290" s="15" t="s">
        <v>149</v>
      </c>
      <c r="BW290" s="15" t="s">
        <v>161</v>
      </c>
      <c r="BX290" s="15" t="s">
        <v>323</v>
      </c>
      <c r="BY290" s="15" t="s">
        <v>149</v>
      </c>
      <c r="BZ290" s="15" t="s">
        <v>149</v>
      </c>
      <c r="CA290" s="15" t="s">
        <v>149</v>
      </c>
      <c r="CB290" s="15" t="s">
        <v>149</v>
      </c>
      <c r="CC290" s="15" t="s">
        <v>149</v>
      </c>
      <c r="CD290" s="15" t="s">
        <v>149</v>
      </c>
      <c r="CE290" s="15" t="s">
        <v>149</v>
      </c>
      <c r="CF290" s="15" t="s">
        <v>160</v>
      </c>
      <c r="CG290" s="15" t="s">
        <v>149</v>
      </c>
      <c r="CH290" s="15" t="s">
        <v>149</v>
      </c>
      <c r="CI290" s="15" t="s">
        <v>149</v>
      </c>
      <c r="CJ290" s="15" t="s">
        <v>149</v>
      </c>
      <c r="CK290" s="15" t="s">
        <v>149</v>
      </c>
      <c r="CL290" s="15" t="s">
        <v>149</v>
      </c>
      <c r="CM290" s="15" t="s">
        <v>149</v>
      </c>
      <c r="CN290" s="15" t="s">
        <v>149</v>
      </c>
      <c r="CO290" s="15" t="s">
        <v>149</v>
      </c>
      <c r="CP290" s="15" t="s">
        <v>149</v>
      </c>
      <c r="CQ290" s="15" t="s">
        <v>160</v>
      </c>
      <c r="CR290" s="15" t="s">
        <v>149</v>
      </c>
      <c r="CS290" s="15" t="s">
        <v>149</v>
      </c>
      <c r="CT290" s="15" t="s">
        <v>149</v>
      </c>
      <c r="CU290" s="15" t="s">
        <v>161</v>
      </c>
      <c r="CV290" s="15" t="s">
        <v>149</v>
      </c>
      <c r="CW290" s="15" t="s">
        <v>149</v>
      </c>
      <c r="CX290" s="15" t="s">
        <v>149</v>
      </c>
      <c r="CY290" s="15" t="s">
        <v>149</v>
      </c>
      <c r="CZ290" s="15" t="s">
        <v>149</v>
      </c>
      <c r="DA290" s="15" t="s">
        <v>149</v>
      </c>
      <c r="DB290" s="15" t="s">
        <v>149</v>
      </c>
      <c r="DC290" s="15" t="s">
        <v>149</v>
      </c>
      <c r="DD290" s="15" t="s">
        <v>149</v>
      </c>
      <c r="DE290" s="15" t="s">
        <v>149</v>
      </c>
      <c r="DF290" s="15" t="s">
        <v>149</v>
      </c>
      <c r="DG290" s="15" t="s">
        <v>149</v>
      </c>
      <c r="DH290" s="15" t="s">
        <v>149</v>
      </c>
      <c r="DI290" s="15" t="s">
        <v>159</v>
      </c>
      <c r="DJ290" s="15" t="s">
        <v>149</v>
      </c>
      <c r="DK290" s="15" t="s">
        <v>149</v>
      </c>
      <c r="DL290" s="15" t="s">
        <v>149</v>
      </c>
      <c r="DM290" s="15" t="s">
        <v>159</v>
      </c>
      <c r="DN290" s="15" t="s">
        <v>149</v>
      </c>
      <c r="DO290" s="15" t="s">
        <v>149</v>
      </c>
      <c r="DP290" s="15" t="s">
        <v>160</v>
      </c>
      <c r="DQ290" s="15" t="s">
        <v>149</v>
      </c>
      <c r="DR290" s="15" t="s">
        <v>149</v>
      </c>
      <c r="DS290" s="15" t="s">
        <v>149</v>
      </c>
      <c r="DT290" s="15" t="s">
        <v>149</v>
      </c>
      <c r="DU290" s="15" t="s">
        <v>149</v>
      </c>
      <c r="DV290" s="15" t="s">
        <v>149</v>
      </c>
      <c r="DW290" s="15" t="s">
        <v>149</v>
      </c>
      <c r="DX290" s="15" t="s">
        <v>149</v>
      </c>
      <c r="DY290" s="15" t="s">
        <v>149</v>
      </c>
      <c r="DZ290" s="15" t="s">
        <v>149</v>
      </c>
      <c r="EA290" s="15" t="s">
        <v>159</v>
      </c>
      <c r="EB290" s="15" t="s">
        <v>149</v>
      </c>
      <c r="EC290" s="15" t="s">
        <v>160</v>
      </c>
      <c r="ED290" s="15" t="s">
        <v>160</v>
      </c>
      <c r="EE290" s="15" t="s">
        <v>149</v>
      </c>
      <c r="EF290" s="15" t="s">
        <v>149</v>
      </c>
      <c r="EG290" s="15" t="s">
        <v>159</v>
      </c>
      <c r="EH290" s="15" t="s">
        <v>149</v>
      </c>
      <c r="EI290" s="15" t="s">
        <v>149</v>
      </c>
      <c r="EJ290" s="15" t="s">
        <v>159</v>
      </c>
      <c r="EK290" s="15" t="s">
        <v>159</v>
      </c>
      <c r="EL290" s="15" t="s">
        <v>313</v>
      </c>
      <c r="EM290" s="15" t="s">
        <v>324</v>
      </c>
      <c r="EN290" s="15" t="s">
        <v>218</v>
      </c>
      <c r="EO290" s="15" t="s">
        <v>315</v>
      </c>
      <c r="EP290" s="15" t="s">
        <v>316</v>
      </c>
      <c r="EQ290" s="15" t="s">
        <v>256</v>
      </c>
      <c r="ER290" s="15" t="s">
        <v>222</v>
      </c>
      <c r="ES290" s="15" t="s">
        <v>223</v>
      </c>
    </row>
    <row r="291" spans="1:149" s="15" customFormat="1" ht="15.75" customHeight="1" x14ac:dyDescent="0.35">
      <c r="A291" s="34">
        <v>289</v>
      </c>
      <c r="B291" s="17" t="s">
        <v>2257</v>
      </c>
      <c r="C291" s="14">
        <v>85278767807</v>
      </c>
      <c r="D291" s="17" t="s">
        <v>146</v>
      </c>
      <c r="E291" s="17" t="s">
        <v>322</v>
      </c>
      <c r="F291" s="17">
        <v>40</v>
      </c>
      <c r="G291" s="17">
        <v>6</v>
      </c>
      <c r="H291" s="17" t="s">
        <v>270</v>
      </c>
      <c r="I291" s="17" t="s">
        <v>172</v>
      </c>
      <c r="J291" s="17"/>
      <c r="K291" s="17"/>
      <c r="L291" s="17" t="s">
        <v>318</v>
      </c>
      <c r="M291" s="17" t="s">
        <v>147</v>
      </c>
      <c r="N291" s="17">
        <v>135</v>
      </c>
      <c r="O291" s="17" t="s">
        <v>226</v>
      </c>
      <c r="P291" s="17">
        <v>4</v>
      </c>
      <c r="Q291" s="17" t="s">
        <v>175</v>
      </c>
      <c r="R291" s="17" t="s">
        <v>159</v>
      </c>
      <c r="S291" s="17" t="s">
        <v>149</v>
      </c>
      <c r="T291" s="17" t="s">
        <v>149</v>
      </c>
      <c r="U291" s="17" t="s">
        <v>149</v>
      </c>
      <c r="V291" s="17" t="s">
        <v>149</v>
      </c>
      <c r="W291" s="17" t="s">
        <v>149</v>
      </c>
      <c r="X291" s="17" t="s">
        <v>159</v>
      </c>
      <c r="Y291" s="17" t="s">
        <v>149</v>
      </c>
      <c r="Z291" s="17" t="s">
        <v>159</v>
      </c>
      <c r="AA291" s="17" t="s">
        <v>159</v>
      </c>
      <c r="AB291" s="17" t="s">
        <v>149</v>
      </c>
      <c r="AC291" s="17" t="s">
        <v>159</v>
      </c>
      <c r="AD291" s="17" t="s">
        <v>149</v>
      </c>
      <c r="AE291" s="17" t="s">
        <v>149</v>
      </c>
      <c r="AF291" s="17" t="s">
        <v>149</v>
      </c>
      <c r="AG291" s="17" t="s">
        <v>149</v>
      </c>
      <c r="AH291" s="17" t="s">
        <v>149</v>
      </c>
      <c r="AI291" s="17" t="s">
        <v>149</v>
      </c>
      <c r="AJ291" s="17" t="s">
        <v>149</v>
      </c>
      <c r="AK291" s="17" t="s">
        <v>149</v>
      </c>
      <c r="AL291" s="17" t="s">
        <v>149</v>
      </c>
      <c r="AM291" s="17" t="s">
        <v>149</v>
      </c>
      <c r="AN291" s="17" t="s">
        <v>149</v>
      </c>
      <c r="AO291" s="17" t="s">
        <v>149</v>
      </c>
      <c r="AP291" s="17" t="s">
        <v>149</v>
      </c>
      <c r="AQ291" s="17" t="s">
        <v>149</v>
      </c>
      <c r="AR291" s="17" t="s">
        <v>149</v>
      </c>
      <c r="AS291" s="17" t="s">
        <v>159</v>
      </c>
      <c r="AT291" s="17" t="s">
        <v>159</v>
      </c>
      <c r="AU291" s="17" t="s">
        <v>149</v>
      </c>
      <c r="AV291" s="17" t="s">
        <v>149</v>
      </c>
      <c r="AW291" s="17" t="s">
        <v>149</v>
      </c>
      <c r="AX291" s="17" t="s">
        <v>149</v>
      </c>
      <c r="AY291" s="17" t="s">
        <v>149</v>
      </c>
      <c r="AZ291" s="17" t="s">
        <v>149</v>
      </c>
      <c r="BA291" s="17" t="s">
        <v>149</v>
      </c>
      <c r="BB291" s="17" t="s">
        <v>149</v>
      </c>
      <c r="BC291" s="17" t="s">
        <v>149</v>
      </c>
      <c r="BD291" s="17" t="s">
        <v>159</v>
      </c>
      <c r="BE291" s="17" t="s">
        <v>149</v>
      </c>
      <c r="BF291" s="17" t="s">
        <v>159</v>
      </c>
      <c r="BG291" s="17" t="s">
        <v>159</v>
      </c>
      <c r="BH291" s="17" t="s">
        <v>159</v>
      </c>
      <c r="BI291" s="17" t="s">
        <v>159</v>
      </c>
      <c r="BJ291" s="17" t="s">
        <v>149</v>
      </c>
      <c r="BK291" s="17" t="s">
        <v>149</v>
      </c>
      <c r="BL291" s="17" t="s">
        <v>149</v>
      </c>
      <c r="BM291" s="17" t="s">
        <v>149</v>
      </c>
      <c r="BN291" s="17" t="s">
        <v>149</v>
      </c>
      <c r="BO291" s="17" t="s">
        <v>149</v>
      </c>
      <c r="BP291" s="17" t="s">
        <v>149</v>
      </c>
      <c r="BQ291" s="17" t="s">
        <v>149</v>
      </c>
      <c r="BR291" s="47" t="s">
        <v>149</v>
      </c>
      <c r="BS291" s="17" t="s">
        <v>149</v>
      </c>
      <c r="BT291" s="17" t="s">
        <v>149</v>
      </c>
      <c r="BU291" s="17" t="s">
        <v>149</v>
      </c>
      <c r="BV291" s="17" t="s">
        <v>149</v>
      </c>
      <c r="BW291" s="17" t="s">
        <v>149</v>
      </c>
      <c r="BX291" s="17" t="s">
        <v>149</v>
      </c>
      <c r="BY291" s="17" t="s">
        <v>149</v>
      </c>
      <c r="BZ291" s="17" t="s">
        <v>149</v>
      </c>
      <c r="CA291" s="17" t="s">
        <v>149</v>
      </c>
      <c r="CB291" s="17" t="s">
        <v>149</v>
      </c>
      <c r="CC291" s="17" t="s">
        <v>149</v>
      </c>
      <c r="CD291" s="17" t="s">
        <v>149</v>
      </c>
      <c r="CE291" s="17" t="s">
        <v>149</v>
      </c>
      <c r="CF291" s="17" t="s">
        <v>149</v>
      </c>
      <c r="CG291" s="17" t="s">
        <v>149</v>
      </c>
      <c r="CH291" s="17" t="s">
        <v>149</v>
      </c>
      <c r="CI291" s="17" t="s">
        <v>149</v>
      </c>
      <c r="CJ291" s="17" t="s">
        <v>149</v>
      </c>
      <c r="CK291" s="17" t="s">
        <v>149</v>
      </c>
      <c r="CL291" s="17" t="s">
        <v>149</v>
      </c>
      <c r="CM291" s="17" t="s">
        <v>149</v>
      </c>
      <c r="CN291" s="17" t="s">
        <v>149</v>
      </c>
      <c r="CO291" s="17" t="s">
        <v>149</v>
      </c>
      <c r="CP291" s="17" t="s">
        <v>149</v>
      </c>
      <c r="CQ291" s="17" t="s">
        <v>149</v>
      </c>
      <c r="CR291" s="17" t="s">
        <v>149</v>
      </c>
      <c r="CS291" s="17" t="s">
        <v>149</v>
      </c>
      <c r="CT291" s="17" t="s">
        <v>149</v>
      </c>
      <c r="CU291" s="17" t="s">
        <v>149</v>
      </c>
      <c r="CV291" s="17" t="s">
        <v>149</v>
      </c>
      <c r="CW291" s="17" t="s">
        <v>149</v>
      </c>
      <c r="CX291" s="17" t="s">
        <v>149</v>
      </c>
      <c r="CY291" s="17" t="s">
        <v>149</v>
      </c>
      <c r="CZ291" s="17" t="s">
        <v>149</v>
      </c>
      <c r="DA291" s="17" t="s">
        <v>149</v>
      </c>
      <c r="DB291" s="17" t="s">
        <v>149</v>
      </c>
      <c r="DC291" s="17" t="s">
        <v>149</v>
      </c>
      <c r="DD291" s="17" t="s">
        <v>149</v>
      </c>
      <c r="DE291" s="17" t="s">
        <v>149</v>
      </c>
      <c r="DF291" s="17" t="s">
        <v>326</v>
      </c>
      <c r="DG291" s="17" t="s">
        <v>149</v>
      </c>
      <c r="DH291" s="17" t="s">
        <v>149</v>
      </c>
      <c r="DI291" s="17" t="s">
        <v>159</v>
      </c>
      <c r="DJ291" s="17" t="s">
        <v>149</v>
      </c>
      <c r="DK291" s="17" t="s">
        <v>149</v>
      </c>
      <c r="DL291" s="17" t="s">
        <v>149</v>
      </c>
      <c r="DM291" s="17" t="s">
        <v>159</v>
      </c>
      <c r="DN291" s="17" t="s">
        <v>149</v>
      </c>
      <c r="DO291" s="17" t="s">
        <v>149</v>
      </c>
      <c r="DP291" s="17" t="s">
        <v>149</v>
      </c>
      <c r="DQ291" s="17" t="s">
        <v>149</v>
      </c>
      <c r="DR291" s="17" t="s">
        <v>149</v>
      </c>
      <c r="DS291" s="17" t="s">
        <v>149</v>
      </c>
      <c r="DT291" s="17" t="s">
        <v>149</v>
      </c>
      <c r="DU291" s="17" t="s">
        <v>149</v>
      </c>
      <c r="DV291" s="17" t="s">
        <v>149</v>
      </c>
      <c r="DW291" s="17" t="s">
        <v>149</v>
      </c>
      <c r="DX291" s="17" t="s">
        <v>149</v>
      </c>
      <c r="DY291" s="17" t="s">
        <v>149</v>
      </c>
      <c r="DZ291" s="17" t="s">
        <v>149</v>
      </c>
      <c r="EA291" s="17" t="s">
        <v>159</v>
      </c>
      <c r="EB291" s="17" t="s">
        <v>149</v>
      </c>
      <c r="EC291" s="17" t="s">
        <v>159</v>
      </c>
      <c r="ED291" s="17" t="s">
        <v>149</v>
      </c>
      <c r="EE291" s="17" t="s">
        <v>149</v>
      </c>
      <c r="EF291" s="17" t="s">
        <v>149</v>
      </c>
      <c r="EG291" s="17" t="s">
        <v>159</v>
      </c>
      <c r="EH291" s="17" t="s">
        <v>149</v>
      </c>
      <c r="EI291" s="17" t="s">
        <v>149</v>
      </c>
      <c r="EJ291" s="17" t="s">
        <v>159</v>
      </c>
      <c r="EK291" s="17" t="s">
        <v>159</v>
      </c>
      <c r="EL291" s="17" t="s">
        <v>216</v>
      </c>
      <c r="EM291" s="17" t="s">
        <v>324</v>
      </c>
      <c r="EN291" s="17" t="s">
        <v>218</v>
      </c>
      <c r="EO291" s="17" t="s">
        <v>219</v>
      </c>
      <c r="EP291" s="17" t="s">
        <v>327</v>
      </c>
      <c r="EQ291" s="17" t="s">
        <v>256</v>
      </c>
      <c r="ER291" s="17" t="s">
        <v>222</v>
      </c>
      <c r="ES291" s="17" t="s">
        <v>223</v>
      </c>
    </row>
    <row r="292" spans="1:149" s="15" customFormat="1" ht="15.75" customHeight="1" x14ac:dyDescent="0.35">
      <c r="A292" s="34">
        <v>290</v>
      </c>
      <c r="B292" s="17" t="s">
        <v>2258</v>
      </c>
      <c r="C292" s="14"/>
      <c r="D292" s="17" t="s">
        <v>146</v>
      </c>
      <c r="E292" s="17" t="s">
        <v>329</v>
      </c>
      <c r="F292" s="17">
        <v>66</v>
      </c>
      <c r="G292" s="17">
        <v>3</v>
      </c>
      <c r="H292" s="17" t="s">
        <v>157</v>
      </c>
      <c r="I292" s="17" t="s">
        <v>210</v>
      </c>
      <c r="J292" s="18">
        <v>1000000</v>
      </c>
      <c r="K292" s="18">
        <v>1000000</v>
      </c>
      <c r="L292" s="17" t="s">
        <v>173</v>
      </c>
      <c r="M292" s="17" t="s">
        <v>147</v>
      </c>
      <c r="N292" s="17">
        <v>20</v>
      </c>
      <c r="O292" s="17" t="s">
        <v>226</v>
      </c>
      <c r="P292" s="17">
        <v>6</v>
      </c>
      <c r="Q292" s="17" t="s">
        <v>175</v>
      </c>
      <c r="R292" s="17" t="s">
        <v>159</v>
      </c>
      <c r="S292" s="17" t="s">
        <v>149</v>
      </c>
      <c r="T292" s="17" t="s">
        <v>149</v>
      </c>
      <c r="U292" s="17" t="s">
        <v>149</v>
      </c>
      <c r="V292" s="17" t="s">
        <v>149</v>
      </c>
      <c r="W292" s="17" t="s">
        <v>149</v>
      </c>
      <c r="X292" s="17" t="s">
        <v>159</v>
      </c>
      <c r="Y292" s="17" t="s">
        <v>149</v>
      </c>
      <c r="Z292" s="17" t="s">
        <v>159</v>
      </c>
      <c r="AA292" s="17" t="s">
        <v>159</v>
      </c>
      <c r="AB292" s="17" t="s">
        <v>149</v>
      </c>
      <c r="AC292" s="17" t="s">
        <v>159</v>
      </c>
      <c r="AD292" s="17" t="s">
        <v>149</v>
      </c>
      <c r="AE292" s="17" t="s">
        <v>149</v>
      </c>
      <c r="AF292" s="17" t="s">
        <v>149</v>
      </c>
      <c r="AG292" s="17" t="s">
        <v>149</v>
      </c>
      <c r="AH292" s="17" t="s">
        <v>149</v>
      </c>
      <c r="AI292" s="17" t="s">
        <v>149</v>
      </c>
      <c r="AJ292" s="17" t="s">
        <v>149</v>
      </c>
      <c r="AK292" s="17" t="s">
        <v>149</v>
      </c>
      <c r="AL292" s="17" t="s">
        <v>149</v>
      </c>
      <c r="AM292" s="17" t="s">
        <v>149</v>
      </c>
      <c r="AN292" s="17" t="s">
        <v>149</v>
      </c>
      <c r="AO292" s="17" t="s">
        <v>149</v>
      </c>
      <c r="AP292" s="17" t="s">
        <v>149</v>
      </c>
      <c r="AQ292" s="17" t="s">
        <v>149</v>
      </c>
      <c r="AR292" s="17" t="s">
        <v>149</v>
      </c>
      <c r="AS292" s="17" t="s">
        <v>159</v>
      </c>
      <c r="AT292" s="17" t="s">
        <v>159</v>
      </c>
      <c r="AU292" s="17" t="s">
        <v>149</v>
      </c>
      <c r="AV292" s="17" t="s">
        <v>149</v>
      </c>
      <c r="AW292" s="17" t="s">
        <v>149</v>
      </c>
      <c r="AX292" s="17" t="s">
        <v>149</v>
      </c>
      <c r="AY292" s="17" t="s">
        <v>149</v>
      </c>
      <c r="AZ292" s="17" t="s">
        <v>149</v>
      </c>
      <c r="BA292" s="17" t="s">
        <v>149</v>
      </c>
      <c r="BB292" s="17" t="s">
        <v>149</v>
      </c>
      <c r="BC292" s="17" t="s">
        <v>149</v>
      </c>
      <c r="BD292" s="17" t="s">
        <v>159</v>
      </c>
      <c r="BE292" s="17" t="s">
        <v>149</v>
      </c>
      <c r="BF292" s="17" t="s">
        <v>159</v>
      </c>
      <c r="BG292" s="17" t="s">
        <v>159</v>
      </c>
      <c r="BH292" s="17" t="s">
        <v>159</v>
      </c>
      <c r="BI292" s="17" t="s">
        <v>160</v>
      </c>
      <c r="BJ292" s="17" t="s">
        <v>149</v>
      </c>
      <c r="BK292" s="17" t="s">
        <v>160</v>
      </c>
      <c r="BL292" s="17" t="s">
        <v>149</v>
      </c>
      <c r="BM292" s="17" t="s">
        <v>149</v>
      </c>
      <c r="BN292" s="17" t="s">
        <v>149</v>
      </c>
      <c r="BO292" s="17" t="s">
        <v>161</v>
      </c>
      <c r="BP292" s="17" t="s">
        <v>149</v>
      </c>
      <c r="BQ292" s="17" t="s">
        <v>161</v>
      </c>
      <c r="BR292" s="47" t="s">
        <v>149</v>
      </c>
      <c r="BS292" s="17" t="s">
        <v>149</v>
      </c>
      <c r="BT292" s="17" t="s">
        <v>149</v>
      </c>
      <c r="BU292" s="17" t="s">
        <v>149</v>
      </c>
      <c r="BV292" s="17" t="s">
        <v>149</v>
      </c>
      <c r="BW292" s="17" t="s">
        <v>149</v>
      </c>
      <c r="BX292" s="17" t="s">
        <v>323</v>
      </c>
      <c r="BY292" s="17" t="s">
        <v>149</v>
      </c>
      <c r="BZ292" s="17" t="s">
        <v>149</v>
      </c>
      <c r="CA292" s="17" t="s">
        <v>149</v>
      </c>
      <c r="CB292" s="17" t="s">
        <v>149</v>
      </c>
      <c r="CC292" s="17" t="s">
        <v>160</v>
      </c>
      <c r="CD292" s="17" t="s">
        <v>149</v>
      </c>
      <c r="CE292" s="17" t="s">
        <v>149</v>
      </c>
      <c r="CF292" s="17" t="s">
        <v>149</v>
      </c>
      <c r="CG292" s="17" t="s">
        <v>149</v>
      </c>
      <c r="CH292" s="17" t="s">
        <v>197</v>
      </c>
      <c r="CI292" s="17" t="s">
        <v>161</v>
      </c>
      <c r="CJ292" s="17" t="s">
        <v>160</v>
      </c>
      <c r="CK292" s="17" t="s">
        <v>149</v>
      </c>
      <c r="CL292" s="17" t="s">
        <v>161</v>
      </c>
      <c r="CM292" s="17" t="s">
        <v>149</v>
      </c>
      <c r="CN292" s="17" t="s">
        <v>161</v>
      </c>
      <c r="CO292" s="17" t="s">
        <v>160</v>
      </c>
      <c r="CP292" s="17" t="s">
        <v>149</v>
      </c>
      <c r="CQ292" s="17" t="s">
        <v>149</v>
      </c>
      <c r="CR292" s="17" t="s">
        <v>149</v>
      </c>
      <c r="CS292" s="17" t="s">
        <v>149</v>
      </c>
      <c r="CT292" s="17" t="s">
        <v>149</v>
      </c>
      <c r="CU292" s="17" t="s">
        <v>161</v>
      </c>
      <c r="CV292" s="17" t="s">
        <v>160</v>
      </c>
      <c r="CW292" s="17" t="s">
        <v>149</v>
      </c>
      <c r="CX292" s="17" t="s">
        <v>160</v>
      </c>
      <c r="CY292" s="17" t="s">
        <v>149</v>
      </c>
      <c r="CZ292" s="17" t="s">
        <v>149</v>
      </c>
      <c r="DA292" s="17" t="s">
        <v>161</v>
      </c>
      <c r="DB292" s="17" t="s">
        <v>149</v>
      </c>
      <c r="DC292" s="17" t="s">
        <v>149</v>
      </c>
      <c r="DD292" s="17" t="s">
        <v>161</v>
      </c>
      <c r="DE292" s="17" t="s">
        <v>149</v>
      </c>
      <c r="DF292" s="17" t="s">
        <v>149</v>
      </c>
      <c r="DG292" s="17" t="s">
        <v>161</v>
      </c>
      <c r="DH292" s="17" t="s">
        <v>160</v>
      </c>
      <c r="DI292" s="17" t="s">
        <v>159</v>
      </c>
      <c r="DJ292" s="17" t="s">
        <v>149</v>
      </c>
      <c r="DK292" s="17" t="s">
        <v>149</v>
      </c>
      <c r="DL292" s="17" t="s">
        <v>149</v>
      </c>
      <c r="DM292" s="17" t="s">
        <v>160</v>
      </c>
      <c r="DN292" s="17" t="s">
        <v>149</v>
      </c>
      <c r="DO292" s="17" t="s">
        <v>149</v>
      </c>
      <c r="DP292" s="17" t="s">
        <v>161</v>
      </c>
      <c r="DQ292" s="17" t="s">
        <v>160</v>
      </c>
      <c r="DR292" s="17" t="s">
        <v>149</v>
      </c>
      <c r="DS292" s="17" t="s">
        <v>149</v>
      </c>
      <c r="DT292" s="17" t="s">
        <v>149</v>
      </c>
      <c r="DU292" s="17" t="s">
        <v>149</v>
      </c>
      <c r="DV292" s="17" t="s">
        <v>161</v>
      </c>
      <c r="DW292" s="17" t="s">
        <v>161</v>
      </c>
      <c r="DX292" s="17" t="s">
        <v>149</v>
      </c>
      <c r="DY292" s="17" t="s">
        <v>149</v>
      </c>
      <c r="DZ292" s="17" t="s">
        <v>149</v>
      </c>
      <c r="EA292" s="17" t="s">
        <v>159</v>
      </c>
      <c r="EB292" s="17" t="s">
        <v>161</v>
      </c>
      <c r="EC292" s="17" t="s">
        <v>160</v>
      </c>
      <c r="ED292" s="17" t="s">
        <v>149</v>
      </c>
      <c r="EE292" s="17" t="s">
        <v>149</v>
      </c>
      <c r="EF292" s="17" t="s">
        <v>149</v>
      </c>
      <c r="EG292" s="17" t="s">
        <v>160</v>
      </c>
      <c r="EH292" s="17" t="s">
        <v>161</v>
      </c>
      <c r="EI292" s="17" t="s">
        <v>149</v>
      </c>
      <c r="EJ292" s="17" t="s">
        <v>159</v>
      </c>
      <c r="EK292" s="17" t="s">
        <v>159</v>
      </c>
      <c r="EL292" s="17" t="s">
        <v>330</v>
      </c>
      <c r="EM292" s="17" t="s">
        <v>274</v>
      </c>
      <c r="EN292" s="17" t="s">
        <v>331</v>
      </c>
      <c r="EO292" s="17" t="s">
        <v>332</v>
      </c>
      <c r="EP292" s="17" t="s">
        <v>327</v>
      </c>
      <c r="EQ292" s="17" t="s">
        <v>256</v>
      </c>
      <c r="ER292" s="17" t="s">
        <v>222</v>
      </c>
      <c r="ES292" s="17" t="s">
        <v>289</v>
      </c>
    </row>
    <row r="293" spans="1:149" s="15" customFormat="1" ht="15.75" customHeight="1" x14ac:dyDescent="0.35">
      <c r="A293" s="34">
        <v>291</v>
      </c>
      <c r="B293" s="17" t="s">
        <v>2259</v>
      </c>
      <c r="C293" s="14"/>
      <c r="D293" s="17" t="s">
        <v>146</v>
      </c>
      <c r="E293" s="17" t="s">
        <v>322</v>
      </c>
      <c r="F293" s="17">
        <v>47</v>
      </c>
      <c r="G293" s="17">
        <v>6</v>
      </c>
      <c r="H293" s="17" t="s">
        <v>157</v>
      </c>
      <c r="I293" s="17" t="s">
        <v>210</v>
      </c>
      <c r="J293" s="18">
        <v>2000000</v>
      </c>
      <c r="K293" s="18">
        <v>1500000</v>
      </c>
      <c r="L293" s="17" t="s">
        <v>173</v>
      </c>
      <c r="M293" s="17" t="s">
        <v>147</v>
      </c>
      <c r="N293" s="17">
        <v>50</v>
      </c>
      <c r="O293" s="17" t="s">
        <v>226</v>
      </c>
      <c r="P293" s="17">
        <v>6</v>
      </c>
      <c r="Q293" s="17" t="s">
        <v>175</v>
      </c>
      <c r="R293" s="17" t="s">
        <v>159</v>
      </c>
      <c r="S293" s="17" t="s">
        <v>149</v>
      </c>
      <c r="T293" s="17" t="s">
        <v>149</v>
      </c>
      <c r="U293" s="17" t="s">
        <v>149</v>
      </c>
      <c r="V293" s="17" t="s">
        <v>149</v>
      </c>
      <c r="W293" s="17" t="s">
        <v>149</v>
      </c>
      <c r="X293" s="17" t="s">
        <v>159</v>
      </c>
      <c r="Y293" s="17" t="s">
        <v>149</v>
      </c>
      <c r="Z293" s="17" t="s">
        <v>159</v>
      </c>
      <c r="AA293" s="17" t="s">
        <v>159</v>
      </c>
      <c r="AB293" s="17" t="s">
        <v>149</v>
      </c>
      <c r="AC293" s="17" t="s">
        <v>159</v>
      </c>
      <c r="AD293" s="17" t="s">
        <v>149</v>
      </c>
      <c r="AE293" s="17" t="s">
        <v>149</v>
      </c>
      <c r="AF293" s="17" t="s">
        <v>149</v>
      </c>
      <c r="AG293" s="17" t="s">
        <v>149</v>
      </c>
      <c r="AH293" s="17" t="s">
        <v>149</v>
      </c>
      <c r="AI293" s="17" t="s">
        <v>149</v>
      </c>
      <c r="AJ293" s="17" t="s">
        <v>149</v>
      </c>
      <c r="AK293" s="17" t="s">
        <v>149</v>
      </c>
      <c r="AL293" s="17" t="s">
        <v>149</v>
      </c>
      <c r="AM293" s="17" t="s">
        <v>149</v>
      </c>
      <c r="AN293" s="17" t="s">
        <v>149</v>
      </c>
      <c r="AO293" s="17" t="s">
        <v>149</v>
      </c>
      <c r="AP293" s="17" t="s">
        <v>149</v>
      </c>
      <c r="AQ293" s="17" t="s">
        <v>149</v>
      </c>
      <c r="AR293" s="17" t="s">
        <v>149</v>
      </c>
      <c r="AS293" s="17" t="s">
        <v>159</v>
      </c>
      <c r="AT293" s="17" t="s">
        <v>159</v>
      </c>
      <c r="AU293" s="17" t="s">
        <v>149</v>
      </c>
      <c r="AV293" s="17" t="s">
        <v>149</v>
      </c>
      <c r="AW293" s="17" t="s">
        <v>149</v>
      </c>
      <c r="AX293" s="17" t="s">
        <v>149</v>
      </c>
      <c r="AY293" s="17" t="s">
        <v>149</v>
      </c>
      <c r="AZ293" s="17" t="s">
        <v>149</v>
      </c>
      <c r="BA293" s="17" t="s">
        <v>149</v>
      </c>
      <c r="BB293" s="17" t="s">
        <v>149</v>
      </c>
      <c r="BC293" s="17" t="s">
        <v>149</v>
      </c>
      <c r="BD293" s="17" t="s">
        <v>159</v>
      </c>
      <c r="BE293" s="17" t="s">
        <v>149</v>
      </c>
      <c r="BF293" s="17" t="s">
        <v>159</v>
      </c>
      <c r="BG293" s="17" t="s">
        <v>159</v>
      </c>
      <c r="BH293" s="17" t="s">
        <v>159</v>
      </c>
      <c r="BI293" s="17" t="s">
        <v>159</v>
      </c>
      <c r="BJ293" s="17" t="s">
        <v>149</v>
      </c>
      <c r="BK293" s="17" t="s">
        <v>149</v>
      </c>
      <c r="BL293" s="17" t="s">
        <v>149</v>
      </c>
      <c r="BM293" s="17" t="s">
        <v>149</v>
      </c>
      <c r="BN293" s="17" t="s">
        <v>149</v>
      </c>
      <c r="BO293" s="17" t="s">
        <v>149</v>
      </c>
      <c r="BP293" s="17" t="s">
        <v>149</v>
      </c>
      <c r="BQ293" s="17" t="s">
        <v>149</v>
      </c>
      <c r="BR293" s="47" t="s">
        <v>149</v>
      </c>
      <c r="BS293" s="17" t="s">
        <v>149</v>
      </c>
      <c r="BT293" s="17" t="s">
        <v>149</v>
      </c>
      <c r="BU293" s="17" t="s">
        <v>149</v>
      </c>
      <c r="BV293" s="17" t="s">
        <v>149</v>
      </c>
      <c r="BW293" s="17" t="s">
        <v>149</v>
      </c>
      <c r="BX293" s="17" t="s">
        <v>149</v>
      </c>
      <c r="BY293" s="17" t="s">
        <v>149</v>
      </c>
      <c r="BZ293" s="17" t="s">
        <v>149</v>
      </c>
      <c r="CA293" s="17" t="s">
        <v>149</v>
      </c>
      <c r="CB293" s="17" t="s">
        <v>149</v>
      </c>
      <c r="CC293" s="17" t="s">
        <v>149</v>
      </c>
      <c r="CD293" s="17" t="s">
        <v>149</v>
      </c>
      <c r="CE293" s="17" t="s">
        <v>149</v>
      </c>
      <c r="CF293" s="17" t="s">
        <v>149</v>
      </c>
      <c r="CG293" s="17" t="s">
        <v>149</v>
      </c>
      <c r="CH293" s="17" t="s">
        <v>149</v>
      </c>
      <c r="CI293" s="17" t="s">
        <v>149</v>
      </c>
      <c r="CJ293" s="17" t="s">
        <v>149</v>
      </c>
      <c r="CK293" s="17" t="s">
        <v>149</v>
      </c>
      <c r="CL293" s="17" t="s">
        <v>149</v>
      </c>
      <c r="CM293" s="17" t="s">
        <v>149</v>
      </c>
      <c r="CN293" s="17" t="s">
        <v>149</v>
      </c>
      <c r="CO293" s="17" t="s">
        <v>149</v>
      </c>
      <c r="CP293" s="17" t="s">
        <v>149</v>
      </c>
      <c r="CQ293" s="17" t="s">
        <v>149</v>
      </c>
      <c r="CR293" s="17" t="s">
        <v>149</v>
      </c>
      <c r="CS293" s="17" t="s">
        <v>149</v>
      </c>
      <c r="CT293" s="17" t="s">
        <v>149</v>
      </c>
      <c r="CU293" s="17" t="s">
        <v>149</v>
      </c>
      <c r="CV293" s="17" t="s">
        <v>149</v>
      </c>
      <c r="CW293" s="17" t="s">
        <v>149</v>
      </c>
      <c r="CX293" s="17" t="s">
        <v>149</v>
      </c>
      <c r="CY293" s="17" t="s">
        <v>149</v>
      </c>
      <c r="CZ293" s="17" t="s">
        <v>149</v>
      </c>
      <c r="DA293" s="17" t="s">
        <v>149</v>
      </c>
      <c r="DB293" s="17" t="s">
        <v>149</v>
      </c>
      <c r="DC293" s="17" t="s">
        <v>149</v>
      </c>
      <c r="DD293" s="17" t="s">
        <v>149</v>
      </c>
      <c r="DE293" s="17" t="s">
        <v>149</v>
      </c>
      <c r="DF293" s="17" t="s">
        <v>149</v>
      </c>
      <c r="DG293" s="17" t="s">
        <v>149</v>
      </c>
      <c r="DH293" s="17" t="s">
        <v>149</v>
      </c>
      <c r="DI293" s="17" t="s">
        <v>159</v>
      </c>
      <c r="DJ293" s="17" t="s">
        <v>149</v>
      </c>
      <c r="DK293" s="17" t="s">
        <v>149</v>
      </c>
      <c r="DL293" s="17" t="s">
        <v>149</v>
      </c>
      <c r="DM293" s="17" t="s">
        <v>159</v>
      </c>
      <c r="DN293" s="17" t="s">
        <v>149</v>
      </c>
      <c r="DO293" s="17" t="s">
        <v>149</v>
      </c>
      <c r="DP293" s="17" t="s">
        <v>149</v>
      </c>
      <c r="DQ293" s="17" t="s">
        <v>149</v>
      </c>
      <c r="DR293" s="17" t="s">
        <v>149</v>
      </c>
      <c r="DS293" s="17" t="s">
        <v>149</v>
      </c>
      <c r="DT293" s="17" t="s">
        <v>149</v>
      </c>
      <c r="DU293" s="17" t="s">
        <v>149</v>
      </c>
      <c r="DV293" s="17" t="s">
        <v>149</v>
      </c>
      <c r="DW293" s="17" t="s">
        <v>149</v>
      </c>
      <c r="DX293" s="17" t="s">
        <v>149</v>
      </c>
      <c r="DY293" s="17" t="s">
        <v>149</v>
      </c>
      <c r="DZ293" s="17" t="s">
        <v>149</v>
      </c>
      <c r="EA293" s="17" t="s">
        <v>159</v>
      </c>
      <c r="EB293" s="17" t="s">
        <v>149</v>
      </c>
      <c r="EC293" s="17" t="s">
        <v>159</v>
      </c>
      <c r="ED293" s="17" t="s">
        <v>149</v>
      </c>
      <c r="EE293" s="17" t="s">
        <v>149</v>
      </c>
      <c r="EF293" s="17" t="s">
        <v>149</v>
      </c>
      <c r="EG293" s="17" t="s">
        <v>159</v>
      </c>
      <c r="EH293" s="17" t="s">
        <v>149</v>
      </c>
      <c r="EI293" s="17" t="s">
        <v>149</v>
      </c>
      <c r="EJ293" s="17" t="s">
        <v>159</v>
      </c>
      <c r="EK293" s="17" t="s">
        <v>159</v>
      </c>
      <c r="EL293" s="17" t="s">
        <v>313</v>
      </c>
      <c r="EM293" s="17" t="s">
        <v>334</v>
      </c>
      <c r="EN293" s="17" t="s">
        <v>335</v>
      </c>
      <c r="EO293" s="17" t="s">
        <v>315</v>
      </c>
      <c r="EP293" s="17" t="s">
        <v>316</v>
      </c>
      <c r="EQ293" s="17" t="s">
        <v>256</v>
      </c>
      <c r="ER293" s="17" t="s">
        <v>222</v>
      </c>
      <c r="ES293" s="17" t="s">
        <v>223</v>
      </c>
    </row>
    <row r="294" spans="1:149" s="15" customFormat="1" ht="15.75" customHeight="1" x14ac:dyDescent="0.35">
      <c r="A294" s="34">
        <v>292</v>
      </c>
      <c r="B294" s="17" t="s">
        <v>2260</v>
      </c>
      <c r="C294" s="14"/>
      <c r="D294" s="17" t="s">
        <v>146</v>
      </c>
      <c r="E294" s="17" t="s">
        <v>322</v>
      </c>
      <c r="F294" s="17">
        <v>44</v>
      </c>
      <c r="G294" s="17">
        <v>5</v>
      </c>
      <c r="H294" s="17" t="s">
        <v>157</v>
      </c>
      <c r="I294" s="17" t="s">
        <v>172</v>
      </c>
      <c r="J294" s="18">
        <v>9000000</v>
      </c>
      <c r="K294" s="18">
        <v>6000000</v>
      </c>
      <c r="L294" s="17" t="s">
        <v>255</v>
      </c>
      <c r="M294" s="17" t="s">
        <v>147</v>
      </c>
      <c r="N294" s="17">
        <v>420</v>
      </c>
      <c r="O294" s="17" t="s">
        <v>251</v>
      </c>
      <c r="P294" s="17">
        <v>15</v>
      </c>
      <c r="Q294" s="17" t="s">
        <v>175</v>
      </c>
      <c r="R294" s="17" t="s">
        <v>159</v>
      </c>
      <c r="S294" s="17" t="s">
        <v>149</v>
      </c>
      <c r="T294" s="17" t="s">
        <v>149</v>
      </c>
      <c r="U294" s="17" t="s">
        <v>149</v>
      </c>
      <c r="V294" s="17" t="s">
        <v>149</v>
      </c>
      <c r="W294" s="17" t="s">
        <v>149</v>
      </c>
      <c r="X294" s="17" t="s">
        <v>159</v>
      </c>
      <c r="Y294" s="17" t="s">
        <v>149</v>
      </c>
      <c r="Z294" s="17" t="s">
        <v>159</v>
      </c>
      <c r="AA294" s="17" t="s">
        <v>159</v>
      </c>
      <c r="AB294" s="17" t="s">
        <v>149</v>
      </c>
      <c r="AC294" s="17" t="s">
        <v>159</v>
      </c>
      <c r="AD294" s="17" t="s">
        <v>149</v>
      </c>
      <c r="AE294" s="17" t="s">
        <v>149</v>
      </c>
      <c r="AF294" s="17" t="s">
        <v>149</v>
      </c>
      <c r="AG294" s="17" t="s">
        <v>149</v>
      </c>
      <c r="AH294" s="17" t="s">
        <v>149</v>
      </c>
      <c r="AI294" s="17" t="s">
        <v>149</v>
      </c>
      <c r="AJ294" s="17" t="s">
        <v>149</v>
      </c>
      <c r="AK294" s="17" t="s">
        <v>149</v>
      </c>
      <c r="AL294" s="17" t="s">
        <v>149</v>
      </c>
      <c r="AM294" s="17" t="s">
        <v>149</v>
      </c>
      <c r="AN294" s="17" t="s">
        <v>149</v>
      </c>
      <c r="AO294" s="17" t="s">
        <v>149</v>
      </c>
      <c r="AP294" s="17" t="s">
        <v>149</v>
      </c>
      <c r="AQ294" s="17" t="s">
        <v>149</v>
      </c>
      <c r="AR294" s="17" t="s">
        <v>149</v>
      </c>
      <c r="AS294" s="17" t="s">
        <v>159</v>
      </c>
      <c r="AT294" s="17" t="s">
        <v>159</v>
      </c>
      <c r="AU294" s="17" t="s">
        <v>149</v>
      </c>
      <c r="AV294" s="17" t="s">
        <v>149</v>
      </c>
      <c r="AW294" s="17" t="s">
        <v>149</v>
      </c>
      <c r="AX294" s="17" t="s">
        <v>149</v>
      </c>
      <c r="AY294" s="17" t="s">
        <v>149</v>
      </c>
      <c r="AZ294" s="17" t="s">
        <v>149</v>
      </c>
      <c r="BA294" s="17" t="s">
        <v>149</v>
      </c>
      <c r="BB294" s="17" t="s">
        <v>149</v>
      </c>
      <c r="BC294" s="17" t="s">
        <v>149</v>
      </c>
      <c r="BD294" s="17" t="s">
        <v>160</v>
      </c>
      <c r="BE294" s="17" t="s">
        <v>149</v>
      </c>
      <c r="BF294" s="17" t="s">
        <v>159</v>
      </c>
      <c r="BG294" s="17" t="s">
        <v>159</v>
      </c>
      <c r="BH294" s="17" t="s">
        <v>159</v>
      </c>
      <c r="BI294" s="17" t="s">
        <v>159</v>
      </c>
      <c r="BJ294" s="17" t="s">
        <v>160</v>
      </c>
      <c r="BK294" s="17" t="s">
        <v>160</v>
      </c>
      <c r="BL294" s="17" t="s">
        <v>160</v>
      </c>
      <c r="BM294" s="17" t="s">
        <v>160</v>
      </c>
      <c r="BN294" s="17" t="s">
        <v>160</v>
      </c>
      <c r="BO294" s="17" t="s">
        <v>149</v>
      </c>
      <c r="BP294" s="17" t="s">
        <v>161</v>
      </c>
      <c r="BQ294" s="17" t="s">
        <v>161</v>
      </c>
      <c r="BR294" s="47" t="s">
        <v>161</v>
      </c>
      <c r="BS294" s="17" t="s">
        <v>161</v>
      </c>
      <c r="BT294" s="17" t="s">
        <v>149</v>
      </c>
      <c r="BU294" s="17" t="s">
        <v>149</v>
      </c>
      <c r="BV294" s="17" t="s">
        <v>149</v>
      </c>
      <c r="BW294" s="17" t="s">
        <v>149</v>
      </c>
      <c r="BX294" s="17" t="s">
        <v>149</v>
      </c>
      <c r="BY294" s="17" t="s">
        <v>149</v>
      </c>
      <c r="BZ294" s="17" t="s">
        <v>149</v>
      </c>
      <c r="CA294" s="17" t="s">
        <v>149</v>
      </c>
      <c r="CB294" s="17" t="s">
        <v>149</v>
      </c>
      <c r="CC294" s="17" t="s">
        <v>149</v>
      </c>
      <c r="CD294" s="17" t="s">
        <v>149</v>
      </c>
      <c r="CE294" s="17" t="s">
        <v>149</v>
      </c>
      <c r="CF294" s="17" t="s">
        <v>149</v>
      </c>
      <c r="CG294" s="17" t="s">
        <v>149</v>
      </c>
      <c r="CH294" s="17" t="s">
        <v>149</v>
      </c>
      <c r="CI294" s="17" t="s">
        <v>149</v>
      </c>
      <c r="CJ294" s="17" t="s">
        <v>149</v>
      </c>
      <c r="CK294" s="17" t="s">
        <v>149</v>
      </c>
      <c r="CL294" s="17" t="s">
        <v>149</v>
      </c>
      <c r="CM294" s="17" t="s">
        <v>149</v>
      </c>
      <c r="CN294" s="17" t="s">
        <v>149</v>
      </c>
      <c r="CO294" s="17" t="s">
        <v>149</v>
      </c>
      <c r="CP294" s="17" t="s">
        <v>149</v>
      </c>
      <c r="CQ294" s="17" t="s">
        <v>149</v>
      </c>
      <c r="CR294" s="17" t="s">
        <v>149</v>
      </c>
      <c r="CS294" s="17" t="s">
        <v>149</v>
      </c>
      <c r="CT294" s="17" t="s">
        <v>149</v>
      </c>
      <c r="CU294" s="17" t="s">
        <v>149</v>
      </c>
      <c r="CV294" s="17" t="s">
        <v>149</v>
      </c>
      <c r="CW294" s="17" t="s">
        <v>149</v>
      </c>
      <c r="CX294" s="17" t="s">
        <v>149</v>
      </c>
      <c r="CY294" s="17" t="s">
        <v>149</v>
      </c>
      <c r="CZ294" s="17" t="s">
        <v>149</v>
      </c>
      <c r="DA294" s="17" t="s">
        <v>149</v>
      </c>
      <c r="DB294" s="17" t="s">
        <v>149</v>
      </c>
      <c r="DC294" s="17" t="s">
        <v>149</v>
      </c>
      <c r="DD294" s="17" t="s">
        <v>149</v>
      </c>
      <c r="DE294" s="17" t="s">
        <v>149</v>
      </c>
      <c r="DF294" s="17" t="s">
        <v>149</v>
      </c>
      <c r="DG294" s="17" t="s">
        <v>149</v>
      </c>
      <c r="DH294" s="17" t="s">
        <v>149</v>
      </c>
      <c r="DI294" s="17" t="s">
        <v>159</v>
      </c>
      <c r="DJ294" s="17" t="s">
        <v>149</v>
      </c>
      <c r="DK294" s="17" t="s">
        <v>149</v>
      </c>
      <c r="DL294" s="17" t="s">
        <v>149</v>
      </c>
      <c r="DM294" s="17" t="s">
        <v>159</v>
      </c>
      <c r="DN294" s="17" t="s">
        <v>149</v>
      </c>
      <c r="DO294" s="17" t="s">
        <v>149</v>
      </c>
      <c r="DP294" s="17" t="s">
        <v>149</v>
      </c>
      <c r="DQ294" s="17" t="s">
        <v>149</v>
      </c>
      <c r="DR294" s="17" t="s">
        <v>160</v>
      </c>
      <c r="DS294" s="17" t="s">
        <v>160</v>
      </c>
      <c r="DT294" s="17" t="s">
        <v>149</v>
      </c>
      <c r="DU294" s="17" t="s">
        <v>149</v>
      </c>
      <c r="DV294" s="17" t="s">
        <v>149</v>
      </c>
      <c r="DW294" s="17" t="s">
        <v>149</v>
      </c>
      <c r="DX294" s="17" t="s">
        <v>149</v>
      </c>
      <c r="DY294" s="17" t="s">
        <v>149</v>
      </c>
      <c r="DZ294" s="17" t="s">
        <v>149</v>
      </c>
      <c r="EA294" s="17" t="s">
        <v>159</v>
      </c>
      <c r="EB294" s="17" t="s">
        <v>149</v>
      </c>
      <c r="EC294" s="17" t="s">
        <v>159</v>
      </c>
      <c r="ED294" s="17" t="s">
        <v>149</v>
      </c>
      <c r="EE294" s="17" t="s">
        <v>149</v>
      </c>
      <c r="EF294" s="17" t="s">
        <v>149</v>
      </c>
      <c r="EG294" s="17" t="s">
        <v>159</v>
      </c>
      <c r="EH294" s="17" t="s">
        <v>149</v>
      </c>
      <c r="EI294" s="17" t="s">
        <v>149</v>
      </c>
      <c r="EJ294" s="17" t="s">
        <v>159</v>
      </c>
      <c r="EK294" s="17" t="s">
        <v>159</v>
      </c>
      <c r="EL294" s="17" t="s">
        <v>337</v>
      </c>
      <c r="EM294" s="17" t="s">
        <v>274</v>
      </c>
      <c r="EN294" s="17" t="s">
        <v>338</v>
      </c>
      <c r="EO294" s="17" t="s">
        <v>339</v>
      </c>
      <c r="EP294" s="17" t="s">
        <v>340</v>
      </c>
      <c r="EQ294" s="17" t="s">
        <v>341</v>
      </c>
      <c r="ER294" s="17" t="s">
        <v>342</v>
      </c>
      <c r="ES294" s="17" t="s">
        <v>289</v>
      </c>
    </row>
    <row r="295" spans="1:149" s="15" customFormat="1" ht="15.75" customHeight="1" x14ac:dyDescent="0.35">
      <c r="A295" s="34">
        <v>293</v>
      </c>
      <c r="B295" s="17" t="s">
        <v>2261</v>
      </c>
      <c r="C295" s="14"/>
      <c r="D295" s="17" t="s">
        <v>146</v>
      </c>
      <c r="E295" s="17" t="s">
        <v>269</v>
      </c>
      <c r="F295" s="17">
        <v>48</v>
      </c>
      <c r="G295" s="17">
        <v>4</v>
      </c>
      <c r="H295" s="17" t="s">
        <v>344</v>
      </c>
      <c r="I295" s="17" t="s">
        <v>210</v>
      </c>
      <c r="J295" s="18">
        <v>1000000</v>
      </c>
      <c r="K295" s="18">
        <v>2000000</v>
      </c>
      <c r="L295" s="17" t="s">
        <v>318</v>
      </c>
      <c r="M295" s="17" t="s">
        <v>345</v>
      </c>
      <c r="N295" s="17">
        <v>14</v>
      </c>
      <c r="O295" s="17">
        <v>0.25</v>
      </c>
      <c r="P295" s="17">
        <v>17</v>
      </c>
      <c r="Q295" s="17" t="s">
        <v>175</v>
      </c>
      <c r="R295" s="17" t="s">
        <v>159</v>
      </c>
      <c r="S295" s="17" t="s">
        <v>149</v>
      </c>
      <c r="T295" s="17" t="s">
        <v>149</v>
      </c>
      <c r="U295" s="17" t="s">
        <v>149</v>
      </c>
      <c r="V295" s="17" t="s">
        <v>149</v>
      </c>
      <c r="W295" s="17" t="s">
        <v>149</v>
      </c>
      <c r="X295" s="17" t="s">
        <v>159</v>
      </c>
      <c r="Y295" s="17" t="s">
        <v>149</v>
      </c>
      <c r="Z295" s="17" t="s">
        <v>159</v>
      </c>
      <c r="AA295" s="17" t="s">
        <v>159</v>
      </c>
      <c r="AB295" s="17" t="s">
        <v>149</v>
      </c>
      <c r="AC295" s="17" t="s">
        <v>159</v>
      </c>
      <c r="AD295" s="17" t="s">
        <v>149</v>
      </c>
      <c r="AE295" s="17" t="s">
        <v>149</v>
      </c>
      <c r="AF295" s="17" t="s">
        <v>149</v>
      </c>
      <c r="AG295" s="17" t="s">
        <v>149</v>
      </c>
      <c r="AH295" s="17" t="s">
        <v>149</v>
      </c>
      <c r="AI295" s="17" t="s">
        <v>149</v>
      </c>
      <c r="AJ295" s="17" t="s">
        <v>149</v>
      </c>
      <c r="AK295" s="17" t="s">
        <v>160</v>
      </c>
      <c r="AL295" s="17" t="s">
        <v>160</v>
      </c>
      <c r="AM295" s="17" t="s">
        <v>160</v>
      </c>
      <c r="AN295" s="17" t="s">
        <v>149</v>
      </c>
      <c r="AO295" s="17" t="s">
        <v>149</v>
      </c>
      <c r="AP295" s="17" t="s">
        <v>149</v>
      </c>
      <c r="AQ295" s="17" t="s">
        <v>149</v>
      </c>
      <c r="AR295" s="17" t="s">
        <v>149</v>
      </c>
      <c r="AS295" s="17" t="s">
        <v>159</v>
      </c>
      <c r="AT295" s="17" t="s">
        <v>159</v>
      </c>
      <c r="AU295" s="17" t="s">
        <v>149</v>
      </c>
      <c r="AV295" s="17" t="s">
        <v>149</v>
      </c>
      <c r="AW295" s="17" t="s">
        <v>149</v>
      </c>
      <c r="AX295" s="17" t="s">
        <v>149</v>
      </c>
      <c r="AY295" s="17" t="s">
        <v>149</v>
      </c>
      <c r="AZ295" s="17" t="s">
        <v>149</v>
      </c>
      <c r="BA295" s="17" t="s">
        <v>149</v>
      </c>
      <c r="BB295" s="17" t="s">
        <v>149</v>
      </c>
      <c r="BC295" s="17" t="s">
        <v>149</v>
      </c>
      <c r="BD295" s="17" t="s">
        <v>159</v>
      </c>
      <c r="BE295" s="17" t="s">
        <v>149</v>
      </c>
      <c r="BF295" s="17" t="s">
        <v>159</v>
      </c>
      <c r="BG295" s="17" t="s">
        <v>159</v>
      </c>
      <c r="BH295" s="17" t="s">
        <v>150</v>
      </c>
      <c r="BI295" s="17" t="s">
        <v>159</v>
      </c>
      <c r="BJ295" s="17" t="s">
        <v>149</v>
      </c>
      <c r="BK295" s="17" t="s">
        <v>149</v>
      </c>
      <c r="BL295" s="17" t="s">
        <v>160</v>
      </c>
      <c r="BM295" s="17" t="s">
        <v>160</v>
      </c>
      <c r="BN295" s="17" t="s">
        <v>149</v>
      </c>
      <c r="BO295" s="17" t="s">
        <v>149</v>
      </c>
      <c r="BP295" s="17" t="s">
        <v>149</v>
      </c>
      <c r="BQ295" s="17" t="s">
        <v>149</v>
      </c>
      <c r="BR295" s="47" t="s">
        <v>149</v>
      </c>
      <c r="BS295" s="17" t="s">
        <v>149</v>
      </c>
      <c r="BT295" s="17" t="s">
        <v>149</v>
      </c>
      <c r="BU295" s="17" t="s">
        <v>149</v>
      </c>
      <c r="BV295" s="17" t="s">
        <v>161</v>
      </c>
      <c r="BW295" s="17" t="s">
        <v>149</v>
      </c>
      <c r="BX295" s="17" t="s">
        <v>149</v>
      </c>
      <c r="BY295" s="17" t="s">
        <v>149</v>
      </c>
      <c r="BZ295" s="17" t="s">
        <v>149</v>
      </c>
      <c r="CA295" s="17" t="s">
        <v>149</v>
      </c>
      <c r="CB295" s="17" t="s">
        <v>149</v>
      </c>
      <c r="CC295" s="17" t="s">
        <v>149</v>
      </c>
      <c r="CD295" s="17" t="s">
        <v>149</v>
      </c>
      <c r="CE295" s="17" t="s">
        <v>149</v>
      </c>
      <c r="CF295" s="17" t="s">
        <v>149</v>
      </c>
      <c r="CG295" s="17" t="s">
        <v>149</v>
      </c>
      <c r="CH295" s="17" t="s">
        <v>149</v>
      </c>
      <c r="CI295" s="17" t="s">
        <v>149</v>
      </c>
      <c r="CJ295" s="17" t="s">
        <v>149</v>
      </c>
      <c r="CK295" s="17" t="s">
        <v>149</v>
      </c>
      <c r="CL295" s="17" t="s">
        <v>149</v>
      </c>
      <c r="CM295" s="17" t="s">
        <v>149</v>
      </c>
      <c r="CN295" s="17" t="s">
        <v>149</v>
      </c>
      <c r="CO295" s="17" t="s">
        <v>149</v>
      </c>
      <c r="CP295" s="17" t="s">
        <v>149</v>
      </c>
      <c r="CQ295" s="17" t="s">
        <v>149</v>
      </c>
      <c r="CR295" s="17" t="s">
        <v>149</v>
      </c>
      <c r="CS295" s="17" t="s">
        <v>149</v>
      </c>
      <c r="CT295" s="17" t="s">
        <v>149</v>
      </c>
      <c r="CU295" s="17" t="s">
        <v>149</v>
      </c>
      <c r="CV295" s="17" t="s">
        <v>149</v>
      </c>
      <c r="CW295" s="17" t="s">
        <v>149</v>
      </c>
      <c r="CX295" s="17" t="s">
        <v>149</v>
      </c>
      <c r="CY295" s="17" t="s">
        <v>149</v>
      </c>
      <c r="CZ295" s="17" t="s">
        <v>149</v>
      </c>
      <c r="DA295" s="17" t="s">
        <v>149</v>
      </c>
      <c r="DB295" s="17" t="s">
        <v>149</v>
      </c>
      <c r="DC295" s="17" t="s">
        <v>149</v>
      </c>
      <c r="DD295" s="17" t="s">
        <v>149</v>
      </c>
      <c r="DE295" s="17" t="s">
        <v>149</v>
      </c>
      <c r="DF295" s="17" t="s">
        <v>149</v>
      </c>
      <c r="DG295" s="17" t="s">
        <v>149</v>
      </c>
      <c r="DH295" s="17" t="s">
        <v>149</v>
      </c>
      <c r="DI295" s="17" t="s">
        <v>159</v>
      </c>
      <c r="DJ295" s="17" t="s">
        <v>149</v>
      </c>
      <c r="DK295" s="17" t="s">
        <v>149</v>
      </c>
      <c r="DL295" s="17" t="s">
        <v>149</v>
      </c>
      <c r="DM295" s="17" t="s">
        <v>159</v>
      </c>
      <c r="DN295" s="17" t="s">
        <v>149</v>
      </c>
      <c r="DO295" s="17" t="s">
        <v>149</v>
      </c>
      <c r="DP295" s="17" t="s">
        <v>149</v>
      </c>
      <c r="DQ295" s="17" t="s">
        <v>149</v>
      </c>
      <c r="DR295" s="17" t="s">
        <v>149</v>
      </c>
      <c r="DS295" s="17" t="s">
        <v>149</v>
      </c>
      <c r="DT295" s="17" t="s">
        <v>149</v>
      </c>
      <c r="DU295" s="17" t="s">
        <v>149</v>
      </c>
      <c r="DV295" s="17" t="s">
        <v>149</v>
      </c>
      <c r="DW295" s="17" t="s">
        <v>149</v>
      </c>
      <c r="DX295" s="17" t="s">
        <v>149</v>
      </c>
      <c r="DY295" s="17" t="s">
        <v>149</v>
      </c>
      <c r="DZ295" s="17" t="s">
        <v>149</v>
      </c>
      <c r="EA295" s="17" t="s">
        <v>159</v>
      </c>
      <c r="EB295" s="17" t="s">
        <v>149</v>
      </c>
      <c r="EC295" s="17" t="s">
        <v>159</v>
      </c>
      <c r="ED295" s="17" t="s">
        <v>149</v>
      </c>
      <c r="EE295" s="17" t="s">
        <v>149</v>
      </c>
      <c r="EF295" s="17" t="s">
        <v>149</v>
      </c>
      <c r="EG295" s="17" t="s">
        <v>159</v>
      </c>
      <c r="EH295" s="17" t="s">
        <v>149</v>
      </c>
      <c r="EI295" s="17" t="s">
        <v>149</v>
      </c>
      <c r="EJ295" s="17" t="s">
        <v>159</v>
      </c>
      <c r="EK295" s="17" t="s">
        <v>159</v>
      </c>
      <c r="EL295" s="17" t="s">
        <v>346</v>
      </c>
      <c r="EM295" s="17" t="s">
        <v>274</v>
      </c>
      <c r="EN295" s="17" t="s">
        <v>347</v>
      </c>
      <c r="EO295" s="17" t="s">
        <v>348</v>
      </c>
      <c r="EP295" s="17" t="s">
        <v>349</v>
      </c>
      <c r="EQ295" s="17" t="s">
        <v>341</v>
      </c>
      <c r="ER295" s="17" t="s">
        <v>350</v>
      </c>
      <c r="ES295" s="17" t="s">
        <v>274</v>
      </c>
    </row>
    <row r="296" spans="1:149" s="15" customFormat="1" ht="15.75" customHeight="1" x14ac:dyDescent="0.35">
      <c r="A296" s="34">
        <v>294</v>
      </c>
      <c r="B296" s="17" t="s">
        <v>2262</v>
      </c>
      <c r="C296" s="14"/>
      <c r="D296" s="17" t="s">
        <v>146</v>
      </c>
      <c r="E296" s="17" t="s">
        <v>269</v>
      </c>
      <c r="F296" s="17">
        <v>49</v>
      </c>
      <c r="G296" s="17">
        <v>4</v>
      </c>
      <c r="H296" s="17" t="s">
        <v>344</v>
      </c>
      <c r="I296" s="17" t="s">
        <v>210</v>
      </c>
      <c r="J296" s="18">
        <v>1000000</v>
      </c>
      <c r="K296" s="18">
        <v>2000000</v>
      </c>
      <c r="L296" s="17" t="s">
        <v>318</v>
      </c>
      <c r="M296" s="17" t="s">
        <v>345</v>
      </c>
      <c r="N296" s="17">
        <v>14</v>
      </c>
      <c r="O296" s="17">
        <v>0.25</v>
      </c>
      <c r="P296" s="17">
        <v>17</v>
      </c>
      <c r="Q296" s="17" t="s">
        <v>175</v>
      </c>
      <c r="R296" s="17" t="s">
        <v>159</v>
      </c>
      <c r="S296" s="17" t="s">
        <v>149</v>
      </c>
      <c r="T296" s="17" t="s">
        <v>149</v>
      </c>
      <c r="U296" s="17" t="s">
        <v>149</v>
      </c>
      <c r="V296" s="17" t="s">
        <v>149</v>
      </c>
      <c r="W296" s="17" t="s">
        <v>149</v>
      </c>
      <c r="X296" s="17" t="s">
        <v>159</v>
      </c>
      <c r="Y296" s="17" t="s">
        <v>149</v>
      </c>
      <c r="Z296" s="17" t="s">
        <v>159</v>
      </c>
      <c r="AA296" s="17" t="s">
        <v>159</v>
      </c>
      <c r="AB296" s="17" t="s">
        <v>149</v>
      </c>
      <c r="AC296" s="17" t="s">
        <v>159</v>
      </c>
      <c r="AD296" s="17" t="s">
        <v>149</v>
      </c>
      <c r="AE296" s="17" t="s">
        <v>149</v>
      </c>
      <c r="AF296" s="17" t="s">
        <v>149</v>
      </c>
      <c r="AG296" s="17" t="s">
        <v>149</v>
      </c>
      <c r="AH296" s="17" t="s">
        <v>149</v>
      </c>
      <c r="AI296" s="17" t="s">
        <v>149</v>
      </c>
      <c r="AJ296" s="17" t="s">
        <v>149</v>
      </c>
      <c r="AK296" s="17" t="s">
        <v>160</v>
      </c>
      <c r="AL296" s="17" t="s">
        <v>160</v>
      </c>
      <c r="AM296" s="17" t="s">
        <v>160</v>
      </c>
      <c r="AN296" s="17" t="s">
        <v>149</v>
      </c>
      <c r="AO296" s="17" t="s">
        <v>149</v>
      </c>
      <c r="AP296" s="17" t="s">
        <v>149</v>
      </c>
      <c r="AQ296" s="17" t="s">
        <v>149</v>
      </c>
      <c r="AR296" s="17" t="s">
        <v>149</v>
      </c>
      <c r="AS296" s="17" t="s">
        <v>159</v>
      </c>
      <c r="AT296" s="17" t="s">
        <v>159</v>
      </c>
      <c r="AU296" s="17" t="s">
        <v>149</v>
      </c>
      <c r="AV296" s="17" t="s">
        <v>149</v>
      </c>
      <c r="AW296" s="17" t="s">
        <v>149</v>
      </c>
      <c r="AX296" s="17" t="s">
        <v>149</v>
      </c>
      <c r="AY296" s="17" t="s">
        <v>149</v>
      </c>
      <c r="AZ296" s="17" t="s">
        <v>149</v>
      </c>
      <c r="BA296" s="17" t="s">
        <v>149</v>
      </c>
      <c r="BB296" s="17" t="s">
        <v>149</v>
      </c>
      <c r="BC296" s="17" t="s">
        <v>149</v>
      </c>
      <c r="BD296" s="17" t="s">
        <v>159</v>
      </c>
      <c r="BE296" s="17" t="s">
        <v>149</v>
      </c>
      <c r="BF296" s="17" t="s">
        <v>159</v>
      </c>
      <c r="BG296" s="17" t="s">
        <v>159</v>
      </c>
      <c r="BH296" s="17" t="s">
        <v>150</v>
      </c>
      <c r="BI296" s="17" t="s">
        <v>159</v>
      </c>
      <c r="BJ296" s="17" t="s">
        <v>149</v>
      </c>
      <c r="BK296" s="17" t="s">
        <v>149</v>
      </c>
      <c r="BL296" s="17" t="s">
        <v>160</v>
      </c>
      <c r="BM296" s="17" t="s">
        <v>160</v>
      </c>
      <c r="BN296" s="17" t="s">
        <v>149</v>
      </c>
      <c r="BO296" s="17" t="s">
        <v>149</v>
      </c>
      <c r="BP296" s="17" t="s">
        <v>149</v>
      </c>
      <c r="BQ296" s="17" t="s">
        <v>149</v>
      </c>
      <c r="BR296" s="47" t="s">
        <v>149</v>
      </c>
      <c r="BS296" s="17" t="s">
        <v>149</v>
      </c>
      <c r="BT296" s="17" t="s">
        <v>149</v>
      </c>
      <c r="BU296" s="17" t="s">
        <v>149</v>
      </c>
      <c r="BV296" s="17" t="s">
        <v>161</v>
      </c>
      <c r="BW296" s="17" t="s">
        <v>149</v>
      </c>
      <c r="BX296" s="17" t="s">
        <v>149</v>
      </c>
      <c r="BY296" s="17" t="s">
        <v>149</v>
      </c>
      <c r="BZ296" s="17" t="s">
        <v>149</v>
      </c>
      <c r="CA296" s="17" t="s">
        <v>149</v>
      </c>
      <c r="CB296" s="17" t="s">
        <v>149</v>
      </c>
      <c r="CC296" s="17" t="s">
        <v>149</v>
      </c>
      <c r="CD296" s="17" t="s">
        <v>149</v>
      </c>
      <c r="CE296" s="17" t="s">
        <v>149</v>
      </c>
      <c r="CF296" s="17" t="s">
        <v>149</v>
      </c>
      <c r="CG296" s="17" t="s">
        <v>149</v>
      </c>
      <c r="CH296" s="17" t="s">
        <v>149</v>
      </c>
      <c r="CI296" s="17" t="s">
        <v>149</v>
      </c>
      <c r="CJ296" s="17" t="s">
        <v>149</v>
      </c>
      <c r="CK296" s="17" t="s">
        <v>149</v>
      </c>
      <c r="CL296" s="17" t="s">
        <v>149</v>
      </c>
      <c r="CM296" s="17" t="s">
        <v>149</v>
      </c>
      <c r="CN296" s="17" t="s">
        <v>149</v>
      </c>
      <c r="CO296" s="17" t="s">
        <v>149</v>
      </c>
      <c r="CP296" s="17" t="s">
        <v>149</v>
      </c>
      <c r="CQ296" s="17" t="s">
        <v>149</v>
      </c>
      <c r="CR296" s="17" t="s">
        <v>149</v>
      </c>
      <c r="CS296" s="17" t="s">
        <v>149</v>
      </c>
      <c r="CT296" s="17" t="s">
        <v>149</v>
      </c>
      <c r="CU296" s="17" t="s">
        <v>149</v>
      </c>
      <c r="CV296" s="17" t="s">
        <v>149</v>
      </c>
      <c r="CW296" s="17" t="s">
        <v>149</v>
      </c>
      <c r="CX296" s="17" t="s">
        <v>149</v>
      </c>
      <c r="CY296" s="17" t="s">
        <v>149</v>
      </c>
      <c r="CZ296" s="17" t="s">
        <v>149</v>
      </c>
      <c r="DA296" s="17" t="s">
        <v>149</v>
      </c>
      <c r="DB296" s="17" t="s">
        <v>149</v>
      </c>
      <c r="DC296" s="17" t="s">
        <v>149</v>
      </c>
      <c r="DD296" s="17" t="s">
        <v>149</v>
      </c>
      <c r="DE296" s="17" t="s">
        <v>149</v>
      </c>
      <c r="DF296" s="17" t="s">
        <v>149</v>
      </c>
      <c r="DG296" s="17" t="s">
        <v>149</v>
      </c>
      <c r="DH296" s="17" t="s">
        <v>149</v>
      </c>
      <c r="DI296" s="17" t="s">
        <v>159</v>
      </c>
      <c r="DJ296" s="17" t="s">
        <v>149</v>
      </c>
      <c r="DK296" s="17" t="s">
        <v>149</v>
      </c>
      <c r="DL296" s="17" t="s">
        <v>149</v>
      </c>
      <c r="DM296" s="17" t="s">
        <v>159</v>
      </c>
      <c r="DN296" s="17" t="s">
        <v>149</v>
      </c>
      <c r="DO296" s="17" t="s">
        <v>149</v>
      </c>
      <c r="DP296" s="17" t="s">
        <v>149</v>
      </c>
      <c r="DQ296" s="17" t="s">
        <v>149</v>
      </c>
      <c r="DR296" s="17" t="s">
        <v>149</v>
      </c>
      <c r="DS296" s="17" t="s">
        <v>149</v>
      </c>
      <c r="DT296" s="17" t="s">
        <v>149</v>
      </c>
      <c r="DU296" s="17" t="s">
        <v>149</v>
      </c>
      <c r="DV296" s="17" t="s">
        <v>149</v>
      </c>
      <c r="DW296" s="17" t="s">
        <v>149</v>
      </c>
      <c r="DX296" s="17" t="s">
        <v>149</v>
      </c>
      <c r="DY296" s="17" t="s">
        <v>149</v>
      </c>
      <c r="DZ296" s="17" t="s">
        <v>149</v>
      </c>
      <c r="EA296" s="17" t="s">
        <v>159</v>
      </c>
      <c r="EB296" s="17" t="s">
        <v>149</v>
      </c>
      <c r="EC296" s="17" t="s">
        <v>159</v>
      </c>
      <c r="ED296" s="17" t="s">
        <v>149</v>
      </c>
      <c r="EE296" s="17" t="s">
        <v>149</v>
      </c>
      <c r="EF296" s="17" t="s">
        <v>149</v>
      </c>
      <c r="EG296" s="17" t="s">
        <v>159</v>
      </c>
      <c r="EH296" s="17" t="s">
        <v>149</v>
      </c>
      <c r="EI296" s="17" t="s">
        <v>149</v>
      </c>
      <c r="EJ296" s="17" t="s">
        <v>159</v>
      </c>
      <c r="EK296" s="17" t="s">
        <v>159</v>
      </c>
      <c r="EL296" s="17" t="s">
        <v>346</v>
      </c>
      <c r="EM296" s="17" t="s">
        <v>274</v>
      </c>
      <c r="EN296" s="17" t="s">
        <v>347</v>
      </c>
      <c r="EO296" s="17" t="s">
        <v>348</v>
      </c>
      <c r="EP296" s="17" t="s">
        <v>349</v>
      </c>
      <c r="EQ296" s="17" t="s">
        <v>341</v>
      </c>
      <c r="ER296" s="17" t="s">
        <v>350</v>
      </c>
      <c r="ES296" s="17" t="s">
        <v>274</v>
      </c>
    </row>
    <row r="297" spans="1:149" s="15" customFormat="1" ht="15.75" customHeight="1" x14ac:dyDescent="0.35">
      <c r="A297" s="34">
        <v>295</v>
      </c>
      <c r="B297" s="15" t="s">
        <v>2263</v>
      </c>
      <c r="D297" s="15" t="s">
        <v>353</v>
      </c>
      <c r="E297" s="15" t="s">
        <v>354</v>
      </c>
      <c r="F297" s="15">
        <v>38</v>
      </c>
      <c r="G297" s="15">
        <v>5</v>
      </c>
      <c r="H297" s="15" t="s">
        <v>355</v>
      </c>
      <c r="I297" s="15" t="s">
        <v>172</v>
      </c>
      <c r="J297" s="19">
        <v>5000000</v>
      </c>
      <c r="K297" s="19">
        <v>48000000</v>
      </c>
      <c r="L297" s="15" t="s">
        <v>255</v>
      </c>
      <c r="M297" s="15" t="s">
        <v>147</v>
      </c>
      <c r="N297" s="15">
        <v>390</v>
      </c>
      <c r="O297" s="15" t="s">
        <v>226</v>
      </c>
      <c r="P297" s="15">
        <v>10</v>
      </c>
      <c r="Q297" s="15" t="s">
        <v>175</v>
      </c>
      <c r="R297" s="15" t="s">
        <v>159</v>
      </c>
      <c r="S297" s="15" t="s">
        <v>159</v>
      </c>
      <c r="T297" s="15" t="s">
        <v>159</v>
      </c>
      <c r="U297" s="15" t="s">
        <v>159</v>
      </c>
      <c r="V297" s="15" t="s">
        <v>159</v>
      </c>
      <c r="W297" s="15" t="s">
        <v>159</v>
      </c>
      <c r="X297" s="15" t="s">
        <v>159</v>
      </c>
      <c r="Y297" s="15" t="s">
        <v>149</v>
      </c>
      <c r="Z297" s="15" t="s">
        <v>159</v>
      </c>
      <c r="AA297" s="15" t="s">
        <v>159</v>
      </c>
      <c r="AB297" s="15" t="s">
        <v>159</v>
      </c>
      <c r="AC297" s="15" t="s">
        <v>159</v>
      </c>
      <c r="AD297" s="15" t="s">
        <v>159</v>
      </c>
      <c r="AE297" s="15" t="s">
        <v>159</v>
      </c>
      <c r="AF297" s="15" t="s">
        <v>159</v>
      </c>
      <c r="AG297" s="15" t="s">
        <v>357</v>
      </c>
      <c r="AH297" s="15" t="s">
        <v>149</v>
      </c>
      <c r="AI297" s="15" t="s">
        <v>159</v>
      </c>
      <c r="AJ297" s="15" t="s">
        <v>159</v>
      </c>
      <c r="AK297" s="15" t="s">
        <v>159</v>
      </c>
      <c r="AL297" s="15" t="s">
        <v>159</v>
      </c>
      <c r="AM297" s="15" t="s">
        <v>159</v>
      </c>
      <c r="AN297" s="15" t="s">
        <v>203</v>
      </c>
      <c r="AO297" s="15" t="s">
        <v>149</v>
      </c>
      <c r="AP297" s="15" t="s">
        <v>149</v>
      </c>
      <c r="AQ297" s="15" t="s">
        <v>149</v>
      </c>
      <c r="AR297" s="15" t="s">
        <v>149</v>
      </c>
      <c r="AS297" s="15" t="s">
        <v>149</v>
      </c>
      <c r="AT297" s="15" t="s">
        <v>149</v>
      </c>
      <c r="AU297" s="15" t="s">
        <v>149</v>
      </c>
      <c r="AV297" s="15" t="s">
        <v>148</v>
      </c>
      <c r="AW297" s="15" t="s">
        <v>149</v>
      </c>
      <c r="AX297" s="15" t="s">
        <v>149</v>
      </c>
      <c r="AY297" s="15" t="s">
        <v>149</v>
      </c>
      <c r="AZ297" s="15" t="s">
        <v>149</v>
      </c>
      <c r="BA297" s="15" t="s">
        <v>149</v>
      </c>
      <c r="BB297" s="15" t="s">
        <v>149</v>
      </c>
      <c r="BC297" s="15" t="s">
        <v>149</v>
      </c>
      <c r="BD297" s="15" t="s">
        <v>149</v>
      </c>
      <c r="BE297" s="15" t="s">
        <v>149</v>
      </c>
      <c r="BF297" s="15" t="s">
        <v>149</v>
      </c>
      <c r="BG297" s="15" t="s">
        <v>149</v>
      </c>
      <c r="BH297" s="15" t="s">
        <v>323</v>
      </c>
      <c r="BI297" s="15" t="s">
        <v>148</v>
      </c>
      <c r="BJ297" s="15" t="s">
        <v>323</v>
      </c>
      <c r="BK297" s="15" t="s">
        <v>203</v>
      </c>
      <c r="BL297" s="15" t="s">
        <v>148</v>
      </c>
      <c r="BM297" s="15" t="s">
        <v>148</v>
      </c>
      <c r="BN297" s="15" t="s">
        <v>150</v>
      </c>
      <c r="BO297" s="15" t="s">
        <v>323</v>
      </c>
      <c r="BP297" s="15" t="s">
        <v>323</v>
      </c>
      <c r="BQ297" s="15" t="s">
        <v>323</v>
      </c>
      <c r="BR297" s="15" t="s">
        <v>323</v>
      </c>
      <c r="BS297" s="15" t="s">
        <v>323</v>
      </c>
      <c r="BT297" s="15" t="s">
        <v>323</v>
      </c>
      <c r="BU297" s="15" t="s">
        <v>149</v>
      </c>
      <c r="BV297" s="15" t="s">
        <v>323</v>
      </c>
      <c r="BW297" s="15" t="s">
        <v>149</v>
      </c>
      <c r="BX297" s="15" t="s">
        <v>149</v>
      </c>
      <c r="BY297" s="15" t="s">
        <v>149</v>
      </c>
      <c r="BZ297" s="15" t="s">
        <v>149</v>
      </c>
      <c r="CA297" s="15" t="s">
        <v>149</v>
      </c>
      <c r="CB297" s="15" t="s">
        <v>149</v>
      </c>
      <c r="CC297" s="15" t="s">
        <v>149</v>
      </c>
      <c r="CD297" s="15" t="s">
        <v>149</v>
      </c>
      <c r="CE297" s="15" t="s">
        <v>149</v>
      </c>
      <c r="CF297" s="15" t="s">
        <v>149</v>
      </c>
      <c r="CG297" s="15" t="s">
        <v>149</v>
      </c>
      <c r="CH297" s="15" t="s">
        <v>149</v>
      </c>
      <c r="CI297" s="15" t="s">
        <v>149</v>
      </c>
      <c r="CJ297" s="15" t="s">
        <v>149</v>
      </c>
      <c r="CK297" s="15" t="s">
        <v>149</v>
      </c>
      <c r="CL297" s="15" t="s">
        <v>149</v>
      </c>
      <c r="CM297" s="15" t="s">
        <v>149</v>
      </c>
      <c r="CN297" s="15" t="s">
        <v>149</v>
      </c>
      <c r="CO297" s="15" t="s">
        <v>149</v>
      </c>
      <c r="CP297" s="15" t="s">
        <v>149</v>
      </c>
      <c r="CQ297" s="15" t="s">
        <v>149</v>
      </c>
      <c r="CR297" s="15" t="s">
        <v>149</v>
      </c>
      <c r="CS297" s="15" t="s">
        <v>149</v>
      </c>
      <c r="CT297" s="15" t="s">
        <v>149</v>
      </c>
      <c r="CU297" s="15" t="s">
        <v>149</v>
      </c>
      <c r="CV297" s="15" t="s">
        <v>149</v>
      </c>
      <c r="CW297" s="15" t="s">
        <v>149</v>
      </c>
      <c r="CX297" s="15" t="s">
        <v>149</v>
      </c>
      <c r="CY297" s="15" t="s">
        <v>149</v>
      </c>
      <c r="CZ297" s="15" t="s">
        <v>358</v>
      </c>
      <c r="DA297" s="15" t="s">
        <v>149</v>
      </c>
      <c r="DB297" s="15" t="s">
        <v>149</v>
      </c>
      <c r="DC297" s="15" t="s">
        <v>149</v>
      </c>
      <c r="DD297" s="15" t="s">
        <v>149</v>
      </c>
      <c r="DE297" s="15" t="s">
        <v>149</v>
      </c>
      <c r="DF297" s="15" t="s">
        <v>149</v>
      </c>
      <c r="DG297" s="15" t="s">
        <v>149</v>
      </c>
      <c r="DH297" s="15" t="s">
        <v>149</v>
      </c>
      <c r="DI297" s="15" t="s">
        <v>149</v>
      </c>
      <c r="DJ297" s="15" t="s">
        <v>149</v>
      </c>
      <c r="DK297" s="15" t="s">
        <v>149</v>
      </c>
      <c r="DL297" s="15" t="s">
        <v>149</v>
      </c>
      <c r="DM297" s="15" t="s">
        <v>149</v>
      </c>
      <c r="DN297" s="15" t="s">
        <v>149</v>
      </c>
      <c r="DO297" s="15" t="s">
        <v>149</v>
      </c>
      <c r="DP297" s="15" t="s">
        <v>149</v>
      </c>
      <c r="DQ297" s="15" t="s">
        <v>149</v>
      </c>
      <c r="DR297" s="15" t="s">
        <v>149</v>
      </c>
      <c r="DS297" s="15" t="s">
        <v>149</v>
      </c>
      <c r="DT297" s="15" t="s">
        <v>149</v>
      </c>
      <c r="DU297" s="15" t="s">
        <v>149</v>
      </c>
      <c r="DV297" s="15" t="s">
        <v>149</v>
      </c>
      <c r="DW297" s="15" t="s">
        <v>149</v>
      </c>
      <c r="DX297" s="15" t="s">
        <v>149</v>
      </c>
      <c r="DY297" s="15" t="s">
        <v>149</v>
      </c>
      <c r="DZ297" s="15" t="s">
        <v>149</v>
      </c>
      <c r="EA297" s="15" t="s">
        <v>149</v>
      </c>
      <c r="EB297" s="15" t="s">
        <v>149</v>
      </c>
      <c r="EC297" s="15" t="s">
        <v>149</v>
      </c>
      <c r="ED297" s="15" t="s">
        <v>149</v>
      </c>
      <c r="EE297" s="15" t="s">
        <v>149</v>
      </c>
      <c r="EF297" s="15" t="s">
        <v>149</v>
      </c>
      <c r="EG297" s="15" t="s">
        <v>149</v>
      </c>
      <c r="EH297" s="15" t="s">
        <v>149</v>
      </c>
      <c r="EI297" s="15" t="s">
        <v>149</v>
      </c>
      <c r="EJ297" s="15" t="s">
        <v>149</v>
      </c>
      <c r="EK297" s="15" t="s">
        <v>149</v>
      </c>
      <c r="EL297" s="15" t="s">
        <v>359</v>
      </c>
      <c r="EM297" s="15" t="s">
        <v>360</v>
      </c>
      <c r="EN297" s="15" t="s">
        <v>361</v>
      </c>
      <c r="EO297" s="15" t="s">
        <v>362</v>
      </c>
      <c r="EP297" s="15" t="s">
        <v>363</v>
      </c>
      <c r="EQ297" s="15" t="s">
        <v>364</v>
      </c>
      <c r="ER297" s="15" t="s">
        <v>365</v>
      </c>
      <c r="ES297" s="15" t="s">
        <v>274</v>
      </c>
    </row>
    <row r="298" spans="1:149" s="15" customFormat="1" ht="15.75" customHeight="1" x14ac:dyDescent="0.35">
      <c r="A298" s="34">
        <v>296</v>
      </c>
      <c r="B298" s="15" t="s">
        <v>2264</v>
      </c>
      <c r="C298" s="20"/>
      <c r="D298" s="15" t="s">
        <v>368</v>
      </c>
      <c r="E298" s="15" t="s">
        <v>369</v>
      </c>
      <c r="F298" s="15">
        <v>38</v>
      </c>
      <c r="G298" s="15">
        <v>3</v>
      </c>
      <c r="H298" s="15" t="s">
        <v>157</v>
      </c>
      <c r="I298" s="15" t="s">
        <v>210</v>
      </c>
      <c r="J298" s="19">
        <v>4000000</v>
      </c>
      <c r="K298" s="19">
        <v>5000000</v>
      </c>
      <c r="L298" s="15" t="s">
        <v>370</v>
      </c>
      <c r="M298" s="15" t="s">
        <v>147</v>
      </c>
      <c r="N298" s="15">
        <v>520</v>
      </c>
      <c r="O298" s="15" t="s">
        <v>174</v>
      </c>
      <c r="P298" s="15">
        <v>17</v>
      </c>
      <c r="Q298" s="15" t="s">
        <v>175</v>
      </c>
      <c r="R298" s="15" t="s">
        <v>159</v>
      </c>
      <c r="S298" s="15" t="s">
        <v>159</v>
      </c>
      <c r="T298" s="15" t="s">
        <v>159</v>
      </c>
      <c r="U298" s="15" t="s">
        <v>159</v>
      </c>
      <c r="V298" s="15" t="s">
        <v>159</v>
      </c>
      <c r="W298" s="15" t="s">
        <v>159</v>
      </c>
      <c r="X298" s="15" t="s">
        <v>159</v>
      </c>
      <c r="Y298" s="15" t="s">
        <v>149</v>
      </c>
      <c r="Z298" s="15" t="s">
        <v>159</v>
      </c>
      <c r="AA298" s="15" t="s">
        <v>159</v>
      </c>
      <c r="AB298" s="15" t="s">
        <v>159</v>
      </c>
      <c r="AC298" s="15" t="s">
        <v>159</v>
      </c>
      <c r="AD298" s="15" t="s">
        <v>159</v>
      </c>
      <c r="AE298" s="15" t="s">
        <v>159</v>
      </c>
      <c r="AF298" s="15" t="s">
        <v>159</v>
      </c>
      <c r="AG298" s="15" t="s">
        <v>357</v>
      </c>
      <c r="AH298" s="15" t="s">
        <v>149</v>
      </c>
      <c r="AI298" s="15" t="s">
        <v>159</v>
      </c>
      <c r="AJ298" s="15" t="s">
        <v>159</v>
      </c>
      <c r="AK298" s="15" t="s">
        <v>159</v>
      </c>
      <c r="AL298" s="15" t="s">
        <v>159</v>
      </c>
      <c r="AM298" s="15" t="s">
        <v>159</v>
      </c>
      <c r="AN298" s="15" t="s">
        <v>159</v>
      </c>
      <c r="AO298" s="15" t="s">
        <v>149</v>
      </c>
      <c r="AP298" s="15" t="s">
        <v>149</v>
      </c>
      <c r="AQ298" s="15" t="s">
        <v>149</v>
      </c>
      <c r="AR298" s="15" t="s">
        <v>149</v>
      </c>
      <c r="AS298" s="15" t="s">
        <v>149</v>
      </c>
      <c r="AT298" s="15" t="s">
        <v>149</v>
      </c>
      <c r="AU298" s="15" t="s">
        <v>149</v>
      </c>
      <c r="AV298" s="15" t="s">
        <v>159</v>
      </c>
      <c r="AW298" s="15" t="s">
        <v>149</v>
      </c>
      <c r="AX298" s="15" t="s">
        <v>149</v>
      </c>
      <c r="AY298" s="15" t="s">
        <v>149</v>
      </c>
      <c r="AZ298" s="15" t="s">
        <v>149</v>
      </c>
      <c r="BA298" s="15" t="s">
        <v>149</v>
      </c>
      <c r="BB298" s="15" t="s">
        <v>149</v>
      </c>
      <c r="BC298" s="15" t="s">
        <v>149</v>
      </c>
      <c r="BD298" s="15" t="s">
        <v>323</v>
      </c>
      <c r="BE298" s="15" t="s">
        <v>323</v>
      </c>
      <c r="BF298" s="15" t="s">
        <v>323</v>
      </c>
      <c r="BG298" s="15" t="s">
        <v>149</v>
      </c>
      <c r="BH298" s="15" t="s">
        <v>159</v>
      </c>
      <c r="BI298" s="15" t="s">
        <v>159</v>
      </c>
      <c r="BJ298" s="15" t="s">
        <v>159</v>
      </c>
      <c r="BK298" s="15" t="s">
        <v>159</v>
      </c>
      <c r="BL298" s="15" t="s">
        <v>148</v>
      </c>
      <c r="BM298" s="15" t="s">
        <v>148</v>
      </c>
      <c r="BN298" s="15" t="s">
        <v>159</v>
      </c>
      <c r="BO298" s="15" t="s">
        <v>149</v>
      </c>
      <c r="BP298" s="15" t="s">
        <v>323</v>
      </c>
      <c r="BQ298" s="15" t="s">
        <v>323</v>
      </c>
      <c r="BR298" s="15" t="s">
        <v>323</v>
      </c>
      <c r="BS298" s="15" t="s">
        <v>323</v>
      </c>
      <c r="BT298" s="15" t="s">
        <v>149</v>
      </c>
      <c r="BU298" s="15" t="s">
        <v>149</v>
      </c>
      <c r="BV298" s="15" t="s">
        <v>149</v>
      </c>
      <c r="BW298" s="15" t="s">
        <v>149</v>
      </c>
      <c r="BX298" s="15" t="s">
        <v>149</v>
      </c>
      <c r="BY298" s="15" t="s">
        <v>149</v>
      </c>
      <c r="BZ298" s="15" t="s">
        <v>149</v>
      </c>
      <c r="CA298" s="15" t="s">
        <v>149</v>
      </c>
      <c r="CB298" s="15" t="s">
        <v>149</v>
      </c>
      <c r="CC298" s="15" t="s">
        <v>149</v>
      </c>
      <c r="CD298" s="15" t="s">
        <v>149</v>
      </c>
      <c r="CE298" s="15" t="s">
        <v>149</v>
      </c>
      <c r="CF298" s="15" t="s">
        <v>149</v>
      </c>
      <c r="CG298" s="15" t="s">
        <v>149</v>
      </c>
      <c r="CH298" s="15" t="s">
        <v>149</v>
      </c>
      <c r="CI298" s="15" t="s">
        <v>149</v>
      </c>
      <c r="CJ298" s="15" t="s">
        <v>149</v>
      </c>
      <c r="CK298" s="15" t="s">
        <v>149</v>
      </c>
      <c r="CL298" s="15" t="s">
        <v>149</v>
      </c>
      <c r="CM298" s="15" t="s">
        <v>149</v>
      </c>
      <c r="CN298" s="15" t="s">
        <v>149</v>
      </c>
      <c r="CO298" s="15" t="s">
        <v>149</v>
      </c>
      <c r="CP298" s="15" t="s">
        <v>149</v>
      </c>
      <c r="CQ298" s="15" t="s">
        <v>149</v>
      </c>
      <c r="CR298" s="15" t="s">
        <v>149</v>
      </c>
      <c r="CS298" s="15" t="s">
        <v>149</v>
      </c>
      <c r="CT298" s="15" t="s">
        <v>149</v>
      </c>
      <c r="CU298" s="15" t="s">
        <v>149</v>
      </c>
      <c r="CV298" s="15" t="s">
        <v>149</v>
      </c>
      <c r="CW298" s="15" t="s">
        <v>149</v>
      </c>
      <c r="CX298" s="15" t="s">
        <v>149</v>
      </c>
      <c r="CY298" s="15" t="s">
        <v>149</v>
      </c>
      <c r="CZ298" s="15" t="s">
        <v>358</v>
      </c>
      <c r="DA298" s="15" t="s">
        <v>149</v>
      </c>
      <c r="DB298" s="15" t="s">
        <v>149</v>
      </c>
      <c r="DC298" s="15" t="s">
        <v>149</v>
      </c>
      <c r="DD298" s="15" t="s">
        <v>149</v>
      </c>
      <c r="DE298" s="15" t="s">
        <v>149</v>
      </c>
      <c r="DF298" s="15" t="s">
        <v>149</v>
      </c>
      <c r="DG298" s="15" t="s">
        <v>149</v>
      </c>
      <c r="DH298" s="15" t="s">
        <v>149</v>
      </c>
      <c r="DI298" s="15" t="s">
        <v>149</v>
      </c>
      <c r="DJ298" s="15" t="s">
        <v>149</v>
      </c>
      <c r="DK298" s="15" t="s">
        <v>149</v>
      </c>
      <c r="DL298" s="15" t="s">
        <v>149</v>
      </c>
      <c r="DM298" s="15" t="s">
        <v>149</v>
      </c>
      <c r="DN298" s="15" t="s">
        <v>149</v>
      </c>
      <c r="DO298" s="15" t="s">
        <v>149</v>
      </c>
      <c r="DP298" s="15" t="s">
        <v>149</v>
      </c>
      <c r="DQ298" s="15" t="s">
        <v>149</v>
      </c>
      <c r="DR298" s="15" t="s">
        <v>149</v>
      </c>
      <c r="DS298" s="15" t="s">
        <v>149</v>
      </c>
      <c r="DT298" s="15" t="s">
        <v>149</v>
      </c>
      <c r="DU298" s="15" t="s">
        <v>149</v>
      </c>
      <c r="DV298" s="15" t="s">
        <v>149</v>
      </c>
      <c r="DW298" s="15" t="s">
        <v>149</v>
      </c>
      <c r="DX298" s="15" t="s">
        <v>149</v>
      </c>
      <c r="DY298" s="15" t="s">
        <v>149</v>
      </c>
      <c r="DZ298" s="15" t="s">
        <v>149</v>
      </c>
      <c r="EA298" s="15" t="s">
        <v>149</v>
      </c>
      <c r="EB298" s="15" t="s">
        <v>149</v>
      </c>
      <c r="EC298" s="15" t="s">
        <v>149</v>
      </c>
      <c r="ED298" s="15" t="s">
        <v>149</v>
      </c>
      <c r="EE298" s="15" t="s">
        <v>149</v>
      </c>
      <c r="EF298" s="15" t="s">
        <v>149</v>
      </c>
      <c r="EG298" s="15" t="s">
        <v>149</v>
      </c>
      <c r="EH298" s="15" t="s">
        <v>149</v>
      </c>
      <c r="EI298" s="15" t="s">
        <v>149</v>
      </c>
      <c r="EJ298" s="15" t="s">
        <v>149</v>
      </c>
      <c r="EK298" s="15" t="s">
        <v>149</v>
      </c>
      <c r="EL298" s="15" t="s">
        <v>371</v>
      </c>
      <c r="EM298" s="15" t="s">
        <v>274</v>
      </c>
      <c r="EN298" s="15" t="s">
        <v>372</v>
      </c>
      <c r="EO298" s="15" t="s">
        <v>373</v>
      </c>
      <c r="EP298" s="15" t="s">
        <v>374</v>
      </c>
      <c r="EQ298" s="15" t="s">
        <v>375</v>
      </c>
      <c r="ER298" s="15" t="s">
        <v>376</v>
      </c>
      <c r="ES298" s="15" t="s">
        <v>377</v>
      </c>
    </row>
    <row r="299" spans="1:149" s="15" customFormat="1" ht="15.75" customHeight="1" x14ac:dyDescent="0.35">
      <c r="A299" s="34">
        <v>297</v>
      </c>
      <c r="B299" s="15" t="s">
        <v>2265</v>
      </c>
      <c r="D299" s="15" t="s">
        <v>368</v>
      </c>
      <c r="E299" s="15" t="s">
        <v>379</v>
      </c>
      <c r="F299" s="15">
        <v>45</v>
      </c>
      <c r="G299" s="15">
        <v>3</v>
      </c>
      <c r="H299" s="15" t="s">
        <v>157</v>
      </c>
      <c r="I299" s="15" t="s">
        <v>172</v>
      </c>
      <c r="J299" s="19">
        <v>500000</v>
      </c>
      <c r="K299" s="19">
        <v>250000</v>
      </c>
      <c r="L299" s="15" t="s">
        <v>380</v>
      </c>
      <c r="M299" s="15" t="s">
        <v>147</v>
      </c>
      <c r="N299" s="15">
        <v>16</v>
      </c>
      <c r="O299" s="15">
        <v>0.25</v>
      </c>
      <c r="P299" s="15">
        <v>20</v>
      </c>
      <c r="Q299" s="15" t="s">
        <v>175</v>
      </c>
      <c r="R299" s="15" t="s">
        <v>159</v>
      </c>
      <c r="S299" s="15" t="s">
        <v>159</v>
      </c>
      <c r="T299" s="15" t="s">
        <v>159</v>
      </c>
      <c r="U299" s="15" t="s">
        <v>159</v>
      </c>
      <c r="V299" s="15" t="s">
        <v>159</v>
      </c>
      <c r="W299" s="15" t="s">
        <v>159</v>
      </c>
      <c r="X299" s="15" t="s">
        <v>159</v>
      </c>
      <c r="Y299" s="15" t="s">
        <v>149</v>
      </c>
      <c r="Z299" s="15" t="s">
        <v>159</v>
      </c>
      <c r="AA299" s="15" t="s">
        <v>159</v>
      </c>
      <c r="AB299" s="15" t="s">
        <v>159</v>
      </c>
      <c r="AC299" s="15" t="s">
        <v>159</v>
      </c>
      <c r="AD299" s="15" t="s">
        <v>159</v>
      </c>
      <c r="AE299" s="15" t="s">
        <v>159</v>
      </c>
      <c r="AF299" s="15" t="s">
        <v>159</v>
      </c>
      <c r="AG299" s="15" t="s">
        <v>357</v>
      </c>
      <c r="AH299" s="15" t="s">
        <v>149</v>
      </c>
      <c r="AI299" s="15" t="s">
        <v>159</v>
      </c>
      <c r="AJ299" s="15" t="s">
        <v>159</v>
      </c>
      <c r="AK299" s="15" t="s">
        <v>159</v>
      </c>
      <c r="AL299" s="15" t="s">
        <v>159</v>
      </c>
      <c r="AM299" s="15" t="s">
        <v>159</v>
      </c>
      <c r="AN299" s="15" t="s">
        <v>159</v>
      </c>
      <c r="AO299" s="15" t="s">
        <v>149</v>
      </c>
      <c r="AP299" s="15" t="s">
        <v>149</v>
      </c>
      <c r="AQ299" s="15" t="s">
        <v>149</v>
      </c>
      <c r="AR299" s="15" t="s">
        <v>149</v>
      </c>
      <c r="AS299" s="15" t="s">
        <v>149</v>
      </c>
      <c r="AT299" s="15" t="s">
        <v>149</v>
      </c>
      <c r="AU299" s="15" t="s">
        <v>203</v>
      </c>
      <c r="AV299" s="15" t="s">
        <v>148</v>
      </c>
      <c r="AW299" s="15" t="s">
        <v>149</v>
      </c>
      <c r="AX299" s="15" t="s">
        <v>149</v>
      </c>
      <c r="AY299" s="15" t="s">
        <v>149</v>
      </c>
      <c r="AZ299" s="15" t="s">
        <v>149</v>
      </c>
      <c r="BA299" s="15" t="s">
        <v>149</v>
      </c>
      <c r="BB299" s="15" t="s">
        <v>149</v>
      </c>
      <c r="BC299" s="15" t="s">
        <v>149</v>
      </c>
      <c r="BD299" s="15" t="s">
        <v>149</v>
      </c>
      <c r="BE299" s="15" t="s">
        <v>149</v>
      </c>
      <c r="BF299" s="15" t="s">
        <v>149</v>
      </c>
      <c r="BG299" s="15" t="s">
        <v>149</v>
      </c>
      <c r="BH299" s="15" t="s">
        <v>323</v>
      </c>
      <c r="BI299" s="15" t="s">
        <v>159</v>
      </c>
      <c r="BJ299" s="15" t="s">
        <v>159</v>
      </c>
      <c r="BK299" s="15" t="s">
        <v>159</v>
      </c>
      <c r="BL299" s="15" t="s">
        <v>148</v>
      </c>
      <c r="BM299" s="15" t="s">
        <v>148</v>
      </c>
      <c r="BN299" s="15" t="s">
        <v>159</v>
      </c>
      <c r="BO299" s="15" t="s">
        <v>323</v>
      </c>
      <c r="BP299" s="15" t="s">
        <v>323</v>
      </c>
      <c r="BQ299" s="15" t="s">
        <v>323</v>
      </c>
      <c r="BR299" s="15" t="s">
        <v>323</v>
      </c>
      <c r="BS299" s="15" t="s">
        <v>323</v>
      </c>
      <c r="BT299" s="15" t="s">
        <v>149</v>
      </c>
      <c r="BU299" s="15" t="s">
        <v>149</v>
      </c>
      <c r="BV299" s="15" t="s">
        <v>323</v>
      </c>
      <c r="BW299" s="15" t="s">
        <v>203</v>
      </c>
      <c r="BX299" s="15" t="s">
        <v>149</v>
      </c>
      <c r="BY299" s="15" t="s">
        <v>149</v>
      </c>
      <c r="BZ299" s="15" t="s">
        <v>149</v>
      </c>
      <c r="CA299" s="15" t="s">
        <v>149</v>
      </c>
      <c r="CB299" s="15" t="s">
        <v>149</v>
      </c>
      <c r="CC299" s="15" t="s">
        <v>149</v>
      </c>
      <c r="CD299" s="15" t="s">
        <v>149</v>
      </c>
      <c r="CE299" s="15" t="s">
        <v>149</v>
      </c>
      <c r="CF299" s="15" t="s">
        <v>149</v>
      </c>
      <c r="CG299" s="15" t="s">
        <v>149</v>
      </c>
      <c r="CH299" s="15" t="s">
        <v>149</v>
      </c>
      <c r="CI299" s="15" t="s">
        <v>149</v>
      </c>
      <c r="CJ299" s="15" t="s">
        <v>149</v>
      </c>
      <c r="CK299" s="15" t="s">
        <v>149</v>
      </c>
      <c r="CL299" s="15" t="s">
        <v>149</v>
      </c>
      <c r="CM299" s="15" t="s">
        <v>149</v>
      </c>
      <c r="CN299" s="15" t="s">
        <v>149</v>
      </c>
      <c r="CO299" s="15" t="s">
        <v>149</v>
      </c>
      <c r="CP299" s="15" t="s">
        <v>149</v>
      </c>
      <c r="CQ299" s="15" t="s">
        <v>149</v>
      </c>
      <c r="CR299" s="15" t="s">
        <v>149</v>
      </c>
      <c r="CS299" s="15" t="s">
        <v>149</v>
      </c>
      <c r="CT299" s="15" t="s">
        <v>149</v>
      </c>
      <c r="CU299" s="15" t="s">
        <v>149</v>
      </c>
      <c r="CV299" s="15" t="s">
        <v>149</v>
      </c>
      <c r="CW299" s="15" t="s">
        <v>149</v>
      </c>
      <c r="CX299" s="15" t="s">
        <v>149</v>
      </c>
      <c r="CY299" s="15" t="s">
        <v>149</v>
      </c>
      <c r="CZ299" s="15" t="s">
        <v>358</v>
      </c>
      <c r="DA299" s="15" t="s">
        <v>149</v>
      </c>
      <c r="DB299" s="15" t="s">
        <v>149</v>
      </c>
      <c r="DC299" s="15" t="s">
        <v>149</v>
      </c>
      <c r="DD299" s="15" t="s">
        <v>149</v>
      </c>
      <c r="DE299" s="15" t="s">
        <v>149</v>
      </c>
      <c r="DF299" s="15" t="s">
        <v>149</v>
      </c>
      <c r="DG299" s="15" t="s">
        <v>149</v>
      </c>
      <c r="DH299" s="15" t="s">
        <v>149</v>
      </c>
      <c r="DI299" s="15" t="s">
        <v>149</v>
      </c>
      <c r="DJ299" s="15" t="s">
        <v>149</v>
      </c>
      <c r="DK299" s="15" t="s">
        <v>149</v>
      </c>
      <c r="DL299" s="15" t="s">
        <v>149</v>
      </c>
      <c r="DM299" s="15" t="s">
        <v>149</v>
      </c>
      <c r="DN299" s="15" t="s">
        <v>149</v>
      </c>
      <c r="DO299" s="15" t="s">
        <v>149</v>
      </c>
      <c r="DP299" s="15" t="s">
        <v>149</v>
      </c>
      <c r="DQ299" s="15" t="s">
        <v>149</v>
      </c>
      <c r="DR299" s="15" t="s">
        <v>203</v>
      </c>
      <c r="DS299" s="15" t="s">
        <v>149</v>
      </c>
      <c r="DT299" s="15" t="s">
        <v>149</v>
      </c>
      <c r="DU299" s="15" t="s">
        <v>149</v>
      </c>
      <c r="DV299" s="15" t="s">
        <v>149</v>
      </c>
      <c r="DW299" s="15" t="s">
        <v>149</v>
      </c>
      <c r="DX299" s="15" t="s">
        <v>149</v>
      </c>
      <c r="DY299" s="15" t="s">
        <v>149</v>
      </c>
      <c r="DZ299" s="15" t="s">
        <v>149</v>
      </c>
      <c r="EA299" s="15" t="s">
        <v>149</v>
      </c>
      <c r="EB299" s="15" t="s">
        <v>149</v>
      </c>
      <c r="EC299" s="15" t="s">
        <v>149</v>
      </c>
      <c r="ED299" s="15" t="s">
        <v>149</v>
      </c>
      <c r="EE299" s="15" t="s">
        <v>149</v>
      </c>
      <c r="EF299" s="15" t="s">
        <v>149</v>
      </c>
      <c r="EG299" s="15" t="s">
        <v>149</v>
      </c>
      <c r="EH299" s="15" t="s">
        <v>149</v>
      </c>
      <c r="EI299" s="15" t="s">
        <v>149</v>
      </c>
      <c r="EJ299" s="15" t="s">
        <v>149</v>
      </c>
      <c r="EK299" s="15" t="s">
        <v>149</v>
      </c>
      <c r="EL299" s="15" t="s">
        <v>381</v>
      </c>
      <c r="EM299" s="15" t="s">
        <v>382</v>
      </c>
      <c r="EN299" s="15" t="s">
        <v>383</v>
      </c>
      <c r="EO299" s="15" t="s">
        <v>384</v>
      </c>
      <c r="EP299" s="15" t="s">
        <v>385</v>
      </c>
      <c r="EQ299" s="15" t="s">
        <v>386</v>
      </c>
      <c r="ER299" s="15" t="s">
        <v>387</v>
      </c>
    </row>
    <row r="300" spans="1:149" s="15" customFormat="1" ht="15.75" customHeight="1" x14ac:dyDescent="0.35">
      <c r="A300" s="34">
        <v>298</v>
      </c>
      <c r="B300" s="15" t="s">
        <v>2266</v>
      </c>
      <c r="D300" s="15" t="s">
        <v>353</v>
      </c>
      <c r="E300" s="15" t="s">
        <v>369</v>
      </c>
      <c r="F300" s="15">
        <v>50</v>
      </c>
      <c r="G300" s="15">
        <v>3</v>
      </c>
      <c r="H300" s="15" t="s">
        <v>157</v>
      </c>
      <c r="I300" s="15" t="s">
        <v>210</v>
      </c>
      <c r="J300" s="19">
        <v>1000000</v>
      </c>
      <c r="K300" s="19">
        <v>2000000</v>
      </c>
      <c r="L300" s="15" t="s">
        <v>318</v>
      </c>
      <c r="M300" s="15" t="s">
        <v>147</v>
      </c>
      <c r="N300" s="15">
        <v>100</v>
      </c>
      <c r="O300" s="15" t="s">
        <v>226</v>
      </c>
      <c r="P300" s="15">
        <v>10</v>
      </c>
      <c r="Q300" s="15" t="s">
        <v>389</v>
      </c>
      <c r="R300" s="15" t="s">
        <v>159</v>
      </c>
      <c r="S300" s="15" t="s">
        <v>159</v>
      </c>
      <c r="T300" s="15" t="s">
        <v>159</v>
      </c>
      <c r="U300" s="15" t="s">
        <v>159</v>
      </c>
      <c r="V300" s="15" t="s">
        <v>159</v>
      </c>
      <c r="W300" s="15" t="s">
        <v>159</v>
      </c>
      <c r="X300" s="15" t="s">
        <v>159</v>
      </c>
      <c r="Y300" s="15" t="s">
        <v>149</v>
      </c>
      <c r="Z300" s="15" t="s">
        <v>159</v>
      </c>
      <c r="AA300" s="15" t="s">
        <v>159</v>
      </c>
      <c r="AB300" s="15" t="s">
        <v>159</v>
      </c>
      <c r="AC300" s="15" t="s">
        <v>159</v>
      </c>
      <c r="AD300" s="15" t="s">
        <v>159</v>
      </c>
      <c r="AE300" s="15" t="s">
        <v>159</v>
      </c>
      <c r="AF300" s="15" t="s">
        <v>159</v>
      </c>
      <c r="AG300" s="15" t="s">
        <v>357</v>
      </c>
      <c r="AH300" s="15" t="s">
        <v>149</v>
      </c>
      <c r="AI300" s="15" t="s">
        <v>159</v>
      </c>
      <c r="AJ300" s="15" t="s">
        <v>159</v>
      </c>
      <c r="AK300" s="15" t="s">
        <v>159</v>
      </c>
      <c r="AL300" s="15" t="s">
        <v>159</v>
      </c>
      <c r="AM300" s="15" t="s">
        <v>159</v>
      </c>
      <c r="AN300" s="15" t="s">
        <v>159</v>
      </c>
      <c r="AO300" s="15" t="s">
        <v>149</v>
      </c>
      <c r="AP300" s="15" t="s">
        <v>149</v>
      </c>
      <c r="AQ300" s="15" t="s">
        <v>149</v>
      </c>
      <c r="AR300" s="15" t="s">
        <v>149</v>
      </c>
      <c r="AS300" s="15" t="s">
        <v>149</v>
      </c>
      <c r="AT300" s="15" t="s">
        <v>149</v>
      </c>
      <c r="AU300" s="15" t="s">
        <v>149</v>
      </c>
      <c r="AV300" s="15" t="s">
        <v>159</v>
      </c>
      <c r="AW300" s="15" t="s">
        <v>149</v>
      </c>
      <c r="AX300" s="15" t="s">
        <v>149</v>
      </c>
      <c r="AY300" s="15" t="s">
        <v>149</v>
      </c>
      <c r="AZ300" s="15" t="s">
        <v>149</v>
      </c>
      <c r="BA300" s="15" t="s">
        <v>149</v>
      </c>
      <c r="BB300" s="15" t="s">
        <v>149</v>
      </c>
      <c r="BC300" s="15" t="s">
        <v>149</v>
      </c>
      <c r="BD300" s="15" t="s">
        <v>323</v>
      </c>
      <c r="BE300" s="15" t="s">
        <v>323</v>
      </c>
      <c r="BF300" s="15" t="s">
        <v>323</v>
      </c>
      <c r="BG300" s="15" t="s">
        <v>149</v>
      </c>
      <c r="BH300" s="15" t="s">
        <v>159</v>
      </c>
      <c r="BI300" s="15" t="s">
        <v>159</v>
      </c>
      <c r="BJ300" s="15" t="s">
        <v>323</v>
      </c>
      <c r="BK300" s="15" t="s">
        <v>159</v>
      </c>
      <c r="BL300" s="15" t="s">
        <v>149</v>
      </c>
      <c r="BM300" s="15" t="s">
        <v>149</v>
      </c>
      <c r="BN300" s="15" t="s">
        <v>390</v>
      </c>
      <c r="BO300" s="15" t="s">
        <v>390</v>
      </c>
      <c r="BP300" s="15" t="s">
        <v>323</v>
      </c>
      <c r="BQ300" s="15" t="s">
        <v>323</v>
      </c>
      <c r="BR300" s="15" t="s">
        <v>149</v>
      </c>
      <c r="BS300" s="15" t="s">
        <v>323</v>
      </c>
      <c r="BT300" s="15" t="s">
        <v>149</v>
      </c>
      <c r="BU300" s="15" t="s">
        <v>149</v>
      </c>
      <c r="BV300" s="15" t="s">
        <v>323</v>
      </c>
      <c r="BW300" s="15" t="s">
        <v>149</v>
      </c>
      <c r="BX300" s="15" t="s">
        <v>149</v>
      </c>
      <c r="BY300" s="15" t="s">
        <v>149</v>
      </c>
      <c r="BZ300" s="15" t="s">
        <v>149</v>
      </c>
      <c r="CA300" s="15" t="s">
        <v>149</v>
      </c>
      <c r="CB300" s="15" t="s">
        <v>149</v>
      </c>
      <c r="CC300" s="15" t="s">
        <v>149</v>
      </c>
      <c r="CD300" s="15" t="s">
        <v>149</v>
      </c>
      <c r="CE300" s="15" t="s">
        <v>149</v>
      </c>
      <c r="CF300" s="15" t="s">
        <v>149</v>
      </c>
      <c r="CG300" s="15" t="s">
        <v>149</v>
      </c>
      <c r="CH300" s="15" t="s">
        <v>149</v>
      </c>
      <c r="CI300" s="15" t="s">
        <v>149</v>
      </c>
      <c r="CJ300" s="15" t="s">
        <v>149</v>
      </c>
      <c r="CK300" s="15" t="s">
        <v>149</v>
      </c>
      <c r="CL300" s="15" t="s">
        <v>149</v>
      </c>
      <c r="CM300" s="15" t="s">
        <v>149</v>
      </c>
      <c r="CN300" s="15" t="s">
        <v>149</v>
      </c>
      <c r="CO300" s="15" t="s">
        <v>149</v>
      </c>
      <c r="CP300" s="15" t="s">
        <v>149</v>
      </c>
      <c r="CQ300" s="15" t="s">
        <v>149</v>
      </c>
      <c r="CR300" s="15" t="s">
        <v>149</v>
      </c>
      <c r="CS300" s="15" t="s">
        <v>149</v>
      </c>
      <c r="CT300" s="15" t="s">
        <v>149</v>
      </c>
      <c r="CU300" s="15" t="s">
        <v>149</v>
      </c>
      <c r="CV300" s="15" t="s">
        <v>149</v>
      </c>
      <c r="CW300" s="15" t="s">
        <v>149</v>
      </c>
      <c r="CX300" s="15" t="s">
        <v>149</v>
      </c>
      <c r="CY300" s="15" t="s">
        <v>149</v>
      </c>
      <c r="CZ300" s="15" t="s">
        <v>358</v>
      </c>
      <c r="DA300" s="15" t="s">
        <v>149</v>
      </c>
      <c r="DB300" s="15" t="s">
        <v>149</v>
      </c>
      <c r="DC300" s="15" t="s">
        <v>149</v>
      </c>
      <c r="DD300" s="15" t="s">
        <v>149</v>
      </c>
      <c r="DE300" s="15" t="s">
        <v>149</v>
      </c>
      <c r="DF300" s="15" t="s">
        <v>149</v>
      </c>
      <c r="DG300" s="15" t="s">
        <v>149</v>
      </c>
      <c r="DH300" s="15" t="s">
        <v>149</v>
      </c>
      <c r="DI300" s="15" t="s">
        <v>149</v>
      </c>
      <c r="DJ300" s="15" t="s">
        <v>149</v>
      </c>
      <c r="DK300" s="15" t="s">
        <v>149</v>
      </c>
      <c r="DL300" s="15" t="s">
        <v>149</v>
      </c>
      <c r="DM300" s="15" t="s">
        <v>149</v>
      </c>
      <c r="DN300" s="15" t="s">
        <v>149</v>
      </c>
      <c r="DO300" s="15" t="s">
        <v>149</v>
      </c>
      <c r="DP300" s="15" t="s">
        <v>149</v>
      </c>
      <c r="DQ300" s="15" t="s">
        <v>149</v>
      </c>
      <c r="DR300" s="15" t="s">
        <v>149</v>
      </c>
      <c r="DS300" s="15" t="s">
        <v>149</v>
      </c>
      <c r="DT300" s="15" t="s">
        <v>149</v>
      </c>
      <c r="DU300" s="15" t="s">
        <v>149</v>
      </c>
      <c r="DV300" s="15" t="s">
        <v>149</v>
      </c>
      <c r="DW300" s="15" t="s">
        <v>149</v>
      </c>
      <c r="DX300" s="15" t="s">
        <v>149</v>
      </c>
      <c r="DY300" s="15" t="s">
        <v>149</v>
      </c>
      <c r="DZ300" s="15" t="s">
        <v>149</v>
      </c>
      <c r="EA300" s="15" t="s">
        <v>149</v>
      </c>
      <c r="EB300" s="15" t="s">
        <v>149</v>
      </c>
      <c r="EC300" s="15" t="s">
        <v>149</v>
      </c>
      <c r="ED300" s="15" t="s">
        <v>149</v>
      </c>
      <c r="EE300" s="15" t="s">
        <v>149</v>
      </c>
      <c r="EF300" s="15" t="s">
        <v>149</v>
      </c>
      <c r="EG300" s="15" t="s">
        <v>149</v>
      </c>
      <c r="EH300" s="15" t="s">
        <v>149</v>
      </c>
      <c r="EI300" s="15" t="s">
        <v>149</v>
      </c>
      <c r="EJ300" s="15" t="s">
        <v>149</v>
      </c>
      <c r="EK300" s="15" t="s">
        <v>149</v>
      </c>
      <c r="EL300" s="15" t="s">
        <v>391</v>
      </c>
      <c r="EM300" s="15" t="s">
        <v>392</v>
      </c>
      <c r="EN300" s="15" t="s">
        <v>393</v>
      </c>
      <c r="EO300" s="15" t="s">
        <v>394</v>
      </c>
      <c r="EP300" s="15" t="s">
        <v>395</v>
      </c>
      <c r="EQ300" s="15" t="s">
        <v>396</v>
      </c>
      <c r="ER300" s="15" t="s">
        <v>397</v>
      </c>
      <c r="ES300" s="15" t="s">
        <v>398</v>
      </c>
    </row>
    <row r="301" spans="1:149" s="15" customFormat="1" ht="15.75" customHeight="1" x14ac:dyDescent="0.35">
      <c r="A301" s="34">
        <v>299</v>
      </c>
      <c r="B301" s="15" t="s">
        <v>2267</v>
      </c>
      <c r="C301" s="20"/>
      <c r="D301" s="15" t="s">
        <v>353</v>
      </c>
      <c r="E301" s="15" t="s">
        <v>379</v>
      </c>
      <c r="F301" s="15">
        <v>48</v>
      </c>
      <c r="G301" s="15">
        <v>4</v>
      </c>
      <c r="H301" s="15" t="s">
        <v>344</v>
      </c>
      <c r="I301" s="15" t="s">
        <v>210</v>
      </c>
      <c r="J301" s="19">
        <v>5000000</v>
      </c>
      <c r="K301" s="19">
        <v>2000000</v>
      </c>
      <c r="L301" s="15" t="s">
        <v>318</v>
      </c>
      <c r="M301" s="15" t="s">
        <v>345</v>
      </c>
      <c r="N301" s="15">
        <v>130</v>
      </c>
      <c r="O301" s="15" t="s">
        <v>401</v>
      </c>
      <c r="P301" s="15">
        <v>22</v>
      </c>
      <c r="Q301" s="15" t="s">
        <v>389</v>
      </c>
      <c r="R301" s="15" t="s">
        <v>159</v>
      </c>
      <c r="S301" s="15" t="s">
        <v>159</v>
      </c>
      <c r="T301" s="15" t="s">
        <v>159</v>
      </c>
      <c r="U301" s="15" t="s">
        <v>159</v>
      </c>
      <c r="V301" s="15" t="s">
        <v>159</v>
      </c>
      <c r="W301" s="15" t="s">
        <v>203</v>
      </c>
      <c r="X301" s="15" t="s">
        <v>159</v>
      </c>
      <c r="Y301" s="15" t="s">
        <v>203</v>
      </c>
      <c r="Z301" s="15" t="s">
        <v>203</v>
      </c>
      <c r="AA301" s="15" t="s">
        <v>203</v>
      </c>
      <c r="AB301" s="15" t="s">
        <v>203</v>
      </c>
      <c r="AC301" s="15" t="s">
        <v>203</v>
      </c>
      <c r="AD301" s="15" t="s">
        <v>203</v>
      </c>
      <c r="AE301" s="15" t="s">
        <v>149</v>
      </c>
      <c r="AF301" s="15" t="s">
        <v>159</v>
      </c>
      <c r="AG301" s="15" t="s">
        <v>148</v>
      </c>
      <c r="AH301" s="15" t="s">
        <v>149</v>
      </c>
      <c r="AI301" s="15" t="s">
        <v>203</v>
      </c>
      <c r="AJ301" s="15" t="s">
        <v>159</v>
      </c>
      <c r="AK301" s="15" t="s">
        <v>203</v>
      </c>
      <c r="AL301" s="15" t="s">
        <v>203</v>
      </c>
      <c r="AM301" s="15" t="s">
        <v>203</v>
      </c>
      <c r="AN301" s="15" t="s">
        <v>203</v>
      </c>
      <c r="AO301" s="15" t="s">
        <v>203</v>
      </c>
      <c r="AP301" s="15" t="s">
        <v>203</v>
      </c>
      <c r="AQ301" s="15" t="s">
        <v>203</v>
      </c>
      <c r="AR301" s="15" t="s">
        <v>203</v>
      </c>
      <c r="AS301" s="15" t="s">
        <v>203</v>
      </c>
      <c r="AT301" s="15" t="s">
        <v>203</v>
      </c>
      <c r="AU301" s="15" t="s">
        <v>203</v>
      </c>
      <c r="AV301" s="15" t="s">
        <v>148</v>
      </c>
      <c r="AW301" s="15" t="s">
        <v>203</v>
      </c>
      <c r="AX301" s="15" t="s">
        <v>203</v>
      </c>
      <c r="AY301" s="15" t="s">
        <v>203</v>
      </c>
      <c r="AZ301" s="15" t="s">
        <v>203</v>
      </c>
      <c r="BA301" s="15" t="s">
        <v>203</v>
      </c>
      <c r="BB301" s="15" t="s">
        <v>203</v>
      </c>
      <c r="BC301" s="15" t="s">
        <v>149</v>
      </c>
      <c r="BD301" s="15" t="s">
        <v>323</v>
      </c>
      <c r="BE301" s="15" t="s">
        <v>323</v>
      </c>
      <c r="BF301" s="15" t="s">
        <v>323</v>
      </c>
      <c r="BG301" s="15" t="s">
        <v>323</v>
      </c>
      <c r="BH301" s="15" t="s">
        <v>159</v>
      </c>
      <c r="BI301" s="15" t="s">
        <v>390</v>
      </c>
      <c r="BJ301" s="15" t="s">
        <v>323</v>
      </c>
      <c r="BK301" s="15" t="s">
        <v>159</v>
      </c>
      <c r="BL301" s="15" t="s">
        <v>149</v>
      </c>
      <c r="BM301" s="15" t="s">
        <v>390</v>
      </c>
      <c r="BN301" s="15" t="s">
        <v>150</v>
      </c>
      <c r="BO301" s="15" t="s">
        <v>323</v>
      </c>
      <c r="BP301" s="15" t="s">
        <v>149</v>
      </c>
      <c r="BQ301" s="15" t="s">
        <v>323</v>
      </c>
      <c r="BR301" s="15" t="s">
        <v>149</v>
      </c>
      <c r="BS301" s="15" t="s">
        <v>149</v>
      </c>
      <c r="BT301" s="15" t="s">
        <v>149</v>
      </c>
      <c r="BU301" s="15" t="s">
        <v>323</v>
      </c>
      <c r="BV301" s="15" t="s">
        <v>149</v>
      </c>
      <c r="BW301" s="15" t="s">
        <v>149</v>
      </c>
      <c r="BX301" s="15" t="s">
        <v>149</v>
      </c>
      <c r="BY301" s="15" t="s">
        <v>149</v>
      </c>
      <c r="BZ301" s="15" t="s">
        <v>149</v>
      </c>
      <c r="CA301" s="15" t="s">
        <v>149</v>
      </c>
      <c r="CB301" s="15" t="s">
        <v>149</v>
      </c>
      <c r="CC301" s="15" t="s">
        <v>149</v>
      </c>
      <c r="CD301" s="15" t="s">
        <v>149</v>
      </c>
      <c r="CE301" s="15" t="s">
        <v>149</v>
      </c>
      <c r="CF301" s="15" t="s">
        <v>149</v>
      </c>
      <c r="CG301" s="15" t="s">
        <v>149</v>
      </c>
      <c r="CH301" s="15" t="s">
        <v>149</v>
      </c>
      <c r="CI301" s="15" t="s">
        <v>149</v>
      </c>
      <c r="CJ301" s="15" t="s">
        <v>149</v>
      </c>
      <c r="CK301" s="15" t="s">
        <v>149</v>
      </c>
      <c r="CL301" s="15" t="s">
        <v>203</v>
      </c>
      <c r="CM301" s="15" t="s">
        <v>203</v>
      </c>
      <c r="CN301" s="15" t="s">
        <v>203</v>
      </c>
      <c r="CO301" s="15" t="s">
        <v>203</v>
      </c>
      <c r="CP301" s="15" t="s">
        <v>203</v>
      </c>
      <c r="CQ301" s="15" t="s">
        <v>203</v>
      </c>
      <c r="CR301" s="15" t="s">
        <v>203</v>
      </c>
      <c r="CS301" s="15" t="s">
        <v>203</v>
      </c>
      <c r="CT301" s="15" t="s">
        <v>203</v>
      </c>
      <c r="CU301" s="15" t="s">
        <v>203</v>
      </c>
      <c r="CV301" s="15" t="s">
        <v>160</v>
      </c>
      <c r="CW301" s="15" t="s">
        <v>160</v>
      </c>
      <c r="CX301" s="15" t="s">
        <v>160</v>
      </c>
      <c r="CY301" s="15" t="s">
        <v>149</v>
      </c>
      <c r="CZ301" s="15" t="s">
        <v>358</v>
      </c>
      <c r="DA301" s="15" t="s">
        <v>149</v>
      </c>
      <c r="DB301" s="15" t="s">
        <v>149</v>
      </c>
      <c r="DC301" s="15" t="s">
        <v>203</v>
      </c>
      <c r="DD301" s="15" t="s">
        <v>149</v>
      </c>
      <c r="DE301" s="15" t="s">
        <v>149</v>
      </c>
      <c r="DF301" s="15" t="s">
        <v>149</v>
      </c>
      <c r="DG301" s="15" t="s">
        <v>149</v>
      </c>
      <c r="DH301" s="15" t="s">
        <v>149</v>
      </c>
      <c r="DI301" s="15" t="s">
        <v>149</v>
      </c>
      <c r="DJ301" s="15" t="s">
        <v>149</v>
      </c>
      <c r="DK301" s="15" t="s">
        <v>149</v>
      </c>
      <c r="DL301" s="15" t="s">
        <v>149</v>
      </c>
      <c r="DM301" s="15" t="s">
        <v>149</v>
      </c>
      <c r="DN301" s="15" t="s">
        <v>149</v>
      </c>
      <c r="DO301" s="15" t="s">
        <v>149</v>
      </c>
      <c r="DP301" s="15" t="s">
        <v>149</v>
      </c>
      <c r="DQ301" s="15" t="s">
        <v>149</v>
      </c>
      <c r="DR301" s="15" t="s">
        <v>149</v>
      </c>
      <c r="DS301" s="15" t="s">
        <v>149</v>
      </c>
      <c r="DT301" s="15" t="s">
        <v>149</v>
      </c>
      <c r="DU301" s="15" t="s">
        <v>149</v>
      </c>
      <c r="DV301" s="15" t="s">
        <v>149</v>
      </c>
      <c r="DW301" s="15" t="s">
        <v>149</v>
      </c>
      <c r="DX301" s="15" t="s">
        <v>149</v>
      </c>
      <c r="DY301" s="15" t="s">
        <v>149</v>
      </c>
      <c r="DZ301" s="15" t="s">
        <v>149</v>
      </c>
      <c r="EA301" s="15" t="s">
        <v>149</v>
      </c>
      <c r="EB301" s="15" t="s">
        <v>149</v>
      </c>
      <c r="EC301" s="15" t="s">
        <v>149</v>
      </c>
      <c r="ED301" s="15" t="s">
        <v>149</v>
      </c>
      <c r="EE301" s="15" t="s">
        <v>149</v>
      </c>
      <c r="EF301" s="15" t="s">
        <v>149</v>
      </c>
      <c r="EG301" s="15" t="s">
        <v>149</v>
      </c>
      <c r="EH301" s="15" t="s">
        <v>149</v>
      </c>
      <c r="EI301" s="15" t="s">
        <v>149</v>
      </c>
      <c r="EJ301" s="15" t="s">
        <v>149</v>
      </c>
      <c r="EK301" s="15" t="s">
        <v>149</v>
      </c>
      <c r="EL301" s="15" t="s">
        <v>402</v>
      </c>
      <c r="EM301" s="15" t="s">
        <v>403</v>
      </c>
      <c r="EN301" s="15" t="s">
        <v>404</v>
      </c>
      <c r="EO301" s="15" t="s">
        <v>405</v>
      </c>
      <c r="EP301" s="15" t="s">
        <v>406</v>
      </c>
      <c r="EQ301" s="15" t="s">
        <v>407</v>
      </c>
      <c r="ER301" s="15" t="s">
        <v>408</v>
      </c>
      <c r="ES301" s="15" t="s">
        <v>274</v>
      </c>
    </row>
    <row r="302" spans="1:149" s="15" customFormat="1" ht="15.75" customHeight="1" x14ac:dyDescent="0.35">
      <c r="A302" s="34">
        <v>300</v>
      </c>
      <c r="B302" s="15" t="s">
        <v>2268</v>
      </c>
      <c r="D302" s="15" t="s">
        <v>353</v>
      </c>
      <c r="E302" s="15" t="s">
        <v>410</v>
      </c>
      <c r="F302" s="15">
        <v>22</v>
      </c>
      <c r="G302" s="15">
        <v>3</v>
      </c>
      <c r="H302" s="15" t="s">
        <v>157</v>
      </c>
      <c r="I302" s="15" t="s">
        <v>172</v>
      </c>
      <c r="J302" s="19">
        <v>7000000</v>
      </c>
      <c r="K302" s="19">
        <v>6000000</v>
      </c>
      <c r="L302" s="15" t="s">
        <v>255</v>
      </c>
      <c r="M302" s="15" t="s">
        <v>147</v>
      </c>
      <c r="N302" s="15">
        <v>330</v>
      </c>
      <c r="O302" s="15" t="s">
        <v>212</v>
      </c>
      <c r="P302" s="15">
        <v>4</v>
      </c>
      <c r="Q302" s="15" t="s">
        <v>175</v>
      </c>
      <c r="R302" s="15" t="s">
        <v>159</v>
      </c>
      <c r="S302" s="15" t="s">
        <v>159</v>
      </c>
      <c r="T302" s="15" t="s">
        <v>159</v>
      </c>
      <c r="U302" s="15" t="s">
        <v>159</v>
      </c>
      <c r="V302" s="15" t="s">
        <v>159</v>
      </c>
      <c r="W302" s="15" t="s">
        <v>159</v>
      </c>
      <c r="X302" s="15" t="s">
        <v>159</v>
      </c>
      <c r="Y302" s="15" t="s">
        <v>149</v>
      </c>
      <c r="Z302" s="15" t="s">
        <v>159</v>
      </c>
      <c r="AA302" s="15" t="s">
        <v>159</v>
      </c>
      <c r="AB302" s="15" t="s">
        <v>159</v>
      </c>
      <c r="AC302" s="15" t="s">
        <v>159</v>
      </c>
      <c r="AD302" s="15" t="s">
        <v>159</v>
      </c>
      <c r="AE302" s="15" t="s">
        <v>159</v>
      </c>
      <c r="AF302" s="15" t="s">
        <v>159</v>
      </c>
      <c r="AG302" s="15" t="s">
        <v>357</v>
      </c>
      <c r="AH302" s="15" t="s">
        <v>149</v>
      </c>
      <c r="AI302" s="15" t="s">
        <v>159</v>
      </c>
      <c r="AJ302" s="15" t="s">
        <v>159</v>
      </c>
      <c r="AK302" s="15" t="s">
        <v>159</v>
      </c>
      <c r="AL302" s="15" t="s">
        <v>159</v>
      </c>
      <c r="AM302" s="15" t="s">
        <v>159</v>
      </c>
      <c r="AN302" s="15" t="s">
        <v>159</v>
      </c>
      <c r="AO302" s="15" t="s">
        <v>149</v>
      </c>
      <c r="AP302" s="15" t="s">
        <v>149</v>
      </c>
      <c r="AQ302" s="15" t="s">
        <v>149</v>
      </c>
      <c r="AR302" s="15" t="s">
        <v>149</v>
      </c>
      <c r="AS302" s="15" t="s">
        <v>149</v>
      </c>
      <c r="AT302" s="15" t="s">
        <v>149</v>
      </c>
      <c r="AU302" s="15" t="s">
        <v>149</v>
      </c>
      <c r="AV302" s="15" t="s">
        <v>159</v>
      </c>
      <c r="AW302" s="15" t="s">
        <v>149</v>
      </c>
      <c r="AX302" s="15" t="s">
        <v>149</v>
      </c>
      <c r="AY302" s="15" t="s">
        <v>149</v>
      </c>
      <c r="AZ302" s="15" t="s">
        <v>149</v>
      </c>
      <c r="BA302" s="15" t="s">
        <v>149</v>
      </c>
      <c r="BB302" s="15" t="s">
        <v>149</v>
      </c>
      <c r="BC302" s="15" t="s">
        <v>149</v>
      </c>
      <c r="BD302" s="15" t="s">
        <v>149</v>
      </c>
      <c r="BE302" s="15" t="s">
        <v>149</v>
      </c>
      <c r="BF302" s="15" t="s">
        <v>149</v>
      </c>
      <c r="BG302" s="15" t="s">
        <v>149</v>
      </c>
      <c r="BH302" s="15" t="s">
        <v>159</v>
      </c>
      <c r="BI302" s="15" t="s">
        <v>159</v>
      </c>
      <c r="BJ302" s="15" t="s">
        <v>159</v>
      </c>
      <c r="BK302" s="15" t="s">
        <v>159</v>
      </c>
      <c r="BL302" s="15" t="s">
        <v>149</v>
      </c>
      <c r="BM302" s="15" t="s">
        <v>149</v>
      </c>
      <c r="BN302" s="15" t="s">
        <v>159</v>
      </c>
      <c r="BO302" s="15" t="s">
        <v>149</v>
      </c>
      <c r="BP302" s="15" t="s">
        <v>149</v>
      </c>
      <c r="BQ302" s="15" t="s">
        <v>323</v>
      </c>
      <c r="BR302" s="15" t="s">
        <v>149</v>
      </c>
      <c r="BS302" s="15" t="s">
        <v>149</v>
      </c>
      <c r="BT302" s="15" t="s">
        <v>149</v>
      </c>
      <c r="BU302" s="15" t="s">
        <v>149</v>
      </c>
      <c r="BV302" s="15" t="s">
        <v>149</v>
      </c>
      <c r="BW302" s="15" t="s">
        <v>149</v>
      </c>
      <c r="BX302" s="15" t="s">
        <v>149</v>
      </c>
      <c r="BY302" s="15" t="s">
        <v>149</v>
      </c>
      <c r="BZ302" s="15" t="s">
        <v>149</v>
      </c>
      <c r="CA302" s="15" t="s">
        <v>149</v>
      </c>
      <c r="CB302" s="15" t="s">
        <v>149</v>
      </c>
      <c r="CC302" s="15" t="s">
        <v>149</v>
      </c>
      <c r="CD302" s="15" t="s">
        <v>149</v>
      </c>
      <c r="CE302" s="15" t="s">
        <v>149</v>
      </c>
      <c r="CF302" s="15" t="s">
        <v>149</v>
      </c>
      <c r="CG302" s="15" t="s">
        <v>149</v>
      </c>
      <c r="CH302" s="15" t="s">
        <v>149</v>
      </c>
      <c r="CI302" s="15" t="s">
        <v>149</v>
      </c>
      <c r="CJ302" s="15" t="s">
        <v>149</v>
      </c>
      <c r="CK302" s="15" t="s">
        <v>149</v>
      </c>
      <c r="CL302" s="15" t="s">
        <v>149</v>
      </c>
      <c r="CM302" s="15" t="s">
        <v>149</v>
      </c>
      <c r="CN302" s="15" t="s">
        <v>149</v>
      </c>
      <c r="CO302" s="15" t="s">
        <v>149</v>
      </c>
      <c r="CP302" s="15" t="s">
        <v>149</v>
      </c>
      <c r="CQ302" s="15" t="s">
        <v>149</v>
      </c>
      <c r="CR302" s="15" t="s">
        <v>149</v>
      </c>
      <c r="CS302" s="15" t="s">
        <v>149</v>
      </c>
      <c r="CT302" s="15" t="s">
        <v>149</v>
      </c>
      <c r="CU302" s="15" t="s">
        <v>149</v>
      </c>
      <c r="CV302" s="15" t="s">
        <v>149</v>
      </c>
      <c r="CW302" s="15" t="s">
        <v>149</v>
      </c>
      <c r="CX302" s="15" t="s">
        <v>149</v>
      </c>
      <c r="CY302" s="15" t="s">
        <v>149</v>
      </c>
      <c r="CZ302" s="15" t="s">
        <v>358</v>
      </c>
      <c r="DA302" s="15" t="s">
        <v>149</v>
      </c>
      <c r="DB302" s="15" t="s">
        <v>149</v>
      </c>
      <c r="DC302" s="15" t="s">
        <v>149</v>
      </c>
      <c r="DD302" s="15" t="s">
        <v>149</v>
      </c>
      <c r="DE302" s="15" t="s">
        <v>149</v>
      </c>
      <c r="DF302" s="15" t="s">
        <v>149</v>
      </c>
      <c r="DG302" s="15" t="s">
        <v>149</v>
      </c>
      <c r="DH302" s="15" t="s">
        <v>149</v>
      </c>
      <c r="DI302" s="15" t="s">
        <v>149</v>
      </c>
      <c r="DJ302" s="15" t="s">
        <v>149</v>
      </c>
      <c r="DK302" s="15" t="s">
        <v>149</v>
      </c>
      <c r="DL302" s="15" t="s">
        <v>149</v>
      </c>
      <c r="DM302" s="15" t="s">
        <v>149</v>
      </c>
      <c r="DN302" s="15" t="s">
        <v>149</v>
      </c>
      <c r="DO302" s="15" t="s">
        <v>149</v>
      </c>
      <c r="DP302" s="15" t="s">
        <v>149</v>
      </c>
      <c r="DQ302" s="15" t="s">
        <v>149</v>
      </c>
      <c r="DR302" s="15" t="s">
        <v>149</v>
      </c>
      <c r="DS302" s="15" t="s">
        <v>149</v>
      </c>
      <c r="DT302" s="15" t="s">
        <v>149</v>
      </c>
      <c r="DU302" s="15" t="s">
        <v>149</v>
      </c>
      <c r="DV302" s="15" t="s">
        <v>149</v>
      </c>
      <c r="DW302" s="15" t="s">
        <v>149</v>
      </c>
      <c r="DX302" s="15" t="s">
        <v>149</v>
      </c>
      <c r="DY302" s="15" t="s">
        <v>149</v>
      </c>
      <c r="DZ302" s="15" t="s">
        <v>149</v>
      </c>
      <c r="EA302" s="15" t="s">
        <v>149</v>
      </c>
      <c r="EB302" s="15" t="s">
        <v>149</v>
      </c>
      <c r="EC302" s="15" t="s">
        <v>149</v>
      </c>
      <c r="ED302" s="15" t="s">
        <v>149</v>
      </c>
      <c r="EE302" s="15" t="s">
        <v>149</v>
      </c>
      <c r="EF302" s="15" t="s">
        <v>149</v>
      </c>
      <c r="EG302" s="15" t="s">
        <v>149</v>
      </c>
      <c r="EH302" s="15" t="s">
        <v>149</v>
      </c>
      <c r="EI302" s="15" t="s">
        <v>149</v>
      </c>
      <c r="EJ302" s="15" t="s">
        <v>149</v>
      </c>
      <c r="EK302" s="15" t="s">
        <v>149</v>
      </c>
      <c r="EL302" s="15" t="s">
        <v>402</v>
      </c>
      <c r="EM302" s="15" t="s">
        <v>403</v>
      </c>
      <c r="EN302" s="15" t="s">
        <v>404</v>
      </c>
      <c r="EO302" s="15" t="s">
        <v>384</v>
      </c>
      <c r="EP302" s="15" t="s">
        <v>406</v>
      </c>
      <c r="EQ302" s="15" t="s">
        <v>396</v>
      </c>
      <c r="ER302" s="15" t="s">
        <v>376</v>
      </c>
      <c r="ES302" s="15" t="s">
        <v>411</v>
      </c>
    </row>
    <row r="303" spans="1:149" s="2" customFormat="1" ht="22.5" customHeight="1" x14ac:dyDescent="0.35">
      <c r="A303" s="29">
        <v>301</v>
      </c>
      <c r="B303" s="88" t="s">
        <v>2269</v>
      </c>
      <c r="C303" s="31" t="s">
        <v>501</v>
      </c>
      <c r="D303" s="30" t="s">
        <v>146</v>
      </c>
      <c r="E303" s="41" t="s">
        <v>1246</v>
      </c>
      <c r="F303" s="30">
        <v>54</v>
      </c>
      <c r="G303" s="30">
        <v>5</v>
      </c>
      <c r="H303" s="30" t="s">
        <v>157</v>
      </c>
      <c r="I303" s="30" t="s">
        <v>172</v>
      </c>
      <c r="J303" s="33">
        <v>5000000</v>
      </c>
      <c r="K303" s="33">
        <v>3500000</v>
      </c>
      <c r="L303" s="30">
        <v>5</v>
      </c>
      <c r="M303" s="30" t="s">
        <v>1255</v>
      </c>
      <c r="N303" s="30">
        <v>501</v>
      </c>
      <c r="O303" s="30">
        <v>4</v>
      </c>
      <c r="P303" s="30">
        <v>11</v>
      </c>
      <c r="Q303" s="30" t="s">
        <v>645</v>
      </c>
      <c r="R303" s="30" t="s">
        <v>149</v>
      </c>
      <c r="S303" s="30" t="s">
        <v>149</v>
      </c>
      <c r="T303" s="30" t="s">
        <v>149</v>
      </c>
      <c r="U303" s="30" t="s">
        <v>149</v>
      </c>
      <c r="V303" s="30" t="s">
        <v>149</v>
      </c>
      <c r="W303" s="30" t="s">
        <v>323</v>
      </c>
      <c r="X303" s="30" t="s">
        <v>323</v>
      </c>
      <c r="Y303" s="30" t="s">
        <v>323</v>
      </c>
      <c r="Z303" s="30" t="s">
        <v>323</v>
      </c>
      <c r="AA303" s="30" t="s">
        <v>149</v>
      </c>
      <c r="AB303" s="30" t="s">
        <v>149</v>
      </c>
      <c r="AC303" s="30" t="s">
        <v>149</v>
      </c>
      <c r="AD303" s="30" t="s">
        <v>149</v>
      </c>
      <c r="AE303" s="30" t="s">
        <v>149</v>
      </c>
      <c r="AF303" s="30" t="s">
        <v>149</v>
      </c>
      <c r="AG303" s="30" t="s">
        <v>149</v>
      </c>
      <c r="AH303" s="30" t="s">
        <v>149</v>
      </c>
      <c r="AI303" s="30" t="s">
        <v>149</v>
      </c>
      <c r="AJ303" s="30" t="s">
        <v>150</v>
      </c>
      <c r="AK303" s="30" t="s">
        <v>149</v>
      </c>
      <c r="AL303" s="30" t="s">
        <v>506</v>
      </c>
      <c r="AM303" s="30" t="s">
        <v>506</v>
      </c>
      <c r="AN303" s="30" t="s">
        <v>506</v>
      </c>
      <c r="AO303" s="30" t="s">
        <v>149</v>
      </c>
      <c r="AP303" s="30" t="s">
        <v>150</v>
      </c>
      <c r="AQ303" s="30" t="s">
        <v>150</v>
      </c>
      <c r="AR303" s="30" t="s">
        <v>150</v>
      </c>
      <c r="AS303" s="30" t="s">
        <v>149</v>
      </c>
      <c r="AT303" s="30" t="s">
        <v>149</v>
      </c>
      <c r="AU303" s="30" t="s">
        <v>150</v>
      </c>
      <c r="AV303" s="30" t="s">
        <v>150</v>
      </c>
      <c r="AW303" s="30" t="s">
        <v>149</v>
      </c>
      <c r="AX303" s="30" t="s">
        <v>149</v>
      </c>
      <c r="AY303" s="30" t="s">
        <v>149</v>
      </c>
      <c r="AZ303" s="30" t="s">
        <v>149</v>
      </c>
      <c r="BA303" s="30" t="s">
        <v>323</v>
      </c>
      <c r="BB303" s="30" t="s">
        <v>323</v>
      </c>
      <c r="BC303" s="30" t="s">
        <v>149</v>
      </c>
      <c r="BD303" s="30" t="s">
        <v>150</v>
      </c>
      <c r="BE303" s="30" t="s">
        <v>150</v>
      </c>
      <c r="BF303" s="30" t="s">
        <v>149</v>
      </c>
      <c r="BG303" s="30" t="s">
        <v>149</v>
      </c>
      <c r="BH303" s="41" t="s">
        <v>632</v>
      </c>
      <c r="BI303" s="30" t="s">
        <v>150</v>
      </c>
      <c r="BJ303" s="30" t="s">
        <v>150</v>
      </c>
      <c r="BK303" s="30" t="s">
        <v>149</v>
      </c>
      <c r="BL303" s="30" t="s">
        <v>149</v>
      </c>
      <c r="BM303" s="30" t="s">
        <v>149</v>
      </c>
      <c r="BN303" s="30" t="s">
        <v>149</v>
      </c>
      <c r="BO303" s="30" t="s">
        <v>150</v>
      </c>
      <c r="BP303" s="30" t="s">
        <v>149</v>
      </c>
      <c r="BQ303" s="30" t="s">
        <v>150</v>
      </c>
      <c r="BR303" s="30" t="s">
        <v>149</v>
      </c>
      <c r="BS303" s="30" t="s">
        <v>149</v>
      </c>
      <c r="BT303" s="30" t="s">
        <v>149</v>
      </c>
      <c r="BU303" s="30" t="s">
        <v>150</v>
      </c>
      <c r="BV303" s="30" t="s">
        <v>149</v>
      </c>
      <c r="BW303" s="30" t="s">
        <v>150</v>
      </c>
      <c r="BX303" s="30" t="s">
        <v>150</v>
      </c>
      <c r="BY303" s="30" t="s">
        <v>150</v>
      </c>
      <c r="BZ303" s="30" t="s">
        <v>149</v>
      </c>
      <c r="CA303" s="30" t="s">
        <v>149</v>
      </c>
      <c r="CB303" s="30" t="s">
        <v>149</v>
      </c>
      <c r="CC303" s="30" t="s">
        <v>149</v>
      </c>
      <c r="CD303" s="30" t="s">
        <v>149</v>
      </c>
      <c r="CE303" s="30" t="s">
        <v>150</v>
      </c>
      <c r="CF303" s="30" t="s">
        <v>150</v>
      </c>
      <c r="CG303" s="30" t="s">
        <v>149</v>
      </c>
      <c r="CH303" s="30" t="s">
        <v>149</v>
      </c>
      <c r="CI303" s="30" t="s">
        <v>149</v>
      </c>
      <c r="CJ303" s="30" t="s">
        <v>149</v>
      </c>
      <c r="CK303" s="30" t="s">
        <v>506</v>
      </c>
      <c r="CL303" s="30" t="s">
        <v>506</v>
      </c>
      <c r="CM303" s="30" t="s">
        <v>149</v>
      </c>
      <c r="CN303" s="30" t="s">
        <v>149</v>
      </c>
      <c r="CO303" s="30" t="s">
        <v>149</v>
      </c>
      <c r="CP303" s="30" t="s">
        <v>149</v>
      </c>
      <c r="CQ303" s="30" t="s">
        <v>149</v>
      </c>
      <c r="CR303" s="30" t="s">
        <v>506</v>
      </c>
      <c r="CS303" s="30" t="s">
        <v>150</v>
      </c>
      <c r="CT303" s="30" t="s">
        <v>150</v>
      </c>
      <c r="CU303" s="30" t="s">
        <v>149</v>
      </c>
      <c r="CV303" s="30" t="s">
        <v>149</v>
      </c>
      <c r="CW303" s="30" t="s">
        <v>506</v>
      </c>
      <c r="CX303" s="30" t="s">
        <v>149</v>
      </c>
      <c r="CY303" s="30" t="s">
        <v>149</v>
      </c>
      <c r="CZ303" s="30" t="s">
        <v>150</v>
      </c>
      <c r="DA303" s="30" t="s">
        <v>150</v>
      </c>
      <c r="DB303" s="30" t="s">
        <v>149</v>
      </c>
      <c r="DC303" s="30" t="s">
        <v>506</v>
      </c>
      <c r="DD303" s="30" t="s">
        <v>506</v>
      </c>
      <c r="DE303" s="30" t="s">
        <v>150</v>
      </c>
      <c r="DF303" s="30" t="s">
        <v>149</v>
      </c>
      <c r="DG303" s="30" t="s">
        <v>149</v>
      </c>
      <c r="DH303" s="30" t="s">
        <v>149</v>
      </c>
      <c r="DI303" s="30" t="s">
        <v>149</v>
      </c>
      <c r="DJ303" s="30" t="s">
        <v>150</v>
      </c>
      <c r="DK303" s="30" t="s">
        <v>150</v>
      </c>
      <c r="DL303" s="30" t="s">
        <v>149</v>
      </c>
      <c r="DM303" s="30" t="s">
        <v>149</v>
      </c>
      <c r="DN303" s="30" t="s">
        <v>933</v>
      </c>
      <c r="DO303" s="30" t="s">
        <v>149</v>
      </c>
      <c r="DP303" s="30" t="s">
        <v>149</v>
      </c>
      <c r="DQ303" s="30" t="s">
        <v>149</v>
      </c>
      <c r="DR303" s="30" t="s">
        <v>149</v>
      </c>
      <c r="DS303" s="30" t="s">
        <v>150</v>
      </c>
      <c r="DT303" s="30" t="s">
        <v>150</v>
      </c>
      <c r="DU303" s="30" t="s">
        <v>150</v>
      </c>
      <c r="DV303" s="30" t="s">
        <v>150</v>
      </c>
      <c r="DW303" s="30" t="s">
        <v>150</v>
      </c>
      <c r="DX303" s="30" t="s">
        <v>150</v>
      </c>
      <c r="DY303" s="30" t="s">
        <v>150</v>
      </c>
      <c r="DZ303" s="30" t="s">
        <v>149</v>
      </c>
      <c r="EA303" s="30" t="s">
        <v>149</v>
      </c>
      <c r="EB303" s="30" t="s">
        <v>149</v>
      </c>
      <c r="EC303" s="30" t="s">
        <v>149</v>
      </c>
      <c r="ED303" s="30" t="s">
        <v>149</v>
      </c>
      <c r="EE303" s="30" t="s">
        <v>149</v>
      </c>
      <c r="EF303" s="30" t="s">
        <v>150</v>
      </c>
      <c r="EG303" s="30" t="s">
        <v>149</v>
      </c>
      <c r="EH303" s="30" t="s">
        <v>149</v>
      </c>
      <c r="EI303" s="30" t="s">
        <v>149</v>
      </c>
      <c r="EJ303" s="30" t="s">
        <v>149</v>
      </c>
      <c r="EK303" s="30" t="s">
        <v>149</v>
      </c>
      <c r="EL303" s="41" t="s">
        <v>1304</v>
      </c>
      <c r="EM303" s="30" t="s">
        <v>1066</v>
      </c>
      <c r="EN303" s="30" t="s">
        <v>1312</v>
      </c>
      <c r="EO303" s="30" t="s">
        <v>1313</v>
      </c>
      <c r="EP303" s="30" t="s">
        <v>1314</v>
      </c>
      <c r="EQ303" s="30" t="s">
        <v>1315</v>
      </c>
      <c r="ER303" s="41" t="s">
        <v>1316</v>
      </c>
      <c r="ES303" s="30" t="s">
        <v>411</v>
      </c>
    </row>
    <row r="304" spans="1:149" s="2" customFormat="1" ht="22.5" customHeight="1" x14ac:dyDescent="0.35">
      <c r="A304" s="29">
        <v>302</v>
      </c>
      <c r="B304" s="88" t="s">
        <v>2270</v>
      </c>
      <c r="C304" s="30">
        <v>81365756881</v>
      </c>
      <c r="D304" s="30" t="s">
        <v>146</v>
      </c>
      <c r="E304" s="30" t="s">
        <v>1185</v>
      </c>
      <c r="F304" s="30">
        <v>56</v>
      </c>
      <c r="G304" s="30">
        <v>4</v>
      </c>
      <c r="H304" s="30" t="s">
        <v>157</v>
      </c>
      <c r="I304" s="30" t="s">
        <v>210</v>
      </c>
      <c r="J304" s="33">
        <v>5000000</v>
      </c>
      <c r="K304" s="33">
        <v>3500000</v>
      </c>
      <c r="L304" s="30">
        <v>2</v>
      </c>
      <c r="M304" s="30" t="s">
        <v>147</v>
      </c>
      <c r="N304" s="30">
        <v>250</v>
      </c>
      <c r="O304" s="30">
        <v>1.5</v>
      </c>
      <c r="P304" s="30">
        <v>10</v>
      </c>
      <c r="Q304" s="30" t="s">
        <v>645</v>
      </c>
      <c r="R304" s="30" t="s">
        <v>149</v>
      </c>
      <c r="S304" s="30" t="s">
        <v>149</v>
      </c>
      <c r="T304" s="30" t="s">
        <v>149</v>
      </c>
      <c r="U304" s="30" t="s">
        <v>149</v>
      </c>
      <c r="V304" s="30" t="s">
        <v>149</v>
      </c>
      <c r="W304" s="30" t="s">
        <v>149</v>
      </c>
      <c r="X304" s="30" t="s">
        <v>149</v>
      </c>
      <c r="Y304" s="30" t="s">
        <v>149</v>
      </c>
      <c r="Z304" s="30" t="s">
        <v>149</v>
      </c>
      <c r="AA304" s="30" t="s">
        <v>149</v>
      </c>
      <c r="AB304" s="30" t="s">
        <v>149</v>
      </c>
      <c r="AC304" s="30" t="s">
        <v>149</v>
      </c>
      <c r="AD304" s="30" t="s">
        <v>149</v>
      </c>
      <c r="AE304" s="30" t="s">
        <v>149</v>
      </c>
      <c r="AF304" s="30" t="s">
        <v>149</v>
      </c>
      <c r="AG304" s="30" t="s">
        <v>149</v>
      </c>
      <c r="AH304" s="30" t="s">
        <v>149</v>
      </c>
      <c r="AI304" s="30" t="s">
        <v>149</v>
      </c>
      <c r="AJ304" s="30" t="s">
        <v>149</v>
      </c>
      <c r="AK304" s="30" t="s">
        <v>149</v>
      </c>
      <c r="AL304" s="30" t="s">
        <v>149</v>
      </c>
      <c r="AM304" s="30" t="s">
        <v>149</v>
      </c>
      <c r="AN304" s="30" t="s">
        <v>149</v>
      </c>
      <c r="AO304" s="30" t="s">
        <v>149</v>
      </c>
      <c r="AP304" s="30" t="s">
        <v>149</v>
      </c>
      <c r="AQ304" s="30" t="s">
        <v>149</v>
      </c>
      <c r="AR304" s="30" t="s">
        <v>149</v>
      </c>
      <c r="AS304" s="30" t="s">
        <v>149</v>
      </c>
      <c r="AT304" s="30" t="s">
        <v>149</v>
      </c>
      <c r="AU304" s="30" t="s">
        <v>149</v>
      </c>
      <c r="AV304" s="30" t="s">
        <v>149</v>
      </c>
      <c r="AW304" s="30" t="s">
        <v>149</v>
      </c>
      <c r="AX304" s="30" t="s">
        <v>149</v>
      </c>
      <c r="AY304" s="30" t="s">
        <v>149</v>
      </c>
      <c r="AZ304" s="30" t="s">
        <v>149</v>
      </c>
      <c r="BA304" s="30" t="s">
        <v>149</v>
      </c>
      <c r="BB304" s="30" t="s">
        <v>149</v>
      </c>
      <c r="BC304" s="30" t="s">
        <v>149</v>
      </c>
      <c r="BD304" s="30" t="s">
        <v>149</v>
      </c>
      <c r="BE304" s="30" t="s">
        <v>149</v>
      </c>
      <c r="BF304" s="30" t="s">
        <v>149</v>
      </c>
      <c r="BG304" s="30" t="s">
        <v>149</v>
      </c>
      <c r="BH304" s="30" t="s">
        <v>149</v>
      </c>
      <c r="BI304" s="30" t="s">
        <v>149</v>
      </c>
      <c r="BJ304" s="30" t="s">
        <v>149</v>
      </c>
      <c r="BK304" s="30" t="s">
        <v>149</v>
      </c>
      <c r="BL304" s="30" t="s">
        <v>149</v>
      </c>
      <c r="BM304" s="30" t="s">
        <v>149</v>
      </c>
      <c r="BN304" s="30" t="s">
        <v>149</v>
      </c>
      <c r="BO304" s="30" t="s">
        <v>150</v>
      </c>
      <c r="BP304" s="30" t="s">
        <v>149</v>
      </c>
      <c r="BQ304" s="30" t="s">
        <v>149</v>
      </c>
      <c r="BR304" s="46" t="s">
        <v>150</v>
      </c>
      <c r="BS304" s="46" t="s">
        <v>150</v>
      </c>
      <c r="BT304" s="46" t="s">
        <v>150</v>
      </c>
      <c r="BU304" s="46" t="s">
        <v>150</v>
      </c>
      <c r="BV304" s="46" t="s">
        <v>150</v>
      </c>
      <c r="BW304" s="30" t="s">
        <v>149</v>
      </c>
      <c r="BX304" s="30" t="s">
        <v>149</v>
      </c>
      <c r="BY304" s="30" t="s">
        <v>149</v>
      </c>
      <c r="BZ304" s="30" t="s">
        <v>149</v>
      </c>
      <c r="CA304" s="30" t="s">
        <v>149</v>
      </c>
      <c r="CB304" s="30" t="s">
        <v>149</v>
      </c>
      <c r="CC304" s="30" t="s">
        <v>149</v>
      </c>
      <c r="CD304" s="30" t="s">
        <v>149</v>
      </c>
      <c r="CE304" s="30" t="s">
        <v>149</v>
      </c>
      <c r="CF304" s="30" t="s">
        <v>149</v>
      </c>
      <c r="CG304" s="30" t="s">
        <v>149</v>
      </c>
      <c r="CH304" s="30" t="s">
        <v>149</v>
      </c>
      <c r="CI304" s="30" t="s">
        <v>149</v>
      </c>
      <c r="CJ304" s="30" t="s">
        <v>149</v>
      </c>
      <c r="CK304" s="30" t="s">
        <v>149</v>
      </c>
      <c r="CL304" s="30" t="s">
        <v>149</v>
      </c>
      <c r="CM304" s="30" t="s">
        <v>149</v>
      </c>
      <c r="CN304" s="30" t="s">
        <v>149</v>
      </c>
      <c r="CO304" s="30" t="s">
        <v>149</v>
      </c>
      <c r="CP304" s="30" t="s">
        <v>149</v>
      </c>
      <c r="CQ304" s="30" t="s">
        <v>149</v>
      </c>
      <c r="CR304" s="30" t="s">
        <v>149</v>
      </c>
      <c r="CS304" s="30" t="s">
        <v>149</v>
      </c>
      <c r="CT304" s="30" t="s">
        <v>149</v>
      </c>
      <c r="CU304" s="30" t="s">
        <v>149</v>
      </c>
      <c r="CV304" s="30" t="s">
        <v>149</v>
      </c>
      <c r="CW304" s="30" t="s">
        <v>149</v>
      </c>
      <c r="CX304" s="30" t="s">
        <v>149</v>
      </c>
      <c r="CY304" s="30" t="s">
        <v>149</v>
      </c>
      <c r="CZ304" s="30" t="s">
        <v>149</v>
      </c>
      <c r="DA304" s="30" t="s">
        <v>149</v>
      </c>
      <c r="DB304" s="30" t="s">
        <v>149</v>
      </c>
      <c r="DC304" s="30" t="s">
        <v>149</v>
      </c>
      <c r="DD304" s="30" t="s">
        <v>149</v>
      </c>
      <c r="DE304" s="30" t="s">
        <v>149</v>
      </c>
      <c r="DF304" s="30" t="s">
        <v>149</v>
      </c>
      <c r="DG304" s="30" t="s">
        <v>149</v>
      </c>
      <c r="DH304" s="30" t="s">
        <v>149</v>
      </c>
      <c r="DI304" s="30" t="s">
        <v>149</v>
      </c>
      <c r="DJ304" s="30" t="s">
        <v>149</v>
      </c>
      <c r="DK304" s="30" t="s">
        <v>149</v>
      </c>
      <c r="DL304" s="30" t="s">
        <v>149</v>
      </c>
      <c r="DM304" s="30" t="s">
        <v>149</v>
      </c>
      <c r="DN304" s="30" t="s">
        <v>149</v>
      </c>
      <c r="DO304" s="30" t="s">
        <v>149</v>
      </c>
      <c r="DP304" s="30" t="s">
        <v>149</v>
      </c>
      <c r="DQ304" s="30" t="s">
        <v>149</v>
      </c>
      <c r="DR304" s="30" t="s">
        <v>149</v>
      </c>
      <c r="DS304" s="30" t="s">
        <v>149</v>
      </c>
      <c r="DT304" s="30" t="s">
        <v>149</v>
      </c>
      <c r="DU304" s="30" t="s">
        <v>149</v>
      </c>
      <c r="DV304" s="30" t="s">
        <v>149</v>
      </c>
      <c r="DW304" s="30" t="s">
        <v>149</v>
      </c>
      <c r="DX304" s="30" t="s">
        <v>149</v>
      </c>
      <c r="DY304" s="30" t="s">
        <v>149</v>
      </c>
      <c r="DZ304" s="30" t="s">
        <v>150</v>
      </c>
      <c r="EA304" s="30" t="s">
        <v>149</v>
      </c>
      <c r="EB304" s="30" t="s">
        <v>149</v>
      </c>
      <c r="EC304" s="30" t="s">
        <v>149</v>
      </c>
      <c r="ED304" s="30" t="s">
        <v>149</v>
      </c>
      <c r="EE304" s="30" t="s">
        <v>149</v>
      </c>
      <c r="EF304" s="30" t="s">
        <v>148</v>
      </c>
      <c r="EG304" s="30" t="s">
        <v>149</v>
      </c>
      <c r="EH304" s="30" t="s">
        <v>148</v>
      </c>
      <c r="EI304" s="30" t="s">
        <v>148</v>
      </c>
      <c r="EJ304" s="30" t="s">
        <v>149</v>
      </c>
      <c r="EK304" s="30" t="s">
        <v>149</v>
      </c>
      <c r="EL304" s="30" t="s">
        <v>1186</v>
      </c>
      <c r="EM304" s="30" t="s">
        <v>1187</v>
      </c>
      <c r="EN304" s="30" t="s">
        <v>1188</v>
      </c>
      <c r="EO304" s="30" t="s">
        <v>1189</v>
      </c>
      <c r="EP304" s="30" t="s">
        <v>804</v>
      </c>
      <c r="EQ304" s="30" t="s">
        <v>1190</v>
      </c>
      <c r="ER304" s="30" t="s">
        <v>1191</v>
      </c>
      <c r="ES304" s="30" t="s">
        <v>274</v>
      </c>
    </row>
    <row r="305" spans="1:234" s="2" customFormat="1" ht="22.5" customHeight="1" x14ac:dyDescent="0.35">
      <c r="A305" s="29">
        <v>303</v>
      </c>
      <c r="B305" s="88" t="s">
        <v>2271</v>
      </c>
      <c r="C305" s="31" t="s">
        <v>1193</v>
      </c>
      <c r="D305" s="30" t="s">
        <v>146</v>
      </c>
      <c r="E305" s="30" t="s">
        <v>1185</v>
      </c>
      <c r="F305" s="30">
        <v>56</v>
      </c>
      <c r="G305" s="30">
        <v>4</v>
      </c>
      <c r="H305" s="30" t="s">
        <v>157</v>
      </c>
      <c r="I305" s="30" t="s">
        <v>158</v>
      </c>
      <c r="J305" s="33">
        <v>5000000</v>
      </c>
      <c r="K305" s="33">
        <v>3500000</v>
      </c>
      <c r="L305" s="30">
        <v>1</v>
      </c>
      <c r="M305" s="30" t="s">
        <v>147</v>
      </c>
      <c r="N305" s="30">
        <v>135</v>
      </c>
      <c r="O305" s="30">
        <v>1</v>
      </c>
      <c r="P305" s="30">
        <v>10</v>
      </c>
      <c r="Q305" s="30" t="s">
        <v>645</v>
      </c>
      <c r="R305" s="30" t="s">
        <v>148</v>
      </c>
      <c r="S305" s="30" t="s">
        <v>148</v>
      </c>
      <c r="T305" s="30" t="s">
        <v>148</v>
      </c>
      <c r="U305" s="30" t="s">
        <v>148</v>
      </c>
      <c r="V305" s="30" t="s">
        <v>149</v>
      </c>
      <c r="W305" s="30" t="s">
        <v>149</v>
      </c>
      <c r="X305" s="30" t="s">
        <v>149</v>
      </c>
      <c r="Y305" s="30" t="s">
        <v>149</v>
      </c>
      <c r="Z305" s="30" t="s">
        <v>149</v>
      </c>
      <c r="AA305" s="30" t="s">
        <v>148</v>
      </c>
      <c r="AB305" s="30" t="s">
        <v>148</v>
      </c>
      <c r="AC305" s="30" t="s">
        <v>148</v>
      </c>
      <c r="AD305" s="30" t="s">
        <v>148</v>
      </c>
      <c r="AE305" s="30" t="s">
        <v>148</v>
      </c>
      <c r="AF305" s="30" t="s">
        <v>148</v>
      </c>
      <c r="AG305" s="30" t="s">
        <v>148</v>
      </c>
      <c r="AH305" s="30" t="s">
        <v>148</v>
      </c>
      <c r="AI305" s="30" t="s">
        <v>148</v>
      </c>
      <c r="AJ305" s="30" t="s">
        <v>148</v>
      </c>
      <c r="AK305" s="30" t="s">
        <v>149</v>
      </c>
      <c r="AL305" s="30" t="s">
        <v>149</v>
      </c>
      <c r="AM305" s="30" t="s">
        <v>149</v>
      </c>
      <c r="AN305" s="30" t="s">
        <v>149</v>
      </c>
      <c r="AO305" s="30" t="s">
        <v>148</v>
      </c>
      <c r="AP305" s="30" t="s">
        <v>148</v>
      </c>
      <c r="AQ305" s="30" t="s">
        <v>148</v>
      </c>
      <c r="AR305" s="30" t="s">
        <v>148</v>
      </c>
      <c r="AS305" s="30" t="s">
        <v>148</v>
      </c>
      <c r="AT305" s="30" t="s">
        <v>148</v>
      </c>
      <c r="AU305" s="30" t="s">
        <v>149</v>
      </c>
      <c r="AV305" s="30" t="s">
        <v>149</v>
      </c>
      <c r="AW305" s="30" t="s">
        <v>148</v>
      </c>
      <c r="AX305" s="30" t="s">
        <v>148</v>
      </c>
      <c r="AY305" s="30" t="s">
        <v>148</v>
      </c>
      <c r="AZ305" s="30" t="s">
        <v>148</v>
      </c>
      <c r="BA305" s="30" t="s">
        <v>148</v>
      </c>
      <c r="BB305" s="30" t="s">
        <v>148</v>
      </c>
      <c r="BC305" s="30" t="s">
        <v>148</v>
      </c>
      <c r="BD305" s="30" t="s">
        <v>148</v>
      </c>
      <c r="BE305" s="30" t="s">
        <v>148</v>
      </c>
      <c r="BF305" s="30" t="s">
        <v>148</v>
      </c>
      <c r="BG305" s="30" t="s">
        <v>149</v>
      </c>
      <c r="BH305" s="30" t="s">
        <v>149</v>
      </c>
      <c r="BI305" s="30" t="s">
        <v>149</v>
      </c>
      <c r="BJ305" s="30" t="s">
        <v>149</v>
      </c>
      <c r="BK305" s="30" t="s">
        <v>149</v>
      </c>
      <c r="BL305" s="30" t="s">
        <v>148</v>
      </c>
      <c r="BM305" s="30" t="s">
        <v>148</v>
      </c>
      <c r="BN305" s="30" t="s">
        <v>148</v>
      </c>
      <c r="BO305" s="30" t="s">
        <v>148</v>
      </c>
      <c r="BP305" s="30" t="s">
        <v>148</v>
      </c>
      <c r="BQ305" s="30" t="s">
        <v>148</v>
      </c>
      <c r="BR305" s="46" t="s">
        <v>149</v>
      </c>
      <c r="BS305" s="30" t="s">
        <v>159</v>
      </c>
      <c r="BT305" s="30" t="s">
        <v>160</v>
      </c>
      <c r="BU305" s="30" t="s">
        <v>160</v>
      </c>
      <c r="BV305" s="30" t="s">
        <v>160</v>
      </c>
      <c r="BW305" s="30" t="s">
        <v>149</v>
      </c>
      <c r="BX305" s="30" t="s">
        <v>149</v>
      </c>
      <c r="BY305" s="30" t="s">
        <v>149</v>
      </c>
      <c r="BZ305" s="30" t="s">
        <v>149</v>
      </c>
      <c r="CA305" s="30" t="s">
        <v>149</v>
      </c>
      <c r="CB305" s="30" t="s">
        <v>149</v>
      </c>
      <c r="CC305" s="30" t="s">
        <v>149</v>
      </c>
      <c r="CD305" s="30" t="s">
        <v>149</v>
      </c>
      <c r="CE305" s="30" t="s">
        <v>160</v>
      </c>
      <c r="CF305" s="30" t="s">
        <v>160</v>
      </c>
      <c r="CG305" s="30" t="s">
        <v>160</v>
      </c>
      <c r="CH305" s="30" t="s">
        <v>160</v>
      </c>
      <c r="CI305" s="30" t="s">
        <v>160</v>
      </c>
      <c r="CJ305" s="30" t="s">
        <v>160</v>
      </c>
      <c r="CK305" s="30" t="s">
        <v>160</v>
      </c>
      <c r="CL305" s="30" t="s">
        <v>160</v>
      </c>
      <c r="CM305" s="30" t="s">
        <v>160</v>
      </c>
      <c r="CN305" s="30" t="s">
        <v>160</v>
      </c>
      <c r="CO305" s="30" t="s">
        <v>160</v>
      </c>
      <c r="CP305" s="30" t="s">
        <v>160</v>
      </c>
      <c r="CQ305" s="30" t="s">
        <v>160</v>
      </c>
      <c r="CR305" s="30" t="s">
        <v>160</v>
      </c>
      <c r="CS305" s="30" t="s">
        <v>160</v>
      </c>
      <c r="CT305" s="30" t="s">
        <v>149</v>
      </c>
      <c r="CU305" s="30" t="s">
        <v>149</v>
      </c>
      <c r="CV305" s="30" t="s">
        <v>149</v>
      </c>
      <c r="CW305" s="30" t="s">
        <v>160</v>
      </c>
      <c r="CX305" s="30" t="s">
        <v>160</v>
      </c>
      <c r="CY305" s="30" t="s">
        <v>160</v>
      </c>
      <c r="CZ305" s="30" t="s">
        <v>160</v>
      </c>
      <c r="DA305" s="30" t="s">
        <v>160</v>
      </c>
      <c r="DB305" s="30" t="s">
        <v>160</v>
      </c>
      <c r="DC305" s="30" t="s">
        <v>160</v>
      </c>
      <c r="DD305" s="30" t="s">
        <v>160</v>
      </c>
      <c r="DE305" s="30" t="s">
        <v>160</v>
      </c>
      <c r="DF305" s="30" t="s">
        <v>160</v>
      </c>
      <c r="DG305" s="30" t="s">
        <v>149</v>
      </c>
      <c r="DH305" s="30" t="s">
        <v>149</v>
      </c>
      <c r="DI305" s="30" t="s">
        <v>160</v>
      </c>
      <c r="DJ305" s="30" t="s">
        <v>149</v>
      </c>
      <c r="DK305" s="30" t="s">
        <v>149</v>
      </c>
      <c r="DL305" s="30" t="s">
        <v>160</v>
      </c>
      <c r="DM305" s="30" t="s">
        <v>149</v>
      </c>
      <c r="DN305" s="30" t="s">
        <v>160</v>
      </c>
      <c r="DO305" s="30" t="s">
        <v>149</v>
      </c>
      <c r="DP305" s="30" t="s">
        <v>149</v>
      </c>
      <c r="DQ305" s="30" t="s">
        <v>160</v>
      </c>
      <c r="DR305" s="30" t="s">
        <v>160</v>
      </c>
      <c r="DS305" s="30" t="s">
        <v>149</v>
      </c>
      <c r="DT305" s="30" t="s">
        <v>160</v>
      </c>
      <c r="DU305" s="30" t="s">
        <v>149</v>
      </c>
      <c r="DV305" s="30" t="s">
        <v>160</v>
      </c>
      <c r="DW305" s="30" t="s">
        <v>149</v>
      </c>
      <c r="DX305" s="30" t="s">
        <v>160</v>
      </c>
      <c r="DY305" s="30" t="s">
        <v>160</v>
      </c>
      <c r="DZ305" s="30" t="s">
        <v>160</v>
      </c>
      <c r="EA305" s="30" t="s">
        <v>160</v>
      </c>
      <c r="EB305" s="30" t="s">
        <v>160</v>
      </c>
      <c r="EC305" s="30" t="s">
        <v>160</v>
      </c>
      <c r="ED305" s="30" t="s">
        <v>160</v>
      </c>
      <c r="EE305" s="30" t="s">
        <v>160</v>
      </c>
      <c r="EF305" s="30" t="s">
        <v>160</v>
      </c>
      <c r="EG305" s="30" t="s">
        <v>149</v>
      </c>
      <c r="EH305" s="30" t="s">
        <v>159</v>
      </c>
      <c r="EI305" s="30" t="s">
        <v>160</v>
      </c>
      <c r="EJ305" s="30" t="s">
        <v>149</v>
      </c>
      <c r="EK305" s="30" t="s">
        <v>149</v>
      </c>
      <c r="EL305" s="30" t="s">
        <v>1194</v>
      </c>
      <c r="EM305" s="30" t="s">
        <v>1195</v>
      </c>
      <c r="EN305" s="30" t="s">
        <v>1196</v>
      </c>
      <c r="EO305" s="30" t="s">
        <v>1197</v>
      </c>
      <c r="EP305" s="30" t="s">
        <v>804</v>
      </c>
      <c r="EQ305" s="30" t="s">
        <v>1198</v>
      </c>
      <c r="ER305" s="30" t="s">
        <v>1199</v>
      </c>
      <c r="ES305" s="30" t="s">
        <v>274</v>
      </c>
    </row>
    <row r="306" spans="1:234" s="2" customFormat="1" ht="22.5" customHeight="1" x14ac:dyDescent="0.35">
      <c r="A306" s="29">
        <v>304</v>
      </c>
      <c r="B306" s="88" t="s">
        <v>2272</v>
      </c>
      <c r="C306" s="31" t="s">
        <v>826</v>
      </c>
      <c r="D306" s="30" t="s">
        <v>146</v>
      </c>
      <c r="E306" s="30" t="s">
        <v>1201</v>
      </c>
      <c r="F306" s="30">
        <v>58</v>
      </c>
      <c r="G306" s="30">
        <v>3</v>
      </c>
      <c r="H306" s="30" t="s">
        <v>157</v>
      </c>
      <c r="I306" s="30" t="s">
        <v>210</v>
      </c>
      <c r="J306" s="33">
        <v>4000000</v>
      </c>
      <c r="K306" s="33">
        <v>3500000</v>
      </c>
      <c r="L306" s="30">
        <v>1</v>
      </c>
      <c r="M306" s="30" t="s">
        <v>147</v>
      </c>
      <c r="N306" s="30">
        <v>135</v>
      </c>
      <c r="O306" s="30">
        <v>1</v>
      </c>
      <c r="P306" s="30">
        <v>10</v>
      </c>
      <c r="Q306" s="30" t="s">
        <v>645</v>
      </c>
      <c r="R306" s="30" t="s">
        <v>149</v>
      </c>
      <c r="S306" s="30" t="s">
        <v>149</v>
      </c>
      <c r="T306" s="30" t="s">
        <v>149</v>
      </c>
      <c r="U306" s="30" t="s">
        <v>149</v>
      </c>
      <c r="V306" s="30" t="s">
        <v>149</v>
      </c>
      <c r="W306" s="30" t="s">
        <v>149</v>
      </c>
      <c r="X306" s="30" t="s">
        <v>149</v>
      </c>
      <c r="Y306" s="30" t="s">
        <v>149</v>
      </c>
      <c r="Z306" s="30" t="s">
        <v>149</v>
      </c>
      <c r="AA306" s="30" t="s">
        <v>149</v>
      </c>
      <c r="AB306" s="30" t="s">
        <v>149</v>
      </c>
      <c r="AC306" s="30" t="s">
        <v>149</v>
      </c>
      <c r="AD306" s="30" t="s">
        <v>149</v>
      </c>
      <c r="AE306" s="30" t="s">
        <v>149</v>
      </c>
      <c r="AF306" s="30" t="s">
        <v>149</v>
      </c>
      <c r="AG306" s="30" t="s">
        <v>149</v>
      </c>
      <c r="AH306" s="30" t="s">
        <v>149</v>
      </c>
      <c r="AI306" s="30" t="s">
        <v>148</v>
      </c>
      <c r="AJ306" s="30" t="s">
        <v>148</v>
      </c>
      <c r="AK306" s="30" t="s">
        <v>149</v>
      </c>
      <c r="AL306" s="30" t="s">
        <v>149</v>
      </c>
      <c r="AM306" s="30" t="s">
        <v>149</v>
      </c>
      <c r="AN306" s="30" t="s">
        <v>149</v>
      </c>
      <c r="AO306" s="30" t="s">
        <v>149</v>
      </c>
      <c r="AP306" s="30" t="s">
        <v>149</v>
      </c>
      <c r="AQ306" s="30" t="s">
        <v>149</v>
      </c>
      <c r="AR306" s="30" t="s">
        <v>149</v>
      </c>
      <c r="AS306" s="30" t="s">
        <v>149</v>
      </c>
      <c r="AT306" s="30" t="s">
        <v>149</v>
      </c>
      <c r="AU306" s="30" t="s">
        <v>149</v>
      </c>
      <c r="AV306" s="30" t="s">
        <v>149</v>
      </c>
      <c r="AW306" s="30" t="s">
        <v>149</v>
      </c>
      <c r="AX306" s="30" t="s">
        <v>149</v>
      </c>
      <c r="AY306" s="30" t="s">
        <v>149</v>
      </c>
      <c r="AZ306" s="30" t="s">
        <v>149</v>
      </c>
      <c r="BA306" s="30" t="s">
        <v>149</v>
      </c>
      <c r="BB306" s="30" t="s">
        <v>149</v>
      </c>
      <c r="BC306" s="30" t="s">
        <v>149</v>
      </c>
      <c r="BD306" s="30" t="s">
        <v>149</v>
      </c>
      <c r="BE306" s="30" t="s">
        <v>149</v>
      </c>
      <c r="BF306" s="30" t="s">
        <v>149</v>
      </c>
      <c r="BG306" s="30" t="s">
        <v>149</v>
      </c>
      <c r="BH306" s="30" t="s">
        <v>149</v>
      </c>
      <c r="BI306" s="30" t="s">
        <v>149</v>
      </c>
      <c r="BJ306" s="30" t="s">
        <v>149</v>
      </c>
      <c r="BK306" s="30" t="s">
        <v>149</v>
      </c>
      <c r="BL306" s="30" t="s">
        <v>148</v>
      </c>
      <c r="BM306" s="30" t="s">
        <v>148</v>
      </c>
      <c r="BN306" s="30" t="s">
        <v>149</v>
      </c>
      <c r="BO306" s="30" t="s">
        <v>159</v>
      </c>
      <c r="BP306" s="30" t="s">
        <v>149</v>
      </c>
      <c r="BQ306" s="30" t="s">
        <v>149</v>
      </c>
      <c r="BR306" s="46" t="s">
        <v>149</v>
      </c>
      <c r="BS306" s="30" t="s">
        <v>150</v>
      </c>
      <c r="BT306" s="30" t="s">
        <v>159</v>
      </c>
      <c r="BU306" s="30" t="s">
        <v>159</v>
      </c>
      <c r="BV306" s="30" t="s">
        <v>159</v>
      </c>
      <c r="BW306" s="30" t="s">
        <v>159</v>
      </c>
      <c r="BX306" s="30" t="s">
        <v>159</v>
      </c>
      <c r="BY306" s="30" t="s">
        <v>159</v>
      </c>
      <c r="BZ306" s="30" t="s">
        <v>159</v>
      </c>
      <c r="CA306" s="30" t="s">
        <v>159</v>
      </c>
      <c r="CB306" s="30" t="s">
        <v>159</v>
      </c>
      <c r="CC306" s="30" t="s">
        <v>159</v>
      </c>
      <c r="CD306" s="30" t="s">
        <v>159</v>
      </c>
      <c r="CE306" s="30" t="s">
        <v>159</v>
      </c>
      <c r="CF306" s="30" t="s">
        <v>159</v>
      </c>
      <c r="CG306" s="30" t="s">
        <v>159</v>
      </c>
      <c r="CH306" s="30" t="s">
        <v>159</v>
      </c>
      <c r="CI306" s="30" t="s">
        <v>159</v>
      </c>
      <c r="CJ306" s="30" t="s">
        <v>159</v>
      </c>
      <c r="CK306" s="30" t="s">
        <v>159</v>
      </c>
      <c r="CL306" s="30" t="s">
        <v>159</v>
      </c>
      <c r="CM306" s="30" t="s">
        <v>159</v>
      </c>
      <c r="CN306" s="30" t="s">
        <v>159</v>
      </c>
      <c r="CO306" s="30" t="s">
        <v>159</v>
      </c>
      <c r="CP306" s="30" t="s">
        <v>159</v>
      </c>
      <c r="CQ306" s="30" t="s">
        <v>159</v>
      </c>
      <c r="CR306" s="30" t="s">
        <v>159</v>
      </c>
      <c r="CS306" s="30" t="s">
        <v>159</v>
      </c>
      <c r="CT306" s="30" t="s">
        <v>159</v>
      </c>
      <c r="CU306" s="30" t="s">
        <v>159</v>
      </c>
      <c r="CV306" s="30" t="s">
        <v>159</v>
      </c>
      <c r="CW306" s="30" t="s">
        <v>159</v>
      </c>
      <c r="CX306" s="30" t="s">
        <v>159</v>
      </c>
      <c r="CY306" s="30" t="s">
        <v>160</v>
      </c>
      <c r="CZ306" s="30" t="s">
        <v>149</v>
      </c>
      <c r="DA306" s="30" t="s">
        <v>149</v>
      </c>
      <c r="DB306" s="30" t="s">
        <v>149</v>
      </c>
      <c r="DC306" s="30" t="s">
        <v>149</v>
      </c>
      <c r="DD306" s="30" t="s">
        <v>160</v>
      </c>
      <c r="DE306" s="30" t="s">
        <v>149</v>
      </c>
      <c r="DF306" s="30" t="s">
        <v>149</v>
      </c>
      <c r="DG306" s="30" t="s">
        <v>149</v>
      </c>
      <c r="DH306" s="30" t="s">
        <v>149</v>
      </c>
      <c r="DI306" s="30" t="s">
        <v>149</v>
      </c>
      <c r="DJ306" s="30" t="s">
        <v>149</v>
      </c>
      <c r="DK306" s="30" t="s">
        <v>149</v>
      </c>
      <c r="DL306" s="30" t="s">
        <v>149</v>
      </c>
      <c r="DM306" s="30" t="s">
        <v>149</v>
      </c>
      <c r="DN306" s="30" t="s">
        <v>149</v>
      </c>
      <c r="DO306" s="30" t="s">
        <v>149</v>
      </c>
      <c r="DP306" s="30" t="s">
        <v>149</v>
      </c>
      <c r="DQ306" s="30" t="s">
        <v>149</v>
      </c>
      <c r="DR306" s="30" t="s">
        <v>149</v>
      </c>
      <c r="DS306" s="30" t="s">
        <v>149</v>
      </c>
      <c r="DT306" s="30" t="s">
        <v>149</v>
      </c>
      <c r="DU306" s="30" t="s">
        <v>149</v>
      </c>
      <c r="DV306" s="30" t="s">
        <v>149</v>
      </c>
      <c r="DW306" s="30" t="s">
        <v>149</v>
      </c>
      <c r="DX306" s="30" t="s">
        <v>149</v>
      </c>
      <c r="DY306" s="30" t="s">
        <v>149</v>
      </c>
      <c r="DZ306" s="30" t="s">
        <v>149</v>
      </c>
      <c r="EA306" s="30" t="s">
        <v>149</v>
      </c>
      <c r="EB306" s="30" t="s">
        <v>149</v>
      </c>
      <c r="EC306" s="30" t="s">
        <v>149</v>
      </c>
      <c r="ED306" s="30" t="s">
        <v>149</v>
      </c>
      <c r="EE306" s="30" t="s">
        <v>149</v>
      </c>
      <c r="EF306" s="30" t="s">
        <v>149</v>
      </c>
      <c r="EG306" s="30" t="s">
        <v>149</v>
      </c>
      <c r="EH306" s="30" t="s">
        <v>149</v>
      </c>
      <c r="EI306" s="30" t="s">
        <v>149</v>
      </c>
      <c r="EJ306" s="30" t="s">
        <v>149</v>
      </c>
      <c r="EK306" s="30" t="s">
        <v>149</v>
      </c>
      <c r="EL306" s="30" t="s">
        <v>1202</v>
      </c>
      <c r="EM306" s="30" t="s">
        <v>1187</v>
      </c>
      <c r="EN306" s="30" t="s">
        <v>1203</v>
      </c>
      <c r="EO306" s="30" t="s">
        <v>1204</v>
      </c>
      <c r="EP306" s="30" t="s">
        <v>804</v>
      </c>
      <c r="EQ306" s="30" t="s">
        <v>1198</v>
      </c>
      <c r="ER306" s="30" t="s">
        <v>1205</v>
      </c>
      <c r="ES306" s="30"/>
    </row>
    <row r="307" spans="1:234" s="2" customFormat="1" ht="22.5" customHeight="1" x14ac:dyDescent="0.35">
      <c r="A307" s="29">
        <v>305</v>
      </c>
      <c r="B307" s="88" t="s">
        <v>1938</v>
      </c>
      <c r="C307" s="31" t="s">
        <v>1207</v>
      </c>
      <c r="D307" s="30" t="s">
        <v>146</v>
      </c>
      <c r="E307" s="30" t="s">
        <v>1185</v>
      </c>
      <c r="F307" s="30">
        <v>45</v>
      </c>
      <c r="G307" s="30">
        <v>4</v>
      </c>
      <c r="H307" s="30" t="s">
        <v>157</v>
      </c>
      <c r="I307" s="30" t="s">
        <v>158</v>
      </c>
      <c r="J307" s="33">
        <v>7000000</v>
      </c>
      <c r="K307" s="33">
        <v>4000000</v>
      </c>
      <c r="L307" s="30">
        <v>2</v>
      </c>
      <c r="M307" s="30" t="s">
        <v>147</v>
      </c>
      <c r="N307" s="30">
        <v>250</v>
      </c>
      <c r="O307" s="30" t="s">
        <v>1208</v>
      </c>
      <c r="P307" s="30">
        <v>7</v>
      </c>
      <c r="Q307" s="30" t="s">
        <v>645</v>
      </c>
      <c r="R307" s="30" t="s">
        <v>149</v>
      </c>
      <c r="S307" s="30" t="s">
        <v>149</v>
      </c>
      <c r="T307" s="30" t="s">
        <v>149</v>
      </c>
      <c r="U307" s="30" t="s">
        <v>149</v>
      </c>
      <c r="V307" s="30" t="s">
        <v>149</v>
      </c>
      <c r="W307" s="30" t="s">
        <v>149</v>
      </c>
      <c r="X307" s="30" t="s">
        <v>149</v>
      </c>
      <c r="Y307" s="30" t="s">
        <v>149</v>
      </c>
      <c r="Z307" s="30" t="s">
        <v>149</v>
      </c>
      <c r="AA307" s="30" t="s">
        <v>149</v>
      </c>
      <c r="AB307" s="30" t="s">
        <v>149</v>
      </c>
      <c r="AC307" s="30" t="s">
        <v>149</v>
      </c>
      <c r="AD307" s="30" t="s">
        <v>149</v>
      </c>
      <c r="AE307" s="30" t="s">
        <v>149</v>
      </c>
      <c r="AF307" s="30" t="s">
        <v>149</v>
      </c>
      <c r="AG307" s="30" t="s">
        <v>149</v>
      </c>
      <c r="AH307" s="30" t="s">
        <v>149</v>
      </c>
      <c r="AI307" s="30" t="s">
        <v>149</v>
      </c>
      <c r="AJ307" s="30" t="s">
        <v>149</v>
      </c>
      <c r="AK307" s="30" t="s">
        <v>149</v>
      </c>
      <c r="AL307" s="30" t="s">
        <v>149</v>
      </c>
      <c r="AM307" s="30" t="s">
        <v>149</v>
      </c>
      <c r="AN307" s="30" t="s">
        <v>149</v>
      </c>
      <c r="AO307" s="30" t="s">
        <v>149</v>
      </c>
      <c r="AP307" s="30" t="s">
        <v>149</v>
      </c>
      <c r="AQ307" s="30" t="s">
        <v>149</v>
      </c>
      <c r="AR307" s="30" t="s">
        <v>149</v>
      </c>
      <c r="AS307" s="30" t="s">
        <v>149</v>
      </c>
      <c r="AT307" s="30" t="s">
        <v>149</v>
      </c>
      <c r="AU307" s="30" t="s">
        <v>149</v>
      </c>
      <c r="AV307" s="30" t="s">
        <v>149</v>
      </c>
      <c r="AW307" s="30" t="s">
        <v>149</v>
      </c>
      <c r="AX307" s="30" t="s">
        <v>149</v>
      </c>
      <c r="AY307" s="30" t="s">
        <v>149</v>
      </c>
      <c r="AZ307" s="30" t="s">
        <v>149</v>
      </c>
      <c r="BA307" s="30" t="s">
        <v>149</v>
      </c>
      <c r="BB307" s="30" t="s">
        <v>149</v>
      </c>
      <c r="BC307" s="30" t="s">
        <v>149</v>
      </c>
      <c r="BD307" s="30" t="s">
        <v>149</v>
      </c>
      <c r="BE307" s="30" t="s">
        <v>149</v>
      </c>
      <c r="BF307" s="30" t="s">
        <v>149</v>
      </c>
      <c r="BG307" s="30" t="s">
        <v>149</v>
      </c>
      <c r="BH307" s="30" t="s">
        <v>149</v>
      </c>
      <c r="BI307" s="30" t="s">
        <v>148</v>
      </c>
      <c r="BJ307" s="30" t="s">
        <v>149</v>
      </c>
      <c r="BK307" s="30" t="s">
        <v>149</v>
      </c>
      <c r="BL307" s="30" t="s">
        <v>148</v>
      </c>
      <c r="BM307" s="30" t="s">
        <v>148</v>
      </c>
      <c r="BN307" s="30" t="s">
        <v>149</v>
      </c>
      <c r="BO307" s="30" t="s">
        <v>150</v>
      </c>
      <c r="BP307" s="30" t="s">
        <v>150</v>
      </c>
      <c r="BQ307" s="30" t="s">
        <v>150</v>
      </c>
      <c r="BR307" s="30" t="s">
        <v>150</v>
      </c>
      <c r="BS307" s="30" t="s">
        <v>150</v>
      </c>
      <c r="BT307" s="30" t="s">
        <v>159</v>
      </c>
      <c r="BU307" s="30" t="s">
        <v>159</v>
      </c>
      <c r="BV307" s="30" t="s">
        <v>159</v>
      </c>
      <c r="BW307" s="30" t="s">
        <v>149</v>
      </c>
      <c r="BX307" s="30" t="s">
        <v>149</v>
      </c>
      <c r="BY307" s="30" t="s">
        <v>149</v>
      </c>
      <c r="BZ307" s="30" t="s">
        <v>149</v>
      </c>
      <c r="CA307" s="30" t="s">
        <v>149</v>
      </c>
      <c r="CB307" s="30" t="s">
        <v>149</v>
      </c>
      <c r="CC307" s="30" t="s">
        <v>149</v>
      </c>
      <c r="CD307" s="30" t="s">
        <v>149</v>
      </c>
      <c r="CE307" s="30" t="s">
        <v>159</v>
      </c>
      <c r="CF307" s="30" t="s">
        <v>159</v>
      </c>
      <c r="CG307" s="30" t="s">
        <v>159</v>
      </c>
      <c r="CH307" s="30" t="s">
        <v>159</v>
      </c>
      <c r="CI307" s="30" t="s">
        <v>159</v>
      </c>
      <c r="CJ307" s="30" t="s">
        <v>159</v>
      </c>
      <c r="CK307" s="30" t="s">
        <v>159</v>
      </c>
      <c r="CL307" s="30" t="s">
        <v>159</v>
      </c>
      <c r="CM307" s="30" t="s">
        <v>159</v>
      </c>
      <c r="CN307" s="30" t="s">
        <v>159</v>
      </c>
      <c r="CO307" s="30" t="s">
        <v>159</v>
      </c>
      <c r="CP307" s="30" t="s">
        <v>159</v>
      </c>
      <c r="CQ307" s="30" t="s">
        <v>159</v>
      </c>
      <c r="CR307" s="30" t="s">
        <v>159</v>
      </c>
      <c r="CS307" s="30" t="s">
        <v>159</v>
      </c>
      <c r="CT307" s="30" t="s">
        <v>159</v>
      </c>
      <c r="CU307" s="30" t="s">
        <v>159</v>
      </c>
      <c r="CV307" s="30" t="s">
        <v>159</v>
      </c>
      <c r="CW307" s="30" t="s">
        <v>159</v>
      </c>
      <c r="CX307" s="30" t="s">
        <v>159</v>
      </c>
      <c r="CY307" s="30" t="s">
        <v>159</v>
      </c>
      <c r="CZ307" s="30" t="s">
        <v>159</v>
      </c>
      <c r="DA307" s="30" t="s">
        <v>159</v>
      </c>
      <c r="DB307" s="30" t="s">
        <v>159</v>
      </c>
      <c r="DC307" s="30" t="s">
        <v>159</v>
      </c>
      <c r="DD307" s="30" t="s">
        <v>159</v>
      </c>
      <c r="DE307" s="30" t="s">
        <v>159</v>
      </c>
      <c r="DF307" s="30" t="s">
        <v>159</v>
      </c>
      <c r="DG307" s="30" t="s">
        <v>159</v>
      </c>
      <c r="DH307" s="30" t="s">
        <v>159</v>
      </c>
      <c r="DI307" s="30" t="s">
        <v>159</v>
      </c>
      <c r="DJ307" s="30" t="s">
        <v>159</v>
      </c>
      <c r="DK307" s="30" t="s">
        <v>159</v>
      </c>
      <c r="DL307" s="30" t="s">
        <v>159</v>
      </c>
      <c r="DM307" s="30" t="s">
        <v>159</v>
      </c>
      <c r="DN307" s="30" t="s">
        <v>159</v>
      </c>
      <c r="DO307" s="30" t="s">
        <v>159</v>
      </c>
      <c r="DP307" s="30" t="s">
        <v>159</v>
      </c>
      <c r="DQ307" s="30" t="s">
        <v>159</v>
      </c>
      <c r="DR307" s="30" t="s">
        <v>159</v>
      </c>
      <c r="DS307" s="30" t="s">
        <v>159</v>
      </c>
      <c r="DT307" s="30" t="s">
        <v>159</v>
      </c>
      <c r="DU307" s="30" t="s">
        <v>159</v>
      </c>
      <c r="DV307" s="30" t="s">
        <v>159</v>
      </c>
      <c r="DW307" s="30" t="s">
        <v>159</v>
      </c>
      <c r="DX307" s="30" t="s">
        <v>159</v>
      </c>
      <c r="DY307" s="30" t="s">
        <v>159</v>
      </c>
      <c r="DZ307" s="30" t="s">
        <v>159</v>
      </c>
      <c r="EA307" s="30" t="s">
        <v>159</v>
      </c>
      <c r="EB307" s="30" t="s">
        <v>159</v>
      </c>
      <c r="EC307" s="30" t="s">
        <v>159</v>
      </c>
      <c r="ED307" s="30" t="s">
        <v>159</v>
      </c>
      <c r="EE307" s="30" t="s">
        <v>159</v>
      </c>
      <c r="EF307" s="30" t="s">
        <v>159</v>
      </c>
      <c r="EG307" s="30" t="s">
        <v>159</v>
      </c>
      <c r="EH307" s="30" t="s">
        <v>159</v>
      </c>
      <c r="EI307" s="30" t="s">
        <v>159</v>
      </c>
      <c r="EJ307" s="30" t="s">
        <v>159</v>
      </c>
      <c r="EK307" s="30" t="s">
        <v>159</v>
      </c>
      <c r="EL307" s="30" t="s">
        <v>1209</v>
      </c>
      <c r="EM307" s="30" t="s">
        <v>793</v>
      </c>
      <c r="EN307" s="30" t="s">
        <v>794</v>
      </c>
      <c r="EO307" s="30" t="s">
        <v>411</v>
      </c>
      <c r="EP307" s="30" t="s">
        <v>804</v>
      </c>
      <c r="EQ307" s="30" t="s">
        <v>1210</v>
      </c>
      <c r="ER307" s="30" t="s">
        <v>1211</v>
      </c>
      <c r="ES307" s="30" t="s">
        <v>274</v>
      </c>
    </row>
    <row r="308" spans="1:234" s="2" customFormat="1" ht="22.5" customHeight="1" x14ac:dyDescent="0.35">
      <c r="A308" s="29">
        <v>306</v>
      </c>
      <c r="B308" s="88" t="s">
        <v>2273</v>
      </c>
      <c r="C308" s="31" t="s">
        <v>799</v>
      </c>
      <c r="D308" s="30" t="s">
        <v>146</v>
      </c>
      <c r="E308" s="30" t="s">
        <v>1201</v>
      </c>
      <c r="F308" s="30">
        <v>53</v>
      </c>
      <c r="G308" s="30">
        <v>5</v>
      </c>
      <c r="H308" s="30" t="s">
        <v>157</v>
      </c>
      <c r="I308" s="30" t="s">
        <v>172</v>
      </c>
      <c r="J308" s="33">
        <v>5000000</v>
      </c>
      <c r="K308" s="30">
        <v>3500000</v>
      </c>
      <c r="L308" s="30">
        <v>1</v>
      </c>
      <c r="M308" s="30" t="s">
        <v>147</v>
      </c>
      <c r="N308" s="30">
        <v>135</v>
      </c>
      <c r="O308" s="30">
        <v>1</v>
      </c>
      <c r="P308" s="30">
        <v>10</v>
      </c>
      <c r="Q308" s="30" t="s">
        <v>645</v>
      </c>
      <c r="R308" s="30" t="s">
        <v>148</v>
      </c>
      <c r="S308" s="30" t="s">
        <v>148</v>
      </c>
      <c r="T308" s="30" t="s">
        <v>148</v>
      </c>
      <c r="U308" s="30" t="s">
        <v>148</v>
      </c>
      <c r="V308" s="30" t="s">
        <v>148</v>
      </c>
      <c r="W308" s="30" t="s">
        <v>148</v>
      </c>
      <c r="X308" s="30" t="s">
        <v>148</v>
      </c>
      <c r="Y308" s="30" t="s">
        <v>148</v>
      </c>
      <c r="Z308" s="30" t="s">
        <v>148</v>
      </c>
      <c r="AA308" s="30" t="s">
        <v>148</v>
      </c>
      <c r="AB308" s="30" t="s">
        <v>148</v>
      </c>
      <c r="AC308" s="30" t="s">
        <v>148</v>
      </c>
      <c r="AD308" s="30" t="s">
        <v>148</v>
      </c>
      <c r="AE308" s="30" t="s">
        <v>148</v>
      </c>
      <c r="AF308" s="30" t="s">
        <v>148</v>
      </c>
      <c r="AG308" s="30" t="s">
        <v>148</v>
      </c>
      <c r="AH308" s="30" t="s">
        <v>148</v>
      </c>
      <c r="AI308" s="30" t="s">
        <v>148</v>
      </c>
      <c r="AJ308" s="30" t="s">
        <v>148</v>
      </c>
      <c r="AK308" s="30" t="s">
        <v>148</v>
      </c>
      <c r="AL308" s="30" t="s">
        <v>148</v>
      </c>
      <c r="AM308" s="30" t="s">
        <v>148</v>
      </c>
      <c r="AN308" s="30" t="s">
        <v>148</v>
      </c>
      <c r="AO308" s="30" t="s">
        <v>148</v>
      </c>
      <c r="AP308" s="30" t="s">
        <v>148</v>
      </c>
      <c r="AQ308" s="30" t="s">
        <v>149</v>
      </c>
      <c r="AR308" s="30" t="s">
        <v>149</v>
      </c>
      <c r="AS308" s="30" t="s">
        <v>149</v>
      </c>
      <c r="AT308" s="30" t="s">
        <v>149</v>
      </c>
      <c r="AU308" s="30" t="s">
        <v>149</v>
      </c>
      <c r="AV308" s="30" t="s">
        <v>149</v>
      </c>
      <c r="AW308" s="30" t="s">
        <v>149</v>
      </c>
      <c r="AX308" s="30" t="s">
        <v>149</v>
      </c>
      <c r="AY308" s="30" t="s">
        <v>149</v>
      </c>
      <c r="AZ308" s="30" t="s">
        <v>149</v>
      </c>
      <c r="BA308" s="30" t="s">
        <v>149</v>
      </c>
      <c r="BB308" s="30" t="s">
        <v>149</v>
      </c>
      <c r="BC308" s="30" t="s">
        <v>149</v>
      </c>
      <c r="BD308" s="30" t="s">
        <v>148</v>
      </c>
      <c r="BE308" s="30" t="s">
        <v>148</v>
      </c>
      <c r="BF308" s="30" t="s">
        <v>148</v>
      </c>
      <c r="BG308" s="30" t="s">
        <v>148</v>
      </c>
      <c r="BH308" s="30" t="s">
        <v>148</v>
      </c>
      <c r="BI308" s="30" t="s">
        <v>148</v>
      </c>
      <c r="BJ308" s="30" t="s">
        <v>148</v>
      </c>
      <c r="BK308" s="30" t="s">
        <v>148</v>
      </c>
      <c r="BL308" s="30" t="s">
        <v>148</v>
      </c>
      <c r="BM308" s="30" t="s">
        <v>148</v>
      </c>
      <c r="BN308" s="30" t="s">
        <v>148</v>
      </c>
      <c r="BO308" s="30" t="s">
        <v>159</v>
      </c>
      <c r="BP308" s="30" t="s">
        <v>149</v>
      </c>
      <c r="BQ308" s="30" t="s">
        <v>149</v>
      </c>
      <c r="BR308" s="46" t="s">
        <v>149</v>
      </c>
      <c r="BS308" s="30" t="s">
        <v>159</v>
      </c>
      <c r="BT308" s="30" t="s">
        <v>159</v>
      </c>
      <c r="BU308" s="30" t="s">
        <v>159</v>
      </c>
      <c r="BV308" s="30" t="s">
        <v>159</v>
      </c>
      <c r="BW308" s="30" t="s">
        <v>149</v>
      </c>
      <c r="BX308" s="30" t="s">
        <v>149</v>
      </c>
      <c r="BY308" s="30" t="s">
        <v>149</v>
      </c>
      <c r="BZ308" s="30" t="s">
        <v>149</v>
      </c>
      <c r="CA308" s="30" t="s">
        <v>149</v>
      </c>
      <c r="CB308" s="30" t="s">
        <v>149</v>
      </c>
      <c r="CC308" s="30" t="s">
        <v>149</v>
      </c>
      <c r="CD308" s="30" t="s">
        <v>149</v>
      </c>
      <c r="CE308" s="30" t="s">
        <v>160</v>
      </c>
      <c r="CF308" s="30" t="s">
        <v>160</v>
      </c>
      <c r="CG308" s="30" t="s">
        <v>160</v>
      </c>
      <c r="CH308" s="30" t="s">
        <v>160</v>
      </c>
      <c r="CI308" s="30" t="s">
        <v>160</v>
      </c>
      <c r="CJ308" s="30" t="s">
        <v>160</v>
      </c>
      <c r="CK308" s="30" t="s">
        <v>160</v>
      </c>
      <c r="CL308" s="30" t="s">
        <v>160</v>
      </c>
      <c r="CM308" s="30" t="s">
        <v>160</v>
      </c>
      <c r="CN308" s="30" t="s">
        <v>160</v>
      </c>
      <c r="CO308" s="30" t="s">
        <v>160</v>
      </c>
      <c r="CP308" s="30" t="s">
        <v>160</v>
      </c>
      <c r="CQ308" s="30" t="s">
        <v>160</v>
      </c>
      <c r="CR308" s="30" t="s">
        <v>160</v>
      </c>
      <c r="CS308" s="30" t="s">
        <v>160</v>
      </c>
      <c r="CT308" s="30" t="s">
        <v>160</v>
      </c>
      <c r="CU308" s="30" t="s">
        <v>160</v>
      </c>
      <c r="CV308" s="30" t="s">
        <v>160</v>
      </c>
      <c r="CW308" s="30" t="s">
        <v>160</v>
      </c>
      <c r="CX308" s="30" t="s">
        <v>160</v>
      </c>
      <c r="CY308" s="30" t="s">
        <v>160</v>
      </c>
      <c r="CZ308" s="30" t="s">
        <v>160</v>
      </c>
      <c r="DA308" s="30" t="s">
        <v>160</v>
      </c>
      <c r="DB308" s="30" t="s">
        <v>160</v>
      </c>
      <c r="DC308" s="30" t="s">
        <v>160</v>
      </c>
      <c r="DD308" s="30" t="s">
        <v>160</v>
      </c>
      <c r="DE308" s="30" t="s">
        <v>160</v>
      </c>
      <c r="DF308" s="30" t="s">
        <v>149</v>
      </c>
      <c r="DG308" s="30" t="s">
        <v>149</v>
      </c>
      <c r="DH308" s="30" t="s">
        <v>149</v>
      </c>
      <c r="DI308" s="30" t="s">
        <v>149</v>
      </c>
      <c r="DJ308" s="30" t="s">
        <v>150</v>
      </c>
      <c r="DK308" s="30" t="s">
        <v>150</v>
      </c>
      <c r="DL308" s="30" t="s">
        <v>150</v>
      </c>
      <c r="DM308" s="30" t="s">
        <v>150</v>
      </c>
      <c r="DN308" s="30" t="s">
        <v>150</v>
      </c>
      <c r="DO308" s="30" t="s">
        <v>160</v>
      </c>
      <c r="DP308" s="30" t="s">
        <v>160</v>
      </c>
      <c r="DQ308" s="30" t="s">
        <v>160</v>
      </c>
      <c r="DR308" s="30" t="s">
        <v>160</v>
      </c>
      <c r="DS308" s="30" t="s">
        <v>160</v>
      </c>
      <c r="DT308" s="30" t="s">
        <v>160</v>
      </c>
      <c r="DU308" s="30" t="s">
        <v>149</v>
      </c>
      <c r="DV308" s="30" t="s">
        <v>149</v>
      </c>
      <c r="DW308" s="30" t="s">
        <v>149</v>
      </c>
      <c r="DX308" s="30" t="s">
        <v>149</v>
      </c>
      <c r="DY308" s="30" t="s">
        <v>149</v>
      </c>
      <c r="DZ308" s="30" t="s">
        <v>160</v>
      </c>
      <c r="EA308" s="30" t="s">
        <v>149</v>
      </c>
      <c r="EB308" s="30" t="s">
        <v>150</v>
      </c>
      <c r="EC308" s="30" t="s">
        <v>149</v>
      </c>
      <c r="ED308" s="30" t="s">
        <v>149</v>
      </c>
      <c r="EE308" s="30" t="s">
        <v>150</v>
      </c>
      <c r="EF308" s="30" t="s">
        <v>150</v>
      </c>
      <c r="EG308" s="30" t="s">
        <v>632</v>
      </c>
      <c r="EH308" s="30" t="s">
        <v>632</v>
      </c>
      <c r="EI308" s="30" t="s">
        <v>150</v>
      </c>
      <c r="EJ308" s="30" t="s">
        <v>150</v>
      </c>
      <c r="EK308" s="30" t="s">
        <v>150</v>
      </c>
      <c r="EL308" s="30" t="s">
        <v>1213</v>
      </c>
      <c r="EM308" s="30" t="s">
        <v>793</v>
      </c>
      <c r="EN308" s="30" t="s">
        <v>1214</v>
      </c>
      <c r="EO308" s="30" t="s">
        <v>1215</v>
      </c>
      <c r="EP308" s="30" t="s">
        <v>804</v>
      </c>
      <c r="EQ308" s="30" t="s">
        <v>671</v>
      </c>
      <c r="ER308" s="30" t="s">
        <v>797</v>
      </c>
      <c r="ES308" s="30" t="s">
        <v>274</v>
      </c>
    </row>
    <row r="309" spans="1:234" s="2" customFormat="1" ht="22.5" customHeight="1" x14ac:dyDescent="0.35">
      <c r="A309" s="29">
        <v>307</v>
      </c>
      <c r="B309" s="88" t="s">
        <v>2274</v>
      </c>
      <c r="C309" s="31" t="s">
        <v>1207</v>
      </c>
      <c r="D309" s="30" t="s">
        <v>146</v>
      </c>
      <c r="E309" s="30" t="s">
        <v>1185</v>
      </c>
      <c r="F309" s="30">
        <v>52</v>
      </c>
      <c r="G309" s="30">
        <v>5</v>
      </c>
      <c r="H309" s="30" t="s">
        <v>157</v>
      </c>
      <c r="I309" s="30" t="s">
        <v>158</v>
      </c>
      <c r="J309" s="33">
        <v>4500000</v>
      </c>
      <c r="K309" s="30">
        <v>3500000</v>
      </c>
      <c r="L309" s="30">
        <v>2</v>
      </c>
      <c r="M309" s="30" t="s">
        <v>147</v>
      </c>
      <c r="N309" s="30">
        <v>250</v>
      </c>
      <c r="O309" s="30" t="s">
        <v>1208</v>
      </c>
      <c r="P309" s="30">
        <v>10</v>
      </c>
      <c r="Q309" s="30" t="s">
        <v>645</v>
      </c>
      <c r="R309" s="30" t="s">
        <v>149</v>
      </c>
      <c r="S309" s="30" t="s">
        <v>148</v>
      </c>
      <c r="T309" s="30" t="s">
        <v>149</v>
      </c>
      <c r="U309" s="30" t="s">
        <v>149</v>
      </c>
      <c r="V309" s="30" t="s">
        <v>149</v>
      </c>
      <c r="W309" s="30" t="s">
        <v>148</v>
      </c>
      <c r="X309" s="30" t="s">
        <v>149</v>
      </c>
      <c r="Y309" s="30" t="s">
        <v>149</v>
      </c>
      <c r="Z309" s="30" t="s">
        <v>149</v>
      </c>
      <c r="AA309" s="30" t="s">
        <v>148</v>
      </c>
      <c r="AB309" s="30" t="s">
        <v>149</v>
      </c>
      <c r="AC309" s="30" t="s">
        <v>149</v>
      </c>
      <c r="AD309" s="30" t="s">
        <v>148</v>
      </c>
      <c r="AE309" s="30" t="s">
        <v>149</v>
      </c>
      <c r="AF309" s="30" t="s">
        <v>149</v>
      </c>
      <c r="AG309" s="30" t="s">
        <v>149</v>
      </c>
      <c r="AH309" s="30" t="s">
        <v>148</v>
      </c>
      <c r="AI309" s="30" t="s">
        <v>149</v>
      </c>
      <c r="AJ309" s="30" t="s">
        <v>149</v>
      </c>
      <c r="AK309" s="30" t="s">
        <v>149</v>
      </c>
      <c r="AL309" s="30" t="s">
        <v>149</v>
      </c>
      <c r="AM309" s="30" t="s">
        <v>148</v>
      </c>
      <c r="AN309" s="30" t="s">
        <v>149</v>
      </c>
      <c r="AO309" s="30" t="s">
        <v>148</v>
      </c>
      <c r="AP309" s="30" t="s">
        <v>149</v>
      </c>
      <c r="AQ309" s="30" t="s">
        <v>148</v>
      </c>
      <c r="AR309" s="30" t="s">
        <v>149</v>
      </c>
      <c r="AS309" s="30" t="s">
        <v>148</v>
      </c>
      <c r="AT309" s="30" t="s">
        <v>149</v>
      </c>
      <c r="AU309" s="30" t="s">
        <v>149</v>
      </c>
      <c r="AV309" s="30" t="s">
        <v>149</v>
      </c>
      <c r="AW309" s="30" t="s">
        <v>148</v>
      </c>
      <c r="AX309" s="30" t="s">
        <v>149</v>
      </c>
      <c r="AY309" s="30" t="s">
        <v>148</v>
      </c>
      <c r="AZ309" s="30" t="s">
        <v>149</v>
      </c>
      <c r="BA309" s="30" t="s">
        <v>149</v>
      </c>
      <c r="BB309" s="30" t="s">
        <v>148</v>
      </c>
      <c r="BC309" s="30" t="s">
        <v>149</v>
      </c>
      <c r="BD309" s="30" t="s">
        <v>149</v>
      </c>
      <c r="BE309" s="30" t="s">
        <v>149</v>
      </c>
      <c r="BF309" s="30" t="s">
        <v>149</v>
      </c>
      <c r="BG309" s="30" t="s">
        <v>149</v>
      </c>
      <c r="BH309" s="30" t="s">
        <v>148</v>
      </c>
      <c r="BI309" s="30" t="s">
        <v>148</v>
      </c>
      <c r="BJ309" s="30" t="s">
        <v>149</v>
      </c>
      <c r="BK309" s="30" t="s">
        <v>149</v>
      </c>
      <c r="BL309" s="30" t="s">
        <v>149</v>
      </c>
      <c r="BM309" s="30" t="s">
        <v>149</v>
      </c>
      <c r="BN309" s="30" t="s">
        <v>149</v>
      </c>
      <c r="BO309" s="30" t="s">
        <v>159</v>
      </c>
      <c r="BP309" s="30" t="s">
        <v>149</v>
      </c>
      <c r="BQ309" s="30" t="s">
        <v>149</v>
      </c>
      <c r="BR309" s="46" t="s">
        <v>149</v>
      </c>
      <c r="BS309" s="30" t="s">
        <v>159</v>
      </c>
      <c r="BT309" s="30" t="s">
        <v>159</v>
      </c>
      <c r="BU309" s="30" t="s">
        <v>159</v>
      </c>
      <c r="BV309" s="30" t="s">
        <v>159</v>
      </c>
      <c r="BW309" s="30" t="s">
        <v>149</v>
      </c>
      <c r="BX309" s="30" t="s">
        <v>160</v>
      </c>
      <c r="BY309" s="30" t="s">
        <v>160</v>
      </c>
      <c r="BZ309" s="30" t="s">
        <v>160</v>
      </c>
      <c r="CA309" s="30" t="s">
        <v>149</v>
      </c>
      <c r="CB309" s="30" t="s">
        <v>149</v>
      </c>
      <c r="CC309" s="30" t="s">
        <v>160</v>
      </c>
      <c r="CD309" s="30" t="s">
        <v>149</v>
      </c>
      <c r="CE309" s="30" t="s">
        <v>149</v>
      </c>
      <c r="CF309" s="30" t="s">
        <v>160</v>
      </c>
      <c r="CG309" s="30" t="s">
        <v>149</v>
      </c>
      <c r="CH309" s="30" t="s">
        <v>160</v>
      </c>
      <c r="CI309" s="30" t="s">
        <v>149</v>
      </c>
      <c r="CJ309" s="30" t="s">
        <v>160</v>
      </c>
      <c r="CK309" s="30" t="s">
        <v>149</v>
      </c>
      <c r="CL309" s="30" t="s">
        <v>160</v>
      </c>
      <c r="CM309" s="30" t="s">
        <v>149</v>
      </c>
      <c r="CN309" s="30" t="s">
        <v>149</v>
      </c>
      <c r="CO309" s="30" t="s">
        <v>149</v>
      </c>
      <c r="CP309" s="30" t="s">
        <v>149</v>
      </c>
      <c r="CQ309" s="30" t="s">
        <v>149</v>
      </c>
      <c r="CR309" s="30" t="s">
        <v>149</v>
      </c>
      <c r="CS309" s="30" t="s">
        <v>160</v>
      </c>
      <c r="CT309" s="30" t="s">
        <v>149</v>
      </c>
      <c r="CU309" s="30" t="s">
        <v>149</v>
      </c>
      <c r="CV309" s="30" t="s">
        <v>160</v>
      </c>
      <c r="CW309" s="30" t="s">
        <v>149</v>
      </c>
      <c r="CX309" s="30" t="s">
        <v>149</v>
      </c>
      <c r="CY309" s="30" t="s">
        <v>149</v>
      </c>
      <c r="CZ309" s="30" t="s">
        <v>149</v>
      </c>
      <c r="DA309" s="30" t="s">
        <v>160</v>
      </c>
      <c r="DB309" s="30" t="s">
        <v>149</v>
      </c>
      <c r="DC309" s="30" t="s">
        <v>149</v>
      </c>
      <c r="DD309" s="30" t="s">
        <v>160</v>
      </c>
      <c r="DE309" s="30" t="s">
        <v>149</v>
      </c>
      <c r="DF309" s="30" t="s">
        <v>160</v>
      </c>
      <c r="DG309" s="30" t="s">
        <v>149</v>
      </c>
      <c r="DH309" s="30" t="s">
        <v>160</v>
      </c>
      <c r="DI309" s="30" t="s">
        <v>149</v>
      </c>
      <c r="DJ309" s="30" t="s">
        <v>160</v>
      </c>
      <c r="DK309" s="30" t="s">
        <v>149</v>
      </c>
      <c r="DL309" s="30" t="s">
        <v>149</v>
      </c>
      <c r="DM309" s="30" t="s">
        <v>160</v>
      </c>
      <c r="DN309" s="30" t="s">
        <v>150</v>
      </c>
      <c r="DO309" s="30" t="s">
        <v>149</v>
      </c>
      <c r="DP309" s="30" t="s">
        <v>160</v>
      </c>
      <c r="DQ309" s="30" t="s">
        <v>149</v>
      </c>
      <c r="DR309" s="30" t="s">
        <v>160</v>
      </c>
      <c r="DS309" s="30" t="s">
        <v>149</v>
      </c>
      <c r="DT309" s="30" t="s">
        <v>160</v>
      </c>
      <c r="DU309" s="30" t="s">
        <v>149</v>
      </c>
      <c r="DV309" s="30" t="s">
        <v>160</v>
      </c>
      <c r="DW309" s="30" t="s">
        <v>149</v>
      </c>
      <c r="DX309" s="30" t="s">
        <v>160</v>
      </c>
      <c r="DY309" s="30" t="s">
        <v>149</v>
      </c>
      <c r="DZ309" s="30" t="s">
        <v>160</v>
      </c>
      <c r="EA309" s="30" t="s">
        <v>149</v>
      </c>
      <c r="EB309" s="30" t="s">
        <v>149</v>
      </c>
      <c r="EC309" s="30" t="s">
        <v>149</v>
      </c>
      <c r="ED309" s="30" t="s">
        <v>149</v>
      </c>
      <c r="EE309" s="30" t="s">
        <v>149</v>
      </c>
      <c r="EF309" s="30" t="s">
        <v>148</v>
      </c>
      <c r="EG309" s="30" t="s">
        <v>149</v>
      </c>
      <c r="EH309" s="30" t="s">
        <v>149</v>
      </c>
      <c r="EI309" s="30" t="s">
        <v>149</v>
      </c>
      <c r="EJ309" s="30" t="s">
        <v>149</v>
      </c>
      <c r="EK309" s="30" t="s">
        <v>149</v>
      </c>
      <c r="EL309" s="30" t="s">
        <v>1217</v>
      </c>
      <c r="EM309" s="30" t="s">
        <v>1218</v>
      </c>
      <c r="EN309" s="30" t="s">
        <v>1219</v>
      </c>
      <c r="EO309" s="30" t="s">
        <v>1220</v>
      </c>
      <c r="EP309" s="30" t="s">
        <v>1221</v>
      </c>
      <c r="EQ309" s="30" t="s">
        <v>1222</v>
      </c>
      <c r="ER309" s="30" t="s">
        <v>1223</v>
      </c>
      <c r="ES309" s="30" t="s">
        <v>1224</v>
      </c>
    </row>
    <row r="310" spans="1:234" s="2" customFormat="1" ht="22.5" customHeight="1" x14ac:dyDescent="0.35">
      <c r="A310" s="29">
        <v>308</v>
      </c>
      <c r="B310" s="88" t="s">
        <v>2275</v>
      </c>
      <c r="C310" s="31" t="s">
        <v>1226</v>
      </c>
      <c r="D310" s="30" t="s">
        <v>146</v>
      </c>
      <c r="E310" s="30" t="s">
        <v>1227</v>
      </c>
      <c r="F310" s="30">
        <v>42</v>
      </c>
      <c r="G310" s="30">
        <v>5</v>
      </c>
      <c r="H310" s="30" t="s">
        <v>157</v>
      </c>
      <c r="I310" s="30" t="s">
        <v>172</v>
      </c>
      <c r="J310" s="33">
        <v>5000000</v>
      </c>
      <c r="K310" s="30">
        <v>3500000</v>
      </c>
      <c r="L310" s="30">
        <v>2</v>
      </c>
      <c r="M310" s="30" t="s">
        <v>147</v>
      </c>
      <c r="N310" s="30">
        <v>250</v>
      </c>
      <c r="O310" s="30" t="s">
        <v>1208</v>
      </c>
      <c r="P310" s="30">
        <v>10</v>
      </c>
      <c r="Q310" s="30" t="s">
        <v>645</v>
      </c>
      <c r="R310" s="30" t="s">
        <v>148</v>
      </c>
      <c r="S310" s="30" t="s">
        <v>148</v>
      </c>
      <c r="T310" s="30" t="s">
        <v>148</v>
      </c>
      <c r="U310" s="30" t="s">
        <v>148</v>
      </c>
      <c r="V310" s="30" t="s">
        <v>148</v>
      </c>
      <c r="W310" s="30" t="s">
        <v>148</v>
      </c>
      <c r="X310" s="30" t="s">
        <v>148</v>
      </c>
      <c r="Y310" s="30" t="s">
        <v>148</v>
      </c>
      <c r="Z310" s="30" t="s">
        <v>148</v>
      </c>
      <c r="AA310" s="30" t="s">
        <v>148</v>
      </c>
      <c r="AB310" s="30" t="s">
        <v>148</v>
      </c>
      <c r="AC310" s="30" t="s">
        <v>148</v>
      </c>
      <c r="AD310" s="30" t="s">
        <v>148</v>
      </c>
      <c r="AE310" s="30" t="s">
        <v>148</v>
      </c>
      <c r="AF310" s="30" t="s">
        <v>148</v>
      </c>
      <c r="AG310" s="30" t="s">
        <v>148</v>
      </c>
      <c r="AH310" s="30" t="s">
        <v>148</v>
      </c>
      <c r="AI310" s="30" t="s">
        <v>148</v>
      </c>
      <c r="AJ310" s="30" t="s">
        <v>148</v>
      </c>
      <c r="AK310" s="30" t="s">
        <v>148</v>
      </c>
      <c r="AL310" s="30" t="s">
        <v>148</v>
      </c>
      <c r="AM310" s="30" t="s">
        <v>148</v>
      </c>
      <c r="AN310" s="30" t="s">
        <v>148</v>
      </c>
      <c r="AO310" s="30" t="s">
        <v>148</v>
      </c>
      <c r="AP310" s="30" t="s">
        <v>148</v>
      </c>
      <c r="AQ310" s="30" t="s">
        <v>148</v>
      </c>
      <c r="AR310" s="30" t="s">
        <v>148</v>
      </c>
      <c r="AS310" s="30" t="s">
        <v>148</v>
      </c>
      <c r="AT310" s="30" t="s">
        <v>148</v>
      </c>
      <c r="AU310" s="30" t="s">
        <v>148</v>
      </c>
      <c r="AV310" s="30" t="s">
        <v>148</v>
      </c>
      <c r="AW310" s="30" t="s">
        <v>148</v>
      </c>
      <c r="AX310" s="30" t="s">
        <v>148</v>
      </c>
      <c r="AY310" s="30" t="s">
        <v>148</v>
      </c>
      <c r="AZ310" s="30" t="s">
        <v>148</v>
      </c>
      <c r="BA310" s="30" t="s">
        <v>148</v>
      </c>
      <c r="BB310" s="30" t="s">
        <v>148</v>
      </c>
      <c r="BC310" s="30" t="s">
        <v>148</v>
      </c>
      <c r="BD310" s="30" t="s">
        <v>149</v>
      </c>
      <c r="BE310" s="30" t="s">
        <v>149</v>
      </c>
      <c r="BF310" s="30" t="s">
        <v>149</v>
      </c>
      <c r="BG310" s="30" t="s">
        <v>148</v>
      </c>
      <c r="BH310" s="30" t="s">
        <v>149</v>
      </c>
      <c r="BI310" s="30" t="s">
        <v>149</v>
      </c>
      <c r="BJ310" s="30" t="s">
        <v>149</v>
      </c>
      <c r="BK310" s="30" t="s">
        <v>149</v>
      </c>
      <c r="BL310" s="30" t="s">
        <v>149</v>
      </c>
      <c r="BM310" s="30" t="s">
        <v>149</v>
      </c>
      <c r="BN310" s="30" t="s">
        <v>149</v>
      </c>
      <c r="BO310" s="30" t="s">
        <v>150</v>
      </c>
      <c r="BP310" s="30" t="s">
        <v>150</v>
      </c>
      <c r="BQ310" s="30" t="s">
        <v>150</v>
      </c>
      <c r="BR310" s="30" t="s">
        <v>150</v>
      </c>
      <c r="BS310" s="30" t="s">
        <v>150</v>
      </c>
      <c r="BT310" s="30" t="s">
        <v>150</v>
      </c>
      <c r="BU310" s="30" t="s">
        <v>150</v>
      </c>
      <c r="BV310" s="30" t="s">
        <v>150</v>
      </c>
      <c r="BW310" s="30" t="s">
        <v>149</v>
      </c>
      <c r="BX310" s="30" t="s">
        <v>149</v>
      </c>
      <c r="BY310" s="30" t="s">
        <v>149</v>
      </c>
      <c r="BZ310" s="30" t="s">
        <v>149</v>
      </c>
      <c r="CA310" s="30" t="s">
        <v>149</v>
      </c>
      <c r="CB310" s="30" t="s">
        <v>149</v>
      </c>
      <c r="CC310" s="30" t="s">
        <v>149</v>
      </c>
      <c r="CD310" s="30" t="s">
        <v>149</v>
      </c>
      <c r="CE310" s="30" t="s">
        <v>149</v>
      </c>
      <c r="CF310" s="30" t="s">
        <v>149</v>
      </c>
      <c r="CG310" s="30" t="s">
        <v>149</v>
      </c>
      <c r="CH310" s="30" t="s">
        <v>149</v>
      </c>
      <c r="CI310" s="30" t="s">
        <v>149</v>
      </c>
      <c r="CJ310" s="30" t="s">
        <v>149</v>
      </c>
      <c r="CK310" s="30" t="s">
        <v>149</v>
      </c>
      <c r="CL310" s="30" t="s">
        <v>149</v>
      </c>
      <c r="CM310" s="30" t="s">
        <v>149</v>
      </c>
      <c r="CN310" s="30" t="s">
        <v>149</v>
      </c>
      <c r="CO310" s="30" t="s">
        <v>149</v>
      </c>
      <c r="CP310" s="30" t="s">
        <v>149</v>
      </c>
      <c r="CQ310" s="30" t="s">
        <v>149</v>
      </c>
      <c r="CR310" s="30" t="s">
        <v>149</v>
      </c>
      <c r="CS310" s="30" t="s">
        <v>149</v>
      </c>
      <c r="CT310" s="30" t="s">
        <v>149</v>
      </c>
      <c r="CU310" s="30" t="s">
        <v>149</v>
      </c>
      <c r="CV310" s="30" t="s">
        <v>149</v>
      </c>
      <c r="CW310" s="30" t="s">
        <v>149</v>
      </c>
      <c r="CX310" s="30" t="s">
        <v>149</v>
      </c>
      <c r="CY310" s="30" t="s">
        <v>149</v>
      </c>
      <c r="CZ310" s="30" t="s">
        <v>149</v>
      </c>
      <c r="DA310" s="30" t="s">
        <v>149</v>
      </c>
      <c r="DB310" s="30" t="s">
        <v>149</v>
      </c>
      <c r="DC310" s="30" t="s">
        <v>149</v>
      </c>
      <c r="DD310" s="30" t="s">
        <v>149</v>
      </c>
      <c r="DE310" s="30" t="s">
        <v>149</v>
      </c>
      <c r="DF310" s="30" t="s">
        <v>149</v>
      </c>
      <c r="DG310" s="30" t="s">
        <v>149</v>
      </c>
      <c r="DH310" s="30" t="s">
        <v>160</v>
      </c>
      <c r="DI310" s="30" t="s">
        <v>149</v>
      </c>
      <c r="DJ310" s="30" t="s">
        <v>149</v>
      </c>
      <c r="DK310" s="30" t="s">
        <v>149</v>
      </c>
      <c r="DL310" s="30" t="s">
        <v>149</v>
      </c>
      <c r="DM310" s="30" t="s">
        <v>149</v>
      </c>
      <c r="DN310" s="30" t="s">
        <v>149</v>
      </c>
      <c r="DO310" s="30" t="s">
        <v>149</v>
      </c>
      <c r="DP310" s="30" t="s">
        <v>149</v>
      </c>
      <c r="DQ310" s="30" t="s">
        <v>149</v>
      </c>
      <c r="DR310" s="30" t="s">
        <v>149</v>
      </c>
      <c r="DS310" s="30" t="s">
        <v>149</v>
      </c>
      <c r="DT310" s="30" t="s">
        <v>149</v>
      </c>
      <c r="DU310" s="30" t="s">
        <v>149</v>
      </c>
      <c r="DV310" s="30" t="s">
        <v>149</v>
      </c>
      <c r="DW310" s="30" t="s">
        <v>149</v>
      </c>
      <c r="DX310" s="30" t="s">
        <v>149</v>
      </c>
      <c r="DY310" s="30" t="s">
        <v>149</v>
      </c>
      <c r="DZ310" s="30" t="s">
        <v>149</v>
      </c>
      <c r="EA310" s="30" t="s">
        <v>149</v>
      </c>
      <c r="EB310" s="30" t="s">
        <v>149</v>
      </c>
      <c r="EC310" s="30" t="s">
        <v>149</v>
      </c>
      <c r="ED310" s="30" t="s">
        <v>149</v>
      </c>
      <c r="EE310" s="30" t="s">
        <v>149</v>
      </c>
      <c r="EF310" s="30" t="s">
        <v>149</v>
      </c>
      <c r="EG310" s="30" t="s">
        <v>149</v>
      </c>
      <c r="EH310" s="30" t="s">
        <v>149</v>
      </c>
      <c r="EI310" s="30" t="s">
        <v>149</v>
      </c>
      <c r="EJ310" s="30" t="s">
        <v>149</v>
      </c>
      <c r="EK310" s="30" t="s">
        <v>149</v>
      </c>
      <c r="EL310" s="30" t="s">
        <v>1228</v>
      </c>
      <c r="EM310" s="30" t="s">
        <v>1229</v>
      </c>
      <c r="EN310" s="30" t="s">
        <v>1230</v>
      </c>
      <c r="EO310" s="30" t="s">
        <v>1231</v>
      </c>
      <c r="EP310" s="30" t="s">
        <v>1232</v>
      </c>
      <c r="EQ310" s="30" t="s">
        <v>820</v>
      </c>
      <c r="ER310" s="30" t="s">
        <v>1233</v>
      </c>
      <c r="ES310" s="30" t="s">
        <v>274</v>
      </c>
    </row>
    <row r="311" spans="1:234" s="2" customFormat="1" ht="22.5" customHeight="1" x14ac:dyDescent="0.35">
      <c r="A311" s="29">
        <v>309</v>
      </c>
      <c r="B311" s="88" t="s">
        <v>2276</v>
      </c>
      <c r="C311" s="31" t="s">
        <v>789</v>
      </c>
      <c r="D311" s="30" t="s">
        <v>146</v>
      </c>
      <c r="E311" s="30" t="s">
        <v>1185</v>
      </c>
      <c r="F311" s="30">
        <v>54</v>
      </c>
      <c r="G311" s="30">
        <v>4</v>
      </c>
      <c r="H311" s="30" t="s">
        <v>157</v>
      </c>
      <c r="I311" s="30" t="s">
        <v>158</v>
      </c>
      <c r="J311" s="33">
        <v>4000000</v>
      </c>
      <c r="K311" s="30">
        <v>3500000</v>
      </c>
      <c r="L311" s="30">
        <v>1</v>
      </c>
      <c r="M311" s="30" t="s">
        <v>147</v>
      </c>
      <c r="N311" s="30">
        <v>135</v>
      </c>
      <c r="O311" s="30">
        <v>1</v>
      </c>
      <c r="P311" s="30">
        <v>9</v>
      </c>
      <c r="Q311" s="30" t="s">
        <v>645</v>
      </c>
      <c r="R311" s="30" t="s">
        <v>148</v>
      </c>
      <c r="S311" s="30" t="s">
        <v>149</v>
      </c>
      <c r="T311" s="30" t="s">
        <v>148</v>
      </c>
      <c r="U311" s="30" t="s">
        <v>148</v>
      </c>
      <c r="V311" s="30" t="s">
        <v>148</v>
      </c>
      <c r="W311" s="30" t="s">
        <v>148</v>
      </c>
      <c r="X311" s="30" t="s">
        <v>148</v>
      </c>
      <c r="Y311" s="30" t="s">
        <v>148</v>
      </c>
      <c r="Z311" s="30" t="s">
        <v>149</v>
      </c>
      <c r="AA311" s="30" t="s">
        <v>149</v>
      </c>
      <c r="AB311" s="30" t="s">
        <v>148</v>
      </c>
      <c r="AC311" s="30" t="s">
        <v>148</v>
      </c>
      <c r="AD311" s="30" t="s">
        <v>148</v>
      </c>
      <c r="AE311" s="30" t="s">
        <v>148</v>
      </c>
      <c r="AF311" s="30" t="s">
        <v>148</v>
      </c>
      <c r="AG311" s="30" t="s">
        <v>148</v>
      </c>
      <c r="AH311" s="30" t="s">
        <v>148</v>
      </c>
      <c r="AI311" s="30" t="s">
        <v>148</v>
      </c>
      <c r="AJ311" s="30" t="s">
        <v>148</v>
      </c>
      <c r="AK311" s="30" t="s">
        <v>148</v>
      </c>
      <c r="AL311" s="30" t="s">
        <v>148</v>
      </c>
      <c r="AM311" s="30" t="s">
        <v>148</v>
      </c>
      <c r="AN311" s="30" t="s">
        <v>148</v>
      </c>
      <c r="AO311" s="30" t="s">
        <v>148</v>
      </c>
      <c r="AP311" s="30" t="s">
        <v>148</v>
      </c>
      <c r="AQ311" s="30" t="s">
        <v>148</v>
      </c>
      <c r="AR311" s="30" t="s">
        <v>148</v>
      </c>
      <c r="AS311" s="30" t="s">
        <v>148</v>
      </c>
      <c r="AT311" s="30" t="s">
        <v>148</v>
      </c>
      <c r="AU311" s="30" t="s">
        <v>148</v>
      </c>
      <c r="AV311" s="30" t="s">
        <v>148</v>
      </c>
      <c r="AW311" s="30" t="s">
        <v>149</v>
      </c>
      <c r="AX311" s="30" t="s">
        <v>149</v>
      </c>
      <c r="AY311" s="30" t="s">
        <v>149</v>
      </c>
      <c r="AZ311" s="30" t="s">
        <v>149</v>
      </c>
      <c r="BA311" s="30" t="s">
        <v>149</v>
      </c>
      <c r="BB311" s="30" t="s">
        <v>149</v>
      </c>
      <c r="BC311" s="30" t="s">
        <v>149</v>
      </c>
      <c r="BD311" s="30" t="s">
        <v>149</v>
      </c>
      <c r="BE311" s="30" t="s">
        <v>149</v>
      </c>
      <c r="BF311" s="30" t="s">
        <v>149</v>
      </c>
      <c r="BG311" s="30" t="s">
        <v>149</v>
      </c>
      <c r="BH311" s="30" t="s">
        <v>149</v>
      </c>
      <c r="BI311" s="30" t="s">
        <v>149</v>
      </c>
      <c r="BJ311" s="30" t="s">
        <v>149</v>
      </c>
      <c r="BK311" s="30" t="s">
        <v>149</v>
      </c>
      <c r="BL311" s="30" t="s">
        <v>148</v>
      </c>
      <c r="BM311" s="30" t="s">
        <v>148</v>
      </c>
      <c r="BN311" s="30" t="s">
        <v>149</v>
      </c>
      <c r="BO311" s="30" t="s">
        <v>150</v>
      </c>
      <c r="BP311" s="30" t="s">
        <v>150</v>
      </c>
      <c r="BQ311" s="30" t="s">
        <v>150</v>
      </c>
      <c r="BR311" s="30" t="s">
        <v>150</v>
      </c>
      <c r="BS311" s="30" t="s">
        <v>150</v>
      </c>
      <c r="BT311" s="30" t="s">
        <v>150</v>
      </c>
      <c r="BU311" s="30" t="s">
        <v>159</v>
      </c>
      <c r="BV311" s="30" t="s">
        <v>150</v>
      </c>
      <c r="BW311" s="30" t="s">
        <v>149</v>
      </c>
      <c r="BX311" s="30" t="s">
        <v>149</v>
      </c>
      <c r="BY311" s="30" t="s">
        <v>149</v>
      </c>
      <c r="BZ311" s="30" t="s">
        <v>149</v>
      </c>
      <c r="CA311" s="30" t="s">
        <v>149</v>
      </c>
      <c r="CB311" s="30" t="s">
        <v>149</v>
      </c>
      <c r="CC311" s="30" t="s">
        <v>149</v>
      </c>
      <c r="CD311" s="30" t="s">
        <v>149</v>
      </c>
      <c r="CE311" s="30" t="s">
        <v>149</v>
      </c>
      <c r="CF311" s="30" t="s">
        <v>149</v>
      </c>
      <c r="CG311" s="30" t="s">
        <v>149</v>
      </c>
      <c r="CH311" s="30" t="s">
        <v>149</v>
      </c>
      <c r="CI311" s="30" t="s">
        <v>149</v>
      </c>
      <c r="CJ311" s="30" t="s">
        <v>149</v>
      </c>
      <c r="CK311" s="30" t="s">
        <v>149</v>
      </c>
      <c r="CL311" s="30" t="s">
        <v>149</v>
      </c>
      <c r="CM311" s="30" t="s">
        <v>149</v>
      </c>
      <c r="CN311" s="30" t="s">
        <v>149</v>
      </c>
      <c r="CO311" s="30" t="s">
        <v>149</v>
      </c>
      <c r="CP311" s="30" t="s">
        <v>149</v>
      </c>
      <c r="CQ311" s="30" t="s">
        <v>149</v>
      </c>
      <c r="CR311" s="30" t="s">
        <v>149</v>
      </c>
      <c r="CS311" s="30" t="s">
        <v>149</v>
      </c>
      <c r="CT311" s="30" t="s">
        <v>149</v>
      </c>
      <c r="CU311" s="30" t="s">
        <v>149</v>
      </c>
      <c r="CV311" s="30" t="s">
        <v>149</v>
      </c>
      <c r="CW311" s="30" t="s">
        <v>149</v>
      </c>
      <c r="CX311" s="30" t="s">
        <v>149</v>
      </c>
      <c r="CY311" s="30" t="s">
        <v>149</v>
      </c>
      <c r="CZ311" s="30" t="s">
        <v>149</v>
      </c>
      <c r="DA311" s="30" t="s">
        <v>149</v>
      </c>
      <c r="DB311" s="30" t="s">
        <v>149</v>
      </c>
      <c r="DC311" s="30" t="s">
        <v>149</v>
      </c>
      <c r="DD311" s="30" t="s">
        <v>149</v>
      </c>
      <c r="DE311" s="30" t="s">
        <v>149</v>
      </c>
      <c r="DF311" s="30" t="s">
        <v>149</v>
      </c>
      <c r="DG311" s="30" t="s">
        <v>149</v>
      </c>
      <c r="DH311" s="30" t="s">
        <v>149</v>
      </c>
      <c r="DI311" s="30" t="s">
        <v>149</v>
      </c>
      <c r="DJ311" s="30" t="s">
        <v>149</v>
      </c>
      <c r="DK311" s="30" t="s">
        <v>149</v>
      </c>
      <c r="DL311" s="30" t="s">
        <v>149</v>
      </c>
      <c r="DM311" s="30" t="s">
        <v>149</v>
      </c>
      <c r="DN311" s="30" t="s">
        <v>150</v>
      </c>
      <c r="DO311" s="30" t="s">
        <v>149</v>
      </c>
      <c r="DP311" s="30" t="s">
        <v>149</v>
      </c>
      <c r="DQ311" s="30" t="s">
        <v>149</v>
      </c>
      <c r="DR311" s="30" t="s">
        <v>149</v>
      </c>
      <c r="DS311" s="30" t="s">
        <v>149</v>
      </c>
      <c r="DT311" s="30" t="s">
        <v>149</v>
      </c>
      <c r="DU311" s="30" t="s">
        <v>149</v>
      </c>
      <c r="DV311" s="30" t="s">
        <v>149</v>
      </c>
      <c r="DW311" s="30" t="s">
        <v>149</v>
      </c>
      <c r="DX311" s="30" t="s">
        <v>149</v>
      </c>
      <c r="DY311" s="30" t="s">
        <v>149</v>
      </c>
      <c r="DZ311" s="30" t="s">
        <v>149</v>
      </c>
      <c r="EA311" s="30" t="s">
        <v>149</v>
      </c>
      <c r="EB311" s="30" t="s">
        <v>149</v>
      </c>
      <c r="EC311" s="30" t="s">
        <v>149</v>
      </c>
      <c r="ED311" s="30" t="s">
        <v>149</v>
      </c>
      <c r="EE311" s="30" t="s">
        <v>149</v>
      </c>
      <c r="EF311" s="30" t="s">
        <v>149</v>
      </c>
      <c r="EG311" s="30" t="s">
        <v>149</v>
      </c>
      <c r="EH311" s="30" t="s">
        <v>149</v>
      </c>
      <c r="EI311" s="30" t="s">
        <v>149</v>
      </c>
      <c r="EJ311" s="30" t="s">
        <v>149</v>
      </c>
      <c r="EK311" s="30" t="s">
        <v>149</v>
      </c>
      <c r="EL311" s="30" t="s">
        <v>1228</v>
      </c>
      <c r="EM311" s="30" t="s">
        <v>1229</v>
      </c>
      <c r="EN311" s="30" t="s">
        <v>1235</v>
      </c>
      <c r="EO311" s="30" t="s">
        <v>1236</v>
      </c>
      <c r="EP311" s="30" t="s">
        <v>1232</v>
      </c>
      <c r="EQ311" s="30" t="s">
        <v>820</v>
      </c>
      <c r="ER311" s="30" t="s">
        <v>1233</v>
      </c>
      <c r="ES311" s="30" t="s">
        <v>274</v>
      </c>
    </row>
    <row r="312" spans="1:234" s="2" customFormat="1" ht="22.5" customHeight="1" x14ac:dyDescent="0.35">
      <c r="A312" s="29">
        <v>310</v>
      </c>
      <c r="B312" s="88" t="s">
        <v>2277</v>
      </c>
      <c r="C312" s="31" t="s">
        <v>1207</v>
      </c>
      <c r="D312" s="30" t="s">
        <v>146</v>
      </c>
      <c r="E312" s="30" t="s">
        <v>1185</v>
      </c>
      <c r="F312" s="30">
        <v>56</v>
      </c>
      <c r="G312" s="30">
        <v>4</v>
      </c>
      <c r="H312" s="30" t="s">
        <v>157</v>
      </c>
      <c r="I312" s="30" t="s">
        <v>172</v>
      </c>
      <c r="J312" s="33">
        <v>5000000</v>
      </c>
      <c r="K312" s="30">
        <v>3500000</v>
      </c>
      <c r="L312" s="30">
        <v>2</v>
      </c>
      <c r="M312" s="30" t="s">
        <v>147</v>
      </c>
      <c r="N312" s="30">
        <v>250</v>
      </c>
      <c r="O312" s="30" t="s">
        <v>1208</v>
      </c>
      <c r="P312" s="30">
        <v>10</v>
      </c>
      <c r="Q312" s="30" t="s">
        <v>645</v>
      </c>
      <c r="R312" s="30" t="s">
        <v>148</v>
      </c>
      <c r="S312" s="30" t="s">
        <v>148</v>
      </c>
      <c r="T312" s="30" t="s">
        <v>148</v>
      </c>
      <c r="U312" s="30" t="s">
        <v>148</v>
      </c>
      <c r="V312" s="30" t="s">
        <v>148</v>
      </c>
      <c r="W312" s="30" t="s">
        <v>148</v>
      </c>
      <c r="X312" s="30" t="s">
        <v>148</v>
      </c>
      <c r="Y312" s="30" t="s">
        <v>148</v>
      </c>
      <c r="Z312" s="30" t="s">
        <v>148</v>
      </c>
      <c r="AA312" s="30" t="s">
        <v>148</v>
      </c>
      <c r="AB312" s="30" t="s">
        <v>148</v>
      </c>
      <c r="AC312" s="30" t="s">
        <v>148</v>
      </c>
      <c r="AD312" s="30" t="s">
        <v>148</v>
      </c>
      <c r="AE312" s="30" t="s">
        <v>148</v>
      </c>
      <c r="AF312" s="30" t="s">
        <v>148</v>
      </c>
      <c r="AG312" s="30" t="s">
        <v>148</v>
      </c>
      <c r="AH312" s="30" t="s">
        <v>148</v>
      </c>
      <c r="AI312" s="30" t="s">
        <v>148</v>
      </c>
      <c r="AJ312" s="30" t="s">
        <v>148</v>
      </c>
      <c r="AK312" s="30" t="s">
        <v>148</v>
      </c>
      <c r="AL312" s="30" t="s">
        <v>148</v>
      </c>
      <c r="AM312" s="30" t="s">
        <v>148</v>
      </c>
      <c r="AN312" s="30" t="s">
        <v>148</v>
      </c>
      <c r="AO312" s="30" t="s">
        <v>148</v>
      </c>
      <c r="AP312" s="30" t="s">
        <v>148</v>
      </c>
      <c r="AQ312" s="30" t="s">
        <v>149</v>
      </c>
      <c r="AR312" s="30" t="s">
        <v>149</v>
      </c>
      <c r="AS312" s="30" t="s">
        <v>1238</v>
      </c>
      <c r="AT312" s="30" t="s">
        <v>149</v>
      </c>
      <c r="AU312" s="30" t="s">
        <v>149</v>
      </c>
      <c r="AV312" s="30" t="s">
        <v>149</v>
      </c>
      <c r="AW312" s="30" t="s">
        <v>149</v>
      </c>
      <c r="AX312" s="30" t="s">
        <v>149</v>
      </c>
      <c r="AY312" s="30" t="s">
        <v>149</v>
      </c>
      <c r="AZ312" s="30" t="s">
        <v>149</v>
      </c>
      <c r="BA312" s="30" t="s">
        <v>149</v>
      </c>
      <c r="BB312" s="30" t="s">
        <v>149</v>
      </c>
      <c r="BC312" s="30" t="s">
        <v>149</v>
      </c>
      <c r="BD312" s="30" t="s">
        <v>149</v>
      </c>
      <c r="BE312" s="30" t="s">
        <v>149</v>
      </c>
      <c r="BF312" s="30" t="s">
        <v>149</v>
      </c>
      <c r="BG312" s="30" t="s">
        <v>148</v>
      </c>
      <c r="BH312" s="30" t="s">
        <v>149</v>
      </c>
      <c r="BI312" s="30" t="s">
        <v>149</v>
      </c>
      <c r="BJ312" s="30" t="s">
        <v>149</v>
      </c>
      <c r="BK312" s="30" t="s">
        <v>149</v>
      </c>
      <c r="BL312" s="30" t="s">
        <v>148</v>
      </c>
      <c r="BM312" s="30" t="s">
        <v>148</v>
      </c>
      <c r="BN312" s="30" t="s">
        <v>149</v>
      </c>
      <c r="BO312" s="30" t="s">
        <v>150</v>
      </c>
      <c r="BP312" s="30" t="s">
        <v>150</v>
      </c>
      <c r="BQ312" s="30" t="s">
        <v>150</v>
      </c>
      <c r="BR312" s="30" t="s">
        <v>150</v>
      </c>
      <c r="BS312" s="30" t="s">
        <v>150</v>
      </c>
      <c r="BT312" s="30" t="s">
        <v>159</v>
      </c>
      <c r="BU312" s="30" t="s">
        <v>159</v>
      </c>
      <c r="BV312" s="30" t="s">
        <v>150</v>
      </c>
      <c r="BW312" s="30" t="s">
        <v>149</v>
      </c>
      <c r="BX312" s="30" t="s">
        <v>149</v>
      </c>
      <c r="BY312" s="30" t="s">
        <v>149</v>
      </c>
      <c r="BZ312" s="30" t="s">
        <v>149</v>
      </c>
      <c r="CA312" s="30" t="s">
        <v>149</v>
      </c>
      <c r="CB312" s="30" t="s">
        <v>149</v>
      </c>
      <c r="CC312" s="30" t="s">
        <v>149</v>
      </c>
      <c r="CD312" s="30" t="s">
        <v>149</v>
      </c>
      <c r="CE312" s="30" t="s">
        <v>149</v>
      </c>
      <c r="CF312" s="30" t="s">
        <v>149</v>
      </c>
      <c r="CG312" s="30" t="s">
        <v>149</v>
      </c>
      <c r="CH312" s="30" t="s">
        <v>149</v>
      </c>
      <c r="CI312" s="30" t="s">
        <v>149</v>
      </c>
      <c r="CJ312" s="30" t="s">
        <v>149</v>
      </c>
      <c r="CK312" s="30" t="s">
        <v>149</v>
      </c>
      <c r="CL312" s="30" t="s">
        <v>149</v>
      </c>
      <c r="CM312" s="30" t="s">
        <v>149</v>
      </c>
      <c r="CN312" s="30" t="s">
        <v>149</v>
      </c>
      <c r="CO312" s="30" t="s">
        <v>149</v>
      </c>
      <c r="CP312" s="30" t="s">
        <v>149</v>
      </c>
      <c r="CQ312" s="30" t="s">
        <v>149</v>
      </c>
      <c r="CR312" s="30" t="s">
        <v>149</v>
      </c>
      <c r="CS312" s="30" t="s">
        <v>149</v>
      </c>
      <c r="CT312" s="30" t="s">
        <v>149</v>
      </c>
      <c r="CU312" s="30" t="s">
        <v>149</v>
      </c>
      <c r="CV312" s="30" t="s">
        <v>149</v>
      </c>
      <c r="CW312" s="30" t="s">
        <v>149</v>
      </c>
      <c r="CX312" s="30" t="s">
        <v>149</v>
      </c>
      <c r="CY312" s="30" t="s">
        <v>149</v>
      </c>
      <c r="CZ312" s="30" t="s">
        <v>149</v>
      </c>
      <c r="DA312" s="30" t="s">
        <v>149</v>
      </c>
      <c r="DB312" s="30" t="s">
        <v>149</v>
      </c>
      <c r="DC312" s="30" t="s">
        <v>149</v>
      </c>
      <c r="DD312" s="30" t="s">
        <v>149</v>
      </c>
      <c r="DE312" s="30" t="s">
        <v>149</v>
      </c>
      <c r="DF312" s="30" t="s">
        <v>149</v>
      </c>
      <c r="DG312" s="30" t="s">
        <v>149</v>
      </c>
      <c r="DH312" s="30" t="s">
        <v>149</v>
      </c>
      <c r="DI312" s="30" t="s">
        <v>149</v>
      </c>
      <c r="DJ312" s="30" t="s">
        <v>149</v>
      </c>
      <c r="DK312" s="30" t="s">
        <v>149</v>
      </c>
      <c r="DL312" s="30" t="s">
        <v>149</v>
      </c>
      <c r="DM312" s="30" t="s">
        <v>149</v>
      </c>
      <c r="DN312" s="30" t="s">
        <v>150</v>
      </c>
      <c r="DO312" s="30" t="s">
        <v>149</v>
      </c>
      <c r="DP312" s="30" t="s">
        <v>149</v>
      </c>
      <c r="DQ312" s="30" t="s">
        <v>149</v>
      </c>
      <c r="DR312" s="30" t="s">
        <v>149</v>
      </c>
      <c r="DS312" s="30" t="s">
        <v>149</v>
      </c>
      <c r="DT312" s="30" t="s">
        <v>149</v>
      </c>
      <c r="DU312" s="30" t="s">
        <v>149</v>
      </c>
      <c r="DV312" s="30" t="s">
        <v>149</v>
      </c>
      <c r="DW312" s="30" t="s">
        <v>149</v>
      </c>
      <c r="DX312" s="30" t="s">
        <v>149</v>
      </c>
      <c r="DY312" s="30" t="s">
        <v>149</v>
      </c>
      <c r="DZ312" s="30" t="s">
        <v>149</v>
      </c>
      <c r="EA312" s="30" t="s">
        <v>149</v>
      </c>
      <c r="EB312" s="30" t="s">
        <v>149</v>
      </c>
      <c r="EC312" s="30" t="s">
        <v>149</v>
      </c>
      <c r="ED312" s="30" t="s">
        <v>149</v>
      </c>
      <c r="EE312" s="30" t="s">
        <v>149</v>
      </c>
      <c r="EF312" s="30" t="s">
        <v>149</v>
      </c>
      <c r="EG312" s="30" t="s">
        <v>149</v>
      </c>
      <c r="EH312" s="30" t="s">
        <v>149</v>
      </c>
      <c r="EI312" s="30" t="s">
        <v>149</v>
      </c>
      <c r="EJ312" s="30" t="s">
        <v>149</v>
      </c>
      <c r="EK312" s="30" t="s">
        <v>149</v>
      </c>
      <c r="EL312" s="30" t="s">
        <v>1239</v>
      </c>
      <c r="EM312" s="30" t="s">
        <v>1229</v>
      </c>
      <c r="EN312" s="30" t="s">
        <v>1230</v>
      </c>
      <c r="EO312" s="30" t="s">
        <v>1236</v>
      </c>
      <c r="EP312" s="30" t="s">
        <v>1232</v>
      </c>
      <c r="EQ312" s="30" t="s">
        <v>820</v>
      </c>
      <c r="ER312" s="30" t="s">
        <v>1233</v>
      </c>
      <c r="ES312" s="30" t="s">
        <v>274</v>
      </c>
    </row>
    <row r="313" spans="1:234" s="55" customFormat="1" ht="22.5" customHeight="1" x14ac:dyDescent="0.35">
      <c r="A313" s="93">
        <v>311</v>
      </c>
      <c r="B313" s="51" t="s">
        <v>2278</v>
      </c>
      <c r="C313" s="52" t="s">
        <v>501</v>
      </c>
      <c r="D313" s="51" t="s">
        <v>146</v>
      </c>
      <c r="E313" s="51" t="s">
        <v>1227</v>
      </c>
      <c r="F313" s="51">
        <v>65</v>
      </c>
      <c r="G313" s="51">
        <v>3</v>
      </c>
      <c r="H313" s="51" t="s">
        <v>157</v>
      </c>
      <c r="I313" s="51" t="s">
        <v>210</v>
      </c>
      <c r="J313" s="53">
        <v>5000000</v>
      </c>
      <c r="K313" s="51">
        <v>3500000</v>
      </c>
      <c r="L313" s="51">
        <v>4</v>
      </c>
      <c r="M313" s="51" t="s">
        <v>147</v>
      </c>
      <c r="N313" s="51">
        <v>500</v>
      </c>
      <c r="O313" s="51">
        <v>4</v>
      </c>
      <c r="P313" s="51">
        <v>15</v>
      </c>
      <c r="Q313" s="51" t="s">
        <v>645</v>
      </c>
      <c r="R313" s="51" t="s">
        <v>149</v>
      </c>
      <c r="S313" s="51" t="s">
        <v>149</v>
      </c>
      <c r="T313" s="51" t="s">
        <v>149</v>
      </c>
      <c r="U313" s="51" t="s">
        <v>149</v>
      </c>
      <c r="V313" s="51" t="s">
        <v>149</v>
      </c>
      <c r="W313" s="51" t="s">
        <v>149</v>
      </c>
      <c r="X313" s="51" t="s">
        <v>149</v>
      </c>
      <c r="Y313" s="51" t="s">
        <v>149</v>
      </c>
      <c r="Z313" s="51" t="s">
        <v>149</v>
      </c>
      <c r="AA313" s="51" t="s">
        <v>149</v>
      </c>
      <c r="AB313" s="51" t="s">
        <v>149</v>
      </c>
      <c r="AC313" s="51" t="s">
        <v>149</v>
      </c>
      <c r="AD313" s="51" t="s">
        <v>149</v>
      </c>
      <c r="AE313" s="51" t="s">
        <v>149</v>
      </c>
      <c r="AF313" s="51" t="s">
        <v>149</v>
      </c>
      <c r="AG313" s="51" t="s">
        <v>149</v>
      </c>
      <c r="AH313" s="51" t="s">
        <v>149</v>
      </c>
      <c r="AI313" s="51" t="s">
        <v>149</v>
      </c>
      <c r="AJ313" s="51" t="s">
        <v>149</v>
      </c>
      <c r="AK313" s="51" t="s">
        <v>149</v>
      </c>
      <c r="AL313" s="51" t="s">
        <v>149</v>
      </c>
      <c r="AM313" s="51" t="s">
        <v>149</v>
      </c>
      <c r="AN313" s="51" t="s">
        <v>149</v>
      </c>
      <c r="AO313" s="51" t="s">
        <v>149</v>
      </c>
      <c r="AP313" s="51" t="s">
        <v>149</v>
      </c>
      <c r="AQ313" s="51" t="s">
        <v>149</v>
      </c>
      <c r="AR313" s="51" t="s">
        <v>149</v>
      </c>
      <c r="AS313" s="51" t="s">
        <v>149</v>
      </c>
      <c r="AT313" s="51" t="s">
        <v>149</v>
      </c>
      <c r="AU313" s="51" t="s">
        <v>149</v>
      </c>
      <c r="AV313" s="51" t="s">
        <v>149</v>
      </c>
      <c r="AW313" s="51" t="s">
        <v>149</v>
      </c>
      <c r="AX313" s="51" t="s">
        <v>149</v>
      </c>
      <c r="AY313" s="51" t="s">
        <v>149</v>
      </c>
      <c r="AZ313" s="51" t="s">
        <v>149</v>
      </c>
      <c r="BA313" s="51" t="s">
        <v>149</v>
      </c>
      <c r="BB313" s="51" t="s">
        <v>149</v>
      </c>
      <c r="BC313" s="51" t="s">
        <v>149</v>
      </c>
      <c r="BD313" s="51" t="s">
        <v>149</v>
      </c>
      <c r="BE313" s="51" t="s">
        <v>149</v>
      </c>
      <c r="BF313" s="51" t="s">
        <v>149</v>
      </c>
      <c r="BG313" s="51" t="s">
        <v>149</v>
      </c>
      <c r="BH313" s="51" t="s">
        <v>161</v>
      </c>
      <c r="BI313" s="51" t="s">
        <v>149</v>
      </c>
      <c r="BJ313" s="51" t="s">
        <v>161</v>
      </c>
      <c r="BK313" s="51" t="s">
        <v>149</v>
      </c>
      <c r="BL313" s="51" t="s">
        <v>148</v>
      </c>
      <c r="BM313" s="51" t="s">
        <v>148</v>
      </c>
      <c r="BN313" s="51" t="s">
        <v>149</v>
      </c>
      <c r="BO313" s="51" t="s">
        <v>150</v>
      </c>
      <c r="BP313" s="51" t="s">
        <v>150</v>
      </c>
      <c r="BQ313" s="51" t="s">
        <v>150</v>
      </c>
      <c r="BR313" s="54" t="s">
        <v>149</v>
      </c>
      <c r="BS313" s="51" t="s">
        <v>150</v>
      </c>
      <c r="BT313" s="51" t="s">
        <v>159</v>
      </c>
      <c r="BU313" s="51" t="s">
        <v>159</v>
      </c>
      <c r="BV313" s="51" t="s">
        <v>159</v>
      </c>
      <c r="BW313" s="51" t="s">
        <v>149</v>
      </c>
      <c r="BX313" s="51" t="s">
        <v>149</v>
      </c>
      <c r="BY313" s="51" t="s">
        <v>149</v>
      </c>
      <c r="BZ313" s="51" t="s">
        <v>149</v>
      </c>
      <c r="CA313" s="51" t="s">
        <v>149</v>
      </c>
      <c r="CB313" s="51" t="s">
        <v>149</v>
      </c>
      <c r="CC313" s="51" t="s">
        <v>149</v>
      </c>
      <c r="CD313" s="51" t="s">
        <v>149</v>
      </c>
      <c r="CE313" s="51" t="s">
        <v>149</v>
      </c>
      <c r="CF313" s="51" t="s">
        <v>149</v>
      </c>
      <c r="CG313" s="51" t="s">
        <v>149</v>
      </c>
      <c r="CH313" s="51" t="s">
        <v>149</v>
      </c>
      <c r="CI313" s="51" t="s">
        <v>149</v>
      </c>
      <c r="CJ313" s="51" t="s">
        <v>149</v>
      </c>
      <c r="CK313" s="51" t="s">
        <v>149</v>
      </c>
      <c r="CL313" s="51" t="s">
        <v>149</v>
      </c>
      <c r="CM313" s="51" t="s">
        <v>149</v>
      </c>
      <c r="CN313" s="51" t="s">
        <v>149</v>
      </c>
      <c r="CO313" s="51" t="s">
        <v>149</v>
      </c>
      <c r="CP313" s="51" t="s">
        <v>149</v>
      </c>
      <c r="CQ313" s="51" t="s">
        <v>149</v>
      </c>
      <c r="CR313" s="51" t="s">
        <v>149</v>
      </c>
      <c r="CS313" s="51" t="s">
        <v>160</v>
      </c>
      <c r="CT313" s="51" t="s">
        <v>160</v>
      </c>
      <c r="CU313" s="51" t="s">
        <v>149</v>
      </c>
      <c r="CV313" s="51" t="s">
        <v>149</v>
      </c>
      <c r="CW313" s="51" t="s">
        <v>149</v>
      </c>
      <c r="CX313" s="51" t="s">
        <v>149</v>
      </c>
      <c r="CY313" s="51" t="s">
        <v>149</v>
      </c>
      <c r="CZ313" s="51" t="s">
        <v>149</v>
      </c>
      <c r="DA313" s="51" t="s">
        <v>149</v>
      </c>
      <c r="DB313" s="51" t="s">
        <v>149</v>
      </c>
      <c r="DC313" s="51" t="s">
        <v>149</v>
      </c>
      <c r="DD313" s="51" t="s">
        <v>149</v>
      </c>
      <c r="DE313" s="51" t="s">
        <v>149</v>
      </c>
      <c r="DF313" s="51" t="s">
        <v>149</v>
      </c>
      <c r="DG313" s="51" t="s">
        <v>149</v>
      </c>
      <c r="DH313" s="51" t="s">
        <v>149</v>
      </c>
      <c r="DI313" s="51" t="s">
        <v>149</v>
      </c>
      <c r="DJ313" s="51" t="s">
        <v>150</v>
      </c>
      <c r="DK313" s="51" t="s">
        <v>150</v>
      </c>
      <c r="DL313" s="51" t="s">
        <v>149</v>
      </c>
      <c r="DM313" s="51" t="s">
        <v>149</v>
      </c>
      <c r="DN313" s="51" t="s">
        <v>149</v>
      </c>
      <c r="DO313" s="51" t="s">
        <v>149</v>
      </c>
      <c r="DP313" s="51" t="s">
        <v>149</v>
      </c>
      <c r="DQ313" s="51" t="s">
        <v>149</v>
      </c>
      <c r="DR313" s="51" t="s">
        <v>149</v>
      </c>
      <c r="DS313" s="51" t="s">
        <v>149</v>
      </c>
      <c r="DT313" s="51" t="s">
        <v>149</v>
      </c>
      <c r="DU313" s="51" t="s">
        <v>149</v>
      </c>
      <c r="DV313" s="51" t="s">
        <v>149</v>
      </c>
      <c r="DW313" s="51" t="s">
        <v>149</v>
      </c>
      <c r="DX313" s="51" t="s">
        <v>149</v>
      </c>
      <c r="DY313" s="51" t="s">
        <v>149</v>
      </c>
      <c r="DZ313" s="51" t="s">
        <v>149</v>
      </c>
      <c r="EA313" s="51" t="s">
        <v>149</v>
      </c>
      <c r="EB313" s="51" t="s">
        <v>149</v>
      </c>
      <c r="EC313" s="51" t="s">
        <v>149</v>
      </c>
      <c r="ED313" s="51" t="s">
        <v>149</v>
      </c>
      <c r="EE313" s="51" t="s">
        <v>149</v>
      </c>
      <c r="EF313" s="51" t="s">
        <v>149</v>
      </c>
      <c r="EG313" s="51" t="s">
        <v>149</v>
      </c>
      <c r="EH313" s="51" t="s">
        <v>149</v>
      </c>
      <c r="EI313" s="51" t="s">
        <v>149</v>
      </c>
      <c r="EJ313" s="51" t="s">
        <v>149</v>
      </c>
      <c r="EK313" s="51" t="s">
        <v>149</v>
      </c>
      <c r="EL313" s="51" t="s">
        <v>779</v>
      </c>
      <c r="EM313" s="51" t="s">
        <v>1241</v>
      </c>
      <c r="EN313" s="51" t="s">
        <v>1242</v>
      </c>
      <c r="EO313" s="51" t="s">
        <v>1243</v>
      </c>
      <c r="EP313" s="51" t="s">
        <v>1244</v>
      </c>
      <c r="EQ313" s="51" t="s">
        <v>784</v>
      </c>
      <c r="ER313" s="51" t="s">
        <v>1245</v>
      </c>
      <c r="ES313" s="51" t="s">
        <v>274</v>
      </c>
    </row>
    <row r="314" spans="1:234" s="25" customFormat="1" ht="22.5" customHeight="1" x14ac:dyDescent="0.35">
      <c r="A314" s="29">
        <v>312</v>
      </c>
      <c r="B314" s="15" t="s">
        <v>2279</v>
      </c>
      <c r="C314" s="20" t="s">
        <v>1318</v>
      </c>
      <c r="D314" s="15" t="s">
        <v>353</v>
      </c>
      <c r="E314" s="30" t="s">
        <v>1319</v>
      </c>
      <c r="F314" s="15">
        <v>70</v>
      </c>
      <c r="G314" s="15">
        <v>2</v>
      </c>
      <c r="H314" s="15" t="s">
        <v>157</v>
      </c>
      <c r="I314" s="15" t="s">
        <v>210</v>
      </c>
      <c r="J314" s="42">
        <v>5000000</v>
      </c>
      <c r="K314" s="42">
        <v>3500000</v>
      </c>
      <c r="L314" s="15" t="s">
        <v>255</v>
      </c>
      <c r="M314" s="15" t="s">
        <v>147</v>
      </c>
      <c r="N314" s="15">
        <v>380</v>
      </c>
      <c r="O314" s="15" t="s">
        <v>174</v>
      </c>
      <c r="P314" s="15">
        <v>15</v>
      </c>
      <c r="Q314" s="15" t="s">
        <v>1041</v>
      </c>
      <c r="R314" s="15" t="s">
        <v>149</v>
      </c>
      <c r="S314" s="15" t="s">
        <v>149</v>
      </c>
      <c r="T314" s="15" t="s">
        <v>149</v>
      </c>
      <c r="U314" s="15" t="s">
        <v>149</v>
      </c>
      <c r="V314" s="15" t="s">
        <v>149</v>
      </c>
      <c r="W314" s="15" t="s">
        <v>149</v>
      </c>
      <c r="X314" s="15" t="s">
        <v>149</v>
      </c>
      <c r="Y314" s="15" t="s">
        <v>149</v>
      </c>
      <c r="Z314" s="15" t="s">
        <v>149</v>
      </c>
      <c r="AA314" s="15" t="s">
        <v>149</v>
      </c>
      <c r="AB314" s="15" t="s">
        <v>149</v>
      </c>
      <c r="AC314" s="15" t="s">
        <v>149</v>
      </c>
      <c r="AD314" s="15" t="s">
        <v>149</v>
      </c>
      <c r="AE314" s="15" t="s">
        <v>149</v>
      </c>
      <c r="AF314" s="15" t="s">
        <v>149</v>
      </c>
      <c r="AG314" s="15" t="s">
        <v>149</v>
      </c>
      <c r="AH314" s="15" t="s">
        <v>149</v>
      </c>
      <c r="AI314" s="15" t="s">
        <v>149</v>
      </c>
      <c r="AJ314" s="15" t="s">
        <v>149</v>
      </c>
      <c r="AK314" s="15" t="s">
        <v>149</v>
      </c>
      <c r="AL314" s="15" t="s">
        <v>149</v>
      </c>
      <c r="AM314" s="15" t="s">
        <v>149</v>
      </c>
      <c r="AN314" s="15" t="s">
        <v>149</v>
      </c>
      <c r="AO314" s="15" t="s">
        <v>149</v>
      </c>
      <c r="AP314" s="15" t="s">
        <v>149</v>
      </c>
      <c r="AQ314" s="15" t="s">
        <v>149</v>
      </c>
      <c r="AR314" s="15" t="s">
        <v>149</v>
      </c>
      <c r="AS314" s="15" t="s">
        <v>149</v>
      </c>
      <c r="AT314" s="15" t="s">
        <v>149</v>
      </c>
      <c r="AU314" s="15" t="s">
        <v>149</v>
      </c>
      <c r="AV314" s="15" t="s">
        <v>149</v>
      </c>
      <c r="AW314" s="15" t="s">
        <v>149</v>
      </c>
      <c r="AX314" s="15" t="s">
        <v>149</v>
      </c>
      <c r="AY314" s="15" t="s">
        <v>149</v>
      </c>
      <c r="AZ314" s="15" t="s">
        <v>149</v>
      </c>
      <c r="BA314" s="15" t="s">
        <v>149</v>
      </c>
      <c r="BB314" s="15" t="s">
        <v>149</v>
      </c>
      <c r="BC314" s="15"/>
      <c r="BD314" s="15" t="s">
        <v>150</v>
      </c>
      <c r="BE314" s="15" t="s">
        <v>150</v>
      </c>
      <c r="BF314" s="15" t="s">
        <v>149</v>
      </c>
      <c r="BG314" s="15" t="s">
        <v>149</v>
      </c>
      <c r="BH314" s="15" t="s">
        <v>150</v>
      </c>
      <c r="BI314" s="15" t="s">
        <v>149</v>
      </c>
      <c r="BJ314" s="15" t="s">
        <v>149</v>
      </c>
      <c r="BK314" s="15" t="s">
        <v>149</v>
      </c>
      <c r="BL314" s="15" t="s">
        <v>148</v>
      </c>
      <c r="BM314" s="15" t="s">
        <v>148</v>
      </c>
      <c r="BN314" s="15" t="s">
        <v>149</v>
      </c>
      <c r="BO314" s="15" t="s">
        <v>150</v>
      </c>
      <c r="BP314" s="15" t="s">
        <v>150</v>
      </c>
      <c r="BQ314" s="15" t="s">
        <v>150</v>
      </c>
      <c r="BR314" s="15" t="s">
        <v>150</v>
      </c>
      <c r="BS314" s="15" t="s">
        <v>149</v>
      </c>
      <c r="BT314" s="15" t="s">
        <v>149</v>
      </c>
      <c r="BU314" s="15" t="s">
        <v>149</v>
      </c>
      <c r="BV314" s="15" t="s">
        <v>149</v>
      </c>
      <c r="BW314" s="15" t="s">
        <v>149</v>
      </c>
      <c r="BX314" s="15" t="s">
        <v>149</v>
      </c>
      <c r="BY314" s="15" t="s">
        <v>149</v>
      </c>
      <c r="BZ314" s="15" t="s">
        <v>149</v>
      </c>
      <c r="CA314" s="15" t="s">
        <v>149</v>
      </c>
      <c r="CB314" s="15" t="s">
        <v>149</v>
      </c>
      <c r="CC314" s="15" t="s">
        <v>149</v>
      </c>
      <c r="CD314" s="15" t="s">
        <v>149</v>
      </c>
      <c r="CE314" s="15" t="s">
        <v>149</v>
      </c>
      <c r="CF314" s="15" t="s">
        <v>149</v>
      </c>
      <c r="CG314" s="15" t="s">
        <v>149</v>
      </c>
      <c r="CH314" s="15" t="s">
        <v>149</v>
      </c>
      <c r="CI314" s="15" t="s">
        <v>149</v>
      </c>
      <c r="CJ314" s="15" t="s">
        <v>149</v>
      </c>
      <c r="CK314" s="15" t="s">
        <v>149</v>
      </c>
      <c r="CL314" s="15" t="s">
        <v>149</v>
      </c>
      <c r="CM314" s="15" t="s">
        <v>149</v>
      </c>
      <c r="CN314" s="15" t="s">
        <v>149</v>
      </c>
      <c r="CO314" s="15" t="s">
        <v>149</v>
      </c>
      <c r="CP314" s="15" t="s">
        <v>149</v>
      </c>
      <c r="CQ314" s="15" t="s">
        <v>149</v>
      </c>
      <c r="CR314" s="15" t="s">
        <v>149</v>
      </c>
      <c r="CS314" s="15" t="s">
        <v>149</v>
      </c>
      <c r="CT314" s="15" t="s">
        <v>149</v>
      </c>
      <c r="CU314" s="15" t="s">
        <v>149</v>
      </c>
      <c r="CV314" s="15" t="s">
        <v>149</v>
      </c>
      <c r="CW314" s="15" t="s">
        <v>149</v>
      </c>
      <c r="CX314" s="15" t="s">
        <v>149</v>
      </c>
      <c r="CY314" s="15" t="s">
        <v>149</v>
      </c>
      <c r="CZ314" s="15" t="s">
        <v>149</v>
      </c>
      <c r="DA314" s="15" t="s">
        <v>149</v>
      </c>
      <c r="DB314" s="15" t="s">
        <v>149</v>
      </c>
      <c r="DC314" s="15" t="s">
        <v>149</v>
      </c>
      <c r="DD314" s="15" t="s">
        <v>149</v>
      </c>
      <c r="DE314" s="15" t="s">
        <v>149</v>
      </c>
      <c r="DF314" s="15" t="s">
        <v>149</v>
      </c>
      <c r="DG314" s="15" t="s">
        <v>149</v>
      </c>
      <c r="DH314" s="15" t="s">
        <v>149</v>
      </c>
      <c r="DI314" s="15" t="s">
        <v>149</v>
      </c>
      <c r="DJ314" s="15" t="s">
        <v>149</v>
      </c>
      <c r="DK314" s="15" t="s">
        <v>149</v>
      </c>
      <c r="DL314" s="15" t="s">
        <v>149</v>
      </c>
      <c r="DM314" s="15" t="s">
        <v>149</v>
      </c>
      <c r="DN314" s="15" t="s">
        <v>149</v>
      </c>
      <c r="DO314" s="15" t="s">
        <v>149</v>
      </c>
      <c r="DP314" s="15" t="s">
        <v>149</v>
      </c>
      <c r="DQ314" s="15" t="s">
        <v>149</v>
      </c>
      <c r="DR314" s="15" t="s">
        <v>149</v>
      </c>
      <c r="DS314" s="15" t="s">
        <v>149</v>
      </c>
      <c r="DT314" s="15" t="s">
        <v>149</v>
      </c>
      <c r="DU314" s="15" t="s">
        <v>149</v>
      </c>
      <c r="DV314" s="15" t="s">
        <v>149</v>
      </c>
      <c r="DW314" s="15" t="s">
        <v>149</v>
      </c>
      <c r="DX314" s="15" t="s">
        <v>149</v>
      </c>
      <c r="DY314" s="15" t="s">
        <v>149</v>
      </c>
      <c r="DZ314" s="15" t="s">
        <v>149</v>
      </c>
      <c r="EA314" s="15" t="s">
        <v>149</v>
      </c>
      <c r="EB314" s="15" t="s">
        <v>149</v>
      </c>
      <c r="EC314" s="15" t="s">
        <v>149</v>
      </c>
      <c r="ED314" s="15" t="s">
        <v>149</v>
      </c>
      <c r="EE314" s="15" t="s">
        <v>149</v>
      </c>
      <c r="EF314" s="15" t="s">
        <v>149</v>
      </c>
      <c r="EG314" s="15" t="s">
        <v>149</v>
      </c>
      <c r="EH314" s="15" t="s">
        <v>149</v>
      </c>
      <c r="EI314" s="15" t="s">
        <v>149</v>
      </c>
      <c r="EJ314" s="15" t="s">
        <v>149</v>
      </c>
      <c r="EK314" s="15" t="s">
        <v>149</v>
      </c>
      <c r="EL314" s="15" t="s">
        <v>1320</v>
      </c>
      <c r="EM314" s="15" t="s">
        <v>1321</v>
      </c>
      <c r="EN314" s="15" t="s">
        <v>1322</v>
      </c>
      <c r="EO314" s="15" t="s">
        <v>1323</v>
      </c>
      <c r="EP314" s="15" t="s">
        <v>1324</v>
      </c>
      <c r="EQ314" s="15" t="s">
        <v>1325</v>
      </c>
      <c r="ER314" s="15" t="s">
        <v>1326</v>
      </c>
      <c r="ES314" s="15" t="s">
        <v>1327</v>
      </c>
      <c r="ET314" s="15"/>
      <c r="EU314" s="15"/>
      <c r="EV314" s="15"/>
      <c r="EW314" s="15"/>
      <c r="EX314" s="15"/>
      <c r="EY314" s="15"/>
      <c r="EZ314" s="15"/>
      <c r="FA314" s="15"/>
      <c r="FB314" s="15"/>
      <c r="FC314" s="15"/>
      <c r="FD314" s="15"/>
      <c r="FE314" s="15"/>
      <c r="FF314" s="15"/>
      <c r="FG314" s="15"/>
      <c r="FH314" s="15"/>
      <c r="FI314" s="15"/>
      <c r="FJ314" s="15"/>
      <c r="FK314" s="15"/>
      <c r="FL314" s="15"/>
      <c r="FM314" s="15"/>
      <c r="FN314" s="15"/>
      <c r="FO314" s="15"/>
      <c r="FP314" s="15"/>
      <c r="FQ314" s="15"/>
      <c r="FR314" s="15"/>
      <c r="FS314" s="15"/>
      <c r="FT314" s="15"/>
      <c r="FU314" s="15"/>
      <c r="FV314" s="15"/>
      <c r="FW314" s="15"/>
      <c r="FX314" s="15"/>
      <c r="FY314" s="15"/>
      <c r="FZ314" s="15"/>
      <c r="GA314" s="15"/>
      <c r="GB314" s="15"/>
      <c r="GC314" s="15"/>
      <c r="GD314" s="15"/>
      <c r="GE314" s="15"/>
      <c r="GF314" s="15"/>
      <c r="GG314" s="15"/>
      <c r="GH314" s="15"/>
      <c r="GI314" s="15"/>
      <c r="GJ314" s="15"/>
      <c r="GK314" s="15"/>
      <c r="GL314" s="15"/>
      <c r="GM314" s="15"/>
      <c r="GN314" s="15"/>
      <c r="GO314" s="15"/>
      <c r="GP314" s="15"/>
      <c r="GQ314" s="15"/>
      <c r="GR314" s="15"/>
      <c r="GS314" s="15"/>
      <c r="GT314" s="15"/>
      <c r="GU314" s="15"/>
      <c r="GV314" s="15"/>
      <c r="GW314" s="15"/>
      <c r="GX314" s="15"/>
      <c r="GY314" s="15"/>
      <c r="GZ314" s="15"/>
      <c r="HA314" s="15"/>
      <c r="HB314" s="15"/>
      <c r="HC314" s="15"/>
      <c r="HD314" s="15"/>
      <c r="HE314" s="15"/>
      <c r="HF314" s="15"/>
      <c r="HG314" s="15"/>
      <c r="HH314" s="15"/>
      <c r="HI314" s="15"/>
      <c r="HJ314" s="15"/>
      <c r="HK314" s="15"/>
      <c r="HL314" s="15"/>
      <c r="HM314" s="15"/>
      <c r="HN314" s="15"/>
      <c r="HO314" s="15"/>
      <c r="HP314" s="15"/>
      <c r="HQ314" s="15"/>
      <c r="HR314" s="15"/>
      <c r="HS314" s="15"/>
      <c r="HT314" s="15"/>
      <c r="HU314" s="15"/>
      <c r="HV314" s="15"/>
      <c r="HW314" s="15"/>
      <c r="HX314" s="15"/>
      <c r="HY314" s="15"/>
      <c r="HZ314" s="15"/>
    </row>
    <row r="315" spans="1:234" s="25" customFormat="1" ht="22.5" customHeight="1" x14ac:dyDescent="0.35">
      <c r="A315" s="29">
        <v>313</v>
      </c>
      <c r="B315" s="15" t="s">
        <v>2280</v>
      </c>
      <c r="C315" s="20" t="s">
        <v>945</v>
      </c>
      <c r="D315" s="15" t="s">
        <v>353</v>
      </c>
      <c r="E315" s="15" t="s">
        <v>1329</v>
      </c>
      <c r="F315" s="15">
        <v>56</v>
      </c>
      <c r="G315" s="15">
        <v>5</v>
      </c>
      <c r="H315" s="15" t="s">
        <v>157</v>
      </c>
      <c r="I315" s="15" t="s">
        <v>158</v>
      </c>
      <c r="J315" s="42">
        <v>4000000</v>
      </c>
      <c r="K315" s="42">
        <v>3500000</v>
      </c>
      <c r="L315" s="15" t="s">
        <v>318</v>
      </c>
      <c r="M315" s="15" t="s">
        <v>147</v>
      </c>
      <c r="N315" s="15">
        <v>135</v>
      </c>
      <c r="O315" s="15" t="s">
        <v>356</v>
      </c>
      <c r="P315" s="15">
        <v>12</v>
      </c>
      <c r="Q315" s="15" t="s">
        <v>827</v>
      </c>
      <c r="R315" s="15" t="s">
        <v>149</v>
      </c>
      <c r="S315" s="15" t="s">
        <v>149</v>
      </c>
      <c r="T315" s="15" t="s">
        <v>149</v>
      </c>
      <c r="U315" s="15" t="s">
        <v>149</v>
      </c>
      <c r="V315" s="15" t="s">
        <v>149</v>
      </c>
      <c r="W315" s="15" t="s">
        <v>149</v>
      </c>
      <c r="X315" s="15" t="s">
        <v>149</v>
      </c>
      <c r="Y315" s="15" t="s">
        <v>149</v>
      </c>
      <c r="Z315" s="15" t="s">
        <v>149</v>
      </c>
      <c r="AA315" s="15" t="s">
        <v>149</v>
      </c>
      <c r="AB315" s="15" t="s">
        <v>149</v>
      </c>
      <c r="AC315" s="15" t="s">
        <v>149</v>
      </c>
      <c r="AD315" s="15" t="s">
        <v>149</v>
      </c>
      <c r="AE315" s="15" t="s">
        <v>149</v>
      </c>
      <c r="AF315" s="15" t="s">
        <v>149</v>
      </c>
      <c r="AG315" s="15" t="s">
        <v>149</v>
      </c>
      <c r="AH315" s="15" t="s">
        <v>149</v>
      </c>
      <c r="AI315" s="15" t="s">
        <v>149</v>
      </c>
      <c r="AJ315" s="15" t="s">
        <v>149</v>
      </c>
      <c r="AK315" s="15" t="s">
        <v>149</v>
      </c>
      <c r="AL315" s="15" t="s">
        <v>149</v>
      </c>
      <c r="AM315" s="15" t="s">
        <v>149</v>
      </c>
      <c r="AN315" s="15" t="s">
        <v>149</v>
      </c>
      <c r="AO315" s="15" t="s">
        <v>149</v>
      </c>
      <c r="AP315" s="15" t="s">
        <v>149</v>
      </c>
      <c r="AQ315" s="15" t="s">
        <v>149</v>
      </c>
      <c r="AR315" s="15" t="s">
        <v>149</v>
      </c>
      <c r="AS315" s="15" t="s">
        <v>149</v>
      </c>
      <c r="AT315" s="15" t="s">
        <v>149</v>
      </c>
      <c r="AU315" s="15" t="s">
        <v>149</v>
      </c>
      <c r="AV315" s="15" t="s">
        <v>149</v>
      </c>
      <c r="AW315" s="15" t="s">
        <v>149</v>
      </c>
      <c r="AX315" s="15" t="s">
        <v>149</v>
      </c>
      <c r="AY315" s="15" t="s">
        <v>149</v>
      </c>
      <c r="AZ315" s="15" t="s">
        <v>149</v>
      </c>
      <c r="BA315" s="15" t="s">
        <v>149</v>
      </c>
      <c r="BB315" s="15" t="s">
        <v>149</v>
      </c>
      <c r="BC315" s="15"/>
      <c r="BD315" s="15" t="s">
        <v>149</v>
      </c>
      <c r="BE315" s="15" t="s">
        <v>149</v>
      </c>
      <c r="BF315" s="15" t="s">
        <v>149</v>
      </c>
      <c r="BG315" s="15" t="s">
        <v>149</v>
      </c>
      <c r="BH315" s="15" t="s">
        <v>149</v>
      </c>
      <c r="BI315" s="15" t="s">
        <v>149</v>
      </c>
      <c r="BJ315" s="15" t="s">
        <v>149</v>
      </c>
      <c r="BK315" s="15" t="s">
        <v>149</v>
      </c>
      <c r="BL315" s="15" t="s">
        <v>149</v>
      </c>
      <c r="BM315" s="15" t="s">
        <v>149</v>
      </c>
      <c r="BN315" s="15" t="s">
        <v>149</v>
      </c>
      <c r="BO315" s="15" t="s">
        <v>632</v>
      </c>
      <c r="BP315" s="15" t="s">
        <v>149</v>
      </c>
      <c r="BQ315" s="15" t="s">
        <v>149</v>
      </c>
      <c r="BR315" s="15" t="s">
        <v>149</v>
      </c>
      <c r="BS315" s="15" t="s">
        <v>149</v>
      </c>
      <c r="BT315" s="15" t="s">
        <v>149</v>
      </c>
      <c r="BU315" s="15" t="s">
        <v>149</v>
      </c>
      <c r="BV315" s="15" t="s">
        <v>149</v>
      </c>
      <c r="BW315" s="15" t="s">
        <v>149</v>
      </c>
      <c r="BX315" s="15" t="s">
        <v>149</v>
      </c>
      <c r="BY315" s="15" t="s">
        <v>149</v>
      </c>
      <c r="BZ315" s="15" t="s">
        <v>149</v>
      </c>
      <c r="CA315" s="15" t="s">
        <v>149</v>
      </c>
      <c r="CB315" s="15" t="s">
        <v>149</v>
      </c>
      <c r="CC315" s="15" t="s">
        <v>149</v>
      </c>
      <c r="CD315" s="15" t="s">
        <v>149</v>
      </c>
      <c r="CE315" s="15" t="s">
        <v>149</v>
      </c>
      <c r="CF315" s="15" t="s">
        <v>149</v>
      </c>
      <c r="CG315" s="15" t="s">
        <v>149</v>
      </c>
      <c r="CH315" s="15" t="s">
        <v>149</v>
      </c>
      <c r="CI315" s="15" t="s">
        <v>149</v>
      </c>
      <c r="CJ315" s="15" t="s">
        <v>149</v>
      </c>
      <c r="CK315" s="15" t="s">
        <v>149</v>
      </c>
      <c r="CL315" s="15" t="s">
        <v>149</v>
      </c>
      <c r="CM315" s="15" t="s">
        <v>149</v>
      </c>
      <c r="CN315" s="15" t="s">
        <v>149</v>
      </c>
      <c r="CO315" s="15" t="s">
        <v>149</v>
      </c>
      <c r="CP315" s="15" t="s">
        <v>149</v>
      </c>
      <c r="CQ315" s="15" t="s">
        <v>149</v>
      </c>
      <c r="CR315" s="15" t="s">
        <v>149</v>
      </c>
      <c r="CS315" s="15" t="s">
        <v>149</v>
      </c>
      <c r="CT315" s="15" t="s">
        <v>149</v>
      </c>
      <c r="CU315" s="15" t="s">
        <v>149</v>
      </c>
      <c r="CV315" s="15" t="s">
        <v>149</v>
      </c>
      <c r="CW315" s="15" t="s">
        <v>149</v>
      </c>
      <c r="CX315" s="15" t="s">
        <v>149</v>
      </c>
      <c r="CY315" s="15" t="s">
        <v>149</v>
      </c>
      <c r="CZ315" s="15" t="s">
        <v>149</v>
      </c>
      <c r="DA315" s="15" t="s">
        <v>149</v>
      </c>
      <c r="DB315" s="15" t="s">
        <v>149</v>
      </c>
      <c r="DC315" s="15" t="s">
        <v>149</v>
      </c>
      <c r="DD315" s="15" t="s">
        <v>149</v>
      </c>
      <c r="DE315" s="15" t="s">
        <v>149</v>
      </c>
      <c r="DF315" s="15" t="s">
        <v>149</v>
      </c>
      <c r="DG315" s="15" t="s">
        <v>149</v>
      </c>
      <c r="DH315" s="15" t="s">
        <v>149</v>
      </c>
      <c r="DI315" s="15" t="s">
        <v>149</v>
      </c>
      <c r="DJ315" s="15" t="s">
        <v>149</v>
      </c>
      <c r="DK315" s="15" t="s">
        <v>149</v>
      </c>
      <c r="DL315" s="15" t="s">
        <v>149</v>
      </c>
      <c r="DM315" s="15" t="s">
        <v>149</v>
      </c>
      <c r="DN315" s="15" t="s">
        <v>149</v>
      </c>
      <c r="DO315" s="15" t="s">
        <v>149</v>
      </c>
      <c r="DP315" s="15" t="s">
        <v>149</v>
      </c>
      <c r="DQ315" s="15" t="s">
        <v>149</v>
      </c>
      <c r="DR315" s="15" t="s">
        <v>149</v>
      </c>
      <c r="DS315" s="15" t="s">
        <v>149</v>
      </c>
      <c r="DT315" s="15" t="s">
        <v>149</v>
      </c>
      <c r="DU315" s="15" t="s">
        <v>149</v>
      </c>
      <c r="DV315" s="15" t="s">
        <v>149</v>
      </c>
      <c r="DW315" s="15" t="s">
        <v>149</v>
      </c>
      <c r="DX315" s="15" t="s">
        <v>149</v>
      </c>
      <c r="DY315" s="15" t="s">
        <v>149</v>
      </c>
      <c r="DZ315" s="15" t="s">
        <v>149</v>
      </c>
      <c r="EA315" s="15" t="s">
        <v>149</v>
      </c>
      <c r="EB315" s="15" t="s">
        <v>149</v>
      </c>
      <c r="EC315" s="15" t="s">
        <v>149</v>
      </c>
      <c r="ED315" s="15" t="s">
        <v>149</v>
      </c>
      <c r="EE315" s="15" t="s">
        <v>149</v>
      </c>
      <c r="EF315" s="15" t="s">
        <v>149</v>
      </c>
      <c r="EG315" s="15" t="s">
        <v>149</v>
      </c>
      <c r="EH315" s="15" t="s">
        <v>149</v>
      </c>
      <c r="EI315" s="15" t="s">
        <v>149</v>
      </c>
      <c r="EJ315" s="15" t="s">
        <v>149</v>
      </c>
      <c r="EK315" s="15" t="s">
        <v>149</v>
      </c>
      <c r="EL315" s="15" t="s">
        <v>1330</v>
      </c>
      <c r="EM315" s="15" t="s">
        <v>411</v>
      </c>
      <c r="EN315" s="15" t="s">
        <v>1331</v>
      </c>
      <c r="EO315" s="15" t="s">
        <v>1332</v>
      </c>
      <c r="EP315" s="15" t="s">
        <v>1333</v>
      </c>
      <c r="EQ315" s="15" t="s">
        <v>407</v>
      </c>
      <c r="ER315" s="15" t="s">
        <v>1334</v>
      </c>
      <c r="ES315" s="15" t="s">
        <v>411</v>
      </c>
      <c r="ET315" s="15"/>
      <c r="EU315" s="15"/>
      <c r="EV315" s="15"/>
      <c r="EW315" s="15"/>
      <c r="EX315" s="15"/>
      <c r="EY315" s="15"/>
      <c r="EZ315" s="15"/>
      <c r="FA315" s="15"/>
      <c r="FB315" s="15"/>
      <c r="FC315" s="15"/>
      <c r="FD315" s="15"/>
      <c r="FE315" s="15"/>
      <c r="FF315" s="15"/>
      <c r="FG315" s="15"/>
      <c r="FH315" s="15"/>
      <c r="FI315" s="15"/>
      <c r="FJ315" s="15"/>
      <c r="FK315" s="15"/>
      <c r="FL315" s="15"/>
      <c r="FM315" s="15"/>
      <c r="FN315" s="15"/>
      <c r="FO315" s="15"/>
      <c r="FP315" s="15"/>
      <c r="FQ315" s="15"/>
      <c r="FR315" s="15"/>
      <c r="FS315" s="15"/>
      <c r="FT315" s="15"/>
      <c r="FU315" s="15"/>
      <c r="FV315" s="15"/>
      <c r="FW315" s="15"/>
      <c r="FX315" s="15"/>
      <c r="FY315" s="15"/>
      <c r="FZ315" s="15"/>
      <c r="GA315" s="15"/>
      <c r="GB315" s="15"/>
      <c r="GC315" s="15"/>
      <c r="GD315" s="15"/>
      <c r="GE315" s="15"/>
      <c r="GF315" s="15"/>
      <c r="GG315" s="15"/>
      <c r="GH315" s="15"/>
      <c r="GI315" s="15"/>
      <c r="GJ315" s="15"/>
      <c r="GK315" s="15"/>
      <c r="GL315" s="15"/>
      <c r="GM315" s="15"/>
      <c r="GN315" s="15"/>
      <c r="GO315" s="15"/>
      <c r="GP315" s="15"/>
      <c r="GQ315" s="15"/>
      <c r="GR315" s="15"/>
      <c r="GS315" s="15"/>
      <c r="GT315" s="15"/>
      <c r="GU315" s="15"/>
      <c r="GV315" s="15"/>
      <c r="GW315" s="15"/>
      <c r="GX315" s="15"/>
      <c r="GY315" s="15"/>
      <c r="GZ315" s="15"/>
      <c r="HA315" s="15"/>
      <c r="HB315" s="15"/>
      <c r="HC315" s="15"/>
      <c r="HD315" s="15"/>
      <c r="HE315" s="15"/>
      <c r="HF315" s="15"/>
      <c r="HG315" s="15"/>
      <c r="HH315" s="15"/>
      <c r="HI315" s="15"/>
      <c r="HJ315" s="15"/>
      <c r="HK315" s="15"/>
      <c r="HL315" s="15"/>
      <c r="HM315" s="15"/>
      <c r="HN315" s="15"/>
      <c r="HO315" s="15"/>
      <c r="HP315" s="15"/>
      <c r="HQ315" s="15"/>
      <c r="HR315" s="15"/>
      <c r="HS315" s="15"/>
      <c r="HT315" s="15"/>
      <c r="HU315" s="15"/>
      <c r="HV315" s="15"/>
      <c r="HW315" s="15"/>
      <c r="HX315" s="15"/>
      <c r="HY315" s="15"/>
      <c r="HZ315" s="15"/>
    </row>
    <row r="316" spans="1:234" s="25" customFormat="1" ht="22.5" customHeight="1" x14ac:dyDescent="0.35">
      <c r="A316" s="29">
        <v>314</v>
      </c>
      <c r="B316" s="15" t="s">
        <v>2281</v>
      </c>
      <c r="C316" s="20" t="s">
        <v>1336</v>
      </c>
      <c r="D316" s="15" t="s">
        <v>353</v>
      </c>
      <c r="E316" s="15" t="s">
        <v>1319</v>
      </c>
      <c r="F316" s="15">
        <v>58</v>
      </c>
      <c r="G316" s="15">
        <v>4</v>
      </c>
      <c r="H316" s="15" t="s">
        <v>157</v>
      </c>
      <c r="I316" s="15" t="s">
        <v>210</v>
      </c>
      <c r="J316" s="42">
        <v>5000000</v>
      </c>
      <c r="K316" s="42">
        <v>3500000</v>
      </c>
      <c r="L316" s="15" t="s">
        <v>255</v>
      </c>
      <c r="M316" s="15" t="s">
        <v>147</v>
      </c>
      <c r="N316" s="15">
        <v>380</v>
      </c>
      <c r="O316" s="15" t="s">
        <v>174</v>
      </c>
      <c r="P316" s="15">
        <v>10</v>
      </c>
      <c r="Q316" s="15" t="s">
        <v>827</v>
      </c>
      <c r="R316" s="15" t="s">
        <v>149</v>
      </c>
      <c r="S316" s="15" t="s">
        <v>149</v>
      </c>
      <c r="T316" s="15" t="s">
        <v>149</v>
      </c>
      <c r="U316" s="15" t="s">
        <v>149</v>
      </c>
      <c r="V316" s="15" t="s">
        <v>149</v>
      </c>
      <c r="W316" s="15" t="s">
        <v>149</v>
      </c>
      <c r="X316" s="15" t="s">
        <v>149</v>
      </c>
      <c r="Y316" s="15" t="s">
        <v>149</v>
      </c>
      <c r="Z316" s="15" t="s">
        <v>149</v>
      </c>
      <c r="AA316" s="15" t="s">
        <v>149</v>
      </c>
      <c r="AB316" s="15" t="s">
        <v>149</v>
      </c>
      <c r="AC316" s="15" t="s">
        <v>149</v>
      </c>
      <c r="AD316" s="15" t="s">
        <v>149</v>
      </c>
      <c r="AE316" s="15" t="s">
        <v>149</v>
      </c>
      <c r="AF316" s="15" t="s">
        <v>149</v>
      </c>
      <c r="AG316" s="15" t="s">
        <v>149</v>
      </c>
      <c r="AH316" s="15" t="s">
        <v>149</v>
      </c>
      <c r="AI316" s="15" t="s">
        <v>149</v>
      </c>
      <c r="AJ316" s="15" t="s">
        <v>149</v>
      </c>
      <c r="AK316" s="15" t="s">
        <v>149</v>
      </c>
      <c r="AL316" s="15" t="s">
        <v>149</v>
      </c>
      <c r="AM316" s="15" t="s">
        <v>149</v>
      </c>
      <c r="AN316" s="15" t="s">
        <v>149</v>
      </c>
      <c r="AO316" s="15" t="s">
        <v>149</v>
      </c>
      <c r="AP316" s="15" t="s">
        <v>149</v>
      </c>
      <c r="AQ316" s="15" t="s">
        <v>149</v>
      </c>
      <c r="AR316" s="15" t="s">
        <v>149</v>
      </c>
      <c r="AS316" s="15" t="s">
        <v>149</v>
      </c>
      <c r="AT316" s="15" t="s">
        <v>149</v>
      </c>
      <c r="AU316" s="15" t="s">
        <v>149</v>
      </c>
      <c r="AV316" s="15" t="s">
        <v>149</v>
      </c>
      <c r="AW316" s="15" t="s">
        <v>149</v>
      </c>
      <c r="AX316" s="15" t="s">
        <v>149</v>
      </c>
      <c r="AY316" s="15" t="s">
        <v>149</v>
      </c>
      <c r="AZ316" s="15" t="s">
        <v>149</v>
      </c>
      <c r="BA316" s="15" t="s">
        <v>149</v>
      </c>
      <c r="BB316" s="15" t="s">
        <v>149</v>
      </c>
      <c r="BC316" s="15"/>
      <c r="BD316" s="15" t="s">
        <v>149</v>
      </c>
      <c r="BE316" s="15" t="s">
        <v>149</v>
      </c>
      <c r="BF316" s="15" t="s">
        <v>149</v>
      </c>
      <c r="BG316" s="15" t="s">
        <v>149</v>
      </c>
      <c r="BH316" s="15" t="s">
        <v>149</v>
      </c>
      <c r="BI316" s="15" t="s">
        <v>149</v>
      </c>
      <c r="BJ316" s="15" t="s">
        <v>149</v>
      </c>
      <c r="BK316" s="15" t="s">
        <v>149</v>
      </c>
      <c r="BL316" s="15" t="s">
        <v>149</v>
      </c>
      <c r="BM316" s="15" t="s">
        <v>149</v>
      </c>
      <c r="BN316" s="15" t="s">
        <v>149</v>
      </c>
      <c r="BO316" s="15" t="s">
        <v>632</v>
      </c>
      <c r="BP316" s="15" t="s">
        <v>149</v>
      </c>
      <c r="BQ316" s="15" t="s">
        <v>149</v>
      </c>
      <c r="BR316" s="15" t="s">
        <v>149</v>
      </c>
      <c r="BS316" s="15" t="s">
        <v>149</v>
      </c>
      <c r="BT316" s="15" t="s">
        <v>149</v>
      </c>
      <c r="BU316" s="15" t="s">
        <v>149</v>
      </c>
      <c r="BV316" s="15" t="s">
        <v>149</v>
      </c>
      <c r="BW316" s="15" t="s">
        <v>149</v>
      </c>
      <c r="BX316" s="15" t="s">
        <v>149</v>
      </c>
      <c r="BY316" s="15" t="s">
        <v>149</v>
      </c>
      <c r="BZ316" s="15" t="s">
        <v>149</v>
      </c>
      <c r="CA316" s="15" t="s">
        <v>149</v>
      </c>
      <c r="CB316" s="15" t="s">
        <v>149</v>
      </c>
      <c r="CC316" s="15" t="s">
        <v>149</v>
      </c>
      <c r="CD316" s="15" t="s">
        <v>149</v>
      </c>
      <c r="CE316" s="15" t="s">
        <v>149</v>
      </c>
      <c r="CF316" s="15" t="s">
        <v>149</v>
      </c>
      <c r="CG316" s="15" t="s">
        <v>149</v>
      </c>
      <c r="CH316" s="15" t="s">
        <v>149</v>
      </c>
      <c r="CI316" s="15" t="s">
        <v>149</v>
      </c>
      <c r="CJ316" s="15" t="s">
        <v>149</v>
      </c>
      <c r="CK316" s="15" t="s">
        <v>149</v>
      </c>
      <c r="CL316" s="15" t="s">
        <v>149</v>
      </c>
      <c r="CM316" s="15" t="s">
        <v>149</v>
      </c>
      <c r="CN316" s="15" t="s">
        <v>149</v>
      </c>
      <c r="CO316" s="15" t="s">
        <v>149</v>
      </c>
      <c r="CP316" s="15" t="s">
        <v>149</v>
      </c>
      <c r="CQ316" s="15" t="s">
        <v>149</v>
      </c>
      <c r="CR316" s="15" t="s">
        <v>149</v>
      </c>
      <c r="CS316" s="15" t="s">
        <v>149</v>
      </c>
      <c r="CT316" s="15" t="s">
        <v>149</v>
      </c>
      <c r="CU316" s="15" t="s">
        <v>149</v>
      </c>
      <c r="CV316" s="15" t="s">
        <v>149</v>
      </c>
      <c r="CW316" s="15" t="s">
        <v>149</v>
      </c>
      <c r="CX316" s="15" t="s">
        <v>149</v>
      </c>
      <c r="CY316" s="15" t="s">
        <v>149</v>
      </c>
      <c r="CZ316" s="15" t="s">
        <v>149</v>
      </c>
      <c r="DA316" s="15" t="s">
        <v>149</v>
      </c>
      <c r="DB316" s="15" t="s">
        <v>149</v>
      </c>
      <c r="DC316" s="15" t="s">
        <v>149</v>
      </c>
      <c r="DD316" s="15" t="s">
        <v>149</v>
      </c>
      <c r="DE316" s="15" t="s">
        <v>149</v>
      </c>
      <c r="DF316" s="15" t="s">
        <v>149</v>
      </c>
      <c r="DG316" s="15" t="s">
        <v>149</v>
      </c>
      <c r="DH316" s="15" t="s">
        <v>149</v>
      </c>
      <c r="DI316" s="15" t="s">
        <v>149</v>
      </c>
      <c r="DJ316" s="15" t="s">
        <v>149</v>
      </c>
      <c r="DK316" s="15" t="s">
        <v>149</v>
      </c>
      <c r="DL316" s="15" t="s">
        <v>149</v>
      </c>
      <c r="DM316" s="15" t="s">
        <v>149</v>
      </c>
      <c r="DN316" s="15" t="s">
        <v>149</v>
      </c>
      <c r="DO316" s="15" t="s">
        <v>149</v>
      </c>
      <c r="DP316" s="15" t="s">
        <v>149</v>
      </c>
      <c r="DQ316" s="15" t="s">
        <v>149</v>
      </c>
      <c r="DR316" s="15" t="s">
        <v>149</v>
      </c>
      <c r="DS316" s="15" t="s">
        <v>149</v>
      </c>
      <c r="DT316" s="15" t="s">
        <v>149</v>
      </c>
      <c r="DU316" s="15" t="s">
        <v>149</v>
      </c>
      <c r="DV316" s="15" t="s">
        <v>149</v>
      </c>
      <c r="DW316" s="15" t="s">
        <v>149</v>
      </c>
      <c r="DX316" s="15" t="s">
        <v>149</v>
      </c>
      <c r="DY316" s="15" t="s">
        <v>149</v>
      </c>
      <c r="DZ316" s="15" t="s">
        <v>149</v>
      </c>
      <c r="EA316" s="15" t="s">
        <v>149</v>
      </c>
      <c r="EB316" s="15" t="s">
        <v>149</v>
      </c>
      <c r="EC316" s="15" t="s">
        <v>149</v>
      </c>
      <c r="ED316" s="15" t="s">
        <v>149</v>
      </c>
      <c r="EE316" s="15" t="s">
        <v>149</v>
      </c>
      <c r="EF316" s="15" t="s">
        <v>149</v>
      </c>
      <c r="EG316" s="15" t="s">
        <v>149</v>
      </c>
      <c r="EH316" s="15" t="s">
        <v>149</v>
      </c>
      <c r="EI316" s="15" t="s">
        <v>149</v>
      </c>
      <c r="EJ316" s="15" t="s">
        <v>149</v>
      </c>
      <c r="EK316" s="15" t="s">
        <v>149</v>
      </c>
      <c r="EL316" s="15" t="s">
        <v>1337</v>
      </c>
      <c r="EM316" s="15" t="s">
        <v>411</v>
      </c>
      <c r="EN316" s="15" t="s">
        <v>1331</v>
      </c>
      <c r="EO316" s="15" t="s">
        <v>1338</v>
      </c>
      <c r="EP316" s="15" t="s">
        <v>1339</v>
      </c>
      <c r="EQ316" s="15" t="s">
        <v>407</v>
      </c>
      <c r="ER316" s="15" t="s">
        <v>1334</v>
      </c>
      <c r="ES316" s="15" t="s">
        <v>411</v>
      </c>
      <c r="ET316" s="15"/>
      <c r="EU316" s="15"/>
      <c r="EV316" s="15"/>
      <c r="EW316" s="15"/>
      <c r="EX316" s="15"/>
      <c r="EY316" s="15"/>
      <c r="EZ316" s="15"/>
      <c r="FA316" s="15"/>
      <c r="FB316" s="15"/>
      <c r="FC316" s="15"/>
      <c r="FD316" s="15"/>
      <c r="FE316" s="15"/>
      <c r="FF316" s="15"/>
      <c r="FG316" s="15"/>
      <c r="FH316" s="15"/>
      <c r="FI316" s="15"/>
      <c r="FJ316" s="15"/>
      <c r="FK316" s="15"/>
      <c r="FL316" s="15"/>
      <c r="FM316" s="15"/>
      <c r="FN316" s="15"/>
      <c r="FO316" s="15"/>
      <c r="FP316" s="15"/>
      <c r="FQ316" s="15"/>
      <c r="FR316" s="15"/>
      <c r="FS316" s="15"/>
      <c r="FT316" s="15"/>
      <c r="FU316" s="15"/>
      <c r="FV316" s="15"/>
      <c r="FW316" s="15"/>
      <c r="FX316" s="15"/>
      <c r="FY316" s="15"/>
      <c r="FZ316" s="15"/>
      <c r="GA316" s="15"/>
      <c r="GB316" s="15"/>
      <c r="GC316" s="15"/>
      <c r="GD316" s="15"/>
      <c r="GE316" s="15"/>
      <c r="GF316" s="15"/>
      <c r="GG316" s="15"/>
      <c r="GH316" s="15"/>
      <c r="GI316" s="15"/>
      <c r="GJ316" s="15"/>
      <c r="GK316" s="15"/>
      <c r="GL316" s="15"/>
      <c r="GM316" s="15"/>
      <c r="GN316" s="15"/>
      <c r="GO316" s="15"/>
      <c r="GP316" s="15"/>
      <c r="GQ316" s="15"/>
      <c r="GR316" s="15"/>
      <c r="GS316" s="15"/>
      <c r="GT316" s="15"/>
      <c r="GU316" s="15"/>
      <c r="GV316" s="15"/>
      <c r="GW316" s="15"/>
      <c r="GX316" s="15"/>
      <c r="GY316" s="15"/>
      <c r="GZ316" s="15"/>
      <c r="HA316" s="15"/>
      <c r="HB316" s="15"/>
      <c r="HC316" s="15"/>
      <c r="HD316" s="15"/>
      <c r="HE316" s="15"/>
      <c r="HF316" s="15"/>
      <c r="HG316" s="15"/>
      <c r="HH316" s="15"/>
      <c r="HI316" s="15"/>
      <c r="HJ316" s="15"/>
      <c r="HK316" s="15"/>
      <c r="HL316" s="15"/>
      <c r="HM316" s="15"/>
      <c r="HN316" s="15"/>
      <c r="HO316" s="15"/>
      <c r="HP316" s="15"/>
      <c r="HQ316" s="15"/>
      <c r="HR316" s="15"/>
      <c r="HS316" s="15"/>
      <c r="HT316" s="15"/>
      <c r="HU316" s="15"/>
      <c r="HV316" s="15"/>
      <c r="HW316" s="15"/>
      <c r="HX316" s="15"/>
      <c r="HY316" s="15"/>
      <c r="HZ316" s="15"/>
    </row>
    <row r="317" spans="1:234" s="25" customFormat="1" ht="22.5" customHeight="1" x14ac:dyDescent="0.35">
      <c r="A317" s="29">
        <v>315</v>
      </c>
      <c r="B317" s="15" t="s">
        <v>2282</v>
      </c>
      <c r="C317" s="20" t="s">
        <v>959</v>
      </c>
      <c r="D317" s="15" t="s">
        <v>368</v>
      </c>
      <c r="E317" s="15" t="s">
        <v>1341</v>
      </c>
      <c r="F317" s="15">
        <v>53</v>
      </c>
      <c r="G317" s="15">
        <v>3</v>
      </c>
      <c r="H317" s="15" t="s">
        <v>157</v>
      </c>
      <c r="I317" s="15" t="s">
        <v>158</v>
      </c>
      <c r="J317" s="42">
        <v>4000000</v>
      </c>
      <c r="K317" s="42">
        <v>3500000</v>
      </c>
      <c r="L317" s="15" t="s">
        <v>259</v>
      </c>
      <c r="M317" s="15" t="s">
        <v>147</v>
      </c>
      <c r="N317" s="15">
        <v>200</v>
      </c>
      <c r="O317" s="15" t="s">
        <v>356</v>
      </c>
      <c r="P317" s="15">
        <v>11</v>
      </c>
      <c r="Q317" s="15" t="s">
        <v>827</v>
      </c>
      <c r="R317" s="15" t="s">
        <v>149</v>
      </c>
      <c r="S317" s="15" t="s">
        <v>149</v>
      </c>
      <c r="T317" s="15" t="s">
        <v>149</v>
      </c>
      <c r="U317" s="15" t="s">
        <v>149</v>
      </c>
      <c r="V317" s="15" t="s">
        <v>149</v>
      </c>
      <c r="W317" s="15" t="s">
        <v>149</v>
      </c>
      <c r="X317" s="15" t="s">
        <v>149</v>
      </c>
      <c r="Y317" s="15" t="s">
        <v>149</v>
      </c>
      <c r="Z317" s="15" t="s">
        <v>149</v>
      </c>
      <c r="AA317" s="15" t="s">
        <v>149</v>
      </c>
      <c r="AB317" s="15" t="s">
        <v>149</v>
      </c>
      <c r="AC317" s="15" t="s">
        <v>149</v>
      </c>
      <c r="AD317" s="15" t="s">
        <v>149</v>
      </c>
      <c r="AE317" s="15" t="s">
        <v>149</v>
      </c>
      <c r="AF317" s="15" t="s">
        <v>149</v>
      </c>
      <c r="AG317" s="15" t="s">
        <v>149</v>
      </c>
      <c r="AH317" s="15" t="s">
        <v>149</v>
      </c>
      <c r="AI317" s="15" t="s">
        <v>149</v>
      </c>
      <c r="AJ317" s="15" t="s">
        <v>149</v>
      </c>
      <c r="AK317" s="15" t="s">
        <v>149</v>
      </c>
      <c r="AL317" s="15" t="s">
        <v>149</v>
      </c>
      <c r="AM317" s="15" t="s">
        <v>149</v>
      </c>
      <c r="AN317" s="15" t="s">
        <v>149</v>
      </c>
      <c r="AO317" s="15" t="s">
        <v>149</v>
      </c>
      <c r="AP317" s="15" t="s">
        <v>149</v>
      </c>
      <c r="AQ317" s="15" t="s">
        <v>149</v>
      </c>
      <c r="AR317" s="15" t="s">
        <v>149</v>
      </c>
      <c r="AS317" s="15" t="s">
        <v>149</v>
      </c>
      <c r="AT317" s="15" t="s">
        <v>149</v>
      </c>
      <c r="AU317" s="15" t="s">
        <v>149</v>
      </c>
      <c r="AV317" s="15" t="s">
        <v>149</v>
      </c>
      <c r="AW317" s="15" t="s">
        <v>149</v>
      </c>
      <c r="AX317" s="15" t="s">
        <v>149</v>
      </c>
      <c r="AY317" s="15" t="s">
        <v>149</v>
      </c>
      <c r="AZ317" s="15" t="s">
        <v>149</v>
      </c>
      <c r="BA317" s="15" t="s">
        <v>149</v>
      </c>
      <c r="BB317" s="15" t="s">
        <v>149</v>
      </c>
      <c r="BC317" s="15"/>
      <c r="BD317" s="15" t="s">
        <v>149</v>
      </c>
      <c r="BE317" s="15" t="s">
        <v>149</v>
      </c>
      <c r="BF317" s="15" t="s">
        <v>149</v>
      </c>
      <c r="BG317" s="15" t="s">
        <v>149</v>
      </c>
      <c r="BH317" s="15" t="s">
        <v>149</v>
      </c>
      <c r="BI317" s="15" t="s">
        <v>149</v>
      </c>
      <c r="BJ317" s="15" t="s">
        <v>149</v>
      </c>
      <c r="BK317" s="15" t="s">
        <v>149</v>
      </c>
      <c r="BL317" s="15" t="s">
        <v>149</v>
      </c>
      <c r="BM317" s="15" t="s">
        <v>149</v>
      </c>
      <c r="BN317" s="15" t="s">
        <v>149</v>
      </c>
      <c r="BO317" s="15" t="s">
        <v>632</v>
      </c>
      <c r="BP317" s="15" t="s">
        <v>149</v>
      </c>
      <c r="BQ317" s="15" t="s">
        <v>149</v>
      </c>
      <c r="BR317" s="15" t="s">
        <v>149</v>
      </c>
      <c r="BS317" s="15" t="s">
        <v>149</v>
      </c>
      <c r="BT317" s="15" t="s">
        <v>149</v>
      </c>
      <c r="BU317" s="15" t="s">
        <v>149</v>
      </c>
      <c r="BV317" s="15" t="s">
        <v>149</v>
      </c>
      <c r="BW317" s="15" t="s">
        <v>149</v>
      </c>
      <c r="BX317" s="15" t="s">
        <v>149</v>
      </c>
      <c r="BY317" s="15" t="s">
        <v>149</v>
      </c>
      <c r="BZ317" s="15" t="s">
        <v>149</v>
      </c>
      <c r="CA317" s="15" t="s">
        <v>149</v>
      </c>
      <c r="CB317" s="15" t="s">
        <v>149</v>
      </c>
      <c r="CC317" s="15" t="s">
        <v>149</v>
      </c>
      <c r="CD317" s="15" t="s">
        <v>149</v>
      </c>
      <c r="CE317" s="15" t="s">
        <v>149</v>
      </c>
      <c r="CF317" s="15" t="s">
        <v>149</v>
      </c>
      <c r="CG317" s="15" t="s">
        <v>149</v>
      </c>
      <c r="CH317" s="15" t="s">
        <v>149</v>
      </c>
      <c r="CI317" s="15" t="s">
        <v>149</v>
      </c>
      <c r="CJ317" s="15" t="s">
        <v>149</v>
      </c>
      <c r="CK317" s="15" t="s">
        <v>149</v>
      </c>
      <c r="CL317" s="15" t="s">
        <v>149</v>
      </c>
      <c r="CM317" s="15" t="s">
        <v>149</v>
      </c>
      <c r="CN317" s="15" t="s">
        <v>149</v>
      </c>
      <c r="CO317" s="15" t="s">
        <v>149</v>
      </c>
      <c r="CP317" s="15" t="s">
        <v>149</v>
      </c>
      <c r="CQ317" s="15" t="s">
        <v>149</v>
      </c>
      <c r="CR317" s="15" t="s">
        <v>149</v>
      </c>
      <c r="CS317" s="15" t="s">
        <v>149</v>
      </c>
      <c r="CT317" s="15" t="s">
        <v>149</v>
      </c>
      <c r="CU317" s="15" t="s">
        <v>149</v>
      </c>
      <c r="CV317" s="15" t="s">
        <v>149</v>
      </c>
      <c r="CW317" s="15" t="s">
        <v>149</v>
      </c>
      <c r="CX317" s="15" t="s">
        <v>149</v>
      </c>
      <c r="CY317" s="15" t="s">
        <v>149</v>
      </c>
      <c r="CZ317" s="15" t="s">
        <v>149</v>
      </c>
      <c r="DA317" s="15" t="s">
        <v>149</v>
      </c>
      <c r="DB317" s="15" t="s">
        <v>149</v>
      </c>
      <c r="DC317" s="15" t="s">
        <v>149</v>
      </c>
      <c r="DD317" s="15" t="s">
        <v>149</v>
      </c>
      <c r="DE317" s="15" t="s">
        <v>149</v>
      </c>
      <c r="DF317" s="15" t="s">
        <v>149</v>
      </c>
      <c r="DG317" s="15" t="s">
        <v>149</v>
      </c>
      <c r="DH317" s="15" t="s">
        <v>149</v>
      </c>
      <c r="DI317" s="15" t="s">
        <v>149</v>
      </c>
      <c r="DJ317" s="15" t="s">
        <v>149</v>
      </c>
      <c r="DK317" s="15" t="s">
        <v>149</v>
      </c>
      <c r="DL317" s="15" t="s">
        <v>149</v>
      </c>
      <c r="DM317" s="15" t="s">
        <v>149</v>
      </c>
      <c r="DN317" s="15" t="s">
        <v>149</v>
      </c>
      <c r="DO317" s="15" t="s">
        <v>149</v>
      </c>
      <c r="DP317" s="15" t="s">
        <v>149</v>
      </c>
      <c r="DQ317" s="15" t="s">
        <v>149</v>
      </c>
      <c r="DR317" s="15" t="s">
        <v>149</v>
      </c>
      <c r="DS317" s="15" t="s">
        <v>149</v>
      </c>
      <c r="DT317" s="15" t="s">
        <v>149</v>
      </c>
      <c r="DU317" s="15" t="s">
        <v>149</v>
      </c>
      <c r="DV317" s="15" t="s">
        <v>149</v>
      </c>
      <c r="DW317" s="15" t="s">
        <v>149</v>
      </c>
      <c r="DX317" s="15" t="s">
        <v>149</v>
      </c>
      <c r="DY317" s="15" t="s">
        <v>149</v>
      </c>
      <c r="DZ317" s="15" t="s">
        <v>149</v>
      </c>
      <c r="EA317" s="15" t="s">
        <v>149</v>
      </c>
      <c r="EB317" s="15" t="s">
        <v>149</v>
      </c>
      <c r="EC317" s="15" t="s">
        <v>149</v>
      </c>
      <c r="ED317" s="15" t="s">
        <v>149</v>
      </c>
      <c r="EE317" s="15" t="s">
        <v>149</v>
      </c>
      <c r="EF317" s="15" t="s">
        <v>149</v>
      </c>
      <c r="EG317" s="15" t="s">
        <v>149</v>
      </c>
      <c r="EH317" s="15" t="s">
        <v>149</v>
      </c>
      <c r="EI317" s="15" t="s">
        <v>149</v>
      </c>
      <c r="EJ317" s="15" t="s">
        <v>149</v>
      </c>
      <c r="EK317" s="15" t="s">
        <v>149</v>
      </c>
      <c r="EL317" s="15" t="s">
        <v>1342</v>
      </c>
      <c r="EM317" s="15" t="s">
        <v>411</v>
      </c>
      <c r="EN317" s="15" t="s">
        <v>1343</v>
      </c>
      <c r="EO317" s="15" t="s">
        <v>1344</v>
      </c>
      <c r="EP317" s="15" t="s">
        <v>1345</v>
      </c>
      <c r="EQ317" s="15" t="s">
        <v>1346</v>
      </c>
      <c r="ER317" s="15" t="s">
        <v>1347</v>
      </c>
      <c r="ES317" s="15" t="s">
        <v>411</v>
      </c>
      <c r="ET317" s="15"/>
      <c r="EU317" s="15"/>
      <c r="EV317" s="15"/>
      <c r="EW317" s="15"/>
      <c r="EX317" s="15"/>
      <c r="EY317" s="15"/>
      <c r="EZ317" s="15"/>
      <c r="FA317" s="15"/>
      <c r="FB317" s="15"/>
      <c r="FC317" s="15"/>
      <c r="FD317" s="15"/>
      <c r="FE317" s="15"/>
      <c r="FF317" s="15"/>
      <c r="FG317" s="15"/>
      <c r="FH317" s="15"/>
      <c r="FI317" s="15"/>
      <c r="FJ317" s="15"/>
      <c r="FK317" s="15"/>
      <c r="FL317" s="15"/>
      <c r="FM317" s="15"/>
      <c r="FN317" s="15"/>
      <c r="FO317" s="15"/>
      <c r="FP317" s="15"/>
      <c r="FQ317" s="15"/>
      <c r="FR317" s="15"/>
      <c r="FS317" s="15"/>
      <c r="FT317" s="15"/>
      <c r="FU317" s="15"/>
      <c r="FV317" s="15"/>
      <c r="FW317" s="15"/>
      <c r="FX317" s="15"/>
      <c r="FY317" s="15"/>
      <c r="FZ317" s="15"/>
      <c r="GA317" s="15"/>
      <c r="GB317" s="15"/>
      <c r="GC317" s="15"/>
      <c r="GD317" s="15"/>
      <c r="GE317" s="15"/>
      <c r="GF317" s="15"/>
      <c r="GG317" s="15"/>
      <c r="GH317" s="15"/>
      <c r="GI317" s="15"/>
      <c r="GJ317" s="15"/>
      <c r="GK317" s="15"/>
      <c r="GL317" s="15"/>
      <c r="GM317" s="15"/>
      <c r="GN317" s="15"/>
      <c r="GO317" s="15"/>
      <c r="GP317" s="15"/>
      <c r="GQ317" s="15"/>
      <c r="GR317" s="15"/>
      <c r="GS317" s="15"/>
      <c r="GT317" s="15"/>
      <c r="GU317" s="15"/>
      <c r="GV317" s="15"/>
      <c r="GW317" s="15"/>
      <c r="GX317" s="15"/>
      <c r="GY317" s="15"/>
      <c r="GZ317" s="15"/>
      <c r="HA317" s="15"/>
      <c r="HB317" s="15"/>
      <c r="HC317" s="15"/>
      <c r="HD317" s="15"/>
      <c r="HE317" s="15"/>
      <c r="HF317" s="15"/>
      <c r="HG317" s="15"/>
      <c r="HH317" s="15"/>
      <c r="HI317" s="15"/>
      <c r="HJ317" s="15"/>
      <c r="HK317" s="15"/>
      <c r="HL317" s="15"/>
      <c r="HM317" s="15"/>
      <c r="HN317" s="15"/>
      <c r="HO317" s="15"/>
      <c r="HP317" s="15"/>
      <c r="HQ317" s="15"/>
      <c r="HR317" s="15"/>
      <c r="HS317" s="15"/>
      <c r="HT317" s="15"/>
      <c r="HU317" s="15"/>
      <c r="HV317" s="15"/>
      <c r="HW317" s="15"/>
      <c r="HX317" s="15"/>
      <c r="HY317" s="15"/>
      <c r="HZ317" s="15"/>
    </row>
    <row r="318" spans="1:234" s="25" customFormat="1" ht="22.5" customHeight="1" x14ac:dyDescent="0.35">
      <c r="A318" s="29">
        <v>316</v>
      </c>
      <c r="B318" s="15" t="s">
        <v>2283</v>
      </c>
      <c r="C318" s="20" t="s">
        <v>945</v>
      </c>
      <c r="D318" s="15" t="s">
        <v>353</v>
      </c>
      <c r="E318" s="15" t="s">
        <v>1341</v>
      </c>
      <c r="F318" s="15">
        <v>65</v>
      </c>
      <c r="G318" s="15">
        <v>55</v>
      </c>
      <c r="H318" s="15" t="s">
        <v>157</v>
      </c>
      <c r="I318" s="15" t="s">
        <v>210</v>
      </c>
      <c r="J318" s="42">
        <v>5000000</v>
      </c>
      <c r="K318" s="42">
        <v>3500000</v>
      </c>
      <c r="L318" s="15" t="s">
        <v>1095</v>
      </c>
      <c r="M318" s="15" t="s">
        <v>147</v>
      </c>
      <c r="N318" s="15">
        <v>500</v>
      </c>
      <c r="O318" s="15" t="s">
        <v>1349</v>
      </c>
      <c r="P318" s="15">
        <v>15</v>
      </c>
      <c r="Q318" s="15" t="s">
        <v>827</v>
      </c>
      <c r="R318" s="15" t="s">
        <v>149</v>
      </c>
      <c r="S318" s="15" t="s">
        <v>149</v>
      </c>
      <c r="T318" s="15" t="s">
        <v>149</v>
      </c>
      <c r="U318" s="15" t="s">
        <v>149</v>
      </c>
      <c r="V318" s="15" t="s">
        <v>149</v>
      </c>
      <c r="W318" s="15" t="s">
        <v>149</v>
      </c>
      <c r="X318" s="15" t="s">
        <v>149</v>
      </c>
      <c r="Y318" s="15" t="s">
        <v>149</v>
      </c>
      <c r="Z318" s="15" t="s">
        <v>149</v>
      </c>
      <c r="AA318" s="15" t="s">
        <v>149</v>
      </c>
      <c r="AB318" s="15" t="s">
        <v>149</v>
      </c>
      <c r="AC318" s="15" t="s">
        <v>149</v>
      </c>
      <c r="AD318" s="15" t="s">
        <v>149</v>
      </c>
      <c r="AE318" s="15" t="s">
        <v>149</v>
      </c>
      <c r="AF318" s="15" t="s">
        <v>149</v>
      </c>
      <c r="AG318" s="15" t="s">
        <v>149</v>
      </c>
      <c r="AH318" s="15" t="s">
        <v>149</v>
      </c>
      <c r="AI318" s="15" t="s">
        <v>149</v>
      </c>
      <c r="AJ318" s="15" t="s">
        <v>149</v>
      </c>
      <c r="AK318" s="15" t="s">
        <v>149</v>
      </c>
      <c r="AL318" s="15" t="s">
        <v>149</v>
      </c>
      <c r="AM318" s="15" t="s">
        <v>149</v>
      </c>
      <c r="AN318" s="15" t="s">
        <v>149</v>
      </c>
      <c r="AO318" s="15" t="s">
        <v>149</v>
      </c>
      <c r="AP318" s="15" t="s">
        <v>149</v>
      </c>
      <c r="AQ318" s="15" t="s">
        <v>149</v>
      </c>
      <c r="AR318" s="15" t="s">
        <v>149</v>
      </c>
      <c r="AS318" s="15" t="s">
        <v>149</v>
      </c>
      <c r="AT318" s="15" t="s">
        <v>149</v>
      </c>
      <c r="AU318" s="15" t="s">
        <v>149</v>
      </c>
      <c r="AV318" s="15" t="s">
        <v>149</v>
      </c>
      <c r="AW318" s="15" t="s">
        <v>149</v>
      </c>
      <c r="AX318" s="15" t="s">
        <v>149</v>
      </c>
      <c r="AY318" s="15" t="s">
        <v>149</v>
      </c>
      <c r="AZ318" s="15" t="s">
        <v>149</v>
      </c>
      <c r="BA318" s="15" t="s">
        <v>149</v>
      </c>
      <c r="BB318" s="15" t="s">
        <v>149</v>
      </c>
      <c r="BC318" s="15"/>
      <c r="BD318" s="15" t="s">
        <v>149</v>
      </c>
      <c r="BE318" s="15" t="s">
        <v>149</v>
      </c>
      <c r="BF318" s="15" t="s">
        <v>149</v>
      </c>
      <c r="BG318" s="15" t="s">
        <v>149</v>
      </c>
      <c r="BH318" s="15" t="s">
        <v>149</v>
      </c>
      <c r="BI318" s="15" t="s">
        <v>149</v>
      </c>
      <c r="BJ318" s="15" t="s">
        <v>149</v>
      </c>
      <c r="BK318" s="15" t="s">
        <v>149</v>
      </c>
      <c r="BL318" s="15" t="s">
        <v>149</v>
      </c>
      <c r="BM318" s="15" t="s">
        <v>149</v>
      </c>
      <c r="BN318" s="15" t="s">
        <v>149</v>
      </c>
      <c r="BO318" s="15" t="s">
        <v>149</v>
      </c>
      <c r="BP318" s="15" t="s">
        <v>149</v>
      </c>
      <c r="BQ318" s="15" t="s">
        <v>149</v>
      </c>
      <c r="BR318" s="15" t="s">
        <v>149</v>
      </c>
      <c r="BS318" s="15" t="s">
        <v>149</v>
      </c>
      <c r="BT318" s="15" t="s">
        <v>149</v>
      </c>
      <c r="BU318" s="15" t="s">
        <v>149</v>
      </c>
      <c r="BV318" s="15" t="s">
        <v>149</v>
      </c>
      <c r="BW318" s="15" t="s">
        <v>149</v>
      </c>
      <c r="BX318" s="15" t="s">
        <v>149</v>
      </c>
      <c r="BY318" s="15" t="s">
        <v>149</v>
      </c>
      <c r="BZ318" s="15" t="s">
        <v>149</v>
      </c>
      <c r="CA318" s="15" t="s">
        <v>149</v>
      </c>
      <c r="CB318" s="15" t="s">
        <v>149</v>
      </c>
      <c r="CC318" s="15" t="s">
        <v>149</v>
      </c>
      <c r="CD318" s="15" t="s">
        <v>149</v>
      </c>
      <c r="CE318" s="15" t="s">
        <v>149</v>
      </c>
      <c r="CF318" s="15" t="s">
        <v>149</v>
      </c>
      <c r="CG318" s="15" t="s">
        <v>149</v>
      </c>
      <c r="CH318" s="15" t="s">
        <v>149</v>
      </c>
      <c r="CI318" s="15" t="s">
        <v>149</v>
      </c>
      <c r="CJ318" s="15" t="s">
        <v>149</v>
      </c>
      <c r="CK318" s="15" t="s">
        <v>149</v>
      </c>
      <c r="CL318" s="15" t="s">
        <v>149</v>
      </c>
      <c r="CM318" s="15" t="s">
        <v>149</v>
      </c>
      <c r="CN318" s="15" t="s">
        <v>149</v>
      </c>
      <c r="CO318" s="15" t="s">
        <v>149</v>
      </c>
      <c r="CP318" s="15" t="s">
        <v>149</v>
      </c>
      <c r="CQ318" s="15" t="s">
        <v>149</v>
      </c>
      <c r="CR318" s="15" t="s">
        <v>149</v>
      </c>
      <c r="CS318" s="15" t="s">
        <v>149</v>
      </c>
      <c r="CT318" s="15" t="s">
        <v>149</v>
      </c>
      <c r="CU318" s="15" t="s">
        <v>149</v>
      </c>
      <c r="CV318" s="15" t="s">
        <v>149</v>
      </c>
      <c r="CW318" s="15" t="s">
        <v>149</v>
      </c>
      <c r="CX318" s="15" t="s">
        <v>149</v>
      </c>
      <c r="CY318" s="15" t="s">
        <v>149</v>
      </c>
      <c r="CZ318" s="15" t="s">
        <v>149</v>
      </c>
      <c r="DA318" s="15" t="s">
        <v>149</v>
      </c>
      <c r="DB318" s="15" t="s">
        <v>149</v>
      </c>
      <c r="DC318" s="15" t="s">
        <v>149</v>
      </c>
      <c r="DD318" s="15" t="s">
        <v>149</v>
      </c>
      <c r="DE318" s="15" t="s">
        <v>149</v>
      </c>
      <c r="DF318" s="15" t="s">
        <v>149</v>
      </c>
      <c r="DG318" s="15" t="s">
        <v>149</v>
      </c>
      <c r="DH318" s="15" t="s">
        <v>149</v>
      </c>
      <c r="DI318" s="15" t="s">
        <v>149</v>
      </c>
      <c r="DJ318" s="15" t="s">
        <v>149</v>
      </c>
      <c r="DK318" s="15" t="s">
        <v>149</v>
      </c>
      <c r="DL318" s="15" t="s">
        <v>149</v>
      </c>
      <c r="DM318" s="15" t="s">
        <v>149</v>
      </c>
      <c r="DN318" s="15" t="s">
        <v>149</v>
      </c>
      <c r="DO318" s="15" t="s">
        <v>149</v>
      </c>
      <c r="DP318" s="15" t="s">
        <v>149</v>
      </c>
      <c r="DQ318" s="15" t="s">
        <v>149</v>
      </c>
      <c r="DR318" s="15" t="s">
        <v>149</v>
      </c>
      <c r="DS318" s="15" t="s">
        <v>149</v>
      </c>
      <c r="DT318" s="15" t="s">
        <v>149</v>
      </c>
      <c r="DU318" s="15" t="s">
        <v>149</v>
      </c>
      <c r="DV318" s="15" t="s">
        <v>149</v>
      </c>
      <c r="DW318" s="15" t="s">
        <v>149</v>
      </c>
      <c r="DX318" s="15" t="s">
        <v>149</v>
      </c>
      <c r="DY318" s="15" t="s">
        <v>149</v>
      </c>
      <c r="DZ318" s="15" t="s">
        <v>149</v>
      </c>
      <c r="EA318" s="15" t="s">
        <v>149</v>
      </c>
      <c r="EB318" s="15" t="s">
        <v>149</v>
      </c>
      <c r="EC318" s="15" t="s">
        <v>149</v>
      </c>
      <c r="ED318" s="15" t="s">
        <v>149</v>
      </c>
      <c r="EE318" s="15" t="s">
        <v>149</v>
      </c>
      <c r="EF318" s="15" t="s">
        <v>149</v>
      </c>
      <c r="EG318" s="15" t="s">
        <v>149</v>
      </c>
      <c r="EH318" s="15" t="s">
        <v>149</v>
      </c>
      <c r="EI318" s="15" t="s">
        <v>149</v>
      </c>
      <c r="EJ318" s="15" t="s">
        <v>149</v>
      </c>
      <c r="EK318" s="15" t="s">
        <v>149</v>
      </c>
      <c r="EL318" s="15" t="s">
        <v>1350</v>
      </c>
      <c r="EM318" s="15" t="s">
        <v>411</v>
      </c>
      <c r="EN318" s="15" t="s">
        <v>1351</v>
      </c>
      <c r="EO318" s="15" t="s">
        <v>1344</v>
      </c>
      <c r="EP318" s="15" t="s">
        <v>1345</v>
      </c>
      <c r="EQ318" s="15" t="s">
        <v>1346</v>
      </c>
      <c r="ER318" s="15" t="s">
        <v>1347</v>
      </c>
      <c r="ES318" s="15" t="s">
        <v>923</v>
      </c>
      <c r="ET318" s="15"/>
      <c r="EU318" s="15"/>
      <c r="EV318" s="15"/>
      <c r="EW318" s="15"/>
      <c r="EX318" s="15"/>
      <c r="EY318" s="15"/>
      <c r="EZ318" s="15"/>
      <c r="FA318" s="15"/>
      <c r="FB318" s="15"/>
      <c r="FC318" s="15"/>
      <c r="FD318" s="15"/>
      <c r="FE318" s="15"/>
      <c r="FF318" s="15"/>
      <c r="FG318" s="15"/>
      <c r="FH318" s="15"/>
      <c r="FI318" s="15"/>
      <c r="FJ318" s="15"/>
      <c r="FK318" s="15"/>
      <c r="FL318" s="15"/>
      <c r="FM318" s="15"/>
      <c r="FN318" s="15"/>
      <c r="FO318" s="15"/>
      <c r="FP318" s="15"/>
      <c r="FQ318" s="15"/>
      <c r="FR318" s="15"/>
      <c r="FS318" s="15"/>
      <c r="FT318" s="15"/>
      <c r="FU318" s="15"/>
      <c r="FV318" s="15"/>
      <c r="FW318" s="15"/>
      <c r="FX318" s="15"/>
      <c r="FY318" s="15"/>
      <c r="FZ318" s="15"/>
      <c r="GA318" s="15"/>
      <c r="GB318" s="15"/>
      <c r="GC318" s="15"/>
      <c r="GD318" s="15"/>
      <c r="GE318" s="15"/>
      <c r="GF318" s="15"/>
      <c r="GG318" s="15"/>
      <c r="GH318" s="15"/>
      <c r="GI318" s="15"/>
      <c r="GJ318" s="15"/>
      <c r="GK318" s="15"/>
      <c r="GL318" s="15"/>
      <c r="GM318" s="15"/>
      <c r="GN318" s="15"/>
      <c r="GO318" s="15"/>
      <c r="GP318" s="15"/>
      <c r="GQ318" s="15"/>
      <c r="GR318" s="15"/>
      <c r="GS318" s="15"/>
      <c r="GT318" s="15"/>
      <c r="GU318" s="15"/>
      <c r="GV318" s="15"/>
      <c r="GW318" s="15"/>
      <c r="GX318" s="15"/>
      <c r="GY318" s="15"/>
      <c r="GZ318" s="15"/>
      <c r="HA318" s="15"/>
      <c r="HB318" s="15"/>
      <c r="HC318" s="15"/>
      <c r="HD318" s="15"/>
      <c r="HE318" s="15"/>
      <c r="HF318" s="15"/>
      <c r="HG318" s="15"/>
      <c r="HH318" s="15"/>
      <c r="HI318" s="15"/>
      <c r="HJ318" s="15"/>
      <c r="HK318" s="15"/>
      <c r="HL318" s="15"/>
      <c r="HM318" s="15"/>
      <c r="HN318" s="15"/>
      <c r="HO318" s="15"/>
      <c r="HP318" s="15"/>
      <c r="HQ318" s="15"/>
      <c r="HR318" s="15"/>
      <c r="HS318" s="15"/>
      <c r="HT318" s="15"/>
      <c r="HU318" s="15"/>
      <c r="HV318" s="15"/>
      <c r="HW318" s="15"/>
      <c r="HX318" s="15"/>
      <c r="HY318" s="15"/>
      <c r="HZ318" s="15"/>
    </row>
    <row r="319" spans="1:234" s="25" customFormat="1" ht="22.5" customHeight="1" x14ac:dyDescent="0.35">
      <c r="A319" s="29">
        <v>317</v>
      </c>
      <c r="B319" s="15" t="s">
        <v>2284</v>
      </c>
      <c r="C319" s="20" t="s">
        <v>1318</v>
      </c>
      <c r="D319" s="15" t="s">
        <v>353</v>
      </c>
      <c r="E319" s="15" t="s">
        <v>1319</v>
      </c>
      <c r="F319" s="15">
        <v>45</v>
      </c>
      <c r="G319" s="15">
        <v>4</v>
      </c>
      <c r="H319" s="15" t="s">
        <v>157</v>
      </c>
      <c r="I319" s="15" t="s">
        <v>158</v>
      </c>
      <c r="J319" s="42">
        <v>4500000</v>
      </c>
      <c r="K319" s="42">
        <v>3500000</v>
      </c>
      <c r="L319" s="15" t="s">
        <v>173</v>
      </c>
      <c r="M319" s="15" t="s">
        <v>147</v>
      </c>
      <c r="N319" s="15">
        <v>258</v>
      </c>
      <c r="O319" s="15" t="s">
        <v>1353</v>
      </c>
      <c r="P319" s="15">
        <v>8</v>
      </c>
      <c r="Q319" s="15" t="s">
        <v>827</v>
      </c>
      <c r="R319" s="15" t="s">
        <v>506</v>
      </c>
      <c r="S319" s="15" t="s">
        <v>203</v>
      </c>
      <c r="T319" s="15" t="s">
        <v>1120</v>
      </c>
      <c r="U319" s="15" t="s">
        <v>148</v>
      </c>
      <c r="V319" s="15" t="s">
        <v>1120</v>
      </c>
      <c r="W319" s="15" t="s">
        <v>1120</v>
      </c>
      <c r="X319" s="15" t="s">
        <v>203</v>
      </c>
      <c r="Y319" s="15" t="s">
        <v>148</v>
      </c>
      <c r="Z319" s="15" t="s">
        <v>1120</v>
      </c>
      <c r="AA319" s="15" t="s">
        <v>506</v>
      </c>
      <c r="AB319" s="15" t="s">
        <v>149</v>
      </c>
      <c r="AC319" s="15" t="s">
        <v>149</v>
      </c>
      <c r="AD319" s="15" t="s">
        <v>149</v>
      </c>
      <c r="AE319" s="15" t="s">
        <v>203</v>
      </c>
      <c r="AF319" s="15" t="s">
        <v>149</v>
      </c>
      <c r="AG319" s="15" t="s">
        <v>149</v>
      </c>
      <c r="AH319" s="15" t="s">
        <v>203</v>
      </c>
      <c r="AI319" s="15" t="s">
        <v>506</v>
      </c>
      <c r="AJ319" s="15" t="s">
        <v>203</v>
      </c>
      <c r="AK319" s="15" t="s">
        <v>149</v>
      </c>
      <c r="AL319" s="15" t="s">
        <v>149</v>
      </c>
      <c r="AM319" s="15" t="s">
        <v>203</v>
      </c>
      <c r="AN319" s="15" t="s">
        <v>203</v>
      </c>
      <c r="AO319" s="15" t="s">
        <v>203</v>
      </c>
      <c r="AP319" s="15" t="s">
        <v>203</v>
      </c>
      <c r="AQ319" s="15" t="s">
        <v>1354</v>
      </c>
      <c r="AR319" s="15" t="s">
        <v>203</v>
      </c>
      <c r="AS319" s="15" t="s">
        <v>1354</v>
      </c>
      <c r="AT319" s="15" t="s">
        <v>148</v>
      </c>
      <c r="AU319" s="15" t="s">
        <v>148</v>
      </c>
      <c r="AV319" s="15" t="s">
        <v>1120</v>
      </c>
      <c r="AW319" s="15" t="s">
        <v>506</v>
      </c>
      <c r="AX319" s="15" t="s">
        <v>1120</v>
      </c>
      <c r="AY319" s="15" t="s">
        <v>160</v>
      </c>
      <c r="AZ319" s="15" t="s">
        <v>1120</v>
      </c>
      <c r="BA319" s="15" t="s">
        <v>1354</v>
      </c>
      <c r="BB319" s="15" t="s">
        <v>148</v>
      </c>
      <c r="BC319" s="15"/>
      <c r="BD319" s="15" t="s">
        <v>1120</v>
      </c>
      <c r="BE319" s="15" t="s">
        <v>203</v>
      </c>
      <c r="BF319" s="15" t="s">
        <v>203</v>
      </c>
      <c r="BG319" s="15" t="s">
        <v>149</v>
      </c>
      <c r="BH319" s="15" t="s">
        <v>149</v>
      </c>
      <c r="BI319" s="15" t="s">
        <v>149</v>
      </c>
      <c r="BJ319" s="15" t="s">
        <v>203</v>
      </c>
      <c r="BK319" s="15" t="s">
        <v>1120</v>
      </c>
      <c r="BL319" s="15" t="s">
        <v>1354</v>
      </c>
      <c r="BM319" s="15" t="s">
        <v>1354</v>
      </c>
      <c r="BN319" s="15" t="s">
        <v>506</v>
      </c>
      <c r="BO319" s="15" t="s">
        <v>851</v>
      </c>
      <c r="BP319" s="15" t="s">
        <v>149</v>
      </c>
      <c r="BQ319" s="15" t="s">
        <v>149</v>
      </c>
      <c r="BR319" s="15" t="s">
        <v>1120</v>
      </c>
      <c r="BS319" s="15" t="s">
        <v>1120</v>
      </c>
      <c r="BT319" s="15" t="s">
        <v>149</v>
      </c>
      <c r="BU319" s="15" t="s">
        <v>149</v>
      </c>
      <c r="BV319" s="15" t="s">
        <v>149</v>
      </c>
      <c r="BW319" s="15" t="s">
        <v>149</v>
      </c>
      <c r="BX319" s="15" t="s">
        <v>203</v>
      </c>
      <c r="BY319" s="15" t="s">
        <v>203</v>
      </c>
      <c r="BZ319" s="15" t="s">
        <v>1120</v>
      </c>
      <c r="CA319" s="15" t="s">
        <v>1120</v>
      </c>
      <c r="CB319" s="15" t="s">
        <v>203</v>
      </c>
      <c r="CC319" s="15" t="s">
        <v>203</v>
      </c>
      <c r="CD319" s="15" t="s">
        <v>148</v>
      </c>
      <c r="CE319" s="15" t="s">
        <v>203</v>
      </c>
      <c r="CF319" s="15" t="s">
        <v>203</v>
      </c>
      <c r="CG319" s="15" t="s">
        <v>203</v>
      </c>
      <c r="CH319" s="15" t="s">
        <v>1120</v>
      </c>
      <c r="CI319" s="15" t="s">
        <v>506</v>
      </c>
      <c r="CJ319" s="15" t="s">
        <v>148</v>
      </c>
      <c r="CK319" s="15" t="s">
        <v>148</v>
      </c>
      <c r="CL319" s="15" t="s">
        <v>203</v>
      </c>
      <c r="CM319" s="15" t="s">
        <v>148</v>
      </c>
      <c r="CN319" s="15" t="s">
        <v>148</v>
      </c>
      <c r="CO319" s="15" t="s">
        <v>148</v>
      </c>
      <c r="CP319" s="15" t="s">
        <v>148</v>
      </c>
      <c r="CQ319" s="15" t="s">
        <v>148</v>
      </c>
      <c r="CR319" s="15" t="s">
        <v>203</v>
      </c>
      <c r="CS319" s="15" t="s">
        <v>506</v>
      </c>
      <c r="CT319" s="15" t="s">
        <v>203</v>
      </c>
      <c r="CU319" s="15" t="s">
        <v>203</v>
      </c>
      <c r="CV319" s="15" t="s">
        <v>148</v>
      </c>
      <c r="CW319" s="15" t="s">
        <v>1120</v>
      </c>
      <c r="CX319" s="15" t="s">
        <v>148</v>
      </c>
      <c r="CY319" s="15" t="s">
        <v>149</v>
      </c>
      <c r="CZ319" s="15" t="s">
        <v>149</v>
      </c>
      <c r="DA319" s="15" t="s">
        <v>149</v>
      </c>
      <c r="DB319" s="15" t="s">
        <v>149</v>
      </c>
      <c r="DC319" s="15" t="s">
        <v>149</v>
      </c>
      <c r="DD319" s="15" t="s">
        <v>149</v>
      </c>
      <c r="DE319" s="15" t="s">
        <v>203</v>
      </c>
      <c r="DF319" s="15" t="s">
        <v>1354</v>
      </c>
      <c r="DG319" s="15" t="s">
        <v>1120</v>
      </c>
      <c r="DH319" s="15" t="s">
        <v>1120</v>
      </c>
      <c r="DI319" s="15" t="s">
        <v>203</v>
      </c>
      <c r="DJ319" s="15" t="s">
        <v>1120</v>
      </c>
      <c r="DK319" s="15" t="s">
        <v>1354</v>
      </c>
      <c r="DL319" s="15" t="s">
        <v>1120</v>
      </c>
      <c r="DM319" s="15" t="s">
        <v>203</v>
      </c>
      <c r="DN319" s="15" t="s">
        <v>1120</v>
      </c>
      <c r="DO319" s="15" t="s">
        <v>1120</v>
      </c>
      <c r="DP319" s="15" t="s">
        <v>1120</v>
      </c>
      <c r="DQ319" s="15" t="s">
        <v>1120</v>
      </c>
      <c r="DR319" s="15" t="s">
        <v>506</v>
      </c>
      <c r="DS319" s="15" t="s">
        <v>1120</v>
      </c>
      <c r="DT319" s="15" t="s">
        <v>1120</v>
      </c>
      <c r="DU319" s="15" t="s">
        <v>1120</v>
      </c>
      <c r="DV319" s="15" t="s">
        <v>203</v>
      </c>
      <c r="DW319" s="15" t="s">
        <v>149</v>
      </c>
      <c r="DX319" s="15" t="s">
        <v>149</v>
      </c>
      <c r="DY319" s="15" t="s">
        <v>149</v>
      </c>
      <c r="DZ319" s="15" t="s">
        <v>1120</v>
      </c>
      <c r="EA319" s="15" t="s">
        <v>506</v>
      </c>
      <c r="EB319" s="15" t="s">
        <v>1120</v>
      </c>
      <c r="EC319" s="15" t="s">
        <v>1354</v>
      </c>
      <c r="ED319" s="15" t="s">
        <v>1120</v>
      </c>
      <c r="EE319" s="15" t="s">
        <v>1120</v>
      </c>
      <c r="EF319" s="15" t="s">
        <v>149</v>
      </c>
      <c r="EG319" s="15" t="s">
        <v>149</v>
      </c>
      <c r="EH319" s="15" t="s">
        <v>934</v>
      </c>
      <c r="EI319" s="15" t="s">
        <v>932</v>
      </c>
      <c r="EJ319" s="15" t="s">
        <v>851</v>
      </c>
      <c r="EK319" s="15" t="s">
        <v>1355</v>
      </c>
      <c r="EL319" s="15" t="s">
        <v>1356</v>
      </c>
      <c r="EM319" s="15" t="s">
        <v>1357</v>
      </c>
      <c r="EN319" s="15" t="s">
        <v>1358</v>
      </c>
      <c r="EO319" s="15" t="s">
        <v>1359</v>
      </c>
      <c r="EP319" s="15" t="s">
        <v>1360</v>
      </c>
      <c r="EQ319" s="15" t="s">
        <v>1361</v>
      </c>
      <c r="ER319" s="15" t="s">
        <v>1362</v>
      </c>
      <c r="ES319" s="15" t="s">
        <v>923</v>
      </c>
      <c r="ET319" s="15"/>
      <c r="EU319" s="15"/>
      <c r="EV319" s="15"/>
      <c r="EW319" s="15"/>
      <c r="EX319" s="15"/>
      <c r="EY319" s="15"/>
      <c r="EZ319" s="15"/>
      <c r="FA319" s="15"/>
      <c r="FB319" s="15"/>
      <c r="FC319" s="15"/>
      <c r="FD319" s="15"/>
      <c r="FE319" s="15"/>
      <c r="FF319" s="15"/>
      <c r="FG319" s="15"/>
      <c r="FH319" s="15"/>
      <c r="FI319" s="15"/>
      <c r="FJ319" s="15"/>
      <c r="FK319" s="15"/>
      <c r="FL319" s="15"/>
      <c r="FM319" s="15"/>
      <c r="FN319" s="15"/>
      <c r="FO319" s="15"/>
      <c r="FP319" s="15"/>
      <c r="FQ319" s="15"/>
      <c r="FR319" s="15"/>
      <c r="FS319" s="15"/>
      <c r="FT319" s="15"/>
      <c r="FU319" s="15"/>
      <c r="FV319" s="15"/>
      <c r="FW319" s="15"/>
      <c r="FX319" s="15"/>
      <c r="FY319" s="15"/>
      <c r="FZ319" s="15"/>
      <c r="GA319" s="15"/>
      <c r="GB319" s="15"/>
      <c r="GC319" s="15"/>
      <c r="GD319" s="15"/>
      <c r="GE319" s="15"/>
      <c r="GF319" s="15"/>
      <c r="GG319" s="15"/>
      <c r="GH319" s="15"/>
      <c r="GI319" s="15"/>
      <c r="GJ319" s="15"/>
      <c r="GK319" s="15"/>
      <c r="GL319" s="15"/>
      <c r="GM319" s="15"/>
      <c r="GN319" s="15"/>
      <c r="GO319" s="15"/>
      <c r="GP319" s="15"/>
      <c r="GQ319" s="15"/>
      <c r="GR319" s="15"/>
      <c r="GS319" s="15"/>
      <c r="GT319" s="15"/>
      <c r="GU319" s="15"/>
      <c r="GV319" s="15"/>
      <c r="GW319" s="15"/>
      <c r="GX319" s="15"/>
      <c r="GY319" s="15"/>
      <c r="GZ319" s="15"/>
      <c r="HA319" s="15"/>
      <c r="HB319" s="15"/>
      <c r="HC319" s="15"/>
      <c r="HD319" s="15"/>
      <c r="HE319" s="15"/>
      <c r="HF319" s="15"/>
      <c r="HG319" s="15"/>
      <c r="HH319" s="15"/>
      <c r="HI319" s="15"/>
      <c r="HJ319" s="15"/>
      <c r="HK319" s="15"/>
      <c r="HL319" s="15"/>
      <c r="HM319" s="15"/>
      <c r="HN319" s="15"/>
      <c r="HO319" s="15"/>
      <c r="HP319" s="15"/>
      <c r="HQ319" s="15"/>
      <c r="HR319" s="15"/>
      <c r="HS319" s="15"/>
      <c r="HT319" s="15"/>
      <c r="HU319" s="15"/>
      <c r="HV319" s="15"/>
      <c r="HW319" s="15"/>
      <c r="HX319" s="15"/>
      <c r="HY319" s="15"/>
      <c r="HZ319" s="15"/>
    </row>
    <row r="320" spans="1:234" s="25" customFormat="1" ht="22.5" customHeight="1" x14ac:dyDescent="0.35">
      <c r="A320" s="29">
        <v>318</v>
      </c>
      <c r="B320" s="15" t="s">
        <v>2285</v>
      </c>
      <c r="C320" s="20" t="s">
        <v>1364</v>
      </c>
      <c r="D320" s="15" t="s">
        <v>368</v>
      </c>
      <c r="E320" s="15" t="s">
        <v>1341</v>
      </c>
      <c r="F320" s="15">
        <v>65</v>
      </c>
      <c r="G320" s="15">
        <v>2</v>
      </c>
      <c r="H320" s="15" t="s">
        <v>157</v>
      </c>
      <c r="I320" s="15" t="s">
        <v>210</v>
      </c>
      <c r="J320" s="42">
        <v>3500000</v>
      </c>
      <c r="K320" s="42">
        <v>2500000</v>
      </c>
      <c r="L320" s="15" t="s">
        <v>318</v>
      </c>
      <c r="M320" s="15" t="s">
        <v>147</v>
      </c>
      <c r="N320" s="15">
        <v>135</v>
      </c>
      <c r="O320" s="15" t="s">
        <v>519</v>
      </c>
      <c r="P320" s="15">
        <v>15</v>
      </c>
      <c r="Q320" s="15" t="s">
        <v>827</v>
      </c>
      <c r="R320" s="15" t="s">
        <v>149</v>
      </c>
      <c r="S320" s="15" t="s">
        <v>851</v>
      </c>
      <c r="T320" s="15" t="s">
        <v>149</v>
      </c>
      <c r="U320" s="15" t="s">
        <v>851</v>
      </c>
      <c r="V320" s="15" t="s">
        <v>149</v>
      </c>
      <c r="W320" s="15" t="s">
        <v>149</v>
      </c>
      <c r="X320" s="15" t="s">
        <v>149</v>
      </c>
      <c r="Y320" s="15" t="s">
        <v>149</v>
      </c>
      <c r="Z320" s="15" t="s">
        <v>149</v>
      </c>
      <c r="AA320" s="15" t="s">
        <v>149</v>
      </c>
      <c r="AB320" s="15" t="s">
        <v>149</v>
      </c>
      <c r="AC320" s="15" t="s">
        <v>149</v>
      </c>
      <c r="AD320" s="15" t="s">
        <v>149</v>
      </c>
      <c r="AE320" s="15" t="s">
        <v>851</v>
      </c>
      <c r="AF320" s="15" t="s">
        <v>851</v>
      </c>
      <c r="AG320" s="15" t="s">
        <v>149</v>
      </c>
      <c r="AH320" s="15" t="s">
        <v>851</v>
      </c>
      <c r="AI320" s="15" t="s">
        <v>851</v>
      </c>
      <c r="AJ320" s="15" t="s">
        <v>851</v>
      </c>
      <c r="AK320" s="15" t="s">
        <v>851</v>
      </c>
      <c r="AL320" s="15" t="s">
        <v>149</v>
      </c>
      <c r="AM320" s="15" t="s">
        <v>851</v>
      </c>
      <c r="AN320" s="15" t="s">
        <v>851</v>
      </c>
      <c r="AO320" s="15" t="s">
        <v>851</v>
      </c>
      <c r="AP320" s="15" t="s">
        <v>851</v>
      </c>
      <c r="AQ320" s="15" t="s">
        <v>149</v>
      </c>
      <c r="AR320" s="15" t="s">
        <v>149</v>
      </c>
      <c r="AS320" s="15" t="s">
        <v>149</v>
      </c>
      <c r="AT320" s="15" t="s">
        <v>149</v>
      </c>
      <c r="AU320" s="15" t="s">
        <v>149</v>
      </c>
      <c r="AV320" s="15" t="s">
        <v>149</v>
      </c>
      <c r="AW320" s="15" t="s">
        <v>149</v>
      </c>
      <c r="AX320" s="15" t="s">
        <v>149</v>
      </c>
      <c r="AY320" s="15" t="s">
        <v>149</v>
      </c>
      <c r="AZ320" s="15" t="s">
        <v>149</v>
      </c>
      <c r="BA320" s="15" t="s">
        <v>149</v>
      </c>
      <c r="BB320" s="15" t="s">
        <v>149</v>
      </c>
      <c r="BC320" s="15"/>
      <c r="BD320" s="15" t="s">
        <v>149</v>
      </c>
      <c r="BE320" s="15" t="s">
        <v>149</v>
      </c>
      <c r="BF320" s="15" t="s">
        <v>149</v>
      </c>
      <c r="BG320" s="15" t="s">
        <v>149</v>
      </c>
      <c r="BH320" s="15" t="s">
        <v>149</v>
      </c>
      <c r="BI320" s="15" t="s">
        <v>149</v>
      </c>
      <c r="BJ320" s="15" t="s">
        <v>149</v>
      </c>
      <c r="BK320" s="15" t="s">
        <v>149</v>
      </c>
      <c r="BL320" s="15" t="s">
        <v>203</v>
      </c>
      <c r="BM320" s="15" t="s">
        <v>1120</v>
      </c>
      <c r="BN320" s="15" t="s">
        <v>932</v>
      </c>
      <c r="BO320" s="15" t="s">
        <v>632</v>
      </c>
      <c r="BP320" s="15" t="s">
        <v>150</v>
      </c>
      <c r="BQ320" s="15" t="s">
        <v>150</v>
      </c>
      <c r="BR320" s="15" t="s">
        <v>150</v>
      </c>
      <c r="BS320" s="15" t="s">
        <v>933</v>
      </c>
      <c r="BT320" s="15" t="s">
        <v>149</v>
      </c>
      <c r="BU320" s="15" t="s">
        <v>149</v>
      </c>
      <c r="BV320" s="15" t="s">
        <v>149</v>
      </c>
      <c r="BW320" s="15" t="s">
        <v>149</v>
      </c>
      <c r="BX320" s="15" t="s">
        <v>149</v>
      </c>
      <c r="BY320" s="15" t="s">
        <v>149</v>
      </c>
      <c r="BZ320" s="15" t="s">
        <v>149</v>
      </c>
      <c r="CA320" s="15" t="s">
        <v>149</v>
      </c>
      <c r="CB320" s="15" t="s">
        <v>149</v>
      </c>
      <c r="CC320" s="15" t="s">
        <v>149</v>
      </c>
      <c r="CD320" s="15" t="s">
        <v>149</v>
      </c>
      <c r="CE320" s="15" t="s">
        <v>149</v>
      </c>
      <c r="CF320" s="15" t="s">
        <v>149</v>
      </c>
      <c r="CG320" s="15" t="s">
        <v>149</v>
      </c>
      <c r="CH320" s="15" t="s">
        <v>149</v>
      </c>
      <c r="CI320" s="15" t="s">
        <v>149</v>
      </c>
      <c r="CJ320" s="15" t="s">
        <v>149</v>
      </c>
      <c r="CK320" s="15" t="s">
        <v>149</v>
      </c>
      <c r="CL320" s="15" t="s">
        <v>149</v>
      </c>
      <c r="CM320" s="15" t="s">
        <v>149</v>
      </c>
      <c r="CN320" s="15" t="s">
        <v>149</v>
      </c>
      <c r="CO320" s="15" t="s">
        <v>149</v>
      </c>
      <c r="CP320" s="15" t="s">
        <v>149</v>
      </c>
      <c r="CQ320" s="15" t="s">
        <v>149</v>
      </c>
      <c r="CR320" s="15" t="s">
        <v>149</v>
      </c>
      <c r="CS320" s="15" t="s">
        <v>149</v>
      </c>
      <c r="CT320" s="15" t="s">
        <v>149</v>
      </c>
      <c r="CU320" s="15" t="s">
        <v>149</v>
      </c>
      <c r="CV320" s="15" t="s">
        <v>149</v>
      </c>
      <c r="CW320" s="15" t="s">
        <v>149</v>
      </c>
      <c r="CX320" s="15" t="s">
        <v>149</v>
      </c>
      <c r="CY320" s="15" t="s">
        <v>149</v>
      </c>
      <c r="CZ320" s="15" t="s">
        <v>149</v>
      </c>
      <c r="DA320" s="15" t="s">
        <v>149</v>
      </c>
      <c r="DB320" s="15" t="s">
        <v>149</v>
      </c>
      <c r="DC320" s="15" t="s">
        <v>149</v>
      </c>
      <c r="DD320" s="15" t="s">
        <v>149</v>
      </c>
      <c r="DE320" s="15" t="s">
        <v>149</v>
      </c>
      <c r="DF320" s="15" t="s">
        <v>149</v>
      </c>
      <c r="DG320" s="15" t="s">
        <v>149</v>
      </c>
      <c r="DH320" s="15" t="s">
        <v>149</v>
      </c>
      <c r="DI320" s="15" t="s">
        <v>149</v>
      </c>
      <c r="DJ320" s="15" t="s">
        <v>149</v>
      </c>
      <c r="DK320" s="15" t="s">
        <v>149</v>
      </c>
      <c r="DL320" s="15" t="s">
        <v>149</v>
      </c>
      <c r="DM320" s="15" t="s">
        <v>149</v>
      </c>
      <c r="DN320" s="15" t="s">
        <v>149</v>
      </c>
      <c r="DO320" s="15" t="s">
        <v>149</v>
      </c>
      <c r="DP320" s="15" t="s">
        <v>149</v>
      </c>
      <c r="DQ320" s="15" t="s">
        <v>149</v>
      </c>
      <c r="DR320" s="15" t="s">
        <v>149</v>
      </c>
      <c r="DS320" s="15" t="s">
        <v>149</v>
      </c>
      <c r="DT320" s="15" t="s">
        <v>149</v>
      </c>
      <c r="DU320" s="15" t="s">
        <v>149</v>
      </c>
      <c r="DV320" s="15" t="s">
        <v>149</v>
      </c>
      <c r="DW320" s="15" t="s">
        <v>149</v>
      </c>
      <c r="DX320" s="15" t="s">
        <v>149</v>
      </c>
      <c r="DY320" s="15" t="s">
        <v>149</v>
      </c>
      <c r="DZ320" s="15" t="s">
        <v>149</v>
      </c>
      <c r="EA320" s="15" t="s">
        <v>149</v>
      </c>
      <c r="EB320" s="15" t="s">
        <v>149</v>
      </c>
      <c r="EC320" s="15" t="s">
        <v>149</v>
      </c>
      <c r="ED320" s="15" t="s">
        <v>149</v>
      </c>
      <c r="EE320" s="15" t="s">
        <v>149</v>
      </c>
      <c r="EF320" s="15" t="s">
        <v>149</v>
      </c>
      <c r="EG320" s="15" t="s">
        <v>149</v>
      </c>
      <c r="EH320" s="15" t="s">
        <v>149</v>
      </c>
      <c r="EI320" s="15" t="s">
        <v>149</v>
      </c>
      <c r="EJ320" s="15" t="s">
        <v>851</v>
      </c>
      <c r="EK320" s="15" t="s">
        <v>149</v>
      </c>
      <c r="EL320" s="15" t="s">
        <v>1365</v>
      </c>
      <c r="EM320" s="15" t="s">
        <v>923</v>
      </c>
      <c r="EN320" s="15" t="s">
        <v>1366</v>
      </c>
      <c r="EO320" s="15" t="s">
        <v>1367</v>
      </c>
      <c r="EP320" s="15" t="s">
        <v>1368</v>
      </c>
      <c r="EQ320" s="15" t="s">
        <v>1369</v>
      </c>
      <c r="ER320" s="15" t="s">
        <v>1370</v>
      </c>
      <c r="ES320" s="15" t="s">
        <v>923</v>
      </c>
      <c r="ET320" s="15"/>
      <c r="EU320" s="15"/>
      <c r="EV320" s="15"/>
      <c r="EW320" s="15"/>
      <c r="EX320" s="15"/>
      <c r="EY320" s="15"/>
      <c r="EZ320" s="15"/>
      <c r="FA320" s="15"/>
      <c r="FB320" s="15"/>
      <c r="FC320" s="15"/>
      <c r="FD320" s="15"/>
      <c r="FE320" s="15"/>
      <c r="FF320" s="15"/>
      <c r="FG320" s="15"/>
      <c r="FH320" s="15"/>
      <c r="FI320" s="15"/>
      <c r="FJ320" s="15"/>
      <c r="FK320" s="15"/>
      <c r="FL320" s="15"/>
      <c r="FM320" s="15"/>
      <c r="FN320" s="15"/>
      <c r="FO320" s="15"/>
      <c r="FP320" s="15"/>
      <c r="FQ320" s="15"/>
      <c r="FR320" s="15"/>
      <c r="FS320" s="15"/>
      <c r="FT320" s="15"/>
      <c r="FU320" s="15"/>
      <c r="FV320" s="15"/>
      <c r="FW320" s="15"/>
      <c r="FX320" s="15"/>
      <c r="FY320" s="15"/>
      <c r="FZ320" s="15"/>
      <c r="GA320" s="15"/>
      <c r="GB320" s="15"/>
      <c r="GC320" s="15"/>
      <c r="GD320" s="15"/>
      <c r="GE320" s="15"/>
      <c r="GF320" s="15"/>
      <c r="GG320" s="15"/>
      <c r="GH320" s="15"/>
      <c r="GI320" s="15"/>
      <c r="GJ320" s="15"/>
      <c r="GK320" s="15"/>
      <c r="GL320" s="15"/>
      <c r="GM320" s="15"/>
      <c r="GN320" s="15"/>
      <c r="GO320" s="15"/>
      <c r="GP320" s="15"/>
      <c r="GQ320" s="15"/>
      <c r="GR320" s="15"/>
      <c r="GS320" s="15"/>
      <c r="GT320" s="15"/>
      <c r="GU320" s="15"/>
      <c r="GV320" s="15"/>
      <c r="GW320" s="15"/>
      <c r="GX320" s="15"/>
      <c r="GY320" s="15"/>
      <c r="GZ320" s="15"/>
      <c r="HA320" s="15"/>
      <c r="HB320" s="15"/>
      <c r="HC320" s="15"/>
      <c r="HD320" s="15"/>
      <c r="HE320" s="15"/>
      <c r="HF320" s="15"/>
      <c r="HG320" s="15"/>
      <c r="HH320" s="15"/>
      <c r="HI320" s="15"/>
      <c r="HJ320" s="15"/>
      <c r="HK320" s="15"/>
      <c r="HL320" s="15"/>
      <c r="HM320" s="15"/>
      <c r="HN320" s="15"/>
      <c r="HO320" s="15"/>
      <c r="HP320" s="15"/>
      <c r="HQ320" s="15"/>
      <c r="HR320" s="15"/>
      <c r="HS320" s="15"/>
      <c r="HT320" s="15"/>
      <c r="HU320" s="15"/>
      <c r="HV320" s="15"/>
      <c r="HW320" s="15"/>
      <c r="HX320" s="15"/>
      <c r="HY320" s="15"/>
      <c r="HZ320" s="15"/>
    </row>
    <row r="321" spans="1:234" s="25" customFormat="1" ht="22.5" customHeight="1" x14ac:dyDescent="0.35">
      <c r="A321" s="29">
        <v>319</v>
      </c>
      <c r="B321" s="15" t="s">
        <v>2286</v>
      </c>
      <c r="C321" s="20" t="s">
        <v>1318</v>
      </c>
      <c r="D321" s="15" t="s">
        <v>353</v>
      </c>
      <c r="E321" s="15"/>
      <c r="F321" s="15">
        <v>48</v>
      </c>
      <c r="G321" s="15">
        <v>5</v>
      </c>
      <c r="H321" s="15" t="s">
        <v>157</v>
      </c>
      <c r="I321" s="15" t="s">
        <v>172</v>
      </c>
      <c r="J321" s="42">
        <v>5000000</v>
      </c>
      <c r="K321" s="42">
        <v>3500000</v>
      </c>
      <c r="L321" s="15" t="s">
        <v>1095</v>
      </c>
      <c r="M321" s="15" t="s">
        <v>147</v>
      </c>
      <c r="N321" s="15">
        <v>400</v>
      </c>
      <c r="O321" s="15" t="s">
        <v>1353</v>
      </c>
      <c r="P321" s="15"/>
      <c r="Q321" s="15"/>
      <c r="R321" s="15" t="s">
        <v>149</v>
      </c>
      <c r="S321" s="15" t="s">
        <v>149</v>
      </c>
      <c r="T321" s="15" t="s">
        <v>149</v>
      </c>
      <c r="U321" s="15" t="s">
        <v>149</v>
      </c>
      <c r="V321" s="15" t="s">
        <v>149</v>
      </c>
      <c r="W321" s="15" t="s">
        <v>149</v>
      </c>
      <c r="X321" s="15" t="s">
        <v>149</v>
      </c>
      <c r="Y321" s="15" t="s">
        <v>149</v>
      </c>
      <c r="Z321" s="15" t="s">
        <v>149</v>
      </c>
      <c r="AA321" s="15" t="s">
        <v>149</v>
      </c>
      <c r="AB321" s="15" t="s">
        <v>149</v>
      </c>
      <c r="AC321" s="15" t="s">
        <v>149</v>
      </c>
      <c r="AD321" s="15" t="s">
        <v>149</v>
      </c>
      <c r="AE321" s="15" t="s">
        <v>149</v>
      </c>
      <c r="AF321" s="15" t="s">
        <v>149</v>
      </c>
      <c r="AG321" s="15" t="s">
        <v>149</v>
      </c>
      <c r="AH321" s="15" t="s">
        <v>149</v>
      </c>
      <c r="AI321" s="15" t="s">
        <v>149</v>
      </c>
      <c r="AJ321" s="15" t="s">
        <v>149</v>
      </c>
      <c r="AK321" s="15" t="s">
        <v>149</v>
      </c>
      <c r="AL321" s="15" t="s">
        <v>149</v>
      </c>
      <c r="AM321" s="15" t="s">
        <v>149</v>
      </c>
      <c r="AN321" s="15" t="s">
        <v>149</v>
      </c>
      <c r="AO321" s="15" t="s">
        <v>149</v>
      </c>
      <c r="AP321" s="15" t="s">
        <v>149</v>
      </c>
      <c r="AQ321" s="15" t="s">
        <v>149</v>
      </c>
      <c r="AR321" s="15" t="s">
        <v>149</v>
      </c>
      <c r="AS321" s="15" t="s">
        <v>149</v>
      </c>
      <c r="AT321" s="15" t="s">
        <v>149</v>
      </c>
      <c r="AU321" s="15" t="s">
        <v>149</v>
      </c>
      <c r="AV321" s="15" t="s">
        <v>149</v>
      </c>
      <c r="AW321" s="15" t="s">
        <v>149</v>
      </c>
      <c r="AX321" s="15" t="s">
        <v>149</v>
      </c>
      <c r="AY321" s="15" t="s">
        <v>149</v>
      </c>
      <c r="AZ321" s="15" t="s">
        <v>149</v>
      </c>
      <c r="BA321" s="15" t="s">
        <v>149</v>
      </c>
      <c r="BB321" s="15" t="s">
        <v>149</v>
      </c>
      <c r="BC321" s="15"/>
      <c r="BD321" s="15" t="s">
        <v>149</v>
      </c>
      <c r="BE321" s="15" t="s">
        <v>149</v>
      </c>
      <c r="BF321" s="15" t="s">
        <v>149</v>
      </c>
      <c r="BG321" s="15" t="s">
        <v>149</v>
      </c>
      <c r="BH321" s="15" t="s">
        <v>149</v>
      </c>
      <c r="BI321" s="15" t="s">
        <v>149</v>
      </c>
      <c r="BJ321" s="15" t="s">
        <v>149</v>
      </c>
      <c r="BK321" s="15" t="s">
        <v>149</v>
      </c>
      <c r="BL321" s="15" t="s">
        <v>149</v>
      </c>
      <c r="BM321" s="15" t="s">
        <v>149</v>
      </c>
      <c r="BN321" s="15" t="s">
        <v>149</v>
      </c>
      <c r="BO321" s="15" t="s">
        <v>149</v>
      </c>
      <c r="BP321" s="15" t="s">
        <v>149</v>
      </c>
      <c r="BQ321" s="15" t="s">
        <v>149</v>
      </c>
      <c r="BR321" s="15" t="s">
        <v>149</v>
      </c>
      <c r="BS321" s="15" t="s">
        <v>149</v>
      </c>
      <c r="BT321" s="15" t="s">
        <v>149</v>
      </c>
      <c r="BU321" s="15" t="s">
        <v>149</v>
      </c>
      <c r="BV321" s="15" t="s">
        <v>149</v>
      </c>
      <c r="BW321" s="15" t="s">
        <v>149</v>
      </c>
      <c r="BX321" s="15" t="s">
        <v>149</v>
      </c>
      <c r="BY321" s="15" t="s">
        <v>149</v>
      </c>
      <c r="BZ321" s="15" t="s">
        <v>149</v>
      </c>
      <c r="CA321" s="15" t="s">
        <v>149</v>
      </c>
      <c r="CB321" s="15" t="s">
        <v>149</v>
      </c>
      <c r="CC321" s="15" t="s">
        <v>149</v>
      </c>
      <c r="CD321" s="15" t="s">
        <v>149</v>
      </c>
      <c r="CE321" s="15" t="s">
        <v>149</v>
      </c>
      <c r="CF321" s="15" t="s">
        <v>149</v>
      </c>
      <c r="CG321" s="15" t="s">
        <v>149</v>
      </c>
      <c r="CH321" s="15" t="s">
        <v>149</v>
      </c>
      <c r="CI321" s="15" t="s">
        <v>149</v>
      </c>
      <c r="CJ321" s="15" t="s">
        <v>149</v>
      </c>
      <c r="CK321" s="15" t="s">
        <v>149</v>
      </c>
      <c r="CL321" s="15" t="s">
        <v>149</v>
      </c>
      <c r="CM321" s="15" t="s">
        <v>149</v>
      </c>
      <c r="CN321" s="15" t="s">
        <v>149</v>
      </c>
      <c r="CO321" s="15" t="s">
        <v>149</v>
      </c>
      <c r="CP321" s="15" t="s">
        <v>149</v>
      </c>
      <c r="CQ321" s="15" t="s">
        <v>149</v>
      </c>
      <c r="CR321" s="15" t="s">
        <v>149</v>
      </c>
      <c r="CS321" s="15" t="s">
        <v>149</v>
      </c>
      <c r="CT321" s="15" t="s">
        <v>149</v>
      </c>
      <c r="CU321" s="15" t="s">
        <v>149</v>
      </c>
      <c r="CV321" s="15" t="s">
        <v>149</v>
      </c>
      <c r="CW321" s="15" t="s">
        <v>149</v>
      </c>
      <c r="CX321" s="15" t="s">
        <v>149</v>
      </c>
      <c r="CY321" s="15" t="s">
        <v>149</v>
      </c>
      <c r="CZ321" s="15" t="s">
        <v>149</v>
      </c>
      <c r="DA321" s="15" t="s">
        <v>149</v>
      </c>
      <c r="DB321" s="15" t="s">
        <v>149</v>
      </c>
      <c r="DC321" s="15" t="s">
        <v>149</v>
      </c>
      <c r="DD321" s="15" t="s">
        <v>149</v>
      </c>
      <c r="DE321" s="15" t="s">
        <v>149</v>
      </c>
      <c r="DF321" s="15" t="s">
        <v>149</v>
      </c>
      <c r="DG321" s="15" t="s">
        <v>149</v>
      </c>
      <c r="DH321" s="15" t="s">
        <v>149</v>
      </c>
      <c r="DI321" s="15" t="s">
        <v>149</v>
      </c>
      <c r="DJ321" s="15" t="s">
        <v>149</v>
      </c>
      <c r="DK321" s="15" t="s">
        <v>149</v>
      </c>
      <c r="DL321" s="15" t="s">
        <v>149</v>
      </c>
      <c r="DM321" s="15" t="s">
        <v>149</v>
      </c>
      <c r="DN321" s="15" t="s">
        <v>149</v>
      </c>
      <c r="DO321" s="15" t="s">
        <v>149</v>
      </c>
      <c r="DP321" s="15" t="s">
        <v>149</v>
      </c>
      <c r="DQ321" s="15" t="s">
        <v>149</v>
      </c>
      <c r="DR321" s="15" t="s">
        <v>149</v>
      </c>
      <c r="DS321" s="15" t="s">
        <v>149</v>
      </c>
      <c r="DT321" s="15" t="s">
        <v>149</v>
      </c>
      <c r="DU321" s="15" t="s">
        <v>149</v>
      </c>
      <c r="DV321" s="15" t="s">
        <v>149</v>
      </c>
      <c r="DW321" s="15" t="s">
        <v>149</v>
      </c>
      <c r="DX321" s="15" t="s">
        <v>149</v>
      </c>
      <c r="DY321" s="15" t="s">
        <v>149</v>
      </c>
      <c r="DZ321" s="15" t="s">
        <v>149</v>
      </c>
      <c r="EA321" s="15" t="s">
        <v>149</v>
      </c>
      <c r="EB321" s="15" t="s">
        <v>149</v>
      </c>
      <c r="EC321" s="15" t="s">
        <v>149</v>
      </c>
      <c r="ED321" s="15" t="s">
        <v>149</v>
      </c>
      <c r="EE321" s="15" t="s">
        <v>149</v>
      </c>
      <c r="EF321" s="15" t="s">
        <v>149</v>
      </c>
      <c r="EG321" s="15" t="s">
        <v>149</v>
      </c>
      <c r="EH321" s="15" t="s">
        <v>149</v>
      </c>
      <c r="EI321" s="15" t="s">
        <v>149</v>
      </c>
      <c r="EJ321" s="15" t="s">
        <v>149</v>
      </c>
      <c r="EK321" s="15" t="s">
        <v>149</v>
      </c>
      <c r="EL321" s="15" t="s">
        <v>1372</v>
      </c>
      <c r="EM321" s="15" t="s">
        <v>751</v>
      </c>
      <c r="EN321" s="15" t="s">
        <v>1373</v>
      </c>
      <c r="EO321" s="15" t="s">
        <v>1374</v>
      </c>
      <c r="EP321" s="15" t="s">
        <v>1375</v>
      </c>
      <c r="EQ321" s="15" t="s">
        <v>1376</v>
      </c>
      <c r="ER321" s="15" t="s">
        <v>1377</v>
      </c>
      <c r="ES321" s="15" t="s">
        <v>923</v>
      </c>
      <c r="ET321" s="15"/>
      <c r="EU321" s="15"/>
      <c r="EV321" s="15"/>
      <c r="EW321" s="15"/>
      <c r="EX321" s="15"/>
      <c r="EY321" s="15"/>
      <c r="EZ321" s="15"/>
      <c r="FA321" s="15"/>
      <c r="FB321" s="15"/>
      <c r="FC321" s="15"/>
      <c r="FD321" s="15"/>
      <c r="FE321" s="15"/>
      <c r="FF321" s="15"/>
      <c r="FG321" s="15"/>
      <c r="FH321" s="15"/>
      <c r="FI321" s="15"/>
      <c r="FJ321" s="15"/>
      <c r="FK321" s="15"/>
      <c r="FL321" s="15"/>
      <c r="FM321" s="15"/>
      <c r="FN321" s="15"/>
      <c r="FO321" s="15"/>
      <c r="FP321" s="15"/>
      <c r="FQ321" s="15"/>
      <c r="FR321" s="15"/>
      <c r="FS321" s="15"/>
      <c r="FT321" s="15"/>
      <c r="FU321" s="15"/>
      <c r="FV321" s="15"/>
      <c r="FW321" s="15"/>
      <c r="FX321" s="15"/>
      <c r="FY321" s="15"/>
      <c r="FZ321" s="15"/>
      <c r="GA321" s="15"/>
      <c r="GB321" s="15"/>
      <c r="GC321" s="15"/>
      <c r="GD321" s="15"/>
      <c r="GE321" s="15"/>
      <c r="GF321" s="15"/>
      <c r="GG321" s="15"/>
      <c r="GH321" s="15"/>
      <c r="GI321" s="15"/>
      <c r="GJ321" s="15"/>
      <c r="GK321" s="15"/>
      <c r="GL321" s="15"/>
      <c r="GM321" s="15"/>
      <c r="GN321" s="15"/>
      <c r="GO321" s="15"/>
      <c r="GP321" s="15"/>
      <c r="GQ321" s="15"/>
      <c r="GR321" s="15"/>
      <c r="GS321" s="15"/>
      <c r="GT321" s="15"/>
      <c r="GU321" s="15"/>
      <c r="GV321" s="15"/>
      <c r="GW321" s="15"/>
      <c r="GX321" s="15"/>
      <c r="GY321" s="15"/>
      <c r="GZ321" s="15"/>
      <c r="HA321" s="15"/>
      <c r="HB321" s="15"/>
      <c r="HC321" s="15"/>
      <c r="HD321" s="15"/>
      <c r="HE321" s="15"/>
      <c r="HF321" s="15"/>
      <c r="HG321" s="15"/>
      <c r="HH321" s="15"/>
      <c r="HI321" s="15"/>
      <c r="HJ321" s="15"/>
      <c r="HK321" s="15"/>
      <c r="HL321" s="15"/>
      <c r="HM321" s="15"/>
      <c r="HN321" s="15"/>
      <c r="HO321" s="15"/>
      <c r="HP321" s="15"/>
      <c r="HQ321" s="15"/>
      <c r="HR321" s="15"/>
      <c r="HS321" s="15"/>
      <c r="HT321" s="15"/>
      <c r="HU321" s="15"/>
      <c r="HV321" s="15"/>
      <c r="HW321" s="15"/>
      <c r="HX321" s="15"/>
      <c r="HY321" s="15"/>
      <c r="HZ321" s="15"/>
    </row>
    <row r="322" spans="1:234" s="25" customFormat="1" ht="22.5" customHeight="1" x14ac:dyDescent="0.35">
      <c r="A322" s="29">
        <v>320</v>
      </c>
      <c r="B322" s="15" t="s">
        <v>2287</v>
      </c>
      <c r="C322" s="20" t="s">
        <v>959</v>
      </c>
      <c r="D322" s="15" t="s">
        <v>353</v>
      </c>
      <c r="E322" s="15" t="s">
        <v>1341</v>
      </c>
      <c r="F322" s="15">
        <v>55</v>
      </c>
      <c r="G322" s="15">
        <v>1</v>
      </c>
      <c r="H322" s="15" t="s">
        <v>157</v>
      </c>
      <c r="I322" s="15" t="s">
        <v>210</v>
      </c>
      <c r="J322" s="42">
        <v>3000000</v>
      </c>
      <c r="K322" s="42">
        <v>2000000</v>
      </c>
      <c r="L322" s="15" t="s">
        <v>1379</v>
      </c>
      <c r="M322" s="15" t="s">
        <v>147</v>
      </c>
      <c r="N322" s="15">
        <v>135</v>
      </c>
      <c r="O322" s="15" t="s">
        <v>519</v>
      </c>
      <c r="P322" s="15">
        <v>15</v>
      </c>
      <c r="Q322" s="15" t="s">
        <v>827</v>
      </c>
      <c r="R322" s="15" t="s">
        <v>851</v>
      </c>
      <c r="S322" s="15" t="s">
        <v>851</v>
      </c>
      <c r="T322" s="15" t="s">
        <v>851</v>
      </c>
      <c r="U322" s="15" t="s">
        <v>851</v>
      </c>
      <c r="V322" s="15" t="s">
        <v>851</v>
      </c>
      <c r="W322" s="15" t="s">
        <v>851</v>
      </c>
      <c r="X322" s="15" t="s">
        <v>851</v>
      </c>
      <c r="Y322" s="15" t="s">
        <v>851</v>
      </c>
      <c r="Z322" s="15" t="s">
        <v>851</v>
      </c>
      <c r="AA322" s="15" t="s">
        <v>851</v>
      </c>
      <c r="AB322" s="15" t="s">
        <v>851</v>
      </c>
      <c r="AC322" s="15" t="s">
        <v>851</v>
      </c>
      <c r="AD322" s="15" t="s">
        <v>851</v>
      </c>
      <c r="AE322" s="15" t="s">
        <v>851</v>
      </c>
      <c r="AF322" s="15" t="s">
        <v>851</v>
      </c>
      <c r="AG322" s="15" t="s">
        <v>851</v>
      </c>
      <c r="AH322" s="15" t="s">
        <v>851</v>
      </c>
      <c r="AI322" s="15" t="s">
        <v>851</v>
      </c>
      <c r="AJ322" s="15" t="s">
        <v>851</v>
      </c>
      <c r="AK322" s="15" t="s">
        <v>851</v>
      </c>
      <c r="AL322" s="15" t="s">
        <v>851</v>
      </c>
      <c r="AM322" s="15" t="s">
        <v>851</v>
      </c>
      <c r="AN322" s="15" t="s">
        <v>851</v>
      </c>
      <c r="AO322" s="15" t="s">
        <v>851</v>
      </c>
      <c r="AP322" s="15" t="s">
        <v>851</v>
      </c>
      <c r="AQ322" s="15" t="s">
        <v>851</v>
      </c>
      <c r="AR322" s="15" t="s">
        <v>851</v>
      </c>
      <c r="AS322" s="15" t="s">
        <v>851</v>
      </c>
      <c r="AT322" s="15" t="s">
        <v>851</v>
      </c>
      <c r="AU322" s="15" t="s">
        <v>851</v>
      </c>
      <c r="AV322" s="15" t="s">
        <v>851</v>
      </c>
      <c r="AW322" s="15" t="s">
        <v>851</v>
      </c>
      <c r="AX322" s="15" t="s">
        <v>851</v>
      </c>
      <c r="AY322" s="15" t="s">
        <v>851</v>
      </c>
      <c r="AZ322" s="15" t="s">
        <v>851</v>
      </c>
      <c r="BA322" s="15" t="s">
        <v>851</v>
      </c>
      <c r="BB322" s="15" t="s">
        <v>851</v>
      </c>
      <c r="BC322" s="15"/>
      <c r="BD322" s="15" t="s">
        <v>851</v>
      </c>
      <c r="BE322" s="15" t="s">
        <v>851</v>
      </c>
      <c r="BF322" s="15" t="s">
        <v>851</v>
      </c>
      <c r="BG322" s="15" t="s">
        <v>851</v>
      </c>
      <c r="BH322" s="15" t="s">
        <v>851</v>
      </c>
      <c r="BI322" s="15" t="s">
        <v>851</v>
      </c>
      <c r="BJ322" s="15" t="s">
        <v>851</v>
      </c>
      <c r="BK322" s="15" t="s">
        <v>851</v>
      </c>
      <c r="BL322" s="15" t="s">
        <v>851</v>
      </c>
      <c r="BM322" s="15" t="s">
        <v>851</v>
      </c>
      <c r="BN322" s="15" t="s">
        <v>851</v>
      </c>
      <c r="BO322" s="15" t="s">
        <v>851</v>
      </c>
      <c r="BP322" s="15" t="s">
        <v>851</v>
      </c>
      <c r="BQ322" s="15" t="s">
        <v>851</v>
      </c>
      <c r="BR322" s="15" t="s">
        <v>851</v>
      </c>
      <c r="BS322" s="15" t="s">
        <v>851</v>
      </c>
      <c r="BT322" s="15" t="s">
        <v>851</v>
      </c>
      <c r="BU322" s="15" t="s">
        <v>851</v>
      </c>
      <c r="BV322" s="15" t="s">
        <v>851</v>
      </c>
      <c r="BW322" s="15" t="s">
        <v>851</v>
      </c>
      <c r="BX322" s="15" t="s">
        <v>851</v>
      </c>
      <c r="BY322" s="15" t="s">
        <v>851</v>
      </c>
      <c r="BZ322" s="15" t="s">
        <v>851</v>
      </c>
      <c r="CA322" s="15" t="s">
        <v>851</v>
      </c>
      <c r="CB322" s="15" t="s">
        <v>851</v>
      </c>
      <c r="CC322" s="15" t="s">
        <v>851</v>
      </c>
      <c r="CD322" s="15" t="s">
        <v>851</v>
      </c>
      <c r="CE322" s="15" t="s">
        <v>851</v>
      </c>
      <c r="CF322" s="15" t="s">
        <v>851</v>
      </c>
      <c r="CG322" s="15" t="s">
        <v>851</v>
      </c>
      <c r="CH322" s="15" t="s">
        <v>851</v>
      </c>
      <c r="CI322" s="15" t="s">
        <v>851</v>
      </c>
      <c r="CJ322" s="15" t="s">
        <v>851</v>
      </c>
      <c r="CK322" s="15" t="s">
        <v>851</v>
      </c>
      <c r="CL322" s="15" t="s">
        <v>851</v>
      </c>
      <c r="CM322" s="15" t="s">
        <v>851</v>
      </c>
      <c r="CN322" s="15" t="s">
        <v>851</v>
      </c>
      <c r="CO322" s="15" t="s">
        <v>851</v>
      </c>
      <c r="CP322" s="15" t="s">
        <v>851</v>
      </c>
      <c r="CQ322" s="15" t="s">
        <v>851</v>
      </c>
      <c r="CR322" s="15" t="s">
        <v>851</v>
      </c>
      <c r="CS322" s="15" t="s">
        <v>851</v>
      </c>
      <c r="CT322" s="15" t="s">
        <v>851</v>
      </c>
      <c r="CU322" s="15" t="s">
        <v>851</v>
      </c>
      <c r="CV322" s="15" t="s">
        <v>851</v>
      </c>
      <c r="CW322" s="15" t="s">
        <v>851</v>
      </c>
      <c r="CX322" s="15" t="s">
        <v>851</v>
      </c>
      <c r="CY322" s="15" t="s">
        <v>851</v>
      </c>
      <c r="CZ322" s="15" t="s">
        <v>851</v>
      </c>
      <c r="DA322" s="15" t="s">
        <v>851</v>
      </c>
      <c r="DB322" s="15" t="s">
        <v>851</v>
      </c>
      <c r="DC322" s="15" t="s">
        <v>851</v>
      </c>
      <c r="DD322" s="15" t="s">
        <v>851</v>
      </c>
      <c r="DE322" s="15" t="s">
        <v>851</v>
      </c>
      <c r="DF322" s="15" t="s">
        <v>851</v>
      </c>
      <c r="DG322" s="15" t="s">
        <v>851</v>
      </c>
      <c r="DH322" s="15" t="s">
        <v>851</v>
      </c>
      <c r="DI322" s="15" t="s">
        <v>851</v>
      </c>
      <c r="DJ322" s="15" t="s">
        <v>851</v>
      </c>
      <c r="DK322" s="15" t="s">
        <v>851</v>
      </c>
      <c r="DL322" s="15" t="s">
        <v>851</v>
      </c>
      <c r="DM322" s="15" t="s">
        <v>851</v>
      </c>
      <c r="DN322" s="15" t="s">
        <v>851</v>
      </c>
      <c r="DO322" s="15" t="s">
        <v>851</v>
      </c>
      <c r="DP322" s="15" t="s">
        <v>851</v>
      </c>
      <c r="DQ322" s="15" t="s">
        <v>851</v>
      </c>
      <c r="DR322" s="15" t="s">
        <v>851</v>
      </c>
      <c r="DS322" s="15" t="s">
        <v>851</v>
      </c>
      <c r="DT322" s="15" t="s">
        <v>851</v>
      </c>
      <c r="DU322" s="15" t="s">
        <v>851</v>
      </c>
      <c r="DV322" s="15" t="s">
        <v>851</v>
      </c>
      <c r="DW322" s="15" t="s">
        <v>851</v>
      </c>
      <c r="DX322" s="15" t="s">
        <v>851</v>
      </c>
      <c r="DY322" s="15" t="s">
        <v>851</v>
      </c>
      <c r="DZ322" s="15" t="s">
        <v>851</v>
      </c>
      <c r="EA322" s="15" t="s">
        <v>851</v>
      </c>
      <c r="EB322" s="15" t="s">
        <v>851</v>
      </c>
      <c r="EC322" s="15" t="s">
        <v>851</v>
      </c>
      <c r="ED322" s="15" t="s">
        <v>851</v>
      </c>
      <c r="EE322" s="15" t="s">
        <v>851</v>
      </c>
      <c r="EF322" s="15" t="s">
        <v>851</v>
      </c>
      <c r="EG322" s="15" t="s">
        <v>851</v>
      </c>
      <c r="EH322" s="15" t="s">
        <v>851</v>
      </c>
      <c r="EI322" s="15" t="s">
        <v>851</v>
      </c>
      <c r="EJ322" s="15" t="s">
        <v>851</v>
      </c>
      <c r="EK322" s="15" t="s">
        <v>851</v>
      </c>
      <c r="EL322" s="15" t="s">
        <v>1380</v>
      </c>
      <c r="EM322" s="15" t="s">
        <v>1381</v>
      </c>
      <c r="EN322" s="15" t="s">
        <v>1382</v>
      </c>
      <c r="EO322" s="15" t="s">
        <v>1383</v>
      </c>
      <c r="EP322" s="15" t="s">
        <v>1360</v>
      </c>
      <c r="EQ322" s="15" t="s">
        <v>1384</v>
      </c>
      <c r="ER322" s="15" t="s">
        <v>1385</v>
      </c>
      <c r="ES322" s="15" t="s">
        <v>923</v>
      </c>
      <c r="ET322" s="15"/>
      <c r="EU322" s="15"/>
      <c r="EV322" s="15"/>
      <c r="EW322" s="15"/>
      <c r="EX322" s="15"/>
      <c r="EY322" s="15"/>
      <c r="EZ322" s="15"/>
      <c r="FA322" s="15"/>
      <c r="FB322" s="15"/>
      <c r="FC322" s="15"/>
      <c r="FD322" s="15"/>
      <c r="FE322" s="15"/>
      <c r="FF322" s="15"/>
      <c r="FG322" s="15"/>
      <c r="FH322" s="15"/>
      <c r="FI322" s="15"/>
      <c r="FJ322" s="15"/>
      <c r="FK322" s="15"/>
      <c r="FL322" s="15"/>
      <c r="FM322" s="15"/>
      <c r="FN322" s="15"/>
      <c r="FO322" s="15"/>
      <c r="FP322" s="15"/>
      <c r="FQ322" s="15"/>
      <c r="FR322" s="15"/>
      <c r="FS322" s="15"/>
      <c r="FT322" s="15"/>
      <c r="FU322" s="15"/>
      <c r="FV322" s="15"/>
      <c r="FW322" s="15"/>
      <c r="FX322" s="15"/>
      <c r="FY322" s="15"/>
      <c r="FZ322" s="15"/>
      <c r="GA322" s="15"/>
      <c r="GB322" s="15"/>
      <c r="GC322" s="15"/>
      <c r="GD322" s="15"/>
      <c r="GE322" s="15"/>
      <c r="GF322" s="15"/>
      <c r="GG322" s="15"/>
      <c r="GH322" s="15"/>
      <c r="GI322" s="15"/>
      <c r="GJ322" s="15"/>
      <c r="GK322" s="15"/>
      <c r="GL322" s="15"/>
      <c r="GM322" s="15"/>
      <c r="GN322" s="15"/>
      <c r="GO322" s="15"/>
      <c r="GP322" s="15"/>
      <c r="GQ322" s="15"/>
      <c r="GR322" s="15"/>
      <c r="GS322" s="15"/>
      <c r="GT322" s="15"/>
      <c r="GU322" s="15"/>
      <c r="GV322" s="15"/>
      <c r="GW322" s="15"/>
      <c r="GX322" s="15"/>
      <c r="GY322" s="15"/>
      <c r="GZ322" s="15"/>
      <c r="HA322" s="15"/>
      <c r="HB322" s="15"/>
      <c r="HC322" s="15"/>
      <c r="HD322" s="15"/>
      <c r="HE322" s="15"/>
      <c r="HF322" s="15"/>
      <c r="HG322" s="15"/>
      <c r="HH322" s="15"/>
      <c r="HI322" s="15"/>
      <c r="HJ322" s="15"/>
      <c r="HK322" s="15"/>
      <c r="HL322" s="15"/>
      <c r="HM322" s="15"/>
      <c r="HN322" s="15"/>
      <c r="HO322" s="15"/>
      <c r="HP322" s="15"/>
      <c r="HQ322" s="15"/>
      <c r="HR322" s="15"/>
      <c r="HS322" s="15"/>
      <c r="HT322" s="15"/>
      <c r="HU322" s="15"/>
      <c r="HV322" s="15"/>
      <c r="HW322" s="15"/>
      <c r="HX322" s="15"/>
      <c r="HY322" s="15"/>
      <c r="HZ322" s="15"/>
    </row>
    <row r="323" spans="1:234" ht="15.75" customHeight="1" x14ac:dyDescent="0.25"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</row>
    <row r="324" spans="1:234" ht="15.75" customHeight="1" x14ac:dyDescent="0.25"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  <c r="BP324" s="44"/>
      <c r="BQ324" s="44"/>
      <c r="BR324" s="44"/>
      <c r="BS324" s="44"/>
      <c r="BT324" s="44"/>
      <c r="BU324" s="44"/>
      <c r="BV324" s="44"/>
      <c r="BW324" s="44"/>
      <c r="BX324" s="44"/>
      <c r="BY324" s="44"/>
      <c r="BZ324" s="44"/>
      <c r="CA324" s="44"/>
      <c r="CB324" s="44"/>
      <c r="CC324" s="44"/>
      <c r="CD324" s="44"/>
      <c r="CE324" s="44"/>
      <c r="CF324" s="44"/>
      <c r="CG324" s="44"/>
      <c r="CH324" s="44"/>
      <c r="CI324" s="44"/>
      <c r="CJ324" s="44"/>
      <c r="CK324" s="44"/>
      <c r="CL324" s="44"/>
      <c r="CM324" s="44"/>
      <c r="CN324" s="44"/>
      <c r="CO324" s="44"/>
      <c r="CP324" s="44"/>
    </row>
    <row r="325" spans="1:234" ht="15.75" customHeight="1" x14ac:dyDescent="0.25"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  <c r="BP325" s="44"/>
      <c r="BQ325" s="44"/>
      <c r="BR325" s="44"/>
      <c r="BS325" s="44"/>
      <c r="BT325" s="44"/>
      <c r="BU325" s="44"/>
      <c r="BV325" s="44"/>
      <c r="BW325" s="44"/>
      <c r="BX325" s="44"/>
      <c r="BY325" s="44"/>
      <c r="BZ325" s="44"/>
      <c r="CA325" s="44"/>
      <c r="CB325" s="44"/>
      <c r="CC325" s="44"/>
      <c r="CD325" s="44"/>
      <c r="CE325" s="44"/>
      <c r="CF325" s="44"/>
      <c r="CG325" s="44"/>
      <c r="CH325" s="44"/>
      <c r="CI325" s="44"/>
      <c r="CJ325" s="44"/>
      <c r="CK325" s="44"/>
      <c r="CL325" s="44"/>
      <c r="CM325" s="44"/>
      <c r="CN325" s="44"/>
      <c r="CO325" s="44"/>
      <c r="CP325" s="44"/>
    </row>
    <row r="326" spans="1:234" ht="15.75" customHeight="1" x14ac:dyDescent="0.25"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  <c r="BS326" s="44"/>
      <c r="BT326" s="44"/>
      <c r="BU326" s="44"/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/>
      <c r="CP326" s="44"/>
    </row>
    <row r="327" spans="1:234" ht="15.75" customHeight="1" x14ac:dyDescent="0.25"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  <c r="BP327" s="44"/>
      <c r="BQ327" s="44"/>
      <c r="BR327" s="44"/>
      <c r="BS327" s="44"/>
      <c r="BT327" s="44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</row>
    <row r="328" spans="1:234" ht="15.75" customHeight="1" x14ac:dyDescent="0.25"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  <c r="CB328" s="44"/>
      <c r="CC328" s="44"/>
      <c r="CD328" s="44"/>
      <c r="CE328" s="44"/>
      <c r="CF328" s="44"/>
      <c r="CG328" s="44"/>
      <c r="CH328" s="44"/>
      <c r="CI328" s="44"/>
      <c r="CJ328" s="44"/>
      <c r="CK328" s="44"/>
      <c r="CL328" s="44"/>
      <c r="CM328" s="44"/>
      <c r="CN328" s="44"/>
      <c r="CO328" s="44"/>
      <c r="CP328" s="44"/>
    </row>
    <row r="329" spans="1:234" ht="15.75" customHeight="1" x14ac:dyDescent="0.25"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</row>
    <row r="330" spans="1:234" ht="15.75" customHeight="1" x14ac:dyDescent="0.25"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</row>
    <row r="331" spans="1:234" ht="15.75" customHeight="1" x14ac:dyDescent="0.25"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</row>
    <row r="332" spans="1:234" ht="15.75" customHeight="1" x14ac:dyDescent="0.25"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</row>
    <row r="333" spans="1:234" ht="15.75" customHeight="1" x14ac:dyDescent="0.25"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</row>
    <row r="334" spans="1:234" ht="15.75" customHeight="1" x14ac:dyDescent="0.25"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</row>
    <row r="335" spans="1:234" ht="15.75" customHeight="1" x14ac:dyDescent="0.25"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</row>
    <row r="336" spans="1:234" ht="15.75" customHeight="1" x14ac:dyDescent="0.25"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</row>
    <row r="337" spans="2:94" ht="15.75" customHeight="1" x14ac:dyDescent="0.25"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</row>
    <row r="338" spans="2:94" ht="15.75" customHeight="1" x14ac:dyDescent="0.25"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</row>
    <row r="339" spans="2:94" ht="15.75" customHeight="1" x14ac:dyDescent="0.25"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</row>
    <row r="340" spans="2:94" ht="15.75" customHeight="1" x14ac:dyDescent="0.25"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  <c r="BR340" s="44"/>
      <c r="BS340" s="44"/>
      <c r="BT340" s="44"/>
      <c r="BU340" s="44"/>
      <c r="BV340" s="44"/>
      <c r="BW340" s="44"/>
      <c r="BX340" s="44"/>
      <c r="BY340" s="44"/>
      <c r="BZ340" s="44"/>
      <c r="CA340" s="44"/>
      <c r="CB340" s="44"/>
      <c r="CC340" s="44"/>
      <c r="CD340" s="44"/>
      <c r="CE340" s="44"/>
      <c r="CF340" s="44"/>
      <c r="CG340" s="44"/>
      <c r="CH340" s="44"/>
      <c r="CI340" s="44"/>
      <c r="CJ340" s="44"/>
      <c r="CK340" s="44"/>
      <c r="CL340" s="44"/>
      <c r="CM340" s="44"/>
      <c r="CN340" s="44"/>
      <c r="CO340" s="44"/>
      <c r="CP340" s="44"/>
    </row>
    <row r="341" spans="2:94" ht="15.75" customHeight="1" x14ac:dyDescent="0.25"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  <c r="BR341" s="44"/>
      <c r="BS341" s="44"/>
      <c r="BT341" s="44"/>
      <c r="BU341" s="44"/>
      <c r="BV341" s="44"/>
      <c r="BW341" s="44"/>
      <c r="BX341" s="44"/>
      <c r="BY341" s="44"/>
      <c r="BZ341" s="44"/>
      <c r="CA341" s="44"/>
      <c r="CB341" s="44"/>
      <c r="CC341" s="44"/>
      <c r="CD341" s="44"/>
      <c r="CE341" s="44"/>
      <c r="CF341" s="44"/>
      <c r="CG341" s="44"/>
      <c r="CH341" s="44"/>
      <c r="CI341" s="44"/>
      <c r="CJ341" s="44"/>
      <c r="CK341" s="44"/>
      <c r="CL341" s="44"/>
      <c r="CM341" s="44"/>
      <c r="CN341" s="44"/>
      <c r="CO341" s="44"/>
      <c r="CP341" s="44"/>
    </row>
    <row r="342" spans="2:94" ht="15.75" customHeight="1" x14ac:dyDescent="0.25"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  <c r="BP342" s="44"/>
      <c r="BQ342" s="44"/>
      <c r="BR342" s="44"/>
      <c r="BS342" s="44"/>
      <c r="BT342" s="44"/>
      <c r="BU342" s="44"/>
      <c r="BV342" s="44"/>
      <c r="BW342" s="44"/>
      <c r="BX342" s="44"/>
      <c r="BY342" s="44"/>
      <c r="BZ342" s="44"/>
      <c r="CA342" s="44"/>
      <c r="CB342" s="44"/>
      <c r="CC342" s="44"/>
      <c r="CD342" s="44"/>
      <c r="CE342" s="44"/>
      <c r="CF342" s="44"/>
      <c r="CG342" s="44"/>
      <c r="CH342" s="44"/>
      <c r="CI342" s="44"/>
      <c r="CJ342" s="44"/>
      <c r="CK342" s="44"/>
      <c r="CL342" s="44"/>
      <c r="CM342" s="44"/>
      <c r="CN342" s="44"/>
      <c r="CO342" s="44"/>
      <c r="CP342" s="44"/>
    </row>
    <row r="343" spans="2:94" ht="15.75" customHeight="1" x14ac:dyDescent="0.25"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  <c r="BP343" s="44"/>
      <c r="BQ343" s="44"/>
      <c r="BR343" s="44"/>
      <c r="BS343" s="44"/>
      <c r="BT343" s="44"/>
      <c r="BU343" s="44"/>
      <c r="BV343" s="44"/>
      <c r="BW343" s="44"/>
      <c r="BX343" s="44"/>
      <c r="BY343" s="44"/>
      <c r="BZ343" s="44"/>
      <c r="CA343" s="44"/>
      <c r="CB343" s="44"/>
      <c r="CC343" s="44"/>
      <c r="CD343" s="44"/>
      <c r="CE343" s="44"/>
      <c r="CF343" s="44"/>
      <c r="CG343" s="44"/>
      <c r="CH343" s="44"/>
      <c r="CI343" s="44"/>
      <c r="CJ343" s="44"/>
      <c r="CK343" s="44"/>
      <c r="CL343" s="44"/>
      <c r="CM343" s="44"/>
      <c r="CN343" s="44"/>
      <c r="CO343" s="44"/>
      <c r="CP343" s="44"/>
    </row>
    <row r="344" spans="2:94" ht="15.75" customHeight="1" x14ac:dyDescent="0.25"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  <c r="BR344" s="44"/>
      <c r="BS344" s="44"/>
      <c r="BT344" s="44"/>
      <c r="BU344" s="44"/>
      <c r="BV344" s="44"/>
      <c r="BW344" s="44"/>
      <c r="BX344" s="44"/>
      <c r="BY344" s="44"/>
      <c r="BZ344" s="44"/>
      <c r="CA344" s="44"/>
      <c r="CB344" s="44"/>
      <c r="CC344" s="44"/>
      <c r="CD344" s="44"/>
      <c r="CE344" s="44"/>
      <c r="CF344" s="44"/>
      <c r="CG344" s="44"/>
      <c r="CH344" s="44"/>
      <c r="CI344" s="44"/>
      <c r="CJ344" s="44"/>
      <c r="CK344" s="44"/>
      <c r="CL344" s="44"/>
      <c r="CM344" s="44"/>
      <c r="CN344" s="44"/>
      <c r="CO344" s="44"/>
      <c r="CP344" s="44"/>
    </row>
    <row r="345" spans="2:94" ht="15.75" customHeight="1" x14ac:dyDescent="0.25"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  <c r="BP345" s="44"/>
      <c r="BQ345" s="44"/>
      <c r="BR345" s="44"/>
      <c r="BS345" s="44"/>
      <c r="BT345" s="44"/>
      <c r="BU345" s="44"/>
      <c r="BV345" s="44"/>
      <c r="BW345" s="44"/>
      <c r="BX345" s="44"/>
      <c r="BY345" s="44"/>
      <c r="BZ345" s="44"/>
      <c r="CA345" s="44"/>
      <c r="CB345" s="44"/>
      <c r="CC345" s="44"/>
      <c r="CD345" s="44"/>
      <c r="CE345" s="44"/>
      <c r="CF345" s="44"/>
      <c r="CG345" s="44"/>
      <c r="CH345" s="44"/>
      <c r="CI345" s="44"/>
      <c r="CJ345" s="44"/>
      <c r="CK345" s="44"/>
      <c r="CL345" s="44"/>
      <c r="CM345" s="44"/>
      <c r="CN345" s="44"/>
      <c r="CO345" s="44"/>
      <c r="CP345" s="44"/>
    </row>
    <row r="346" spans="2:94" ht="15.75" customHeight="1" x14ac:dyDescent="0.25"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  <c r="BR346" s="44"/>
      <c r="BS346" s="44"/>
      <c r="BT346" s="44"/>
      <c r="BU346" s="44"/>
      <c r="BV346" s="44"/>
      <c r="BW346" s="44"/>
      <c r="BX346" s="44"/>
      <c r="BY346" s="44"/>
      <c r="BZ346" s="44"/>
      <c r="CA346" s="44"/>
      <c r="CB346" s="44"/>
      <c r="CC346" s="44"/>
      <c r="CD346" s="44"/>
      <c r="CE346" s="44"/>
      <c r="CF346" s="44"/>
      <c r="CG346" s="44"/>
      <c r="CH346" s="44"/>
      <c r="CI346" s="44"/>
      <c r="CJ346" s="44"/>
      <c r="CK346" s="44"/>
      <c r="CL346" s="44"/>
      <c r="CM346" s="44"/>
      <c r="CN346" s="44"/>
      <c r="CO346" s="44"/>
      <c r="CP346" s="44"/>
    </row>
    <row r="347" spans="2:94" ht="15.75" customHeight="1" x14ac:dyDescent="0.25"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  <c r="BP347" s="44"/>
      <c r="BQ347" s="44"/>
      <c r="BR347" s="44"/>
      <c r="BS347" s="44"/>
      <c r="BT347" s="44"/>
      <c r="BU347" s="44"/>
      <c r="BV347" s="44"/>
      <c r="BW347" s="44"/>
      <c r="BX347" s="44"/>
      <c r="BY347" s="44"/>
      <c r="BZ347" s="44"/>
      <c r="CA347" s="44"/>
      <c r="CB347" s="44"/>
      <c r="CC347" s="44"/>
      <c r="CD347" s="44"/>
      <c r="CE347" s="44"/>
      <c r="CF347" s="44"/>
      <c r="CG347" s="44"/>
      <c r="CH347" s="44"/>
      <c r="CI347" s="44"/>
      <c r="CJ347" s="44"/>
      <c r="CK347" s="44"/>
      <c r="CL347" s="44"/>
      <c r="CM347" s="44"/>
      <c r="CN347" s="44"/>
      <c r="CO347" s="44"/>
      <c r="CP347" s="44"/>
    </row>
    <row r="348" spans="2:94" ht="15.75" customHeight="1" x14ac:dyDescent="0.25"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/>
      <c r="CP348" s="44"/>
    </row>
    <row r="349" spans="2:94" ht="15.75" customHeight="1" x14ac:dyDescent="0.25"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  <c r="BR349" s="44"/>
      <c r="BS349" s="44"/>
      <c r="BT349" s="44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</row>
    <row r="350" spans="2:94" ht="15.75" customHeight="1" x14ac:dyDescent="0.25"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  <c r="BP350" s="44"/>
      <c r="BQ350" s="44"/>
      <c r="BR350" s="44"/>
      <c r="BS350" s="44"/>
      <c r="BT350" s="44"/>
      <c r="BU350" s="44"/>
      <c r="BV350" s="44"/>
      <c r="BW350" s="44"/>
      <c r="BX350" s="44"/>
      <c r="BY350" s="44"/>
      <c r="BZ350" s="44"/>
      <c r="CA350" s="44"/>
      <c r="CB350" s="44"/>
      <c r="CC350" s="44"/>
      <c r="CD350" s="44"/>
      <c r="CE350" s="44"/>
      <c r="CF350" s="44"/>
      <c r="CG350" s="44"/>
      <c r="CH350" s="44"/>
      <c r="CI350" s="44"/>
      <c r="CJ350" s="44"/>
      <c r="CK350" s="44"/>
      <c r="CL350" s="44"/>
      <c r="CM350" s="44"/>
      <c r="CN350" s="44"/>
      <c r="CO350" s="44"/>
      <c r="CP350" s="44"/>
    </row>
    <row r="351" spans="2:94" ht="15.75" customHeight="1" x14ac:dyDescent="0.25"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  <c r="BR351" s="44"/>
      <c r="BS351" s="44"/>
      <c r="BT351" s="44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</row>
    <row r="352" spans="2:94" ht="15.75" customHeight="1" x14ac:dyDescent="0.25"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</row>
    <row r="353" spans="2:94" ht="15.75" customHeight="1" x14ac:dyDescent="0.25"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</row>
    <row r="354" spans="2:94" ht="15.75" customHeight="1" x14ac:dyDescent="0.25"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</row>
    <row r="355" spans="2:94" ht="15.75" customHeight="1" x14ac:dyDescent="0.25"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</row>
    <row r="356" spans="2:94" ht="15.75" customHeight="1" x14ac:dyDescent="0.25"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</row>
    <row r="357" spans="2:94" ht="15.75" customHeight="1" x14ac:dyDescent="0.25"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</row>
    <row r="358" spans="2:94" ht="15.75" customHeight="1" x14ac:dyDescent="0.25"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</row>
    <row r="359" spans="2:94" ht="15.75" customHeight="1" x14ac:dyDescent="0.25"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</row>
    <row r="360" spans="2:94" ht="15.75" customHeight="1" x14ac:dyDescent="0.25"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</row>
    <row r="361" spans="2:94" ht="15.75" customHeight="1" x14ac:dyDescent="0.25"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</row>
    <row r="362" spans="2:94" ht="15.75" customHeight="1" x14ac:dyDescent="0.25"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  <c r="BR362" s="44"/>
      <c r="BS362" s="44"/>
      <c r="BT362" s="44"/>
      <c r="BU362" s="44"/>
      <c r="BV362" s="44"/>
      <c r="BW362" s="44"/>
      <c r="BX362" s="44"/>
      <c r="BY362" s="44"/>
      <c r="BZ362" s="44"/>
      <c r="CA362" s="44"/>
      <c r="CB362" s="44"/>
      <c r="CC362" s="44"/>
      <c r="CD362" s="44"/>
      <c r="CE362" s="44"/>
      <c r="CF362" s="44"/>
      <c r="CG362" s="44"/>
      <c r="CH362" s="44"/>
      <c r="CI362" s="44"/>
      <c r="CJ362" s="44"/>
      <c r="CK362" s="44"/>
      <c r="CL362" s="44"/>
      <c r="CM362" s="44"/>
      <c r="CN362" s="44"/>
      <c r="CO362" s="44"/>
      <c r="CP362" s="44"/>
    </row>
    <row r="363" spans="2:94" ht="15.75" customHeight="1" x14ac:dyDescent="0.25"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  <c r="BR363" s="44"/>
      <c r="BS363" s="44"/>
      <c r="BT363" s="44"/>
      <c r="BU363" s="44"/>
      <c r="BV363" s="44"/>
      <c r="BW363" s="44"/>
      <c r="BX363" s="44"/>
      <c r="BY363" s="44"/>
      <c r="BZ363" s="44"/>
      <c r="CA363" s="44"/>
      <c r="CB363" s="44"/>
      <c r="CC363" s="44"/>
      <c r="CD363" s="44"/>
      <c r="CE363" s="44"/>
      <c r="CF363" s="44"/>
      <c r="CG363" s="44"/>
      <c r="CH363" s="44"/>
      <c r="CI363" s="44"/>
      <c r="CJ363" s="44"/>
      <c r="CK363" s="44"/>
      <c r="CL363" s="44"/>
      <c r="CM363" s="44"/>
      <c r="CN363" s="44"/>
      <c r="CO363" s="44"/>
      <c r="CP363" s="44"/>
    </row>
    <row r="364" spans="2:94" ht="15.75" customHeight="1" x14ac:dyDescent="0.25"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  <c r="BS364" s="44"/>
      <c r="BT364" s="44"/>
      <c r="BU364" s="44"/>
      <c r="BV364" s="44"/>
      <c r="BW364" s="44"/>
      <c r="BX364" s="44"/>
      <c r="BY364" s="44"/>
      <c r="BZ364" s="44"/>
      <c r="CA364" s="44"/>
      <c r="CB364" s="44"/>
      <c r="CC364" s="44"/>
      <c r="CD364" s="44"/>
      <c r="CE364" s="44"/>
      <c r="CF364" s="44"/>
      <c r="CG364" s="44"/>
      <c r="CH364" s="44"/>
      <c r="CI364" s="44"/>
      <c r="CJ364" s="44"/>
      <c r="CK364" s="44"/>
      <c r="CL364" s="44"/>
      <c r="CM364" s="44"/>
      <c r="CN364" s="44"/>
      <c r="CO364" s="44"/>
      <c r="CP364" s="44"/>
    </row>
    <row r="365" spans="2:94" ht="15.75" customHeight="1" x14ac:dyDescent="0.25"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  <c r="BS365" s="44"/>
      <c r="BT365" s="44"/>
      <c r="BU365" s="44"/>
      <c r="BV365" s="44"/>
      <c r="BW365" s="44"/>
      <c r="BX365" s="44"/>
      <c r="BY365" s="44"/>
      <c r="BZ365" s="44"/>
      <c r="CA365" s="44"/>
      <c r="CB365" s="44"/>
      <c r="CC365" s="44"/>
      <c r="CD365" s="44"/>
      <c r="CE365" s="44"/>
      <c r="CF365" s="44"/>
      <c r="CG365" s="44"/>
      <c r="CH365" s="44"/>
      <c r="CI365" s="44"/>
      <c r="CJ365" s="44"/>
      <c r="CK365" s="44"/>
      <c r="CL365" s="44"/>
      <c r="CM365" s="44"/>
      <c r="CN365" s="44"/>
      <c r="CO365" s="44"/>
      <c r="CP365" s="44"/>
    </row>
    <row r="366" spans="2:94" ht="15.75" customHeight="1" x14ac:dyDescent="0.25"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/>
      <c r="CP366" s="44"/>
    </row>
    <row r="367" spans="2:94" ht="15.75" customHeight="1" x14ac:dyDescent="0.25"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  <c r="BS367" s="44"/>
      <c r="BT367" s="44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</row>
    <row r="368" spans="2:94" ht="15.75" customHeight="1" x14ac:dyDescent="0.25"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  <c r="BS368" s="44"/>
      <c r="BT368" s="44"/>
      <c r="BU368" s="44"/>
      <c r="BV368" s="44"/>
      <c r="BW368" s="44"/>
      <c r="BX368" s="44"/>
      <c r="BY368" s="44"/>
      <c r="BZ368" s="44"/>
      <c r="CA368" s="44"/>
      <c r="CB368" s="44"/>
      <c r="CC368" s="44"/>
      <c r="CD368" s="44"/>
      <c r="CE368" s="44"/>
      <c r="CF368" s="44"/>
      <c r="CG368" s="44"/>
      <c r="CH368" s="44"/>
      <c r="CI368" s="44"/>
      <c r="CJ368" s="44"/>
      <c r="CK368" s="44"/>
      <c r="CL368" s="44"/>
      <c r="CM368" s="44"/>
      <c r="CN368" s="44"/>
      <c r="CO368" s="44"/>
      <c r="CP368" s="44"/>
    </row>
    <row r="369" spans="2:94" ht="15.75" customHeight="1" x14ac:dyDescent="0.25"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  <c r="BS369" s="44"/>
      <c r="BT369" s="44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</row>
    <row r="370" spans="2:94" ht="15.75" customHeight="1" x14ac:dyDescent="0.25"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</row>
    <row r="371" spans="2:94" ht="15.75" customHeight="1" x14ac:dyDescent="0.25"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</row>
    <row r="372" spans="2:94" ht="15.75" customHeight="1" x14ac:dyDescent="0.25"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</row>
    <row r="373" spans="2:94" ht="15.75" customHeight="1" x14ac:dyDescent="0.25"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</row>
    <row r="374" spans="2:94" ht="15.75" customHeight="1" x14ac:dyDescent="0.25"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</row>
    <row r="375" spans="2:94" ht="15.75" customHeight="1" x14ac:dyDescent="0.25"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</row>
    <row r="376" spans="2:94" ht="15.75" customHeight="1" x14ac:dyDescent="0.25"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</row>
    <row r="377" spans="2:94" ht="15.75" customHeight="1" x14ac:dyDescent="0.25"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</row>
    <row r="378" spans="2:94" ht="15.75" customHeight="1" x14ac:dyDescent="0.25"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</row>
    <row r="379" spans="2:94" ht="15.75" customHeight="1" x14ac:dyDescent="0.25"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</row>
    <row r="380" spans="2:94" ht="15.75" customHeight="1" x14ac:dyDescent="0.25"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  <c r="BR380" s="44"/>
      <c r="BS380" s="44"/>
      <c r="BT380" s="44"/>
      <c r="BU380" s="44"/>
      <c r="BV380" s="44"/>
      <c r="BW380" s="44"/>
      <c r="BX380" s="44"/>
      <c r="BY380" s="44"/>
      <c r="BZ380" s="44"/>
      <c r="CA380" s="44"/>
      <c r="CB380" s="44"/>
      <c r="CC380" s="44"/>
      <c r="CD380" s="44"/>
      <c r="CE380" s="44"/>
      <c r="CF380" s="44"/>
      <c r="CG380" s="44"/>
      <c r="CH380" s="44"/>
      <c r="CI380" s="44"/>
      <c r="CJ380" s="44"/>
      <c r="CK380" s="44"/>
      <c r="CL380" s="44"/>
      <c r="CM380" s="44"/>
      <c r="CN380" s="44"/>
      <c r="CO380" s="44"/>
      <c r="CP380" s="44"/>
    </row>
    <row r="381" spans="2:94" ht="15.75" customHeight="1" x14ac:dyDescent="0.25"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  <c r="BR381" s="44"/>
      <c r="BS381" s="44"/>
      <c r="BT381" s="44"/>
      <c r="BU381" s="44"/>
      <c r="BV381" s="44"/>
      <c r="BW381" s="44"/>
      <c r="BX381" s="44"/>
      <c r="BY381" s="44"/>
      <c r="BZ381" s="44"/>
      <c r="CA381" s="44"/>
      <c r="CB381" s="44"/>
      <c r="CC381" s="44"/>
      <c r="CD381" s="44"/>
      <c r="CE381" s="44"/>
      <c r="CF381" s="44"/>
      <c r="CG381" s="44"/>
      <c r="CH381" s="44"/>
      <c r="CI381" s="44"/>
      <c r="CJ381" s="44"/>
      <c r="CK381" s="44"/>
      <c r="CL381" s="44"/>
      <c r="CM381" s="44"/>
      <c r="CN381" s="44"/>
      <c r="CO381" s="44"/>
      <c r="CP381" s="44"/>
    </row>
    <row r="382" spans="2:94" ht="15.75" customHeight="1" x14ac:dyDescent="0.25"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  <c r="BR382" s="44"/>
      <c r="BS382" s="44"/>
      <c r="BT382" s="44"/>
      <c r="BU382" s="44"/>
      <c r="BV382" s="44"/>
      <c r="BW382" s="44"/>
      <c r="BX382" s="44"/>
      <c r="BY382" s="44"/>
      <c r="BZ382" s="44"/>
      <c r="CA382" s="44"/>
      <c r="CB382" s="44"/>
      <c r="CC382" s="44"/>
      <c r="CD382" s="44"/>
      <c r="CE382" s="44"/>
      <c r="CF382" s="44"/>
      <c r="CG382" s="44"/>
      <c r="CH382" s="44"/>
      <c r="CI382" s="44"/>
      <c r="CJ382" s="44"/>
      <c r="CK382" s="44"/>
      <c r="CL382" s="44"/>
      <c r="CM382" s="44"/>
      <c r="CN382" s="44"/>
      <c r="CO382" s="44"/>
      <c r="CP382" s="44"/>
    </row>
    <row r="383" spans="2:94" ht="15.75" customHeight="1" x14ac:dyDescent="0.25"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  <c r="BR383" s="44"/>
      <c r="BS383" s="44"/>
      <c r="BT383" s="44"/>
      <c r="BU383" s="44"/>
      <c r="BV383" s="44"/>
      <c r="BW383" s="44"/>
      <c r="BX383" s="44"/>
      <c r="BY383" s="44"/>
      <c r="BZ383" s="44"/>
      <c r="CA383" s="44"/>
      <c r="CB383" s="44"/>
      <c r="CC383" s="44"/>
      <c r="CD383" s="44"/>
      <c r="CE383" s="44"/>
      <c r="CF383" s="44"/>
      <c r="CG383" s="44"/>
      <c r="CH383" s="44"/>
      <c r="CI383" s="44"/>
      <c r="CJ383" s="44"/>
      <c r="CK383" s="44"/>
      <c r="CL383" s="44"/>
      <c r="CM383" s="44"/>
      <c r="CN383" s="44"/>
      <c r="CO383" s="44"/>
      <c r="CP383" s="44"/>
    </row>
    <row r="384" spans="2:94" ht="15.75" customHeight="1" x14ac:dyDescent="0.25"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  <c r="BR384" s="44"/>
      <c r="BS384" s="44"/>
      <c r="BT384" s="44"/>
      <c r="BU384" s="44"/>
      <c r="BV384" s="44"/>
      <c r="BW384" s="44"/>
      <c r="BX384" s="44"/>
      <c r="BY384" s="44"/>
      <c r="BZ384" s="44"/>
      <c r="CA384" s="44"/>
      <c r="CB384" s="44"/>
      <c r="CC384" s="44"/>
      <c r="CD384" s="44"/>
      <c r="CE384" s="44"/>
      <c r="CF384" s="44"/>
      <c r="CG384" s="44"/>
      <c r="CH384" s="44"/>
      <c r="CI384" s="44"/>
      <c r="CJ384" s="44"/>
      <c r="CK384" s="44"/>
      <c r="CL384" s="44"/>
      <c r="CM384" s="44"/>
      <c r="CN384" s="44"/>
      <c r="CO384" s="44"/>
      <c r="CP384" s="44"/>
    </row>
    <row r="385" spans="2:94" ht="15.75" customHeight="1" x14ac:dyDescent="0.25"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  <c r="BR385" s="44"/>
      <c r="BS385" s="44"/>
      <c r="BT385" s="44"/>
      <c r="BU385" s="44"/>
      <c r="BV385" s="44"/>
      <c r="BW385" s="44"/>
      <c r="BX385" s="44"/>
      <c r="BY385" s="44"/>
      <c r="BZ385" s="44"/>
      <c r="CA385" s="44"/>
      <c r="CB385" s="44"/>
      <c r="CC385" s="44"/>
      <c r="CD385" s="44"/>
      <c r="CE385" s="44"/>
      <c r="CF385" s="44"/>
      <c r="CG385" s="44"/>
      <c r="CH385" s="44"/>
      <c r="CI385" s="44"/>
      <c r="CJ385" s="44"/>
      <c r="CK385" s="44"/>
      <c r="CL385" s="44"/>
      <c r="CM385" s="44"/>
      <c r="CN385" s="44"/>
      <c r="CO385" s="44"/>
      <c r="CP385" s="44"/>
    </row>
    <row r="386" spans="2:94" ht="15.75" customHeight="1" x14ac:dyDescent="0.25"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  <c r="BS386" s="44"/>
      <c r="BT386" s="44"/>
      <c r="BU386" s="44"/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/>
      <c r="CP386" s="44"/>
    </row>
    <row r="387" spans="2:94" ht="15.75" customHeight="1" x14ac:dyDescent="0.25"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  <c r="BS387" s="44"/>
      <c r="BT387" s="44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</row>
    <row r="388" spans="2:94" ht="15.75" customHeight="1" x14ac:dyDescent="0.25"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  <c r="BR388" s="44"/>
      <c r="BS388" s="44"/>
      <c r="BT388" s="44"/>
      <c r="BU388" s="44"/>
      <c r="BV388" s="44"/>
      <c r="BW388" s="44"/>
      <c r="BX388" s="44"/>
      <c r="BY388" s="44"/>
      <c r="BZ388" s="44"/>
      <c r="CA388" s="44"/>
      <c r="CB388" s="44"/>
      <c r="CC388" s="44"/>
      <c r="CD388" s="44"/>
      <c r="CE388" s="44"/>
      <c r="CF388" s="44"/>
      <c r="CG388" s="44"/>
      <c r="CH388" s="44"/>
      <c r="CI388" s="44"/>
      <c r="CJ388" s="44"/>
      <c r="CK388" s="44"/>
      <c r="CL388" s="44"/>
      <c r="CM388" s="44"/>
      <c r="CN388" s="44"/>
      <c r="CO388" s="44"/>
      <c r="CP388" s="44"/>
    </row>
    <row r="389" spans="2:94" ht="15.75" customHeight="1" x14ac:dyDescent="0.25"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  <c r="BS389" s="44"/>
      <c r="BT389" s="44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</row>
    <row r="390" spans="2:94" ht="15.75" customHeight="1" x14ac:dyDescent="0.25"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</row>
    <row r="391" spans="2:94" ht="15.75" customHeight="1" x14ac:dyDescent="0.25"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</row>
    <row r="392" spans="2:94" ht="15.75" customHeight="1" x14ac:dyDescent="0.25"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</row>
    <row r="393" spans="2:94" ht="15.75" customHeight="1" x14ac:dyDescent="0.25"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</row>
    <row r="394" spans="2:94" ht="15.75" customHeight="1" x14ac:dyDescent="0.25"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</row>
    <row r="395" spans="2:94" ht="15.75" customHeight="1" x14ac:dyDescent="0.25"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</row>
    <row r="396" spans="2:94" ht="15.75" customHeight="1" x14ac:dyDescent="0.25"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</row>
    <row r="397" spans="2:94" ht="15.75" customHeight="1" x14ac:dyDescent="0.25"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</row>
    <row r="398" spans="2:94" ht="15.75" customHeight="1" x14ac:dyDescent="0.25"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</row>
    <row r="399" spans="2:94" ht="15.75" customHeight="1" x14ac:dyDescent="0.25"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</row>
    <row r="400" spans="2:94" ht="15.75" customHeight="1" x14ac:dyDescent="0.25"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  <c r="BS400" s="44"/>
      <c r="BT400" s="44"/>
      <c r="BU400" s="44"/>
      <c r="BV400" s="44"/>
      <c r="BW400" s="44"/>
      <c r="BX400" s="44"/>
      <c r="BY400" s="44"/>
      <c r="BZ400" s="44"/>
      <c r="CA400" s="44"/>
      <c r="CB400" s="44"/>
      <c r="CC400" s="44"/>
      <c r="CD400" s="44"/>
      <c r="CE400" s="44"/>
      <c r="CF400" s="44"/>
      <c r="CG400" s="44"/>
      <c r="CH400" s="44"/>
      <c r="CI400" s="44"/>
      <c r="CJ400" s="44"/>
      <c r="CK400" s="44"/>
      <c r="CL400" s="44"/>
      <c r="CM400" s="44"/>
      <c r="CN400" s="44"/>
      <c r="CO400" s="44"/>
      <c r="CP400" s="44"/>
    </row>
    <row r="401" spans="2:94" ht="15.75" customHeight="1" x14ac:dyDescent="0.25"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  <c r="BS401" s="44"/>
      <c r="BT401" s="44"/>
      <c r="BU401" s="44"/>
      <c r="BV401" s="44"/>
      <c r="BW401" s="44"/>
      <c r="BX401" s="44"/>
      <c r="BY401" s="44"/>
      <c r="BZ401" s="44"/>
      <c r="CA401" s="44"/>
      <c r="CB401" s="44"/>
      <c r="CC401" s="44"/>
      <c r="CD401" s="44"/>
      <c r="CE401" s="44"/>
      <c r="CF401" s="44"/>
      <c r="CG401" s="44"/>
      <c r="CH401" s="44"/>
      <c r="CI401" s="44"/>
      <c r="CJ401" s="44"/>
      <c r="CK401" s="44"/>
      <c r="CL401" s="44"/>
      <c r="CM401" s="44"/>
      <c r="CN401" s="44"/>
      <c r="CO401" s="44"/>
      <c r="CP401" s="44"/>
    </row>
    <row r="402" spans="2:94" ht="15.75" customHeight="1" x14ac:dyDescent="0.25"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  <c r="BR402" s="44"/>
      <c r="BS402" s="44"/>
      <c r="BT402" s="44"/>
      <c r="BU402" s="44"/>
      <c r="BV402" s="44"/>
      <c r="BW402" s="44"/>
      <c r="BX402" s="44"/>
      <c r="BY402" s="44"/>
      <c r="BZ402" s="44"/>
      <c r="CA402" s="44"/>
      <c r="CB402" s="44"/>
      <c r="CC402" s="44"/>
      <c r="CD402" s="44"/>
      <c r="CE402" s="44"/>
      <c r="CF402" s="44"/>
      <c r="CG402" s="44"/>
      <c r="CH402" s="44"/>
      <c r="CI402" s="44"/>
      <c r="CJ402" s="44"/>
      <c r="CK402" s="44"/>
      <c r="CL402" s="44"/>
      <c r="CM402" s="44"/>
      <c r="CN402" s="44"/>
      <c r="CO402" s="44"/>
      <c r="CP402" s="44"/>
    </row>
    <row r="403" spans="2:94" ht="15.75" customHeight="1" x14ac:dyDescent="0.25"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  <c r="BP403" s="44"/>
      <c r="BQ403" s="44"/>
      <c r="BR403" s="44"/>
      <c r="BS403" s="44"/>
      <c r="BT403" s="44"/>
      <c r="BU403" s="44"/>
      <c r="BV403" s="44"/>
      <c r="BW403" s="44"/>
      <c r="BX403" s="44"/>
      <c r="BY403" s="44"/>
      <c r="BZ403" s="44"/>
      <c r="CA403" s="44"/>
      <c r="CB403" s="44"/>
      <c r="CC403" s="44"/>
      <c r="CD403" s="44"/>
      <c r="CE403" s="44"/>
      <c r="CF403" s="44"/>
      <c r="CG403" s="44"/>
      <c r="CH403" s="44"/>
      <c r="CI403" s="44"/>
      <c r="CJ403" s="44"/>
      <c r="CK403" s="44"/>
      <c r="CL403" s="44"/>
      <c r="CM403" s="44"/>
      <c r="CN403" s="44"/>
      <c r="CO403" s="44"/>
      <c r="CP403" s="44"/>
    </row>
    <row r="404" spans="2:94" ht="15.75" customHeight="1" x14ac:dyDescent="0.25"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  <c r="BS404" s="44"/>
      <c r="BT404" s="44"/>
      <c r="BU404" s="44"/>
      <c r="BV404" s="44"/>
      <c r="BW404" s="44"/>
      <c r="BX404" s="44"/>
      <c r="BY404" s="44"/>
      <c r="BZ404" s="44"/>
      <c r="CA404" s="44"/>
      <c r="CB404" s="44"/>
      <c r="CC404" s="44"/>
      <c r="CD404" s="44"/>
      <c r="CE404" s="44"/>
      <c r="CF404" s="44"/>
      <c r="CG404" s="44"/>
      <c r="CH404" s="44"/>
      <c r="CI404" s="44"/>
      <c r="CJ404" s="44"/>
      <c r="CK404" s="44"/>
      <c r="CL404" s="44"/>
      <c r="CM404" s="44"/>
      <c r="CN404" s="44"/>
      <c r="CO404" s="44"/>
      <c r="CP404" s="44"/>
    </row>
    <row r="405" spans="2:94" ht="15.75" customHeight="1" x14ac:dyDescent="0.25"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  <c r="BR405" s="44"/>
      <c r="BS405" s="44"/>
      <c r="BT405" s="44"/>
      <c r="BU405" s="44"/>
      <c r="BV405" s="44"/>
      <c r="BW405" s="44"/>
      <c r="BX405" s="44"/>
      <c r="BY405" s="44"/>
      <c r="BZ405" s="44"/>
      <c r="CA405" s="44"/>
      <c r="CB405" s="44"/>
      <c r="CC405" s="44"/>
      <c r="CD405" s="44"/>
      <c r="CE405" s="44"/>
      <c r="CF405" s="44"/>
      <c r="CG405" s="44"/>
      <c r="CH405" s="44"/>
      <c r="CI405" s="44"/>
      <c r="CJ405" s="44"/>
      <c r="CK405" s="44"/>
      <c r="CL405" s="44"/>
      <c r="CM405" s="44"/>
      <c r="CN405" s="44"/>
      <c r="CO405" s="44"/>
      <c r="CP405" s="44"/>
    </row>
    <row r="406" spans="2:94" ht="15.75" customHeight="1" x14ac:dyDescent="0.25"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  <c r="BS406" s="44"/>
      <c r="BT406" s="44"/>
      <c r="BU406" s="44"/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/>
      <c r="CP406" s="44"/>
    </row>
    <row r="407" spans="2:94" ht="15.75" customHeight="1" x14ac:dyDescent="0.25"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  <c r="BS407" s="44"/>
      <c r="BT407" s="44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</row>
    <row r="408" spans="2:94" ht="15.75" customHeight="1" x14ac:dyDescent="0.25"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/>
      <c r="BQ408" s="44"/>
      <c r="BR408" s="44"/>
      <c r="BS408" s="44"/>
      <c r="BT408" s="44"/>
      <c r="BU408" s="44"/>
      <c r="BV408" s="44"/>
      <c r="BW408" s="44"/>
      <c r="BX408" s="44"/>
      <c r="BY408" s="44"/>
      <c r="BZ408" s="44"/>
      <c r="CA408" s="44"/>
      <c r="CB408" s="44"/>
      <c r="CC408" s="44"/>
      <c r="CD408" s="44"/>
      <c r="CE408" s="44"/>
      <c r="CF408" s="44"/>
      <c r="CG408" s="44"/>
      <c r="CH408" s="44"/>
      <c r="CI408" s="44"/>
      <c r="CJ408" s="44"/>
      <c r="CK408" s="44"/>
      <c r="CL408" s="44"/>
      <c r="CM408" s="44"/>
      <c r="CN408" s="44"/>
      <c r="CO408" s="44"/>
      <c r="CP408" s="44"/>
    </row>
    <row r="409" spans="2:94" ht="15.75" customHeight="1" x14ac:dyDescent="0.25"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  <c r="BR409" s="44"/>
      <c r="BS409" s="44"/>
      <c r="BT409" s="44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</row>
    <row r="410" spans="2:94" ht="15.75" customHeight="1" x14ac:dyDescent="0.25"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</row>
    <row r="411" spans="2:94" ht="15.75" customHeight="1" x14ac:dyDescent="0.25"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</row>
    <row r="412" spans="2:94" ht="15.75" customHeight="1" x14ac:dyDescent="0.25"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</row>
    <row r="413" spans="2:94" ht="15.75" customHeight="1" x14ac:dyDescent="0.25"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</row>
    <row r="414" spans="2:94" ht="15.75" customHeight="1" x14ac:dyDescent="0.25"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</row>
    <row r="415" spans="2:94" ht="15.75" customHeight="1" x14ac:dyDescent="0.25"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</row>
    <row r="416" spans="2:94" ht="15.75" customHeight="1" x14ac:dyDescent="0.25"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</row>
    <row r="417" spans="2:94" ht="15.75" customHeight="1" x14ac:dyDescent="0.25"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</row>
    <row r="418" spans="2:94" ht="15.75" customHeight="1" x14ac:dyDescent="0.25"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</row>
    <row r="419" spans="2:94" ht="15.75" customHeight="1" x14ac:dyDescent="0.25"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</row>
    <row r="420" spans="2:94" ht="15.75" customHeight="1" x14ac:dyDescent="0.25"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  <c r="BS420" s="44"/>
      <c r="BT420" s="44"/>
      <c r="BU420" s="44"/>
      <c r="BV420" s="44"/>
      <c r="BW420" s="44"/>
      <c r="BX420" s="44"/>
      <c r="BY420" s="44"/>
      <c r="BZ420" s="44"/>
      <c r="CA420" s="44"/>
      <c r="CB420" s="44"/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  <c r="CM420" s="44"/>
      <c r="CN420" s="44"/>
      <c r="CO420" s="44"/>
      <c r="CP420" s="44"/>
    </row>
    <row r="421" spans="2:94" ht="15.75" customHeight="1" x14ac:dyDescent="0.25"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  <c r="BR421" s="44"/>
      <c r="BS421" s="44"/>
      <c r="BT421" s="44"/>
      <c r="BU421" s="44"/>
      <c r="BV421" s="44"/>
      <c r="BW421" s="44"/>
      <c r="BX421" s="44"/>
      <c r="BY421" s="44"/>
      <c r="BZ421" s="44"/>
      <c r="CA421" s="44"/>
      <c r="CB421" s="44"/>
      <c r="CC421" s="44"/>
      <c r="CD421" s="44"/>
      <c r="CE421" s="44"/>
      <c r="CF421" s="44"/>
      <c r="CG421" s="44"/>
      <c r="CH421" s="44"/>
      <c r="CI421" s="44"/>
      <c r="CJ421" s="44"/>
      <c r="CK421" s="44"/>
      <c r="CL421" s="44"/>
      <c r="CM421" s="44"/>
      <c r="CN421" s="44"/>
      <c r="CO421" s="44"/>
      <c r="CP421" s="44"/>
    </row>
    <row r="422" spans="2:94" ht="15.75" customHeight="1" x14ac:dyDescent="0.25"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  <c r="BR422" s="44"/>
      <c r="BS422" s="44"/>
      <c r="BT422" s="44"/>
      <c r="BU422" s="44"/>
      <c r="BV422" s="44"/>
      <c r="BW422" s="44"/>
      <c r="BX422" s="44"/>
      <c r="BY422" s="44"/>
      <c r="BZ422" s="44"/>
      <c r="CA422" s="44"/>
      <c r="CB422" s="44"/>
      <c r="CC422" s="44"/>
      <c r="CD422" s="44"/>
      <c r="CE422" s="44"/>
      <c r="CF422" s="44"/>
      <c r="CG422" s="44"/>
      <c r="CH422" s="44"/>
      <c r="CI422" s="44"/>
      <c r="CJ422" s="44"/>
      <c r="CK422" s="44"/>
      <c r="CL422" s="44"/>
      <c r="CM422" s="44"/>
      <c r="CN422" s="44"/>
      <c r="CO422" s="44"/>
      <c r="CP422" s="44"/>
    </row>
    <row r="423" spans="2:94" ht="15.75" customHeight="1" x14ac:dyDescent="0.25"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  <c r="BR423" s="44"/>
      <c r="BS423" s="44"/>
      <c r="BT423" s="44"/>
      <c r="BU423" s="44"/>
      <c r="BV423" s="44"/>
      <c r="BW423" s="44"/>
      <c r="BX423" s="44"/>
      <c r="BY423" s="44"/>
      <c r="BZ423" s="44"/>
      <c r="CA423" s="44"/>
      <c r="CB423" s="44"/>
      <c r="CC423" s="44"/>
      <c r="CD423" s="44"/>
      <c r="CE423" s="44"/>
      <c r="CF423" s="44"/>
      <c r="CG423" s="44"/>
      <c r="CH423" s="44"/>
      <c r="CI423" s="44"/>
      <c r="CJ423" s="44"/>
      <c r="CK423" s="44"/>
      <c r="CL423" s="44"/>
      <c r="CM423" s="44"/>
      <c r="CN423" s="44"/>
      <c r="CO423" s="44"/>
      <c r="CP423" s="44"/>
    </row>
    <row r="424" spans="2:94" ht="15.75" customHeight="1" x14ac:dyDescent="0.25"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  <c r="BR424" s="44"/>
      <c r="BS424" s="44"/>
      <c r="BT424" s="44"/>
      <c r="BU424" s="44"/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/>
      <c r="CP424" s="44"/>
    </row>
    <row r="425" spans="2:94" ht="15.75" customHeight="1" x14ac:dyDescent="0.25"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  <c r="BR425" s="44"/>
      <c r="BS425" s="44"/>
      <c r="BT425" s="44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</row>
    <row r="426" spans="2:94" ht="15.75" customHeight="1" x14ac:dyDescent="0.25"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  <c r="BS426" s="44"/>
      <c r="BT426" s="44"/>
      <c r="BU426" s="44"/>
      <c r="BV426" s="44"/>
      <c r="BW426" s="44"/>
      <c r="BX426" s="44"/>
      <c r="BY426" s="44"/>
      <c r="BZ426" s="44"/>
      <c r="CA426" s="44"/>
      <c r="CB426" s="44"/>
      <c r="CC426" s="44"/>
      <c r="CD426" s="44"/>
      <c r="CE426" s="44"/>
      <c r="CF426" s="44"/>
      <c r="CG426" s="44"/>
      <c r="CH426" s="44"/>
      <c r="CI426" s="44"/>
      <c r="CJ426" s="44"/>
      <c r="CK426" s="44"/>
      <c r="CL426" s="44"/>
      <c r="CM426" s="44"/>
      <c r="CN426" s="44"/>
      <c r="CO426" s="44"/>
      <c r="CP426" s="44"/>
    </row>
    <row r="427" spans="2:94" ht="15.75" customHeight="1" x14ac:dyDescent="0.25"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  <c r="BS427" s="44"/>
      <c r="BT427" s="44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</row>
    <row r="428" spans="2:94" ht="15.75" customHeight="1" x14ac:dyDescent="0.25"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</row>
    <row r="429" spans="2:94" ht="15.75" customHeight="1" x14ac:dyDescent="0.25"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</row>
    <row r="430" spans="2:94" ht="15.75" customHeight="1" x14ac:dyDescent="0.25"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</row>
    <row r="431" spans="2:94" ht="15.75" customHeight="1" x14ac:dyDescent="0.25"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</row>
    <row r="432" spans="2:94" ht="15.75" customHeight="1" x14ac:dyDescent="0.25"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</row>
    <row r="433" spans="2:94" ht="15.75" customHeight="1" x14ac:dyDescent="0.25"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</row>
    <row r="434" spans="2:94" ht="15.75" customHeight="1" x14ac:dyDescent="0.25"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</row>
    <row r="435" spans="2:94" ht="15.75" customHeight="1" x14ac:dyDescent="0.25"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</row>
    <row r="436" spans="2:94" ht="15.75" customHeight="1" x14ac:dyDescent="0.25"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</row>
    <row r="437" spans="2:94" ht="15.75" customHeight="1" x14ac:dyDescent="0.25"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</row>
    <row r="438" spans="2:94" ht="15.75" customHeight="1" x14ac:dyDescent="0.25"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  <c r="BR438" s="44"/>
      <c r="BS438" s="44"/>
      <c r="BT438" s="44"/>
      <c r="BU438" s="44"/>
      <c r="BV438" s="44"/>
      <c r="BW438" s="44"/>
      <c r="BX438" s="44"/>
      <c r="BY438" s="44"/>
      <c r="BZ438" s="44"/>
      <c r="CA438" s="44"/>
      <c r="CB438" s="44"/>
      <c r="CC438" s="44"/>
      <c r="CD438" s="44"/>
      <c r="CE438" s="44"/>
      <c r="CF438" s="44"/>
      <c r="CG438" s="44"/>
      <c r="CH438" s="44"/>
      <c r="CI438" s="44"/>
      <c r="CJ438" s="44"/>
      <c r="CK438" s="44"/>
      <c r="CL438" s="44"/>
      <c r="CM438" s="44"/>
      <c r="CN438" s="44"/>
      <c r="CO438" s="44"/>
      <c r="CP438" s="44"/>
    </row>
    <row r="439" spans="2:94" ht="15.75" customHeight="1" x14ac:dyDescent="0.25"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  <c r="BP439" s="44"/>
      <c r="BQ439" s="44"/>
      <c r="BR439" s="44"/>
      <c r="BS439" s="44"/>
      <c r="BT439" s="44"/>
      <c r="BU439" s="44"/>
      <c r="BV439" s="44"/>
      <c r="BW439" s="44"/>
      <c r="BX439" s="44"/>
      <c r="BY439" s="44"/>
      <c r="BZ439" s="44"/>
      <c r="CA439" s="44"/>
      <c r="CB439" s="44"/>
      <c r="CC439" s="44"/>
      <c r="CD439" s="44"/>
      <c r="CE439" s="44"/>
      <c r="CF439" s="44"/>
      <c r="CG439" s="44"/>
      <c r="CH439" s="44"/>
      <c r="CI439" s="44"/>
      <c r="CJ439" s="44"/>
      <c r="CK439" s="44"/>
      <c r="CL439" s="44"/>
      <c r="CM439" s="44"/>
      <c r="CN439" s="44"/>
      <c r="CO439" s="44"/>
      <c r="CP439" s="44"/>
    </row>
    <row r="440" spans="2:94" ht="15.75" customHeight="1" x14ac:dyDescent="0.25"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  <c r="BP440" s="44"/>
      <c r="BQ440" s="44"/>
      <c r="BR440" s="44"/>
      <c r="BS440" s="44"/>
      <c r="BT440" s="44"/>
      <c r="BU440" s="44"/>
      <c r="BV440" s="44"/>
      <c r="BW440" s="44"/>
      <c r="BX440" s="44"/>
      <c r="BY440" s="44"/>
      <c r="BZ440" s="44"/>
      <c r="CA440" s="44"/>
      <c r="CB440" s="44"/>
      <c r="CC440" s="44"/>
      <c r="CD440" s="44"/>
      <c r="CE440" s="44"/>
      <c r="CF440" s="44"/>
      <c r="CG440" s="44"/>
      <c r="CH440" s="44"/>
      <c r="CI440" s="44"/>
      <c r="CJ440" s="44"/>
      <c r="CK440" s="44"/>
      <c r="CL440" s="44"/>
      <c r="CM440" s="44"/>
      <c r="CN440" s="44"/>
      <c r="CO440" s="44"/>
      <c r="CP440" s="44"/>
    </row>
    <row r="441" spans="2:94" ht="15.75" customHeight="1" x14ac:dyDescent="0.25"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  <c r="BP441" s="44"/>
      <c r="BQ441" s="44"/>
      <c r="BR441" s="44"/>
      <c r="BS441" s="44"/>
      <c r="BT441" s="44"/>
      <c r="BU441" s="44"/>
      <c r="BV441" s="44"/>
      <c r="BW441" s="44"/>
      <c r="BX441" s="44"/>
      <c r="BY441" s="44"/>
      <c r="BZ441" s="44"/>
      <c r="CA441" s="44"/>
      <c r="CB441" s="44"/>
      <c r="CC441" s="44"/>
      <c r="CD441" s="44"/>
      <c r="CE441" s="44"/>
      <c r="CF441" s="44"/>
      <c r="CG441" s="44"/>
      <c r="CH441" s="44"/>
      <c r="CI441" s="44"/>
      <c r="CJ441" s="44"/>
      <c r="CK441" s="44"/>
      <c r="CL441" s="44"/>
      <c r="CM441" s="44"/>
      <c r="CN441" s="44"/>
      <c r="CO441" s="44"/>
      <c r="CP441" s="44"/>
    </row>
    <row r="442" spans="2:94" ht="15.75" customHeight="1" x14ac:dyDescent="0.25"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  <c r="BR442" s="44"/>
      <c r="BS442" s="44"/>
      <c r="BT442" s="44"/>
      <c r="BU442" s="44"/>
      <c r="BV442" s="44"/>
      <c r="BW442" s="44"/>
      <c r="BX442" s="44"/>
      <c r="BY442" s="44"/>
      <c r="BZ442" s="44"/>
      <c r="CA442" s="44"/>
      <c r="CB442" s="44"/>
      <c r="CC442" s="44"/>
      <c r="CD442" s="44"/>
      <c r="CE442" s="44"/>
      <c r="CF442" s="44"/>
      <c r="CG442" s="44"/>
      <c r="CH442" s="44"/>
      <c r="CI442" s="44"/>
      <c r="CJ442" s="44"/>
      <c r="CK442" s="44"/>
      <c r="CL442" s="44"/>
      <c r="CM442" s="44"/>
      <c r="CN442" s="44"/>
      <c r="CO442" s="44"/>
      <c r="CP442" s="44"/>
    </row>
    <row r="443" spans="2:94" ht="15.75" customHeight="1" x14ac:dyDescent="0.25"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  <c r="BP443" s="44"/>
      <c r="BQ443" s="44"/>
      <c r="BR443" s="44"/>
      <c r="BS443" s="44"/>
      <c r="BT443" s="44"/>
      <c r="BU443" s="44"/>
      <c r="BV443" s="44"/>
      <c r="BW443" s="44"/>
      <c r="BX443" s="44"/>
      <c r="BY443" s="44"/>
      <c r="BZ443" s="44"/>
      <c r="CA443" s="44"/>
      <c r="CB443" s="44"/>
      <c r="CC443" s="44"/>
      <c r="CD443" s="44"/>
      <c r="CE443" s="44"/>
      <c r="CF443" s="44"/>
      <c r="CG443" s="44"/>
      <c r="CH443" s="44"/>
      <c r="CI443" s="44"/>
      <c r="CJ443" s="44"/>
      <c r="CK443" s="44"/>
      <c r="CL443" s="44"/>
      <c r="CM443" s="44"/>
      <c r="CN443" s="44"/>
      <c r="CO443" s="44"/>
      <c r="CP443" s="44"/>
    </row>
    <row r="444" spans="2:94" ht="15.75" customHeight="1" x14ac:dyDescent="0.25"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  <c r="BP444" s="44"/>
      <c r="BQ444" s="44"/>
      <c r="BR444" s="44"/>
      <c r="BS444" s="44"/>
      <c r="BT444" s="44"/>
      <c r="BU444" s="44"/>
      <c r="BV444" s="44"/>
      <c r="BW444" s="44"/>
      <c r="BX444" s="44"/>
      <c r="BY444" s="44"/>
      <c r="BZ444" s="44"/>
      <c r="CA444" s="44"/>
      <c r="CB444" s="44"/>
      <c r="CC444" s="44"/>
      <c r="CD444" s="44"/>
      <c r="CE444" s="44"/>
      <c r="CF444" s="44"/>
      <c r="CG444" s="44"/>
      <c r="CH444" s="44"/>
      <c r="CI444" s="44"/>
      <c r="CJ444" s="44"/>
      <c r="CK444" s="44"/>
      <c r="CL444" s="44"/>
      <c r="CM444" s="44"/>
      <c r="CN444" s="44"/>
      <c r="CO444" s="44"/>
      <c r="CP444" s="44"/>
    </row>
    <row r="445" spans="2:94" ht="15.75" customHeight="1" x14ac:dyDescent="0.25"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  <c r="BR445" s="44"/>
      <c r="BS445" s="44"/>
      <c r="BT445" s="44"/>
      <c r="BU445" s="44"/>
      <c r="BV445" s="44"/>
      <c r="BW445" s="44"/>
      <c r="BX445" s="44"/>
      <c r="BY445" s="44"/>
      <c r="BZ445" s="44"/>
      <c r="CA445" s="44"/>
      <c r="CB445" s="44"/>
      <c r="CC445" s="44"/>
      <c r="CD445" s="44"/>
      <c r="CE445" s="44"/>
      <c r="CF445" s="44"/>
      <c r="CG445" s="44"/>
      <c r="CH445" s="44"/>
      <c r="CI445" s="44"/>
      <c r="CJ445" s="44"/>
      <c r="CK445" s="44"/>
      <c r="CL445" s="44"/>
      <c r="CM445" s="44"/>
      <c r="CN445" s="44"/>
      <c r="CO445" s="44"/>
      <c r="CP445" s="44"/>
    </row>
    <row r="446" spans="2:94" ht="15.75" customHeight="1" x14ac:dyDescent="0.25"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  <c r="BS446" s="44"/>
      <c r="BT446" s="44"/>
      <c r="BU446" s="44"/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/>
      <c r="CP446" s="44"/>
    </row>
    <row r="447" spans="2:94" ht="15.75" customHeight="1" x14ac:dyDescent="0.25"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  <c r="BR447" s="44"/>
      <c r="BS447" s="44"/>
      <c r="BT447" s="44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</row>
    <row r="448" spans="2:94" ht="15.75" customHeight="1" x14ac:dyDescent="0.25"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  <c r="BP448" s="44"/>
      <c r="BQ448" s="44"/>
      <c r="BR448" s="44"/>
      <c r="BS448" s="44"/>
      <c r="BT448" s="44"/>
      <c r="BU448" s="44"/>
      <c r="BV448" s="44"/>
      <c r="BW448" s="44"/>
      <c r="BX448" s="44"/>
      <c r="BY448" s="44"/>
      <c r="BZ448" s="44"/>
      <c r="CA448" s="44"/>
      <c r="CB448" s="44"/>
      <c r="CC448" s="44"/>
      <c r="CD448" s="44"/>
      <c r="CE448" s="44"/>
      <c r="CF448" s="44"/>
      <c r="CG448" s="44"/>
      <c r="CH448" s="44"/>
      <c r="CI448" s="44"/>
      <c r="CJ448" s="44"/>
      <c r="CK448" s="44"/>
      <c r="CL448" s="44"/>
      <c r="CM448" s="44"/>
      <c r="CN448" s="44"/>
      <c r="CO448" s="44"/>
      <c r="CP448" s="44"/>
    </row>
    <row r="449" spans="2:94" ht="15.75" customHeight="1" x14ac:dyDescent="0.25"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  <c r="BP449" s="44"/>
      <c r="BQ449" s="44"/>
      <c r="BR449" s="44"/>
      <c r="BS449" s="44"/>
      <c r="BT449" s="44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</row>
    <row r="450" spans="2:94" ht="15.75" customHeight="1" x14ac:dyDescent="0.25"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</row>
    <row r="451" spans="2:94" ht="15.75" customHeight="1" x14ac:dyDescent="0.25"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</row>
    <row r="452" spans="2:94" ht="15.75" customHeight="1" x14ac:dyDescent="0.25"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</row>
    <row r="453" spans="2:94" ht="15.75" customHeight="1" x14ac:dyDescent="0.25"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</row>
    <row r="454" spans="2:94" ht="15.75" customHeight="1" x14ac:dyDescent="0.25"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</row>
    <row r="455" spans="2:94" ht="15.75" customHeight="1" x14ac:dyDescent="0.25"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</row>
    <row r="456" spans="2:94" ht="15.75" customHeight="1" x14ac:dyDescent="0.25"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</row>
    <row r="457" spans="2:94" ht="15.75" customHeight="1" x14ac:dyDescent="0.25"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</row>
    <row r="458" spans="2:94" ht="15.75" customHeight="1" x14ac:dyDescent="0.25"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</row>
    <row r="459" spans="2:94" ht="15.75" customHeight="1" x14ac:dyDescent="0.25"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</row>
    <row r="460" spans="2:94" ht="15.75" customHeight="1" x14ac:dyDescent="0.25"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  <c r="BP460" s="44"/>
      <c r="BQ460" s="44"/>
      <c r="BR460" s="44"/>
      <c r="BS460" s="44"/>
      <c r="BT460" s="44"/>
      <c r="BU460" s="44"/>
      <c r="BV460" s="44"/>
      <c r="BW460" s="44"/>
      <c r="BX460" s="44"/>
      <c r="BY460" s="44"/>
      <c r="BZ460" s="44"/>
      <c r="CA460" s="44"/>
      <c r="CB460" s="44"/>
      <c r="CC460" s="44"/>
      <c r="CD460" s="44"/>
      <c r="CE460" s="44"/>
      <c r="CF460" s="44"/>
      <c r="CG460" s="44"/>
      <c r="CH460" s="44"/>
      <c r="CI460" s="44"/>
      <c r="CJ460" s="44"/>
      <c r="CK460" s="44"/>
      <c r="CL460" s="44"/>
      <c r="CM460" s="44"/>
      <c r="CN460" s="44"/>
      <c r="CO460" s="44"/>
      <c r="CP460" s="44"/>
    </row>
    <row r="461" spans="2:94" ht="15.75" customHeight="1" x14ac:dyDescent="0.25"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  <c r="BP461" s="44"/>
      <c r="BQ461" s="44"/>
      <c r="BR461" s="44"/>
      <c r="BS461" s="44"/>
      <c r="BT461" s="44"/>
      <c r="BU461" s="44"/>
      <c r="BV461" s="44"/>
      <c r="BW461" s="44"/>
      <c r="BX461" s="44"/>
      <c r="BY461" s="44"/>
      <c r="BZ461" s="44"/>
      <c r="CA461" s="44"/>
      <c r="CB461" s="44"/>
      <c r="CC461" s="44"/>
      <c r="CD461" s="44"/>
      <c r="CE461" s="44"/>
      <c r="CF461" s="44"/>
      <c r="CG461" s="44"/>
      <c r="CH461" s="44"/>
      <c r="CI461" s="44"/>
      <c r="CJ461" s="44"/>
      <c r="CK461" s="44"/>
      <c r="CL461" s="44"/>
      <c r="CM461" s="44"/>
      <c r="CN461" s="44"/>
      <c r="CO461" s="44"/>
      <c r="CP461" s="44"/>
    </row>
    <row r="462" spans="2:94" ht="15.75" customHeight="1" x14ac:dyDescent="0.25"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  <c r="BP462" s="44"/>
      <c r="BQ462" s="44"/>
      <c r="BR462" s="44"/>
      <c r="BS462" s="44"/>
      <c r="BT462" s="44"/>
      <c r="BU462" s="44"/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/>
      <c r="CP462" s="44"/>
    </row>
    <row r="463" spans="2:94" ht="15.75" customHeight="1" x14ac:dyDescent="0.25"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  <c r="BP463" s="44"/>
      <c r="BQ463" s="44"/>
      <c r="BR463" s="44"/>
      <c r="BS463" s="44"/>
      <c r="BT463" s="44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</row>
    <row r="464" spans="2:94" ht="15.75" customHeight="1" x14ac:dyDescent="0.25"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  <c r="BP464" s="44"/>
      <c r="BQ464" s="44"/>
      <c r="BR464" s="44"/>
      <c r="BS464" s="44"/>
      <c r="BT464" s="44"/>
      <c r="BU464" s="44"/>
      <c r="BV464" s="44"/>
      <c r="BW464" s="44"/>
      <c r="BX464" s="44"/>
      <c r="BY464" s="44"/>
      <c r="BZ464" s="44"/>
      <c r="CA464" s="44"/>
      <c r="CB464" s="44"/>
      <c r="CC464" s="44"/>
      <c r="CD464" s="44"/>
      <c r="CE464" s="44"/>
      <c r="CF464" s="44"/>
      <c r="CG464" s="44"/>
      <c r="CH464" s="44"/>
      <c r="CI464" s="44"/>
      <c r="CJ464" s="44"/>
      <c r="CK464" s="44"/>
      <c r="CL464" s="44"/>
      <c r="CM464" s="44"/>
      <c r="CN464" s="44"/>
      <c r="CO464" s="44"/>
      <c r="CP464" s="44"/>
    </row>
    <row r="465" spans="2:94" ht="15.75" customHeight="1" x14ac:dyDescent="0.25"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  <c r="BP465" s="44"/>
      <c r="BQ465" s="44"/>
      <c r="BR465" s="44"/>
      <c r="BS465" s="44"/>
      <c r="BT465" s="44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</row>
    <row r="466" spans="2:94" ht="15.75" customHeight="1" x14ac:dyDescent="0.25"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</row>
    <row r="467" spans="2:94" ht="15.75" customHeight="1" x14ac:dyDescent="0.25"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</row>
    <row r="468" spans="2:94" ht="15.75" customHeight="1" x14ac:dyDescent="0.25"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</row>
    <row r="469" spans="2:94" ht="15.75" customHeight="1" x14ac:dyDescent="0.25"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</row>
    <row r="470" spans="2:94" ht="15.75" customHeight="1" x14ac:dyDescent="0.25"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</row>
    <row r="471" spans="2:94" ht="15.75" customHeight="1" x14ac:dyDescent="0.25"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</row>
    <row r="472" spans="2:94" ht="15.75" customHeight="1" x14ac:dyDescent="0.25"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</row>
    <row r="473" spans="2:94" ht="15.75" customHeight="1" x14ac:dyDescent="0.25"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</row>
    <row r="474" spans="2:94" ht="15.75" customHeight="1" x14ac:dyDescent="0.25"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</row>
    <row r="475" spans="2:94" ht="15.75" customHeight="1" x14ac:dyDescent="0.25"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</row>
    <row r="476" spans="2:94" ht="15.75" customHeight="1" x14ac:dyDescent="0.25"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  <c r="BP476" s="44"/>
      <c r="BQ476" s="44"/>
      <c r="BR476" s="44"/>
      <c r="BS476" s="44"/>
      <c r="BT476" s="44"/>
      <c r="BU476" s="44"/>
      <c r="BV476" s="44"/>
      <c r="BW476" s="44"/>
      <c r="BX476" s="44"/>
      <c r="BY476" s="44"/>
      <c r="BZ476" s="44"/>
      <c r="CA476" s="44"/>
      <c r="CB476" s="44"/>
      <c r="CC476" s="44"/>
      <c r="CD476" s="44"/>
      <c r="CE476" s="44"/>
      <c r="CF476" s="44"/>
      <c r="CG476" s="44"/>
      <c r="CH476" s="44"/>
      <c r="CI476" s="44"/>
      <c r="CJ476" s="44"/>
      <c r="CK476" s="44"/>
      <c r="CL476" s="44"/>
      <c r="CM476" s="44"/>
      <c r="CN476" s="44"/>
      <c r="CO476" s="44"/>
      <c r="CP476" s="44"/>
    </row>
    <row r="477" spans="2:94" ht="15.75" customHeight="1" x14ac:dyDescent="0.25"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  <c r="BP477" s="44"/>
      <c r="BQ477" s="44"/>
      <c r="BR477" s="44"/>
      <c r="BS477" s="44"/>
      <c r="BT477" s="44"/>
      <c r="BU477" s="44"/>
      <c r="BV477" s="44"/>
      <c r="BW477" s="44"/>
      <c r="BX477" s="44"/>
      <c r="BY477" s="44"/>
      <c r="BZ477" s="44"/>
      <c r="CA477" s="44"/>
      <c r="CB477" s="44"/>
      <c r="CC477" s="44"/>
      <c r="CD477" s="44"/>
      <c r="CE477" s="44"/>
      <c r="CF477" s="44"/>
      <c r="CG477" s="44"/>
      <c r="CH477" s="44"/>
      <c r="CI477" s="44"/>
      <c r="CJ477" s="44"/>
      <c r="CK477" s="44"/>
      <c r="CL477" s="44"/>
      <c r="CM477" s="44"/>
      <c r="CN477" s="44"/>
      <c r="CO477" s="44"/>
      <c r="CP477" s="44"/>
    </row>
    <row r="478" spans="2:94" ht="15.75" customHeight="1" x14ac:dyDescent="0.25"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  <c r="BP478" s="44"/>
      <c r="BQ478" s="44"/>
      <c r="BR478" s="44"/>
      <c r="BS478" s="44"/>
      <c r="BT478" s="44"/>
      <c r="BU478" s="44"/>
      <c r="BV478" s="44"/>
      <c r="BW478" s="44"/>
      <c r="BX478" s="44"/>
      <c r="BY478" s="44"/>
      <c r="BZ478" s="44"/>
      <c r="CA478" s="44"/>
      <c r="CB478" s="44"/>
      <c r="CC478" s="44"/>
      <c r="CD478" s="44"/>
      <c r="CE478" s="44"/>
      <c r="CF478" s="44"/>
      <c r="CG478" s="44"/>
      <c r="CH478" s="44"/>
      <c r="CI478" s="44"/>
      <c r="CJ478" s="44"/>
      <c r="CK478" s="44"/>
      <c r="CL478" s="44"/>
      <c r="CM478" s="44"/>
      <c r="CN478" s="44"/>
      <c r="CO478" s="44"/>
      <c r="CP478" s="44"/>
    </row>
    <row r="479" spans="2:94" ht="15.75" customHeight="1" x14ac:dyDescent="0.25"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  <c r="BP479" s="44"/>
      <c r="BQ479" s="44"/>
      <c r="BR479" s="44"/>
      <c r="BS479" s="44"/>
      <c r="BT479" s="44"/>
      <c r="BU479" s="44"/>
      <c r="BV479" s="44"/>
      <c r="BW479" s="44"/>
      <c r="BX479" s="44"/>
      <c r="BY479" s="44"/>
      <c r="BZ479" s="44"/>
      <c r="CA479" s="44"/>
      <c r="CB479" s="44"/>
      <c r="CC479" s="44"/>
      <c r="CD479" s="44"/>
      <c r="CE479" s="44"/>
      <c r="CF479" s="44"/>
      <c r="CG479" s="44"/>
      <c r="CH479" s="44"/>
      <c r="CI479" s="44"/>
      <c r="CJ479" s="44"/>
      <c r="CK479" s="44"/>
      <c r="CL479" s="44"/>
      <c r="CM479" s="44"/>
      <c r="CN479" s="44"/>
      <c r="CO479" s="44"/>
      <c r="CP479" s="44"/>
    </row>
    <row r="480" spans="2:94" ht="15.75" customHeight="1" x14ac:dyDescent="0.25"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  <c r="BP480" s="44"/>
      <c r="BQ480" s="44"/>
      <c r="BR480" s="44"/>
      <c r="BS480" s="44"/>
      <c r="BT480" s="44"/>
      <c r="BU480" s="44"/>
      <c r="BV480" s="44"/>
      <c r="BW480" s="44"/>
      <c r="BX480" s="44"/>
      <c r="BY480" s="44"/>
      <c r="BZ480" s="44"/>
      <c r="CA480" s="44"/>
      <c r="CB480" s="44"/>
      <c r="CC480" s="44"/>
      <c r="CD480" s="44"/>
      <c r="CE480" s="44"/>
      <c r="CF480" s="44"/>
      <c r="CG480" s="44"/>
      <c r="CH480" s="44"/>
      <c r="CI480" s="44"/>
      <c r="CJ480" s="44"/>
      <c r="CK480" s="44"/>
      <c r="CL480" s="44"/>
      <c r="CM480" s="44"/>
      <c r="CN480" s="44"/>
      <c r="CO480" s="44"/>
      <c r="CP480" s="44"/>
    </row>
    <row r="481" spans="2:94" ht="15.75" customHeight="1" x14ac:dyDescent="0.25"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  <c r="BP481" s="44"/>
      <c r="BQ481" s="44"/>
      <c r="BR481" s="44"/>
      <c r="BS481" s="44"/>
      <c r="BT481" s="44"/>
      <c r="BU481" s="44"/>
      <c r="BV481" s="44"/>
      <c r="BW481" s="44"/>
      <c r="BX481" s="44"/>
      <c r="BY481" s="44"/>
      <c r="BZ481" s="44"/>
      <c r="CA481" s="44"/>
      <c r="CB481" s="44"/>
      <c r="CC481" s="44"/>
      <c r="CD481" s="44"/>
      <c r="CE481" s="44"/>
      <c r="CF481" s="44"/>
      <c r="CG481" s="44"/>
      <c r="CH481" s="44"/>
      <c r="CI481" s="44"/>
      <c r="CJ481" s="44"/>
      <c r="CK481" s="44"/>
      <c r="CL481" s="44"/>
      <c r="CM481" s="44"/>
      <c r="CN481" s="44"/>
      <c r="CO481" s="44"/>
      <c r="CP481" s="44"/>
    </row>
    <row r="482" spans="2:94" ht="15.75" customHeight="1" x14ac:dyDescent="0.25"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  <c r="BP482" s="44"/>
      <c r="BQ482" s="44"/>
      <c r="BR482" s="44"/>
      <c r="BS482" s="44"/>
      <c r="BT482" s="44"/>
      <c r="BU482" s="44"/>
      <c r="BV482" s="44"/>
      <c r="BW482" s="44"/>
      <c r="BX482" s="44"/>
      <c r="BY482" s="44"/>
      <c r="BZ482" s="44"/>
      <c r="CA482" s="44"/>
      <c r="CB482" s="44"/>
      <c r="CC482" s="44"/>
      <c r="CD482" s="44"/>
      <c r="CE482" s="44"/>
      <c r="CF482" s="44"/>
      <c r="CG482" s="44"/>
      <c r="CH482" s="44"/>
      <c r="CI482" s="44"/>
      <c r="CJ482" s="44"/>
      <c r="CK482" s="44"/>
      <c r="CL482" s="44"/>
      <c r="CM482" s="44"/>
      <c r="CN482" s="44"/>
      <c r="CO482" s="44"/>
      <c r="CP482" s="44"/>
    </row>
    <row r="483" spans="2:94" ht="15.75" customHeight="1" x14ac:dyDescent="0.25"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  <c r="BP483" s="44"/>
      <c r="BQ483" s="44"/>
      <c r="BR483" s="44"/>
      <c r="BS483" s="44"/>
      <c r="BT483" s="44"/>
      <c r="BU483" s="44"/>
      <c r="BV483" s="44"/>
      <c r="BW483" s="44"/>
      <c r="BX483" s="44"/>
      <c r="BY483" s="44"/>
      <c r="BZ483" s="44"/>
      <c r="CA483" s="44"/>
      <c r="CB483" s="44"/>
      <c r="CC483" s="44"/>
      <c r="CD483" s="44"/>
      <c r="CE483" s="44"/>
      <c r="CF483" s="44"/>
      <c r="CG483" s="44"/>
      <c r="CH483" s="44"/>
      <c r="CI483" s="44"/>
      <c r="CJ483" s="44"/>
      <c r="CK483" s="44"/>
      <c r="CL483" s="44"/>
      <c r="CM483" s="44"/>
      <c r="CN483" s="44"/>
      <c r="CO483" s="44"/>
      <c r="CP483" s="44"/>
    </row>
    <row r="484" spans="2:94" ht="15.75" customHeight="1" x14ac:dyDescent="0.25"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  <c r="BP484" s="44"/>
      <c r="BQ484" s="44"/>
      <c r="BR484" s="44"/>
      <c r="BS484" s="44"/>
      <c r="BT484" s="44"/>
      <c r="BU484" s="44"/>
      <c r="BV484" s="44"/>
      <c r="BW484" s="44"/>
      <c r="BX484" s="44"/>
      <c r="BY484" s="44"/>
      <c r="BZ484" s="44"/>
      <c r="CA484" s="44"/>
      <c r="CB484" s="44"/>
      <c r="CC484" s="44"/>
      <c r="CD484" s="44"/>
      <c r="CE484" s="44"/>
      <c r="CF484" s="44"/>
      <c r="CG484" s="44"/>
      <c r="CH484" s="44"/>
      <c r="CI484" s="44"/>
      <c r="CJ484" s="44"/>
      <c r="CK484" s="44"/>
      <c r="CL484" s="44"/>
      <c r="CM484" s="44"/>
      <c r="CN484" s="44"/>
      <c r="CO484" s="44"/>
      <c r="CP484" s="44"/>
    </row>
    <row r="485" spans="2:94" ht="15.75" customHeight="1" x14ac:dyDescent="0.25"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  <c r="BP485" s="44"/>
      <c r="BQ485" s="44"/>
      <c r="BR485" s="44"/>
      <c r="BS485" s="44"/>
      <c r="BT485" s="44"/>
      <c r="BU485" s="44"/>
      <c r="BV485" s="44"/>
      <c r="BW485" s="44"/>
      <c r="BX485" s="44"/>
      <c r="BY485" s="44"/>
      <c r="BZ485" s="44"/>
      <c r="CA485" s="44"/>
      <c r="CB485" s="44"/>
      <c r="CC485" s="44"/>
      <c r="CD485" s="44"/>
      <c r="CE485" s="44"/>
      <c r="CF485" s="44"/>
      <c r="CG485" s="44"/>
      <c r="CH485" s="44"/>
      <c r="CI485" s="44"/>
      <c r="CJ485" s="44"/>
      <c r="CK485" s="44"/>
      <c r="CL485" s="44"/>
      <c r="CM485" s="44"/>
      <c r="CN485" s="44"/>
      <c r="CO485" s="44"/>
      <c r="CP485" s="44"/>
    </row>
    <row r="486" spans="2:94" ht="15.75" customHeight="1" x14ac:dyDescent="0.25"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  <c r="BP486" s="44"/>
      <c r="BQ486" s="44"/>
      <c r="BR486" s="44"/>
      <c r="BS486" s="44"/>
      <c r="BT486" s="44"/>
      <c r="BU486" s="44"/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/>
      <c r="CP486" s="44"/>
    </row>
    <row r="487" spans="2:94" ht="15.75" customHeight="1" x14ac:dyDescent="0.25"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  <c r="BP487" s="44"/>
      <c r="BQ487" s="44"/>
      <c r="BR487" s="44"/>
      <c r="BS487" s="44"/>
      <c r="BT487" s="44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</row>
    <row r="488" spans="2:94" ht="15.75" customHeight="1" x14ac:dyDescent="0.25"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  <c r="BP488" s="44"/>
      <c r="BQ488" s="44"/>
      <c r="BR488" s="44"/>
      <c r="BS488" s="44"/>
      <c r="BT488" s="44"/>
      <c r="BU488" s="44"/>
      <c r="BV488" s="44"/>
      <c r="BW488" s="44"/>
      <c r="BX488" s="44"/>
      <c r="BY488" s="44"/>
      <c r="BZ488" s="44"/>
      <c r="CA488" s="44"/>
      <c r="CB488" s="44"/>
      <c r="CC488" s="44"/>
      <c r="CD488" s="44"/>
      <c r="CE488" s="44"/>
      <c r="CF488" s="44"/>
      <c r="CG488" s="44"/>
      <c r="CH488" s="44"/>
      <c r="CI488" s="44"/>
      <c r="CJ488" s="44"/>
      <c r="CK488" s="44"/>
      <c r="CL488" s="44"/>
      <c r="CM488" s="44"/>
      <c r="CN488" s="44"/>
      <c r="CO488" s="44"/>
      <c r="CP488" s="44"/>
    </row>
    <row r="489" spans="2:94" ht="15.75" customHeight="1" x14ac:dyDescent="0.25"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  <c r="BP489" s="44"/>
      <c r="BQ489" s="44"/>
      <c r="BR489" s="44"/>
      <c r="BS489" s="44"/>
      <c r="BT489" s="44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</row>
    <row r="490" spans="2:94" ht="15.75" customHeight="1" x14ac:dyDescent="0.25"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</row>
    <row r="491" spans="2:94" ht="15.75" customHeight="1" x14ac:dyDescent="0.25"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</row>
    <row r="492" spans="2:94" ht="15.75" customHeight="1" x14ac:dyDescent="0.25"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</row>
    <row r="493" spans="2:94" ht="15.75" customHeight="1" x14ac:dyDescent="0.25"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</row>
    <row r="494" spans="2:94" ht="15.75" customHeight="1" x14ac:dyDescent="0.25"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</row>
    <row r="495" spans="2:94" ht="15.75" customHeight="1" x14ac:dyDescent="0.25"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</row>
    <row r="496" spans="2:94" ht="15.75" customHeight="1" x14ac:dyDescent="0.25"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</row>
    <row r="497" spans="2:94" ht="15.75" customHeight="1" x14ac:dyDescent="0.25"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</row>
    <row r="498" spans="2:94" ht="15.75" customHeight="1" x14ac:dyDescent="0.25"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</row>
    <row r="499" spans="2:94" ht="15.75" customHeight="1" x14ac:dyDescent="0.25"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</row>
    <row r="500" spans="2:94" ht="15.75" customHeight="1" x14ac:dyDescent="0.25"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  <c r="BR500" s="44"/>
      <c r="BS500" s="44"/>
      <c r="BT500" s="44"/>
      <c r="BU500" s="44"/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/>
      <c r="CP500" s="44"/>
    </row>
    <row r="501" spans="2:94" ht="15.75" customHeight="1" x14ac:dyDescent="0.25"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  <c r="BR501" s="44"/>
      <c r="BS501" s="44"/>
      <c r="BT501" s="44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</row>
    <row r="502" spans="2:94" ht="15.75" customHeight="1" x14ac:dyDescent="0.25"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  <c r="BP502" s="44"/>
      <c r="BQ502" s="44"/>
      <c r="BR502" s="44"/>
      <c r="BS502" s="44"/>
      <c r="BT502" s="44"/>
      <c r="BU502" s="44"/>
      <c r="BV502" s="44"/>
      <c r="BW502" s="44"/>
      <c r="BX502" s="44"/>
      <c r="BY502" s="44"/>
      <c r="BZ502" s="44"/>
      <c r="CA502" s="44"/>
      <c r="CB502" s="44"/>
      <c r="CC502" s="44"/>
      <c r="CD502" s="44"/>
      <c r="CE502" s="44"/>
      <c r="CF502" s="44"/>
      <c r="CG502" s="44"/>
      <c r="CH502" s="44"/>
      <c r="CI502" s="44"/>
      <c r="CJ502" s="44"/>
      <c r="CK502" s="44"/>
      <c r="CL502" s="44"/>
      <c r="CM502" s="44"/>
      <c r="CN502" s="44"/>
      <c r="CO502" s="44"/>
      <c r="CP502" s="44"/>
    </row>
    <row r="503" spans="2:94" ht="15.75" customHeight="1" x14ac:dyDescent="0.25"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  <c r="BP503" s="44"/>
      <c r="BQ503" s="44"/>
      <c r="BR503" s="44"/>
      <c r="BS503" s="44"/>
      <c r="BT503" s="44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</row>
    <row r="504" spans="2:94" ht="15.75" customHeight="1" x14ac:dyDescent="0.25"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</row>
    <row r="505" spans="2:94" ht="15.75" customHeight="1" x14ac:dyDescent="0.25"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</row>
    <row r="506" spans="2:94" ht="15.75" customHeight="1" x14ac:dyDescent="0.25"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</row>
    <row r="507" spans="2:94" ht="15.75" customHeight="1" x14ac:dyDescent="0.25"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</row>
    <row r="508" spans="2:94" ht="15.75" customHeight="1" x14ac:dyDescent="0.25"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</row>
    <row r="509" spans="2:94" ht="15.75" customHeight="1" x14ac:dyDescent="0.25"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</row>
    <row r="510" spans="2:94" ht="15.75" customHeight="1" x14ac:dyDescent="0.25"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</row>
    <row r="511" spans="2:94" ht="15.75" customHeight="1" x14ac:dyDescent="0.25"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</row>
    <row r="512" spans="2:94" ht="15.75" customHeight="1" x14ac:dyDescent="0.25"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</row>
    <row r="513" spans="2:94" ht="15.75" customHeight="1" x14ac:dyDescent="0.25"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</row>
    <row r="514" spans="2:94" ht="15.75" customHeight="1" x14ac:dyDescent="0.25"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  <c r="BP514" s="44"/>
      <c r="BQ514" s="44"/>
      <c r="BR514" s="44"/>
      <c r="BS514" s="44"/>
      <c r="BT514" s="44"/>
      <c r="BU514" s="44"/>
      <c r="BV514" s="44"/>
      <c r="BW514" s="44"/>
      <c r="BX514" s="44"/>
      <c r="BY514" s="44"/>
      <c r="BZ514" s="44"/>
      <c r="CA514" s="44"/>
      <c r="CB514" s="44"/>
      <c r="CC514" s="44"/>
      <c r="CD514" s="44"/>
      <c r="CE514" s="44"/>
      <c r="CF514" s="44"/>
      <c r="CG514" s="44"/>
      <c r="CH514" s="44"/>
      <c r="CI514" s="44"/>
      <c r="CJ514" s="44"/>
      <c r="CK514" s="44"/>
      <c r="CL514" s="44"/>
      <c r="CM514" s="44"/>
      <c r="CN514" s="44"/>
      <c r="CO514" s="44"/>
      <c r="CP514" s="44"/>
    </row>
    <row r="515" spans="2:94" ht="15.75" customHeight="1" x14ac:dyDescent="0.25"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  <c r="BP515" s="44"/>
      <c r="BQ515" s="44"/>
      <c r="BR515" s="44"/>
      <c r="BS515" s="44"/>
      <c r="BT515" s="44"/>
      <c r="BU515" s="44"/>
      <c r="BV515" s="44"/>
      <c r="BW515" s="44"/>
      <c r="BX515" s="44"/>
      <c r="BY515" s="44"/>
      <c r="BZ515" s="44"/>
      <c r="CA515" s="44"/>
      <c r="CB515" s="44"/>
      <c r="CC515" s="44"/>
      <c r="CD515" s="44"/>
      <c r="CE515" s="44"/>
      <c r="CF515" s="44"/>
      <c r="CG515" s="44"/>
      <c r="CH515" s="44"/>
      <c r="CI515" s="44"/>
      <c r="CJ515" s="44"/>
      <c r="CK515" s="44"/>
      <c r="CL515" s="44"/>
      <c r="CM515" s="44"/>
      <c r="CN515" s="44"/>
      <c r="CO515" s="44"/>
      <c r="CP515" s="44"/>
    </row>
    <row r="516" spans="2:94" ht="15.75" customHeight="1" x14ac:dyDescent="0.25"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  <c r="BP516" s="44"/>
      <c r="BQ516" s="44"/>
      <c r="BR516" s="44"/>
      <c r="BS516" s="44"/>
      <c r="BT516" s="44"/>
      <c r="BU516" s="44"/>
      <c r="BV516" s="44"/>
      <c r="BW516" s="44"/>
      <c r="BX516" s="44"/>
      <c r="BY516" s="44"/>
      <c r="BZ516" s="44"/>
      <c r="CA516" s="44"/>
      <c r="CB516" s="44"/>
      <c r="CC516" s="44"/>
      <c r="CD516" s="44"/>
      <c r="CE516" s="44"/>
      <c r="CF516" s="44"/>
      <c r="CG516" s="44"/>
      <c r="CH516" s="44"/>
      <c r="CI516" s="44"/>
      <c r="CJ516" s="44"/>
      <c r="CK516" s="44"/>
      <c r="CL516" s="44"/>
      <c r="CM516" s="44"/>
      <c r="CN516" s="44"/>
      <c r="CO516" s="44"/>
      <c r="CP516" s="44"/>
    </row>
    <row r="517" spans="2:94" ht="15.75" customHeight="1" x14ac:dyDescent="0.25"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  <c r="BP517" s="44"/>
      <c r="BQ517" s="44"/>
      <c r="BR517" s="44"/>
      <c r="BS517" s="44"/>
      <c r="BT517" s="44"/>
      <c r="BU517" s="44"/>
      <c r="BV517" s="44"/>
      <c r="BW517" s="44"/>
      <c r="BX517" s="44"/>
      <c r="BY517" s="44"/>
      <c r="BZ517" s="44"/>
      <c r="CA517" s="44"/>
      <c r="CB517" s="44"/>
      <c r="CC517" s="44"/>
      <c r="CD517" s="44"/>
      <c r="CE517" s="44"/>
      <c r="CF517" s="44"/>
      <c r="CG517" s="44"/>
      <c r="CH517" s="44"/>
      <c r="CI517" s="44"/>
      <c r="CJ517" s="44"/>
      <c r="CK517" s="44"/>
      <c r="CL517" s="44"/>
      <c r="CM517" s="44"/>
      <c r="CN517" s="44"/>
      <c r="CO517" s="44"/>
      <c r="CP517" s="44"/>
    </row>
    <row r="518" spans="2:94" ht="15.75" customHeight="1" x14ac:dyDescent="0.25"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  <c r="BR518" s="44"/>
      <c r="BS518" s="44"/>
      <c r="BT518" s="44"/>
      <c r="BU518" s="44"/>
      <c r="BV518" s="44"/>
      <c r="BW518" s="44"/>
      <c r="BX518" s="44"/>
      <c r="BY518" s="44"/>
      <c r="BZ518" s="44"/>
      <c r="CA518" s="44"/>
      <c r="CB518" s="44"/>
      <c r="CC518" s="44"/>
      <c r="CD518" s="44"/>
      <c r="CE518" s="44"/>
      <c r="CF518" s="44"/>
      <c r="CG518" s="44"/>
      <c r="CH518" s="44"/>
      <c r="CI518" s="44"/>
      <c r="CJ518" s="44"/>
      <c r="CK518" s="44"/>
      <c r="CL518" s="44"/>
      <c r="CM518" s="44"/>
      <c r="CN518" s="44"/>
      <c r="CO518" s="44"/>
      <c r="CP518" s="44"/>
    </row>
    <row r="519" spans="2:94" ht="15.75" customHeight="1" x14ac:dyDescent="0.25"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  <c r="BP519" s="44"/>
      <c r="BQ519" s="44"/>
      <c r="BR519" s="44"/>
      <c r="BS519" s="44"/>
      <c r="BT519" s="44"/>
      <c r="BU519" s="44"/>
      <c r="BV519" s="44"/>
      <c r="BW519" s="44"/>
      <c r="BX519" s="44"/>
      <c r="BY519" s="44"/>
      <c r="BZ519" s="44"/>
      <c r="CA519" s="44"/>
      <c r="CB519" s="44"/>
      <c r="CC519" s="44"/>
      <c r="CD519" s="44"/>
      <c r="CE519" s="44"/>
      <c r="CF519" s="44"/>
      <c r="CG519" s="44"/>
      <c r="CH519" s="44"/>
      <c r="CI519" s="44"/>
      <c r="CJ519" s="44"/>
      <c r="CK519" s="44"/>
      <c r="CL519" s="44"/>
      <c r="CM519" s="44"/>
      <c r="CN519" s="44"/>
      <c r="CO519" s="44"/>
      <c r="CP519" s="44"/>
    </row>
    <row r="520" spans="2:94" ht="15.75" customHeight="1" x14ac:dyDescent="0.25"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  <c r="BR520" s="44"/>
      <c r="BS520" s="44"/>
      <c r="BT520" s="44"/>
      <c r="BU520" s="44"/>
      <c r="BV520" s="44"/>
      <c r="BW520" s="44"/>
      <c r="BX520" s="44"/>
      <c r="BY520" s="44"/>
      <c r="BZ520" s="44"/>
      <c r="CA520" s="44"/>
      <c r="CB520" s="44"/>
      <c r="CC520" s="44"/>
      <c r="CD520" s="44"/>
      <c r="CE520" s="44"/>
      <c r="CF520" s="44"/>
      <c r="CG520" s="44"/>
      <c r="CH520" s="44"/>
      <c r="CI520" s="44"/>
      <c r="CJ520" s="44"/>
      <c r="CK520" s="44"/>
      <c r="CL520" s="44"/>
      <c r="CM520" s="44"/>
      <c r="CN520" s="44"/>
      <c r="CO520" s="44"/>
      <c r="CP520" s="44"/>
    </row>
    <row r="521" spans="2:94" ht="15.75" customHeight="1" x14ac:dyDescent="0.25"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  <c r="BR521" s="44"/>
      <c r="BS521" s="44"/>
      <c r="BT521" s="44"/>
      <c r="BU521" s="44"/>
      <c r="BV521" s="44"/>
      <c r="BW521" s="44"/>
      <c r="BX521" s="44"/>
      <c r="BY521" s="44"/>
      <c r="BZ521" s="44"/>
      <c r="CA521" s="44"/>
      <c r="CB521" s="44"/>
      <c r="CC521" s="44"/>
      <c r="CD521" s="44"/>
      <c r="CE521" s="44"/>
      <c r="CF521" s="44"/>
      <c r="CG521" s="44"/>
      <c r="CH521" s="44"/>
      <c r="CI521" s="44"/>
      <c r="CJ521" s="44"/>
      <c r="CK521" s="44"/>
      <c r="CL521" s="44"/>
      <c r="CM521" s="44"/>
      <c r="CN521" s="44"/>
      <c r="CO521" s="44"/>
      <c r="CP521" s="44"/>
    </row>
    <row r="522" spans="2:94" ht="15.75" customHeight="1" x14ac:dyDescent="0.25"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  <c r="BS522" s="44"/>
      <c r="BT522" s="44"/>
      <c r="BU522" s="44"/>
      <c r="BV522" s="44"/>
      <c r="BW522" s="44"/>
      <c r="BX522" s="44"/>
      <c r="BY522" s="44"/>
      <c r="BZ522" s="44"/>
      <c r="CA522" s="44"/>
      <c r="CB522" s="44"/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  <c r="CM522" s="44"/>
      <c r="CN522" s="44"/>
      <c r="CO522" s="44"/>
      <c r="CP522" s="44"/>
    </row>
    <row r="523" spans="2:94" ht="15.75" customHeight="1" x14ac:dyDescent="0.25"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  <c r="BR523" s="44"/>
      <c r="BS523" s="44"/>
      <c r="BT523" s="44"/>
      <c r="BU523" s="44"/>
      <c r="BV523" s="44"/>
      <c r="BW523" s="44"/>
      <c r="BX523" s="44"/>
      <c r="BY523" s="44"/>
      <c r="BZ523" s="44"/>
      <c r="CA523" s="44"/>
      <c r="CB523" s="44"/>
      <c r="CC523" s="44"/>
      <c r="CD523" s="44"/>
      <c r="CE523" s="44"/>
      <c r="CF523" s="44"/>
      <c r="CG523" s="44"/>
      <c r="CH523" s="44"/>
      <c r="CI523" s="44"/>
      <c r="CJ523" s="44"/>
      <c r="CK523" s="44"/>
      <c r="CL523" s="44"/>
      <c r="CM523" s="44"/>
      <c r="CN523" s="44"/>
      <c r="CO523" s="44"/>
      <c r="CP523" s="44"/>
    </row>
    <row r="524" spans="2:94" ht="15.75" customHeight="1" x14ac:dyDescent="0.25"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  <c r="BR524" s="44"/>
      <c r="BS524" s="44"/>
      <c r="BT524" s="44"/>
      <c r="BU524" s="44"/>
      <c r="BV524" s="44"/>
      <c r="BW524" s="44"/>
      <c r="BX524" s="44"/>
      <c r="BY524" s="44"/>
      <c r="BZ524" s="44"/>
      <c r="CA524" s="44"/>
      <c r="CB524" s="44"/>
      <c r="CC524" s="44"/>
      <c r="CD524" s="44"/>
      <c r="CE524" s="44"/>
      <c r="CF524" s="44"/>
      <c r="CG524" s="44"/>
      <c r="CH524" s="44"/>
      <c r="CI524" s="44"/>
      <c r="CJ524" s="44"/>
      <c r="CK524" s="44"/>
      <c r="CL524" s="44"/>
      <c r="CM524" s="44"/>
      <c r="CN524" s="44"/>
      <c r="CO524" s="44"/>
      <c r="CP524" s="44"/>
    </row>
  </sheetData>
  <mergeCells count="22">
    <mergeCell ref="DE1:DI1"/>
    <mergeCell ref="DJ1:DN1"/>
    <mergeCell ref="DO1:DT1"/>
    <mergeCell ref="DU1:DY1"/>
    <mergeCell ref="BT1:BV1"/>
    <mergeCell ref="BW1:CD1"/>
    <mergeCell ref="CE1:CL1"/>
    <mergeCell ref="CM1:CR1"/>
    <mergeCell ref="CS1:CX1"/>
    <mergeCell ref="CY1:DD1"/>
    <mergeCell ref="BR1:BS1"/>
    <mergeCell ref="A1:Q1"/>
    <mergeCell ref="R1:AA1"/>
    <mergeCell ref="AB1:AJ1"/>
    <mergeCell ref="AK1:AT1"/>
    <mergeCell ref="AU1:BC1"/>
    <mergeCell ref="BD1:BF1"/>
    <mergeCell ref="BG1:BI1"/>
    <mergeCell ref="BJ1:BK1"/>
    <mergeCell ref="BL1:BM1"/>
    <mergeCell ref="BN1:BO1"/>
    <mergeCell ref="BP1:BQ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C314-4960-3D42-B09A-E69EEA8521C3}">
  <sheetPr>
    <outlinePr summaryBelow="0" summaryRight="0"/>
  </sheetPr>
  <dimension ref="A1:HZ524"/>
  <sheetViews>
    <sheetView tabSelected="1" topLeftCell="E1" zoomScale="77" workbookViewId="0">
      <pane ySplit="2" topLeftCell="A314" activePane="bottomLeft" state="frozen"/>
      <selection pane="bottomLeft" activeCell="G195" sqref="G195"/>
    </sheetView>
  </sheetViews>
  <sheetFormatPr defaultColWidth="12.6328125" defaultRowHeight="15.75" customHeight="1" x14ac:dyDescent="0.25"/>
  <cols>
    <col min="1" max="1" width="12.6328125" style="94"/>
    <col min="2" max="4" width="18.81640625" customWidth="1"/>
    <col min="5" max="5" width="60.1796875" customWidth="1"/>
    <col min="6" max="6" width="18.81640625" customWidth="1"/>
    <col min="7" max="7" width="29.81640625" customWidth="1"/>
    <col min="8" max="8" width="36.6328125" customWidth="1"/>
    <col min="9" max="9" width="29.453125" customWidth="1"/>
    <col min="10" max="10" width="46.453125" customWidth="1"/>
    <col min="11" max="11" width="44.6328125" customWidth="1"/>
    <col min="12" max="12" width="36.1796875" customWidth="1"/>
    <col min="13" max="13" width="23.1796875" customWidth="1"/>
    <col min="14" max="14" width="34.36328125" customWidth="1"/>
    <col min="15" max="15" width="39.1796875" customWidth="1"/>
    <col min="16" max="16" width="39.453125" customWidth="1"/>
    <col min="17" max="17" width="54" customWidth="1"/>
    <col min="18" max="18" width="36.453125" customWidth="1"/>
    <col min="19" max="19" width="25.1796875" customWidth="1"/>
    <col min="20" max="20" width="26.36328125" customWidth="1"/>
    <col min="21" max="21" width="28.81640625" customWidth="1"/>
    <col min="22" max="22" width="29.6328125" customWidth="1"/>
    <col min="23" max="23" width="18.81640625" customWidth="1"/>
    <col min="24" max="24" width="38.1796875" customWidth="1"/>
    <col min="25" max="25" width="34.6328125" customWidth="1"/>
    <col min="26" max="26" width="30.81640625" customWidth="1"/>
    <col min="27" max="27" width="33" customWidth="1"/>
    <col min="28" max="28" width="24.81640625" customWidth="1"/>
    <col min="29" max="29" width="36.453125" customWidth="1"/>
    <col min="30" max="30" width="45.453125" customWidth="1"/>
    <col min="31" max="31" width="31.6328125" customWidth="1"/>
    <col min="32" max="32" width="32.36328125" customWidth="1"/>
    <col min="33" max="33" width="34.1796875" customWidth="1"/>
    <col min="34" max="34" width="29.81640625" customWidth="1"/>
    <col min="35" max="35" width="23.36328125" customWidth="1"/>
    <col min="36" max="36" width="32.1796875" customWidth="1"/>
    <col min="37" max="37" width="21.453125" customWidth="1"/>
    <col min="38" max="38" width="29.36328125" customWidth="1"/>
    <col min="39" max="39" width="34" customWidth="1"/>
    <col min="40" max="40" width="36.6328125" customWidth="1"/>
    <col min="41" max="41" width="34.81640625" customWidth="1"/>
    <col min="42" max="42" width="35.81640625" customWidth="1"/>
    <col min="43" max="43" width="45.1796875" customWidth="1"/>
    <col min="44" max="44" width="43.36328125" customWidth="1"/>
    <col min="45" max="45" width="44.6328125" customWidth="1"/>
    <col min="46" max="46" width="35.36328125" customWidth="1"/>
    <col min="47" max="47" width="41.453125" customWidth="1"/>
    <col min="48" max="48" width="37.81640625" customWidth="1"/>
    <col min="49" max="49" width="34.81640625" customWidth="1"/>
    <col min="50" max="50" width="39.36328125" customWidth="1"/>
    <col min="51" max="51" width="40.81640625" customWidth="1"/>
    <col min="52" max="52" width="36.36328125" customWidth="1"/>
    <col min="53" max="53" width="34.6328125" customWidth="1"/>
    <col min="54" max="54" width="35.36328125" customWidth="1"/>
    <col min="55" max="55" width="40.81640625" customWidth="1"/>
    <col min="56" max="56" width="35" customWidth="1"/>
    <col min="57" max="57" width="32.36328125" customWidth="1"/>
    <col min="58" max="58" width="38.453125" customWidth="1"/>
    <col min="59" max="59" width="44.453125" customWidth="1"/>
    <col min="60" max="60" width="40" customWidth="1"/>
    <col min="61" max="61" width="42.36328125" customWidth="1"/>
    <col min="62" max="62" width="86.453125" customWidth="1"/>
    <col min="63" max="63" width="88.6328125" customWidth="1"/>
    <col min="64" max="64" width="31.36328125" customWidth="1"/>
    <col min="65" max="65" width="49" customWidth="1"/>
    <col min="66" max="66" width="31.81640625" customWidth="1"/>
    <col min="67" max="67" width="36.36328125" customWidth="1"/>
    <col min="68" max="68" width="44" customWidth="1"/>
    <col min="69" max="69" width="44.6328125" customWidth="1"/>
    <col min="70" max="70" width="36.453125" customWidth="1"/>
    <col min="71" max="71" width="43.1796875" customWidth="1"/>
    <col min="72" max="72" width="35.81640625" customWidth="1"/>
    <col min="73" max="73" width="31.453125" customWidth="1"/>
    <col min="74" max="74" width="37.36328125" customWidth="1"/>
    <col min="75" max="75" width="46.1796875" customWidth="1"/>
    <col min="76" max="76" width="40.36328125" customWidth="1"/>
    <col min="77" max="77" width="34.6328125" customWidth="1"/>
    <col min="78" max="78" width="35.1796875" customWidth="1"/>
    <col min="79" max="79" width="28.81640625" customWidth="1"/>
    <col min="80" max="80" width="37.36328125" customWidth="1"/>
    <col min="81" max="81" width="37" customWidth="1"/>
    <col min="82" max="82" width="33" customWidth="1"/>
    <col min="83" max="83" width="27.81640625" customWidth="1"/>
    <col min="84" max="84" width="28.36328125" customWidth="1"/>
    <col min="85" max="86" width="25" customWidth="1"/>
    <col min="87" max="87" width="26.453125" customWidth="1"/>
    <col min="88" max="89" width="26.6328125" customWidth="1"/>
    <col min="90" max="90" width="24.81640625" customWidth="1"/>
    <col min="91" max="91" width="33.1796875" customWidth="1"/>
    <col min="92" max="92" width="30.6328125" customWidth="1"/>
    <col min="93" max="93" width="27.36328125" customWidth="1"/>
    <col min="94" max="94" width="31.6328125" customWidth="1"/>
    <col min="95" max="95" width="29" customWidth="1"/>
    <col min="96" max="96" width="27.81640625" customWidth="1"/>
    <col min="97" max="97" width="24.36328125" customWidth="1"/>
    <col min="98" max="98" width="33.36328125" customWidth="1"/>
    <col min="99" max="99" width="37.6328125" customWidth="1"/>
    <col min="100" max="100" width="34" customWidth="1"/>
    <col min="101" max="101" width="31" customWidth="1"/>
    <col min="102" max="102" width="32.36328125" customWidth="1"/>
    <col min="103" max="103" width="32.453125" customWidth="1"/>
    <col min="104" max="105" width="37.6328125" customWidth="1"/>
    <col min="106" max="106" width="32.6328125" customWidth="1"/>
    <col min="107" max="107" width="33.36328125" customWidth="1"/>
    <col min="108" max="108" width="37.6328125" customWidth="1"/>
    <col min="109" max="109" width="27.1796875" customWidth="1"/>
    <col min="110" max="111" width="37.6328125" customWidth="1"/>
    <col min="112" max="112" width="29.453125" customWidth="1"/>
    <col min="113" max="113" width="28.36328125" customWidth="1"/>
    <col min="114" max="114" width="29.453125" customWidth="1"/>
    <col min="115" max="115" width="29.6328125" customWidth="1"/>
    <col min="116" max="116" width="37.6328125" customWidth="1"/>
    <col min="117" max="117" width="28.6328125" customWidth="1"/>
    <col min="118" max="118" width="30.453125" customWidth="1"/>
    <col min="119" max="119" width="37.6328125" customWidth="1"/>
    <col min="120" max="120" width="34.1796875" customWidth="1"/>
    <col min="121" max="121" width="37.6328125" customWidth="1"/>
    <col min="122" max="122" width="31" customWidth="1"/>
    <col min="123" max="123" width="33.453125" customWidth="1"/>
    <col min="124" max="124" width="37.6328125" customWidth="1"/>
    <col min="125" max="125" width="24.453125" customWidth="1"/>
    <col min="126" max="126" width="37.6328125" customWidth="1"/>
    <col min="127" max="127" width="35.1796875" customWidth="1"/>
    <col min="128" max="128" width="37.6328125" customWidth="1"/>
    <col min="129" max="129" width="31.6328125" customWidth="1"/>
    <col min="130" max="130" width="30.453125" customWidth="1"/>
    <col min="131" max="131" width="29.36328125" customWidth="1"/>
    <col min="132" max="132" width="31.453125" customWidth="1"/>
    <col min="133" max="133" width="33.6328125" customWidth="1"/>
    <col min="134" max="134" width="33" customWidth="1"/>
    <col min="135" max="135" width="37.6328125" customWidth="1"/>
    <col min="136" max="136" width="29.1796875" customWidth="1"/>
    <col min="137" max="139" width="37.6328125" customWidth="1"/>
    <col min="140" max="140" width="34.6328125" customWidth="1"/>
    <col min="141" max="141" width="32.6328125" customWidth="1"/>
    <col min="142" max="142" width="110.1796875" customWidth="1"/>
    <col min="143" max="143" width="123.1796875" customWidth="1"/>
    <col min="144" max="144" width="126.1796875" customWidth="1"/>
    <col min="145" max="145" width="116.6328125" customWidth="1"/>
    <col min="146" max="146" width="148.453125" customWidth="1"/>
    <col min="147" max="147" width="127.36328125" customWidth="1"/>
    <col min="148" max="148" width="128.36328125" customWidth="1"/>
    <col min="149" max="149" width="48.453125" customWidth="1"/>
    <col min="150" max="155" width="18.81640625" customWidth="1"/>
  </cols>
  <sheetData>
    <row r="1" spans="1:149" ht="39" customHeight="1" x14ac:dyDescent="0.5">
      <c r="A1" s="189" t="s">
        <v>290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1" t="s">
        <v>2288</v>
      </c>
      <c r="S1" s="191"/>
      <c r="T1" s="191"/>
      <c r="U1" s="191"/>
      <c r="V1" s="191"/>
      <c r="W1" s="191"/>
      <c r="X1" s="191"/>
      <c r="Y1" s="191"/>
      <c r="Z1" s="191"/>
      <c r="AA1" s="191"/>
      <c r="AB1" s="192" t="s">
        <v>2289</v>
      </c>
      <c r="AC1" s="192"/>
      <c r="AD1" s="192"/>
      <c r="AE1" s="192"/>
      <c r="AF1" s="192"/>
      <c r="AG1" s="192"/>
      <c r="AH1" s="192"/>
      <c r="AI1" s="192"/>
      <c r="AJ1" s="192"/>
      <c r="AK1" s="193" t="s">
        <v>2290</v>
      </c>
      <c r="AL1" s="193"/>
      <c r="AM1" s="193"/>
      <c r="AN1" s="193"/>
      <c r="AO1" s="193"/>
      <c r="AP1" s="193"/>
      <c r="AQ1" s="193"/>
      <c r="AR1" s="193"/>
      <c r="AS1" s="193"/>
      <c r="AT1" s="193"/>
      <c r="AU1" s="194" t="s">
        <v>2291</v>
      </c>
      <c r="AV1" s="194"/>
      <c r="AW1" s="194"/>
      <c r="AX1" s="194"/>
      <c r="AY1" s="194"/>
      <c r="AZ1" s="194"/>
      <c r="BA1" s="194"/>
      <c r="BB1" s="194"/>
      <c r="BC1" s="194"/>
      <c r="BD1" s="195" t="s">
        <v>2292</v>
      </c>
      <c r="BE1" s="195"/>
      <c r="BF1" s="195"/>
      <c r="BG1" s="196" t="s">
        <v>2294</v>
      </c>
      <c r="BH1" s="196"/>
      <c r="BI1" s="196"/>
      <c r="BJ1" s="197" t="s">
        <v>2293</v>
      </c>
      <c r="BK1" s="197"/>
      <c r="BL1" s="198" t="s">
        <v>2295</v>
      </c>
      <c r="BM1" s="198"/>
      <c r="BN1" s="199" t="s">
        <v>2296</v>
      </c>
      <c r="BO1" s="199"/>
      <c r="BP1" s="200" t="s">
        <v>2297</v>
      </c>
      <c r="BQ1" s="200"/>
      <c r="BR1" s="188" t="s">
        <v>2298</v>
      </c>
      <c r="BS1" s="188"/>
      <c r="BT1" s="200" t="s">
        <v>2299</v>
      </c>
      <c r="BU1" s="200"/>
      <c r="BV1" s="200"/>
      <c r="BW1" s="203" t="s">
        <v>2300</v>
      </c>
      <c r="BX1" s="203"/>
      <c r="BY1" s="203"/>
      <c r="BZ1" s="203"/>
      <c r="CA1" s="203"/>
      <c r="CB1" s="203"/>
      <c r="CC1" s="203"/>
      <c r="CD1" s="203"/>
      <c r="CE1" s="204" t="s">
        <v>2301</v>
      </c>
      <c r="CF1" s="204"/>
      <c r="CG1" s="204"/>
      <c r="CH1" s="204"/>
      <c r="CI1" s="204"/>
      <c r="CJ1" s="204"/>
      <c r="CK1" s="204"/>
      <c r="CL1" s="204"/>
      <c r="CM1" s="205" t="s">
        <v>2302</v>
      </c>
      <c r="CN1" s="205"/>
      <c r="CO1" s="205"/>
      <c r="CP1" s="205"/>
      <c r="CQ1" s="205"/>
      <c r="CR1" s="205"/>
      <c r="CS1" s="206" t="s">
        <v>2303</v>
      </c>
      <c r="CT1" s="206"/>
      <c r="CU1" s="206"/>
      <c r="CV1" s="206"/>
      <c r="CW1" s="206"/>
      <c r="CX1" s="206"/>
      <c r="CY1" s="194" t="s">
        <v>2304</v>
      </c>
      <c r="CZ1" s="194"/>
      <c r="DA1" s="194"/>
      <c r="DB1" s="194"/>
      <c r="DC1" s="194"/>
      <c r="DD1" s="194"/>
      <c r="DE1" s="207" t="s">
        <v>2305</v>
      </c>
      <c r="DF1" s="207"/>
      <c r="DG1" s="207"/>
      <c r="DH1" s="207"/>
      <c r="DI1" s="207"/>
      <c r="DJ1" s="208" t="s">
        <v>2306</v>
      </c>
      <c r="DK1" s="208"/>
      <c r="DL1" s="208"/>
      <c r="DM1" s="208"/>
      <c r="DN1" s="208"/>
      <c r="DO1" s="209" t="s">
        <v>2307</v>
      </c>
      <c r="DP1" s="209"/>
      <c r="DQ1" s="209"/>
      <c r="DR1" s="209"/>
      <c r="DS1" s="209"/>
      <c r="DT1" s="209"/>
      <c r="DU1" s="210" t="s">
        <v>2308</v>
      </c>
      <c r="DV1" s="210"/>
      <c r="DW1" s="210"/>
      <c r="DX1" s="210"/>
      <c r="DY1" s="210"/>
      <c r="DZ1" s="211" t="s">
        <v>2309</v>
      </c>
      <c r="EA1" s="211"/>
      <c r="EB1" s="211"/>
      <c r="EC1" s="211"/>
      <c r="ED1" s="211"/>
      <c r="EE1" s="211"/>
      <c r="EF1" s="201" t="s">
        <v>2310</v>
      </c>
      <c r="EG1" s="202"/>
      <c r="EH1" s="202"/>
      <c r="EI1" s="202"/>
      <c r="EJ1" s="202"/>
      <c r="EK1" s="202"/>
    </row>
    <row r="2" spans="1:149" s="4" customFormat="1" ht="81" customHeight="1" x14ac:dyDescent="0.35">
      <c r="A2" s="89" t="s">
        <v>152</v>
      </c>
      <c r="B2" s="3" t="s">
        <v>0</v>
      </c>
      <c r="C2" s="6" t="s">
        <v>154</v>
      </c>
      <c r="D2" s="3" t="s">
        <v>1</v>
      </c>
      <c r="E2" s="3" t="s">
        <v>2</v>
      </c>
      <c r="F2" s="6" t="s">
        <v>156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11" t="s">
        <v>14</v>
      </c>
      <c r="S2" s="11" t="s">
        <v>15</v>
      </c>
      <c r="T2" s="11" t="s">
        <v>16</v>
      </c>
      <c r="U2" s="11" t="s">
        <v>17</v>
      </c>
      <c r="V2" s="11" t="s">
        <v>18</v>
      </c>
      <c r="W2" s="11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1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1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3" t="s">
        <v>58</v>
      </c>
      <c r="BK2" s="3" t="s">
        <v>59</v>
      </c>
      <c r="BL2" s="11" t="s">
        <v>60</v>
      </c>
      <c r="BM2" s="11" t="s">
        <v>61</v>
      </c>
      <c r="BN2" s="11" t="s">
        <v>62</v>
      </c>
      <c r="BO2" s="11" t="s">
        <v>63</v>
      </c>
      <c r="BP2" s="11" t="s">
        <v>64</v>
      </c>
      <c r="BQ2" s="11" t="s">
        <v>65</v>
      </c>
      <c r="BR2" s="11" t="s">
        <v>66</v>
      </c>
      <c r="BS2" s="11" t="s">
        <v>67</v>
      </c>
      <c r="BT2" s="11" t="s">
        <v>68</v>
      </c>
      <c r="BU2" s="11" t="s">
        <v>69</v>
      </c>
      <c r="BV2" s="11" t="s">
        <v>70</v>
      </c>
      <c r="BW2" s="11" t="s">
        <v>71</v>
      </c>
      <c r="BX2" s="11" t="s">
        <v>72</v>
      </c>
      <c r="BY2" s="11" t="s">
        <v>73</v>
      </c>
      <c r="BZ2" s="11" t="s">
        <v>74</v>
      </c>
      <c r="CA2" s="11" t="s">
        <v>75</v>
      </c>
      <c r="CB2" s="11" t="s">
        <v>76</v>
      </c>
      <c r="CC2" s="11" t="s">
        <v>77</v>
      </c>
      <c r="CD2" s="11" t="s">
        <v>78</v>
      </c>
      <c r="CE2" s="11" t="s">
        <v>79</v>
      </c>
      <c r="CF2" s="11" t="s">
        <v>80</v>
      </c>
      <c r="CG2" s="11" t="s">
        <v>81</v>
      </c>
      <c r="CH2" s="11" t="s">
        <v>82</v>
      </c>
      <c r="CI2" s="11" t="s">
        <v>83</v>
      </c>
      <c r="CJ2" s="11" t="s">
        <v>84</v>
      </c>
      <c r="CK2" s="11" t="s">
        <v>85</v>
      </c>
      <c r="CL2" s="11" t="s">
        <v>86</v>
      </c>
      <c r="CM2" s="11" t="s">
        <v>87</v>
      </c>
      <c r="CN2" s="11" t="s">
        <v>88</v>
      </c>
      <c r="CO2" s="11" t="s">
        <v>89</v>
      </c>
      <c r="CP2" s="11" t="s">
        <v>90</v>
      </c>
      <c r="CQ2" s="11" t="s">
        <v>91</v>
      </c>
      <c r="CR2" s="11" t="s">
        <v>92</v>
      </c>
      <c r="CS2" s="11" t="s">
        <v>93</v>
      </c>
      <c r="CT2" s="11" t="s">
        <v>94</v>
      </c>
      <c r="CU2" s="11" t="s">
        <v>95</v>
      </c>
      <c r="CV2" s="11" t="s">
        <v>96</v>
      </c>
      <c r="CW2" s="11" t="s">
        <v>97</v>
      </c>
      <c r="CX2" s="11" t="s">
        <v>98</v>
      </c>
      <c r="CY2" s="11" t="s">
        <v>99</v>
      </c>
      <c r="CZ2" s="11" t="s">
        <v>100</v>
      </c>
      <c r="DA2" s="11" t="s">
        <v>101</v>
      </c>
      <c r="DB2" s="11" t="s">
        <v>102</v>
      </c>
      <c r="DC2" s="11" t="s">
        <v>103</v>
      </c>
      <c r="DD2" s="11" t="s">
        <v>104</v>
      </c>
      <c r="DE2" s="11" t="s">
        <v>105</v>
      </c>
      <c r="DF2" s="11" t="s">
        <v>106</v>
      </c>
      <c r="DG2" s="11" t="s">
        <v>107</v>
      </c>
      <c r="DH2" s="11" t="s">
        <v>108</v>
      </c>
      <c r="DI2" s="11" t="s">
        <v>109</v>
      </c>
      <c r="DJ2" s="11" t="s">
        <v>110</v>
      </c>
      <c r="DK2" s="11" t="s">
        <v>111</v>
      </c>
      <c r="DL2" s="11" t="s">
        <v>112</v>
      </c>
      <c r="DM2" s="11" t="s">
        <v>113</v>
      </c>
      <c r="DN2" s="11" t="s">
        <v>114</v>
      </c>
      <c r="DO2" s="11" t="s">
        <v>115</v>
      </c>
      <c r="DP2" s="11" t="s">
        <v>116</v>
      </c>
      <c r="DQ2" s="11" t="s">
        <v>117</v>
      </c>
      <c r="DR2" s="11" t="s">
        <v>118</v>
      </c>
      <c r="DS2" s="11" t="s">
        <v>119</v>
      </c>
      <c r="DT2" s="11" t="s">
        <v>120</v>
      </c>
      <c r="DU2" s="11" t="s">
        <v>121</v>
      </c>
      <c r="DV2" s="11" t="s">
        <v>122</v>
      </c>
      <c r="DW2" s="11" t="s">
        <v>123</v>
      </c>
      <c r="DX2" s="11" t="s">
        <v>124</v>
      </c>
      <c r="DY2" s="11" t="s">
        <v>125</v>
      </c>
      <c r="DZ2" s="11" t="s">
        <v>126</v>
      </c>
      <c r="EA2" s="11" t="s">
        <v>127</v>
      </c>
      <c r="EB2" s="11" t="s">
        <v>128</v>
      </c>
      <c r="EC2" s="11" t="s">
        <v>129</v>
      </c>
      <c r="ED2" s="11" t="s">
        <v>130</v>
      </c>
      <c r="EE2" s="11" t="s">
        <v>131</v>
      </c>
      <c r="EF2" s="11" t="s">
        <v>132</v>
      </c>
      <c r="EG2" s="11" t="s">
        <v>133</v>
      </c>
      <c r="EH2" s="11" t="s">
        <v>134</v>
      </c>
      <c r="EI2" s="11" t="s">
        <v>135</v>
      </c>
      <c r="EJ2" s="11" t="s">
        <v>136</v>
      </c>
      <c r="EK2" s="11" t="s">
        <v>137</v>
      </c>
      <c r="EL2" s="3" t="s">
        <v>138</v>
      </c>
      <c r="EM2" s="3" t="s">
        <v>139</v>
      </c>
      <c r="EN2" s="3" t="s">
        <v>140</v>
      </c>
      <c r="EO2" s="3" t="s">
        <v>141</v>
      </c>
      <c r="EP2" s="3" t="s">
        <v>142</v>
      </c>
      <c r="EQ2" s="3" t="s">
        <v>143</v>
      </c>
      <c r="ER2" s="3" t="s">
        <v>144</v>
      </c>
      <c r="ES2" s="3" t="s">
        <v>145</v>
      </c>
    </row>
    <row r="3" spans="1:149" s="2" customFormat="1" ht="22.5" customHeight="1" x14ac:dyDescent="0.35">
      <c r="A3" s="29">
        <v>1</v>
      </c>
      <c r="B3" s="5" t="s">
        <v>153</v>
      </c>
      <c r="C3" s="5">
        <v>82171747749</v>
      </c>
      <c r="D3" s="5" t="s">
        <v>146</v>
      </c>
      <c r="E3" s="5" t="s">
        <v>155</v>
      </c>
      <c r="F3" s="1">
        <v>48</v>
      </c>
      <c r="G3" s="1">
        <v>5</v>
      </c>
      <c r="H3" s="5" t="s">
        <v>157</v>
      </c>
      <c r="I3" s="88" t="s">
        <v>158</v>
      </c>
      <c r="J3" s="7">
        <v>5000000</v>
      </c>
      <c r="K3" s="7">
        <v>4000000</v>
      </c>
      <c r="L3" s="5" t="s">
        <v>173</v>
      </c>
      <c r="M3" s="5" t="s">
        <v>147</v>
      </c>
      <c r="N3" s="1">
        <v>200</v>
      </c>
      <c r="O3" s="5" t="s">
        <v>174</v>
      </c>
      <c r="P3" s="1">
        <v>15</v>
      </c>
      <c r="Q3" s="5" t="s">
        <v>175</v>
      </c>
      <c r="R3" s="5" t="s">
        <v>159</v>
      </c>
      <c r="S3" s="5" t="s">
        <v>149</v>
      </c>
      <c r="T3" s="5" t="s">
        <v>160</v>
      </c>
      <c r="U3" s="5" t="s">
        <v>149</v>
      </c>
      <c r="V3" s="5" t="s">
        <v>149</v>
      </c>
      <c r="W3" s="5" t="s">
        <v>149</v>
      </c>
      <c r="X3" s="5" t="s">
        <v>159</v>
      </c>
      <c r="Y3" s="5" t="s">
        <v>149</v>
      </c>
      <c r="Z3" s="5" t="s">
        <v>148</v>
      </c>
      <c r="AA3" s="5" t="s">
        <v>159</v>
      </c>
      <c r="AB3" s="5" t="s">
        <v>149</v>
      </c>
      <c r="AC3" s="5" t="s">
        <v>159</v>
      </c>
      <c r="AD3" s="5" t="s">
        <v>149</v>
      </c>
      <c r="AE3" s="5" t="s">
        <v>149</v>
      </c>
      <c r="AF3" s="5" t="s">
        <v>149</v>
      </c>
      <c r="AG3" s="5" t="s">
        <v>160</v>
      </c>
      <c r="AH3" s="5" t="s">
        <v>160</v>
      </c>
      <c r="AI3" s="5" t="s">
        <v>149</v>
      </c>
      <c r="AJ3" s="5" t="s">
        <v>149</v>
      </c>
      <c r="AK3" s="5" t="s">
        <v>149</v>
      </c>
      <c r="AL3" s="5" t="s">
        <v>149</v>
      </c>
      <c r="AM3" s="5" t="s">
        <v>160</v>
      </c>
      <c r="AN3" s="5" t="s">
        <v>149</v>
      </c>
      <c r="AO3" s="5" t="s">
        <v>149</v>
      </c>
      <c r="AP3" s="5" t="s">
        <v>149</v>
      </c>
      <c r="AQ3" s="5" t="s">
        <v>149</v>
      </c>
      <c r="AR3" s="5" t="s">
        <v>149</v>
      </c>
      <c r="AS3" s="5" t="s">
        <v>159</v>
      </c>
      <c r="AT3" s="5" t="s">
        <v>159</v>
      </c>
      <c r="AU3" s="5" t="s">
        <v>149</v>
      </c>
      <c r="AV3" s="5" t="s">
        <v>149</v>
      </c>
      <c r="AW3" s="5" t="s">
        <v>149</v>
      </c>
      <c r="AX3" s="5" t="s">
        <v>149</v>
      </c>
      <c r="AY3" s="5" t="s">
        <v>149</v>
      </c>
      <c r="AZ3" s="5" t="s">
        <v>149</v>
      </c>
      <c r="BA3" s="5" t="s">
        <v>149</v>
      </c>
      <c r="BB3" s="5" t="s">
        <v>149</v>
      </c>
      <c r="BC3" s="5" t="s">
        <v>149</v>
      </c>
      <c r="BD3" s="5" t="s">
        <v>159</v>
      </c>
      <c r="BE3" s="5" t="s">
        <v>149</v>
      </c>
      <c r="BF3" s="5" t="s">
        <v>159</v>
      </c>
      <c r="BG3" s="5" t="s">
        <v>160</v>
      </c>
      <c r="BH3" s="5" t="s">
        <v>159</v>
      </c>
      <c r="BI3" s="5" t="s">
        <v>159</v>
      </c>
      <c r="BJ3" s="5" t="s">
        <v>149</v>
      </c>
      <c r="BK3" s="5" t="s">
        <v>149</v>
      </c>
      <c r="BL3" s="5" t="s">
        <v>149</v>
      </c>
      <c r="BM3" s="5" t="s">
        <v>149</v>
      </c>
      <c r="BN3" s="5" t="s">
        <v>149</v>
      </c>
      <c r="BO3" s="5" t="s">
        <v>149</v>
      </c>
      <c r="BP3" s="5" t="s">
        <v>149</v>
      </c>
      <c r="BQ3" s="5" t="s">
        <v>149</v>
      </c>
      <c r="BR3" s="46" t="s">
        <v>149</v>
      </c>
      <c r="BS3" s="5" t="s">
        <v>149</v>
      </c>
      <c r="BT3" s="5" t="s">
        <v>161</v>
      </c>
      <c r="BU3" s="5" t="s">
        <v>149</v>
      </c>
      <c r="BV3" s="5" t="s">
        <v>149</v>
      </c>
      <c r="BW3" s="5" t="s">
        <v>149</v>
      </c>
      <c r="BX3" s="5" t="s">
        <v>149</v>
      </c>
      <c r="BY3" s="5" t="s">
        <v>160</v>
      </c>
      <c r="BZ3" s="5" t="s">
        <v>149</v>
      </c>
      <c r="CA3" s="5" t="s">
        <v>149</v>
      </c>
      <c r="CB3" s="5" t="s">
        <v>149</v>
      </c>
      <c r="CC3" s="5" t="s">
        <v>149</v>
      </c>
      <c r="CD3" s="5" t="s">
        <v>149</v>
      </c>
      <c r="CE3" s="5" t="s">
        <v>149</v>
      </c>
      <c r="CF3" s="5" t="s">
        <v>149</v>
      </c>
      <c r="CG3" s="5" t="s">
        <v>161</v>
      </c>
      <c r="CH3" s="5" t="s">
        <v>160</v>
      </c>
      <c r="CI3" s="5" t="s">
        <v>149</v>
      </c>
      <c r="CJ3" s="5" t="s">
        <v>149</v>
      </c>
      <c r="CK3" s="5" t="s">
        <v>149</v>
      </c>
      <c r="CL3" s="5" t="s">
        <v>149</v>
      </c>
      <c r="CM3" s="5" t="s">
        <v>160</v>
      </c>
      <c r="CN3" s="5" t="s">
        <v>149</v>
      </c>
      <c r="CO3" s="5" t="s">
        <v>149</v>
      </c>
      <c r="CP3" s="5" t="s">
        <v>149</v>
      </c>
      <c r="CQ3" s="5" t="s">
        <v>149</v>
      </c>
      <c r="CR3" s="5" t="s">
        <v>149</v>
      </c>
      <c r="CS3" s="5" t="s">
        <v>149</v>
      </c>
      <c r="CT3" s="5" t="s">
        <v>149</v>
      </c>
      <c r="CU3" s="5" t="s">
        <v>160</v>
      </c>
      <c r="CV3" s="5" t="s">
        <v>149</v>
      </c>
      <c r="CW3" s="5" t="s">
        <v>149</v>
      </c>
      <c r="CX3" s="5" t="s">
        <v>160</v>
      </c>
      <c r="CY3" s="5" t="s">
        <v>149</v>
      </c>
      <c r="CZ3" s="5" t="s">
        <v>149</v>
      </c>
      <c r="DA3" s="5" t="s">
        <v>149</v>
      </c>
      <c r="DB3" s="5" t="s">
        <v>149</v>
      </c>
      <c r="DC3" s="5" t="s">
        <v>149</v>
      </c>
      <c r="DD3" s="5" t="s">
        <v>149</v>
      </c>
      <c r="DE3" s="5" t="s">
        <v>149</v>
      </c>
      <c r="DF3" s="5" t="s">
        <v>149</v>
      </c>
      <c r="DG3" s="5" t="s">
        <v>160</v>
      </c>
      <c r="DH3" s="5" t="s">
        <v>149</v>
      </c>
      <c r="DI3" s="5" t="s">
        <v>159</v>
      </c>
      <c r="DJ3" s="5" t="s">
        <v>149</v>
      </c>
      <c r="DK3" s="5" t="s">
        <v>149</v>
      </c>
      <c r="DL3" s="5" t="s">
        <v>160</v>
      </c>
      <c r="DM3" s="5" t="s">
        <v>159</v>
      </c>
      <c r="DN3" s="5" t="s">
        <v>149</v>
      </c>
      <c r="DO3" s="5" t="s">
        <v>160</v>
      </c>
      <c r="DP3" s="5" t="s">
        <v>149</v>
      </c>
      <c r="DQ3" s="5" t="s">
        <v>149</v>
      </c>
      <c r="DR3" s="5" t="s">
        <v>149</v>
      </c>
      <c r="DS3" s="5" t="s">
        <v>149</v>
      </c>
      <c r="DT3" s="5" t="s">
        <v>149</v>
      </c>
      <c r="DU3" s="5" t="s">
        <v>160</v>
      </c>
      <c r="DV3" s="5" t="s">
        <v>149</v>
      </c>
      <c r="DW3" s="5" t="s">
        <v>161</v>
      </c>
      <c r="DX3" s="5" t="s">
        <v>161</v>
      </c>
      <c r="DY3" s="5" t="s">
        <v>149</v>
      </c>
      <c r="DZ3" s="5" t="s">
        <v>161</v>
      </c>
      <c r="EA3" s="5" t="s">
        <v>159</v>
      </c>
      <c r="EB3" s="5" t="s">
        <v>149</v>
      </c>
      <c r="EC3" s="5" t="s">
        <v>150</v>
      </c>
      <c r="ED3" s="5" t="s">
        <v>160</v>
      </c>
      <c r="EE3" s="5" t="s">
        <v>161</v>
      </c>
      <c r="EF3" s="5" t="s">
        <v>149</v>
      </c>
      <c r="EG3" s="5" t="s">
        <v>150</v>
      </c>
      <c r="EH3" s="5" t="s">
        <v>160</v>
      </c>
      <c r="EI3" s="5" t="s">
        <v>160</v>
      </c>
      <c r="EJ3" s="5" t="s">
        <v>159</v>
      </c>
      <c r="EK3" s="5" t="s">
        <v>159</v>
      </c>
      <c r="EL3" s="5" t="s">
        <v>162</v>
      </c>
      <c r="EM3" s="5" t="s">
        <v>163</v>
      </c>
      <c r="EN3" s="5" t="s">
        <v>164</v>
      </c>
      <c r="EO3" s="5" t="s">
        <v>165</v>
      </c>
      <c r="EP3" s="5" t="s">
        <v>166</v>
      </c>
      <c r="EQ3" s="5" t="s">
        <v>167</v>
      </c>
      <c r="ER3" s="5" t="s">
        <v>169</v>
      </c>
      <c r="ES3" s="5" t="s">
        <v>168</v>
      </c>
    </row>
    <row r="4" spans="1:149" s="2" customFormat="1" ht="22.5" customHeight="1" x14ac:dyDescent="0.35">
      <c r="A4" s="29">
        <v>2</v>
      </c>
      <c r="B4" s="5" t="s">
        <v>170</v>
      </c>
      <c r="C4" s="1">
        <v>85289586118</v>
      </c>
      <c r="D4" s="5" t="s">
        <v>146</v>
      </c>
      <c r="E4" s="5" t="s">
        <v>171</v>
      </c>
      <c r="F4" s="1">
        <v>42</v>
      </c>
      <c r="G4" s="1">
        <v>5</v>
      </c>
      <c r="H4" s="88" t="s">
        <v>157</v>
      </c>
      <c r="I4" s="88" t="s">
        <v>172</v>
      </c>
      <c r="J4" s="7">
        <v>5000000</v>
      </c>
      <c r="K4" s="7">
        <v>4500000</v>
      </c>
      <c r="L4" s="5" t="s">
        <v>173</v>
      </c>
      <c r="M4" s="5" t="s">
        <v>147</v>
      </c>
      <c r="N4" s="1">
        <v>221</v>
      </c>
      <c r="O4" s="5" t="s">
        <v>174</v>
      </c>
      <c r="P4" s="1">
        <v>12</v>
      </c>
      <c r="Q4" s="5" t="s">
        <v>175</v>
      </c>
      <c r="R4" s="5" t="s">
        <v>159</v>
      </c>
      <c r="S4" s="5" t="s">
        <v>149</v>
      </c>
      <c r="T4" s="5" t="s">
        <v>160</v>
      </c>
      <c r="U4" s="5" t="s">
        <v>149</v>
      </c>
      <c r="V4" s="5" t="s">
        <v>149</v>
      </c>
      <c r="W4" s="5" t="s">
        <v>149</v>
      </c>
      <c r="X4" s="5" t="s">
        <v>159</v>
      </c>
      <c r="Y4" s="5" t="s">
        <v>149</v>
      </c>
      <c r="Z4" s="5" t="s">
        <v>159</v>
      </c>
      <c r="AA4" s="5" t="s">
        <v>159</v>
      </c>
      <c r="AB4" s="5" t="s">
        <v>149</v>
      </c>
      <c r="AC4" s="5" t="s">
        <v>159</v>
      </c>
      <c r="AD4" s="5" t="s">
        <v>149</v>
      </c>
      <c r="AE4" s="5" t="s">
        <v>149</v>
      </c>
      <c r="AF4" s="5" t="s">
        <v>149</v>
      </c>
      <c r="AG4" s="5" t="s">
        <v>160</v>
      </c>
      <c r="AH4" s="5" t="s">
        <v>149</v>
      </c>
      <c r="AI4" s="5" t="s">
        <v>149</v>
      </c>
      <c r="AJ4" s="5" t="s">
        <v>149</v>
      </c>
      <c r="AK4" s="5" t="s">
        <v>149</v>
      </c>
      <c r="AL4" s="5" t="s">
        <v>149</v>
      </c>
      <c r="AM4" s="5" t="s">
        <v>149</v>
      </c>
      <c r="AN4" s="5" t="s">
        <v>149</v>
      </c>
      <c r="AO4" s="5" t="s">
        <v>160</v>
      </c>
      <c r="AP4" s="5" t="s">
        <v>149</v>
      </c>
      <c r="AQ4" s="5" t="s">
        <v>149</v>
      </c>
      <c r="AR4" s="5" t="s">
        <v>149</v>
      </c>
      <c r="AS4" s="5" t="s">
        <v>160</v>
      </c>
      <c r="AT4" s="5" t="s">
        <v>159</v>
      </c>
      <c r="AU4" s="5" t="s">
        <v>149</v>
      </c>
      <c r="AV4" s="5" t="s">
        <v>149</v>
      </c>
      <c r="AW4" s="5" t="s">
        <v>149</v>
      </c>
      <c r="AX4" s="5" t="s">
        <v>149</v>
      </c>
      <c r="AY4" s="5" t="s">
        <v>149</v>
      </c>
      <c r="AZ4" s="5" t="s">
        <v>149</v>
      </c>
      <c r="BA4" s="5" t="s">
        <v>149</v>
      </c>
      <c r="BB4" s="5" t="s">
        <v>149</v>
      </c>
      <c r="BC4" s="5" t="s">
        <v>149</v>
      </c>
      <c r="BD4" s="5" t="s">
        <v>159</v>
      </c>
      <c r="BE4" s="5" t="s">
        <v>149</v>
      </c>
      <c r="BF4" s="5" t="s">
        <v>159</v>
      </c>
      <c r="BG4" s="5" t="s">
        <v>159</v>
      </c>
      <c r="BH4" s="5" t="s">
        <v>160</v>
      </c>
      <c r="BI4" s="5" t="s">
        <v>159</v>
      </c>
      <c r="BJ4" s="5" t="s">
        <v>161</v>
      </c>
      <c r="BK4" s="5" t="s">
        <v>161</v>
      </c>
      <c r="BL4" s="5" t="s">
        <v>149</v>
      </c>
      <c r="BM4" s="5" t="s">
        <v>160</v>
      </c>
      <c r="BN4" s="5" t="s">
        <v>161</v>
      </c>
      <c r="BO4" s="5" t="s">
        <v>161</v>
      </c>
      <c r="BP4" s="5" t="s">
        <v>161</v>
      </c>
      <c r="BQ4" s="5" t="s">
        <v>161</v>
      </c>
      <c r="BR4" s="46" t="s">
        <v>161</v>
      </c>
      <c r="BS4" s="5" t="s">
        <v>161</v>
      </c>
      <c r="BT4" s="5" t="s">
        <v>161</v>
      </c>
      <c r="BU4" s="5" t="s">
        <v>149</v>
      </c>
      <c r="BV4" s="5" t="s">
        <v>160</v>
      </c>
      <c r="BW4" s="5" t="s">
        <v>149</v>
      </c>
      <c r="BX4" s="5" t="s">
        <v>149</v>
      </c>
      <c r="BY4" s="5" t="s">
        <v>160</v>
      </c>
      <c r="BZ4" s="5" t="s">
        <v>149</v>
      </c>
      <c r="CA4" s="5" t="s">
        <v>149</v>
      </c>
      <c r="CB4" s="5" t="s">
        <v>149</v>
      </c>
      <c r="CC4" s="5" t="s">
        <v>149</v>
      </c>
      <c r="CD4" s="5" t="s">
        <v>149</v>
      </c>
      <c r="CE4" s="5" t="s">
        <v>149</v>
      </c>
      <c r="CF4" s="5" t="s">
        <v>161</v>
      </c>
      <c r="CG4" s="5" t="s">
        <v>149</v>
      </c>
      <c r="CH4" s="5" t="s">
        <v>149</v>
      </c>
      <c r="CI4" s="5" t="s">
        <v>149</v>
      </c>
      <c r="CJ4" s="5" t="s">
        <v>149</v>
      </c>
      <c r="CK4" s="5" t="s">
        <v>149</v>
      </c>
      <c r="CL4" s="5" t="s">
        <v>149</v>
      </c>
      <c r="CM4" s="5" t="s">
        <v>160</v>
      </c>
      <c r="CN4" s="5" t="s">
        <v>149</v>
      </c>
      <c r="CO4" s="5" t="s">
        <v>149</v>
      </c>
      <c r="CP4" s="5" t="s">
        <v>149</v>
      </c>
      <c r="CQ4" s="5" t="s">
        <v>149</v>
      </c>
      <c r="CR4" s="5" t="s">
        <v>149</v>
      </c>
      <c r="CS4" s="5" t="s">
        <v>149</v>
      </c>
      <c r="CT4" s="5" t="s">
        <v>159</v>
      </c>
      <c r="CU4" s="5" t="s">
        <v>160</v>
      </c>
      <c r="CV4" s="5" t="s">
        <v>149</v>
      </c>
      <c r="CW4" s="5" t="s">
        <v>149</v>
      </c>
      <c r="CX4" s="5" t="s">
        <v>149</v>
      </c>
      <c r="CY4" s="5" t="s">
        <v>149</v>
      </c>
      <c r="CZ4" s="5" t="s">
        <v>160</v>
      </c>
      <c r="DA4" s="5" t="s">
        <v>160</v>
      </c>
      <c r="DB4" s="5" t="s">
        <v>160</v>
      </c>
      <c r="DC4" s="5" t="s">
        <v>149</v>
      </c>
      <c r="DD4" s="5" t="s">
        <v>149</v>
      </c>
      <c r="DE4" s="5" t="s">
        <v>149</v>
      </c>
      <c r="DF4" s="5" t="s">
        <v>160</v>
      </c>
      <c r="DG4" s="5" t="s">
        <v>149</v>
      </c>
      <c r="DH4" s="5" t="s">
        <v>149</v>
      </c>
      <c r="DI4" s="5" t="s">
        <v>159</v>
      </c>
      <c r="DJ4" s="5" t="s">
        <v>149</v>
      </c>
      <c r="DK4" s="5" t="s">
        <v>161</v>
      </c>
      <c r="DL4" s="5" t="s">
        <v>149</v>
      </c>
      <c r="DM4" s="5" t="s">
        <v>160</v>
      </c>
      <c r="DN4" s="5" t="s">
        <v>149</v>
      </c>
      <c r="DO4" s="5" t="s">
        <v>149</v>
      </c>
      <c r="DP4" s="5" t="s">
        <v>149</v>
      </c>
      <c r="DQ4" s="5" t="s">
        <v>149</v>
      </c>
      <c r="DR4" s="5" t="s">
        <v>149</v>
      </c>
      <c r="DS4" s="5" t="s">
        <v>149</v>
      </c>
      <c r="DT4" s="5" t="s">
        <v>149</v>
      </c>
      <c r="DU4" s="5" t="s">
        <v>149</v>
      </c>
      <c r="DV4" s="5" t="s">
        <v>149</v>
      </c>
      <c r="DW4" s="5" t="s">
        <v>161</v>
      </c>
      <c r="DX4" s="5" t="s">
        <v>161</v>
      </c>
      <c r="DY4" s="5" t="s">
        <v>149</v>
      </c>
      <c r="DZ4" s="5" t="s">
        <v>161</v>
      </c>
      <c r="EA4" s="5" t="s">
        <v>159</v>
      </c>
      <c r="EB4" s="5" t="s">
        <v>149</v>
      </c>
      <c r="EC4" s="5" t="s">
        <v>160</v>
      </c>
      <c r="ED4" s="5" t="s">
        <v>149</v>
      </c>
      <c r="EE4" s="5" t="s">
        <v>161</v>
      </c>
      <c r="EF4" s="5" t="s">
        <v>149</v>
      </c>
      <c r="EG4" s="5" t="s">
        <v>150</v>
      </c>
      <c r="EH4" s="5" t="s">
        <v>149</v>
      </c>
      <c r="EI4" s="5" t="s">
        <v>149</v>
      </c>
      <c r="EJ4" s="8" t="s">
        <v>160</v>
      </c>
      <c r="EK4" s="5" t="s">
        <v>159</v>
      </c>
      <c r="EL4" s="5" t="s">
        <v>176</v>
      </c>
      <c r="EM4" s="5" t="s">
        <v>163</v>
      </c>
      <c r="EN4" s="5" t="s">
        <v>177</v>
      </c>
      <c r="EO4" s="5" t="s">
        <v>178</v>
      </c>
      <c r="EP4" s="5" t="s">
        <v>179</v>
      </c>
      <c r="EQ4" s="5" t="s">
        <v>180</v>
      </c>
      <c r="ER4" s="5" t="s">
        <v>181</v>
      </c>
      <c r="ES4" s="5" t="s">
        <v>182</v>
      </c>
    </row>
    <row r="5" spans="1:149" s="2" customFormat="1" ht="22.5" customHeight="1" x14ac:dyDescent="0.35">
      <c r="A5" s="29">
        <v>3</v>
      </c>
      <c r="B5" s="8" t="s">
        <v>183</v>
      </c>
      <c r="C5" s="1">
        <v>85374524204</v>
      </c>
      <c r="D5" s="8" t="s">
        <v>146</v>
      </c>
      <c r="E5" s="8" t="s">
        <v>184</v>
      </c>
      <c r="F5" s="1">
        <v>32</v>
      </c>
      <c r="G5" s="1">
        <v>3</v>
      </c>
      <c r="H5" s="8" t="s">
        <v>185</v>
      </c>
      <c r="I5" s="8" t="s">
        <v>172</v>
      </c>
      <c r="J5" s="7">
        <v>6000000</v>
      </c>
      <c r="K5" s="7">
        <v>5000000</v>
      </c>
      <c r="L5" s="8" t="s">
        <v>186</v>
      </c>
      <c r="M5" s="8" t="s">
        <v>147</v>
      </c>
      <c r="N5" s="1">
        <v>85</v>
      </c>
      <c r="O5" s="8" t="s">
        <v>187</v>
      </c>
      <c r="P5" s="1">
        <v>2</v>
      </c>
      <c r="Q5" s="8" t="s">
        <v>175</v>
      </c>
      <c r="R5" s="8" t="s">
        <v>159</v>
      </c>
      <c r="S5" s="8" t="s">
        <v>149</v>
      </c>
      <c r="T5" s="8" t="s">
        <v>149</v>
      </c>
      <c r="U5" s="8" t="s">
        <v>149</v>
      </c>
      <c r="V5" s="8" t="s">
        <v>149</v>
      </c>
      <c r="W5" s="8" t="s">
        <v>149</v>
      </c>
      <c r="X5" s="8" t="s">
        <v>159</v>
      </c>
      <c r="Y5" s="8" t="s">
        <v>149</v>
      </c>
      <c r="Z5" s="8" t="s">
        <v>159</v>
      </c>
      <c r="AA5" s="8" t="s">
        <v>159</v>
      </c>
      <c r="AB5" s="8" t="s">
        <v>149</v>
      </c>
      <c r="AC5" s="8" t="s">
        <v>159</v>
      </c>
      <c r="AD5" s="8" t="s">
        <v>149</v>
      </c>
      <c r="AE5" s="8" t="s">
        <v>149</v>
      </c>
      <c r="AF5" s="8" t="s">
        <v>149</v>
      </c>
      <c r="AG5" s="8" t="s">
        <v>149</v>
      </c>
      <c r="AH5" s="8" t="s">
        <v>149</v>
      </c>
      <c r="AI5" s="8" t="s">
        <v>149</v>
      </c>
      <c r="AJ5" s="8" t="s">
        <v>149</v>
      </c>
      <c r="AK5" s="8" t="s">
        <v>149</v>
      </c>
      <c r="AL5" s="8" t="s">
        <v>149</v>
      </c>
      <c r="AM5" s="8" t="s">
        <v>149</v>
      </c>
      <c r="AN5" s="8" t="s">
        <v>149</v>
      </c>
      <c r="AO5" s="8" t="s">
        <v>149</v>
      </c>
      <c r="AP5" s="8" t="s">
        <v>149</v>
      </c>
      <c r="AQ5" s="8" t="s">
        <v>149</v>
      </c>
      <c r="AR5" s="8" t="s">
        <v>149</v>
      </c>
      <c r="AS5" s="8" t="s">
        <v>159</v>
      </c>
      <c r="AT5" s="8" t="s">
        <v>159</v>
      </c>
      <c r="AU5" s="8" t="s">
        <v>160</v>
      </c>
      <c r="AV5" s="8" t="s">
        <v>149</v>
      </c>
      <c r="AW5" s="8" t="s">
        <v>161</v>
      </c>
      <c r="AX5" s="8" t="s">
        <v>161</v>
      </c>
      <c r="AY5" s="8" t="s">
        <v>149</v>
      </c>
      <c r="AZ5" s="8" t="s">
        <v>149</v>
      </c>
      <c r="BA5" s="8" t="s">
        <v>149</v>
      </c>
      <c r="BB5" s="8" t="s">
        <v>149</v>
      </c>
      <c r="BC5" s="8" t="s">
        <v>149</v>
      </c>
      <c r="BD5" s="8" t="s">
        <v>159</v>
      </c>
      <c r="BE5" s="8" t="s">
        <v>149</v>
      </c>
      <c r="BF5" s="8" t="s">
        <v>159</v>
      </c>
      <c r="BG5" s="8" t="s">
        <v>150</v>
      </c>
      <c r="BH5" s="8" t="s">
        <v>159</v>
      </c>
      <c r="BI5" s="8" t="s">
        <v>160</v>
      </c>
      <c r="BJ5" s="8" t="s">
        <v>161</v>
      </c>
      <c r="BK5" s="8" t="s">
        <v>161</v>
      </c>
      <c r="BL5" s="8" t="s">
        <v>149</v>
      </c>
      <c r="BM5" s="8" t="s">
        <v>149</v>
      </c>
      <c r="BN5" s="8" t="s">
        <v>161</v>
      </c>
      <c r="BO5" s="8" t="s">
        <v>161</v>
      </c>
      <c r="BP5" s="8" t="s">
        <v>161</v>
      </c>
      <c r="BQ5" s="8" t="s">
        <v>161</v>
      </c>
      <c r="BR5" s="46" t="s">
        <v>161</v>
      </c>
      <c r="BS5" s="8" t="s">
        <v>161</v>
      </c>
      <c r="BT5" s="8" t="s">
        <v>161</v>
      </c>
      <c r="BU5" s="8" t="s">
        <v>149</v>
      </c>
      <c r="BV5" s="8" t="s">
        <v>149</v>
      </c>
      <c r="BW5" s="8" t="s">
        <v>149</v>
      </c>
      <c r="BX5" s="8" t="s">
        <v>160</v>
      </c>
      <c r="BY5" s="8" t="s">
        <v>160</v>
      </c>
      <c r="BZ5" s="8" t="s">
        <v>149</v>
      </c>
      <c r="CA5" s="8" t="s">
        <v>149</v>
      </c>
      <c r="CB5" s="8" t="s">
        <v>149</v>
      </c>
      <c r="CC5" s="8" t="s">
        <v>149</v>
      </c>
      <c r="CD5" s="8" t="s">
        <v>149</v>
      </c>
      <c r="CE5" s="8" t="s">
        <v>149</v>
      </c>
      <c r="CF5" s="8" t="s">
        <v>149</v>
      </c>
      <c r="CG5" s="8" t="s">
        <v>161</v>
      </c>
      <c r="CH5" s="8" t="s">
        <v>149</v>
      </c>
      <c r="CI5" s="8" t="s">
        <v>149</v>
      </c>
      <c r="CJ5" s="8" t="s">
        <v>149</v>
      </c>
      <c r="CK5" s="8" t="s">
        <v>149</v>
      </c>
      <c r="CL5" s="8" t="s">
        <v>160</v>
      </c>
      <c r="CM5" s="8" t="s">
        <v>160</v>
      </c>
      <c r="CN5" s="8" t="s">
        <v>160</v>
      </c>
      <c r="CO5" s="8" t="s">
        <v>159</v>
      </c>
      <c r="CP5" s="8" t="s">
        <v>159</v>
      </c>
      <c r="CQ5" s="8" t="s">
        <v>149</v>
      </c>
      <c r="CR5" s="8" t="s">
        <v>149</v>
      </c>
      <c r="CS5" s="8" t="s">
        <v>149</v>
      </c>
      <c r="CT5" s="8" t="s">
        <v>149</v>
      </c>
      <c r="CU5" s="8" t="s">
        <v>149</v>
      </c>
      <c r="CV5" s="8" t="s">
        <v>149</v>
      </c>
      <c r="CW5" s="8" t="s">
        <v>149</v>
      </c>
      <c r="CX5" s="8" t="s">
        <v>149</v>
      </c>
      <c r="CY5" s="8" t="s">
        <v>160</v>
      </c>
      <c r="CZ5" s="8" t="s">
        <v>149</v>
      </c>
      <c r="DA5" s="8" t="s">
        <v>149</v>
      </c>
      <c r="DB5" s="8" t="s">
        <v>149</v>
      </c>
      <c r="DC5" s="8" t="s">
        <v>149</v>
      </c>
      <c r="DD5" s="8" t="s">
        <v>149</v>
      </c>
      <c r="DE5" s="8" t="s">
        <v>149</v>
      </c>
      <c r="DF5" s="8" t="s">
        <v>160</v>
      </c>
      <c r="DG5" s="8" t="s">
        <v>160</v>
      </c>
      <c r="DH5" s="8" t="s">
        <v>149</v>
      </c>
      <c r="DI5" s="8" t="s">
        <v>159</v>
      </c>
      <c r="DJ5" s="8" t="s">
        <v>149</v>
      </c>
      <c r="DK5" s="8" t="s">
        <v>161</v>
      </c>
      <c r="DL5" s="8" t="s">
        <v>149</v>
      </c>
      <c r="DM5" s="8" t="s">
        <v>160</v>
      </c>
      <c r="DN5" s="8" t="s">
        <v>160</v>
      </c>
      <c r="DO5" s="8" t="s">
        <v>149</v>
      </c>
      <c r="DP5" s="8" t="s">
        <v>149</v>
      </c>
      <c r="DQ5" s="8" t="s">
        <v>149</v>
      </c>
      <c r="DR5" s="8" t="s">
        <v>160</v>
      </c>
      <c r="DS5" s="8" t="s">
        <v>160</v>
      </c>
      <c r="DT5" s="8" t="s">
        <v>160</v>
      </c>
      <c r="DU5" s="8" t="s">
        <v>160</v>
      </c>
      <c r="DV5" s="8" t="s">
        <v>149</v>
      </c>
      <c r="DW5" s="8" t="s">
        <v>161</v>
      </c>
      <c r="DX5" s="8" t="s">
        <v>161</v>
      </c>
      <c r="DY5" s="8" t="s">
        <v>149</v>
      </c>
      <c r="DZ5" s="8" t="s">
        <v>161</v>
      </c>
      <c r="EA5" s="8" t="s">
        <v>159</v>
      </c>
      <c r="EB5" s="8" t="s">
        <v>149</v>
      </c>
      <c r="EC5" s="8" t="s">
        <v>150</v>
      </c>
      <c r="ED5" s="8" t="s">
        <v>149</v>
      </c>
      <c r="EE5" s="8" t="s">
        <v>161</v>
      </c>
      <c r="EF5" s="8" t="s">
        <v>149</v>
      </c>
      <c r="EG5" s="8" t="s">
        <v>150</v>
      </c>
      <c r="EH5" s="8" t="s">
        <v>149</v>
      </c>
      <c r="EI5" s="8" t="s">
        <v>160</v>
      </c>
      <c r="EJ5" s="8" t="s">
        <v>160</v>
      </c>
      <c r="EK5" s="8" t="s">
        <v>160</v>
      </c>
      <c r="EL5" s="8" t="s">
        <v>188</v>
      </c>
      <c r="EM5" s="8" t="s">
        <v>163</v>
      </c>
      <c r="EN5" s="8" t="s">
        <v>164</v>
      </c>
      <c r="EO5" s="8" t="s">
        <v>189</v>
      </c>
      <c r="EP5" s="8" t="s">
        <v>166</v>
      </c>
      <c r="EQ5" s="8" t="s">
        <v>190</v>
      </c>
      <c r="ER5" s="8" t="s">
        <v>191</v>
      </c>
      <c r="ES5" s="8" t="s">
        <v>151</v>
      </c>
    </row>
    <row r="6" spans="1:149" s="2" customFormat="1" ht="22.5" customHeight="1" x14ac:dyDescent="0.35">
      <c r="A6" s="29">
        <v>4</v>
      </c>
      <c r="B6" s="8" t="s">
        <v>192</v>
      </c>
      <c r="C6" s="1">
        <v>85271440219</v>
      </c>
      <c r="D6" s="8" t="s">
        <v>146</v>
      </c>
      <c r="E6" s="8" t="s">
        <v>193</v>
      </c>
      <c r="F6" s="1">
        <v>46</v>
      </c>
      <c r="G6" s="1">
        <v>5</v>
      </c>
      <c r="H6" s="8" t="s">
        <v>157</v>
      </c>
      <c r="I6" s="88" t="s">
        <v>172</v>
      </c>
      <c r="J6" s="7">
        <v>6000000</v>
      </c>
      <c r="K6" s="7">
        <v>6000000</v>
      </c>
      <c r="L6" s="186" t="s">
        <v>201</v>
      </c>
      <c r="M6" s="8" t="s">
        <v>147</v>
      </c>
      <c r="N6" s="1">
        <v>700</v>
      </c>
      <c r="O6" s="186" t="s">
        <v>202</v>
      </c>
      <c r="P6" s="1">
        <v>15</v>
      </c>
      <c r="Q6" s="8" t="s">
        <v>175</v>
      </c>
      <c r="R6" s="8" t="s">
        <v>159</v>
      </c>
      <c r="S6" s="8" t="s">
        <v>149</v>
      </c>
      <c r="T6" s="8" t="s">
        <v>149</v>
      </c>
      <c r="U6" s="8" t="s">
        <v>160</v>
      </c>
      <c r="V6" s="8" t="s">
        <v>160</v>
      </c>
      <c r="W6" s="8" t="s">
        <v>160</v>
      </c>
      <c r="X6" s="8" t="s">
        <v>148</v>
      </c>
      <c r="Y6" s="8" t="s">
        <v>160</v>
      </c>
      <c r="Z6" s="8" t="s">
        <v>159</v>
      </c>
      <c r="AA6" s="8" t="s">
        <v>159</v>
      </c>
      <c r="AB6" s="8" t="s">
        <v>149</v>
      </c>
      <c r="AC6" s="8" t="s">
        <v>159</v>
      </c>
      <c r="AD6" s="8" t="s">
        <v>149</v>
      </c>
      <c r="AE6" s="8" t="s">
        <v>160</v>
      </c>
      <c r="AF6" s="8" t="s">
        <v>160</v>
      </c>
      <c r="AG6" s="8" t="s">
        <v>160</v>
      </c>
      <c r="AH6" s="8" t="s">
        <v>160</v>
      </c>
      <c r="AI6" s="8" t="s">
        <v>149</v>
      </c>
      <c r="AJ6" s="8" t="s">
        <v>149</v>
      </c>
      <c r="AK6" s="8" t="s">
        <v>149</v>
      </c>
      <c r="AL6" s="8" t="s">
        <v>149</v>
      </c>
      <c r="AM6" s="8" t="s">
        <v>149</v>
      </c>
      <c r="AN6" s="8" t="s">
        <v>149</v>
      </c>
      <c r="AO6" s="8" t="s">
        <v>149</v>
      </c>
      <c r="AP6" s="8" t="s">
        <v>149</v>
      </c>
      <c r="AQ6" s="8" t="s">
        <v>149</v>
      </c>
      <c r="AR6" s="8" t="s">
        <v>149</v>
      </c>
      <c r="AS6" s="8" t="s">
        <v>159</v>
      </c>
      <c r="AT6" s="8" t="s">
        <v>159</v>
      </c>
      <c r="AU6" s="8" t="s">
        <v>149</v>
      </c>
      <c r="AV6" s="8" t="s">
        <v>149</v>
      </c>
      <c r="AW6" s="8" t="s">
        <v>149</v>
      </c>
      <c r="AX6" s="8" t="s">
        <v>149</v>
      </c>
      <c r="AY6" s="8" t="s">
        <v>149</v>
      </c>
      <c r="AZ6" s="8" t="s">
        <v>149</v>
      </c>
      <c r="BA6" s="8" t="s">
        <v>149</v>
      </c>
      <c r="BB6" s="8" t="s">
        <v>149</v>
      </c>
      <c r="BC6" s="8" t="s">
        <v>149</v>
      </c>
      <c r="BD6" s="8" t="s">
        <v>159</v>
      </c>
      <c r="BE6" s="8" t="s">
        <v>149</v>
      </c>
      <c r="BF6" s="8" t="s">
        <v>159</v>
      </c>
      <c r="BG6" s="8" t="s">
        <v>160</v>
      </c>
      <c r="BH6" s="8" t="s">
        <v>160</v>
      </c>
      <c r="BI6" s="8" t="s">
        <v>160</v>
      </c>
      <c r="BJ6" s="8" t="s">
        <v>161</v>
      </c>
      <c r="BK6" s="8" t="s">
        <v>161</v>
      </c>
      <c r="BL6" s="8" t="s">
        <v>160</v>
      </c>
      <c r="BM6" s="8" t="s">
        <v>160</v>
      </c>
      <c r="BN6" s="8" t="s">
        <v>161</v>
      </c>
      <c r="BO6" s="8" t="s">
        <v>161</v>
      </c>
      <c r="BP6" s="8" t="s">
        <v>160</v>
      </c>
      <c r="BQ6" s="8" t="s">
        <v>160</v>
      </c>
      <c r="BR6" s="46" t="s">
        <v>159</v>
      </c>
      <c r="BS6" s="8" t="s">
        <v>159</v>
      </c>
      <c r="BT6" s="8" t="s">
        <v>161</v>
      </c>
      <c r="BU6" s="8" t="s">
        <v>159</v>
      </c>
      <c r="BV6" s="8" t="s">
        <v>159</v>
      </c>
      <c r="BW6" s="8" t="s">
        <v>149</v>
      </c>
      <c r="BX6" s="8" t="s">
        <v>149</v>
      </c>
      <c r="BY6" s="8" t="s">
        <v>149</v>
      </c>
      <c r="BZ6" s="8" t="s">
        <v>160</v>
      </c>
      <c r="CA6" s="8" t="s">
        <v>160</v>
      </c>
      <c r="CB6" s="8" t="s">
        <v>160</v>
      </c>
      <c r="CC6" s="8" t="s">
        <v>160</v>
      </c>
      <c r="CD6" s="8" t="s">
        <v>160</v>
      </c>
      <c r="CE6" s="8" t="s">
        <v>159</v>
      </c>
      <c r="CF6" s="8" t="s">
        <v>149</v>
      </c>
      <c r="CG6" s="8" t="s">
        <v>161</v>
      </c>
      <c r="CH6" s="8" t="s">
        <v>160</v>
      </c>
      <c r="CI6" s="8" t="s">
        <v>160</v>
      </c>
      <c r="CJ6" s="8" t="s">
        <v>160</v>
      </c>
      <c r="CK6" s="8" t="s">
        <v>160</v>
      </c>
      <c r="CL6" s="8" t="s">
        <v>160</v>
      </c>
      <c r="CM6" s="8" t="s">
        <v>149</v>
      </c>
      <c r="CN6" s="8" t="s">
        <v>149</v>
      </c>
      <c r="CO6" s="8" t="s">
        <v>149</v>
      </c>
      <c r="CP6" s="8" t="s">
        <v>149</v>
      </c>
      <c r="CQ6" s="8" t="s">
        <v>149</v>
      </c>
      <c r="CR6" s="8" t="s">
        <v>149</v>
      </c>
      <c r="CS6" s="8" t="s">
        <v>149</v>
      </c>
      <c r="CT6" s="8" t="s">
        <v>149</v>
      </c>
      <c r="CU6" s="8" t="s">
        <v>149</v>
      </c>
      <c r="CV6" s="8" t="s">
        <v>149</v>
      </c>
      <c r="CW6" s="8" t="s">
        <v>149</v>
      </c>
      <c r="CX6" s="8" t="s">
        <v>149</v>
      </c>
      <c r="CY6" s="8" t="s">
        <v>160</v>
      </c>
      <c r="CZ6" s="8" t="s">
        <v>160</v>
      </c>
      <c r="DA6" s="8" t="s">
        <v>160</v>
      </c>
      <c r="DB6" s="8" t="s">
        <v>160</v>
      </c>
      <c r="DC6" s="8" t="s">
        <v>160</v>
      </c>
      <c r="DD6" s="8" t="s">
        <v>160</v>
      </c>
      <c r="DE6" s="8" t="s">
        <v>149</v>
      </c>
      <c r="DF6" s="8" t="s">
        <v>149</v>
      </c>
      <c r="DG6" s="8" t="s">
        <v>149</v>
      </c>
      <c r="DH6" s="8" t="s">
        <v>149</v>
      </c>
      <c r="DI6" s="8" t="s">
        <v>159</v>
      </c>
      <c r="DJ6" s="8" t="s">
        <v>160</v>
      </c>
      <c r="DK6" s="8" t="s">
        <v>161</v>
      </c>
      <c r="DL6" s="8" t="s">
        <v>159</v>
      </c>
      <c r="DM6" s="8" t="s">
        <v>159</v>
      </c>
      <c r="DN6" s="8" t="s">
        <v>159</v>
      </c>
      <c r="DO6" s="8" t="s">
        <v>160</v>
      </c>
      <c r="DP6" s="8" t="s">
        <v>160</v>
      </c>
      <c r="DQ6" s="8" t="s">
        <v>160</v>
      </c>
      <c r="DR6" s="8" t="s">
        <v>159</v>
      </c>
      <c r="DS6" s="8" t="s">
        <v>159</v>
      </c>
      <c r="DT6" s="8" t="s">
        <v>149</v>
      </c>
      <c r="DU6" s="8" t="s">
        <v>149</v>
      </c>
      <c r="DV6" s="8" t="s">
        <v>149</v>
      </c>
      <c r="DW6" s="8" t="s">
        <v>161</v>
      </c>
      <c r="DX6" s="8" t="s">
        <v>161</v>
      </c>
      <c r="DY6" s="8" t="s">
        <v>149</v>
      </c>
      <c r="DZ6" s="8" t="s">
        <v>161</v>
      </c>
      <c r="EA6" s="8" t="s">
        <v>159</v>
      </c>
      <c r="EB6" s="8" t="s">
        <v>149</v>
      </c>
      <c r="EC6" s="8" t="s">
        <v>159</v>
      </c>
      <c r="ED6" s="8" t="s">
        <v>149</v>
      </c>
      <c r="EE6" s="8" t="s">
        <v>161</v>
      </c>
      <c r="EF6" s="8" t="s">
        <v>149</v>
      </c>
      <c r="EG6" s="8" t="s">
        <v>150</v>
      </c>
      <c r="EH6" s="8" t="s">
        <v>149</v>
      </c>
      <c r="EI6" s="8" t="s">
        <v>149</v>
      </c>
      <c r="EJ6" s="8" t="s">
        <v>159</v>
      </c>
      <c r="EK6" s="8" t="s">
        <v>159</v>
      </c>
      <c r="EL6" s="8" t="s">
        <v>162</v>
      </c>
      <c r="EM6" s="8" t="s">
        <v>163</v>
      </c>
      <c r="EN6" s="8" t="s">
        <v>164</v>
      </c>
      <c r="EO6" s="8" t="s">
        <v>194</v>
      </c>
      <c r="EP6" s="8" t="s">
        <v>166</v>
      </c>
      <c r="EQ6" s="8" t="s">
        <v>190</v>
      </c>
      <c r="ER6" s="8" t="s">
        <v>191</v>
      </c>
      <c r="ES6" s="8" t="s">
        <v>195</v>
      </c>
    </row>
    <row r="7" spans="1:149" s="2" customFormat="1" ht="22.5" customHeight="1" x14ac:dyDescent="0.35">
      <c r="A7" s="29">
        <v>5</v>
      </c>
      <c r="B7" s="8" t="s">
        <v>196</v>
      </c>
      <c r="C7" s="1">
        <v>82386716934</v>
      </c>
      <c r="D7" s="8" t="s">
        <v>146</v>
      </c>
      <c r="E7" s="8" t="s">
        <v>184</v>
      </c>
      <c r="F7" s="1">
        <v>42</v>
      </c>
      <c r="G7" s="1">
        <v>5</v>
      </c>
      <c r="H7" s="186" t="s">
        <v>157</v>
      </c>
      <c r="I7" s="88" t="s">
        <v>210</v>
      </c>
      <c r="J7" s="7">
        <v>6000000</v>
      </c>
      <c r="K7" s="7">
        <v>7000000</v>
      </c>
      <c r="L7" s="186" t="s">
        <v>422</v>
      </c>
      <c r="M7" s="8" t="s">
        <v>147</v>
      </c>
      <c r="N7" s="1">
        <v>1000</v>
      </c>
      <c r="O7" s="186" t="s">
        <v>1595</v>
      </c>
      <c r="P7" s="1">
        <v>10</v>
      </c>
      <c r="Q7" s="1"/>
      <c r="R7" s="8" t="s">
        <v>148</v>
      </c>
      <c r="S7" s="8" t="s">
        <v>160</v>
      </c>
      <c r="T7" s="8" t="s">
        <v>160</v>
      </c>
      <c r="U7" s="8" t="s">
        <v>160</v>
      </c>
      <c r="V7" s="8" t="s">
        <v>160</v>
      </c>
      <c r="W7" s="8" t="s">
        <v>160</v>
      </c>
      <c r="X7" s="8" t="s">
        <v>148</v>
      </c>
      <c r="Y7" s="8" t="s">
        <v>160</v>
      </c>
      <c r="Z7" s="8" t="s">
        <v>148</v>
      </c>
      <c r="AA7" s="8" t="s">
        <v>148</v>
      </c>
      <c r="AB7" s="8" t="s">
        <v>160</v>
      </c>
      <c r="AC7" s="8" t="s">
        <v>159</v>
      </c>
      <c r="AD7" s="8" t="s">
        <v>149</v>
      </c>
      <c r="AE7" s="8" t="s">
        <v>160</v>
      </c>
      <c r="AF7" s="8" t="s">
        <v>160</v>
      </c>
      <c r="AG7" s="8" t="s">
        <v>149</v>
      </c>
      <c r="AH7" s="8" t="s">
        <v>160</v>
      </c>
      <c r="AI7" s="8" t="s">
        <v>149</v>
      </c>
      <c r="AJ7" s="8" t="s">
        <v>160</v>
      </c>
      <c r="AK7" s="8" t="s">
        <v>149</v>
      </c>
      <c r="AL7" s="8" t="s">
        <v>149</v>
      </c>
      <c r="AM7" s="8" t="s">
        <v>160</v>
      </c>
      <c r="AN7" s="8" t="s">
        <v>160</v>
      </c>
      <c r="AO7" s="8" t="s">
        <v>149</v>
      </c>
      <c r="AP7" s="8" t="s">
        <v>149</v>
      </c>
      <c r="AQ7" s="8" t="s">
        <v>159</v>
      </c>
      <c r="AR7" s="8" t="s">
        <v>149</v>
      </c>
      <c r="AS7" s="8" t="s">
        <v>159</v>
      </c>
      <c r="AT7" s="8" t="s">
        <v>160</v>
      </c>
      <c r="AU7" s="8" t="s">
        <v>160</v>
      </c>
      <c r="AV7" s="8" t="s">
        <v>160</v>
      </c>
      <c r="AW7" s="8" t="s">
        <v>149</v>
      </c>
      <c r="AX7" s="8" t="s">
        <v>149</v>
      </c>
      <c r="AY7" s="8" t="s">
        <v>160</v>
      </c>
      <c r="AZ7" s="8" t="s">
        <v>149</v>
      </c>
      <c r="BA7" s="8" t="s">
        <v>160</v>
      </c>
      <c r="BB7" s="8" t="s">
        <v>149</v>
      </c>
      <c r="BC7" s="8" t="s">
        <v>149</v>
      </c>
      <c r="BD7" s="8" t="s">
        <v>160</v>
      </c>
      <c r="BE7" s="8" t="s">
        <v>149</v>
      </c>
      <c r="BF7" s="8" t="s">
        <v>159</v>
      </c>
      <c r="BG7" s="8" t="s">
        <v>160</v>
      </c>
      <c r="BH7" s="8" t="s">
        <v>159</v>
      </c>
      <c r="BI7" s="8" t="s">
        <v>160</v>
      </c>
      <c r="BJ7" s="8" t="s">
        <v>161</v>
      </c>
      <c r="BK7" s="8" t="s">
        <v>161</v>
      </c>
      <c r="BL7" s="8" t="s">
        <v>161</v>
      </c>
      <c r="BM7" s="8" t="s">
        <v>149</v>
      </c>
      <c r="BN7" s="8" t="s">
        <v>149</v>
      </c>
      <c r="BO7" s="8" t="s">
        <v>149</v>
      </c>
      <c r="BP7" s="8" t="s">
        <v>197</v>
      </c>
      <c r="BQ7" s="8" t="s">
        <v>197</v>
      </c>
      <c r="BR7" s="46" t="s">
        <v>197</v>
      </c>
      <c r="BS7" s="8" t="s">
        <v>197</v>
      </c>
      <c r="BT7" s="8" t="s">
        <v>161</v>
      </c>
      <c r="BU7" s="8" t="s">
        <v>149</v>
      </c>
      <c r="BV7" s="8" t="s">
        <v>149</v>
      </c>
      <c r="BW7" s="8" t="s">
        <v>149</v>
      </c>
      <c r="BX7" s="8" t="s">
        <v>149</v>
      </c>
      <c r="BY7" s="8" t="s">
        <v>149</v>
      </c>
      <c r="BZ7" s="8" t="s">
        <v>160</v>
      </c>
      <c r="CA7" s="8" t="s">
        <v>149</v>
      </c>
      <c r="CB7" s="8" t="s">
        <v>160</v>
      </c>
      <c r="CC7" s="8" t="s">
        <v>160</v>
      </c>
      <c r="CD7" s="8" t="s">
        <v>160</v>
      </c>
      <c r="CE7" s="8" t="s">
        <v>160</v>
      </c>
      <c r="CF7" s="8" t="s">
        <v>160</v>
      </c>
      <c r="CG7" s="8" t="s">
        <v>161</v>
      </c>
      <c r="CH7" s="8" t="s">
        <v>149</v>
      </c>
      <c r="CI7" s="8" t="s">
        <v>149</v>
      </c>
      <c r="CJ7" s="8" t="s">
        <v>160</v>
      </c>
      <c r="CK7" s="8" t="s">
        <v>160</v>
      </c>
      <c r="CL7" s="8" t="s">
        <v>149</v>
      </c>
      <c r="CM7" s="8" t="s">
        <v>160</v>
      </c>
      <c r="CN7" s="8" t="s">
        <v>160</v>
      </c>
      <c r="CO7" s="8" t="s">
        <v>149</v>
      </c>
      <c r="CP7" s="8" t="s">
        <v>149</v>
      </c>
      <c r="CQ7" s="8" t="s">
        <v>149</v>
      </c>
      <c r="CR7" s="8" t="s">
        <v>160</v>
      </c>
      <c r="CS7" s="8" t="s">
        <v>149</v>
      </c>
      <c r="CT7" s="8" t="s">
        <v>149</v>
      </c>
      <c r="CU7" s="8" t="s">
        <v>160</v>
      </c>
      <c r="CV7" s="8" t="s">
        <v>149</v>
      </c>
      <c r="CW7" s="8" t="s">
        <v>160</v>
      </c>
      <c r="CX7" s="8" t="s">
        <v>149</v>
      </c>
      <c r="CY7" s="8" t="s">
        <v>149</v>
      </c>
      <c r="CZ7" s="8" t="s">
        <v>160</v>
      </c>
      <c r="DA7" s="8" t="s">
        <v>149</v>
      </c>
      <c r="DB7" s="8" t="s">
        <v>160</v>
      </c>
      <c r="DC7" s="8" t="s">
        <v>149</v>
      </c>
      <c r="DD7" s="8" t="s">
        <v>160</v>
      </c>
      <c r="DE7" s="8" t="s">
        <v>149</v>
      </c>
      <c r="DF7" s="8" t="s">
        <v>149</v>
      </c>
      <c r="DG7" s="8" t="s">
        <v>160</v>
      </c>
      <c r="DH7" s="8" t="s">
        <v>160</v>
      </c>
      <c r="DI7" s="8" t="s">
        <v>160</v>
      </c>
      <c r="DJ7" s="8" t="s">
        <v>149</v>
      </c>
      <c r="DK7" s="8" t="s">
        <v>161</v>
      </c>
      <c r="DL7" s="8" t="s">
        <v>160</v>
      </c>
      <c r="DM7" s="8" t="s">
        <v>160</v>
      </c>
      <c r="DN7" s="8" t="s">
        <v>160</v>
      </c>
      <c r="DO7" s="8" t="s">
        <v>149</v>
      </c>
      <c r="DP7" s="8" t="s">
        <v>149</v>
      </c>
      <c r="DQ7" s="8" t="s">
        <v>160</v>
      </c>
      <c r="DR7" s="8" t="s">
        <v>149</v>
      </c>
      <c r="DS7" s="8" t="s">
        <v>160</v>
      </c>
      <c r="DT7" s="8" t="s">
        <v>149</v>
      </c>
      <c r="DU7" s="8" t="s">
        <v>149</v>
      </c>
      <c r="DV7" s="8" t="s">
        <v>149</v>
      </c>
      <c r="DW7" s="8" t="s">
        <v>161</v>
      </c>
      <c r="DX7" s="8" t="s">
        <v>161</v>
      </c>
      <c r="DY7" s="8" t="s">
        <v>149</v>
      </c>
      <c r="DZ7" s="8" t="s">
        <v>161</v>
      </c>
      <c r="EA7" s="8" t="s">
        <v>159</v>
      </c>
      <c r="EB7" s="8" t="s">
        <v>149</v>
      </c>
      <c r="EC7" s="8" t="s">
        <v>150</v>
      </c>
      <c r="ED7" s="8" t="s">
        <v>160</v>
      </c>
      <c r="EE7" s="8" t="s">
        <v>161</v>
      </c>
      <c r="EF7" s="8" t="s">
        <v>149</v>
      </c>
      <c r="EG7" s="8" t="s">
        <v>160</v>
      </c>
      <c r="EH7" s="8" t="s">
        <v>149</v>
      </c>
      <c r="EI7" s="8" t="s">
        <v>160</v>
      </c>
      <c r="EJ7" s="8" t="s">
        <v>160</v>
      </c>
      <c r="EK7" s="8" t="s">
        <v>159</v>
      </c>
      <c r="EL7" s="8" t="s">
        <v>198</v>
      </c>
      <c r="EM7" s="1"/>
      <c r="EN7" s="1"/>
      <c r="EO7" s="1"/>
      <c r="EP7" s="1"/>
      <c r="EQ7" s="1"/>
      <c r="ER7" s="1"/>
      <c r="ES7" s="1"/>
    </row>
    <row r="8" spans="1:149" s="2" customFormat="1" ht="22.5" customHeight="1" x14ac:dyDescent="0.35">
      <c r="A8" s="29">
        <v>6</v>
      </c>
      <c r="B8" s="8" t="s">
        <v>199</v>
      </c>
      <c r="C8" s="8">
        <v>82288493331</v>
      </c>
      <c r="D8" s="8" t="s">
        <v>146</v>
      </c>
      <c r="E8" s="8" t="s">
        <v>200</v>
      </c>
      <c r="F8" s="1">
        <v>26</v>
      </c>
      <c r="G8" s="1">
        <v>4</v>
      </c>
      <c r="H8" s="8" t="s">
        <v>157</v>
      </c>
      <c r="I8" s="8" t="s">
        <v>172</v>
      </c>
      <c r="J8" s="7">
        <v>7000000</v>
      </c>
      <c r="K8" s="7">
        <v>6000000</v>
      </c>
      <c r="L8" s="8" t="s">
        <v>201</v>
      </c>
      <c r="M8" s="8" t="s">
        <v>147</v>
      </c>
      <c r="N8" s="1">
        <v>700</v>
      </c>
      <c r="O8" s="8" t="s">
        <v>202</v>
      </c>
      <c r="P8" s="1">
        <v>10</v>
      </c>
      <c r="Q8" s="8" t="s">
        <v>175</v>
      </c>
      <c r="R8" s="8" t="s">
        <v>148</v>
      </c>
      <c r="S8" s="8" t="s">
        <v>160</v>
      </c>
      <c r="T8" s="8" t="s">
        <v>160</v>
      </c>
      <c r="U8" s="8" t="s">
        <v>160</v>
      </c>
      <c r="V8" s="8" t="s">
        <v>160</v>
      </c>
      <c r="W8" s="8" t="s">
        <v>160</v>
      </c>
      <c r="X8" s="8" t="s">
        <v>148</v>
      </c>
      <c r="Y8" s="8" t="s">
        <v>160</v>
      </c>
      <c r="Z8" s="8" t="s">
        <v>148</v>
      </c>
      <c r="AA8" s="8" t="s">
        <v>148</v>
      </c>
      <c r="AB8" s="8" t="s">
        <v>160</v>
      </c>
      <c r="AC8" s="8" t="s">
        <v>159</v>
      </c>
      <c r="AD8" s="8" t="s">
        <v>203</v>
      </c>
      <c r="AE8" s="8" t="s">
        <v>160</v>
      </c>
      <c r="AF8" s="8" t="s">
        <v>160</v>
      </c>
      <c r="AG8" s="8" t="s">
        <v>160</v>
      </c>
      <c r="AH8" s="8" t="s">
        <v>160</v>
      </c>
      <c r="AI8" s="8" t="s">
        <v>160</v>
      </c>
      <c r="AJ8" s="8" t="s">
        <v>160</v>
      </c>
      <c r="AK8" s="8" t="s">
        <v>160</v>
      </c>
      <c r="AL8" s="8" t="s">
        <v>160</v>
      </c>
      <c r="AM8" s="8" t="s">
        <v>160</v>
      </c>
      <c r="AN8" s="8" t="s">
        <v>160</v>
      </c>
      <c r="AO8" s="8" t="s">
        <v>160</v>
      </c>
      <c r="AP8" s="8" t="s">
        <v>160</v>
      </c>
      <c r="AQ8" s="8" t="s">
        <v>160</v>
      </c>
      <c r="AR8" s="8" t="s">
        <v>160</v>
      </c>
      <c r="AS8" s="8" t="s">
        <v>160</v>
      </c>
      <c r="AT8" s="8" t="s">
        <v>160</v>
      </c>
      <c r="AU8" s="8" t="s">
        <v>160</v>
      </c>
      <c r="AV8" s="8" t="s">
        <v>160</v>
      </c>
      <c r="AW8" s="8" t="s">
        <v>160</v>
      </c>
      <c r="AX8" s="8" t="s">
        <v>160</v>
      </c>
      <c r="AY8" s="8" t="s">
        <v>160</v>
      </c>
      <c r="AZ8" s="8" t="s">
        <v>160</v>
      </c>
      <c r="BA8" s="8" t="s">
        <v>160</v>
      </c>
      <c r="BB8" s="8" t="s">
        <v>160</v>
      </c>
      <c r="BC8" s="8" t="s">
        <v>149</v>
      </c>
      <c r="BD8" s="8" t="s">
        <v>160</v>
      </c>
      <c r="BE8" s="8" t="s">
        <v>160</v>
      </c>
      <c r="BF8" s="8" t="s">
        <v>160</v>
      </c>
      <c r="BG8" s="8" t="s">
        <v>160</v>
      </c>
      <c r="BH8" s="8" t="s">
        <v>160</v>
      </c>
      <c r="BI8" s="8" t="s">
        <v>160</v>
      </c>
      <c r="BJ8" s="8" t="s">
        <v>160</v>
      </c>
      <c r="BK8" s="8" t="s">
        <v>160</v>
      </c>
      <c r="BL8" s="8" t="s">
        <v>160</v>
      </c>
      <c r="BM8" s="8" t="s">
        <v>160</v>
      </c>
      <c r="BN8" s="8" t="s">
        <v>160</v>
      </c>
      <c r="BO8" s="8" t="s">
        <v>160</v>
      </c>
      <c r="BP8" s="8" t="s">
        <v>160</v>
      </c>
      <c r="BQ8" s="8" t="s">
        <v>160</v>
      </c>
      <c r="BR8" s="46" t="s">
        <v>160</v>
      </c>
      <c r="BS8" s="8" t="s">
        <v>160</v>
      </c>
      <c r="BT8" s="8" t="s">
        <v>160</v>
      </c>
      <c r="BU8" s="8" t="s">
        <v>160</v>
      </c>
      <c r="BV8" s="8" t="s">
        <v>160</v>
      </c>
      <c r="BW8" s="8" t="s">
        <v>160</v>
      </c>
      <c r="BX8" s="8" t="s">
        <v>160</v>
      </c>
      <c r="BY8" s="8" t="s">
        <v>160</v>
      </c>
      <c r="BZ8" s="8" t="s">
        <v>160</v>
      </c>
      <c r="CA8" s="8" t="s">
        <v>160</v>
      </c>
      <c r="CB8" s="8" t="s">
        <v>160</v>
      </c>
      <c r="CC8" s="8" t="s">
        <v>160</v>
      </c>
      <c r="CD8" s="8" t="s">
        <v>160</v>
      </c>
      <c r="CE8" s="8" t="s">
        <v>160</v>
      </c>
      <c r="CF8" s="8" t="s">
        <v>160</v>
      </c>
      <c r="CG8" s="8" t="s">
        <v>160</v>
      </c>
      <c r="CH8" s="8" t="s">
        <v>160</v>
      </c>
      <c r="CI8" s="8" t="s">
        <v>160</v>
      </c>
      <c r="CJ8" s="8" t="s">
        <v>160</v>
      </c>
      <c r="CK8" s="8" t="s">
        <v>160</v>
      </c>
      <c r="CL8" s="8" t="s">
        <v>160</v>
      </c>
      <c r="CM8" s="8" t="s">
        <v>160</v>
      </c>
      <c r="CN8" s="8" t="s">
        <v>160</v>
      </c>
      <c r="CO8" s="8" t="s">
        <v>160</v>
      </c>
      <c r="CP8" s="8" t="s">
        <v>160</v>
      </c>
      <c r="CQ8" s="8" t="s">
        <v>160</v>
      </c>
      <c r="CR8" s="8" t="s">
        <v>160</v>
      </c>
      <c r="CS8" s="8" t="s">
        <v>160</v>
      </c>
      <c r="CT8" s="8" t="s">
        <v>160</v>
      </c>
      <c r="CU8" s="8" t="s">
        <v>160</v>
      </c>
      <c r="CV8" s="8" t="s">
        <v>160</v>
      </c>
      <c r="CW8" s="8" t="s">
        <v>160</v>
      </c>
      <c r="CX8" s="8" t="s">
        <v>160</v>
      </c>
      <c r="CY8" s="8" t="s">
        <v>160</v>
      </c>
      <c r="CZ8" s="8" t="s">
        <v>160</v>
      </c>
      <c r="DA8" s="8" t="s">
        <v>160</v>
      </c>
      <c r="DB8" s="8" t="s">
        <v>160</v>
      </c>
      <c r="DC8" s="8" t="s">
        <v>160</v>
      </c>
      <c r="DD8" s="8" t="s">
        <v>160</v>
      </c>
      <c r="DE8" s="8" t="s">
        <v>160</v>
      </c>
      <c r="DF8" s="8" t="s">
        <v>160</v>
      </c>
      <c r="DG8" s="8" t="s">
        <v>160</v>
      </c>
      <c r="DH8" s="8" t="s">
        <v>160</v>
      </c>
      <c r="DI8" s="8" t="s">
        <v>160</v>
      </c>
      <c r="DJ8" s="8" t="s">
        <v>160</v>
      </c>
      <c r="DK8" s="8" t="s">
        <v>160</v>
      </c>
      <c r="DL8" s="8" t="s">
        <v>160</v>
      </c>
      <c r="DM8" s="8" t="s">
        <v>160</v>
      </c>
      <c r="DN8" s="8" t="s">
        <v>160</v>
      </c>
      <c r="DO8" s="8" t="s">
        <v>160</v>
      </c>
      <c r="DP8" s="8" t="s">
        <v>160</v>
      </c>
      <c r="DQ8" s="8" t="s">
        <v>160</v>
      </c>
      <c r="DR8" s="8" t="s">
        <v>160</v>
      </c>
      <c r="DS8" s="8" t="s">
        <v>160</v>
      </c>
      <c r="DT8" s="8" t="s">
        <v>160</v>
      </c>
      <c r="DU8" s="8" t="s">
        <v>160</v>
      </c>
      <c r="DV8" s="8" t="s">
        <v>160</v>
      </c>
      <c r="DW8" s="8" t="s">
        <v>160</v>
      </c>
      <c r="DX8" s="8" t="s">
        <v>160</v>
      </c>
      <c r="DY8" s="8" t="s">
        <v>149</v>
      </c>
      <c r="DZ8" s="8" t="s">
        <v>149</v>
      </c>
      <c r="EA8" s="8" t="s">
        <v>159</v>
      </c>
      <c r="EB8" s="8" t="s">
        <v>149</v>
      </c>
      <c r="EC8" s="8" t="s">
        <v>159</v>
      </c>
      <c r="ED8" s="8" t="s">
        <v>149</v>
      </c>
      <c r="EE8" s="8" t="s">
        <v>149</v>
      </c>
      <c r="EF8" s="8" t="s">
        <v>149</v>
      </c>
      <c r="EG8" s="8" t="s">
        <v>159</v>
      </c>
      <c r="EH8" s="8" t="s">
        <v>149</v>
      </c>
      <c r="EI8" s="8" t="s">
        <v>149</v>
      </c>
      <c r="EJ8" s="8" t="s">
        <v>160</v>
      </c>
      <c r="EK8" s="8" t="s">
        <v>160</v>
      </c>
      <c r="EL8" s="8" t="s">
        <v>204</v>
      </c>
      <c r="EM8" s="8" t="s">
        <v>205</v>
      </c>
      <c r="EN8" s="8" t="s">
        <v>206</v>
      </c>
      <c r="EO8" s="8" t="s">
        <v>207</v>
      </c>
      <c r="EP8" s="8" t="s">
        <v>166</v>
      </c>
      <c r="EQ8" s="8" t="s">
        <v>190</v>
      </c>
      <c r="ER8" s="8" t="s">
        <v>191</v>
      </c>
      <c r="ES8" s="8" t="s">
        <v>195</v>
      </c>
    </row>
    <row r="9" spans="1:149" s="2" customFormat="1" ht="22.5" customHeight="1" x14ac:dyDescent="0.35">
      <c r="A9" s="29">
        <v>7</v>
      </c>
      <c r="B9" s="8" t="s">
        <v>208</v>
      </c>
      <c r="C9" s="8">
        <v>82390282088</v>
      </c>
      <c r="D9" s="8" t="s">
        <v>146</v>
      </c>
      <c r="E9" s="8" t="s">
        <v>209</v>
      </c>
      <c r="F9" s="1">
        <v>53</v>
      </c>
      <c r="G9" s="1">
        <v>6</v>
      </c>
      <c r="H9" s="8" t="s">
        <v>157</v>
      </c>
      <c r="I9" s="8" t="s">
        <v>210</v>
      </c>
      <c r="J9" s="7">
        <v>12000000</v>
      </c>
      <c r="K9" s="7">
        <v>7000000</v>
      </c>
      <c r="L9" s="8" t="s">
        <v>211</v>
      </c>
      <c r="M9" s="8" t="s">
        <v>147</v>
      </c>
      <c r="N9" s="1">
        <v>1300</v>
      </c>
      <c r="O9" s="8" t="s">
        <v>212</v>
      </c>
      <c r="P9" s="1">
        <v>15</v>
      </c>
      <c r="Q9" s="8" t="s">
        <v>175</v>
      </c>
      <c r="R9" s="8" t="s">
        <v>159</v>
      </c>
      <c r="S9" s="8" t="s">
        <v>160</v>
      </c>
      <c r="T9" s="8" t="s">
        <v>149</v>
      </c>
      <c r="U9" s="8" t="s">
        <v>149</v>
      </c>
      <c r="V9" s="8" t="s">
        <v>160</v>
      </c>
      <c r="W9" s="8" t="s">
        <v>160</v>
      </c>
      <c r="X9" s="8" t="s">
        <v>148</v>
      </c>
      <c r="Y9" s="8" t="s">
        <v>149</v>
      </c>
      <c r="Z9" s="8" t="s">
        <v>159</v>
      </c>
      <c r="AA9" s="8" t="s">
        <v>159</v>
      </c>
      <c r="AB9" s="8" t="s">
        <v>149</v>
      </c>
      <c r="AC9" s="8" t="s">
        <v>159</v>
      </c>
      <c r="AD9" s="8" t="s">
        <v>149</v>
      </c>
      <c r="AE9" s="8" t="s">
        <v>149</v>
      </c>
      <c r="AF9" s="8" t="s">
        <v>160</v>
      </c>
      <c r="AG9" s="8" t="s">
        <v>160</v>
      </c>
      <c r="AH9" s="8" t="s">
        <v>160</v>
      </c>
      <c r="AI9" s="8" t="s">
        <v>160</v>
      </c>
      <c r="AJ9" s="8" t="s">
        <v>149</v>
      </c>
      <c r="AK9" s="8" t="s">
        <v>149</v>
      </c>
      <c r="AL9" s="8" t="s">
        <v>149</v>
      </c>
      <c r="AM9" s="8" t="s">
        <v>160</v>
      </c>
      <c r="AN9" s="8" t="s">
        <v>160</v>
      </c>
      <c r="AO9" s="8" t="s">
        <v>160</v>
      </c>
      <c r="AP9" s="8" t="s">
        <v>160</v>
      </c>
      <c r="AQ9" s="8" t="s">
        <v>149</v>
      </c>
      <c r="AR9" s="8" t="s">
        <v>149</v>
      </c>
      <c r="AS9" s="8" t="s">
        <v>159</v>
      </c>
      <c r="AT9" s="8" t="s">
        <v>159</v>
      </c>
      <c r="AU9" s="8" t="s">
        <v>149</v>
      </c>
      <c r="AV9" s="8" t="s">
        <v>160</v>
      </c>
      <c r="AW9" s="8" t="s">
        <v>160</v>
      </c>
      <c r="AX9" s="8" t="s">
        <v>160</v>
      </c>
      <c r="AY9" s="8" t="s">
        <v>149</v>
      </c>
      <c r="AZ9" s="8" t="s">
        <v>149</v>
      </c>
      <c r="BA9" s="8" t="s">
        <v>149</v>
      </c>
      <c r="BB9" s="8" t="s">
        <v>149</v>
      </c>
      <c r="BC9" s="8" t="s">
        <v>149</v>
      </c>
      <c r="BD9" s="8" t="s">
        <v>159</v>
      </c>
      <c r="BE9" s="8" t="s">
        <v>149</v>
      </c>
      <c r="BF9" s="8" t="s">
        <v>159</v>
      </c>
      <c r="BG9" s="8" t="s">
        <v>160</v>
      </c>
      <c r="BH9" s="8" t="s">
        <v>160</v>
      </c>
      <c r="BI9" s="8" t="s">
        <v>160</v>
      </c>
      <c r="BJ9" s="8" t="s">
        <v>161</v>
      </c>
      <c r="BK9" s="8" t="s">
        <v>161</v>
      </c>
      <c r="BL9" s="8" t="s">
        <v>161</v>
      </c>
      <c r="BM9" s="8" t="s">
        <v>149</v>
      </c>
      <c r="BN9" s="8" t="s">
        <v>149</v>
      </c>
      <c r="BO9" s="8" t="s">
        <v>161</v>
      </c>
      <c r="BP9" s="8" t="s">
        <v>197</v>
      </c>
      <c r="BQ9" s="8" t="s">
        <v>197</v>
      </c>
      <c r="BR9" s="46" t="s">
        <v>161</v>
      </c>
      <c r="BS9" s="8" t="s">
        <v>161</v>
      </c>
      <c r="BT9" s="8" t="s">
        <v>197</v>
      </c>
      <c r="BU9" s="8" t="s">
        <v>149</v>
      </c>
      <c r="BV9" s="8" t="s">
        <v>149</v>
      </c>
      <c r="BW9" s="8" t="s">
        <v>149</v>
      </c>
      <c r="BX9" s="8" t="s">
        <v>149</v>
      </c>
      <c r="BY9" s="8" t="s">
        <v>160</v>
      </c>
      <c r="BZ9" s="8" t="s">
        <v>149</v>
      </c>
      <c r="CA9" s="8" t="s">
        <v>149</v>
      </c>
      <c r="CB9" s="8" t="s">
        <v>160</v>
      </c>
      <c r="CC9" s="8" t="s">
        <v>149</v>
      </c>
      <c r="CD9" s="8" t="s">
        <v>160</v>
      </c>
      <c r="CE9" s="8" t="s">
        <v>161</v>
      </c>
      <c r="CF9" s="8" t="s">
        <v>197</v>
      </c>
      <c r="CG9" s="8" t="s">
        <v>149</v>
      </c>
      <c r="CH9" s="8" t="s">
        <v>149</v>
      </c>
      <c r="CI9" s="8" t="s">
        <v>160</v>
      </c>
      <c r="CJ9" s="8" t="s">
        <v>160</v>
      </c>
      <c r="CK9" s="8" t="s">
        <v>160</v>
      </c>
      <c r="CL9" s="8" t="s">
        <v>160</v>
      </c>
      <c r="CM9" s="8" t="s">
        <v>149</v>
      </c>
      <c r="CN9" s="8" t="s">
        <v>149</v>
      </c>
      <c r="CO9" s="8" t="s">
        <v>149</v>
      </c>
      <c r="CP9" s="8" t="s">
        <v>160</v>
      </c>
      <c r="CQ9" s="8" t="s">
        <v>149</v>
      </c>
      <c r="CR9" s="8" t="s">
        <v>160</v>
      </c>
      <c r="CS9" s="8" t="s">
        <v>149</v>
      </c>
      <c r="CT9" s="8" t="s">
        <v>160</v>
      </c>
      <c r="CU9" s="8" t="s">
        <v>160</v>
      </c>
      <c r="CV9" s="8" t="s">
        <v>149</v>
      </c>
      <c r="CW9" s="8" t="s">
        <v>160</v>
      </c>
      <c r="CX9" s="8" t="s">
        <v>149</v>
      </c>
      <c r="CY9" s="8" t="s">
        <v>149</v>
      </c>
      <c r="CZ9" s="8" t="s">
        <v>149</v>
      </c>
      <c r="DA9" s="8" t="s">
        <v>160</v>
      </c>
      <c r="DB9" s="8" t="s">
        <v>149</v>
      </c>
      <c r="DC9" s="8" t="s">
        <v>160</v>
      </c>
      <c r="DD9" s="8" t="s">
        <v>149</v>
      </c>
      <c r="DE9" s="8" t="s">
        <v>161</v>
      </c>
      <c r="DF9" s="8" t="s">
        <v>161</v>
      </c>
      <c r="DG9" s="8" t="s">
        <v>160</v>
      </c>
      <c r="DH9" s="8" t="s">
        <v>160</v>
      </c>
      <c r="DI9" s="8" t="s">
        <v>160</v>
      </c>
      <c r="DJ9" s="8" t="s">
        <v>161</v>
      </c>
      <c r="DK9" s="8" t="s">
        <v>161</v>
      </c>
      <c r="DL9" s="8" t="s">
        <v>160</v>
      </c>
      <c r="DM9" s="8" t="s">
        <v>160</v>
      </c>
      <c r="DN9" s="8" t="s">
        <v>160</v>
      </c>
      <c r="DO9" s="8" t="s">
        <v>149</v>
      </c>
      <c r="DP9" s="8" t="s">
        <v>160</v>
      </c>
      <c r="DQ9" s="8" t="s">
        <v>160</v>
      </c>
      <c r="DR9" s="8" t="s">
        <v>149</v>
      </c>
      <c r="DS9" s="8" t="s">
        <v>149</v>
      </c>
      <c r="DT9" s="8" t="s">
        <v>160</v>
      </c>
      <c r="DU9" s="8" t="s">
        <v>149</v>
      </c>
      <c r="DV9" s="8" t="s">
        <v>160</v>
      </c>
      <c r="DW9" s="8" t="s">
        <v>161</v>
      </c>
      <c r="DX9" s="8" t="s">
        <v>161</v>
      </c>
      <c r="DY9" s="8" t="s">
        <v>160</v>
      </c>
      <c r="DZ9" s="8" t="s">
        <v>161</v>
      </c>
      <c r="EA9" s="8" t="s">
        <v>160</v>
      </c>
      <c r="EB9" s="8" t="s">
        <v>160</v>
      </c>
      <c r="EC9" s="8" t="s">
        <v>150</v>
      </c>
      <c r="ED9" s="8" t="s">
        <v>149</v>
      </c>
      <c r="EE9" s="8" t="s">
        <v>160</v>
      </c>
      <c r="EF9" s="8" t="s">
        <v>149</v>
      </c>
      <c r="EG9" s="8" t="s">
        <v>197</v>
      </c>
      <c r="EH9" s="8" t="s">
        <v>149</v>
      </c>
      <c r="EI9" s="8" t="s">
        <v>149</v>
      </c>
      <c r="EJ9" s="8" t="s">
        <v>159</v>
      </c>
      <c r="EK9" s="8" t="s">
        <v>159</v>
      </c>
      <c r="EL9" s="8" t="s">
        <v>204</v>
      </c>
      <c r="EM9" s="8" t="s">
        <v>205</v>
      </c>
      <c r="EN9" s="8" t="s">
        <v>206</v>
      </c>
      <c r="EO9" s="8" t="s">
        <v>207</v>
      </c>
      <c r="EP9" s="8" t="s">
        <v>166</v>
      </c>
      <c r="EQ9" s="8" t="s">
        <v>190</v>
      </c>
      <c r="ER9" s="8" t="s">
        <v>191</v>
      </c>
      <c r="ES9" s="8" t="s">
        <v>195</v>
      </c>
    </row>
    <row r="10" spans="1:149" s="2" customFormat="1" ht="22.5" customHeight="1" x14ac:dyDescent="0.35">
      <c r="A10" s="29">
        <v>8</v>
      </c>
      <c r="B10" s="8" t="s">
        <v>213</v>
      </c>
      <c r="C10" s="8">
        <v>85272279133</v>
      </c>
      <c r="D10" s="8" t="s">
        <v>146</v>
      </c>
      <c r="E10" s="8" t="s">
        <v>214</v>
      </c>
      <c r="F10" s="1">
        <v>43</v>
      </c>
      <c r="G10" s="1">
        <v>4</v>
      </c>
      <c r="H10" s="8" t="s">
        <v>215</v>
      </c>
      <c r="I10" s="8" t="s">
        <v>210</v>
      </c>
      <c r="J10" s="7">
        <v>6000000</v>
      </c>
      <c r="K10" s="7">
        <v>6000000</v>
      </c>
      <c r="L10" s="186" t="s">
        <v>201</v>
      </c>
      <c r="M10" s="8" t="s">
        <v>147</v>
      </c>
      <c r="N10" s="1">
        <v>700</v>
      </c>
      <c r="O10" s="186" t="s">
        <v>234</v>
      </c>
      <c r="P10" s="1">
        <v>6</v>
      </c>
      <c r="Q10" s="8"/>
      <c r="R10" s="8" t="s">
        <v>159</v>
      </c>
      <c r="S10" s="8" t="s">
        <v>149</v>
      </c>
      <c r="T10" s="8" t="s">
        <v>160</v>
      </c>
      <c r="U10" s="8" t="s">
        <v>149</v>
      </c>
      <c r="V10" s="8" t="s">
        <v>149</v>
      </c>
      <c r="W10" s="8" t="s">
        <v>149</v>
      </c>
      <c r="X10" s="8" t="s">
        <v>148</v>
      </c>
      <c r="Y10" s="8" t="s">
        <v>160</v>
      </c>
      <c r="Z10" s="8" t="s">
        <v>159</v>
      </c>
      <c r="AA10" s="8" t="s">
        <v>148</v>
      </c>
      <c r="AB10" s="8" t="s">
        <v>149</v>
      </c>
      <c r="AC10" s="8" t="s">
        <v>159</v>
      </c>
      <c r="AD10" s="8" t="s">
        <v>149</v>
      </c>
      <c r="AE10" s="8" t="s">
        <v>160</v>
      </c>
      <c r="AF10" s="8" t="s">
        <v>160</v>
      </c>
      <c r="AG10" s="8" t="s">
        <v>160</v>
      </c>
      <c r="AH10" s="8" t="s">
        <v>160</v>
      </c>
      <c r="AI10" s="8" t="s">
        <v>149</v>
      </c>
      <c r="AJ10" s="8" t="s">
        <v>149</v>
      </c>
      <c r="AK10" s="8" t="s">
        <v>149</v>
      </c>
      <c r="AL10" s="8" t="s">
        <v>149</v>
      </c>
      <c r="AM10" s="8" t="s">
        <v>149</v>
      </c>
      <c r="AN10" s="8" t="s">
        <v>149</v>
      </c>
      <c r="AO10" s="8" t="s">
        <v>160</v>
      </c>
      <c r="AP10" s="8" t="s">
        <v>160</v>
      </c>
      <c r="AQ10" s="8" t="s">
        <v>149</v>
      </c>
      <c r="AR10" s="8" t="s">
        <v>149</v>
      </c>
      <c r="AS10" s="8" t="s">
        <v>159</v>
      </c>
      <c r="AT10" s="8" t="s">
        <v>159</v>
      </c>
      <c r="AU10" s="8" t="s">
        <v>160</v>
      </c>
      <c r="AV10" s="8" t="s">
        <v>149</v>
      </c>
      <c r="AW10" s="8" t="s">
        <v>160</v>
      </c>
      <c r="AX10" s="8" t="s">
        <v>149</v>
      </c>
      <c r="AY10" s="8" t="s">
        <v>149</v>
      </c>
      <c r="AZ10" s="8" t="s">
        <v>149</v>
      </c>
      <c r="BA10" s="8" t="s">
        <v>149</v>
      </c>
      <c r="BB10" s="8" t="s">
        <v>160</v>
      </c>
      <c r="BC10" s="8" t="s">
        <v>160</v>
      </c>
      <c r="BD10" s="8" t="s">
        <v>159</v>
      </c>
      <c r="BE10" s="8" t="s">
        <v>149</v>
      </c>
      <c r="BF10" s="8" t="s">
        <v>159</v>
      </c>
      <c r="BG10" s="8" t="s">
        <v>160</v>
      </c>
      <c r="BH10" s="8" t="s">
        <v>159</v>
      </c>
      <c r="BI10" s="8" t="s">
        <v>159</v>
      </c>
      <c r="BJ10" s="8" t="s">
        <v>161</v>
      </c>
      <c r="BK10" s="8" t="s">
        <v>161</v>
      </c>
      <c r="BL10" s="8" t="s">
        <v>161</v>
      </c>
      <c r="BM10" s="8" t="s">
        <v>161</v>
      </c>
      <c r="BN10" s="8" t="s">
        <v>161</v>
      </c>
      <c r="BO10" s="8" t="s">
        <v>161</v>
      </c>
      <c r="BP10" s="8" t="s">
        <v>161</v>
      </c>
      <c r="BQ10" s="8" t="s">
        <v>161</v>
      </c>
      <c r="BR10" s="46" t="s">
        <v>161</v>
      </c>
      <c r="BS10" s="8" t="s">
        <v>161</v>
      </c>
      <c r="BT10" s="8" t="s">
        <v>161</v>
      </c>
      <c r="BU10" s="8" t="s">
        <v>149</v>
      </c>
      <c r="BV10" s="8" t="s">
        <v>149</v>
      </c>
      <c r="BW10" s="8" t="s">
        <v>149</v>
      </c>
      <c r="BX10" s="8" t="s">
        <v>149</v>
      </c>
      <c r="BY10" s="8" t="s">
        <v>149</v>
      </c>
      <c r="BZ10" s="8" t="s">
        <v>160</v>
      </c>
      <c r="CA10" s="8" t="s">
        <v>149</v>
      </c>
      <c r="CB10" s="8" t="s">
        <v>160</v>
      </c>
      <c r="CC10" s="8" t="s">
        <v>160</v>
      </c>
      <c r="CD10" s="8" t="s">
        <v>149</v>
      </c>
      <c r="CE10" s="8" t="s">
        <v>161</v>
      </c>
      <c r="CF10" s="8" t="s">
        <v>161</v>
      </c>
      <c r="CG10" s="8" t="s">
        <v>161</v>
      </c>
      <c r="CH10" s="8" t="s">
        <v>161</v>
      </c>
      <c r="CI10" s="8" t="s">
        <v>161</v>
      </c>
      <c r="CJ10" s="8" t="s">
        <v>161</v>
      </c>
      <c r="CK10" s="8" t="s">
        <v>161</v>
      </c>
      <c r="CL10" s="8" t="s">
        <v>161</v>
      </c>
      <c r="CM10" s="8" t="s">
        <v>161</v>
      </c>
      <c r="CN10" s="8" t="s">
        <v>161</v>
      </c>
      <c r="CO10" s="8" t="s">
        <v>161</v>
      </c>
      <c r="CP10" s="8" t="s">
        <v>161</v>
      </c>
      <c r="CQ10" s="8" t="s">
        <v>161</v>
      </c>
      <c r="CR10" s="8" t="s">
        <v>161</v>
      </c>
      <c r="CS10" s="8" t="s">
        <v>149</v>
      </c>
      <c r="CT10" s="8" t="s">
        <v>149</v>
      </c>
      <c r="CU10" s="8" t="s">
        <v>149</v>
      </c>
      <c r="CV10" s="8" t="s">
        <v>160</v>
      </c>
      <c r="CW10" s="8" t="s">
        <v>149</v>
      </c>
      <c r="CX10" s="8" t="s">
        <v>149</v>
      </c>
      <c r="CY10" s="8" t="s">
        <v>149</v>
      </c>
      <c r="CZ10" s="8" t="s">
        <v>149</v>
      </c>
      <c r="DA10" s="8" t="s">
        <v>149</v>
      </c>
      <c r="DB10" s="8" t="s">
        <v>160</v>
      </c>
      <c r="DC10" s="8" t="s">
        <v>160</v>
      </c>
      <c r="DD10" s="8" t="s">
        <v>149</v>
      </c>
      <c r="DE10" s="8" t="s">
        <v>149</v>
      </c>
      <c r="DF10" s="8" t="s">
        <v>149</v>
      </c>
      <c r="DG10" s="8" t="s">
        <v>149</v>
      </c>
      <c r="DH10" s="8" t="s">
        <v>149</v>
      </c>
      <c r="DI10" s="8" t="s">
        <v>159</v>
      </c>
      <c r="DJ10" s="8" t="s">
        <v>149</v>
      </c>
      <c r="DK10" s="8" t="s">
        <v>161</v>
      </c>
      <c r="DL10" s="8" t="s">
        <v>160</v>
      </c>
      <c r="DM10" s="8" t="s">
        <v>159</v>
      </c>
      <c r="DN10" s="8" t="s">
        <v>149</v>
      </c>
      <c r="DO10" s="8" t="s">
        <v>149</v>
      </c>
      <c r="DP10" s="8" t="s">
        <v>149</v>
      </c>
      <c r="DQ10" s="8" t="s">
        <v>149</v>
      </c>
      <c r="DR10" s="8" t="s">
        <v>149</v>
      </c>
      <c r="DS10" s="8" t="s">
        <v>149</v>
      </c>
      <c r="DT10" s="8" t="s">
        <v>149</v>
      </c>
      <c r="DU10" s="8" t="s">
        <v>149</v>
      </c>
      <c r="DV10" s="8" t="s">
        <v>149</v>
      </c>
      <c r="DW10" s="8" t="s">
        <v>161</v>
      </c>
      <c r="DX10" s="8" t="s">
        <v>161</v>
      </c>
      <c r="DY10" s="8" t="s">
        <v>160</v>
      </c>
      <c r="DZ10" s="8" t="s">
        <v>161</v>
      </c>
      <c r="EA10" s="8" t="s">
        <v>159</v>
      </c>
      <c r="EB10" s="8" t="s">
        <v>149</v>
      </c>
      <c r="EC10" s="8" t="s">
        <v>150</v>
      </c>
      <c r="ED10" s="8" t="s">
        <v>149</v>
      </c>
      <c r="EE10" s="8" t="s">
        <v>161</v>
      </c>
      <c r="EF10" s="8" t="s">
        <v>149</v>
      </c>
      <c r="EG10" s="8" t="s">
        <v>150</v>
      </c>
      <c r="EH10" s="8" t="s">
        <v>149</v>
      </c>
      <c r="EI10" s="8" t="s">
        <v>160</v>
      </c>
      <c r="EJ10" s="8" t="s">
        <v>159</v>
      </c>
      <c r="EK10" s="8" t="s">
        <v>159</v>
      </c>
      <c r="EL10" s="8" t="s">
        <v>216</v>
      </c>
      <c r="EM10" s="8" t="s">
        <v>217</v>
      </c>
      <c r="EN10" s="8" t="s">
        <v>218</v>
      </c>
      <c r="EO10" s="8" t="s">
        <v>219</v>
      </c>
      <c r="EP10" s="8" t="s">
        <v>220</v>
      </c>
      <c r="EQ10" s="8" t="s">
        <v>221</v>
      </c>
      <c r="ER10" s="8" t="s">
        <v>222</v>
      </c>
      <c r="ES10" s="8" t="s">
        <v>223</v>
      </c>
    </row>
    <row r="11" spans="1:149" s="2" customFormat="1" ht="22.5" customHeight="1" x14ac:dyDescent="0.35">
      <c r="A11" s="29">
        <v>9</v>
      </c>
      <c r="B11" s="8" t="s">
        <v>224</v>
      </c>
      <c r="C11" s="8">
        <v>81371524933</v>
      </c>
      <c r="D11" s="8" t="s">
        <v>146</v>
      </c>
      <c r="E11" s="8" t="s">
        <v>225</v>
      </c>
      <c r="F11" s="1">
        <v>44</v>
      </c>
      <c r="G11" s="1">
        <v>4</v>
      </c>
      <c r="H11" s="88" t="s">
        <v>157</v>
      </c>
      <c r="I11" s="8" t="s">
        <v>210</v>
      </c>
      <c r="J11" s="7">
        <v>3000000</v>
      </c>
      <c r="K11" s="7">
        <v>3000000</v>
      </c>
      <c r="L11" s="8" t="s">
        <v>186</v>
      </c>
      <c r="M11" s="8" t="s">
        <v>147</v>
      </c>
      <c r="N11" s="1">
        <v>140</v>
      </c>
      <c r="O11" s="8" t="s">
        <v>226</v>
      </c>
      <c r="P11" s="1">
        <v>2</v>
      </c>
      <c r="Q11" s="8" t="s">
        <v>175</v>
      </c>
      <c r="R11" s="8" t="s">
        <v>159</v>
      </c>
      <c r="S11" s="8" t="s">
        <v>149</v>
      </c>
      <c r="T11" s="8" t="s">
        <v>160</v>
      </c>
      <c r="U11" s="8" t="s">
        <v>149</v>
      </c>
      <c r="V11" s="8" t="s">
        <v>149</v>
      </c>
      <c r="W11" s="8" t="s">
        <v>149</v>
      </c>
      <c r="X11" s="8" t="s">
        <v>159</v>
      </c>
      <c r="Y11" s="8" t="s">
        <v>149</v>
      </c>
      <c r="Z11" s="8" t="s">
        <v>159</v>
      </c>
      <c r="AA11" s="8" t="s">
        <v>159</v>
      </c>
      <c r="AB11" s="8" t="s">
        <v>149</v>
      </c>
      <c r="AC11" s="8" t="s">
        <v>148</v>
      </c>
      <c r="AD11" s="8" t="s">
        <v>149</v>
      </c>
      <c r="AE11" s="8" t="s">
        <v>149</v>
      </c>
      <c r="AF11" s="8" t="s">
        <v>149</v>
      </c>
      <c r="AG11" s="8" t="s">
        <v>149</v>
      </c>
      <c r="AH11" s="8" t="s">
        <v>149</v>
      </c>
      <c r="AI11" s="8" t="s">
        <v>149</v>
      </c>
      <c r="AJ11" s="8" t="s">
        <v>149</v>
      </c>
      <c r="AK11" s="8" t="s">
        <v>149</v>
      </c>
      <c r="AL11" s="8" t="s">
        <v>149</v>
      </c>
      <c r="AM11" s="8" t="s">
        <v>160</v>
      </c>
      <c r="AN11" s="8" t="s">
        <v>160</v>
      </c>
      <c r="AO11" s="8" t="s">
        <v>149</v>
      </c>
      <c r="AP11" s="8" t="s">
        <v>149</v>
      </c>
      <c r="AQ11" s="8" t="s">
        <v>149</v>
      </c>
      <c r="AR11" s="8" t="s">
        <v>160</v>
      </c>
      <c r="AS11" s="8" t="s">
        <v>159</v>
      </c>
      <c r="AT11" s="8" t="s">
        <v>160</v>
      </c>
      <c r="AU11" s="8" t="s">
        <v>149</v>
      </c>
      <c r="AV11" s="8" t="s">
        <v>149</v>
      </c>
      <c r="AW11" s="8" t="s">
        <v>149</v>
      </c>
      <c r="AX11" s="8" t="s">
        <v>149</v>
      </c>
      <c r="AY11" s="8" t="s">
        <v>160</v>
      </c>
      <c r="AZ11" s="8" t="s">
        <v>149</v>
      </c>
      <c r="BA11" s="8" t="s">
        <v>149</v>
      </c>
      <c r="BB11" s="8" t="s">
        <v>149</v>
      </c>
      <c r="BC11" s="8" t="s">
        <v>149</v>
      </c>
      <c r="BD11" s="8" t="s">
        <v>159</v>
      </c>
      <c r="BE11" s="8" t="s">
        <v>160</v>
      </c>
      <c r="BF11" s="8" t="s">
        <v>159</v>
      </c>
      <c r="BG11" s="8" t="s">
        <v>159</v>
      </c>
      <c r="BH11" s="8" t="s">
        <v>159</v>
      </c>
      <c r="BI11" s="8" t="s">
        <v>159</v>
      </c>
      <c r="BJ11" s="8" t="s">
        <v>161</v>
      </c>
      <c r="BK11" s="8" t="s">
        <v>161</v>
      </c>
      <c r="BL11" s="8" t="s">
        <v>149</v>
      </c>
      <c r="BM11" s="8" t="s">
        <v>149</v>
      </c>
      <c r="BN11" s="8" t="s">
        <v>149</v>
      </c>
      <c r="BO11" s="8" t="s">
        <v>161</v>
      </c>
      <c r="BP11" s="8" t="s">
        <v>161</v>
      </c>
      <c r="BQ11" s="8" t="s">
        <v>161</v>
      </c>
      <c r="BR11" s="46" t="s">
        <v>161</v>
      </c>
      <c r="BS11" s="8" t="s">
        <v>161</v>
      </c>
      <c r="BT11" s="8" t="s">
        <v>161</v>
      </c>
      <c r="BU11" s="8" t="s">
        <v>149</v>
      </c>
      <c r="BV11" s="8" t="s">
        <v>149</v>
      </c>
      <c r="BW11" s="8" t="s">
        <v>149</v>
      </c>
      <c r="BX11" s="8" t="s">
        <v>160</v>
      </c>
      <c r="BY11" s="8" t="s">
        <v>160</v>
      </c>
      <c r="BZ11" s="8" t="s">
        <v>160</v>
      </c>
      <c r="CA11" s="8" t="s">
        <v>149</v>
      </c>
      <c r="CB11" s="8" t="s">
        <v>149</v>
      </c>
      <c r="CC11" s="8" t="s">
        <v>149</v>
      </c>
      <c r="CD11" s="8" t="s">
        <v>149</v>
      </c>
      <c r="CE11" s="8" t="s">
        <v>149</v>
      </c>
      <c r="CF11" s="8" t="s">
        <v>149</v>
      </c>
      <c r="CG11" s="8" t="s">
        <v>161</v>
      </c>
      <c r="CH11" s="8" t="s">
        <v>149</v>
      </c>
      <c r="CI11" s="8" t="s">
        <v>149</v>
      </c>
      <c r="CJ11" s="8" t="s">
        <v>160</v>
      </c>
      <c r="CK11" s="8" t="s">
        <v>160</v>
      </c>
      <c r="CL11" s="8" t="s">
        <v>160</v>
      </c>
      <c r="CM11" s="8" t="s">
        <v>149</v>
      </c>
      <c r="CN11" s="8" t="s">
        <v>149</v>
      </c>
      <c r="CO11" s="8" t="s">
        <v>149</v>
      </c>
      <c r="CP11" s="8" t="s">
        <v>149</v>
      </c>
      <c r="CQ11" s="8" t="s">
        <v>149</v>
      </c>
      <c r="CR11" s="8" t="s">
        <v>149</v>
      </c>
      <c r="CS11" s="8" t="s">
        <v>149</v>
      </c>
      <c r="CT11" s="8" t="s">
        <v>149</v>
      </c>
      <c r="CU11" s="8" t="s">
        <v>149</v>
      </c>
      <c r="CV11" s="8" t="s">
        <v>149</v>
      </c>
      <c r="CW11" s="8" t="s">
        <v>149</v>
      </c>
      <c r="CX11" s="8" t="s">
        <v>149</v>
      </c>
      <c r="CY11" s="8" t="s">
        <v>160</v>
      </c>
      <c r="CZ11" s="8" t="s">
        <v>149</v>
      </c>
      <c r="DA11" s="8" t="s">
        <v>149</v>
      </c>
      <c r="DB11" s="8" t="s">
        <v>149</v>
      </c>
      <c r="DC11" s="8" t="s">
        <v>149</v>
      </c>
      <c r="DD11" s="8" t="s">
        <v>149</v>
      </c>
      <c r="DE11" s="8" t="s">
        <v>149</v>
      </c>
      <c r="DF11" s="8" t="s">
        <v>149</v>
      </c>
      <c r="DG11" s="8" t="s">
        <v>149</v>
      </c>
      <c r="DH11" s="8" t="s">
        <v>149</v>
      </c>
      <c r="DI11" s="8" t="s">
        <v>159</v>
      </c>
      <c r="DJ11" s="8" t="s">
        <v>149</v>
      </c>
      <c r="DK11" s="8" t="s">
        <v>161</v>
      </c>
      <c r="DL11" s="8" t="s">
        <v>149</v>
      </c>
      <c r="DM11" s="8" t="s">
        <v>160</v>
      </c>
      <c r="DN11" s="8" t="s">
        <v>149</v>
      </c>
      <c r="DO11" s="8" t="s">
        <v>149</v>
      </c>
      <c r="DP11" s="8" t="s">
        <v>149</v>
      </c>
      <c r="DQ11" s="8" t="s">
        <v>149</v>
      </c>
      <c r="DR11" s="8" t="s">
        <v>160</v>
      </c>
      <c r="DS11" s="8" t="s">
        <v>160</v>
      </c>
      <c r="DT11" s="8" t="s">
        <v>160</v>
      </c>
      <c r="DU11" s="8" t="s">
        <v>160</v>
      </c>
      <c r="DV11" s="8" t="s">
        <v>149</v>
      </c>
      <c r="DW11" s="8" t="s">
        <v>161</v>
      </c>
      <c r="DX11" s="8" t="s">
        <v>161</v>
      </c>
      <c r="DY11" s="8" t="s">
        <v>149</v>
      </c>
      <c r="DZ11" s="8" t="s">
        <v>161</v>
      </c>
      <c r="EA11" s="8" t="s">
        <v>159</v>
      </c>
      <c r="EB11" s="8" t="s">
        <v>149</v>
      </c>
      <c r="EC11" s="8" t="s">
        <v>150</v>
      </c>
      <c r="ED11" s="8" t="s">
        <v>149</v>
      </c>
      <c r="EE11" s="8" t="s">
        <v>149</v>
      </c>
      <c r="EF11" s="8" t="s">
        <v>149</v>
      </c>
      <c r="EG11" s="8" t="s">
        <v>150</v>
      </c>
      <c r="EH11" s="8" t="s">
        <v>160</v>
      </c>
      <c r="EI11" s="8" t="s">
        <v>149</v>
      </c>
      <c r="EJ11" s="8" t="s">
        <v>159</v>
      </c>
      <c r="EK11" s="8" t="s">
        <v>159</v>
      </c>
      <c r="EL11" s="8" t="s">
        <v>227</v>
      </c>
      <c r="EM11" s="8" t="s">
        <v>228</v>
      </c>
      <c r="EN11" s="8" t="s">
        <v>229</v>
      </c>
      <c r="EO11" s="8" t="s">
        <v>230</v>
      </c>
      <c r="EP11" s="8" t="s">
        <v>166</v>
      </c>
      <c r="EQ11" s="8" t="s">
        <v>190</v>
      </c>
      <c r="ER11" s="8" t="s">
        <v>222</v>
      </c>
      <c r="ES11" s="8" t="s">
        <v>195</v>
      </c>
    </row>
    <row r="12" spans="1:149" s="2" customFormat="1" ht="22.5" customHeight="1" x14ac:dyDescent="0.35">
      <c r="A12" s="29">
        <v>10</v>
      </c>
      <c r="B12" s="8" t="s">
        <v>231</v>
      </c>
      <c r="C12" s="8">
        <v>81371986038</v>
      </c>
      <c r="D12" s="8" t="s">
        <v>146</v>
      </c>
      <c r="E12" s="8" t="s">
        <v>232</v>
      </c>
      <c r="F12" s="1">
        <v>54</v>
      </c>
      <c r="G12" s="1">
        <v>5</v>
      </c>
      <c r="H12" s="8" t="s">
        <v>157</v>
      </c>
      <c r="I12" s="8" t="s">
        <v>210</v>
      </c>
      <c r="J12" s="7">
        <v>8000000</v>
      </c>
      <c r="K12" s="7">
        <v>7000000</v>
      </c>
      <c r="L12" s="8" t="s">
        <v>233</v>
      </c>
      <c r="M12" s="8" t="s">
        <v>147</v>
      </c>
      <c r="N12" s="1">
        <v>1200</v>
      </c>
      <c r="O12" s="8" t="s">
        <v>234</v>
      </c>
      <c r="P12" s="1">
        <v>15</v>
      </c>
      <c r="Q12" s="8" t="s">
        <v>175</v>
      </c>
      <c r="R12" s="8" t="s">
        <v>159</v>
      </c>
      <c r="S12" s="8" t="s">
        <v>149</v>
      </c>
      <c r="T12" s="8" t="s">
        <v>149</v>
      </c>
      <c r="U12" s="8" t="s">
        <v>149</v>
      </c>
      <c r="V12" s="8" t="s">
        <v>149</v>
      </c>
      <c r="W12" s="8" t="s">
        <v>149</v>
      </c>
      <c r="X12" s="8" t="s">
        <v>159</v>
      </c>
      <c r="Y12" s="8" t="s">
        <v>149</v>
      </c>
      <c r="Z12" s="8" t="s">
        <v>159</v>
      </c>
      <c r="AA12" s="8" t="s">
        <v>159</v>
      </c>
      <c r="AB12" s="8" t="s">
        <v>149</v>
      </c>
      <c r="AC12" s="8" t="s">
        <v>148</v>
      </c>
      <c r="AD12" s="8" t="s">
        <v>149</v>
      </c>
      <c r="AE12" s="8" t="s">
        <v>160</v>
      </c>
      <c r="AF12" s="8" t="s">
        <v>149</v>
      </c>
      <c r="AG12" s="8" t="s">
        <v>149</v>
      </c>
      <c r="AH12" s="8" t="s">
        <v>149</v>
      </c>
      <c r="AI12" s="8" t="s">
        <v>160</v>
      </c>
      <c r="AJ12" s="8" t="s">
        <v>149</v>
      </c>
      <c r="AK12" s="8" t="s">
        <v>149</v>
      </c>
      <c r="AL12" s="8" t="s">
        <v>149</v>
      </c>
      <c r="AM12" s="8" t="s">
        <v>149</v>
      </c>
      <c r="AN12" s="8" t="s">
        <v>149</v>
      </c>
      <c r="AO12" s="8" t="s">
        <v>149</v>
      </c>
      <c r="AP12" s="8" t="s">
        <v>149</v>
      </c>
      <c r="AQ12" s="8" t="s">
        <v>149</v>
      </c>
      <c r="AR12" s="8" t="s">
        <v>149</v>
      </c>
      <c r="AS12" s="8" t="s">
        <v>159</v>
      </c>
      <c r="AT12" s="8" t="s">
        <v>159</v>
      </c>
      <c r="AU12" s="8" t="s">
        <v>160</v>
      </c>
      <c r="AV12" s="8" t="s">
        <v>160</v>
      </c>
      <c r="AW12" s="8" t="s">
        <v>160</v>
      </c>
      <c r="AX12" s="8" t="s">
        <v>149</v>
      </c>
      <c r="AY12" s="8" t="s">
        <v>149</v>
      </c>
      <c r="AZ12" s="8" t="s">
        <v>149</v>
      </c>
      <c r="BA12" s="8" t="s">
        <v>149</v>
      </c>
      <c r="BB12" s="8" t="s">
        <v>160</v>
      </c>
      <c r="BC12" s="8" t="s">
        <v>149</v>
      </c>
      <c r="BD12" s="8" t="s">
        <v>159</v>
      </c>
      <c r="BE12" s="8" t="s">
        <v>149</v>
      </c>
      <c r="BF12" s="8" t="s">
        <v>159</v>
      </c>
      <c r="BG12" s="8" t="s">
        <v>160</v>
      </c>
      <c r="BH12" s="8" t="s">
        <v>160</v>
      </c>
      <c r="BI12" s="8" t="s">
        <v>160</v>
      </c>
      <c r="BJ12" s="8" t="s">
        <v>149</v>
      </c>
      <c r="BK12" s="8" t="s">
        <v>149</v>
      </c>
      <c r="BL12" s="8" t="s">
        <v>160</v>
      </c>
      <c r="BM12" s="8" t="s">
        <v>160</v>
      </c>
      <c r="BN12" s="8" t="s">
        <v>149</v>
      </c>
      <c r="BO12" s="8" t="s">
        <v>161</v>
      </c>
      <c r="BP12" s="8" t="s">
        <v>160</v>
      </c>
      <c r="BQ12" s="8" t="s">
        <v>160</v>
      </c>
      <c r="BR12" s="46" t="s">
        <v>160</v>
      </c>
      <c r="BS12" s="8" t="s">
        <v>160</v>
      </c>
      <c r="BT12" s="8" t="s">
        <v>161</v>
      </c>
      <c r="BU12" s="8" t="s">
        <v>149</v>
      </c>
      <c r="BV12" s="8" t="s">
        <v>149</v>
      </c>
      <c r="BW12" s="8" t="s">
        <v>149</v>
      </c>
      <c r="BX12" s="8" t="s">
        <v>160</v>
      </c>
      <c r="BY12" s="8" t="s">
        <v>149</v>
      </c>
      <c r="BZ12" s="8" t="s">
        <v>149</v>
      </c>
      <c r="CA12" s="8" t="s">
        <v>149</v>
      </c>
      <c r="CB12" s="8" t="s">
        <v>149</v>
      </c>
      <c r="CC12" s="8" t="s">
        <v>149</v>
      </c>
      <c r="CD12" s="8" t="s">
        <v>149</v>
      </c>
      <c r="CE12" s="8" t="s">
        <v>160</v>
      </c>
      <c r="CF12" s="8" t="s">
        <v>160</v>
      </c>
      <c r="CG12" s="8" t="s">
        <v>161</v>
      </c>
      <c r="CH12" s="8" t="s">
        <v>149</v>
      </c>
      <c r="CI12" s="8" t="s">
        <v>149</v>
      </c>
      <c r="CJ12" s="8" t="s">
        <v>149</v>
      </c>
      <c r="CK12" s="8" t="s">
        <v>149</v>
      </c>
      <c r="CL12" s="8" t="s">
        <v>149</v>
      </c>
      <c r="CM12" s="8" t="s">
        <v>149</v>
      </c>
      <c r="CN12" s="8" t="s">
        <v>149</v>
      </c>
      <c r="CO12" s="8" t="s">
        <v>160</v>
      </c>
      <c r="CP12" s="8" t="s">
        <v>160</v>
      </c>
      <c r="CQ12" s="8" t="s">
        <v>160</v>
      </c>
      <c r="CR12" s="8" t="s">
        <v>149</v>
      </c>
      <c r="CS12" s="8" t="s">
        <v>149</v>
      </c>
      <c r="CT12" s="8" t="s">
        <v>149</v>
      </c>
      <c r="CU12" s="8" t="s">
        <v>149</v>
      </c>
      <c r="CV12" s="8" t="s">
        <v>149</v>
      </c>
      <c r="CW12" s="8" t="s">
        <v>160</v>
      </c>
      <c r="CX12" s="8" t="s">
        <v>160</v>
      </c>
      <c r="CY12" s="8" t="s">
        <v>149</v>
      </c>
      <c r="CZ12" s="8" t="s">
        <v>149</v>
      </c>
      <c r="DA12" s="8" t="s">
        <v>149</v>
      </c>
      <c r="DB12" s="8" t="s">
        <v>160</v>
      </c>
      <c r="DC12" s="8" t="s">
        <v>160</v>
      </c>
      <c r="DD12" s="8" t="s">
        <v>160</v>
      </c>
      <c r="DE12" s="8" t="s">
        <v>149</v>
      </c>
      <c r="DF12" s="8" t="s">
        <v>149</v>
      </c>
      <c r="DG12" s="8" t="s">
        <v>149</v>
      </c>
      <c r="DH12" s="8" t="s">
        <v>149</v>
      </c>
      <c r="DI12" s="8" t="s">
        <v>159</v>
      </c>
      <c r="DJ12" s="8" t="s">
        <v>160</v>
      </c>
      <c r="DK12" s="8" t="s">
        <v>161</v>
      </c>
      <c r="DL12" s="8" t="s">
        <v>160</v>
      </c>
      <c r="DM12" s="8" t="s">
        <v>160</v>
      </c>
      <c r="DN12" s="8" t="s">
        <v>160</v>
      </c>
      <c r="DO12" s="8" t="s">
        <v>149</v>
      </c>
      <c r="DP12" s="8" t="s">
        <v>149</v>
      </c>
      <c r="DQ12" s="8" t="s">
        <v>149</v>
      </c>
      <c r="DR12" s="8" t="s">
        <v>149</v>
      </c>
      <c r="DS12" s="8" t="s">
        <v>149</v>
      </c>
      <c r="DT12" s="8" t="s">
        <v>160</v>
      </c>
      <c r="DU12" s="8" t="s">
        <v>149</v>
      </c>
      <c r="DV12" s="8" t="s">
        <v>149</v>
      </c>
      <c r="DW12" s="8" t="s">
        <v>161</v>
      </c>
      <c r="DX12" s="8" t="s">
        <v>161</v>
      </c>
      <c r="DY12" s="8" t="s">
        <v>149</v>
      </c>
      <c r="DZ12" s="8" t="s">
        <v>161</v>
      </c>
      <c r="EA12" s="8" t="s">
        <v>159</v>
      </c>
      <c r="EB12" s="8" t="s">
        <v>149</v>
      </c>
      <c r="EC12" s="8" t="s">
        <v>150</v>
      </c>
      <c r="ED12" s="8" t="s">
        <v>160</v>
      </c>
      <c r="EE12" s="8" t="s">
        <v>161</v>
      </c>
      <c r="EF12" s="8" t="s">
        <v>149</v>
      </c>
      <c r="EG12" s="8" t="s">
        <v>150</v>
      </c>
      <c r="EH12" s="8" t="s">
        <v>149</v>
      </c>
      <c r="EI12" s="8" t="s">
        <v>149</v>
      </c>
      <c r="EJ12" s="8" t="s">
        <v>159</v>
      </c>
      <c r="EK12" s="8" t="s">
        <v>159</v>
      </c>
      <c r="EL12" s="8" t="s">
        <v>235</v>
      </c>
      <c r="EM12" s="8" t="s">
        <v>236</v>
      </c>
      <c r="EN12" s="8" t="s">
        <v>237</v>
      </c>
      <c r="EO12" s="8" t="s">
        <v>238</v>
      </c>
      <c r="EP12" s="8" t="s">
        <v>166</v>
      </c>
      <c r="EQ12" s="8" t="s">
        <v>190</v>
      </c>
      <c r="ER12" s="8" t="s">
        <v>222</v>
      </c>
      <c r="ES12" s="8" t="s">
        <v>182</v>
      </c>
    </row>
    <row r="13" spans="1:149" s="2" customFormat="1" ht="22.5" customHeight="1" x14ac:dyDescent="0.35">
      <c r="A13" s="29">
        <v>11</v>
      </c>
      <c r="B13" s="8" t="s">
        <v>239</v>
      </c>
      <c r="C13" s="8">
        <v>8127675696</v>
      </c>
      <c r="D13" s="8" t="s">
        <v>146</v>
      </c>
      <c r="E13" s="8" t="s">
        <v>240</v>
      </c>
      <c r="F13" s="1">
        <v>49</v>
      </c>
      <c r="G13" s="1">
        <v>6</v>
      </c>
      <c r="H13" s="8" t="s">
        <v>157</v>
      </c>
      <c r="I13" s="8" t="s">
        <v>172</v>
      </c>
      <c r="J13" s="7">
        <v>3000000</v>
      </c>
      <c r="K13" s="7">
        <v>2750000</v>
      </c>
      <c r="L13" s="8" t="s">
        <v>201</v>
      </c>
      <c r="M13" s="8" t="s">
        <v>147</v>
      </c>
      <c r="N13" s="1">
        <v>650</v>
      </c>
      <c r="O13" s="8" t="s">
        <v>241</v>
      </c>
      <c r="P13" s="1">
        <v>10</v>
      </c>
      <c r="Q13" s="8" t="s">
        <v>175</v>
      </c>
      <c r="R13" s="8" t="s">
        <v>159</v>
      </c>
      <c r="S13" s="8" t="s">
        <v>149</v>
      </c>
      <c r="T13" s="8" t="s">
        <v>149</v>
      </c>
      <c r="U13" s="8" t="s">
        <v>149</v>
      </c>
      <c r="V13" s="8" t="s">
        <v>149</v>
      </c>
      <c r="W13" s="8" t="s">
        <v>149</v>
      </c>
      <c r="X13" s="8" t="s">
        <v>159</v>
      </c>
      <c r="Y13" s="8" t="s">
        <v>149</v>
      </c>
      <c r="Z13" s="8" t="s">
        <v>159</v>
      </c>
      <c r="AA13" s="8" t="s">
        <v>159</v>
      </c>
      <c r="AB13" s="8" t="s">
        <v>149</v>
      </c>
      <c r="AC13" s="8" t="s">
        <v>159</v>
      </c>
      <c r="AD13" s="8" t="s">
        <v>149</v>
      </c>
      <c r="AE13" s="8" t="s">
        <v>149</v>
      </c>
      <c r="AF13" s="8" t="s">
        <v>149</v>
      </c>
      <c r="AG13" s="8" t="s">
        <v>149</v>
      </c>
      <c r="AH13" s="8" t="s">
        <v>149</v>
      </c>
      <c r="AI13" s="8" t="s">
        <v>149</v>
      </c>
      <c r="AJ13" s="8" t="s">
        <v>149</v>
      </c>
      <c r="AK13" s="8" t="s">
        <v>149</v>
      </c>
      <c r="AL13" s="8" t="s">
        <v>149</v>
      </c>
      <c r="AM13" s="8" t="s">
        <v>149</v>
      </c>
      <c r="AN13" s="8" t="s">
        <v>149</v>
      </c>
      <c r="AO13" s="8" t="s">
        <v>149</v>
      </c>
      <c r="AP13" s="8" t="s">
        <v>149</v>
      </c>
      <c r="AQ13" s="8" t="s">
        <v>149</v>
      </c>
      <c r="AR13" s="8" t="s">
        <v>149</v>
      </c>
      <c r="AS13" s="8" t="s">
        <v>159</v>
      </c>
      <c r="AT13" s="8" t="s">
        <v>159</v>
      </c>
      <c r="AU13" s="8" t="s">
        <v>149</v>
      </c>
      <c r="AV13" s="8" t="s">
        <v>149</v>
      </c>
      <c r="AW13" s="8" t="s">
        <v>149</v>
      </c>
      <c r="AX13" s="8" t="s">
        <v>149</v>
      </c>
      <c r="AY13" s="8" t="s">
        <v>149</v>
      </c>
      <c r="AZ13" s="8" t="s">
        <v>149</v>
      </c>
      <c r="BA13" s="8" t="s">
        <v>149</v>
      </c>
      <c r="BB13" s="8" t="s">
        <v>149</v>
      </c>
      <c r="BC13" s="8" t="s">
        <v>149</v>
      </c>
      <c r="BD13" s="8" t="s">
        <v>159</v>
      </c>
      <c r="BE13" s="8" t="s">
        <v>149</v>
      </c>
      <c r="BF13" s="8" t="s">
        <v>159</v>
      </c>
      <c r="BG13" s="8" t="s">
        <v>159</v>
      </c>
      <c r="BH13" s="8" t="s">
        <v>159</v>
      </c>
      <c r="BI13" s="8" t="s">
        <v>159</v>
      </c>
      <c r="BJ13" s="8" t="s">
        <v>149</v>
      </c>
      <c r="BK13" s="8" t="s">
        <v>149</v>
      </c>
      <c r="BL13" s="8" t="s">
        <v>149</v>
      </c>
      <c r="BM13" s="8" t="s">
        <v>149</v>
      </c>
      <c r="BN13" s="8" t="s">
        <v>149</v>
      </c>
      <c r="BO13" s="8" t="s">
        <v>149</v>
      </c>
      <c r="BP13" s="8" t="s">
        <v>149</v>
      </c>
      <c r="BQ13" s="8" t="s">
        <v>149</v>
      </c>
      <c r="BR13" s="46" t="s">
        <v>149</v>
      </c>
      <c r="BS13" s="8" t="s">
        <v>149</v>
      </c>
      <c r="BT13" s="8" t="s">
        <v>149</v>
      </c>
      <c r="BU13" s="8" t="s">
        <v>149</v>
      </c>
      <c r="BV13" s="8" t="s">
        <v>149</v>
      </c>
      <c r="BW13" s="8" t="s">
        <v>149</v>
      </c>
      <c r="BX13" s="8" t="s">
        <v>149</v>
      </c>
      <c r="BY13" s="8" t="s">
        <v>149</v>
      </c>
      <c r="BZ13" s="8" t="s">
        <v>149</v>
      </c>
      <c r="CA13" s="8" t="s">
        <v>149</v>
      </c>
      <c r="CB13" s="8" t="s">
        <v>149</v>
      </c>
      <c r="CC13" s="8" t="s">
        <v>149</v>
      </c>
      <c r="CD13" s="8" t="s">
        <v>149</v>
      </c>
      <c r="CE13" s="8" t="s">
        <v>149</v>
      </c>
      <c r="CF13" s="8" t="s">
        <v>149</v>
      </c>
      <c r="CG13" s="8" t="s">
        <v>149</v>
      </c>
      <c r="CH13" s="8" t="s">
        <v>149</v>
      </c>
      <c r="CI13" s="8" t="s">
        <v>149</v>
      </c>
      <c r="CJ13" s="8" t="s">
        <v>149</v>
      </c>
      <c r="CK13" s="8" t="s">
        <v>149</v>
      </c>
      <c r="CL13" s="8" t="s">
        <v>149</v>
      </c>
      <c r="CM13" s="8" t="s">
        <v>149</v>
      </c>
      <c r="CN13" s="8" t="s">
        <v>149</v>
      </c>
      <c r="CO13" s="8" t="s">
        <v>149</v>
      </c>
      <c r="CP13" s="8" t="s">
        <v>149</v>
      </c>
      <c r="CQ13" s="8" t="s">
        <v>149</v>
      </c>
      <c r="CR13" s="8" t="s">
        <v>149</v>
      </c>
      <c r="CS13" s="8" t="s">
        <v>149</v>
      </c>
      <c r="CT13" s="8" t="s">
        <v>149</v>
      </c>
      <c r="CU13" s="8" t="s">
        <v>149</v>
      </c>
      <c r="CV13" s="8" t="s">
        <v>149</v>
      </c>
      <c r="CW13" s="8" t="s">
        <v>149</v>
      </c>
      <c r="CX13" s="8" t="s">
        <v>149</v>
      </c>
      <c r="CY13" s="8" t="s">
        <v>149</v>
      </c>
      <c r="CZ13" s="8" t="s">
        <v>149</v>
      </c>
      <c r="DA13" s="8" t="s">
        <v>149</v>
      </c>
      <c r="DB13" s="8" t="s">
        <v>149</v>
      </c>
      <c r="DC13" s="8" t="s">
        <v>149</v>
      </c>
      <c r="DD13" s="8" t="s">
        <v>149</v>
      </c>
      <c r="DE13" s="8" t="s">
        <v>149</v>
      </c>
      <c r="DF13" s="8" t="s">
        <v>149</v>
      </c>
      <c r="DG13" s="8" t="s">
        <v>149</v>
      </c>
      <c r="DH13" s="8" t="s">
        <v>149</v>
      </c>
      <c r="DI13" s="8" t="s">
        <v>159</v>
      </c>
      <c r="DJ13" s="8" t="s">
        <v>149</v>
      </c>
      <c r="DK13" s="8" t="s">
        <v>149</v>
      </c>
      <c r="DL13" s="8" t="s">
        <v>149</v>
      </c>
      <c r="DM13" s="8" t="s">
        <v>159</v>
      </c>
      <c r="DN13" s="8" t="s">
        <v>149</v>
      </c>
      <c r="DO13" s="8" t="s">
        <v>149</v>
      </c>
      <c r="DP13" s="8" t="s">
        <v>149</v>
      </c>
      <c r="DQ13" s="8" t="s">
        <v>149</v>
      </c>
      <c r="DR13" s="8" t="s">
        <v>149</v>
      </c>
      <c r="DS13" s="8" t="s">
        <v>149</v>
      </c>
      <c r="DT13" s="8" t="s">
        <v>149</v>
      </c>
      <c r="DU13" s="8" t="s">
        <v>149</v>
      </c>
      <c r="DV13" s="8" t="s">
        <v>149</v>
      </c>
      <c r="DW13" s="8" t="s">
        <v>149</v>
      </c>
      <c r="DX13" s="8" t="s">
        <v>149</v>
      </c>
      <c r="DY13" s="8" t="s">
        <v>149</v>
      </c>
      <c r="DZ13" s="8" t="s">
        <v>149</v>
      </c>
      <c r="EA13" s="8" t="s">
        <v>159</v>
      </c>
      <c r="EB13" s="8" t="s">
        <v>149</v>
      </c>
      <c r="EC13" s="8" t="s">
        <v>159</v>
      </c>
      <c r="ED13" s="8" t="s">
        <v>149</v>
      </c>
      <c r="EE13" s="8" t="s">
        <v>149</v>
      </c>
      <c r="EF13" s="8" t="s">
        <v>149</v>
      </c>
      <c r="EG13" s="8" t="s">
        <v>159</v>
      </c>
      <c r="EH13" s="8" t="s">
        <v>149</v>
      </c>
      <c r="EI13" s="8" t="s">
        <v>149</v>
      </c>
      <c r="EJ13" s="8" t="s">
        <v>159</v>
      </c>
      <c r="EK13" s="8" t="s">
        <v>159</v>
      </c>
      <c r="EL13" s="8" t="s">
        <v>242</v>
      </c>
      <c r="EM13" s="8" t="s">
        <v>205</v>
      </c>
      <c r="EN13" s="8" t="s">
        <v>229</v>
      </c>
      <c r="EO13" s="8" t="s">
        <v>243</v>
      </c>
      <c r="EP13" s="8" t="s">
        <v>166</v>
      </c>
      <c r="EQ13" s="8" t="s">
        <v>190</v>
      </c>
      <c r="ER13" s="8" t="s">
        <v>222</v>
      </c>
      <c r="ES13" s="8" t="s">
        <v>182</v>
      </c>
    </row>
    <row r="14" spans="1:149" s="2" customFormat="1" ht="22.5" customHeight="1" x14ac:dyDescent="0.35">
      <c r="A14" s="29">
        <v>12</v>
      </c>
      <c r="B14" s="8" t="s">
        <v>244</v>
      </c>
      <c r="C14" s="8">
        <v>85341722086</v>
      </c>
      <c r="D14" s="8" t="s">
        <v>146</v>
      </c>
      <c r="E14" s="8" t="s">
        <v>184</v>
      </c>
      <c r="F14" s="1">
        <v>34</v>
      </c>
      <c r="G14" s="1">
        <v>5</v>
      </c>
      <c r="H14" s="8" t="s">
        <v>157</v>
      </c>
      <c r="I14" s="8" t="s">
        <v>172</v>
      </c>
      <c r="J14" s="7">
        <v>10000000</v>
      </c>
      <c r="K14" s="7">
        <v>11000000</v>
      </c>
      <c r="L14" s="8" t="s">
        <v>233</v>
      </c>
      <c r="M14" s="8" t="s">
        <v>147</v>
      </c>
      <c r="N14" s="1">
        <v>950</v>
      </c>
      <c r="O14" s="8" t="s">
        <v>226</v>
      </c>
      <c r="P14" s="1">
        <v>5</v>
      </c>
      <c r="Q14" s="8" t="s">
        <v>175</v>
      </c>
      <c r="R14" s="8" t="s">
        <v>148</v>
      </c>
      <c r="S14" s="8" t="s">
        <v>160</v>
      </c>
      <c r="T14" s="8" t="s">
        <v>149</v>
      </c>
      <c r="U14" s="8" t="s">
        <v>149</v>
      </c>
      <c r="V14" s="8" t="s">
        <v>160</v>
      </c>
      <c r="W14" s="8" t="s">
        <v>160</v>
      </c>
      <c r="X14" s="8" t="s">
        <v>159</v>
      </c>
      <c r="Y14" s="8" t="s">
        <v>149</v>
      </c>
      <c r="Z14" s="8" t="s">
        <v>159</v>
      </c>
      <c r="AA14" s="8" t="s">
        <v>159</v>
      </c>
      <c r="AB14" s="8" t="s">
        <v>160</v>
      </c>
      <c r="AC14" s="8" t="s">
        <v>159</v>
      </c>
      <c r="AD14" s="8" t="s">
        <v>203</v>
      </c>
      <c r="AE14" s="8" t="s">
        <v>160</v>
      </c>
      <c r="AF14" s="8" t="s">
        <v>160</v>
      </c>
      <c r="AG14" s="8" t="s">
        <v>160</v>
      </c>
      <c r="AH14" s="8" t="s">
        <v>149</v>
      </c>
      <c r="AI14" s="8" t="s">
        <v>149</v>
      </c>
      <c r="AJ14" s="8" t="s">
        <v>149</v>
      </c>
      <c r="AK14" s="8" t="s">
        <v>149</v>
      </c>
      <c r="AL14" s="8" t="s">
        <v>149</v>
      </c>
      <c r="AM14" s="8" t="s">
        <v>149</v>
      </c>
      <c r="AN14" s="8" t="s">
        <v>149</v>
      </c>
      <c r="AO14" s="8" t="s">
        <v>149</v>
      </c>
      <c r="AP14" s="8" t="s">
        <v>149</v>
      </c>
      <c r="AQ14" s="8" t="s">
        <v>149</v>
      </c>
      <c r="AR14" s="8" t="s">
        <v>149</v>
      </c>
      <c r="AS14" s="8" t="s">
        <v>159</v>
      </c>
      <c r="AT14" s="8" t="s">
        <v>159</v>
      </c>
      <c r="AU14" s="8" t="s">
        <v>149</v>
      </c>
      <c r="AV14" s="8" t="s">
        <v>160</v>
      </c>
      <c r="AW14" s="8" t="s">
        <v>149</v>
      </c>
      <c r="AX14" s="8" t="s">
        <v>149</v>
      </c>
      <c r="AY14" s="8" t="s">
        <v>149</v>
      </c>
      <c r="AZ14" s="8" t="s">
        <v>149</v>
      </c>
      <c r="BA14" s="8" t="s">
        <v>149</v>
      </c>
      <c r="BB14" s="8" t="s">
        <v>149</v>
      </c>
      <c r="BC14" s="8" t="s">
        <v>149</v>
      </c>
      <c r="BD14" s="8" t="s">
        <v>160</v>
      </c>
      <c r="BE14" s="8" t="s">
        <v>149</v>
      </c>
      <c r="BF14" s="8" t="s">
        <v>159</v>
      </c>
      <c r="BG14" s="8" t="s">
        <v>159</v>
      </c>
      <c r="BH14" s="8" t="s">
        <v>159</v>
      </c>
      <c r="BI14" s="8" t="s">
        <v>159</v>
      </c>
      <c r="BJ14" s="8" t="s">
        <v>161</v>
      </c>
      <c r="BK14" s="8" t="s">
        <v>161</v>
      </c>
      <c r="BL14" s="8" t="s">
        <v>160</v>
      </c>
      <c r="BM14" s="8" t="s">
        <v>149</v>
      </c>
      <c r="BN14" s="8" t="s">
        <v>161</v>
      </c>
      <c r="BO14" s="8" t="s">
        <v>161</v>
      </c>
      <c r="BP14" s="8" t="s">
        <v>161</v>
      </c>
      <c r="BQ14" s="8" t="s">
        <v>161</v>
      </c>
      <c r="BR14" s="46" t="s">
        <v>161</v>
      </c>
      <c r="BS14" s="8" t="s">
        <v>161</v>
      </c>
      <c r="BT14" s="8" t="s">
        <v>161</v>
      </c>
      <c r="BU14" s="8" t="s">
        <v>149</v>
      </c>
      <c r="BV14" s="8" t="s">
        <v>149</v>
      </c>
      <c r="BW14" s="8" t="s">
        <v>149</v>
      </c>
      <c r="BX14" s="8" t="s">
        <v>149</v>
      </c>
      <c r="BY14" s="8" t="s">
        <v>149</v>
      </c>
      <c r="BZ14" s="8" t="s">
        <v>160</v>
      </c>
      <c r="CA14" s="8" t="s">
        <v>149</v>
      </c>
      <c r="CB14" s="8" t="s">
        <v>149</v>
      </c>
      <c r="CC14" s="8" t="s">
        <v>149</v>
      </c>
      <c r="CD14" s="8" t="s">
        <v>149</v>
      </c>
      <c r="CE14" s="8" t="s">
        <v>149</v>
      </c>
      <c r="CF14" s="8" t="s">
        <v>149</v>
      </c>
      <c r="CG14" s="8" t="s">
        <v>161</v>
      </c>
      <c r="CH14" s="8" t="s">
        <v>149</v>
      </c>
      <c r="CI14" s="8" t="s">
        <v>160</v>
      </c>
      <c r="CJ14" s="8" t="s">
        <v>160</v>
      </c>
      <c r="CK14" s="8" t="s">
        <v>160</v>
      </c>
      <c r="CL14" s="8" t="s">
        <v>160</v>
      </c>
      <c r="CM14" s="8" t="s">
        <v>149</v>
      </c>
      <c r="CN14" s="8" t="s">
        <v>149</v>
      </c>
      <c r="CO14" s="8" t="s">
        <v>149</v>
      </c>
      <c r="CP14" s="8" t="s">
        <v>149</v>
      </c>
      <c r="CQ14" s="8" t="s">
        <v>149</v>
      </c>
      <c r="CR14" s="8" t="s">
        <v>149</v>
      </c>
      <c r="CS14" s="8" t="s">
        <v>149</v>
      </c>
      <c r="CT14" s="8" t="s">
        <v>149</v>
      </c>
      <c r="CU14" s="8" t="s">
        <v>160</v>
      </c>
      <c r="CV14" s="8" t="s">
        <v>149</v>
      </c>
      <c r="CW14" s="8" t="s">
        <v>149</v>
      </c>
      <c r="CX14" s="8" t="s">
        <v>149</v>
      </c>
      <c r="CY14" s="8" t="s">
        <v>149</v>
      </c>
      <c r="CZ14" s="8" t="s">
        <v>160</v>
      </c>
      <c r="DA14" s="8" t="s">
        <v>149</v>
      </c>
      <c r="DB14" s="8" t="s">
        <v>149</v>
      </c>
      <c r="DC14" s="8" t="s">
        <v>149</v>
      </c>
      <c r="DD14" s="8" t="s">
        <v>149</v>
      </c>
      <c r="DE14" s="8" t="s">
        <v>149</v>
      </c>
      <c r="DF14" s="8" t="s">
        <v>149</v>
      </c>
      <c r="DG14" s="8" t="s">
        <v>149</v>
      </c>
      <c r="DH14" s="8" t="s">
        <v>160</v>
      </c>
      <c r="DI14" s="8" t="s">
        <v>160</v>
      </c>
      <c r="DJ14" s="8" t="s">
        <v>149</v>
      </c>
      <c r="DK14" s="8" t="s">
        <v>161</v>
      </c>
      <c r="DL14" s="8" t="s">
        <v>149</v>
      </c>
      <c r="DM14" s="8" t="s">
        <v>159</v>
      </c>
      <c r="DN14" s="8" t="s">
        <v>149</v>
      </c>
      <c r="DO14" s="8" t="s">
        <v>149</v>
      </c>
      <c r="DP14" s="8" t="s">
        <v>149</v>
      </c>
      <c r="DQ14" s="8" t="s">
        <v>149</v>
      </c>
      <c r="DR14" s="8" t="s">
        <v>149</v>
      </c>
      <c r="DS14" s="8" t="s">
        <v>149</v>
      </c>
      <c r="DT14" s="8" t="s">
        <v>160</v>
      </c>
      <c r="DU14" s="8" t="s">
        <v>160</v>
      </c>
      <c r="DV14" s="8" t="s">
        <v>149</v>
      </c>
      <c r="DW14" s="8" t="s">
        <v>161</v>
      </c>
      <c r="DX14" s="8" t="s">
        <v>161</v>
      </c>
      <c r="DY14" s="8" t="s">
        <v>149</v>
      </c>
      <c r="DZ14" s="8" t="s">
        <v>161</v>
      </c>
      <c r="EA14" s="8" t="s">
        <v>160</v>
      </c>
      <c r="EB14" s="8" t="s">
        <v>149</v>
      </c>
      <c r="EC14" s="8" t="s">
        <v>150</v>
      </c>
      <c r="ED14" s="8" t="s">
        <v>149</v>
      </c>
      <c r="EE14" s="8" t="s">
        <v>161</v>
      </c>
      <c r="EF14" s="8" t="s">
        <v>149</v>
      </c>
      <c r="EG14" s="8" t="s">
        <v>150</v>
      </c>
      <c r="EH14" s="8" t="s">
        <v>149</v>
      </c>
      <c r="EI14" s="8" t="s">
        <v>149</v>
      </c>
      <c r="EJ14" s="8" t="s">
        <v>159</v>
      </c>
      <c r="EK14" s="8" t="s">
        <v>159</v>
      </c>
      <c r="EL14" s="8" t="s">
        <v>188</v>
      </c>
      <c r="EM14" s="8" t="s">
        <v>245</v>
      </c>
      <c r="EN14" s="8" t="s">
        <v>206</v>
      </c>
      <c r="EO14" s="8" t="s">
        <v>246</v>
      </c>
      <c r="EP14" s="8" t="s">
        <v>166</v>
      </c>
      <c r="EQ14" s="8" t="s">
        <v>190</v>
      </c>
      <c r="ER14" s="8" t="s">
        <v>191</v>
      </c>
      <c r="ES14" s="8" t="s">
        <v>195</v>
      </c>
    </row>
    <row r="15" spans="1:149" s="2" customFormat="1" ht="22.5" customHeight="1" x14ac:dyDescent="0.35">
      <c r="A15" s="29">
        <v>13</v>
      </c>
      <c r="B15" s="9" t="s">
        <v>247</v>
      </c>
      <c r="C15" s="8">
        <v>85355233955</v>
      </c>
      <c r="D15" s="9" t="s">
        <v>146</v>
      </c>
      <c r="E15" s="9" t="s">
        <v>184</v>
      </c>
      <c r="F15" s="1">
        <v>41</v>
      </c>
      <c r="G15" s="1">
        <v>5</v>
      </c>
      <c r="H15" s="9" t="s">
        <v>157</v>
      </c>
      <c r="I15" s="9" t="s">
        <v>158</v>
      </c>
      <c r="J15" s="7">
        <v>12000000</v>
      </c>
      <c r="K15" s="7">
        <v>10000000</v>
      </c>
      <c r="L15" s="9" t="s">
        <v>233</v>
      </c>
      <c r="M15" s="9" t="s">
        <v>147</v>
      </c>
      <c r="N15" s="1">
        <v>300</v>
      </c>
      <c r="O15" s="9" t="s">
        <v>226</v>
      </c>
      <c r="P15" s="1">
        <v>5</v>
      </c>
      <c r="Q15" s="9" t="s">
        <v>175</v>
      </c>
      <c r="R15" s="9" t="s">
        <v>159</v>
      </c>
      <c r="S15" s="9" t="s">
        <v>149</v>
      </c>
      <c r="T15" s="9" t="s">
        <v>149</v>
      </c>
      <c r="U15" s="9" t="s">
        <v>160</v>
      </c>
      <c r="V15" s="9" t="s">
        <v>149</v>
      </c>
      <c r="W15" s="9" t="s">
        <v>149</v>
      </c>
      <c r="X15" s="9" t="s">
        <v>159</v>
      </c>
      <c r="Y15" s="9" t="s">
        <v>149</v>
      </c>
      <c r="Z15" s="9" t="s">
        <v>159</v>
      </c>
      <c r="AA15" s="9" t="s">
        <v>159</v>
      </c>
      <c r="AB15" s="9" t="s">
        <v>149</v>
      </c>
      <c r="AC15" s="9" t="s">
        <v>159</v>
      </c>
      <c r="AD15" s="9" t="s">
        <v>149</v>
      </c>
      <c r="AE15" s="9" t="s">
        <v>160</v>
      </c>
      <c r="AF15" s="9" t="s">
        <v>149</v>
      </c>
      <c r="AG15" s="9" t="s">
        <v>149</v>
      </c>
      <c r="AH15" s="9" t="s">
        <v>149</v>
      </c>
      <c r="AI15" s="9" t="s">
        <v>149</v>
      </c>
      <c r="AJ15" s="9" t="s">
        <v>149</v>
      </c>
      <c r="AK15" s="9" t="s">
        <v>160</v>
      </c>
      <c r="AL15" s="9" t="s">
        <v>160</v>
      </c>
      <c r="AM15" s="9" t="s">
        <v>149</v>
      </c>
      <c r="AN15" s="9" t="s">
        <v>149</v>
      </c>
      <c r="AO15" s="9" t="s">
        <v>149</v>
      </c>
      <c r="AP15" s="9" t="s">
        <v>149</v>
      </c>
      <c r="AQ15" s="9" t="s">
        <v>149</v>
      </c>
      <c r="AR15" s="9" t="s">
        <v>149</v>
      </c>
      <c r="AS15" s="9" t="s">
        <v>159</v>
      </c>
      <c r="AT15" s="9" t="s">
        <v>159</v>
      </c>
      <c r="AU15" s="9" t="s">
        <v>160</v>
      </c>
      <c r="AV15" s="9" t="s">
        <v>149</v>
      </c>
      <c r="AW15" s="9" t="s">
        <v>149</v>
      </c>
      <c r="AX15" s="9" t="s">
        <v>149</v>
      </c>
      <c r="AY15" s="9" t="s">
        <v>149</v>
      </c>
      <c r="AZ15" s="9" t="s">
        <v>149</v>
      </c>
      <c r="BA15" s="9" t="s">
        <v>149</v>
      </c>
      <c r="BB15" s="9" t="s">
        <v>149</v>
      </c>
      <c r="BC15" s="9" t="s">
        <v>149</v>
      </c>
      <c r="BD15" s="9" t="s">
        <v>159</v>
      </c>
      <c r="BE15" s="9" t="s">
        <v>149</v>
      </c>
      <c r="BF15" s="9" t="s">
        <v>159</v>
      </c>
      <c r="BG15" s="9" t="s">
        <v>159</v>
      </c>
      <c r="BH15" s="9" t="s">
        <v>160</v>
      </c>
      <c r="BI15" s="9" t="s">
        <v>159</v>
      </c>
      <c r="BJ15" s="9" t="s">
        <v>161</v>
      </c>
      <c r="BK15" s="9" t="s">
        <v>161</v>
      </c>
      <c r="BL15" s="9" t="s">
        <v>149</v>
      </c>
      <c r="BM15" s="9" t="s">
        <v>149</v>
      </c>
      <c r="BN15" s="9" t="s">
        <v>161</v>
      </c>
      <c r="BO15" s="9" t="s">
        <v>161</v>
      </c>
      <c r="BP15" s="9" t="s">
        <v>161</v>
      </c>
      <c r="BQ15" s="9" t="s">
        <v>161</v>
      </c>
      <c r="BR15" s="46" t="s">
        <v>161</v>
      </c>
      <c r="BS15" s="9" t="s">
        <v>161</v>
      </c>
      <c r="BT15" s="9" t="s">
        <v>161</v>
      </c>
      <c r="BU15" s="9" t="s">
        <v>149</v>
      </c>
      <c r="BV15" s="9" t="s">
        <v>149</v>
      </c>
      <c r="BW15" s="9" t="s">
        <v>149</v>
      </c>
      <c r="BX15" s="9" t="s">
        <v>149</v>
      </c>
      <c r="BY15" s="9" t="s">
        <v>149</v>
      </c>
      <c r="BZ15" s="9" t="s">
        <v>149</v>
      </c>
      <c r="CA15" s="9" t="s">
        <v>149</v>
      </c>
      <c r="CB15" s="9" t="s">
        <v>149</v>
      </c>
      <c r="CC15" s="9" t="s">
        <v>149</v>
      </c>
      <c r="CD15" s="9" t="s">
        <v>149</v>
      </c>
      <c r="CE15" s="9" t="s">
        <v>149</v>
      </c>
      <c r="CF15" s="9" t="s">
        <v>149</v>
      </c>
      <c r="CG15" s="9" t="s">
        <v>161</v>
      </c>
      <c r="CH15" s="9" t="s">
        <v>149</v>
      </c>
      <c r="CI15" s="9" t="s">
        <v>160</v>
      </c>
      <c r="CJ15" s="9" t="s">
        <v>149</v>
      </c>
      <c r="CK15" s="9" t="s">
        <v>149</v>
      </c>
      <c r="CL15" s="9" t="s">
        <v>160</v>
      </c>
      <c r="CM15" s="9" t="s">
        <v>160</v>
      </c>
      <c r="CN15" s="9" t="s">
        <v>160</v>
      </c>
      <c r="CO15" s="9" t="s">
        <v>149</v>
      </c>
      <c r="CP15" s="9" t="s">
        <v>149</v>
      </c>
      <c r="CQ15" s="9" t="s">
        <v>149</v>
      </c>
      <c r="CR15" s="9" t="s">
        <v>149</v>
      </c>
      <c r="CS15" s="9" t="s">
        <v>149</v>
      </c>
      <c r="CT15" s="9" t="s">
        <v>149</v>
      </c>
      <c r="CU15" s="9" t="s">
        <v>160</v>
      </c>
      <c r="CV15" s="9" t="s">
        <v>149</v>
      </c>
      <c r="CW15" s="9" t="s">
        <v>149</v>
      </c>
      <c r="CX15" s="9" t="s">
        <v>149</v>
      </c>
      <c r="CY15" s="9" t="s">
        <v>149</v>
      </c>
      <c r="CZ15" s="9" t="s">
        <v>149</v>
      </c>
      <c r="DA15" s="9" t="s">
        <v>149</v>
      </c>
      <c r="DB15" s="9" t="s">
        <v>149</v>
      </c>
      <c r="DC15" s="9" t="s">
        <v>149</v>
      </c>
      <c r="DD15" s="9" t="s">
        <v>149</v>
      </c>
      <c r="DE15" s="9" t="s">
        <v>160</v>
      </c>
      <c r="DF15" s="9" t="s">
        <v>149</v>
      </c>
      <c r="DG15" s="9" t="s">
        <v>149</v>
      </c>
      <c r="DH15" s="9" t="s">
        <v>149</v>
      </c>
      <c r="DI15" s="9" t="s">
        <v>159</v>
      </c>
      <c r="DJ15" s="9" t="s">
        <v>149</v>
      </c>
      <c r="DK15" s="9" t="s">
        <v>161</v>
      </c>
      <c r="DL15" s="9" t="s">
        <v>149</v>
      </c>
      <c r="DM15" s="9" t="s">
        <v>160</v>
      </c>
      <c r="DN15" s="9" t="s">
        <v>160</v>
      </c>
      <c r="DO15" s="9" t="s">
        <v>149</v>
      </c>
      <c r="DP15" s="9" t="s">
        <v>149</v>
      </c>
      <c r="DQ15" s="9" t="s">
        <v>149</v>
      </c>
      <c r="DR15" s="9" t="s">
        <v>160</v>
      </c>
      <c r="DS15" s="9" t="s">
        <v>160</v>
      </c>
      <c r="DT15" s="9" t="s">
        <v>149</v>
      </c>
      <c r="DU15" s="9" t="s">
        <v>149</v>
      </c>
      <c r="DV15" s="9" t="s">
        <v>149</v>
      </c>
      <c r="DW15" s="9" t="s">
        <v>161</v>
      </c>
      <c r="DX15" s="9" t="s">
        <v>161</v>
      </c>
      <c r="DY15" s="9" t="s">
        <v>149</v>
      </c>
      <c r="DZ15" s="9" t="s">
        <v>161</v>
      </c>
      <c r="EA15" s="9" t="s">
        <v>159</v>
      </c>
      <c r="EB15" s="9" t="s">
        <v>160</v>
      </c>
      <c r="EC15" s="9" t="s">
        <v>150</v>
      </c>
      <c r="ED15" s="9" t="s">
        <v>149</v>
      </c>
      <c r="EE15" s="9" t="s">
        <v>161</v>
      </c>
      <c r="EF15" s="9" t="s">
        <v>149</v>
      </c>
      <c r="EG15" s="9" t="s">
        <v>150</v>
      </c>
      <c r="EH15" s="9" t="s">
        <v>149</v>
      </c>
      <c r="EI15" s="9" t="s">
        <v>149</v>
      </c>
      <c r="EJ15" s="9" t="s">
        <v>159</v>
      </c>
      <c r="EK15" s="9" t="s">
        <v>159</v>
      </c>
      <c r="EL15" s="9" t="s">
        <v>248</v>
      </c>
      <c r="EM15" s="9" t="s">
        <v>205</v>
      </c>
      <c r="EN15" s="9" t="s">
        <v>206</v>
      </c>
      <c r="EO15" s="9" t="s">
        <v>243</v>
      </c>
      <c r="EP15" s="9" t="s">
        <v>166</v>
      </c>
      <c r="EQ15" s="9" t="s">
        <v>190</v>
      </c>
      <c r="ER15" s="9" t="s">
        <v>191</v>
      </c>
      <c r="ES15" s="9" t="s">
        <v>195</v>
      </c>
    </row>
    <row r="16" spans="1:149" s="2" customFormat="1" ht="22.5" customHeight="1" x14ac:dyDescent="0.35">
      <c r="A16" s="29">
        <v>14</v>
      </c>
      <c r="B16" s="9" t="s">
        <v>249</v>
      </c>
      <c r="C16" s="8">
        <v>82389552656</v>
      </c>
      <c r="D16" s="9" t="s">
        <v>146</v>
      </c>
      <c r="E16" s="9" t="s">
        <v>184</v>
      </c>
      <c r="F16" s="1">
        <v>48</v>
      </c>
      <c r="G16" s="1">
        <v>5</v>
      </c>
      <c r="H16" s="9" t="s">
        <v>157</v>
      </c>
      <c r="I16" s="9" t="s">
        <v>172</v>
      </c>
      <c r="J16" s="7">
        <v>5000000</v>
      </c>
      <c r="K16" s="7">
        <v>4000000</v>
      </c>
      <c r="L16" s="9" t="s">
        <v>250</v>
      </c>
      <c r="M16" s="9" t="s">
        <v>147</v>
      </c>
      <c r="N16" s="1">
        <v>870</v>
      </c>
      <c r="O16" s="9" t="s">
        <v>251</v>
      </c>
      <c r="P16" s="1">
        <v>10</v>
      </c>
      <c r="Q16" s="9" t="s">
        <v>175</v>
      </c>
      <c r="R16" s="9" t="s">
        <v>159</v>
      </c>
      <c r="S16" s="9" t="s">
        <v>149</v>
      </c>
      <c r="T16" s="9" t="s">
        <v>149</v>
      </c>
      <c r="U16" s="9" t="s">
        <v>149</v>
      </c>
      <c r="V16" s="9" t="s">
        <v>149</v>
      </c>
      <c r="W16" s="9" t="s">
        <v>149</v>
      </c>
      <c r="X16" s="9" t="s">
        <v>159</v>
      </c>
      <c r="Y16" s="9" t="s">
        <v>149</v>
      </c>
      <c r="Z16" s="9" t="s">
        <v>159</v>
      </c>
      <c r="AA16" s="9" t="s">
        <v>159</v>
      </c>
      <c r="AB16" s="9" t="s">
        <v>149</v>
      </c>
      <c r="AC16" s="9" t="s">
        <v>148</v>
      </c>
      <c r="AD16" s="9" t="s">
        <v>149</v>
      </c>
      <c r="AE16" s="9" t="s">
        <v>149</v>
      </c>
      <c r="AF16" s="9" t="s">
        <v>149</v>
      </c>
      <c r="AG16" s="9" t="s">
        <v>149</v>
      </c>
      <c r="AH16" s="9" t="s">
        <v>160</v>
      </c>
      <c r="AI16" s="9" t="s">
        <v>149</v>
      </c>
      <c r="AJ16" s="9" t="s">
        <v>149</v>
      </c>
      <c r="AK16" s="9" t="s">
        <v>149</v>
      </c>
      <c r="AL16" s="9" t="s">
        <v>149</v>
      </c>
      <c r="AM16" s="9" t="s">
        <v>149</v>
      </c>
      <c r="AN16" s="9" t="s">
        <v>149</v>
      </c>
      <c r="AO16" s="9" t="s">
        <v>149</v>
      </c>
      <c r="AP16" s="9" t="s">
        <v>149</v>
      </c>
      <c r="AQ16" s="9" t="s">
        <v>149</v>
      </c>
      <c r="AR16" s="9" t="s">
        <v>149</v>
      </c>
      <c r="AS16" s="9" t="s">
        <v>159</v>
      </c>
      <c r="AT16" s="9" t="s">
        <v>160</v>
      </c>
      <c r="AU16" s="9" t="s">
        <v>149</v>
      </c>
      <c r="AV16" s="9" t="s">
        <v>149</v>
      </c>
      <c r="AW16" s="9" t="s">
        <v>149</v>
      </c>
      <c r="AX16" s="9" t="s">
        <v>160</v>
      </c>
      <c r="AY16" s="9" t="s">
        <v>149</v>
      </c>
      <c r="AZ16" s="9" t="s">
        <v>149</v>
      </c>
      <c r="BA16" s="9" t="s">
        <v>149</v>
      </c>
      <c r="BB16" s="9" t="s">
        <v>149</v>
      </c>
      <c r="BC16" s="9" t="s">
        <v>149</v>
      </c>
      <c r="BD16" s="9" t="s">
        <v>159</v>
      </c>
      <c r="BE16" s="9" t="s">
        <v>160</v>
      </c>
      <c r="BF16" s="9" t="s">
        <v>159</v>
      </c>
      <c r="BG16" s="9" t="s">
        <v>159</v>
      </c>
      <c r="BH16" s="9" t="s">
        <v>159</v>
      </c>
      <c r="BI16" s="9" t="s">
        <v>159</v>
      </c>
      <c r="BJ16" s="9" t="s">
        <v>161</v>
      </c>
      <c r="BK16" s="9" t="s">
        <v>161</v>
      </c>
      <c r="BL16" s="9" t="s">
        <v>160</v>
      </c>
      <c r="BM16" s="9" t="s">
        <v>160</v>
      </c>
      <c r="BN16" s="9" t="s">
        <v>161</v>
      </c>
      <c r="BO16" s="9" t="s">
        <v>161</v>
      </c>
      <c r="BP16" s="9" t="s">
        <v>161</v>
      </c>
      <c r="BQ16" s="9" t="s">
        <v>161</v>
      </c>
      <c r="BR16" s="46" t="s">
        <v>161</v>
      </c>
      <c r="BS16" s="9" t="s">
        <v>161</v>
      </c>
      <c r="BT16" s="9" t="s">
        <v>161</v>
      </c>
      <c r="BU16" s="9" t="s">
        <v>149</v>
      </c>
      <c r="BV16" s="9" t="s">
        <v>160</v>
      </c>
      <c r="BW16" s="9" t="s">
        <v>149</v>
      </c>
      <c r="BX16" s="9" t="s">
        <v>149</v>
      </c>
      <c r="BY16" s="9" t="s">
        <v>149</v>
      </c>
      <c r="BZ16" s="9" t="s">
        <v>149</v>
      </c>
      <c r="CA16" s="9" t="s">
        <v>149</v>
      </c>
      <c r="CB16" s="9" t="s">
        <v>149</v>
      </c>
      <c r="CC16" s="9" t="s">
        <v>149</v>
      </c>
      <c r="CD16" s="9" t="s">
        <v>149</v>
      </c>
      <c r="CE16" s="9" t="s">
        <v>149</v>
      </c>
      <c r="CF16" s="9" t="s">
        <v>149</v>
      </c>
      <c r="CG16" s="9" t="s">
        <v>161</v>
      </c>
      <c r="CH16" s="9" t="s">
        <v>149</v>
      </c>
      <c r="CI16" s="9" t="s">
        <v>160</v>
      </c>
      <c r="CJ16" s="9" t="s">
        <v>149</v>
      </c>
      <c r="CK16" s="9" t="s">
        <v>149</v>
      </c>
      <c r="CL16" s="9" t="s">
        <v>149</v>
      </c>
      <c r="CM16" s="9" t="s">
        <v>149</v>
      </c>
      <c r="CN16" s="9" t="s">
        <v>149</v>
      </c>
      <c r="CO16" s="9" t="s">
        <v>149</v>
      </c>
      <c r="CP16" s="9" t="s">
        <v>149</v>
      </c>
      <c r="CQ16" s="9" t="s">
        <v>149</v>
      </c>
      <c r="CR16" s="9" t="s">
        <v>149</v>
      </c>
      <c r="CS16" s="9" t="s">
        <v>149</v>
      </c>
      <c r="CT16" s="9" t="s">
        <v>149</v>
      </c>
      <c r="CU16" s="9" t="s">
        <v>149</v>
      </c>
      <c r="CV16" s="9" t="s">
        <v>149</v>
      </c>
      <c r="CW16" s="9" t="s">
        <v>149</v>
      </c>
      <c r="CX16" s="9" t="s">
        <v>149</v>
      </c>
      <c r="CY16" s="9" t="s">
        <v>160</v>
      </c>
      <c r="CZ16" s="9" t="s">
        <v>149</v>
      </c>
      <c r="DA16" s="9" t="s">
        <v>149</v>
      </c>
      <c r="DB16" s="9" t="s">
        <v>149</v>
      </c>
      <c r="DC16" s="9" t="s">
        <v>149</v>
      </c>
      <c r="DD16" s="9" t="s">
        <v>149</v>
      </c>
      <c r="DE16" s="9" t="s">
        <v>149</v>
      </c>
      <c r="DF16" s="9" t="s">
        <v>149</v>
      </c>
      <c r="DG16" s="9" t="s">
        <v>149</v>
      </c>
      <c r="DH16" s="9" t="s">
        <v>160</v>
      </c>
      <c r="DI16" s="9" t="s">
        <v>159</v>
      </c>
      <c r="DJ16" s="9" t="s">
        <v>149</v>
      </c>
      <c r="DK16" s="9" t="s">
        <v>161</v>
      </c>
      <c r="DL16" s="9" t="s">
        <v>149</v>
      </c>
      <c r="DM16" s="9" t="s">
        <v>159</v>
      </c>
      <c r="DN16" s="9" t="s">
        <v>149</v>
      </c>
      <c r="DO16" s="9" t="s">
        <v>149</v>
      </c>
      <c r="DP16" s="9" t="s">
        <v>149</v>
      </c>
      <c r="DQ16" s="9" t="s">
        <v>149</v>
      </c>
      <c r="DR16" s="9" t="s">
        <v>149</v>
      </c>
      <c r="DS16" s="9" t="s">
        <v>149</v>
      </c>
      <c r="DT16" s="9" t="s">
        <v>149</v>
      </c>
      <c r="DU16" s="9" t="s">
        <v>149</v>
      </c>
      <c r="DV16" s="9" t="s">
        <v>149</v>
      </c>
      <c r="DW16" s="9" t="s">
        <v>161</v>
      </c>
      <c r="DX16" s="9" t="s">
        <v>161</v>
      </c>
      <c r="DY16" s="9" t="s">
        <v>160</v>
      </c>
      <c r="DZ16" s="9" t="s">
        <v>197</v>
      </c>
      <c r="EA16" s="9" t="s">
        <v>159</v>
      </c>
      <c r="EB16" s="9" t="s">
        <v>149</v>
      </c>
      <c r="EC16" s="9" t="s">
        <v>150</v>
      </c>
      <c r="ED16" s="9" t="s">
        <v>149</v>
      </c>
      <c r="EE16" s="9" t="s">
        <v>161</v>
      </c>
      <c r="EF16" s="9" t="s">
        <v>149</v>
      </c>
      <c r="EG16" s="9" t="s">
        <v>150</v>
      </c>
      <c r="EH16" s="9" t="s">
        <v>160</v>
      </c>
      <c r="EI16" s="9" t="s">
        <v>149</v>
      </c>
      <c r="EJ16" s="9" t="s">
        <v>159</v>
      </c>
      <c r="EK16" s="9" t="s">
        <v>159</v>
      </c>
      <c r="EL16" s="9" t="s">
        <v>252</v>
      </c>
      <c r="EM16" s="9" t="s">
        <v>245</v>
      </c>
      <c r="EN16" s="9" t="s">
        <v>206</v>
      </c>
      <c r="EO16" s="9" t="s">
        <v>238</v>
      </c>
      <c r="EP16" s="9" t="s">
        <v>166</v>
      </c>
      <c r="EQ16" s="9" t="s">
        <v>190</v>
      </c>
      <c r="ER16" s="9" t="s">
        <v>191</v>
      </c>
      <c r="ES16" s="9" t="s">
        <v>195</v>
      </c>
    </row>
    <row r="17" spans="1:149" s="2" customFormat="1" ht="22.5" customHeight="1" x14ac:dyDescent="0.35">
      <c r="A17" s="29">
        <v>15</v>
      </c>
      <c r="B17" s="9" t="s">
        <v>253</v>
      </c>
      <c r="C17" s="8">
        <v>81268740561</v>
      </c>
      <c r="D17" s="9" t="s">
        <v>146</v>
      </c>
      <c r="E17" s="9" t="s">
        <v>254</v>
      </c>
      <c r="F17" s="1">
        <v>56</v>
      </c>
      <c r="G17" s="1">
        <v>5</v>
      </c>
      <c r="H17" s="9" t="s">
        <v>157</v>
      </c>
      <c r="I17" s="9" t="s">
        <v>210</v>
      </c>
      <c r="J17" s="7">
        <v>4000000</v>
      </c>
      <c r="K17" s="7">
        <v>3500000</v>
      </c>
      <c r="L17" s="9" t="s">
        <v>255</v>
      </c>
      <c r="M17" s="9" t="s">
        <v>147</v>
      </c>
      <c r="N17" s="1">
        <v>390</v>
      </c>
      <c r="O17" s="9" t="s">
        <v>226</v>
      </c>
      <c r="P17" s="1">
        <v>10</v>
      </c>
      <c r="Q17" s="9" t="s">
        <v>175</v>
      </c>
      <c r="R17" s="9" t="s">
        <v>159</v>
      </c>
      <c r="S17" s="9" t="s">
        <v>149</v>
      </c>
      <c r="T17" s="9" t="s">
        <v>160</v>
      </c>
      <c r="U17" s="9" t="s">
        <v>149</v>
      </c>
      <c r="V17" s="9" t="s">
        <v>149</v>
      </c>
      <c r="W17" s="9" t="s">
        <v>149</v>
      </c>
      <c r="X17" s="9" t="s">
        <v>148</v>
      </c>
      <c r="Y17" s="9" t="s">
        <v>149</v>
      </c>
      <c r="Z17" s="9" t="s">
        <v>159</v>
      </c>
      <c r="AA17" s="9" t="s">
        <v>159</v>
      </c>
      <c r="AB17" s="9" t="s">
        <v>149</v>
      </c>
      <c r="AC17" s="9" t="s">
        <v>159</v>
      </c>
      <c r="AD17" s="9" t="s">
        <v>149</v>
      </c>
      <c r="AE17" s="9" t="s">
        <v>160</v>
      </c>
      <c r="AF17" s="9" t="s">
        <v>149</v>
      </c>
      <c r="AG17" s="9" t="s">
        <v>149</v>
      </c>
      <c r="AH17" s="9" t="s">
        <v>160</v>
      </c>
      <c r="AI17" s="9" t="s">
        <v>149</v>
      </c>
      <c r="AJ17" s="9" t="s">
        <v>149</v>
      </c>
      <c r="AK17" s="9" t="s">
        <v>149</v>
      </c>
      <c r="AL17" s="9" t="s">
        <v>160</v>
      </c>
      <c r="AM17" s="9" t="s">
        <v>149</v>
      </c>
      <c r="AN17" s="9" t="s">
        <v>160</v>
      </c>
      <c r="AO17" s="9" t="s">
        <v>149</v>
      </c>
      <c r="AP17" s="9" t="s">
        <v>149</v>
      </c>
      <c r="AQ17" s="9" t="s">
        <v>149</v>
      </c>
      <c r="AR17" s="9" t="s">
        <v>149</v>
      </c>
      <c r="AS17" s="9" t="s">
        <v>159</v>
      </c>
      <c r="AT17" s="9" t="s">
        <v>160</v>
      </c>
      <c r="AU17" s="9" t="s">
        <v>149</v>
      </c>
      <c r="AV17" s="9" t="s">
        <v>149</v>
      </c>
      <c r="AW17" s="9" t="s">
        <v>160</v>
      </c>
      <c r="AX17" s="9" t="s">
        <v>149</v>
      </c>
      <c r="AY17" s="9" t="s">
        <v>149</v>
      </c>
      <c r="AZ17" s="9" t="s">
        <v>149</v>
      </c>
      <c r="BA17" s="9" t="s">
        <v>149</v>
      </c>
      <c r="BB17" s="9" t="s">
        <v>149</v>
      </c>
      <c r="BC17" s="9" t="s">
        <v>149</v>
      </c>
      <c r="BD17" s="9" t="s">
        <v>159</v>
      </c>
      <c r="BE17" s="9" t="s">
        <v>149</v>
      </c>
      <c r="BF17" s="9" t="s">
        <v>159</v>
      </c>
      <c r="BG17" s="9" t="s">
        <v>159</v>
      </c>
      <c r="BH17" s="9" t="s">
        <v>160</v>
      </c>
      <c r="BI17" s="9" t="s">
        <v>159</v>
      </c>
      <c r="BJ17" s="9" t="s">
        <v>161</v>
      </c>
      <c r="BK17" s="9" t="s">
        <v>161</v>
      </c>
      <c r="BL17" s="9" t="s">
        <v>149</v>
      </c>
      <c r="BM17" s="9" t="s">
        <v>149</v>
      </c>
      <c r="BN17" s="9" t="s">
        <v>161</v>
      </c>
      <c r="BO17" s="9" t="s">
        <v>161</v>
      </c>
      <c r="BP17" s="9" t="s">
        <v>161</v>
      </c>
      <c r="BQ17" s="9" t="s">
        <v>161</v>
      </c>
      <c r="BR17" s="46" t="s">
        <v>161</v>
      </c>
      <c r="BS17" s="9" t="s">
        <v>161</v>
      </c>
      <c r="BT17" s="9" t="s">
        <v>161</v>
      </c>
      <c r="BU17" s="9" t="s">
        <v>149</v>
      </c>
      <c r="BV17" s="9" t="s">
        <v>149</v>
      </c>
      <c r="BW17" s="9" t="s">
        <v>149</v>
      </c>
      <c r="BX17" s="9" t="s">
        <v>149</v>
      </c>
      <c r="BY17" s="9" t="s">
        <v>160</v>
      </c>
      <c r="BZ17" s="9" t="s">
        <v>149</v>
      </c>
      <c r="CA17" s="9" t="s">
        <v>149</v>
      </c>
      <c r="CB17" s="9" t="s">
        <v>149</v>
      </c>
      <c r="CC17" s="9" t="s">
        <v>149</v>
      </c>
      <c r="CD17" s="9" t="s">
        <v>149</v>
      </c>
      <c r="CE17" s="9" t="s">
        <v>149</v>
      </c>
      <c r="CF17" s="9" t="s">
        <v>149</v>
      </c>
      <c r="CG17" s="9" t="s">
        <v>161</v>
      </c>
      <c r="CH17" s="9" t="s">
        <v>149</v>
      </c>
      <c r="CI17" s="9" t="s">
        <v>149</v>
      </c>
      <c r="CJ17" s="9" t="s">
        <v>149</v>
      </c>
      <c r="CK17" s="9" t="s">
        <v>149</v>
      </c>
      <c r="CL17" s="9" t="s">
        <v>149</v>
      </c>
      <c r="CM17" s="9" t="s">
        <v>149</v>
      </c>
      <c r="CN17" s="9" t="s">
        <v>149</v>
      </c>
      <c r="CO17" s="9" t="s">
        <v>149</v>
      </c>
      <c r="CP17" s="9" t="s">
        <v>149</v>
      </c>
      <c r="CQ17" s="9" t="s">
        <v>149</v>
      </c>
      <c r="CR17" s="9" t="s">
        <v>149</v>
      </c>
      <c r="CS17" s="9" t="s">
        <v>149</v>
      </c>
      <c r="CT17" s="9" t="s">
        <v>160</v>
      </c>
      <c r="CU17" s="9" t="s">
        <v>149</v>
      </c>
      <c r="CV17" s="9" t="s">
        <v>149</v>
      </c>
      <c r="CW17" s="9" t="s">
        <v>149</v>
      </c>
      <c r="CX17" s="9" t="s">
        <v>149</v>
      </c>
      <c r="CY17" s="9" t="s">
        <v>149</v>
      </c>
      <c r="CZ17" s="9" t="s">
        <v>149</v>
      </c>
      <c r="DA17" s="9" t="s">
        <v>149</v>
      </c>
      <c r="DB17" s="9" t="s">
        <v>149</v>
      </c>
      <c r="DC17" s="9" t="s">
        <v>149</v>
      </c>
      <c r="DD17" s="9" t="s">
        <v>149</v>
      </c>
      <c r="DE17" s="9" t="s">
        <v>149</v>
      </c>
      <c r="DF17" s="9" t="s">
        <v>160</v>
      </c>
      <c r="DG17" s="9" t="s">
        <v>149</v>
      </c>
      <c r="DH17" s="9" t="s">
        <v>149</v>
      </c>
      <c r="DI17" s="9" t="s">
        <v>159</v>
      </c>
      <c r="DJ17" s="9" t="s">
        <v>149</v>
      </c>
      <c r="DK17" s="9" t="s">
        <v>161</v>
      </c>
      <c r="DL17" s="9" t="s">
        <v>149</v>
      </c>
      <c r="DM17" s="9" t="s">
        <v>160</v>
      </c>
      <c r="DN17" s="9" t="s">
        <v>149</v>
      </c>
      <c r="DO17" s="9" t="s">
        <v>149</v>
      </c>
      <c r="DP17" s="9" t="s">
        <v>149</v>
      </c>
      <c r="DQ17" s="9" t="s">
        <v>149</v>
      </c>
      <c r="DR17" s="9" t="s">
        <v>149</v>
      </c>
      <c r="DS17" s="9" t="s">
        <v>160</v>
      </c>
      <c r="DT17" s="9" t="s">
        <v>149</v>
      </c>
      <c r="DU17" s="9" t="s">
        <v>149</v>
      </c>
      <c r="DV17" s="9" t="s">
        <v>149</v>
      </c>
      <c r="DW17" s="9" t="s">
        <v>161</v>
      </c>
      <c r="DX17" s="9" t="s">
        <v>161</v>
      </c>
      <c r="DY17" s="9" t="s">
        <v>160</v>
      </c>
      <c r="DZ17" s="9" t="s">
        <v>161</v>
      </c>
      <c r="EA17" s="9" t="s">
        <v>159</v>
      </c>
      <c r="EB17" s="9" t="s">
        <v>149</v>
      </c>
      <c r="EC17" s="9" t="s">
        <v>150</v>
      </c>
      <c r="ED17" s="9" t="s">
        <v>149</v>
      </c>
      <c r="EE17" s="9" t="s">
        <v>161</v>
      </c>
      <c r="EF17" s="9" t="s">
        <v>149</v>
      </c>
      <c r="EG17" s="9" t="s">
        <v>150</v>
      </c>
      <c r="EH17" s="9" t="s">
        <v>149</v>
      </c>
      <c r="EI17" s="9" t="s">
        <v>149</v>
      </c>
      <c r="EJ17" s="9" t="s">
        <v>159</v>
      </c>
      <c r="EK17" s="9" t="s">
        <v>159</v>
      </c>
      <c r="EL17" s="9" t="s">
        <v>216</v>
      </c>
      <c r="EM17" s="9" t="s">
        <v>217</v>
      </c>
      <c r="EN17" s="9" t="s">
        <v>218</v>
      </c>
      <c r="EO17" s="9" t="s">
        <v>219</v>
      </c>
      <c r="EP17" s="9" t="s">
        <v>166</v>
      </c>
      <c r="EQ17" s="9" t="s">
        <v>256</v>
      </c>
      <c r="ER17" s="9" t="s">
        <v>222</v>
      </c>
      <c r="ES17" s="9" t="s">
        <v>223</v>
      </c>
    </row>
    <row r="18" spans="1:149" s="2" customFormat="1" ht="22.5" customHeight="1" x14ac:dyDescent="0.35">
      <c r="A18" s="29">
        <v>16</v>
      </c>
      <c r="B18" s="9" t="s">
        <v>257</v>
      </c>
      <c r="C18" s="8">
        <v>85278290061</v>
      </c>
      <c r="D18" s="9" t="s">
        <v>146</v>
      </c>
      <c r="E18" s="9" t="s">
        <v>258</v>
      </c>
      <c r="F18" s="1">
        <v>44</v>
      </c>
      <c r="G18" s="1">
        <v>4</v>
      </c>
      <c r="H18" s="9" t="s">
        <v>157</v>
      </c>
      <c r="I18" s="10" t="s">
        <v>158</v>
      </c>
      <c r="J18" s="7">
        <v>5000000</v>
      </c>
      <c r="K18" s="10">
        <v>4000000</v>
      </c>
      <c r="L18" s="9" t="s">
        <v>259</v>
      </c>
      <c r="M18" s="9" t="s">
        <v>147</v>
      </c>
      <c r="N18" s="1">
        <v>72</v>
      </c>
      <c r="O18" s="9" t="s">
        <v>260</v>
      </c>
      <c r="P18" s="1">
        <v>20</v>
      </c>
      <c r="Q18" s="9" t="s">
        <v>175</v>
      </c>
      <c r="R18" s="9" t="s">
        <v>159</v>
      </c>
      <c r="S18" s="9" t="s">
        <v>149</v>
      </c>
      <c r="T18" s="9" t="s">
        <v>160</v>
      </c>
      <c r="U18" s="9" t="s">
        <v>149</v>
      </c>
      <c r="V18" s="9" t="s">
        <v>149</v>
      </c>
      <c r="W18" s="9" t="s">
        <v>149</v>
      </c>
      <c r="X18" s="9" t="s">
        <v>159</v>
      </c>
      <c r="Y18" s="9" t="s">
        <v>149</v>
      </c>
      <c r="Z18" s="9" t="s">
        <v>148</v>
      </c>
      <c r="AA18" s="9" t="s">
        <v>159</v>
      </c>
      <c r="AB18" s="9" t="s">
        <v>149</v>
      </c>
      <c r="AC18" s="9" t="s">
        <v>159</v>
      </c>
      <c r="AD18" s="9" t="s">
        <v>149</v>
      </c>
      <c r="AE18" s="9" t="s">
        <v>149</v>
      </c>
      <c r="AF18" s="9" t="s">
        <v>149</v>
      </c>
      <c r="AG18" s="9" t="s">
        <v>160</v>
      </c>
      <c r="AH18" s="9" t="s">
        <v>160</v>
      </c>
      <c r="AI18" s="9" t="s">
        <v>149</v>
      </c>
      <c r="AJ18" s="9" t="s">
        <v>149</v>
      </c>
      <c r="AK18" s="9" t="s">
        <v>149</v>
      </c>
      <c r="AL18" s="9" t="s">
        <v>160</v>
      </c>
      <c r="AM18" s="9" t="s">
        <v>149</v>
      </c>
      <c r="AN18" s="9" t="s">
        <v>149</v>
      </c>
      <c r="AO18" s="9" t="s">
        <v>149</v>
      </c>
      <c r="AP18" s="9" t="s">
        <v>149</v>
      </c>
      <c r="AQ18" s="9" t="s">
        <v>149</v>
      </c>
      <c r="AR18" s="9" t="s">
        <v>149</v>
      </c>
      <c r="AS18" s="9" t="s">
        <v>159</v>
      </c>
      <c r="AT18" s="9" t="s">
        <v>159</v>
      </c>
      <c r="AU18" s="9" t="s">
        <v>149</v>
      </c>
      <c r="AV18" s="9" t="s">
        <v>149</v>
      </c>
      <c r="AW18" s="9" t="s">
        <v>149</v>
      </c>
      <c r="AX18" s="9" t="s">
        <v>149</v>
      </c>
      <c r="AY18" s="9" t="s">
        <v>149</v>
      </c>
      <c r="AZ18" s="9" t="s">
        <v>149</v>
      </c>
      <c r="BA18" s="9" t="s">
        <v>149</v>
      </c>
      <c r="BB18" s="9" t="s">
        <v>149</v>
      </c>
      <c r="BC18" s="9" t="s">
        <v>149</v>
      </c>
      <c r="BD18" s="9" t="s">
        <v>159</v>
      </c>
      <c r="BE18" s="9" t="s">
        <v>149</v>
      </c>
      <c r="BF18" s="9" t="s">
        <v>159</v>
      </c>
      <c r="BG18" s="9" t="s">
        <v>160</v>
      </c>
      <c r="BH18" s="9" t="s">
        <v>159</v>
      </c>
      <c r="BI18" s="9" t="s">
        <v>159</v>
      </c>
      <c r="BJ18" s="9" t="s">
        <v>161</v>
      </c>
      <c r="BK18" s="9" t="s">
        <v>161</v>
      </c>
      <c r="BL18" s="9" t="s">
        <v>149</v>
      </c>
      <c r="BM18" s="9" t="s">
        <v>149</v>
      </c>
      <c r="BN18" s="9" t="s">
        <v>161</v>
      </c>
      <c r="BO18" s="9" t="s">
        <v>161</v>
      </c>
      <c r="BP18" s="9" t="s">
        <v>161</v>
      </c>
      <c r="BQ18" s="9" t="s">
        <v>161</v>
      </c>
      <c r="BR18" s="46" t="s">
        <v>161</v>
      </c>
      <c r="BS18" s="9" t="s">
        <v>161</v>
      </c>
      <c r="BT18" s="9" t="s">
        <v>161</v>
      </c>
      <c r="BU18" s="9" t="s">
        <v>149</v>
      </c>
      <c r="BV18" s="9" t="s">
        <v>149</v>
      </c>
      <c r="BW18" s="9" t="s">
        <v>149</v>
      </c>
      <c r="BX18" s="9" t="s">
        <v>149</v>
      </c>
      <c r="BY18" s="9" t="s">
        <v>160</v>
      </c>
      <c r="BZ18" s="9" t="s">
        <v>149</v>
      </c>
      <c r="CA18" s="9" t="s">
        <v>149</v>
      </c>
      <c r="CB18" s="9" t="s">
        <v>149</v>
      </c>
      <c r="CC18" s="9" t="s">
        <v>149</v>
      </c>
      <c r="CD18" s="9" t="s">
        <v>149</v>
      </c>
      <c r="CE18" s="9" t="s">
        <v>149</v>
      </c>
      <c r="CF18" s="9" t="s">
        <v>149</v>
      </c>
      <c r="CG18" s="9" t="s">
        <v>161</v>
      </c>
      <c r="CH18" s="9" t="s">
        <v>160</v>
      </c>
      <c r="CI18" s="9" t="s">
        <v>149</v>
      </c>
      <c r="CJ18" s="9" t="s">
        <v>149</v>
      </c>
      <c r="CK18" s="9" t="s">
        <v>149</v>
      </c>
      <c r="CL18" s="9" t="s">
        <v>149</v>
      </c>
      <c r="CM18" s="9" t="s">
        <v>160</v>
      </c>
      <c r="CN18" s="9" t="s">
        <v>149</v>
      </c>
      <c r="CO18" s="9" t="s">
        <v>149</v>
      </c>
      <c r="CP18" s="9" t="s">
        <v>149</v>
      </c>
      <c r="CQ18" s="9" t="s">
        <v>149</v>
      </c>
      <c r="CR18" s="9" t="s">
        <v>149</v>
      </c>
      <c r="CS18" s="9" t="s">
        <v>149</v>
      </c>
      <c r="CT18" s="9" t="s">
        <v>149</v>
      </c>
      <c r="CU18" s="9" t="s">
        <v>160</v>
      </c>
      <c r="CV18" s="9" t="s">
        <v>149</v>
      </c>
      <c r="CW18" s="9" t="s">
        <v>149</v>
      </c>
      <c r="CX18" s="9" t="s">
        <v>160</v>
      </c>
      <c r="CY18" s="9" t="s">
        <v>149</v>
      </c>
      <c r="CZ18" s="9" t="s">
        <v>149</v>
      </c>
      <c r="DA18" s="9" t="s">
        <v>149</v>
      </c>
      <c r="DB18" s="9" t="s">
        <v>149</v>
      </c>
      <c r="DC18" s="9" t="s">
        <v>149</v>
      </c>
      <c r="DD18" s="9" t="s">
        <v>149</v>
      </c>
      <c r="DE18" s="9" t="s">
        <v>149</v>
      </c>
      <c r="DF18" s="9" t="s">
        <v>149</v>
      </c>
      <c r="DG18" s="9" t="s">
        <v>160</v>
      </c>
      <c r="DH18" s="9" t="s">
        <v>149</v>
      </c>
      <c r="DI18" s="9" t="s">
        <v>159</v>
      </c>
      <c r="DJ18" s="9" t="s">
        <v>149</v>
      </c>
      <c r="DK18" s="9" t="s">
        <v>149</v>
      </c>
      <c r="DL18" s="9" t="s">
        <v>160</v>
      </c>
      <c r="DM18" s="9" t="s">
        <v>159</v>
      </c>
      <c r="DN18" s="9" t="s">
        <v>149</v>
      </c>
      <c r="DO18" s="9" t="s">
        <v>160</v>
      </c>
      <c r="DP18" s="9" t="s">
        <v>160</v>
      </c>
      <c r="DQ18" s="9" t="s">
        <v>149</v>
      </c>
      <c r="DR18" s="9" t="s">
        <v>149</v>
      </c>
      <c r="DS18" s="9" t="s">
        <v>149</v>
      </c>
      <c r="DT18" s="9" t="s">
        <v>160</v>
      </c>
      <c r="DU18" s="9" t="s">
        <v>149</v>
      </c>
      <c r="DV18" s="9" t="s">
        <v>149</v>
      </c>
      <c r="DW18" s="9" t="s">
        <v>161</v>
      </c>
      <c r="DX18" s="9" t="s">
        <v>161</v>
      </c>
      <c r="DY18" s="9" t="s">
        <v>149</v>
      </c>
      <c r="DZ18" s="9" t="s">
        <v>161</v>
      </c>
      <c r="EA18" s="9" t="s">
        <v>159</v>
      </c>
      <c r="EB18" s="9" t="s">
        <v>149</v>
      </c>
      <c r="EC18" s="9" t="s">
        <v>150</v>
      </c>
      <c r="ED18" s="9" t="s">
        <v>160</v>
      </c>
      <c r="EE18" s="9" t="s">
        <v>161</v>
      </c>
      <c r="EF18" s="9" t="s">
        <v>149</v>
      </c>
      <c r="EG18" s="9" t="s">
        <v>150</v>
      </c>
      <c r="EH18" s="9" t="s">
        <v>160</v>
      </c>
      <c r="EI18" s="9" t="s">
        <v>160</v>
      </c>
      <c r="EJ18" s="9" t="s">
        <v>159</v>
      </c>
      <c r="EK18" s="9" t="s">
        <v>159</v>
      </c>
      <c r="EL18" s="9" t="s">
        <v>162</v>
      </c>
      <c r="EM18" s="9" t="s">
        <v>163</v>
      </c>
      <c r="EN18" s="9" t="s">
        <v>206</v>
      </c>
      <c r="EO18" s="9" t="s">
        <v>219</v>
      </c>
      <c r="EP18" s="9" t="s">
        <v>166</v>
      </c>
      <c r="EQ18" s="9" t="s">
        <v>256</v>
      </c>
      <c r="ER18" s="9" t="s">
        <v>222</v>
      </c>
      <c r="ES18" s="9" t="s">
        <v>195</v>
      </c>
    </row>
    <row r="19" spans="1:149" s="2" customFormat="1" ht="22.5" customHeight="1" x14ac:dyDescent="0.35">
      <c r="A19" s="29">
        <v>17</v>
      </c>
      <c r="B19" s="9" t="s">
        <v>261</v>
      </c>
      <c r="C19" s="8">
        <v>81268445392</v>
      </c>
      <c r="D19" s="9" t="s">
        <v>146</v>
      </c>
      <c r="E19" s="9" t="s">
        <v>214</v>
      </c>
      <c r="F19" s="1">
        <v>44</v>
      </c>
      <c r="G19" s="1">
        <v>6</v>
      </c>
      <c r="H19" s="9" t="s">
        <v>157</v>
      </c>
      <c r="I19" s="9" t="s">
        <v>210</v>
      </c>
      <c r="J19" s="7">
        <v>5000000</v>
      </c>
      <c r="K19" s="7">
        <v>4000000</v>
      </c>
      <c r="L19" s="9" t="s">
        <v>173</v>
      </c>
      <c r="M19" s="9" t="s">
        <v>147</v>
      </c>
      <c r="N19" s="1">
        <v>280</v>
      </c>
      <c r="O19" s="9" t="s">
        <v>234</v>
      </c>
      <c r="P19" s="1">
        <v>20</v>
      </c>
      <c r="Q19" s="9" t="s">
        <v>175</v>
      </c>
      <c r="R19" s="9" t="s">
        <v>159</v>
      </c>
      <c r="S19" s="9" t="s">
        <v>149</v>
      </c>
      <c r="T19" s="9" t="s">
        <v>149</v>
      </c>
      <c r="U19" s="9" t="s">
        <v>149</v>
      </c>
      <c r="V19" s="9" t="s">
        <v>149</v>
      </c>
      <c r="W19" s="9" t="s">
        <v>149</v>
      </c>
      <c r="X19" s="9" t="s">
        <v>159</v>
      </c>
      <c r="Y19" s="9" t="s">
        <v>149</v>
      </c>
      <c r="Z19" s="9" t="s">
        <v>159</v>
      </c>
      <c r="AA19" s="9" t="s">
        <v>159</v>
      </c>
      <c r="AB19" s="9" t="s">
        <v>149</v>
      </c>
      <c r="AC19" s="9" t="s">
        <v>161</v>
      </c>
      <c r="AD19" s="9" t="s">
        <v>149</v>
      </c>
      <c r="AE19" s="9" t="s">
        <v>149</v>
      </c>
      <c r="AF19" s="9" t="s">
        <v>149</v>
      </c>
      <c r="AG19" s="9" t="s">
        <v>149</v>
      </c>
      <c r="AH19" s="9" t="s">
        <v>149</v>
      </c>
      <c r="AI19" s="9" t="s">
        <v>149</v>
      </c>
      <c r="AJ19" s="9" t="s">
        <v>149</v>
      </c>
      <c r="AK19" s="9" t="s">
        <v>149</v>
      </c>
      <c r="AL19" s="9" t="s">
        <v>149</v>
      </c>
      <c r="AM19" s="9" t="s">
        <v>149</v>
      </c>
      <c r="AN19" s="9" t="s">
        <v>149</v>
      </c>
      <c r="AO19" s="9" t="s">
        <v>161</v>
      </c>
      <c r="AP19" s="9" t="s">
        <v>161</v>
      </c>
      <c r="AQ19" s="9" t="s">
        <v>149</v>
      </c>
      <c r="AR19" s="9" t="s">
        <v>149</v>
      </c>
      <c r="AS19" s="9" t="s">
        <v>159</v>
      </c>
      <c r="AT19" s="9" t="s">
        <v>159</v>
      </c>
      <c r="AU19" s="9" t="s">
        <v>149</v>
      </c>
      <c r="AV19" s="9" t="s">
        <v>149</v>
      </c>
      <c r="AW19" s="9" t="s">
        <v>149</v>
      </c>
      <c r="AX19" s="9" t="s">
        <v>149</v>
      </c>
      <c r="AY19" s="9" t="s">
        <v>149</v>
      </c>
      <c r="AZ19" s="9" t="s">
        <v>149</v>
      </c>
      <c r="BA19" s="9" t="s">
        <v>149</v>
      </c>
      <c r="BB19" s="9" t="s">
        <v>149</v>
      </c>
      <c r="BC19" s="9" t="s">
        <v>149</v>
      </c>
      <c r="BD19" s="9" t="s">
        <v>159</v>
      </c>
      <c r="BE19" s="9" t="s">
        <v>149</v>
      </c>
      <c r="BF19" s="9" t="s">
        <v>159</v>
      </c>
      <c r="BG19" s="9" t="s">
        <v>159</v>
      </c>
      <c r="BH19" s="9" t="s">
        <v>159</v>
      </c>
      <c r="BI19" s="9" t="s">
        <v>159</v>
      </c>
      <c r="BJ19" s="9" t="s">
        <v>161</v>
      </c>
      <c r="BK19" s="9" t="s">
        <v>149</v>
      </c>
      <c r="BL19" s="9" t="s">
        <v>149</v>
      </c>
      <c r="BM19" s="9" t="s">
        <v>149</v>
      </c>
      <c r="BN19" s="9" t="s">
        <v>149</v>
      </c>
      <c r="BO19" s="9" t="s">
        <v>161</v>
      </c>
      <c r="BP19" s="9" t="s">
        <v>161</v>
      </c>
      <c r="BQ19" s="9" t="s">
        <v>197</v>
      </c>
      <c r="BR19" s="46" t="s">
        <v>197</v>
      </c>
      <c r="BS19" s="9" t="s">
        <v>197</v>
      </c>
      <c r="BT19" s="9" t="s">
        <v>161</v>
      </c>
      <c r="BU19" s="9" t="s">
        <v>161</v>
      </c>
      <c r="BV19" s="9" t="s">
        <v>161</v>
      </c>
      <c r="BW19" s="9" t="s">
        <v>149</v>
      </c>
      <c r="BX19" s="9" t="s">
        <v>149</v>
      </c>
      <c r="BY19" s="9" t="s">
        <v>149</v>
      </c>
      <c r="BZ19" s="9" t="s">
        <v>149</v>
      </c>
      <c r="CA19" s="9" t="s">
        <v>149</v>
      </c>
      <c r="CB19" s="9" t="s">
        <v>149</v>
      </c>
      <c r="CC19" s="9" t="s">
        <v>161</v>
      </c>
      <c r="CD19" s="9" t="s">
        <v>149</v>
      </c>
      <c r="CE19" s="9" t="s">
        <v>149</v>
      </c>
      <c r="CF19" s="9" t="s">
        <v>149</v>
      </c>
      <c r="CG19" s="9" t="s">
        <v>161</v>
      </c>
      <c r="CH19" s="9" t="s">
        <v>149</v>
      </c>
      <c r="CI19" s="9" t="s">
        <v>149</v>
      </c>
      <c r="CJ19" s="9" t="s">
        <v>149</v>
      </c>
      <c r="CK19" s="9" t="s">
        <v>149</v>
      </c>
      <c r="CL19" s="9" t="s">
        <v>149</v>
      </c>
      <c r="CM19" s="9" t="s">
        <v>149</v>
      </c>
      <c r="CN19" s="9" t="s">
        <v>149</v>
      </c>
      <c r="CO19" s="9" t="s">
        <v>149</v>
      </c>
      <c r="CP19" s="9" t="s">
        <v>149</v>
      </c>
      <c r="CQ19" s="9" t="s">
        <v>149</v>
      </c>
      <c r="CR19" s="9" t="s">
        <v>149</v>
      </c>
      <c r="CS19" s="9" t="s">
        <v>149</v>
      </c>
      <c r="CT19" s="9" t="s">
        <v>149</v>
      </c>
      <c r="CU19" s="9" t="s">
        <v>149</v>
      </c>
      <c r="CV19" s="9" t="s">
        <v>149</v>
      </c>
      <c r="CW19" s="9" t="s">
        <v>149</v>
      </c>
      <c r="CX19" s="9" t="s">
        <v>149</v>
      </c>
      <c r="CY19" s="9" t="s">
        <v>149</v>
      </c>
      <c r="CZ19" s="9" t="s">
        <v>149</v>
      </c>
      <c r="DA19" s="9" t="s">
        <v>149</v>
      </c>
      <c r="DB19" s="9" t="s">
        <v>149</v>
      </c>
      <c r="DC19" s="9" t="s">
        <v>149</v>
      </c>
      <c r="DD19" s="9" t="s">
        <v>149</v>
      </c>
      <c r="DE19" s="9" t="s">
        <v>149</v>
      </c>
      <c r="DF19" s="9" t="s">
        <v>161</v>
      </c>
      <c r="DG19" s="9" t="s">
        <v>149</v>
      </c>
      <c r="DH19" s="9" t="s">
        <v>149</v>
      </c>
      <c r="DI19" s="9" t="s">
        <v>159</v>
      </c>
      <c r="DJ19" s="9" t="s">
        <v>161</v>
      </c>
      <c r="DK19" s="9" t="s">
        <v>161</v>
      </c>
      <c r="DL19" s="9" t="s">
        <v>149</v>
      </c>
      <c r="DM19" s="9" t="s">
        <v>150</v>
      </c>
      <c r="DN19" s="9" t="s">
        <v>149</v>
      </c>
      <c r="DO19" s="9" t="s">
        <v>149</v>
      </c>
      <c r="DP19" s="9" t="s">
        <v>149</v>
      </c>
      <c r="DQ19" s="9" t="s">
        <v>149</v>
      </c>
      <c r="DR19" s="9" t="s">
        <v>149</v>
      </c>
      <c r="DS19" s="9" t="s">
        <v>149</v>
      </c>
      <c r="DT19" s="9" t="s">
        <v>149</v>
      </c>
      <c r="DU19" s="9" t="s">
        <v>149</v>
      </c>
      <c r="DV19" s="9" t="s">
        <v>161</v>
      </c>
      <c r="DW19" s="9" t="s">
        <v>149</v>
      </c>
      <c r="DX19" s="9" t="s">
        <v>149</v>
      </c>
      <c r="DY19" s="9" t="s">
        <v>149</v>
      </c>
      <c r="DZ19" s="9" t="s">
        <v>161</v>
      </c>
      <c r="EA19" s="9" t="s">
        <v>159</v>
      </c>
      <c r="EB19" s="9" t="s">
        <v>149</v>
      </c>
      <c r="EC19" s="9" t="s">
        <v>159</v>
      </c>
      <c r="ED19" s="9" t="s">
        <v>149</v>
      </c>
      <c r="EE19" s="9" t="s">
        <v>149</v>
      </c>
      <c r="EF19" s="9" t="s">
        <v>149</v>
      </c>
      <c r="EG19" s="9" t="s">
        <v>159</v>
      </c>
      <c r="EH19" s="9" t="s">
        <v>161</v>
      </c>
      <c r="EI19" s="9" t="s">
        <v>149</v>
      </c>
      <c r="EJ19" s="9" t="s">
        <v>159</v>
      </c>
      <c r="EK19" s="9" t="s">
        <v>159</v>
      </c>
      <c r="EL19" s="9" t="s">
        <v>162</v>
      </c>
      <c r="EM19" s="9" t="s">
        <v>163</v>
      </c>
      <c r="EN19" s="9" t="s">
        <v>262</v>
      </c>
      <c r="EO19" s="9" t="s">
        <v>263</v>
      </c>
      <c r="EP19" s="9" t="s">
        <v>166</v>
      </c>
      <c r="EQ19" s="9" t="s">
        <v>190</v>
      </c>
      <c r="ER19" s="9" t="s">
        <v>191</v>
      </c>
      <c r="ES19" s="9" t="s">
        <v>195</v>
      </c>
    </row>
    <row r="20" spans="1:149" s="2" customFormat="1" ht="22.5" customHeight="1" x14ac:dyDescent="0.35">
      <c r="A20" s="29">
        <v>18</v>
      </c>
      <c r="B20" s="9" t="s">
        <v>264</v>
      </c>
      <c r="C20" s="8">
        <v>82386661271</v>
      </c>
      <c r="D20" s="9" t="s">
        <v>146</v>
      </c>
      <c r="E20" s="9" t="s">
        <v>254</v>
      </c>
      <c r="F20" s="1">
        <v>51</v>
      </c>
      <c r="G20" s="1">
        <v>4</v>
      </c>
      <c r="H20" s="9" t="s">
        <v>157</v>
      </c>
      <c r="I20" s="88" t="s">
        <v>210</v>
      </c>
      <c r="J20" s="7">
        <v>2000000</v>
      </c>
      <c r="K20" s="7">
        <v>1800000</v>
      </c>
      <c r="L20" s="9" t="s">
        <v>173</v>
      </c>
      <c r="M20" s="9" t="s">
        <v>147</v>
      </c>
      <c r="N20" s="1">
        <v>250</v>
      </c>
      <c r="O20" s="9" t="s">
        <v>265</v>
      </c>
      <c r="P20" s="1">
        <v>15</v>
      </c>
      <c r="Q20" s="9" t="s">
        <v>175</v>
      </c>
      <c r="R20" s="9" t="s">
        <v>148</v>
      </c>
      <c r="S20" s="9" t="s">
        <v>149</v>
      </c>
      <c r="T20" s="9" t="s">
        <v>160</v>
      </c>
      <c r="U20" s="9" t="s">
        <v>149</v>
      </c>
      <c r="V20" s="9" t="s">
        <v>149</v>
      </c>
      <c r="W20" s="9" t="s">
        <v>149</v>
      </c>
      <c r="X20" s="9" t="s">
        <v>159</v>
      </c>
      <c r="Y20" s="9" t="s">
        <v>149</v>
      </c>
      <c r="Z20" s="9" t="s">
        <v>159</v>
      </c>
      <c r="AA20" s="9" t="s">
        <v>159</v>
      </c>
      <c r="AB20" s="9" t="s">
        <v>160</v>
      </c>
      <c r="AC20" s="9" t="s">
        <v>148</v>
      </c>
      <c r="AD20" s="9" t="s">
        <v>203</v>
      </c>
      <c r="AE20" s="9" t="s">
        <v>149</v>
      </c>
      <c r="AF20" s="9" t="s">
        <v>149</v>
      </c>
      <c r="AG20" s="9" t="s">
        <v>149</v>
      </c>
      <c r="AH20" s="9" t="s">
        <v>160</v>
      </c>
      <c r="AI20" s="9" t="s">
        <v>160</v>
      </c>
      <c r="AJ20" s="9" t="s">
        <v>160</v>
      </c>
      <c r="AK20" s="9" t="s">
        <v>149</v>
      </c>
      <c r="AL20" s="9" t="s">
        <v>149</v>
      </c>
      <c r="AM20" s="9" t="s">
        <v>149</v>
      </c>
      <c r="AN20" s="9" t="s">
        <v>149</v>
      </c>
      <c r="AO20" s="9" t="s">
        <v>149</v>
      </c>
      <c r="AP20" s="9" t="s">
        <v>149</v>
      </c>
      <c r="AQ20" s="9" t="s">
        <v>149</v>
      </c>
      <c r="AR20" s="9" t="s">
        <v>149</v>
      </c>
      <c r="AS20" s="9" t="s">
        <v>159</v>
      </c>
      <c r="AT20" s="9" t="s">
        <v>159</v>
      </c>
      <c r="AU20" s="9" t="s">
        <v>149</v>
      </c>
      <c r="AV20" s="9" t="s">
        <v>149</v>
      </c>
      <c r="AW20" s="9" t="s">
        <v>161</v>
      </c>
      <c r="AX20" s="9" t="s">
        <v>149</v>
      </c>
      <c r="AY20" s="9" t="s">
        <v>149</v>
      </c>
      <c r="AZ20" s="9" t="s">
        <v>149</v>
      </c>
      <c r="BA20" s="9" t="s">
        <v>149</v>
      </c>
      <c r="BB20" s="9" t="s">
        <v>149</v>
      </c>
      <c r="BC20" s="9" t="s">
        <v>149</v>
      </c>
      <c r="BD20" s="9" t="s">
        <v>159</v>
      </c>
      <c r="BE20" s="9" t="s">
        <v>149</v>
      </c>
      <c r="BF20" s="9" t="s">
        <v>159</v>
      </c>
      <c r="BG20" s="9" t="s">
        <v>159</v>
      </c>
      <c r="BH20" s="9" t="s">
        <v>150</v>
      </c>
      <c r="BI20" s="9" t="s">
        <v>159</v>
      </c>
      <c r="BJ20" s="9" t="s">
        <v>161</v>
      </c>
      <c r="BK20" s="9" t="s">
        <v>149</v>
      </c>
      <c r="BL20" s="9" t="s">
        <v>149</v>
      </c>
      <c r="BM20" s="9" t="s">
        <v>149</v>
      </c>
      <c r="BN20" s="9" t="s">
        <v>149</v>
      </c>
      <c r="BO20" s="9" t="s">
        <v>161</v>
      </c>
      <c r="BP20" s="9" t="s">
        <v>161</v>
      </c>
      <c r="BQ20" s="9" t="s">
        <v>161</v>
      </c>
      <c r="BR20" s="46" t="s">
        <v>197</v>
      </c>
      <c r="BS20" s="9" t="s">
        <v>197</v>
      </c>
      <c r="BT20" s="9" t="s">
        <v>149</v>
      </c>
      <c r="BU20" s="9" t="s">
        <v>161</v>
      </c>
      <c r="BV20" s="9" t="s">
        <v>149</v>
      </c>
      <c r="BW20" s="9" t="s">
        <v>149</v>
      </c>
      <c r="BX20" s="9" t="s">
        <v>149</v>
      </c>
      <c r="BY20" s="9" t="s">
        <v>149</v>
      </c>
      <c r="BZ20" s="9" t="s">
        <v>149</v>
      </c>
      <c r="CA20" s="9" t="s">
        <v>149</v>
      </c>
      <c r="CB20" s="9" t="s">
        <v>149</v>
      </c>
      <c r="CC20" s="9" t="s">
        <v>161</v>
      </c>
      <c r="CD20" s="9" t="s">
        <v>149</v>
      </c>
      <c r="CE20" s="9" t="s">
        <v>149</v>
      </c>
      <c r="CF20" s="9" t="s">
        <v>149</v>
      </c>
      <c r="CG20" s="9" t="s">
        <v>161</v>
      </c>
      <c r="CH20" s="9" t="s">
        <v>149</v>
      </c>
      <c r="CI20" s="9" t="s">
        <v>149</v>
      </c>
      <c r="CJ20" s="9" t="s">
        <v>149</v>
      </c>
      <c r="CK20" s="9" t="s">
        <v>149</v>
      </c>
      <c r="CL20" s="9" t="s">
        <v>149</v>
      </c>
      <c r="CM20" s="9" t="s">
        <v>149</v>
      </c>
      <c r="CN20" s="9" t="s">
        <v>149</v>
      </c>
      <c r="CO20" s="9" t="s">
        <v>149</v>
      </c>
      <c r="CP20" s="9" t="s">
        <v>149</v>
      </c>
      <c r="CQ20" s="9" t="s">
        <v>149</v>
      </c>
      <c r="CR20" s="9" t="s">
        <v>149</v>
      </c>
      <c r="CS20" s="9" t="s">
        <v>149</v>
      </c>
      <c r="CT20" s="9" t="s">
        <v>149</v>
      </c>
      <c r="CU20" s="9" t="s">
        <v>149</v>
      </c>
      <c r="CV20" s="9" t="s">
        <v>149</v>
      </c>
      <c r="CW20" s="9" t="s">
        <v>149</v>
      </c>
      <c r="CX20" s="9" t="s">
        <v>149</v>
      </c>
      <c r="CY20" s="9" t="s">
        <v>149</v>
      </c>
      <c r="CZ20" s="9" t="s">
        <v>149</v>
      </c>
      <c r="DA20" s="9" t="s">
        <v>149</v>
      </c>
      <c r="DB20" s="9" t="s">
        <v>149</v>
      </c>
      <c r="DC20" s="9" t="s">
        <v>149</v>
      </c>
      <c r="DD20" s="9" t="s">
        <v>149</v>
      </c>
      <c r="DE20" s="9" t="s">
        <v>149</v>
      </c>
      <c r="DF20" s="9" t="s">
        <v>149</v>
      </c>
      <c r="DG20" s="9" t="s">
        <v>149</v>
      </c>
      <c r="DH20" s="9" t="s">
        <v>149</v>
      </c>
      <c r="DI20" s="9" t="s">
        <v>159</v>
      </c>
      <c r="DJ20" s="9" t="s">
        <v>149</v>
      </c>
      <c r="DK20" s="9" t="s">
        <v>161</v>
      </c>
      <c r="DL20" s="9" t="s">
        <v>149</v>
      </c>
      <c r="DM20" s="9" t="s">
        <v>150</v>
      </c>
      <c r="DN20" s="9" t="s">
        <v>161</v>
      </c>
      <c r="DO20" s="9" t="s">
        <v>149</v>
      </c>
      <c r="DP20" s="9" t="s">
        <v>149</v>
      </c>
      <c r="DQ20" s="9" t="s">
        <v>149</v>
      </c>
      <c r="DR20" s="9" t="s">
        <v>149</v>
      </c>
      <c r="DS20" s="9" t="s">
        <v>149</v>
      </c>
      <c r="DT20" s="9" t="s">
        <v>149</v>
      </c>
      <c r="DU20" s="9" t="s">
        <v>149</v>
      </c>
      <c r="DV20" s="9" t="s">
        <v>149</v>
      </c>
      <c r="DW20" s="9" t="s">
        <v>149</v>
      </c>
      <c r="DX20" s="9" t="s">
        <v>161</v>
      </c>
      <c r="DY20" s="9" t="s">
        <v>149</v>
      </c>
      <c r="DZ20" s="9" t="s">
        <v>161</v>
      </c>
      <c r="EA20" s="9" t="s">
        <v>159</v>
      </c>
      <c r="EB20" s="9" t="s">
        <v>149</v>
      </c>
      <c r="EC20" s="9" t="s">
        <v>159</v>
      </c>
      <c r="ED20" s="9" t="s">
        <v>149</v>
      </c>
      <c r="EE20" s="9" t="s">
        <v>149</v>
      </c>
      <c r="EF20" s="9" t="s">
        <v>149</v>
      </c>
      <c r="EG20" s="9" t="s">
        <v>150</v>
      </c>
      <c r="EH20" s="9" t="s">
        <v>149</v>
      </c>
      <c r="EI20" s="9" t="s">
        <v>149</v>
      </c>
      <c r="EJ20" s="9" t="s">
        <v>160</v>
      </c>
      <c r="EK20" s="9" t="s">
        <v>161</v>
      </c>
      <c r="EL20" s="9" t="s">
        <v>266</v>
      </c>
      <c r="EM20" s="9" t="s">
        <v>163</v>
      </c>
      <c r="EN20" s="9" t="s">
        <v>177</v>
      </c>
      <c r="EO20" s="9" t="s">
        <v>267</v>
      </c>
      <c r="EP20" s="9" t="s">
        <v>166</v>
      </c>
      <c r="EQ20" s="9" t="s">
        <v>190</v>
      </c>
      <c r="ER20" s="9" t="s">
        <v>191</v>
      </c>
      <c r="ES20" s="9" t="s">
        <v>195</v>
      </c>
    </row>
    <row r="21" spans="1:149" s="2" customFormat="1" ht="22.5" customHeight="1" x14ac:dyDescent="0.35">
      <c r="A21" s="29">
        <v>19</v>
      </c>
      <c r="B21" s="9" t="s">
        <v>268</v>
      </c>
      <c r="C21" s="8">
        <v>8127613789</v>
      </c>
      <c r="D21" s="9" t="s">
        <v>146</v>
      </c>
      <c r="E21" s="9" t="s">
        <v>269</v>
      </c>
      <c r="F21" s="1">
        <v>46</v>
      </c>
      <c r="G21" s="1">
        <v>4</v>
      </c>
      <c r="H21" s="9" t="s">
        <v>270</v>
      </c>
      <c r="I21" s="9" t="s">
        <v>172</v>
      </c>
      <c r="J21" s="7">
        <v>3000000</v>
      </c>
      <c r="K21" s="7">
        <v>3000000</v>
      </c>
      <c r="L21" s="9" t="s">
        <v>271</v>
      </c>
      <c r="M21" s="9" t="s">
        <v>147</v>
      </c>
      <c r="N21" s="1">
        <v>40</v>
      </c>
      <c r="O21" s="9" t="s">
        <v>272</v>
      </c>
      <c r="P21" s="1">
        <v>8</v>
      </c>
      <c r="Q21" s="9" t="s">
        <v>175</v>
      </c>
      <c r="R21" s="9" t="s">
        <v>159</v>
      </c>
      <c r="S21" s="9" t="s">
        <v>161</v>
      </c>
      <c r="T21" s="9" t="s">
        <v>149</v>
      </c>
      <c r="U21" s="9" t="s">
        <v>149</v>
      </c>
      <c r="V21" s="9" t="s">
        <v>149</v>
      </c>
      <c r="W21" s="9" t="s">
        <v>149</v>
      </c>
      <c r="X21" s="9" t="s">
        <v>159</v>
      </c>
      <c r="Y21" s="9" t="s">
        <v>149</v>
      </c>
      <c r="Z21" s="9" t="s">
        <v>159</v>
      </c>
      <c r="AA21" s="9" t="s">
        <v>159</v>
      </c>
      <c r="AB21" s="9" t="s">
        <v>149</v>
      </c>
      <c r="AC21" s="9" t="s">
        <v>159</v>
      </c>
      <c r="AD21" s="9" t="s">
        <v>149</v>
      </c>
      <c r="AE21" s="9" t="s">
        <v>161</v>
      </c>
      <c r="AF21" s="9" t="s">
        <v>149</v>
      </c>
      <c r="AG21" s="9" t="s">
        <v>149</v>
      </c>
      <c r="AH21" s="9" t="s">
        <v>149</v>
      </c>
      <c r="AI21" s="9" t="s">
        <v>149</v>
      </c>
      <c r="AJ21" s="9" t="s">
        <v>149</v>
      </c>
      <c r="AK21" s="9" t="s">
        <v>149</v>
      </c>
      <c r="AL21" s="9" t="s">
        <v>149</v>
      </c>
      <c r="AM21" s="9" t="s">
        <v>149</v>
      </c>
      <c r="AN21" s="9" t="s">
        <v>149</v>
      </c>
      <c r="AO21" s="9" t="s">
        <v>149</v>
      </c>
      <c r="AP21" s="9" t="s">
        <v>149</v>
      </c>
      <c r="AQ21" s="9" t="s">
        <v>149</v>
      </c>
      <c r="AR21" s="9" t="s">
        <v>149</v>
      </c>
      <c r="AS21" s="9" t="s">
        <v>159</v>
      </c>
      <c r="AT21" s="9" t="s">
        <v>159</v>
      </c>
      <c r="AU21" s="9" t="s">
        <v>149</v>
      </c>
      <c r="AV21" s="9" t="s">
        <v>149</v>
      </c>
      <c r="AW21" s="9" t="s">
        <v>149</v>
      </c>
      <c r="AX21" s="9" t="s">
        <v>149</v>
      </c>
      <c r="AY21" s="9" t="s">
        <v>149</v>
      </c>
      <c r="AZ21" s="9" t="s">
        <v>149</v>
      </c>
      <c r="BA21" s="9" t="s">
        <v>149</v>
      </c>
      <c r="BB21" s="9" t="s">
        <v>149</v>
      </c>
      <c r="BC21" s="9" t="s">
        <v>149</v>
      </c>
      <c r="BD21" s="9" t="s">
        <v>159</v>
      </c>
      <c r="BE21" s="9" t="s">
        <v>149</v>
      </c>
      <c r="BF21" s="9" t="s">
        <v>159</v>
      </c>
      <c r="BG21" s="9" t="s">
        <v>159</v>
      </c>
      <c r="BH21" s="9" t="s">
        <v>159</v>
      </c>
      <c r="BI21" s="9" t="s">
        <v>159</v>
      </c>
      <c r="BJ21" s="9" t="s">
        <v>149</v>
      </c>
      <c r="BK21" s="9" t="s">
        <v>149</v>
      </c>
      <c r="BL21" s="9" t="s">
        <v>149</v>
      </c>
      <c r="BM21" s="9" t="s">
        <v>149</v>
      </c>
      <c r="BN21" s="9" t="s">
        <v>149</v>
      </c>
      <c r="BO21" s="9" t="s">
        <v>149</v>
      </c>
      <c r="BP21" s="9" t="s">
        <v>149</v>
      </c>
      <c r="BQ21" s="9" t="s">
        <v>149</v>
      </c>
      <c r="BR21" s="46" t="s">
        <v>149</v>
      </c>
      <c r="BS21" s="9" t="s">
        <v>149</v>
      </c>
      <c r="BT21" s="9" t="s">
        <v>149</v>
      </c>
      <c r="BU21" s="9" t="s">
        <v>149</v>
      </c>
      <c r="BV21" s="9" t="s">
        <v>149</v>
      </c>
      <c r="BW21" s="9" t="s">
        <v>149</v>
      </c>
      <c r="BX21" s="9" t="s">
        <v>149</v>
      </c>
      <c r="BY21" s="9" t="s">
        <v>149</v>
      </c>
      <c r="BZ21" s="9" t="s">
        <v>149</v>
      </c>
      <c r="CA21" s="9" t="s">
        <v>149</v>
      </c>
      <c r="CB21" s="9" t="s">
        <v>149</v>
      </c>
      <c r="CC21" s="9" t="s">
        <v>149</v>
      </c>
      <c r="CD21" s="9" t="s">
        <v>149</v>
      </c>
      <c r="CE21" s="9" t="s">
        <v>149</v>
      </c>
      <c r="CF21" s="9" t="s">
        <v>149</v>
      </c>
      <c r="CG21" s="9" t="s">
        <v>149</v>
      </c>
      <c r="CH21" s="9" t="s">
        <v>149</v>
      </c>
      <c r="CI21" s="9" t="s">
        <v>149</v>
      </c>
      <c r="CJ21" s="9" t="s">
        <v>149</v>
      </c>
      <c r="CK21" s="9" t="s">
        <v>149</v>
      </c>
      <c r="CL21" s="9" t="s">
        <v>149</v>
      </c>
      <c r="CM21" s="9" t="s">
        <v>149</v>
      </c>
      <c r="CN21" s="9" t="s">
        <v>149</v>
      </c>
      <c r="CO21" s="9" t="s">
        <v>149</v>
      </c>
      <c r="CP21" s="9" t="s">
        <v>149</v>
      </c>
      <c r="CQ21" s="9" t="s">
        <v>149</v>
      </c>
      <c r="CR21" s="9" t="s">
        <v>149</v>
      </c>
      <c r="CS21" s="9" t="s">
        <v>149</v>
      </c>
      <c r="CT21" s="9" t="s">
        <v>149</v>
      </c>
      <c r="CU21" s="9" t="s">
        <v>149</v>
      </c>
      <c r="CV21" s="9" t="s">
        <v>149</v>
      </c>
      <c r="CW21" s="9" t="s">
        <v>149</v>
      </c>
      <c r="CX21" s="9" t="s">
        <v>149</v>
      </c>
      <c r="CY21" s="9" t="s">
        <v>149</v>
      </c>
      <c r="CZ21" s="9" t="s">
        <v>149</v>
      </c>
      <c r="DA21" s="9" t="s">
        <v>149</v>
      </c>
      <c r="DB21" s="9" t="s">
        <v>149</v>
      </c>
      <c r="DC21" s="9" t="s">
        <v>149</v>
      </c>
      <c r="DD21" s="9" t="s">
        <v>149</v>
      </c>
      <c r="DE21" s="9" t="s">
        <v>149</v>
      </c>
      <c r="DF21" s="9" t="s">
        <v>149</v>
      </c>
      <c r="DG21" s="9" t="s">
        <v>149</v>
      </c>
      <c r="DH21" s="9" t="s">
        <v>149</v>
      </c>
      <c r="DI21" s="9" t="s">
        <v>159</v>
      </c>
      <c r="DJ21" s="9" t="s">
        <v>149</v>
      </c>
      <c r="DK21" s="9" t="s">
        <v>149</v>
      </c>
      <c r="DL21" s="9" t="s">
        <v>149</v>
      </c>
      <c r="DM21" s="9" t="s">
        <v>159</v>
      </c>
      <c r="DN21" s="9" t="s">
        <v>149</v>
      </c>
      <c r="DO21" s="9" t="s">
        <v>149</v>
      </c>
      <c r="DP21" s="9" t="s">
        <v>149</v>
      </c>
      <c r="DQ21" s="9" t="s">
        <v>149</v>
      </c>
      <c r="DR21" s="9" t="s">
        <v>149</v>
      </c>
      <c r="DS21" s="9" t="s">
        <v>149</v>
      </c>
      <c r="DT21" s="9" t="s">
        <v>149</v>
      </c>
      <c r="DU21" s="9" t="s">
        <v>149</v>
      </c>
      <c r="DV21" s="9" t="s">
        <v>149</v>
      </c>
      <c r="DW21" s="9" t="s">
        <v>149</v>
      </c>
      <c r="DX21" s="9" t="s">
        <v>149</v>
      </c>
      <c r="DY21" s="9" t="s">
        <v>149</v>
      </c>
      <c r="DZ21" s="9" t="s">
        <v>149</v>
      </c>
      <c r="EA21" s="9" t="s">
        <v>159</v>
      </c>
      <c r="EB21" s="9" t="s">
        <v>149</v>
      </c>
      <c r="EC21" s="9" t="s">
        <v>159</v>
      </c>
      <c r="ED21" s="9" t="s">
        <v>149</v>
      </c>
      <c r="EE21" s="9" t="s">
        <v>149</v>
      </c>
      <c r="EF21" s="9" t="s">
        <v>149</v>
      </c>
      <c r="EG21" s="9" t="s">
        <v>159</v>
      </c>
      <c r="EH21" s="9" t="s">
        <v>149</v>
      </c>
      <c r="EI21" s="9" t="s">
        <v>149</v>
      </c>
      <c r="EJ21" s="9" t="s">
        <v>159</v>
      </c>
      <c r="EK21" s="9" t="s">
        <v>159</v>
      </c>
      <c r="EL21" s="9" t="s">
        <v>273</v>
      </c>
      <c r="EM21" s="9" t="s">
        <v>274</v>
      </c>
      <c r="EN21" s="9" t="s">
        <v>275</v>
      </c>
      <c r="EO21" s="9" t="s">
        <v>276</v>
      </c>
      <c r="EP21" s="9" t="s">
        <v>166</v>
      </c>
      <c r="EQ21" s="9" t="s">
        <v>277</v>
      </c>
      <c r="ER21" s="9" t="s">
        <v>278</v>
      </c>
      <c r="ES21" s="9" t="s">
        <v>195</v>
      </c>
    </row>
    <row r="22" spans="1:149" s="2" customFormat="1" ht="22.5" customHeight="1" x14ac:dyDescent="0.35">
      <c r="A22" s="29">
        <v>20</v>
      </c>
      <c r="B22" s="9" t="s">
        <v>279</v>
      </c>
      <c r="C22" s="8">
        <v>85263096029</v>
      </c>
      <c r="D22" s="9" t="s">
        <v>146</v>
      </c>
      <c r="E22" s="9" t="s">
        <v>280</v>
      </c>
      <c r="F22" s="1">
        <v>40</v>
      </c>
      <c r="G22" s="1">
        <v>5</v>
      </c>
      <c r="H22" s="9" t="s">
        <v>157</v>
      </c>
      <c r="I22" s="9" t="s">
        <v>158</v>
      </c>
      <c r="J22" s="7">
        <v>4000000</v>
      </c>
      <c r="K22" s="7">
        <v>4000000</v>
      </c>
      <c r="L22" s="9" t="s">
        <v>255</v>
      </c>
      <c r="M22" s="9" t="s">
        <v>147</v>
      </c>
      <c r="N22" s="1">
        <v>429</v>
      </c>
      <c r="O22" s="9" t="s">
        <v>212</v>
      </c>
      <c r="P22" s="1">
        <v>22</v>
      </c>
      <c r="Q22" s="9" t="s">
        <v>281</v>
      </c>
      <c r="R22" s="9" t="s">
        <v>161</v>
      </c>
      <c r="S22" s="9" t="s">
        <v>149</v>
      </c>
      <c r="T22" s="9" t="s">
        <v>149</v>
      </c>
      <c r="U22" s="9" t="s">
        <v>149</v>
      </c>
      <c r="V22" s="9" t="s">
        <v>149</v>
      </c>
      <c r="W22" s="9" t="s">
        <v>149</v>
      </c>
      <c r="X22" s="9" t="s">
        <v>159</v>
      </c>
      <c r="Y22" s="9" t="s">
        <v>161</v>
      </c>
      <c r="Z22" s="9" t="s">
        <v>161</v>
      </c>
      <c r="AA22" s="9" t="s">
        <v>161</v>
      </c>
      <c r="AB22" s="9" t="s">
        <v>282</v>
      </c>
      <c r="AC22" s="9" t="s">
        <v>159</v>
      </c>
      <c r="AD22" s="9" t="s">
        <v>149</v>
      </c>
      <c r="AE22" s="9" t="s">
        <v>149</v>
      </c>
      <c r="AF22" s="9" t="s">
        <v>149</v>
      </c>
      <c r="AG22" s="9" t="s">
        <v>149</v>
      </c>
      <c r="AH22" s="9" t="s">
        <v>149</v>
      </c>
      <c r="AI22" s="9" t="s">
        <v>149</v>
      </c>
      <c r="AJ22" s="9" t="s">
        <v>149</v>
      </c>
      <c r="AK22" s="9" t="s">
        <v>161</v>
      </c>
      <c r="AL22" s="9" t="s">
        <v>161</v>
      </c>
      <c r="AM22" s="9" t="s">
        <v>161</v>
      </c>
      <c r="AN22" s="9" t="s">
        <v>282</v>
      </c>
      <c r="AO22" s="9" t="s">
        <v>161</v>
      </c>
      <c r="AP22" s="9" t="s">
        <v>161</v>
      </c>
      <c r="AQ22" s="9" t="s">
        <v>149</v>
      </c>
      <c r="AR22" s="9" t="s">
        <v>149</v>
      </c>
      <c r="AS22" s="9" t="s">
        <v>159</v>
      </c>
      <c r="AT22" s="9" t="s">
        <v>159</v>
      </c>
      <c r="AU22" s="9" t="s">
        <v>161</v>
      </c>
      <c r="AV22" s="9" t="s">
        <v>161</v>
      </c>
      <c r="AW22" s="9" t="s">
        <v>161</v>
      </c>
      <c r="AX22" s="9" t="s">
        <v>161</v>
      </c>
      <c r="AY22" s="9" t="s">
        <v>161</v>
      </c>
      <c r="AZ22" s="9" t="s">
        <v>161</v>
      </c>
      <c r="BA22" s="9" t="s">
        <v>161</v>
      </c>
      <c r="BB22" s="9" t="s">
        <v>149</v>
      </c>
      <c r="BC22" s="9" t="s">
        <v>161</v>
      </c>
      <c r="BD22" s="9" t="s">
        <v>159</v>
      </c>
      <c r="BE22" s="9" t="s">
        <v>149</v>
      </c>
      <c r="BF22" s="9" t="s">
        <v>159</v>
      </c>
      <c r="BG22" s="9" t="s">
        <v>159</v>
      </c>
      <c r="BH22" s="9" t="s">
        <v>159</v>
      </c>
      <c r="BI22" s="9" t="s">
        <v>159</v>
      </c>
      <c r="BJ22" s="9" t="s">
        <v>149</v>
      </c>
      <c r="BK22" s="9" t="s">
        <v>149</v>
      </c>
      <c r="BL22" s="9" t="s">
        <v>149</v>
      </c>
      <c r="BM22" s="9" t="s">
        <v>149</v>
      </c>
      <c r="BN22" s="9" t="s">
        <v>161</v>
      </c>
      <c r="BO22" s="9" t="s">
        <v>149</v>
      </c>
      <c r="BP22" s="9" t="s">
        <v>161</v>
      </c>
      <c r="BQ22" s="9" t="s">
        <v>161</v>
      </c>
      <c r="BR22" s="46" t="s">
        <v>161</v>
      </c>
      <c r="BS22" s="9" t="s">
        <v>161</v>
      </c>
      <c r="BT22" s="9" t="s">
        <v>161</v>
      </c>
      <c r="BU22" s="9" t="s">
        <v>161</v>
      </c>
      <c r="BV22" s="9" t="s">
        <v>161</v>
      </c>
      <c r="BW22" s="9" t="s">
        <v>161</v>
      </c>
      <c r="BX22" s="9" t="s">
        <v>149</v>
      </c>
      <c r="BY22" s="9" t="s">
        <v>149</v>
      </c>
      <c r="BZ22" s="9" t="s">
        <v>149</v>
      </c>
      <c r="CA22" s="9" t="s">
        <v>149</v>
      </c>
      <c r="CB22" s="9" t="s">
        <v>149</v>
      </c>
      <c r="CC22" s="9" t="s">
        <v>149</v>
      </c>
      <c r="CD22" s="9" t="s">
        <v>149</v>
      </c>
      <c r="CE22" s="9" t="s">
        <v>149</v>
      </c>
      <c r="CF22" s="9" t="s">
        <v>149</v>
      </c>
      <c r="CG22" s="9" t="s">
        <v>149</v>
      </c>
      <c r="CH22" s="9" t="s">
        <v>149</v>
      </c>
      <c r="CI22" s="9" t="s">
        <v>149</v>
      </c>
      <c r="CJ22" s="9" t="s">
        <v>149</v>
      </c>
      <c r="CK22" s="9" t="s">
        <v>149</v>
      </c>
      <c r="CL22" s="9" t="s">
        <v>149</v>
      </c>
      <c r="CM22" s="9" t="s">
        <v>149</v>
      </c>
      <c r="CN22" s="9" t="s">
        <v>161</v>
      </c>
      <c r="CO22" s="9" t="s">
        <v>149</v>
      </c>
      <c r="CP22" s="9" t="s">
        <v>149</v>
      </c>
      <c r="CQ22" s="9" t="s">
        <v>149</v>
      </c>
      <c r="CR22" s="9" t="s">
        <v>149</v>
      </c>
      <c r="CS22" s="9" t="s">
        <v>149</v>
      </c>
      <c r="CT22" s="9" t="s">
        <v>149</v>
      </c>
      <c r="CU22" s="9" t="s">
        <v>149</v>
      </c>
      <c r="CV22" s="9" t="s">
        <v>149</v>
      </c>
      <c r="CW22" s="9" t="s">
        <v>149</v>
      </c>
      <c r="CX22" s="9" t="s">
        <v>149</v>
      </c>
      <c r="CY22" s="9" t="s">
        <v>149</v>
      </c>
      <c r="CZ22" s="9" t="s">
        <v>161</v>
      </c>
      <c r="DA22" s="9" t="s">
        <v>161</v>
      </c>
      <c r="DB22" s="9" t="s">
        <v>161</v>
      </c>
      <c r="DC22" s="9" t="s">
        <v>161</v>
      </c>
      <c r="DD22" s="9" t="s">
        <v>161</v>
      </c>
      <c r="DE22" s="9" t="s">
        <v>149</v>
      </c>
      <c r="DF22" s="9" t="s">
        <v>149</v>
      </c>
      <c r="DG22" s="9" t="s">
        <v>149</v>
      </c>
      <c r="DH22" s="9" t="s">
        <v>149</v>
      </c>
      <c r="DI22" s="9" t="s">
        <v>159</v>
      </c>
      <c r="DJ22" s="9" t="s">
        <v>161</v>
      </c>
      <c r="DK22" s="9" t="s">
        <v>161</v>
      </c>
      <c r="DL22" s="9" t="s">
        <v>161</v>
      </c>
      <c r="DM22" s="9" t="s">
        <v>150</v>
      </c>
      <c r="DN22" s="9" t="s">
        <v>161</v>
      </c>
      <c r="DO22" s="9" t="s">
        <v>149</v>
      </c>
      <c r="DP22" s="9" t="s">
        <v>149</v>
      </c>
      <c r="DQ22" s="9" t="s">
        <v>149</v>
      </c>
      <c r="DR22" s="9" t="s">
        <v>149</v>
      </c>
      <c r="DS22" s="9" t="s">
        <v>149</v>
      </c>
      <c r="DT22" s="9" t="s">
        <v>149</v>
      </c>
      <c r="DU22" s="9" t="s">
        <v>161</v>
      </c>
      <c r="DV22" s="9" t="s">
        <v>161</v>
      </c>
      <c r="DW22" s="9" t="s">
        <v>161</v>
      </c>
      <c r="DX22" s="9" t="s">
        <v>161</v>
      </c>
      <c r="DY22" s="9" t="s">
        <v>161</v>
      </c>
      <c r="DZ22" s="9" t="s">
        <v>149</v>
      </c>
      <c r="EA22" s="9" t="s">
        <v>159</v>
      </c>
      <c r="EB22" s="9" t="s">
        <v>149</v>
      </c>
      <c r="EC22" s="9" t="s">
        <v>159</v>
      </c>
      <c r="ED22" s="9" t="s">
        <v>149</v>
      </c>
      <c r="EE22" s="9" t="s">
        <v>149</v>
      </c>
      <c r="EF22" s="9" t="s">
        <v>149</v>
      </c>
      <c r="EG22" s="9" t="s">
        <v>159</v>
      </c>
      <c r="EH22" s="9" t="s">
        <v>149</v>
      </c>
      <c r="EI22" s="9" t="s">
        <v>161</v>
      </c>
      <c r="EJ22" s="9" t="s">
        <v>161</v>
      </c>
      <c r="EK22" s="9" t="s">
        <v>161</v>
      </c>
      <c r="EL22" s="9" t="s">
        <v>283</v>
      </c>
      <c r="EM22" s="9" t="s">
        <v>274</v>
      </c>
      <c r="EN22" s="9" t="s">
        <v>284</v>
      </c>
      <c r="EO22" s="9" t="s">
        <v>285</v>
      </c>
      <c r="EP22" s="9" t="s">
        <v>286</v>
      </c>
      <c r="EQ22" s="9" t="s">
        <v>287</v>
      </c>
      <c r="ER22" s="9" t="s">
        <v>288</v>
      </c>
      <c r="ES22" s="9" t="s">
        <v>289</v>
      </c>
    </row>
    <row r="23" spans="1:149" s="2" customFormat="1" ht="22.5" customHeight="1" x14ac:dyDescent="0.35">
      <c r="A23" s="29">
        <v>21</v>
      </c>
      <c r="B23" s="12" t="s">
        <v>312</v>
      </c>
      <c r="C23" s="8">
        <v>81276785344</v>
      </c>
      <c r="D23" s="12" t="s">
        <v>146</v>
      </c>
      <c r="E23" s="12" t="s">
        <v>280</v>
      </c>
      <c r="F23" s="1">
        <v>50</v>
      </c>
      <c r="G23" s="1">
        <v>3</v>
      </c>
      <c r="H23" s="12" t="s">
        <v>157</v>
      </c>
      <c r="I23" s="12" t="s">
        <v>210</v>
      </c>
      <c r="J23" s="7">
        <v>4000000</v>
      </c>
      <c r="K23" s="7">
        <v>4000000</v>
      </c>
      <c r="L23" s="12" t="s">
        <v>173</v>
      </c>
      <c r="M23" s="12" t="s">
        <v>147</v>
      </c>
      <c r="N23" s="1">
        <v>40</v>
      </c>
      <c r="O23" s="186" t="s">
        <v>356</v>
      </c>
      <c r="P23" s="1">
        <v>5</v>
      </c>
      <c r="Q23" s="8"/>
      <c r="R23" s="12" t="s">
        <v>159</v>
      </c>
      <c r="S23" s="13" t="s">
        <v>149</v>
      </c>
      <c r="T23" s="13" t="s">
        <v>149</v>
      </c>
      <c r="U23" s="13" t="s">
        <v>149</v>
      </c>
      <c r="V23" s="13" t="s">
        <v>149</v>
      </c>
      <c r="W23" s="13" t="s">
        <v>149</v>
      </c>
      <c r="X23" s="13" t="s">
        <v>159</v>
      </c>
      <c r="Y23" s="13" t="s">
        <v>149</v>
      </c>
      <c r="Z23" s="13" t="s">
        <v>159</v>
      </c>
      <c r="AA23" s="13" t="s">
        <v>159</v>
      </c>
      <c r="AB23" s="13" t="s">
        <v>149</v>
      </c>
      <c r="AC23" s="13" t="s">
        <v>159</v>
      </c>
      <c r="AD23" s="13" t="s">
        <v>149</v>
      </c>
      <c r="AE23" s="13" t="s">
        <v>149</v>
      </c>
      <c r="AF23" s="13" t="s">
        <v>149</v>
      </c>
      <c r="AG23" s="13" t="s">
        <v>149</v>
      </c>
      <c r="AH23" s="13" t="s">
        <v>149</v>
      </c>
      <c r="AI23" s="13" t="s">
        <v>149</v>
      </c>
      <c r="AJ23" s="13" t="s">
        <v>149</v>
      </c>
      <c r="AK23" s="13" t="s">
        <v>149</v>
      </c>
      <c r="AL23" s="13" t="s">
        <v>149</v>
      </c>
      <c r="AM23" s="13" t="s">
        <v>149</v>
      </c>
      <c r="AN23" s="13" t="s">
        <v>149</v>
      </c>
      <c r="AO23" s="13" t="s">
        <v>149</v>
      </c>
      <c r="AP23" s="13" t="s">
        <v>149</v>
      </c>
      <c r="AQ23" s="13" t="s">
        <v>149</v>
      </c>
      <c r="AR23" s="13" t="s">
        <v>149</v>
      </c>
      <c r="AS23" s="13" t="s">
        <v>159</v>
      </c>
      <c r="AT23" s="13" t="s">
        <v>159</v>
      </c>
      <c r="AU23" s="13" t="s">
        <v>149</v>
      </c>
      <c r="AV23" s="13" t="s">
        <v>149</v>
      </c>
      <c r="AW23" s="13" t="s">
        <v>149</v>
      </c>
      <c r="AX23" s="13" t="s">
        <v>149</v>
      </c>
      <c r="AY23" s="13" t="s">
        <v>149</v>
      </c>
      <c r="AZ23" s="13" t="s">
        <v>149</v>
      </c>
      <c r="BA23" s="13" t="s">
        <v>149</v>
      </c>
      <c r="BB23" s="13" t="s">
        <v>149</v>
      </c>
      <c r="BC23" s="13" t="s">
        <v>149</v>
      </c>
      <c r="BD23" s="13" t="s">
        <v>159</v>
      </c>
      <c r="BE23" s="13" t="s">
        <v>149</v>
      </c>
      <c r="BF23" s="13" t="s">
        <v>159</v>
      </c>
      <c r="BG23" s="13" t="s">
        <v>159</v>
      </c>
      <c r="BH23" s="13" t="s">
        <v>159</v>
      </c>
      <c r="BI23" s="13" t="s">
        <v>159</v>
      </c>
      <c r="BJ23" s="13" t="s">
        <v>161</v>
      </c>
      <c r="BK23" s="13" t="s">
        <v>161</v>
      </c>
      <c r="BL23" s="13" t="s">
        <v>149</v>
      </c>
      <c r="BM23" s="13" t="s">
        <v>149</v>
      </c>
      <c r="BN23" s="13" t="s">
        <v>161</v>
      </c>
      <c r="BO23" s="13" t="s">
        <v>161</v>
      </c>
      <c r="BP23" s="13" t="s">
        <v>161</v>
      </c>
      <c r="BQ23" s="13" t="s">
        <v>161</v>
      </c>
      <c r="BR23" s="46" t="s">
        <v>161</v>
      </c>
      <c r="BS23" s="13" t="s">
        <v>161</v>
      </c>
      <c r="BT23" s="13" t="s">
        <v>161</v>
      </c>
      <c r="BU23" s="13" t="s">
        <v>149</v>
      </c>
      <c r="BV23" s="13" t="s">
        <v>149</v>
      </c>
      <c r="BW23" s="13" t="s">
        <v>149</v>
      </c>
      <c r="BX23" s="13" t="s">
        <v>149</v>
      </c>
      <c r="BY23" s="13" t="s">
        <v>149</v>
      </c>
      <c r="BZ23" s="13" t="s">
        <v>149</v>
      </c>
      <c r="CA23" s="13" t="s">
        <v>149</v>
      </c>
      <c r="CB23" s="13" t="s">
        <v>149</v>
      </c>
      <c r="CC23" s="13" t="s">
        <v>149</v>
      </c>
      <c r="CD23" s="13" t="s">
        <v>149</v>
      </c>
      <c r="CE23" s="13" t="s">
        <v>149</v>
      </c>
      <c r="CF23" s="13" t="s">
        <v>149</v>
      </c>
      <c r="CG23" s="13" t="s">
        <v>161</v>
      </c>
      <c r="CH23" s="13" t="s">
        <v>149</v>
      </c>
      <c r="CI23" s="13" t="s">
        <v>149</v>
      </c>
      <c r="CJ23" s="13" t="s">
        <v>149</v>
      </c>
      <c r="CK23" s="13" t="s">
        <v>149</v>
      </c>
      <c r="CL23" s="13" t="s">
        <v>149</v>
      </c>
      <c r="CM23" s="13" t="s">
        <v>149</v>
      </c>
      <c r="CN23" s="13" t="s">
        <v>149</v>
      </c>
      <c r="CO23" s="13" t="s">
        <v>149</v>
      </c>
      <c r="CP23" s="13" t="s">
        <v>149</v>
      </c>
      <c r="CQ23" s="13" t="s">
        <v>149</v>
      </c>
      <c r="CR23" s="13" t="s">
        <v>149</v>
      </c>
      <c r="CS23" s="13" t="s">
        <v>149</v>
      </c>
      <c r="CT23" s="13" t="s">
        <v>149</v>
      </c>
      <c r="CU23" s="13" t="s">
        <v>149</v>
      </c>
      <c r="CV23" s="13" t="s">
        <v>149</v>
      </c>
      <c r="CW23" s="13" t="s">
        <v>149</v>
      </c>
      <c r="CX23" s="13" t="s">
        <v>149</v>
      </c>
      <c r="CY23" s="13" t="s">
        <v>149</v>
      </c>
      <c r="CZ23" s="13" t="s">
        <v>149</v>
      </c>
      <c r="DA23" s="13" t="s">
        <v>149</v>
      </c>
      <c r="DB23" s="13" t="s">
        <v>149</v>
      </c>
      <c r="DC23" s="13" t="s">
        <v>149</v>
      </c>
      <c r="DD23" s="13" t="s">
        <v>149</v>
      </c>
      <c r="DE23" s="13" t="s">
        <v>149</v>
      </c>
      <c r="DF23" s="13" t="s">
        <v>149</v>
      </c>
      <c r="DG23" s="13" t="s">
        <v>149</v>
      </c>
      <c r="DH23" s="13" t="s">
        <v>149</v>
      </c>
      <c r="DI23" s="13" t="s">
        <v>159</v>
      </c>
      <c r="DJ23" s="13" t="s">
        <v>149</v>
      </c>
      <c r="DK23" s="13" t="s">
        <v>161</v>
      </c>
      <c r="DL23" s="13" t="s">
        <v>149</v>
      </c>
      <c r="DM23" s="13" t="s">
        <v>159</v>
      </c>
      <c r="DN23" s="13" t="s">
        <v>149</v>
      </c>
      <c r="DO23" s="13" t="s">
        <v>149</v>
      </c>
      <c r="DP23" s="13" t="s">
        <v>149</v>
      </c>
      <c r="DQ23" s="13" t="s">
        <v>149</v>
      </c>
      <c r="DR23" s="13" t="s">
        <v>149</v>
      </c>
      <c r="DS23" s="13" t="s">
        <v>149</v>
      </c>
      <c r="DT23" s="13" t="s">
        <v>149</v>
      </c>
      <c r="DU23" s="13" t="s">
        <v>149</v>
      </c>
      <c r="DV23" s="13" t="s">
        <v>149</v>
      </c>
      <c r="DW23" s="13" t="s">
        <v>149</v>
      </c>
      <c r="DX23" s="13" t="s">
        <v>149</v>
      </c>
      <c r="DY23" s="13" t="s">
        <v>149</v>
      </c>
      <c r="DZ23" s="13" t="s">
        <v>161</v>
      </c>
      <c r="EA23" s="13" t="s">
        <v>159</v>
      </c>
      <c r="EB23" s="13" t="s">
        <v>149</v>
      </c>
      <c r="EC23" s="13" t="s">
        <v>150</v>
      </c>
      <c r="ED23" s="13" t="s">
        <v>149</v>
      </c>
      <c r="EE23" s="13" t="s">
        <v>161</v>
      </c>
      <c r="EF23" s="13" t="s">
        <v>149</v>
      </c>
      <c r="EG23" s="13" t="s">
        <v>150</v>
      </c>
      <c r="EH23" s="13" t="s">
        <v>149</v>
      </c>
      <c r="EI23" s="13" t="s">
        <v>149</v>
      </c>
      <c r="EJ23" s="13" t="s">
        <v>159</v>
      </c>
      <c r="EK23" s="13" t="s">
        <v>159</v>
      </c>
      <c r="EL23" s="13" t="s">
        <v>313</v>
      </c>
      <c r="EM23" s="13" t="s">
        <v>314</v>
      </c>
      <c r="EN23" s="13" t="s">
        <v>218</v>
      </c>
      <c r="EO23" s="13" t="s">
        <v>315</v>
      </c>
      <c r="EP23" s="13" t="s">
        <v>316</v>
      </c>
      <c r="EQ23" s="13" t="s">
        <v>256</v>
      </c>
      <c r="ER23" s="13" t="s">
        <v>222</v>
      </c>
      <c r="ES23" s="13" t="s">
        <v>223</v>
      </c>
    </row>
    <row r="24" spans="1:149" s="2" customFormat="1" ht="22.5" customHeight="1" x14ac:dyDescent="0.35">
      <c r="A24" s="29">
        <v>22</v>
      </c>
      <c r="B24" s="13" t="s">
        <v>317</v>
      </c>
      <c r="C24" s="8">
        <v>85357821945</v>
      </c>
      <c r="D24" s="13" t="s">
        <v>146</v>
      </c>
      <c r="E24" s="13" t="s">
        <v>280</v>
      </c>
      <c r="F24" s="1">
        <v>54</v>
      </c>
      <c r="G24" s="1">
        <v>4</v>
      </c>
      <c r="H24" s="13" t="s">
        <v>157</v>
      </c>
      <c r="I24" s="13" t="s">
        <v>210</v>
      </c>
      <c r="J24" s="7">
        <v>2000000</v>
      </c>
      <c r="K24" s="7">
        <v>2000000</v>
      </c>
      <c r="L24" s="13" t="s">
        <v>318</v>
      </c>
      <c r="M24" s="13" t="s">
        <v>147</v>
      </c>
      <c r="N24" s="1">
        <v>40</v>
      </c>
      <c r="O24" s="13" t="s">
        <v>226</v>
      </c>
      <c r="P24" s="1">
        <v>5</v>
      </c>
      <c r="Q24" s="8"/>
      <c r="R24" s="13" t="s">
        <v>159</v>
      </c>
      <c r="S24" s="13" t="s">
        <v>149</v>
      </c>
      <c r="T24" s="13" t="s">
        <v>149</v>
      </c>
      <c r="U24" s="13" t="s">
        <v>149</v>
      </c>
      <c r="V24" s="13" t="s">
        <v>149</v>
      </c>
      <c r="W24" s="13" t="s">
        <v>149</v>
      </c>
      <c r="X24" s="13" t="s">
        <v>159</v>
      </c>
      <c r="Y24" s="13" t="s">
        <v>149</v>
      </c>
      <c r="Z24" s="13" t="s">
        <v>159</v>
      </c>
      <c r="AA24" s="13" t="s">
        <v>159</v>
      </c>
      <c r="AB24" s="13" t="s">
        <v>149</v>
      </c>
      <c r="AC24" s="13" t="s">
        <v>159</v>
      </c>
      <c r="AD24" s="13" t="s">
        <v>149</v>
      </c>
      <c r="AE24" s="13" t="s">
        <v>149</v>
      </c>
      <c r="AF24" s="13" t="s">
        <v>149</v>
      </c>
      <c r="AG24" s="13" t="s">
        <v>149</v>
      </c>
      <c r="AH24" s="13" t="s">
        <v>149</v>
      </c>
      <c r="AI24" s="13" t="s">
        <v>149</v>
      </c>
      <c r="AJ24" s="13" t="s">
        <v>149</v>
      </c>
      <c r="AK24" s="13" t="s">
        <v>149</v>
      </c>
      <c r="AL24" s="13" t="s">
        <v>149</v>
      </c>
      <c r="AM24" s="13" t="s">
        <v>149</v>
      </c>
      <c r="AN24" s="13" t="s">
        <v>149</v>
      </c>
      <c r="AO24" s="13" t="s">
        <v>149</v>
      </c>
      <c r="AP24" s="13" t="s">
        <v>149</v>
      </c>
      <c r="AQ24" s="13" t="s">
        <v>149</v>
      </c>
      <c r="AR24" s="13" t="s">
        <v>149</v>
      </c>
      <c r="AS24" s="13" t="s">
        <v>159</v>
      </c>
      <c r="AT24" s="13" t="s">
        <v>159</v>
      </c>
      <c r="AU24" s="13" t="s">
        <v>149</v>
      </c>
      <c r="AV24" s="13" t="s">
        <v>149</v>
      </c>
      <c r="AW24" s="13" t="s">
        <v>149</v>
      </c>
      <c r="AX24" s="13" t="s">
        <v>149</v>
      </c>
      <c r="AY24" s="13" t="s">
        <v>149</v>
      </c>
      <c r="AZ24" s="13" t="s">
        <v>149</v>
      </c>
      <c r="BA24" s="13" t="s">
        <v>149</v>
      </c>
      <c r="BB24" s="13" t="s">
        <v>149</v>
      </c>
      <c r="BC24" s="13" t="s">
        <v>149</v>
      </c>
      <c r="BD24" s="13" t="s">
        <v>159</v>
      </c>
      <c r="BE24" s="13" t="s">
        <v>149</v>
      </c>
      <c r="BF24" s="13" t="s">
        <v>159</v>
      </c>
      <c r="BG24" s="13" t="s">
        <v>159</v>
      </c>
      <c r="BH24" s="13" t="s">
        <v>159</v>
      </c>
      <c r="BI24" s="13" t="s">
        <v>159</v>
      </c>
      <c r="BJ24" s="13" t="s">
        <v>149</v>
      </c>
      <c r="BK24" s="13" t="s">
        <v>149</v>
      </c>
      <c r="BL24" s="13" t="s">
        <v>149</v>
      </c>
      <c r="BM24" s="13" t="s">
        <v>149</v>
      </c>
      <c r="BN24" s="13" t="s">
        <v>149</v>
      </c>
      <c r="BO24" s="13" t="s">
        <v>149</v>
      </c>
      <c r="BP24" s="13" t="s">
        <v>161</v>
      </c>
      <c r="BQ24" s="13" t="s">
        <v>161</v>
      </c>
      <c r="BR24" s="46" t="s">
        <v>161</v>
      </c>
      <c r="BS24" s="13" t="s">
        <v>161</v>
      </c>
      <c r="BT24" s="13" t="s">
        <v>149</v>
      </c>
      <c r="BU24" s="13" t="s">
        <v>149</v>
      </c>
      <c r="BV24" s="13" t="s">
        <v>149</v>
      </c>
      <c r="BW24" s="13" t="s">
        <v>149</v>
      </c>
      <c r="BX24" s="13" t="s">
        <v>149</v>
      </c>
      <c r="BY24" s="13" t="s">
        <v>149</v>
      </c>
      <c r="BZ24" s="13" t="s">
        <v>149</v>
      </c>
      <c r="CA24" s="13" t="s">
        <v>149</v>
      </c>
      <c r="CB24" s="13" t="s">
        <v>149</v>
      </c>
      <c r="CC24" s="13" t="s">
        <v>149</v>
      </c>
      <c r="CD24" s="13" t="s">
        <v>149</v>
      </c>
      <c r="CE24" s="13" t="s">
        <v>149</v>
      </c>
      <c r="CF24" s="13" t="s">
        <v>149</v>
      </c>
      <c r="CG24" s="13" t="s">
        <v>149</v>
      </c>
      <c r="CH24" s="13" t="s">
        <v>149</v>
      </c>
      <c r="CI24" s="13" t="s">
        <v>149</v>
      </c>
      <c r="CJ24" s="13" t="s">
        <v>149</v>
      </c>
      <c r="CK24" s="13" t="s">
        <v>149</v>
      </c>
      <c r="CL24" s="13" t="s">
        <v>149</v>
      </c>
      <c r="CM24" s="13" t="s">
        <v>149</v>
      </c>
      <c r="CN24" s="13" t="s">
        <v>149</v>
      </c>
      <c r="CO24" s="13" t="s">
        <v>149</v>
      </c>
      <c r="CP24" s="13" t="s">
        <v>149</v>
      </c>
      <c r="CQ24" s="13" t="s">
        <v>149</v>
      </c>
      <c r="CR24" s="13" t="s">
        <v>149</v>
      </c>
      <c r="CS24" s="13" t="s">
        <v>149</v>
      </c>
      <c r="CT24" s="13" t="s">
        <v>149</v>
      </c>
      <c r="CU24" s="13" t="s">
        <v>149</v>
      </c>
      <c r="CV24" s="13" t="s">
        <v>149</v>
      </c>
      <c r="CW24" s="13" t="s">
        <v>149</v>
      </c>
      <c r="CX24" s="13" t="s">
        <v>149</v>
      </c>
      <c r="CY24" s="13" t="s">
        <v>149</v>
      </c>
      <c r="CZ24" s="13" t="s">
        <v>149</v>
      </c>
      <c r="DA24" s="13" t="s">
        <v>149</v>
      </c>
      <c r="DB24" s="13" t="s">
        <v>149</v>
      </c>
      <c r="DC24" s="13" t="s">
        <v>149</v>
      </c>
      <c r="DD24" s="13" t="s">
        <v>149</v>
      </c>
      <c r="DE24" s="13" t="s">
        <v>149</v>
      </c>
      <c r="DF24" s="13" t="s">
        <v>149</v>
      </c>
      <c r="DG24" s="13" t="s">
        <v>149</v>
      </c>
      <c r="DH24" s="13" t="s">
        <v>149</v>
      </c>
      <c r="DI24" s="13" t="s">
        <v>159</v>
      </c>
      <c r="DJ24" s="13" t="s">
        <v>149</v>
      </c>
      <c r="DK24" s="13" t="s">
        <v>149</v>
      </c>
      <c r="DL24" s="13" t="s">
        <v>149</v>
      </c>
      <c r="DM24" s="13" t="s">
        <v>159</v>
      </c>
      <c r="DN24" s="13" t="s">
        <v>149</v>
      </c>
      <c r="DO24" s="13" t="s">
        <v>149</v>
      </c>
      <c r="DP24" s="13" t="s">
        <v>149</v>
      </c>
      <c r="DQ24" s="13" t="s">
        <v>149</v>
      </c>
      <c r="DR24" s="13" t="s">
        <v>149</v>
      </c>
      <c r="DS24" s="13" t="s">
        <v>149</v>
      </c>
      <c r="DT24" s="13" t="s">
        <v>149</v>
      </c>
      <c r="DU24" s="13" t="s">
        <v>149</v>
      </c>
      <c r="DV24" s="13" t="s">
        <v>149</v>
      </c>
      <c r="DW24" s="13" t="s">
        <v>149</v>
      </c>
      <c r="DX24" s="13" t="s">
        <v>149</v>
      </c>
      <c r="DY24" s="13" t="s">
        <v>149</v>
      </c>
      <c r="DZ24" s="13" t="s">
        <v>149</v>
      </c>
      <c r="EA24" s="13" t="s">
        <v>159</v>
      </c>
      <c r="EB24" s="13" t="s">
        <v>149</v>
      </c>
      <c r="EC24" s="13" t="s">
        <v>159</v>
      </c>
      <c r="ED24" s="13" t="s">
        <v>149</v>
      </c>
      <c r="EE24" s="13" t="s">
        <v>149</v>
      </c>
      <c r="EF24" s="13" t="s">
        <v>149</v>
      </c>
      <c r="EG24" s="13" t="s">
        <v>159</v>
      </c>
      <c r="EH24" s="13" t="s">
        <v>149</v>
      </c>
      <c r="EI24" s="13" t="s">
        <v>149</v>
      </c>
      <c r="EJ24" s="13" t="s">
        <v>159</v>
      </c>
      <c r="EK24" s="13" t="s">
        <v>159</v>
      </c>
      <c r="EL24" s="13" t="s">
        <v>313</v>
      </c>
      <c r="EM24" s="13" t="s">
        <v>274</v>
      </c>
      <c r="EN24" s="13" t="s">
        <v>319</v>
      </c>
      <c r="EO24" s="13" t="s">
        <v>315</v>
      </c>
      <c r="EP24" s="13" t="s">
        <v>316</v>
      </c>
      <c r="EQ24" s="13" t="s">
        <v>256</v>
      </c>
      <c r="ER24" s="13" t="s">
        <v>320</v>
      </c>
      <c r="ES24" s="13" t="s">
        <v>223</v>
      </c>
    </row>
    <row r="25" spans="1:149" s="15" customFormat="1" ht="15.75" customHeight="1" x14ac:dyDescent="0.35">
      <c r="A25" s="29">
        <v>23</v>
      </c>
      <c r="B25" s="15" t="s">
        <v>321</v>
      </c>
      <c r="C25" s="13">
        <v>81365303142</v>
      </c>
      <c r="D25" s="15" t="s">
        <v>146</v>
      </c>
      <c r="E25" s="15" t="s">
        <v>322</v>
      </c>
      <c r="F25" s="15">
        <v>52</v>
      </c>
      <c r="G25" s="15">
        <v>5</v>
      </c>
      <c r="H25" s="15" t="s">
        <v>157</v>
      </c>
      <c r="I25" s="15" t="s">
        <v>210</v>
      </c>
      <c r="J25" s="19">
        <v>2000000</v>
      </c>
      <c r="K25" s="19">
        <v>2000000</v>
      </c>
      <c r="L25" s="15" t="s">
        <v>318</v>
      </c>
      <c r="M25" s="15" t="s">
        <v>147</v>
      </c>
      <c r="N25" s="15">
        <v>40</v>
      </c>
      <c r="O25" s="15" t="s">
        <v>226</v>
      </c>
      <c r="P25" s="15">
        <v>10</v>
      </c>
      <c r="Q25" s="15" t="s">
        <v>175</v>
      </c>
      <c r="R25" s="15" t="s">
        <v>159</v>
      </c>
      <c r="S25" s="15" t="s">
        <v>149</v>
      </c>
      <c r="T25" s="15" t="s">
        <v>160</v>
      </c>
      <c r="U25" s="15" t="s">
        <v>149</v>
      </c>
      <c r="V25" s="15" t="s">
        <v>149</v>
      </c>
      <c r="W25" s="15" t="s">
        <v>149</v>
      </c>
      <c r="X25" s="15" t="s">
        <v>159</v>
      </c>
      <c r="Y25" s="15" t="s">
        <v>149</v>
      </c>
      <c r="Z25" s="15" t="s">
        <v>159</v>
      </c>
      <c r="AA25" s="15" t="s">
        <v>159</v>
      </c>
      <c r="AB25" s="15" t="s">
        <v>149</v>
      </c>
      <c r="AC25" s="15" t="s">
        <v>159</v>
      </c>
      <c r="AD25" s="15" t="s">
        <v>149</v>
      </c>
      <c r="AE25" s="15" t="s">
        <v>149</v>
      </c>
      <c r="AF25" s="15" t="s">
        <v>149</v>
      </c>
      <c r="AG25" s="15" t="s">
        <v>149</v>
      </c>
      <c r="AH25" s="15" t="s">
        <v>149</v>
      </c>
      <c r="AI25" s="15" t="s">
        <v>160</v>
      </c>
      <c r="AJ25" s="15" t="s">
        <v>160</v>
      </c>
      <c r="AK25" s="15" t="s">
        <v>149</v>
      </c>
      <c r="AL25" s="15" t="s">
        <v>149</v>
      </c>
      <c r="AM25" s="15" t="s">
        <v>149</v>
      </c>
      <c r="AN25" s="15" t="s">
        <v>149</v>
      </c>
      <c r="AO25" s="15" t="s">
        <v>160</v>
      </c>
      <c r="AP25" s="15" t="s">
        <v>149</v>
      </c>
      <c r="AQ25" s="15" t="s">
        <v>149</v>
      </c>
      <c r="AR25" s="15" t="s">
        <v>149</v>
      </c>
      <c r="AS25" s="15" t="s">
        <v>159</v>
      </c>
      <c r="AT25" s="15" t="s">
        <v>159</v>
      </c>
      <c r="AU25" s="15" t="s">
        <v>149</v>
      </c>
      <c r="AV25" s="15" t="s">
        <v>149</v>
      </c>
      <c r="AW25" s="15" t="s">
        <v>160</v>
      </c>
      <c r="AX25" s="15" t="s">
        <v>149</v>
      </c>
      <c r="AY25" s="15" t="s">
        <v>149</v>
      </c>
      <c r="AZ25" s="15" t="s">
        <v>149</v>
      </c>
      <c r="BA25" s="15" t="s">
        <v>149</v>
      </c>
      <c r="BB25" s="15" t="s">
        <v>149</v>
      </c>
      <c r="BC25" s="15" t="s">
        <v>149</v>
      </c>
      <c r="BD25" s="15" t="s">
        <v>160</v>
      </c>
      <c r="BE25" s="15" t="s">
        <v>149</v>
      </c>
      <c r="BF25" s="15" t="s">
        <v>159</v>
      </c>
      <c r="BG25" s="15" t="s">
        <v>159</v>
      </c>
      <c r="BH25" s="15" t="s">
        <v>159</v>
      </c>
      <c r="BI25" s="15" t="s">
        <v>159</v>
      </c>
      <c r="BJ25" s="15" t="s">
        <v>149</v>
      </c>
      <c r="BK25" s="15" t="s">
        <v>149</v>
      </c>
      <c r="BL25" s="15" t="s">
        <v>149</v>
      </c>
      <c r="BM25" s="15" t="s">
        <v>149</v>
      </c>
      <c r="BN25" s="15" t="s">
        <v>149</v>
      </c>
      <c r="BO25" s="15" t="s">
        <v>149</v>
      </c>
      <c r="BP25" s="15" t="s">
        <v>149</v>
      </c>
      <c r="BQ25" s="15" t="s">
        <v>149</v>
      </c>
      <c r="BR25" s="16" t="s">
        <v>149</v>
      </c>
      <c r="BS25" s="15" t="s">
        <v>149</v>
      </c>
      <c r="BT25" s="15" t="s">
        <v>149</v>
      </c>
      <c r="BU25" s="15" t="s">
        <v>149</v>
      </c>
      <c r="BV25" s="15" t="s">
        <v>149</v>
      </c>
      <c r="BW25" s="15" t="s">
        <v>161</v>
      </c>
      <c r="BX25" s="15" t="s">
        <v>323</v>
      </c>
      <c r="BY25" s="15" t="s">
        <v>149</v>
      </c>
      <c r="BZ25" s="15" t="s">
        <v>149</v>
      </c>
      <c r="CA25" s="15" t="s">
        <v>149</v>
      </c>
      <c r="CB25" s="15" t="s">
        <v>149</v>
      </c>
      <c r="CC25" s="15" t="s">
        <v>149</v>
      </c>
      <c r="CD25" s="15" t="s">
        <v>149</v>
      </c>
      <c r="CE25" s="15" t="s">
        <v>149</v>
      </c>
      <c r="CF25" s="15" t="s">
        <v>160</v>
      </c>
      <c r="CG25" s="15" t="s">
        <v>149</v>
      </c>
      <c r="CH25" s="15" t="s">
        <v>149</v>
      </c>
      <c r="CI25" s="15" t="s">
        <v>149</v>
      </c>
      <c r="CJ25" s="15" t="s">
        <v>149</v>
      </c>
      <c r="CK25" s="15" t="s">
        <v>149</v>
      </c>
      <c r="CL25" s="15" t="s">
        <v>149</v>
      </c>
      <c r="CM25" s="15" t="s">
        <v>149</v>
      </c>
      <c r="CN25" s="15" t="s">
        <v>149</v>
      </c>
      <c r="CO25" s="15" t="s">
        <v>149</v>
      </c>
      <c r="CP25" s="15" t="s">
        <v>149</v>
      </c>
      <c r="CQ25" s="15" t="s">
        <v>160</v>
      </c>
      <c r="CR25" s="15" t="s">
        <v>149</v>
      </c>
      <c r="CS25" s="15" t="s">
        <v>149</v>
      </c>
      <c r="CT25" s="15" t="s">
        <v>149</v>
      </c>
      <c r="CU25" s="15" t="s">
        <v>161</v>
      </c>
      <c r="CV25" s="15" t="s">
        <v>149</v>
      </c>
      <c r="CW25" s="15" t="s">
        <v>149</v>
      </c>
      <c r="CX25" s="15" t="s">
        <v>149</v>
      </c>
      <c r="CY25" s="15" t="s">
        <v>149</v>
      </c>
      <c r="CZ25" s="15" t="s">
        <v>149</v>
      </c>
      <c r="DA25" s="15" t="s">
        <v>149</v>
      </c>
      <c r="DB25" s="15" t="s">
        <v>149</v>
      </c>
      <c r="DC25" s="15" t="s">
        <v>149</v>
      </c>
      <c r="DD25" s="15" t="s">
        <v>149</v>
      </c>
      <c r="DE25" s="15" t="s">
        <v>149</v>
      </c>
      <c r="DF25" s="15" t="s">
        <v>149</v>
      </c>
      <c r="DG25" s="15" t="s">
        <v>149</v>
      </c>
      <c r="DH25" s="15" t="s">
        <v>149</v>
      </c>
      <c r="DI25" s="15" t="s">
        <v>159</v>
      </c>
      <c r="DJ25" s="15" t="s">
        <v>149</v>
      </c>
      <c r="DK25" s="15" t="s">
        <v>149</v>
      </c>
      <c r="DL25" s="15" t="s">
        <v>149</v>
      </c>
      <c r="DM25" s="15" t="s">
        <v>159</v>
      </c>
      <c r="DN25" s="15" t="s">
        <v>149</v>
      </c>
      <c r="DO25" s="15" t="s">
        <v>149</v>
      </c>
      <c r="DP25" s="15" t="s">
        <v>160</v>
      </c>
      <c r="DQ25" s="15" t="s">
        <v>149</v>
      </c>
      <c r="DR25" s="15" t="s">
        <v>149</v>
      </c>
      <c r="DS25" s="15" t="s">
        <v>149</v>
      </c>
      <c r="DT25" s="15" t="s">
        <v>149</v>
      </c>
      <c r="DU25" s="15" t="s">
        <v>149</v>
      </c>
      <c r="DV25" s="15" t="s">
        <v>149</v>
      </c>
      <c r="DW25" s="15" t="s">
        <v>149</v>
      </c>
      <c r="DX25" s="15" t="s">
        <v>149</v>
      </c>
      <c r="DY25" s="15" t="s">
        <v>149</v>
      </c>
      <c r="DZ25" s="15" t="s">
        <v>149</v>
      </c>
      <c r="EA25" s="15" t="s">
        <v>159</v>
      </c>
      <c r="EB25" s="15" t="s">
        <v>149</v>
      </c>
      <c r="EC25" s="15" t="s">
        <v>160</v>
      </c>
      <c r="ED25" s="15" t="s">
        <v>160</v>
      </c>
      <c r="EE25" s="15" t="s">
        <v>149</v>
      </c>
      <c r="EF25" s="15" t="s">
        <v>149</v>
      </c>
      <c r="EG25" s="15" t="s">
        <v>159</v>
      </c>
      <c r="EH25" s="15" t="s">
        <v>149</v>
      </c>
      <c r="EI25" s="15" t="s">
        <v>149</v>
      </c>
      <c r="EJ25" s="15" t="s">
        <v>159</v>
      </c>
      <c r="EK25" s="15" t="s">
        <v>159</v>
      </c>
      <c r="EL25" s="15" t="s">
        <v>313</v>
      </c>
      <c r="EM25" s="15" t="s">
        <v>324</v>
      </c>
      <c r="EN25" s="15" t="s">
        <v>218</v>
      </c>
      <c r="EO25" s="15" t="s">
        <v>315</v>
      </c>
      <c r="EP25" s="15" t="s">
        <v>316</v>
      </c>
      <c r="EQ25" s="15" t="s">
        <v>256</v>
      </c>
      <c r="ER25" s="15" t="s">
        <v>222</v>
      </c>
      <c r="ES25" s="15" t="s">
        <v>223</v>
      </c>
    </row>
    <row r="26" spans="1:149" s="15" customFormat="1" ht="15.75" customHeight="1" x14ac:dyDescent="0.35">
      <c r="A26" s="34">
        <v>24</v>
      </c>
      <c r="B26" s="17" t="s">
        <v>325</v>
      </c>
      <c r="C26" s="14">
        <v>85278767807</v>
      </c>
      <c r="D26" s="17" t="s">
        <v>146</v>
      </c>
      <c r="E26" s="17" t="s">
        <v>322</v>
      </c>
      <c r="F26" s="17">
        <v>40</v>
      </c>
      <c r="G26" s="17">
        <v>6</v>
      </c>
      <c r="H26" s="17" t="s">
        <v>270</v>
      </c>
      <c r="I26" s="17" t="s">
        <v>172</v>
      </c>
      <c r="J26" s="18">
        <v>2000000</v>
      </c>
      <c r="K26" s="18">
        <v>2000000</v>
      </c>
      <c r="L26" s="17" t="s">
        <v>318</v>
      </c>
      <c r="M26" s="17" t="s">
        <v>147</v>
      </c>
      <c r="N26" s="17">
        <v>135</v>
      </c>
      <c r="O26" s="17" t="s">
        <v>226</v>
      </c>
      <c r="P26" s="17">
        <v>4</v>
      </c>
      <c r="Q26" s="17" t="s">
        <v>175</v>
      </c>
      <c r="R26" s="17" t="s">
        <v>159</v>
      </c>
      <c r="S26" s="17" t="s">
        <v>149</v>
      </c>
      <c r="T26" s="17" t="s">
        <v>149</v>
      </c>
      <c r="U26" s="17" t="s">
        <v>149</v>
      </c>
      <c r="V26" s="17" t="s">
        <v>149</v>
      </c>
      <c r="W26" s="17" t="s">
        <v>149</v>
      </c>
      <c r="X26" s="17" t="s">
        <v>159</v>
      </c>
      <c r="Y26" s="17" t="s">
        <v>149</v>
      </c>
      <c r="Z26" s="17" t="s">
        <v>159</v>
      </c>
      <c r="AA26" s="17" t="s">
        <v>159</v>
      </c>
      <c r="AB26" s="17" t="s">
        <v>149</v>
      </c>
      <c r="AC26" s="17" t="s">
        <v>159</v>
      </c>
      <c r="AD26" s="17" t="s">
        <v>149</v>
      </c>
      <c r="AE26" s="17" t="s">
        <v>149</v>
      </c>
      <c r="AF26" s="17" t="s">
        <v>149</v>
      </c>
      <c r="AG26" s="17" t="s">
        <v>149</v>
      </c>
      <c r="AH26" s="17" t="s">
        <v>149</v>
      </c>
      <c r="AI26" s="17" t="s">
        <v>149</v>
      </c>
      <c r="AJ26" s="17" t="s">
        <v>149</v>
      </c>
      <c r="AK26" s="17" t="s">
        <v>149</v>
      </c>
      <c r="AL26" s="17" t="s">
        <v>149</v>
      </c>
      <c r="AM26" s="17" t="s">
        <v>149</v>
      </c>
      <c r="AN26" s="17" t="s">
        <v>149</v>
      </c>
      <c r="AO26" s="17" t="s">
        <v>149</v>
      </c>
      <c r="AP26" s="17" t="s">
        <v>149</v>
      </c>
      <c r="AQ26" s="17" t="s">
        <v>149</v>
      </c>
      <c r="AR26" s="17" t="s">
        <v>149</v>
      </c>
      <c r="AS26" s="17" t="s">
        <v>159</v>
      </c>
      <c r="AT26" s="17" t="s">
        <v>159</v>
      </c>
      <c r="AU26" s="17" t="s">
        <v>149</v>
      </c>
      <c r="AV26" s="17" t="s">
        <v>149</v>
      </c>
      <c r="AW26" s="17" t="s">
        <v>149</v>
      </c>
      <c r="AX26" s="17" t="s">
        <v>149</v>
      </c>
      <c r="AY26" s="17" t="s">
        <v>149</v>
      </c>
      <c r="AZ26" s="17" t="s">
        <v>149</v>
      </c>
      <c r="BA26" s="17" t="s">
        <v>149</v>
      </c>
      <c r="BB26" s="17" t="s">
        <v>149</v>
      </c>
      <c r="BC26" s="17" t="s">
        <v>149</v>
      </c>
      <c r="BD26" s="17" t="s">
        <v>159</v>
      </c>
      <c r="BE26" s="17" t="s">
        <v>149</v>
      </c>
      <c r="BF26" s="17" t="s">
        <v>159</v>
      </c>
      <c r="BG26" s="17" t="s">
        <v>159</v>
      </c>
      <c r="BH26" s="17" t="s">
        <v>159</v>
      </c>
      <c r="BI26" s="17" t="s">
        <v>159</v>
      </c>
      <c r="BJ26" s="17" t="s">
        <v>149</v>
      </c>
      <c r="BK26" s="17" t="s">
        <v>149</v>
      </c>
      <c r="BL26" s="17" t="s">
        <v>149</v>
      </c>
      <c r="BM26" s="17" t="s">
        <v>149</v>
      </c>
      <c r="BN26" s="17" t="s">
        <v>149</v>
      </c>
      <c r="BO26" s="17" t="s">
        <v>149</v>
      </c>
      <c r="BP26" s="17" t="s">
        <v>149</v>
      </c>
      <c r="BQ26" s="17" t="s">
        <v>149</v>
      </c>
      <c r="BR26" s="47" t="s">
        <v>149</v>
      </c>
      <c r="BS26" s="17" t="s">
        <v>149</v>
      </c>
      <c r="BT26" s="17" t="s">
        <v>149</v>
      </c>
      <c r="BU26" s="17" t="s">
        <v>149</v>
      </c>
      <c r="BV26" s="17" t="s">
        <v>149</v>
      </c>
      <c r="BW26" s="17" t="s">
        <v>149</v>
      </c>
      <c r="BX26" s="17" t="s">
        <v>149</v>
      </c>
      <c r="BY26" s="17" t="s">
        <v>149</v>
      </c>
      <c r="BZ26" s="17" t="s">
        <v>149</v>
      </c>
      <c r="CA26" s="17" t="s">
        <v>149</v>
      </c>
      <c r="CB26" s="17" t="s">
        <v>149</v>
      </c>
      <c r="CC26" s="17" t="s">
        <v>149</v>
      </c>
      <c r="CD26" s="17" t="s">
        <v>149</v>
      </c>
      <c r="CE26" s="17" t="s">
        <v>149</v>
      </c>
      <c r="CF26" s="17" t="s">
        <v>149</v>
      </c>
      <c r="CG26" s="17" t="s">
        <v>149</v>
      </c>
      <c r="CH26" s="17" t="s">
        <v>149</v>
      </c>
      <c r="CI26" s="17" t="s">
        <v>149</v>
      </c>
      <c r="CJ26" s="17" t="s">
        <v>149</v>
      </c>
      <c r="CK26" s="17" t="s">
        <v>149</v>
      </c>
      <c r="CL26" s="17" t="s">
        <v>149</v>
      </c>
      <c r="CM26" s="17" t="s">
        <v>149</v>
      </c>
      <c r="CN26" s="17" t="s">
        <v>149</v>
      </c>
      <c r="CO26" s="17" t="s">
        <v>149</v>
      </c>
      <c r="CP26" s="17" t="s">
        <v>149</v>
      </c>
      <c r="CQ26" s="17" t="s">
        <v>149</v>
      </c>
      <c r="CR26" s="17" t="s">
        <v>149</v>
      </c>
      <c r="CS26" s="17" t="s">
        <v>149</v>
      </c>
      <c r="CT26" s="17" t="s">
        <v>149</v>
      </c>
      <c r="CU26" s="17" t="s">
        <v>149</v>
      </c>
      <c r="CV26" s="17" t="s">
        <v>149</v>
      </c>
      <c r="CW26" s="17" t="s">
        <v>149</v>
      </c>
      <c r="CX26" s="17" t="s">
        <v>149</v>
      </c>
      <c r="CY26" s="17" t="s">
        <v>149</v>
      </c>
      <c r="CZ26" s="17" t="s">
        <v>149</v>
      </c>
      <c r="DA26" s="17" t="s">
        <v>149</v>
      </c>
      <c r="DB26" s="17" t="s">
        <v>149</v>
      </c>
      <c r="DC26" s="17" t="s">
        <v>149</v>
      </c>
      <c r="DD26" s="17" t="s">
        <v>149</v>
      </c>
      <c r="DE26" s="17" t="s">
        <v>149</v>
      </c>
      <c r="DF26" s="17" t="s">
        <v>326</v>
      </c>
      <c r="DG26" s="17" t="s">
        <v>149</v>
      </c>
      <c r="DH26" s="17" t="s">
        <v>149</v>
      </c>
      <c r="DI26" s="17" t="s">
        <v>159</v>
      </c>
      <c r="DJ26" s="17" t="s">
        <v>149</v>
      </c>
      <c r="DK26" s="17" t="s">
        <v>149</v>
      </c>
      <c r="DL26" s="17" t="s">
        <v>149</v>
      </c>
      <c r="DM26" s="17" t="s">
        <v>159</v>
      </c>
      <c r="DN26" s="17" t="s">
        <v>149</v>
      </c>
      <c r="DO26" s="17" t="s">
        <v>149</v>
      </c>
      <c r="DP26" s="17" t="s">
        <v>149</v>
      </c>
      <c r="DQ26" s="17" t="s">
        <v>149</v>
      </c>
      <c r="DR26" s="17" t="s">
        <v>149</v>
      </c>
      <c r="DS26" s="17" t="s">
        <v>149</v>
      </c>
      <c r="DT26" s="17" t="s">
        <v>149</v>
      </c>
      <c r="DU26" s="17" t="s">
        <v>149</v>
      </c>
      <c r="DV26" s="17" t="s">
        <v>149</v>
      </c>
      <c r="DW26" s="17" t="s">
        <v>149</v>
      </c>
      <c r="DX26" s="17" t="s">
        <v>149</v>
      </c>
      <c r="DY26" s="17" t="s">
        <v>149</v>
      </c>
      <c r="DZ26" s="17" t="s">
        <v>149</v>
      </c>
      <c r="EA26" s="17" t="s">
        <v>159</v>
      </c>
      <c r="EB26" s="17" t="s">
        <v>149</v>
      </c>
      <c r="EC26" s="17" t="s">
        <v>159</v>
      </c>
      <c r="ED26" s="17" t="s">
        <v>149</v>
      </c>
      <c r="EE26" s="17" t="s">
        <v>149</v>
      </c>
      <c r="EF26" s="17" t="s">
        <v>149</v>
      </c>
      <c r="EG26" s="17" t="s">
        <v>159</v>
      </c>
      <c r="EH26" s="17" t="s">
        <v>149</v>
      </c>
      <c r="EI26" s="17" t="s">
        <v>149</v>
      </c>
      <c r="EJ26" s="17" t="s">
        <v>159</v>
      </c>
      <c r="EK26" s="17" t="s">
        <v>159</v>
      </c>
      <c r="EL26" s="17" t="s">
        <v>216</v>
      </c>
      <c r="EM26" s="17" t="s">
        <v>324</v>
      </c>
      <c r="EN26" s="17" t="s">
        <v>218</v>
      </c>
      <c r="EO26" s="17" t="s">
        <v>219</v>
      </c>
      <c r="EP26" s="17" t="s">
        <v>327</v>
      </c>
      <c r="EQ26" s="17" t="s">
        <v>256</v>
      </c>
      <c r="ER26" s="17" t="s">
        <v>222</v>
      </c>
      <c r="ES26" s="17" t="s">
        <v>223</v>
      </c>
    </row>
    <row r="27" spans="1:149" s="15" customFormat="1" ht="15.75" customHeight="1" x14ac:dyDescent="0.35">
      <c r="A27" s="34">
        <v>25</v>
      </c>
      <c r="B27" s="17" t="s">
        <v>328</v>
      </c>
      <c r="C27" s="14">
        <v>81276434391</v>
      </c>
      <c r="D27" s="17" t="s">
        <v>146</v>
      </c>
      <c r="E27" s="17" t="s">
        <v>329</v>
      </c>
      <c r="F27" s="17">
        <v>66</v>
      </c>
      <c r="G27" s="17">
        <v>3</v>
      </c>
      <c r="H27" s="17" t="s">
        <v>157</v>
      </c>
      <c r="I27" s="17" t="s">
        <v>210</v>
      </c>
      <c r="J27" s="18">
        <v>1000000</v>
      </c>
      <c r="K27" s="18">
        <v>1000000</v>
      </c>
      <c r="L27" s="17" t="s">
        <v>173</v>
      </c>
      <c r="M27" s="17" t="s">
        <v>147</v>
      </c>
      <c r="N27" s="17">
        <v>20</v>
      </c>
      <c r="O27" s="17" t="s">
        <v>226</v>
      </c>
      <c r="P27" s="17">
        <v>6</v>
      </c>
      <c r="Q27" s="17" t="s">
        <v>175</v>
      </c>
      <c r="R27" s="17" t="s">
        <v>159</v>
      </c>
      <c r="S27" s="17" t="s">
        <v>149</v>
      </c>
      <c r="T27" s="17" t="s">
        <v>149</v>
      </c>
      <c r="U27" s="17" t="s">
        <v>149</v>
      </c>
      <c r="V27" s="17" t="s">
        <v>149</v>
      </c>
      <c r="W27" s="17" t="s">
        <v>149</v>
      </c>
      <c r="X27" s="17" t="s">
        <v>159</v>
      </c>
      <c r="Y27" s="17" t="s">
        <v>149</v>
      </c>
      <c r="Z27" s="17" t="s">
        <v>159</v>
      </c>
      <c r="AA27" s="17" t="s">
        <v>159</v>
      </c>
      <c r="AB27" s="17" t="s">
        <v>149</v>
      </c>
      <c r="AC27" s="17" t="s">
        <v>159</v>
      </c>
      <c r="AD27" s="17" t="s">
        <v>149</v>
      </c>
      <c r="AE27" s="17" t="s">
        <v>149</v>
      </c>
      <c r="AF27" s="17" t="s">
        <v>149</v>
      </c>
      <c r="AG27" s="17" t="s">
        <v>149</v>
      </c>
      <c r="AH27" s="17" t="s">
        <v>149</v>
      </c>
      <c r="AI27" s="17" t="s">
        <v>149</v>
      </c>
      <c r="AJ27" s="17" t="s">
        <v>149</v>
      </c>
      <c r="AK27" s="17" t="s">
        <v>149</v>
      </c>
      <c r="AL27" s="17" t="s">
        <v>149</v>
      </c>
      <c r="AM27" s="17" t="s">
        <v>149</v>
      </c>
      <c r="AN27" s="17" t="s">
        <v>149</v>
      </c>
      <c r="AO27" s="17" t="s">
        <v>149</v>
      </c>
      <c r="AP27" s="17" t="s">
        <v>149</v>
      </c>
      <c r="AQ27" s="17" t="s">
        <v>149</v>
      </c>
      <c r="AR27" s="17" t="s">
        <v>149</v>
      </c>
      <c r="AS27" s="17" t="s">
        <v>159</v>
      </c>
      <c r="AT27" s="17" t="s">
        <v>159</v>
      </c>
      <c r="AU27" s="17" t="s">
        <v>149</v>
      </c>
      <c r="AV27" s="17" t="s">
        <v>149</v>
      </c>
      <c r="AW27" s="17" t="s">
        <v>149</v>
      </c>
      <c r="AX27" s="17" t="s">
        <v>149</v>
      </c>
      <c r="AY27" s="17" t="s">
        <v>149</v>
      </c>
      <c r="AZ27" s="17" t="s">
        <v>149</v>
      </c>
      <c r="BA27" s="17" t="s">
        <v>149</v>
      </c>
      <c r="BB27" s="17" t="s">
        <v>149</v>
      </c>
      <c r="BC27" s="17" t="s">
        <v>149</v>
      </c>
      <c r="BD27" s="17" t="s">
        <v>159</v>
      </c>
      <c r="BE27" s="17" t="s">
        <v>149</v>
      </c>
      <c r="BF27" s="17" t="s">
        <v>159</v>
      </c>
      <c r="BG27" s="17" t="s">
        <v>159</v>
      </c>
      <c r="BH27" s="17" t="s">
        <v>159</v>
      </c>
      <c r="BI27" s="17" t="s">
        <v>160</v>
      </c>
      <c r="BJ27" s="17" t="s">
        <v>149</v>
      </c>
      <c r="BK27" s="17" t="s">
        <v>160</v>
      </c>
      <c r="BL27" s="17" t="s">
        <v>149</v>
      </c>
      <c r="BM27" s="17" t="s">
        <v>149</v>
      </c>
      <c r="BN27" s="17" t="s">
        <v>149</v>
      </c>
      <c r="BO27" s="17" t="s">
        <v>161</v>
      </c>
      <c r="BP27" s="17" t="s">
        <v>149</v>
      </c>
      <c r="BQ27" s="17" t="s">
        <v>161</v>
      </c>
      <c r="BR27" s="47" t="s">
        <v>149</v>
      </c>
      <c r="BS27" s="17" t="s">
        <v>149</v>
      </c>
      <c r="BT27" s="17" t="s">
        <v>149</v>
      </c>
      <c r="BU27" s="17" t="s">
        <v>149</v>
      </c>
      <c r="BV27" s="17" t="s">
        <v>149</v>
      </c>
      <c r="BW27" s="17" t="s">
        <v>149</v>
      </c>
      <c r="BX27" s="17" t="s">
        <v>323</v>
      </c>
      <c r="BY27" s="17" t="s">
        <v>149</v>
      </c>
      <c r="BZ27" s="17" t="s">
        <v>149</v>
      </c>
      <c r="CA27" s="17" t="s">
        <v>149</v>
      </c>
      <c r="CB27" s="17" t="s">
        <v>149</v>
      </c>
      <c r="CC27" s="17" t="s">
        <v>160</v>
      </c>
      <c r="CD27" s="17" t="s">
        <v>149</v>
      </c>
      <c r="CE27" s="17" t="s">
        <v>149</v>
      </c>
      <c r="CF27" s="17" t="s">
        <v>149</v>
      </c>
      <c r="CG27" s="17" t="s">
        <v>149</v>
      </c>
      <c r="CH27" s="17" t="s">
        <v>197</v>
      </c>
      <c r="CI27" s="17" t="s">
        <v>161</v>
      </c>
      <c r="CJ27" s="17" t="s">
        <v>160</v>
      </c>
      <c r="CK27" s="17" t="s">
        <v>149</v>
      </c>
      <c r="CL27" s="17" t="s">
        <v>161</v>
      </c>
      <c r="CM27" s="17" t="s">
        <v>149</v>
      </c>
      <c r="CN27" s="17" t="s">
        <v>161</v>
      </c>
      <c r="CO27" s="17" t="s">
        <v>160</v>
      </c>
      <c r="CP27" s="17" t="s">
        <v>149</v>
      </c>
      <c r="CQ27" s="17" t="s">
        <v>149</v>
      </c>
      <c r="CR27" s="17" t="s">
        <v>149</v>
      </c>
      <c r="CS27" s="17" t="s">
        <v>149</v>
      </c>
      <c r="CT27" s="17" t="s">
        <v>149</v>
      </c>
      <c r="CU27" s="17" t="s">
        <v>161</v>
      </c>
      <c r="CV27" s="17" t="s">
        <v>160</v>
      </c>
      <c r="CW27" s="17" t="s">
        <v>149</v>
      </c>
      <c r="CX27" s="17" t="s">
        <v>160</v>
      </c>
      <c r="CY27" s="17" t="s">
        <v>149</v>
      </c>
      <c r="CZ27" s="17" t="s">
        <v>149</v>
      </c>
      <c r="DA27" s="17" t="s">
        <v>161</v>
      </c>
      <c r="DB27" s="17" t="s">
        <v>149</v>
      </c>
      <c r="DC27" s="17" t="s">
        <v>149</v>
      </c>
      <c r="DD27" s="17" t="s">
        <v>161</v>
      </c>
      <c r="DE27" s="17" t="s">
        <v>149</v>
      </c>
      <c r="DF27" s="17" t="s">
        <v>149</v>
      </c>
      <c r="DG27" s="17" t="s">
        <v>161</v>
      </c>
      <c r="DH27" s="17" t="s">
        <v>160</v>
      </c>
      <c r="DI27" s="17" t="s">
        <v>159</v>
      </c>
      <c r="DJ27" s="17" t="s">
        <v>149</v>
      </c>
      <c r="DK27" s="17" t="s">
        <v>149</v>
      </c>
      <c r="DL27" s="17" t="s">
        <v>149</v>
      </c>
      <c r="DM27" s="17" t="s">
        <v>160</v>
      </c>
      <c r="DN27" s="17" t="s">
        <v>149</v>
      </c>
      <c r="DO27" s="17" t="s">
        <v>149</v>
      </c>
      <c r="DP27" s="17" t="s">
        <v>161</v>
      </c>
      <c r="DQ27" s="17" t="s">
        <v>160</v>
      </c>
      <c r="DR27" s="17" t="s">
        <v>149</v>
      </c>
      <c r="DS27" s="17" t="s">
        <v>149</v>
      </c>
      <c r="DT27" s="17" t="s">
        <v>149</v>
      </c>
      <c r="DU27" s="17" t="s">
        <v>149</v>
      </c>
      <c r="DV27" s="17" t="s">
        <v>161</v>
      </c>
      <c r="DW27" s="17" t="s">
        <v>161</v>
      </c>
      <c r="DX27" s="17" t="s">
        <v>149</v>
      </c>
      <c r="DY27" s="17" t="s">
        <v>149</v>
      </c>
      <c r="DZ27" s="17" t="s">
        <v>149</v>
      </c>
      <c r="EA27" s="17" t="s">
        <v>159</v>
      </c>
      <c r="EB27" s="17" t="s">
        <v>161</v>
      </c>
      <c r="EC27" s="17" t="s">
        <v>160</v>
      </c>
      <c r="ED27" s="17" t="s">
        <v>149</v>
      </c>
      <c r="EE27" s="17" t="s">
        <v>149</v>
      </c>
      <c r="EF27" s="17" t="s">
        <v>149</v>
      </c>
      <c r="EG27" s="17" t="s">
        <v>160</v>
      </c>
      <c r="EH27" s="17" t="s">
        <v>161</v>
      </c>
      <c r="EI27" s="17" t="s">
        <v>149</v>
      </c>
      <c r="EJ27" s="17" t="s">
        <v>159</v>
      </c>
      <c r="EK27" s="17" t="s">
        <v>159</v>
      </c>
      <c r="EL27" s="17" t="s">
        <v>330</v>
      </c>
      <c r="EM27" s="17" t="s">
        <v>274</v>
      </c>
      <c r="EN27" s="17" t="s">
        <v>331</v>
      </c>
      <c r="EO27" s="17" t="s">
        <v>332</v>
      </c>
      <c r="EP27" s="17" t="s">
        <v>327</v>
      </c>
      <c r="EQ27" s="17" t="s">
        <v>256</v>
      </c>
      <c r="ER27" s="17" t="s">
        <v>222</v>
      </c>
      <c r="ES27" s="17" t="s">
        <v>289</v>
      </c>
    </row>
    <row r="28" spans="1:149" s="15" customFormat="1" ht="15.75" customHeight="1" x14ac:dyDescent="0.35">
      <c r="A28" s="34">
        <v>26</v>
      </c>
      <c r="B28" s="17" t="s">
        <v>333</v>
      </c>
      <c r="C28" s="14">
        <v>85265566027</v>
      </c>
      <c r="D28" s="17" t="s">
        <v>146</v>
      </c>
      <c r="E28" s="17" t="s">
        <v>322</v>
      </c>
      <c r="F28" s="17">
        <v>47</v>
      </c>
      <c r="G28" s="17">
        <v>6</v>
      </c>
      <c r="H28" s="17" t="s">
        <v>157</v>
      </c>
      <c r="I28" s="17" t="s">
        <v>210</v>
      </c>
      <c r="J28" s="18">
        <v>2000000</v>
      </c>
      <c r="K28" s="18">
        <v>1500000</v>
      </c>
      <c r="L28" s="17" t="s">
        <v>173</v>
      </c>
      <c r="M28" s="17" t="s">
        <v>147</v>
      </c>
      <c r="N28" s="17">
        <v>50</v>
      </c>
      <c r="O28" s="17" t="s">
        <v>226</v>
      </c>
      <c r="P28" s="17">
        <v>6</v>
      </c>
      <c r="Q28" s="17" t="s">
        <v>175</v>
      </c>
      <c r="R28" s="17" t="s">
        <v>159</v>
      </c>
      <c r="S28" s="17" t="s">
        <v>149</v>
      </c>
      <c r="T28" s="17" t="s">
        <v>149</v>
      </c>
      <c r="U28" s="17" t="s">
        <v>149</v>
      </c>
      <c r="V28" s="17" t="s">
        <v>149</v>
      </c>
      <c r="W28" s="17" t="s">
        <v>149</v>
      </c>
      <c r="X28" s="17" t="s">
        <v>159</v>
      </c>
      <c r="Y28" s="17" t="s">
        <v>149</v>
      </c>
      <c r="Z28" s="17" t="s">
        <v>159</v>
      </c>
      <c r="AA28" s="17" t="s">
        <v>159</v>
      </c>
      <c r="AB28" s="17" t="s">
        <v>149</v>
      </c>
      <c r="AC28" s="17" t="s">
        <v>159</v>
      </c>
      <c r="AD28" s="17" t="s">
        <v>149</v>
      </c>
      <c r="AE28" s="17" t="s">
        <v>149</v>
      </c>
      <c r="AF28" s="17" t="s">
        <v>149</v>
      </c>
      <c r="AG28" s="17" t="s">
        <v>149</v>
      </c>
      <c r="AH28" s="17" t="s">
        <v>149</v>
      </c>
      <c r="AI28" s="17" t="s">
        <v>149</v>
      </c>
      <c r="AJ28" s="17" t="s">
        <v>149</v>
      </c>
      <c r="AK28" s="17" t="s">
        <v>149</v>
      </c>
      <c r="AL28" s="17" t="s">
        <v>149</v>
      </c>
      <c r="AM28" s="17" t="s">
        <v>149</v>
      </c>
      <c r="AN28" s="17" t="s">
        <v>149</v>
      </c>
      <c r="AO28" s="17" t="s">
        <v>149</v>
      </c>
      <c r="AP28" s="17" t="s">
        <v>149</v>
      </c>
      <c r="AQ28" s="17" t="s">
        <v>149</v>
      </c>
      <c r="AR28" s="17" t="s">
        <v>149</v>
      </c>
      <c r="AS28" s="17" t="s">
        <v>159</v>
      </c>
      <c r="AT28" s="17" t="s">
        <v>159</v>
      </c>
      <c r="AU28" s="17" t="s">
        <v>149</v>
      </c>
      <c r="AV28" s="17" t="s">
        <v>149</v>
      </c>
      <c r="AW28" s="17" t="s">
        <v>149</v>
      </c>
      <c r="AX28" s="17" t="s">
        <v>149</v>
      </c>
      <c r="AY28" s="17" t="s">
        <v>149</v>
      </c>
      <c r="AZ28" s="17" t="s">
        <v>149</v>
      </c>
      <c r="BA28" s="17" t="s">
        <v>149</v>
      </c>
      <c r="BB28" s="17" t="s">
        <v>149</v>
      </c>
      <c r="BC28" s="17" t="s">
        <v>149</v>
      </c>
      <c r="BD28" s="17" t="s">
        <v>159</v>
      </c>
      <c r="BE28" s="17" t="s">
        <v>149</v>
      </c>
      <c r="BF28" s="17" t="s">
        <v>159</v>
      </c>
      <c r="BG28" s="17" t="s">
        <v>159</v>
      </c>
      <c r="BH28" s="17" t="s">
        <v>159</v>
      </c>
      <c r="BI28" s="17" t="s">
        <v>159</v>
      </c>
      <c r="BJ28" s="17" t="s">
        <v>149</v>
      </c>
      <c r="BK28" s="17" t="s">
        <v>149</v>
      </c>
      <c r="BL28" s="17" t="s">
        <v>149</v>
      </c>
      <c r="BM28" s="17" t="s">
        <v>149</v>
      </c>
      <c r="BN28" s="17" t="s">
        <v>149</v>
      </c>
      <c r="BO28" s="17" t="s">
        <v>149</v>
      </c>
      <c r="BP28" s="17" t="s">
        <v>149</v>
      </c>
      <c r="BQ28" s="17" t="s">
        <v>149</v>
      </c>
      <c r="BR28" s="47" t="s">
        <v>149</v>
      </c>
      <c r="BS28" s="17" t="s">
        <v>149</v>
      </c>
      <c r="BT28" s="17" t="s">
        <v>149</v>
      </c>
      <c r="BU28" s="17" t="s">
        <v>149</v>
      </c>
      <c r="BV28" s="17" t="s">
        <v>149</v>
      </c>
      <c r="BW28" s="17" t="s">
        <v>149</v>
      </c>
      <c r="BX28" s="17" t="s">
        <v>149</v>
      </c>
      <c r="BY28" s="17" t="s">
        <v>149</v>
      </c>
      <c r="BZ28" s="17" t="s">
        <v>149</v>
      </c>
      <c r="CA28" s="17" t="s">
        <v>149</v>
      </c>
      <c r="CB28" s="17" t="s">
        <v>149</v>
      </c>
      <c r="CC28" s="17" t="s">
        <v>149</v>
      </c>
      <c r="CD28" s="17" t="s">
        <v>149</v>
      </c>
      <c r="CE28" s="17" t="s">
        <v>149</v>
      </c>
      <c r="CF28" s="17" t="s">
        <v>149</v>
      </c>
      <c r="CG28" s="17" t="s">
        <v>149</v>
      </c>
      <c r="CH28" s="17" t="s">
        <v>149</v>
      </c>
      <c r="CI28" s="17" t="s">
        <v>149</v>
      </c>
      <c r="CJ28" s="17" t="s">
        <v>149</v>
      </c>
      <c r="CK28" s="17" t="s">
        <v>149</v>
      </c>
      <c r="CL28" s="17" t="s">
        <v>149</v>
      </c>
      <c r="CM28" s="17" t="s">
        <v>149</v>
      </c>
      <c r="CN28" s="17" t="s">
        <v>149</v>
      </c>
      <c r="CO28" s="17" t="s">
        <v>149</v>
      </c>
      <c r="CP28" s="17" t="s">
        <v>149</v>
      </c>
      <c r="CQ28" s="17" t="s">
        <v>149</v>
      </c>
      <c r="CR28" s="17" t="s">
        <v>149</v>
      </c>
      <c r="CS28" s="17" t="s">
        <v>149</v>
      </c>
      <c r="CT28" s="17" t="s">
        <v>149</v>
      </c>
      <c r="CU28" s="17" t="s">
        <v>149</v>
      </c>
      <c r="CV28" s="17" t="s">
        <v>149</v>
      </c>
      <c r="CW28" s="17" t="s">
        <v>149</v>
      </c>
      <c r="CX28" s="17" t="s">
        <v>149</v>
      </c>
      <c r="CY28" s="17" t="s">
        <v>149</v>
      </c>
      <c r="CZ28" s="17" t="s">
        <v>149</v>
      </c>
      <c r="DA28" s="17" t="s">
        <v>149</v>
      </c>
      <c r="DB28" s="17" t="s">
        <v>149</v>
      </c>
      <c r="DC28" s="17" t="s">
        <v>149</v>
      </c>
      <c r="DD28" s="17" t="s">
        <v>149</v>
      </c>
      <c r="DE28" s="17" t="s">
        <v>149</v>
      </c>
      <c r="DF28" s="17" t="s">
        <v>149</v>
      </c>
      <c r="DG28" s="17" t="s">
        <v>149</v>
      </c>
      <c r="DH28" s="17" t="s">
        <v>149</v>
      </c>
      <c r="DI28" s="17" t="s">
        <v>159</v>
      </c>
      <c r="DJ28" s="17" t="s">
        <v>149</v>
      </c>
      <c r="DK28" s="17" t="s">
        <v>149</v>
      </c>
      <c r="DL28" s="17" t="s">
        <v>149</v>
      </c>
      <c r="DM28" s="17" t="s">
        <v>159</v>
      </c>
      <c r="DN28" s="17" t="s">
        <v>149</v>
      </c>
      <c r="DO28" s="17" t="s">
        <v>149</v>
      </c>
      <c r="DP28" s="17" t="s">
        <v>149</v>
      </c>
      <c r="DQ28" s="17" t="s">
        <v>149</v>
      </c>
      <c r="DR28" s="17" t="s">
        <v>149</v>
      </c>
      <c r="DS28" s="17" t="s">
        <v>149</v>
      </c>
      <c r="DT28" s="17" t="s">
        <v>149</v>
      </c>
      <c r="DU28" s="17" t="s">
        <v>149</v>
      </c>
      <c r="DV28" s="17" t="s">
        <v>149</v>
      </c>
      <c r="DW28" s="17" t="s">
        <v>149</v>
      </c>
      <c r="DX28" s="17" t="s">
        <v>149</v>
      </c>
      <c r="DY28" s="17" t="s">
        <v>149</v>
      </c>
      <c r="DZ28" s="17" t="s">
        <v>149</v>
      </c>
      <c r="EA28" s="17" t="s">
        <v>159</v>
      </c>
      <c r="EB28" s="17" t="s">
        <v>149</v>
      </c>
      <c r="EC28" s="17" t="s">
        <v>159</v>
      </c>
      <c r="ED28" s="17" t="s">
        <v>149</v>
      </c>
      <c r="EE28" s="17" t="s">
        <v>149</v>
      </c>
      <c r="EF28" s="17" t="s">
        <v>149</v>
      </c>
      <c r="EG28" s="17" t="s">
        <v>159</v>
      </c>
      <c r="EH28" s="17" t="s">
        <v>149</v>
      </c>
      <c r="EI28" s="17" t="s">
        <v>149</v>
      </c>
      <c r="EJ28" s="17" t="s">
        <v>159</v>
      </c>
      <c r="EK28" s="17" t="s">
        <v>159</v>
      </c>
      <c r="EL28" s="17" t="s">
        <v>313</v>
      </c>
      <c r="EM28" s="17" t="s">
        <v>334</v>
      </c>
      <c r="EN28" s="17" t="s">
        <v>335</v>
      </c>
      <c r="EO28" s="17" t="s">
        <v>315</v>
      </c>
      <c r="EP28" s="17" t="s">
        <v>316</v>
      </c>
      <c r="EQ28" s="17" t="s">
        <v>256</v>
      </c>
      <c r="ER28" s="17" t="s">
        <v>222</v>
      </c>
      <c r="ES28" s="17" t="s">
        <v>223</v>
      </c>
    </row>
    <row r="29" spans="1:149" s="15" customFormat="1" ht="15.75" customHeight="1" x14ac:dyDescent="0.35">
      <c r="A29" s="34">
        <v>27</v>
      </c>
      <c r="B29" s="17" t="s">
        <v>336</v>
      </c>
      <c r="C29" s="14">
        <v>81276229988</v>
      </c>
      <c r="D29" s="17" t="s">
        <v>146</v>
      </c>
      <c r="E29" s="17" t="s">
        <v>322</v>
      </c>
      <c r="F29" s="17">
        <v>44</v>
      </c>
      <c r="G29" s="17">
        <v>5</v>
      </c>
      <c r="H29" s="17" t="s">
        <v>157</v>
      </c>
      <c r="I29" s="17" t="s">
        <v>172</v>
      </c>
      <c r="J29" s="18">
        <v>9000000</v>
      </c>
      <c r="K29" s="18">
        <v>6000000</v>
      </c>
      <c r="L29" s="17" t="s">
        <v>255</v>
      </c>
      <c r="M29" s="17" t="s">
        <v>147</v>
      </c>
      <c r="N29" s="17">
        <v>420</v>
      </c>
      <c r="O29" s="17" t="s">
        <v>251</v>
      </c>
      <c r="P29" s="17">
        <v>15</v>
      </c>
      <c r="Q29" s="17" t="s">
        <v>175</v>
      </c>
      <c r="R29" s="17" t="s">
        <v>159</v>
      </c>
      <c r="S29" s="17" t="s">
        <v>149</v>
      </c>
      <c r="T29" s="17" t="s">
        <v>149</v>
      </c>
      <c r="U29" s="17" t="s">
        <v>149</v>
      </c>
      <c r="V29" s="17" t="s">
        <v>149</v>
      </c>
      <c r="W29" s="17" t="s">
        <v>149</v>
      </c>
      <c r="X29" s="17" t="s">
        <v>159</v>
      </c>
      <c r="Y29" s="17" t="s">
        <v>149</v>
      </c>
      <c r="Z29" s="17" t="s">
        <v>159</v>
      </c>
      <c r="AA29" s="17" t="s">
        <v>159</v>
      </c>
      <c r="AB29" s="17" t="s">
        <v>149</v>
      </c>
      <c r="AC29" s="17" t="s">
        <v>159</v>
      </c>
      <c r="AD29" s="17" t="s">
        <v>149</v>
      </c>
      <c r="AE29" s="17" t="s">
        <v>149</v>
      </c>
      <c r="AF29" s="17" t="s">
        <v>149</v>
      </c>
      <c r="AG29" s="17" t="s">
        <v>149</v>
      </c>
      <c r="AH29" s="17" t="s">
        <v>149</v>
      </c>
      <c r="AI29" s="17" t="s">
        <v>149</v>
      </c>
      <c r="AJ29" s="17" t="s">
        <v>149</v>
      </c>
      <c r="AK29" s="17" t="s">
        <v>149</v>
      </c>
      <c r="AL29" s="17" t="s">
        <v>149</v>
      </c>
      <c r="AM29" s="17" t="s">
        <v>149</v>
      </c>
      <c r="AN29" s="17" t="s">
        <v>149</v>
      </c>
      <c r="AO29" s="17" t="s">
        <v>149</v>
      </c>
      <c r="AP29" s="17" t="s">
        <v>149</v>
      </c>
      <c r="AQ29" s="17" t="s">
        <v>149</v>
      </c>
      <c r="AR29" s="17" t="s">
        <v>149</v>
      </c>
      <c r="AS29" s="17" t="s">
        <v>159</v>
      </c>
      <c r="AT29" s="17" t="s">
        <v>159</v>
      </c>
      <c r="AU29" s="17" t="s">
        <v>149</v>
      </c>
      <c r="AV29" s="17" t="s">
        <v>149</v>
      </c>
      <c r="AW29" s="17" t="s">
        <v>149</v>
      </c>
      <c r="AX29" s="17" t="s">
        <v>149</v>
      </c>
      <c r="AY29" s="17" t="s">
        <v>149</v>
      </c>
      <c r="AZ29" s="17" t="s">
        <v>149</v>
      </c>
      <c r="BA29" s="17" t="s">
        <v>149</v>
      </c>
      <c r="BB29" s="17" t="s">
        <v>149</v>
      </c>
      <c r="BC29" s="17" t="s">
        <v>149</v>
      </c>
      <c r="BD29" s="17" t="s">
        <v>160</v>
      </c>
      <c r="BE29" s="17" t="s">
        <v>149</v>
      </c>
      <c r="BF29" s="17" t="s">
        <v>159</v>
      </c>
      <c r="BG29" s="17" t="s">
        <v>159</v>
      </c>
      <c r="BH29" s="17" t="s">
        <v>159</v>
      </c>
      <c r="BI29" s="17" t="s">
        <v>159</v>
      </c>
      <c r="BJ29" s="17" t="s">
        <v>160</v>
      </c>
      <c r="BK29" s="17" t="s">
        <v>160</v>
      </c>
      <c r="BL29" s="17" t="s">
        <v>160</v>
      </c>
      <c r="BM29" s="17" t="s">
        <v>160</v>
      </c>
      <c r="BN29" s="17" t="s">
        <v>160</v>
      </c>
      <c r="BO29" s="17" t="s">
        <v>149</v>
      </c>
      <c r="BP29" s="17" t="s">
        <v>161</v>
      </c>
      <c r="BQ29" s="17" t="s">
        <v>161</v>
      </c>
      <c r="BR29" s="47" t="s">
        <v>161</v>
      </c>
      <c r="BS29" s="17" t="s">
        <v>161</v>
      </c>
      <c r="BT29" s="17" t="s">
        <v>149</v>
      </c>
      <c r="BU29" s="17" t="s">
        <v>149</v>
      </c>
      <c r="BV29" s="17" t="s">
        <v>149</v>
      </c>
      <c r="BW29" s="17" t="s">
        <v>149</v>
      </c>
      <c r="BX29" s="17" t="s">
        <v>149</v>
      </c>
      <c r="BY29" s="17" t="s">
        <v>149</v>
      </c>
      <c r="BZ29" s="17" t="s">
        <v>149</v>
      </c>
      <c r="CA29" s="17" t="s">
        <v>149</v>
      </c>
      <c r="CB29" s="17" t="s">
        <v>149</v>
      </c>
      <c r="CC29" s="17" t="s">
        <v>149</v>
      </c>
      <c r="CD29" s="17" t="s">
        <v>149</v>
      </c>
      <c r="CE29" s="17" t="s">
        <v>149</v>
      </c>
      <c r="CF29" s="17" t="s">
        <v>149</v>
      </c>
      <c r="CG29" s="17" t="s">
        <v>149</v>
      </c>
      <c r="CH29" s="17" t="s">
        <v>149</v>
      </c>
      <c r="CI29" s="17" t="s">
        <v>149</v>
      </c>
      <c r="CJ29" s="17" t="s">
        <v>149</v>
      </c>
      <c r="CK29" s="17" t="s">
        <v>149</v>
      </c>
      <c r="CL29" s="17" t="s">
        <v>149</v>
      </c>
      <c r="CM29" s="17" t="s">
        <v>149</v>
      </c>
      <c r="CN29" s="17" t="s">
        <v>149</v>
      </c>
      <c r="CO29" s="17" t="s">
        <v>149</v>
      </c>
      <c r="CP29" s="17" t="s">
        <v>149</v>
      </c>
      <c r="CQ29" s="17" t="s">
        <v>149</v>
      </c>
      <c r="CR29" s="17" t="s">
        <v>149</v>
      </c>
      <c r="CS29" s="17" t="s">
        <v>149</v>
      </c>
      <c r="CT29" s="17" t="s">
        <v>149</v>
      </c>
      <c r="CU29" s="17" t="s">
        <v>149</v>
      </c>
      <c r="CV29" s="17" t="s">
        <v>149</v>
      </c>
      <c r="CW29" s="17" t="s">
        <v>149</v>
      </c>
      <c r="CX29" s="17" t="s">
        <v>149</v>
      </c>
      <c r="CY29" s="17" t="s">
        <v>149</v>
      </c>
      <c r="CZ29" s="17" t="s">
        <v>149</v>
      </c>
      <c r="DA29" s="17" t="s">
        <v>149</v>
      </c>
      <c r="DB29" s="17" t="s">
        <v>149</v>
      </c>
      <c r="DC29" s="17" t="s">
        <v>149</v>
      </c>
      <c r="DD29" s="17" t="s">
        <v>149</v>
      </c>
      <c r="DE29" s="17" t="s">
        <v>149</v>
      </c>
      <c r="DF29" s="17" t="s">
        <v>149</v>
      </c>
      <c r="DG29" s="17" t="s">
        <v>149</v>
      </c>
      <c r="DH29" s="17" t="s">
        <v>149</v>
      </c>
      <c r="DI29" s="17" t="s">
        <v>159</v>
      </c>
      <c r="DJ29" s="17" t="s">
        <v>149</v>
      </c>
      <c r="DK29" s="17" t="s">
        <v>149</v>
      </c>
      <c r="DL29" s="17" t="s">
        <v>149</v>
      </c>
      <c r="DM29" s="17" t="s">
        <v>159</v>
      </c>
      <c r="DN29" s="17" t="s">
        <v>149</v>
      </c>
      <c r="DO29" s="17" t="s">
        <v>149</v>
      </c>
      <c r="DP29" s="17" t="s">
        <v>149</v>
      </c>
      <c r="DQ29" s="17" t="s">
        <v>149</v>
      </c>
      <c r="DR29" s="17" t="s">
        <v>160</v>
      </c>
      <c r="DS29" s="17" t="s">
        <v>160</v>
      </c>
      <c r="DT29" s="17" t="s">
        <v>149</v>
      </c>
      <c r="DU29" s="17" t="s">
        <v>149</v>
      </c>
      <c r="DV29" s="17" t="s">
        <v>149</v>
      </c>
      <c r="DW29" s="17" t="s">
        <v>149</v>
      </c>
      <c r="DX29" s="17" t="s">
        <v>149</v>
      </c>
      <c r="DY29" s="17" t="s">
        <v>149</v>
      </c>
      <c r="DZ29" s="17" t="s">
        <v>149</v>
      </c>
      <c r="EA29" s="17" t="s">
        <v>159</v>
      </c>
      <c r="EB29" s="17" t="s">
        <v>149</v>
      </c>
      <c r="EC29" s="17" t="s">
        <v>159</v>
      </c>
      <c r="ED29" s="17" t="s">
        <v>149</v>
      </c>
      <c r="EE29" s="17" t="s">
        <v>149</v>
      </c>
      <c r="EF29" s="17" t="s">
        <v>149</v>
      </c>
      <c r="EG29" s="17" t="s">
        <v>159</v>
      </c>
      <c r="EH29" s="17" t="s">
        <v>149</v>
      </c>
      <c r="EI29" s="17" t="s">
        <v>149</v>
      </c>
      <c r="EJ29" s="17" t="s">
        <v>159</v>
      </c>
      <c r="EK29" s="17" t="s">
        <v>159</v>
      </c>
      <c r="EL29" s="17" t="s">
        <v>337</v>
      </c>
      <c r="EM29" s="17" t="s">
        <v>274</v>
      </c>
      <c r="EN29" s="17" t="s">
        <v>338</v>
      </c>
      <c r="EO29" s="17" t="s">
        <v>339</v>
      </c>
      <c r="EP29" s="17" t="s">
        <v>340</v>
      </c>
      <c r="EQ29" s="17" t="s">
        <v>341</v>
      </c>
      <c r="ER29" s="17" t="s">
        <v>342</v>
      </c>
      <c r="ES29" s="17" t="s">
        <v>289</v>
      </c>
    </row>
    <row r="30" spans="1:149" s="15" customFormat="1" ht="15.75" customHeight="1" x14ac:dyDescent="0.35">
      <c r="A30" s="34">
        <v>28</v>
      </c>
      <c r="B30" s="17" t="s">
        <v>343</v>
      </c>
      <c r="C30" s="14">
        <v>82289500679</v>
      </c>
      <c r="D30" s="17" t="s">
        <v>146</v>
      </c>
      <c r="E30" s="17" t="s">
        <v>269</v>
      </c>
      <c r="F30" s="17">
        <v>48</v>
      </c>
      <c r="G30" s="17">
        <v>4</v>
      </c>
      <c r="H30" s="17" t="s">
        <v>344</v>
      </c>
      <c r="I30" s="17" t="s">
        <v>210</v>
      </c>
      <c r="J30" s="18">
        <v>1000000</v>
      </c>
      <c r="K30" s="18">
        <v>2000000</v>
      </c>
      <c r="L30" s="17" t="s">
        <v>318</v>
      </c>
      <c r="M30" s="17" t="s">
        <v>345</v>
      </c>
      <c r="N30" s="17">
        <v>14</v>
      </c>
      <c r="O30" s="17">
        <v>0.25</v>
      </c>
      <c r="P30" s="17">
        <v>17</v>
      </c>
      <c r="Q30" s="17" t="s">
        <v>175</v>
      </c>
      <c r="R30" s="17" t="s">
        <v>159</v>
      </c>
      <c r="S30" s="17" t="s">
        <v>149</v>
      </c>
      <c r="T30" s="17" t="s">
        <v>149</v>
      </c>
      <c r="U30" s="17" t="s">
        <v>149</v>
      </c>
      <c r="V30" s="17" t="s">
        <v>149</v>
      </c>
      <c r="W30" s="17" t="s">
        <v>149</v>
      </c>
      <c r="X30" s="17" t="s">
        <v>159</v>
      </c>
      <c r="Y30" s="17" t="s">
        <v>149</v>
      </c>
      <c r="Z30" s="17" t="s">
        <v>159</v>
      </c>
      <c r="AA30" s="17" t="s">
        <v>159</v>
      </c>
      <c r="AB30" s="17" t="s">
        <v>149</v>
      </c>
      <c r="AC30" s="17" t="s">
        <v>159</v>
      </c>
      <c r="AD30" s="17" t="s">
        <v>149</v>
      </c>
      <c r="AE30" s="17" t="s">
        <v>149</v>
      </c>
      <c r="AF30" s="17" t="s">
        <v>149</v>
      </c>
      <c r="AG30" s="17" t="s">
        <v>149</v>
      </c>
      <c r="AH30" s="17" t="s">
        <v>149</v>
      </c>
      <c r="AI30" s="17" t="s">
        <v>149</v>
      </c>
      <c r="AJ30" s="17" t="s">
        <v>149</v>
      </c>
      <c r="AK30" s="17" t="s">
        <v>160</v>
      </c>
      <c r="AL30" s="17" t="s">
        <v>160</v>
      </c>
      <c r="AM30" s="17" t="s">
        <v>160</v>
      </c>
      <c r="AN30" s="17" t="s">
        <v>149</v>
      </c>
      <c r="AO30" s="17" t="s">
        <v>149</v>
      </c>
      <c r="AP30" s="17" t="s">
        <v>149</v>
      </c>
      <c r="AQ30" s="17" t="s">
        <v>149</v>
      </c>
      <c r="AR30" s="17" t="s">
        <v>149</v>
      </c>
      <c r="AS30" s="17" t="s">
        <v>159</v>
      </c>
      <c r="AT30" s="17" t="s">
        <v>159</v>
      </c>
      <c r="AU30" s="17" t="s">
        <v>149</v>
      </c>
      <c r="AV30" s="17" t="s">
        <v>149</v>
      </c>
      <c r="AW30" s="17" t="s">
        <v>149</v>
      </c>
      <c r="AX30" s="17" t="s">
        <v>149</v>
      </c>
      <c r="AY30" s="17" t="s">
        <v>149</v>
      </c>
      <c r="AZ30" s="17" t="s">
        <v>149</v>
      </c>
      <c r="BA30" s="17" t="s">
        <v>149</v>
      </c>
      <c r="BB30" s="17" t="s">
        <v>149</v>
      </c>
      <c r="BC30" s="17" t="s">
        <v>149</v>
      </c>
      <c r="BD30" s="17" t="s">
        <v>159</v>
      </c>
      <c r="BE30" s="17" t="s">
        <v>149</v>
      </c>
      <c r="BF30" s="17" t="s">
        <v>159</v>
      </c>
      <c r="BG30" s="17" t="s">
        <v>159</v>
      </c>
      <c r="BH30" s="17" t="s">
        <v>150</v>
      </c>
      <c r="BI30" s="17" t="s">
        <v>159</v>
      </c>
      <c r="BJ30" s="17" t="s">
        <v>149</v>
      </c>
      <c r="BK30" s="17" t="s">
        <v>149</v>
      </c>
      <c r="BL30" s="17" t="s">
        <v>160</v>
      </c>
      <c r="BM30" s="17" t="s">
        <v>160</v>
      </c>
      <c r="BN30" s="17" t="s">
        <v>149</v>
      </c>
      <c r="BO30" s="17" t="s">
        <v>149</v>
      </c>
      <c r="BP30" s="17" t="s">
        <v>149</v>
      </c>
      <c r="BQ30" s="17" t="s">
        <v>149</v>
      </c>
      <c r="BR30" s="47" t="s">
        <v>149</v>
      </c>
      <c r="BS30" s="17" t="s">
        <v>149</v>
      </c>
      <c r="BT30" s="17" t="s">
        <v>149</v>
      </c>
      <c r="BU30" s="17" t="s">
        <v>149</v>
      </c>
      <c r="BV30" s="17" t="s">
        <v>161</v>
      </c>
      <c r="BW30" s="17" t="s">
        <v>149</v>
      </c>
      <c r="BX30" s="17" t="s">
        <v>149</v>
      </c>
      <c r="BY30" s="17" t="s">
        <v>149</v>
      </c>
      <c r="BZ30" s="17" t="s">
        <v>149</v>
      </c>
      <c r="CA30" s="17" t="s">
        <v>149</v>
      </c>
      <c r="CB30" s="17" t="s">
        <v>149</v>
      </c>
      <c r="CC30" s="17" t="s">
        <v>149</v>
      </c>
      <c r="CD30" s="17" t="s">
        <v>149</v>
      </c>
      <c r="CE30" s="17" t="s">
        <v>149</v>
      </c>
      <c r="CF30" s="17" t="s">
        <v>149</v>
      </c>
      <c r="CG30" s="17" t="s">
        <v>149</v>
      </c>
      <c r="CH30" s="17" t="s">
        <v>149</v>
      </c>
      <c r="CI30" s="17" t="s">
        <v>149</v>
      </c>
      <c r="CJ30" s="17" t="s">
        <v>149</v>
      </c>
      <c r="CK30" s="17" t="s">
        <v>149</v>
      </c>
      <c r="CL30" s="17" t="s">
        <v>149</v>
      </c>
      <c r="CM30" s="17" t="s">
        <v>149</v>
      </c>
      <c r="CN30" s="17" t="s">
        <v>149</v>
      </c>
      <c r="CO30" s="17" t="s">
        <v>149</v>
      </c>
      <c r="CP30" s="17" t="s">
        <v>149</v>
      </c>
      <c r="CQ30" s="17" t="s">
        <v>149</v>
      </c>
      <c r="CR30" s="17" t="s">
        <v>149</v>
      </c>
      <c r="CS30" s="17" t="s">
        <v>149</v>
      </c>
      <c r="CT30" s="17" t="s">
        <v>149</v>
      </c>
      <c r="CU30" s="17" t="s">
        <v>149</v>
      </c>
      <c r="CV30" s="17" t="s">
        <v>149</v>
      </c>
      <c r="CW30" s="17" t="s">
        <v>149</v>
      </c>
      <c r="CX30" s="17" t="s">
        <v>149</v>
      </c>
      <c r="CY30" s="17" t="s">
        <v>149</v>
      </c>
      <c r="CZ30" s="17" t="s">
        <v>149</v>
      </c>
      <c r="DA30" s="17" t="s">
        <v>149</v>
      </c>
      <c r="DB30" s="17" t="s">
        <v>149</v>
      </c>
      <c r="DC30" s="17" t="s">
        <v>149</v>
      </c>
      <c r="DD30" s="17" t="s">
        <v>149</v>
      </c>
      <c r="DE30" s="17" t="s">
        <v>149</v>
      </c>
      <c r="DF30" s="17" t="s">
        <v>149</v>
      </c>
      <c r="DG30" s="17" t="s">
        <v>149</v>
      </c>
      <c r="DH30" s="17" t="s">
        <v>149</v>
      </c>
      <c r="DI30" s="17" t="s">
        <v>159</v>
      </c>
      <c r="DJ30" s="17" t="s">
        <v>149</v>
      </c>
      <c r="DK30" s="17" t="s">
        <v>149</v>
      </c>
      <c r="DL30" s="17" t="s">
        <v>149</v>
      </c>
      <c r="DM30" s="17" t="s">
        <v>159</v>
      </c>
      <c r="DN30" s="17" t="s">
        <v>149</v>
      </c>
      <c r="DO30" s="17" t="s">
        <v>149</v>
      </c>
      <c r="DP30" s="17" t="s">
        <v>149</v>
      </c>
      <c r="DQ30" s="17" t="s">
        <v>149</v>
      </c>
      <c r="DR30" s="17" t="s">
        <v>149</v>
      </c>
      <c r="DS30" s="17" t="s">
        <v>149</v>
      </c>
      <c r="DT30" s="17" t="s">
        <v>149</v>
      </c>
      <c r="DU30" s="17" t="s">
        <v>149</v>
      </c>
      <c r="DV30" s="17" t="s">
        <v>149</v>
      </c>
      <c r="DW30" s="17" t="s">
        <v>149</v>
      </c>
      <c r="DX30" s="17" t="s">
        <v>149</v>
      </c>
      <c r="DY30" s="17" t="s">
        <v>149</v>
      </c>
      <c r="DZ30" s="17" t="s">
        <v>149</v>
      </c>
      <c r="EA30" s="17" t="s">
        <v>159</v>
      </c>
      <c r="EB30" s="17" t="s">
        <v>149</v>
      </c>
      <c r="EC30" s="17" t="s">
        <v>159</v>
      </c>
      <c r="ED30" s="17" t="s">
        <v>149</v>
      </c>
      <c r="EE30" s="17" t="s">
        <v>149</v>
      </c>
      <c r="EF30" s="17" t="s">
        <v>149</v>
      </c>
      <c r="EG30" s="17" t="s">
        <v>159</v>
      </c>
      <c r="EH30" s="17" t="s">
        <v>149</v>
      </c>
      <c r="EI30" s="17" t="s">
        <v>149</v>
      </c>
      <c r="EJ30" s="17" t="s">
        <v>159</v>
      </c>
      <c r="EK30" s="17" t="s">
        <v>159</v>
      </c>
      <c r="EL30" s="17" t="s">
        <v>346</v>
      </c>
      <c r="EM30" s="17" t="s">
        <v>274</v>
      </c>
      <c r="EN30" s="17" t="s">
        <v>347</v>
      </c>
      <c r="EO30" s="17" t="s">
        <v>348</v>
      </c>
      <c r="EP30" s="17" t="s">
        <v>349</v>
      </c>
      <c r="EQ30" s="17" t="s">
        <v>341</v>
      </c>
      <c r="ER30" s="17" t="s">
        <v>350</v>
      </c>
      <c r="ES30" s="17" t="s">
        <v>274</v>
      </c>
    </row>
    <row r="31" spans="1:149" s="15" customFormat="1" ht="15.75" customHeight="1" x14ac:dyDescent="0.35">
      <c r="A31" s="34">
        <v>29</v>
      </c>
      <c r="B31" s="17" t="s">
        <v>351</v>
      </c>
      <c r="C31" s="14">
        <v>82289500679</v>
      </c>
      <c r="D31" s="17" t="s">
        <v>146</v>
      </c>
      <c r="E31" s="17" t="s">
        <v>269</v>
      </c>
      <c r="F31" s="17">
        <v>49</v>
      </c>
      <c r="G31" s="17">
        <v>4</v>
      </c>
      <c r="H31" s="17" t="s">
        <v>344</v>
      </c>
      <c r="I31" s="17" t="s">
        <v>210</v>
      </c>
      <c r="J31" s="18">
        <v>1000000</v>
      </c>
      <c r="K31" s="18">
        <v>2000000</v>
      </c>
      <c r="L31" s="17" t="s">
        <v>318</v>
      </c>
      <c r="M31" s="17" t="s">
        <v>345</v>
      </c>
      <c r="N31" s="17">
        <v>14</v>
      </c>
      <c r="O31" s="17">
        <v>0.25</v>
      </c>
      <c r="P31" s="17">
        <v>17</v>
      </c>
      <c r="Q31" s="17" t="s">
        <v>175</v>
      </c>
      <c r="R31" s="17" t="s">
        <v>159</v>
      </c>
      <c r="S31" s="17" t="s">
        <v>149</v>
      </c>
      <c r="T31" s="17" t="s">
        <v>149</v>
      </c>
      <c r="U31" s="17" t="s">
        <v>149</v>
      </c>
      <c r="V31" s="17" t="s">
        <v>149</v>
      </c>
      <c r="W31" s="17" t="s">
        <v>149</v>
      </c>
      <c r="X31" s="17" t="s">
        <v>159</v>
      </c>
      <c r="Y31" s="17" t="s">
        <v>149</v>
      </c>
      <c r="Z31" s="17" t="s">
        <v>159</v>
      </c>
      <c r="AA31" s="17" t="s">
        <v>159</v>
      </c>
      <c r="AB31" s="17" t="s">
        <v>149</v>
      </c>
      <c r="AC31" s="17" t="s">
        <v>159</v>
      </c>
      <c r="AD31" s="17" t="s">
        <v>149</v>
      </c>
      <c r="AE31" s="17" t="s">
        <v>149</v>
      </c>
      <c r="AF31" s="17" t="s">
        <v>149</v>
      </c>
      <c r="AG31" s="17" t="s">
        <v>149</v>
      </c>
      <c r="AH31" s="17" t="s">
        <v>149</v>
      </c>
      <c r="AI31" s="17" t="s">
        <v>149</v>
      </c>
      <c r="AJ31" s="17" t="s">
        <v>149</v>
      </c>
      <c r="AK31" s="17" t="s">
        <v>160</v>
      </c>
      <c r="AL31" s="17" t="s">
        <v>160</v>
      </c>
      <c r="AM31" s="17" t="s">
        <v>160</v>
      </c>
      <c r="AN31" s="17" t="s">
        <v>149</v>
      </c>
      <c r="AO31" s="17" t="s">
        <v>149</v>
      </c>
      <c r="AP31" s="17" t="s">
        <v>149</v>
      </c>
      <c r="AQ31" s="17" t="s">
        <v>149</v>
      </c>
      <c r="AR31" s="17" t="s">
        <v>149</v>
      </c>
      <c r="AS31" s="17" t="s">
        <v>159</v>
      </c>
      <c r="AT31" s="17" t="s">
        <v>159</v>
      </c>
      <c r="AU31" s="17" t="s">
        <v>149</v>
      </c>
      <c r="AV31" s="17" t="s">
        <v>149</v>
      </c>
      <c r="AW31" s="17" t="s">
        <v>149</v>
      </c>
      <c r="AX31" s="17" t="s">
        <v>149</v>
      </c>
      <c r="AY31" s="17" t="s">
        <v>149</v>
      </c>
      <c r="AZ31" s="17" t="s">
        <v>149</v>
      </c>
      <c r="BA31" s="17" t="s">
        <v>149</v>
      </c>
      <c r="BB31" s="17" t="s">
        <v>149</v>
      </c>
      <c r="BC31" s="17" t="s">
        <v>149</v>
      </c>
      <c r="BD31" s="17" t="s">
        <v>159</v>
      </c>
      <c r="BE31" s="17" t="s">
        <v>149</v>
      </c>
      <c r="BF31" s="17" t="s">
        <v>159</v>
      </c>
      <c r="BG31" s="17" t="s">
        <v>159</v>
      </c>
      <c r="BH31" s="17" t="s">
        <v>150</v>
      </c>
      <c r="BI31" s="17" t="s">
        <v>159</v>
      </c>
      <c r="BJ31" s="17" t="s">
        <v>149</v>
      </c>
      <c r="BK31" s="17" t="s">
        <v>149</v>
      </c>
      <c r="BL31" s="17" t="s">
        <v>160</v>
      </c>
      <c r="BM31" s="17" t="s">
        <v>160</v>
      </c>
      <c r="BN31" s="17" t="s">
        <v>149</v>
      </c>
      <c r="BO31" s="17" t="s">
        <v>149</v>
      </c>
      <c r="BP31" s="17" t="s">
        <v>149</v>
      </c>
      <c r="BQ31" s="17" t="s">
        <v>149</v>
      </c>
      <c r="BR31" s="47" t="s">
        <v>149</v>
      </c>
      <c r="BS31" s="17" t="s">
        <v>149</v>
      </c>
      <c r="BT31" s="17" t="s">
        <v>149</v>
      </c>
      <c r="BU31" s="17" t="s">
        <v>149</v>
      </c>
      <c r="BV31" s="17" t="s">
        <v>161</v>
      </c>
      <c r="BW31" s="17" t="s">
        <v>149</v>
      </c>
      <c r="BX31" s="17" t="s">
        <v>149</v>
      </c>
      <c r="BY31" s="17" t="s">
        <v>149</v>
      </c>
      <c r="BZ31" s="17" t="s">
        <v>149</v>
      </c>
      <c r="CA31" s="17" t="s">
        <v>149</v>
      </c>
      <c r="CB31" s="17" t="s">
        <v>149</v>
      </c>
      <c r="CC31" s="17" t="s">
        <v>149</v>
      </c>
      <c r="CD31" s="17" t="s">
        <v>149</v>
      </c>
      <c r="CE31" s="17" t="s">
        <v>149</v>
      </c>
      <c r="CF31" s="17" t="s">
        <v>149</v>
      </c>
      <c r="CG31" s="17" t="s">
        <v>149</v>
      </c>
      <c r="CH31" s="17" t="s">
        <v>149</v>
      </c>
      <c r="CI31" s="17" t="s">
        <v>149</v>
      </c>
      <c r="CJ31" s="17" t="s">
        <v>149</v>
      </c>
      <c r="CK31" s="17" t="s">
        <v>149</v>
      </c>
      <c r="CL31" s="17" t="s">
        <v>149</v>
      </c>
      <c r="CM31" s="17" t="s">
        <v>149</v>
      </c>
      <c r="CN31" s="17" t="s">
        <v>149</v>
      </c>
      <c r="CO31" s="17" t="s">
        <v>149</v>
      </c>
      <c r="CP31" s="17" t="s">
        <v>149</v>
      </c>
      <c r="CQ31" s="17" t="s">
        <v>149</v>
      </c>
      <c r="CR31" s="17" t="s">
        <v>149</v>
      </c>
      <c r="CS31" s="17" t="s">
        <v>149</v>
      </c>
      <c r="CT31" s="17" t="s">
        <v>149</v>
      </c>
      <c r="CU31" s="17" t="s">
        <v>149</v>
      </c>
      <c r="CV31" s="17" t="s">
        <v>149</v>
      </c>
      <c r="CW31" s="17" t="s">
        <v>149</v>
      </c>
      <c r="CX31" s="17" t="s">
        <v>149</v>
      </c>
      <c r="CY31" s="17" t="s">
        <v>149</v>
      </c>
      <c r="CZ31" s="17" t="s">
        <v>149</v>
      </c>
      <c r="DA31" s="17" t="s">
        <v>149</v>
      </c>
      <c r="DB31" s="17" t="s">
        <v>149</v>
      </c>
      <c r="DC31" s="17" t="s">
        <v>149</v>
      </c>
      <c r="DD31" s="17" t="s">
        <v>149</v>
      </c>
      <c r="DE31" s="17" t="s">
        <v>149</v>
      </c>
      <c r="DF31" s="17" t="s">
        <v>149</v>
      </c>
      <c r="DG31" s="17" t="s">
        <v>149</v>
      </c>
      <c r="DH31" s="17" t="s">
        <v>149</v>
      </c>
      <c r="DI31" s="17" t="s">
        <v>159</v>
      </c>
      <c r="DJ31" s="17" t="s">
        <v>149</v>
      </c>
      <c r="DK31" s="17" t="s">
        <v>149</v>
      </c>
      <c r="DL31" s="17" t="s">
        <v>149</v>
      </c>
      <c r="DM31" s="17" t="s">
        <v>159</v>
      </c>
      <c r="DN31" s="17" t="s">
        <v>149</v>
      </c>
      <c r="DO31" s="17" t="s">
        <v>149</v>
      </c>
      <c r="DP31" s="17" t="s">
        <v>149</v>
      </c>
      <c r="DQ31" s="17" t="s">
        <v>149</v>
      </c>
      <c r="DR31" s="17" t="s">
        <v>149</v>
      </c>
      <c r="DS31" s="17" t="s">
        <v>149</v>
      </c>
      <c r="DT31" s="17" t="s">
        <v>149</v>
      </c>
      <c r="DU31" s="17" t="s">
        <v>149</v>
      </c>
      <c r="DV31" s="17" t="s">
        <v>149</v>
      </c>
      <c r="DW31" s="17" t="s">
        <v>149</v>
      </c>
      <c r="DX31" s="17" t="s">
        <v>149</v>
      </c>
      <c r="DY31" s="17" t="s">
        <v>149</v>
      </c>
      <c r="DZ31" s="17" t="s">
        <v>149</v>
      </c>
      <c r="EA31" s="17" t="s">
        <v>159</v>
      </c>
      <c r="EB31" s="17" t="s">
        <v>149</v>
      </c>
      <c r="EC31" s="17" t="s">
        <v>159</v>
      </c>
      <c r="ED31" s="17" t="s">
        <v>149</v>
      </c>
      <c r="EE31" s="17" t="s">
        <v>149</v>
      </c>
      <c r="EF31" s="17" t="s">
        <v>149</v>
      </c>
      <c r="EG31" s="17" t="s">
        <v>159</v>
      </c>
      <c r="EH31" s="17" t="s">
        <v>149</v>
      </c>
      <c r="EI31" s="17" t="s">
        <v>149</v>
      </c>
      <c r="EJ31" s="17" t="s">
        <v>159</v>
      </c>
      <c r="EK31" s="17" t="s">
        <v>159</v>
      </c>
      <c r="EL31" s="17" t="s">
        <v>346</v>
      </c>
      <c r="EM31" s="17" t="s">
        <v>274</v>
      </c>
      <c r="EN31" s="17" t="s">
        <v>347</v>
      </c>
      <c r="EO31" s="17" t="s">
        <v>348</v>
      </c>
      <c r="EP31" s="17" t="s">
        <v>349</v>
      </c>
      <c r="EQ31" s="17" t="s">
        <v>341</v>
      </c>
      <c r="ER31" s="17" t="s">
        <v>350</v>
      </c>
      <c r="ES31" s="17" t="s">
        <v>274</v>
      </c>
    </row>
    <row r="32" spans="1:149" s="15" customFormat="1" ht="15.75" customHeight="1" x14ac:dyDescent="0.35">
      <c r="A32" s="34">
        <v>30</v>
      </c>
      <c r="B32" s="15" t="s">
        <v>352</v>
      </c>
      <c r="C32" s="15">
        <v>85271974186</v>
      </c>
      <c r="D32" s="15" t="s">
        <v>353</v>
      </c>
      <c r="E32" s="15" t="s">
        <v>354</v>
      </c>
      <c r="F32" s="15">
        <v>38</v>
      </c>
      <c r="G32" s="15">
        <v>5</v>
      </c>
      <c r="H32" s="15" t="s">
        <v>355</v>
      </c>
      <c r="I32" s="15" t="s">
        <v>172</v>
      </c>
      <c r="J32" s="19">
        <v>5000000</v>
      </c>
      <c r="K32" s="19">
        <v>48000000</v>
      </c>
      <c r="L32" s="15" t="s">
        <v>255</v>
      </c>
      <c r="M32" s="15" t="s">
        <v>147</v>
      </c>
      <c r="N32" s="15">
        <v>390</v>
      </c>
      <c r="O32" s="15" t="s">
        <v>226</v>
      </c>
      <c r="P32" s="15">
        <v>10</v>
      </c>
      <c r="Q32" s="15" t="s">
        <v>175</v>
      </c>
      <c r="R32" s="15" t="s">
        <v>159</v>
      </c>
      <c r="S32" s="15" t="s">
        <v>159</v>
      </c>
      <c r="T32" s="15" t="s">
        <v>159</v>
      </c>
      <c r="U32" s="15" t="s">
        <v>159</v>
      </c>
      <c r="V32" s="15" t="s">
        <v>159</v>
      </c>
      <c r="W32" s="15" t="s">
        <v>159</v>
      </c>
      <c r="X32" s="15" t="s">
        <v>159</v>
      </c>
      <c r="Y32" s="15" t="s">
        <v>149</v>
      </c>
      <c r="Z32" s="15" t="s">
        <v>159</v>
      </c>
      <c r="AA32" s="15" t="s">
        <v>159</v>
      </c>
      <c r="AB32" s="15" t="s">
        <v>159</v>
      </c>
      <c r="AC32" s="15" t="s">
        <v>159</v>
      </c>
      <c r="AD32" s="15" t="s">
        <v>159</v>
      </c>
      <c r="AE32" s="15" t="s">
        <v>159</v>
      </c>
      <c r="AF32" s="15" t="s">
        <v>159</v>
      </c>
      <c r="AG32" s="15" t="s">
        <v>357</v>
      </c>
      <c r="AH32" s="15" t="s">
        <v>149</v>
      </c>
      <c r="AI32" s="15" t="s">
        <v>159</v>
      </c>
      <c r="AJ32" s="15" t="s">
        <v>159</v>
      </c>
      <c r="AK32" s="15" t="s">
        <v>159</v>
      </c>
      <c r="AL32" s="15" t="s">
        <v>159</v>
      </c>
      <c r="AM32" s="15" t="s">
        <v>159</v>
      </c>
      <c r="AN32" s="15" t="s">
        <v>203</v>
      </c>
      <c r="AO32" s="15" t="s">
        <v>149</v>
      </c>
      <c r="AP32" s="15" t="s">
        <v>149</v>
      </c>
      <c r="AQ32" s="15" t="s">
        <v>149</v>
      </c>
      <c r="AR32" s="15" t="s">
        <v>149</v>
      </c>
      <c r="AS32" s="15" t="s">
        <v>149</v>
      </c>
      <c r="AT32" s="15" t="s">
        <v>149</v>
      </c>
      <c r="AU32" s="15" t="s">
        <v>149</v>
      </c>
      <c r="AV32" s="15" t="s">
        <v>148</v>
      </c>
      <c r="AW32" s="15" t="s">
        <v>149</v>
      </c>
      <c r="AX32" s="15" t="s">
        <v>149</v>
      </c>
      <c r="AY32" s="15" t="s">
        <v>149</v>
      </c>
      <c r="AZ32" s="15" t="s">
        <v>149</v>
      </c>
      <c r="BA32" s="15" t="s">
        <v>149</v>
      </c>
      <c r="BB32" s="15" t="s">
        <v>149</v>
      </c>
      <c r="BC32" s="15" t="s">
        <v>149</v>
      </c>
      <c r="BD32" s="15" t="s">
        <v>149</v>
      </c>
      <c r="BE32" s="15" t="s">
        <v>149</v>
      </c>
      <c r="BF32" s="15" t="s">
        <v>149</v>
      </c>
      <c r="BG32" s="15" t="s">
        <v>149</v>
      </c>
      <c r="BH32" s="15" t="s">
        <v>323</v>
      </c>
      <c r="BI32" s="15" t="s">
        <v>148</v>
      </c>
      <c r="BJ32" s="15" t="s">
        <v>323</v>
      </c>
      <c r="BK32" s="15" t="s">
        <v>203</v>
      </c>
      <c r="BL32" s="15" t="s">
        <v>148</v>
      </c>
      <c r="BM32" s="15" t="s">
        <v>148</v>
      </c>
      <c r="BN32" s="15" t="s">
        <v>150</v>
      </c>
      <c r="BO32" s="15" t="s">
        <v>323</v>
      </c>
      <c r="BP32" s="15" t="s">
        <v>323</v>
      </c>
      <c r="BQ32" s="15" t="s">
        <v>323</v>
      </c>
      <c r="BR32" s="15" t="s">
        <v>323</v>
      </c>
      <c r="BS32" s="15" t="s">
        <v>323</v>
      </c>
      <c r="BT32" s="15" t="s">
        <v>323</v>
      </c>
      <c r="BU32" s="15" t="s">
        <v>149</v>
      </c>
      <c r="BV32" s="15" t="s">
        <v>323</v>
      </c>
      <c r="BW32" s="15" t="s">
        <v>149</v>
      </c>
      <c r="BX32" s="15" t="s">
        <v>149</v>
      </c>
      <c r="BY32" s="15" t="s">
        <v>149</v>
      </c>
      <c r="BZ32" s="15" t="s">
        <v>149</v>
      </c>
      <c r="CA32" s="15" t="s">
        <v>149</v>
      </c>
      <c r="CB32" s="15" t="s">
        <v>149</v>
      </c>
      <c r="CC32" s="15" t="s">
        <v>149</v>
      </c>
      <c r="CD32" s="15" t="s">
        <v>149</v>
      </c>
      <c r="CE32" s="15" t="s">
        <v>149</v>
      </c>
      <c r="CF32" s="15" t="s">
        <v>149</v>
      </c>
      <c r="CG32" s="15" t="s">
        <v>149</v>
      </c>
      <c r="CH32" s="15" t="s">
        <v>149</v>
      </c>
      <c r="CI32" s="15" t="s">
        <v>149</v>
      </c>
      <c r="CJ32" s="15" t="s">
        <v>149</v>
      </c>
      <c r="CK32" s="15" t="s">
        <v>149</v>
      </c>
      <c r="CL32" s="15" t="s">
        <v>149</v>
      </c>
      <c r="CM32" s="15" t="s">
        <v>149</v>
      </c>
      <c r="CN32" s="15" t="s">
        <v>149</v>
      </c>
      <c r="CO32" s="15" t="s">
        <v>149</v>
      </c>
      <c r="CP32" s="15" t="s">
        <v>149</v>
      </c>
      <c r="CQ32" s="15" t="s">
        <v>149</v>
      </c>
      <c r="CR32" s="15" t="s">
        <v>149</v>
      </c>
      <c r="CS32" s="15" t="s">
        <v>149</v>
      </c>
      <c r="CT32" s="15" t="s">
        <v>149</v>
      </c>
      <c r="CU32" s="15" t="s">
        <v>149</v>
      </c>
      <c r="CV32" s="15" t="s">
        <v>149</v>
      </c>
      <c r="CW32" s="15" t="s">
        <v>149</v>
      </c>
      <c r="CX32" s="15" t="s">
        <v>149</v>
      </c>
      <c r="CY32" s="15" t="s">
        <v>149</v>
      </c>
      <c r="CZ32" s="15" t="s">
        <v>358</v>
      </c>
      <c r="DA32" s="15" t="s">
        <v>149</v>
      </c>
      <c r="DB32" s="15" t="s">
        <v>149</v>
      </c>
      <c r="DC32" s="15" t="s">
        <v>149</v>
      </c>
      <c r="DD32" s="15" t="s">
        <v>149</v>
      </c>
      <c r="DE32" s="15" t="s">
        <v>149</v>
      </c>
      <c r="DF32" s="15" t="s">
        <v>149</v>
      </c>
      <c r="DG32" s="15" t="s">
        <v>149</v>
      </c>
      <c r="DH32" s="15" t="s">
        <v>149</v>
      </c>
      <c r="DI32" s="15" t="s">
        <v>149</v>
      </c>
      <c r="DJ32" s="15" t="s">
        <v>149</v>
      </c>
      <c r="DK32" s="15" t="s">
        <v>149</v>
      </c>
      <c r="DL32" s="15" t="s">
        <v>149</v>
      </c>
      <c r="DM32" s="15" t="s">
        <v>149</v>
      </c>
      <c r="DN32" s="15" t="s">
        <v>149</v>
      </c>
      <c r="DO32" s="15" t="s">
        <v>149</v>
      </c>
      <c r="DP32" s="15" t="s">
        <v>149</v>
      </c>
      <c r="DQ32" s="15" t="s">
        <v>149</v>
      </c>
      <c r="DR32" s="15" t="s">
        <v>149</v>
      </c>
      <c r="DS32" s="15" t="s">
        <v>149</v>
      </c>
      <c r="DT32" s="15" t="s">
        <v>149</v>
      </c>
      <c r="DU32" s="15" t="s">
        <v>149</v>
      </c>
      <c r="DV32" s="15" t="s">
        <v>149</v>
      </c>
      <c r="DW32" s="15" t="s">
        <v>149</v>
      </c>
      <c r="DX32" s="15" t="s">
        <v>149</v>
      </c>
      <c r="DY32" s="15" t="s">
        <v>149</v>
      </c>
      <c r="DZ32" s="15" t="s">
        <v>149</v>
      </c>
      <c r="EA32" s="15" t="s">
        <v>149</v>
      </c>
      <c r="EB32" s="15" t="s">
        <v>149</v>
      </c>
      <c r="EC32" s="15" t="s">
        <v>149</v>
      </c>
      <c r="ED32" s="15" t="s">
        <v>149</v>
      </c>
      <c r="EE32" s="15" t="s">
        <v>149</v>
      </c>
      <c r="EF32" s="15" t="s">
        <v>149</v>
      </c>
      <c r="EG32" s="15" t="s">
        <v>149</v>
      </c>
      <c r="EH32" s="15" t="s">
        <v>149</v>
      </c>
      <c r="EI32" s="15" t="s">
        <v>149</v>
      </c>
      <c r="EJ32" s="15" t="s">
        <v>149</v>
      </c>
      <c r="EK32" s="15" t="s">
        <v>149</v>
      </c>
      <c r="EL32" s="15" t="s">
        <v>359</v>
      </c>
      <c r="EM32" s="15" t="s">
        <v>360</v>
      </c>
      <c r="EN32" s="15" t="s">
        <v>361</v>
      </c>
      <c r="EO32" s="15" t="s">
        <v>362</v>
      </c>
      <c r="EP32" s="15" t="s">
        <v>363</v>
      </c>
      <c r="EQ32" s="15" t="s">
        <v>364</v>
      </c>
      <c r="ER32" s="15" t="s">
        <v>365</v>
      </c>
      <c r="ES32" s="15" t="s">
        <v>274</v>
      </c>
    </row>
    <row r="33" spans="1:149" s="15" customFormat="1" ht="15.75" customHeight="1" x14ac:dyDescent="0.35">
      <c r="A33" s="34">
        <v>31</v>
      </c>
      <c r="B33" s="15" t="s">
        <v>366</v>
      </c>
      <c r="C33" s="20" t="s">
        <v>367</v>
      </c>
      <c r="D33" s="15" t="s">
        <v>368</v>
      </c>
      <c r="E33" s="15" t="s">
        <v>369</v>
      </c>
      <c r="F33" s="15">
        <v>38</v>
      </c>
      <c r="G33" s="15">
        <v>3</v>
      </c>
      <c r="H33" s="15" t="s">
        <v>157</v>
      </c>
      <c r="I33" s="15" t="s">
        <v>210</v>
      </c>
      <c r="J33" s="19">
        <v>4000000</v>
      </c>
      <c r="K33" s="19">
        <v>5000000</v>
      </c>
      <c r="L33" s="15" t="s">
        <v>370</v>
      </c>
      <c r="M33" s="15" t="s">
        <v>147</v>
      </c>
      <c r="N33" s="15">
        <v>520</v>
      </c>
      <c r="O33" s="15" t="s">
        <v>174</v>
      </c>
      <c r="P33" s="15">
        <v>17</v>
      </c>
      <c r="Q33" s="15" t="s">
        <v>175</v>
      </c>
      <c r="R33" s="15" t="s">
        <v>159</v>
      </c>
      <c r="S33" s="15" t="s">
        <v>159</v>
      </c>
      <c r="T33" s="15" t="s">
        <v>159</v>
      </c>
      <c r="U33" s="15" t="s">
        <v>159</v>
      </c>
      <c r="V33" s="15" t="s">
        <v>159</v>
      </c>
      <c r="W33" s="15" t="s">
        <v>159</v>
      </c>
      <c r="X33" s="15" t="s">
        <v>159</v>
      </c>
      <c r="Y33" s="15" t="s">
        <v>149</v>
      </c>
      <c r="Z33" s="15" t="s">
        <v>159</v>
      </c>
      <c r="AA33" s="15" t="s">
        <v>159</v>
      </c>
      <c r="AB33" s="15" t="s">
        <v>159</v>
      </c>
      <c r="AC33" s="15" t="s">
        <v>159</v>
      </c>
      <c r="AD33" s="15" t="s">
        <v>159</v>
      </c>
      <c r="AE33" s="15" t="s">
        <v>159</v>
      </c>
      <c r="AF33" s="15" t="s">
        <v>159</v>
      </c>
      <c r="AG33" s="15" t="s">
        <v>357</v>
      </c>
      <c r="AH33" s="15" t="s">
        <v>149</v>
      </c>
      <c r="AI33" s="15" t="s">
        <v>159</v>
      </c>
      <c r="AJ33" s="15" t="s">
        <v>159</v>
      </c>
      <c r="AK33" s="15" t="s">
        <v>159</v>
      </c>
      <c r="AL33" s="15" t="s">
        <v>159</v>
      </c>
      <c r="AM33" s="15" t="s">
        <v>159</v>
      </c>
      <c r="AN33" s="15" t="s">
        <v>159</v>
      </c>
      <c r="AO33" s="15" t="s">
        <v>149</v>
      </c>
      <c r="AP33" s="15" t="s">
        <v>149</v>
      </c>
      <c r="AQ33" s="15" t="s">
        <v>149</v>
      </c>
      <c r="AR33" s="15" t="s">
        <v>149</v>
      </c>
      <c r="AS33" s="15" t="s">
        <v>149</v>
      </c>
      <c r="AT33" s="15" t="s">
        <v>149</v>
      </c>
      <c r="AU33" s="15" t="s">
        <v>149</v>
      </c>
      <c r="AV33" s="15" t="s">
        <v>159</v>
      </c>
      <c r="AW33" s="15" t="s">
        <v>149</v>
      </c>
      <c r="AX33" s="15" t="s">
        <v>149</v>
      </c>
      <c r="AY33" s="15" t="s">
        <v>149</v>
      </c>
      <c r="AZ33" s="15" t="s">
        <v>149</v>
      </c>
      <c r="BA33" s="15" t="s">
        <v>149</v>
      </c>
      <c r="BB33" s="15" t="s">
        <v>149</v>
      </c>
      <c r="BC33" s="15" t="s">
        <v>149</v>
      </c>
      <c r="BD33" s="15" t="s">
        <v>323</v>
      </c>
      <c r="BE33" s="15" t="s">
        <v>323</v>
      </c>
      <c r="BF33" s="15" t="s">
        <v>323</v>
      </c>
      <c r="BG33" s="15" t="s">
        <v>149</v>
      </c>
      <c r="BH33" s="15" t="s">
        <v>159</v>
      </c>
      <c r="BI33" s="15" t="s">
        <v>159</v>
      </c>
      <c r="BJ33" s="15" t="s">
        <v>159</v>
      </c>
      <c r="BK33" s="15" t="s">
        <v>159</v>
      </c>
      <c r="BL33" s="15" t="s">
        <v>148</v>
      </c>
      <c r="BM33" s="15" t="s">
        <v>148</v>
      </c>
      <c r="BN33" s="15" t="s">
        <v>159</v>
      </c>
      <c r="BO33" s="15" t="s">
        <v>149</v>
      </c>
      <c r="BP33" s="15" t="s">
        <v>323</v>
      </c>
      <c r="BQ33" s="15" t="s">
        <v>323</v>
      </c>
      <c r="BR33" s="15" t="s">
        <v>323</v>
      </c>
      <c r="BS33" s="15" t="s">
        <v>323</v>
      </c>
      <c r="BT33" s="15" t="s">
        <v>149</v>
      </c>
      <c r="BU33" s="15" t="s">
        <v>149</v>
      </c>
      <c r="BV33" s="15" t="s">
        <v>149</v>
      </c>
      <c r="BW33" s="15" t="s">
        <v>149</v>
      </c>
      <c r="BX33" s="15" t="s">
        <v>149</v>
      </c>
      <c r="BY33" s="15" t="s">
        <v>149</v>
      </c>
      <c r="BZ33" s="15" t="s">
        <v>149</v>
      </c>
      <c r="CA33" s="15" t="s">
        <v>149</v>
      </c>
      <c r="CB33" s="15" t="s">
        <v>149</v>
      </c>
      <c r="CC33" s="15" t="s">
        <v>149</v>
      </c>
      <c r="CD33" s="15" t="s">
        <v>149</v>
      </c>
      <c r="CE33" s="15" t="s">
        <v>149</v>
      </c>
      <c r="CF33" s="15" t="s">
        <v>149</v>
      </c>
      <c r="CG33" s="15" t="s">
        <v>149</v>
      </c>
      <c r="CH33" s="15" t="s">
        <v>149</v>
      </c>
      <c r="CI33" s="15" t="s">
        <v>149</v>
      </c>
      <c r="CJ33" s="15" t="s">
        <v>149</v>
      </c>
      <c r="CK33" s="15" t="s">
        <v>149</v>
      </c>
      <c r="CL33" s="15" t="s">
        <v>149</v>
      </c>
      <c r="CM33" s="15" t="s">
        <v>149</v>
      </c>
      <c r="CN33" s="15" t="s">
        <v>149</v>
      </c>
      <c r="CO33" s="15" t="s">
        <v>149</v>
      </c>
      <c r="CP33" s="15" t="s">
        <v>149</v>
      </c>
      <c r="CQ33" s="15" t="s">
        <v>149</v>
      </c>
      <c r="CR33" s="15" t="s">
        <v>149</v>
      </c>
      <c r="CS33" s="15" t="s">
        <v>149</v>
      </c>
      <c r="CT33" s="15" t="s">
        <v>149</v>
      </c>
      <c r="CU33" s="15" t="s">
        <v>149</v>
      </c>
      <c r="CV33" s="15" t="s">
        <v>149</v>
      </c>
      <c r="CW33" s="15" t="s">
        <v>149</v>
      </c>
      <c r="CX33" s="15" t="s">
        <v>149</v>
      </c>
      <c r="CY33" s="15" t="s">
        <v>149</v>
      </c>
      <c r="CZ33" s="15" t="s">
        <v>358</v>
      </c>
      <c r="DA33" s="15" t="s">
        <v>149</v>
      </c>
      <c r="DB33" s="15" t="s">
        <v>149</v>
      </c>
      <c r="DC33" s="15" t="s">
        <v>149</v>
      </c>
      <c r="DD33" s="15" t="s">
        <v>149</v>
      </c>
      <c r="DE33" s="15" t="s">
        <v>149</v>
      </c>
      <c r="DF33" s="15" t="s">
        <v>149</v>
      </c>
      <c r="DG33" s="15" t="s">
        <v>149</v>
      </c>
      <c r="DH33" s="15" t="s">
        <v>149</v>
      </c>
      <c r="DI33" s="15" t="s">
        <v>149</v>
      </c>
      <c r="DJ33" s="15" t="s">
        <v>149</v>
      </c>
      <c r="DK33" s="15" t="s">
        <v>149</v>
      </c>
      <c r="DL33" s="15" t="s">
        <v>149</v>
      </c>
      <c r="DM33" s="15" t="s">
        <v>149</v>
      </c>
      <c r="DN33" s="15" t="s">
        <v>149</v>
      </c>
      <c r="DO33" s="15" t="s">
        <v>149</v>
      </c>
      <c r="DP33" s="15" t="s">
        <v>149</v>
      </c>
      <c r="DQ33" s="15" t="s">
        <v>149</v>
      </c>
      <c r="DR33" s="15" t="s">
        <v>149</v>
      </c>
      <c r="DS33" s="15" t="s">
        <v>149</v>
      </c>
      <c r="DT33" s="15" t="s">
        <v>149</v>
      </c>
      <c r="DU33" s="15" t="s">
        <v>149</v>
      </c>
      <c r="DV33" s="15" t="s">
        <v>149</v>
      </c>
      <c r="DW33" s="15" t="s">
        <v>149</v>
      </c>
      <c r="DX33" s="15" t="s">
        <v>149</v>
      </c>
      <c r="DY33" s="15" t="s">
        <v>149</v>
      </c>
      <c r="DZ33" s="15" t="s">
        <v>149</v>
      </c>
      <c r="EA33" s="15" t="s">
        <v>149</v>
      </c>
      <c r="EB33" s="15" t="s">
        <v>149</v>
      </c>
      <c r="EC33" s="15" t="s">
        <v>149</v>
      </c>
      <c r="ED33" s="15" t="s">
        <v>149</v>
      </c>
      <c r="EE33" s="15" t="s">
        <v>149</v>
      </c>
      <c r="EF33" s="15" t="s">
        <v>149</v>
      </c>
      <c r="EG33" s="15" t="s">
        <v>149</v>
      </c>
      <c r="EH33" s="15" t="s">
        <v>149</v>
      </c>
      <c r="EI33" s="15" t="s">
        <v>149</v>
      </c>
      <c r="EJ33" s="15" t="s">
        <v>149</v>
      </c>
      <c r="EK33" s="15" t="s">
        <v>149</v>
      </c>
      <c r="EL33" s="15" t="s">
        <v>371</v>
      </c>
      <c r="EM33" s="15" t="s">
        <v>274</v>
      </c>
      <c r="EN33" s="15" t="s">
        <v>372</v>
      </c>
      <c r="EO33" s="15" t="s">
        <v>373</v>
      </c>
      <c r="EP33" s="15" t="s">
        <v>374</v>
      </c>
      <c r="EQ33" s="15" t="s">
        <v>375</v>
      </c>
      <c r="ER33" s="15" t="s">
        <v>376</v>
      </c>
      <c r="ES33" s="15" t="s">
        <v>377</v>
      </c>
    </row>
    <row r="34" spans="1:149" s="15" customFormat="1" ht="15.75" customHeight="1" x14ac:dyDescent="0.35">
      <c r="A34" s="34">
        <v>32</v>
      </c>
      <c r="B34" s="15" t="s">
        <v>378</v>
      </c>
      <c r="C34" s="15">
        <v>81275558513</v>
      </c>
      <c r="D34" s="15" t="s">
        <v>368</v>
      </c>
      <c r="E34" s="15" t="s">
        <v>379</v>
      </c>
      <c r="F34" s="15">
        <v>45</v>
      </c>
      <c r="G34" s="15">
        <v>3</v>
      </c>
      <c r="H34" s="15" t="s">
        <v>157</v>
      </c>
      <c r="I34" s="15" t="s">
        <v>172</v>
      </c>
      <c r="J34" s="19">
        <v>500000</v>
      </c>
      <c r="K34" s="19">
        <v>250000</v>
      </c>
      <c r="L34" s="15" t="s">
        <v>380</v>
      </c>
      <c r="M34" s="15" t="s">
        <v>147</v>
      </c>
      <c r="N34" s="15">
        <v>16</v>
      </c>
      <c r="O34" s="15">
        <v>0.25</v>
      </c>
      <c r="P34" s="15">
        <v>20</v>
      </c>
      <c r="Q34" s="15" t="s">
        <v>175</v>
      </c>
      <c r="R34" s="15" t="s">
        <v>159</v>
      </c>
      <c r="S34" s="15" t="s">
        <v>159</v>
      </c>
      <c r="T34" s="15" t="s">
        <v>159</v>
      </c>
      <c r="U34" s="15" t="s">
        <v>159</v>
      </c>
      <c r="V34" s="15" t="s">
        <v>159</v>
      </c>
      <c r="W34" s="15" t="s">
        <v>159</v>
      </c>
      <c r="X34" s="15" t="s">
        <v>159</v>
      </c>
      <c r="Y34" s="15" t="s">
        <v>149</v>
      </c>
      <c r="Z34" s="15" t="s">
        <v>159</v>
      </c>
      <c r="AA34" s="15" t="s">
        <v>159</v>
      </c>
      <c r="AB34" s="15" t="s">
        <v>159</v>
      </c>
      <c r="AC34" s="15" t="s">
        <v>159</v>
      </c>
      <c r="AD34" s="15" t="s">
        <v>159</v>
      </c>
      <c r="AE34" s="15" t="s">
        <v>159</v>
      </c>
      <c r="AF34" s="15" t="s">
        <v>159</v>
      </c>
      <c r="AG34" s="15" t="s">
        <v>357</v>
      </c>
      <c r="AH34" s="15" t="s">
        <v>149</v>
      </c>
      <c r="AI34" s="15" t="s">
        <v>159</v>
      </c>
      <c r="AJ34" s="15" t="s">
        <v>159</v>
      </c>
      <c r="AK34" s="15" t="s">
        <v>159</v>
      </c>
      <c r="AL34" s="15" t="s">
        <v>159</v>
      </c>
      <c r="AM34" s="15" t="s">
        <v>159</v>
      </c>
      <c r="AN34" s="15" t="s">
        <v>159</v>
      </c>
      <c r="AO34" s="15" t="s">
        <v>149</v>
      </c>
      <c r="AP34" s="15" t="s">
        <v>149</v>
      </c>
      <c r="AQ34" s="15" t="s">
        <v>149</v>
      </c>
      <c r="AR34" s="15" t="s">
        <v>149</v>
      </c>
      <c r="AS34" s="15" t="s">
        <v>149</v>
      </c>
      <c r="AT34" s="15" t="s">
        <v>149</v>
      </c>
      <c r="AU34" s="15" t="s">
        <v>203</v>
      </c>
      <c r="AV34" s="15" t="s">
        <v>148</v>
      </c>
      <c r="AW34" s="15" t="s">
        <v>149</v>
      </c>
      <c r="AX34" s="15" t="s">
        <v>149</v>
      </c>
      <c r="AY34" s="15" t="s">
        <v>149</v>
      </c>
      <c r="AZ34" s="15" t="s">
        <v>149</v>
      </c>
      <c r="BA34" s="15" t="s">
        <v>149</v>
      </c>
      <c r="BB34" s="15" t="s">
        <v>149</v>
      </c>
      <c r="BC34" s="15" t="s">
        <v>149</v>
      </c>
      <c r="BD34" s="15" t="s">
        <v>149</v>
      </c>
      <c r="BE34" s="15" t="s">
        <v>149</v>
      </c>
      <c r="BF34" s="15" t="s">
        <v>149</v>
      </c>
      <c r="BG34" s="15" t="s">
        <v>149</v>
      </c>
      <c r="BH34" s="15" t="s">
        <v>323</v>
      </c>
      <c r="BI34" s="15" t="s">
        <v>159</v>
      </c>
      <c r="BJ34" s="15" t="s">
        <v>159</v>
      </c>
      <c r="BK34" s="15" t="s">
        <v>159</v>
      </c>
      <c r="BL34" s="15" t="s">
        <v>148</v>
      </c>
      <c r="BM34" s="15" t="s">
        <v>148</v>
      </c>
      <c r="BN34" s="15" t="s">
        <v>159</v>
      </c>
      <c r="BO34" s="15" t="s">
        <v>323</v>
      </c>
      <c r="BP34" s="15" t="s">
        <v>323</v>
      </c>
      <c r="BQ34" s="15" t="s">
        <v>323</v>
      </c>
      <c r="BR34" s="15" t="s">
        <v>323</v>
      </c>
      <c r="BS34" s="15" t="s">
        <v>323</v>
      </c>
      <c r="BT34" s="15" t="s">
        <v>149</v>
      </c>
      <c r="BU34" s="15" t="s">
        <v>149</v>
      </c>
      <c r="BV34" s="15" t="s">
        <v>323</v>
      </c>
      <c r="BW34" s="15" t="s">
        <v>203</v>
      </c>
      <c r="BX34" s="15" t="s">
        <v>149</v>
      </c>
      <c r="BY34" s="15" t="s">
        <v>149</v>
      </c>
      <c r="BZ34" s="15" t="s">
        <v>149</v>
      </c>
      <c r="CA34" s="15" t="s">
        <v>149</v>
      </c>
      <c r="CB34" s="15" t="s">
        <v>149</v>
      </c>
      <c r="CC34" s="15" t="s">
        <v>149</v>
      </c>
      <c r="CD34" s="15" t="s">
        <v>149</v>
      </c>
      <c r="CE34" s="15" t="s">
        <v>149</v>
      </c>
      <c r="CF34" s="15" t="s">
        <v>149</v>
      </c>
      <c r="CG34" s="15" t="s">
        <v>149</v>
      </c>
      <c r="CH34" s="15" t="s">
        <v>149</v>
      </c>
      <c r="CI34" s="15" t="s">
        <v>149</v>
      </c>
      <c r="CJ34" s="15" t="s">
        <v>149</v>
      </c>
      <c r="CK34" s="15" t="s">
        <v>149</v>
      </c>
      <c r="CL34" s="15" t="s">
        <v>149</v>
      </c>
      <c r="CM34" s="15" t="s">
        <v>149</v>
      </c>
      <c r="CN34" s="15" t="s">
        <v>149</v>
      </c>
      <c r="CO34" s="15" t="s">
        <v>149</v>
      </c>
      <c r="CP34" s="15" t="s">
        <v>149</v>
      </c>
      <c r="CQ34" s="15" t="s">
        <v>149</v>
      </c>
      <c r="CR34" s="15" t="s">
        <v>149</v>
      </c>
      <c r="CS34" s="15" t="s">
        <v>149</v>
      </c>
      <c r="CT34" s="15" t="s">
        <v>149</v>
      </c>
      <c r="CU34" s="15" t="s">
        <v>149</v>
      </c>
      <c r="CV34" s="15" t="s">
        <v>149</v>
      </c>
      <c r="CW34" s="15" t="s">
        <v>149</v>
      </c>
      <c r="CX34" s="15" t="s">
        <v>149</v>
      </c>
      <c r="CY34" s="15" t="s">
        <v>149</v>
      </c>
      <c r="CZ34" s="15" t="s">
        <v>358</v>
      </c>
      <c r="DA34" s="15" t="s">
        <v>149</v>
      </c>
      <c r="DB34" s="15" t="s">
        <v>149</v>
      </c>
      <c r="DC34" s="15" t="s">
        <v>149</v>
      </c>
      <c r="DD34" s="15" t="s">
        <v>149</v>
      </c>
      <c r="DE34" s="15" t="s">
        <v>149</v>
      </c>
      <c r="DF34" s="15" t="s">
        <v>149</v>
      </c>
      <c r="DG34" s="15" t="s">
        <v>149</v>
      </c>
      <c r="DH34" s="15" t="s">
        <v>149</v>
      </c>
      <c r="DI34" s="15" t="s">
        <v>149</v>
      </c>
      <c r="DJ34" s="15" t="s">
        <v>149</v>
      </c>
      <c r="DK34" s="15" t="s">
        <v>149</v>
      </c>
      <c r="DL34" s="15" t="s">
        <v>149</v>
      </c>
      <c r="DM34" s="15" t="s">
        <v>149</v>
      </c>
      <c r="DN34" s="15" t="s">
        <v>149</v>
      </c>
      <c r="DO34" s="15" t="s">
        <v>149</v>
      </c>
      <c r="DP34" s="15" t="s">
        <v>149</v>
      </c>
      <c r="DQ34" s="15" t="s">
        <v>149</v>
      </c>
      <c r="DR34" s="15" t="s">
        <v>203</v>
      </c>
      <c r="DS34" s="15" t="s">
        <v>149</v>
      </c>
      <c r="DT34" s="15" t="s">
        <v>149</v>
      </c>
      <c r="DU34" s="15" t="s">
        <v>149</v>
      </c>
      <c r="DV34" s="15" t="s">
        <v>149</v>
      </c>
      <c r="DW34" s="15" t="s">
        <v>149</v>
      </c>
      <c r="DX34" s="15" t="s">
        <v>149</v>
      </c>
      <c r="DY34" s="15" t="s">
        <v>149</v>
      </c>
      <c r="DZ34" s="15" t="s">
        <v>149</v>
      </c>
      <c r="EA34" s="15" t="s">
        <v>149</v>
      </c>
      <c r="EB34" s="15" t="s">
        <v>149</v>
      </c>
      <c r="EC34" s="15" t="s">
        <v>149</v>
      </c>
      <c r="ED34" s="15" t="s">
        <v>149</v>
      </c>
      <c r="EE34" s="15" t="s">
        <v>149</v>
      </c>
      <c r="EF34" s="15" t="s">
        <v>149</v>
      </c>
      <c r="EG34" s="15" t="s">
        <v>149</v>
      </c>
      <c r="EH34" s="15" t="s">
        <v>149</v>
      </c>
      <c r="EI34" s="15" t="s">
        <v>149</v>
      </c>
      <c r="EJ34" s="15" t="s">
        <v>149</v>
      </c>
      <c r="EK34" s="15" t="s">
        <v>149</v>
      </c>
      <c r="EL34" s="15" t="s">
        <v>381</v>
      </c>
      <c r="EM34" s="15" t="s">
        <v>382</v>
      </c>
      <c r="EN34" s="15" t="s">
        <v>383</v>
      </c>
      <c r="EO34" s="15" t="s">
        <v>384</v>
      </c>
      <c r="EP34" s="15" t="s">
        <v>385</v>
      </c>
      <c r="EQ34" s="15" t="s">
        <v>386</v>
      </c>
      <c r="ER34" s="15" t="s">
        <v>387</v>
      </c>
    </row>
    <row r="35" spans="1:149" s="15" customFormat="1" ht="15.75" customHeight="1" x14ac:dyDescent="0.35">
      <c r="A35" s="34">
        <v>33</v>
      </c>
      <c r="B35" s="15" t="s">
        <v>388</v>
      </c>
      <c r="C35" s="15">
        <v>81378304962</v>
      </c>
      <c r="D35" s="15" t="s">
        <v>353</v>
      </c>
      <c r="E35" s="15" t="s">
        <v>369</v>
      </c>
      <c r="F35" s="15">
        <v>50</v>
      </c>
      <c r="G35" s="15">
        <v>3</v>
      </c>
      <c r="H35" s="15" t="s">
        <v>157</v>
      </c>
      <c r="I35" s="15" t="s">
        <v>210</v>
      </c>
      <c r="J35" s="19">
        <v>1000000</v>
      </c>
      <c r="K35" s="19">
        <v>2000000</v>
      </c>
      <c r="L35" s="15" t="s">
        <v>318</v>
      </c>
      <c r="M35" s="15" t="s">
        <v>147</v>
      </c>
      <c r="N35" s="15">
        <v>100</v>
      </c>
      <c r="O35" s="15" t="s">
        <v>226</v>
      </c>
      <c r="P35" s="15">
        <v>10</v>
      </c>
      <c r="Q35" s="15" t="s">
        <v>389</v>
      </c>
      <c r="R35" s="15" t="s">
        <v>159</v>
      </c>
      <c r="S35" s="15" t="s">
        <v>159</v>
      </c>
      <c r="T35" s="15" t="s">
        <v>159</v>
      </c>
      <c r="U35" s="15" t="s">
        <v>159</v>
      </c>
      <c r="V35" s="15" t="s">
        <v>159</v>
      </c>
      <c r="W35" s="15" t="s">
        <v>159</v>
      </c>
      <c r="X35" s="15" t="s">
        <v>159</v>
      </c>
      <c r="Y35" s="15" t="s">
        <v>149</v>
      </c>
      <c r="Z35" s="15" t="s">
        <v>159</v>
      </c>
      <c r="AA35" s="15" t="s">
        <v>159</v>
      </c>
      <c r="AB35" s="15" t="s">
        <v>159</v>
      </c>
      <c r="AC35" s="15" t="s">
        <v>159</v>
      </c>
      <c r="AD35" s="15" t="s">
        <v>159</v>
      </c>
      <c r="AE35" s="15" t="s">
        <v>159</v>
      </c>
      <c r="AF35" s="15" t="s">
        <v>159</v>
      </c>
      <c r="AG35" s="15" t="s">
        <v>357</v>
      </c>
      <c r="AH35" s="15" t="s">
        <v>149</v>
      </c>
      <c r="AI35" s="15" t="s">
        <v>159</v>
      </c>
      <c r="AJ35" s="15" t="s">
        <v>159</v>
      </c>
      <c r="AK35" s="15" t="s">
        <v>159</v>
      </c>
      <c r="AL35" s="15" t="s">
        <v>159</v>
      </c>
      <c r="AM35" s="15" t="s">
        <v>159</v>
      </c>
      <c r="AN35" s="15" t="s">
        <v>159</v>
      </c>
      <c r="AO35" s="15" t="s">
        <v>149</v>
      </c>
      <c r="AP35" s="15" t="s">
        <v>149</v>
      </c>
      <c r="AQ35" s="15" t="s">
        <v>149</v>
      </c>
      <c r="AR35" s="15" t="s">
        <v>149</v>
      </c>
      <c r="AS35" s="15" t="s">
        <v>149</v>
      </c>
      <c r="AT35" s="15" t="s">
        <v>149</v>
      </c>
      <c r="AU35" s="15" t="s">
        <v>149</v>
      </c>
      <c r="AV35" s="15" t="s">
        <v>159</v>
      </c>
      <c r="AW35" s="15" t="s">
        <v>149</v>
      </c>
      <c r="AX35" s="15" t="s">
        <v>149</v>
      </c>
      <c r="AY35" s="15" t="s">
        <v>149</v>
      </c>
      <c r="AZ35" s="15" t="s">
        <v>149</v>
      </c>
      <c r="BA35" s="15" t="s">
        <v>149</v>
      </c>
      <c r="BB35" s="15" t="s">
        <v>149</v>
      </c>
      <c r="BC35" s="15" t="s">
        <v>149</v>
      </c>
      <c r="BD35" s="15" t="s">
        <v>323</v>
      </c>
      <c r="BE35" s="15" t="s">
        <v>323</v>
      </c>
      <c r="BF35" s="15" t="s">
        <v>323</v>
      </c>
      <c r="BG35" s="15" t="s">
        <v>149</v>
      </c>
      <c r="BH35" s="15" t="s">
        <v>159</v>
      </c>
      <c r="BI35" s="15" t="s">
        <v>159</v>
      </c>
      <c r="BJ35" s="15" t="s">
        <v>323</v>
      </c>
      <c r="BK35" s="15" t="s">
        <v>159</v>
      </c>
      <c r="BL35" s="15" t="s">
        <v>149</v>
      </c>
      <c r="BM35" s="15" t="s">
        <v>149</v>
      </c>
      <c r="BN35" s="15" t="s">
        <v>390</v>
      </c>
      <c r="BO35" s="15" t="s">
        <v>390</v>
      </c>
      <c r="BP35" s="15" t="s">
        <v>323</v>
      </c>
      <c r="BQ35" s="15" t="s">
        <v>323</v>
      </c>
      <c r="BR35" s="15" t="s">
        <v>149</v>
      </c>
      <c r="BS35" s="15" t="s">
        <v>323</v>
      </c>
      <c r="BT35" s="15" t="s">
        <v>149</v>
      </c>
      <c r="BU35" s="15" t="s">
        <v>149</v>
      </c>
      <c r="BV35" s="15" t="s">
        <v>323</v>
      </c>
      <c r="BW35" s="15" t="s">
        <v>149</v>
      </c>
      <c r="BX35" s="15" t="s">
        <v>149</v>
      </c>
      <c r="BY35" s="15" t="s">
        <v>149</v>
      </c>
      <c r="BZ35" s="15" t="s">
        <v>149</v>
      </c>
      <c r="CA35" s="15" t="s">
        <v>149</v>
      </c>
      <c r="CB35" s="15" t="s">
        <v>149</v>
      </c>
      <c r="CC35" s="15" t="s">
        <v>149</v>
      </c>
      <c r="CD35" s="15" t="s">
        <v>149</v>
      </c>
      <c r="CE35" s="15" t="s">
        <v>149</v>
      </c>
      <c r="CF35" s="15" t="s">
        <v>149</v>
      </c>
      <c r="CG35" s="15" t="s">
        <v>149</v>
      </c>
      <c r="CH35" s="15" t="s">
        <v>149</v>
      </c>
      <c r="CI35" s="15" t="s">
        <v>149</v>
      </c>
      <c r="CJ35" s="15" t="s">
        <v>149</v>
      </c>
      <c r="CK35" s="15" t="s">
        <v>149</v>
      </c>
      <c r="CL35" s="15" t="s">
        <v>149</v>
      </c>
      <c r="CM35" s="15" t="s">
        <v>149</v>
      </c>
      <c r="CN35" s="15" t="s">
        <v>149</v>
      </c>
      <c r="CO35" s="15" t="s">
        <v>149</v>
      </c>
      <c r="CP35" s="15" t="s">
        <v>149</v>
      </c>
      <c r="CQ35" s="15" t="s">
        <v>149</v>
      </c>
      <c r="CR35" s="15" t="s">
        <v>149</v>
      </c>
      <c r="CS35" s="15" t="s">
        <v>149</v>
      </c>
      <c r="CT35" s="15" t="s">
        <v>149</v>
      </c>
      <c r="CU35" s="15" t="s">
        <v>149</v>
      </c>
      <c r="CV35" s="15" t="s">
        <v>149</v>
      </c>
      <c r="CW35" s="15" t="s">
        <v>149</v>
      </c>
      <c r="CX35" s="15" t="s">
        <v>149</v>
      </c>
      <c r="CY35" s="15" t="s">
        <v>149</v>
      </c>
      <c r="CZ35" s="15" t="s">
        <v>358</v>
      </c>
      <c r="DA35" s="15" t="s">
        <v>149</v>
      </c>
      <c r="DB35" s="15" t="s">
        <v>149</v>
      </c>
      <c r="DC35" s="15" t="s">
        <v>149</v>
      </c>
      <c r="DD35" s="15" t="s">
        <v>149</v>
      </c>
      <c r="DE35" s="15" t="s">
        <v>149</v>
      </c>
      <c r="DF35" s="15" t="s">
        <v>149</v>
      </c>
      <c r="DG35" s="15" t="s">
        <v>149</v>
      </c>
      <c r="DH35" s="15" t="s">
        <v>149</v>
      </c>
      <c r="DI35" s="15" t="s">
        <v>149</v>
      </c>
      <c r="DJ35" s="15" t="s">
        <v>149</v>
      </c>
      <c r="DK35" s="15" t="s">
        <v>149</v>
      </c>
      <c r="DL35" s="15" t="s">
        <v>149</v>
      </c>
      <c r="DM35" s="15" t="s">
        <v>149</v>
      </c>
      <c r="DN35" s="15" t="s">
        <v>149</v>
      </c>
      <c r="DO35" s="15" t="s">
        <v>149</v>
      </c>
      <c r="DP35" s="15" t="s">
        <v>149</v>
      </c>
      <c r="DQ35" s="15" t="s">
        <v>149</v>
      </c>
      <c r="DR35" s="15" t="s">
        <v>149</v>
      </c>
      <c r="DS35" s="15" t="s">
        <v>149</v>
      </c>
      <c r="DT35" s="15" t="s">
        <v>149</v>
      </c>
      <c r="DU35" s="15" t="s">
        <v>149</v>
      </c>
      <c r="DV35" s="15" t="s">
        <v>149</v>
      </c>
      <c r="DW35" s="15" t="s">
        <v>149</v>
      </c>
      <c r="DX35" s="15" t="s">
        <v>149</v>
      </c>
      <c r="DY35" s="15" t="s">
        <v>149</v>
      </c>
      <c r="DZ35" s="15" t="s">
        <v>149</v>
      </c>
      <c r="EA35" s="15" t="s">
        <v>149</v>
      </c>
      <c r="EB35" s="15" t="s">
        <v>149</v>
      </c>
      <c r="EC35" s="15" t="s">
        <v>149</v>
      </c>
      <c r="ED35" s="15" t="s">
        <v>149</v>
      </c>
      <c r="EE35" s="15" t="s">
        <v>149</v>
      </c>
      <c r="EF35" s="15" t="s">
        <v>149</v>
      </c>
      <c r="EG35" s="15" t="s">
        <v>149</v>
      </c>
      <c r="EH35" s="15" t="s">
        <v>149</v>
      </c>
      <c r="EI35" s="15" t="s">
        <v>149</v>
      </c>
      <c r="EJ35" s="15" t="s">
        <v>149</v>
      </c>
      <c r="EK35" s="15" t="s">
        <v>149</v>
      </c>
      <c r="EL35" s="15" t="s">
        <v>391</v>
      </c>
      <c r="EM35" s="15" t="s">
        <v>392</v>
      </c>
      <c r="EN35" s="15" t="s">
        <v>393</v>
      </c>
      <c r="EO35" s="15" t="s">
        <v>394</v>
      </c>
      <c r="EP35" s="15" t="s">
        <v>395</v>
      </c>
      <c r="EQ35" s="15" t="s">
        <v>396</v>
      </c>
      <c r="ER35" s="15" t="s">
        <v>397</v>
      </c>
      <c r="ES35" s="15" t="s">
        <v>398</v>
      </c>
    </row>
    <row r="36" spans="1:149" s="15" customFormat="1" ht="15.75" customHeight="1" x14ac:dyDescent="0.35">
      <c r="A36" s="34">
        <v>34</v>
      </c>
      <c r="B36" s="15" t="s">
        <v>400</v>
      </c>
      <c r="C36" s="20" t="s">
        <v>399</v>
      </c>
      <c r="D36" s="15" t="s">
        <v>353</v>
      </c>
      <c r="E36" s="15" t="s">
        <v>379</v>
      </c>
      <c r="F36" s="15">
        <v>48</v>
      </c>
      <c r="G36" s="15">
        <v>4</v>
      </c>
      <c r="H36" s="15" t="s">
        <v>344</v>
      </c>
      <c r="I36" s="15" t="s">
        <v>210</v>
      </c>
      <c r="J36" s="19">
        <v>5000000</v>
      </c>
      <c r="K36" s="19">
        <v>2000000</v>
      </c>
      <c r="L36" s="15" t="s">
        <v>318</v>
      </c>
      <c r="M36" s="15" t="s">
        <v>345</v>
      </c>
      <c r="N36" s="15">
        <v>130</v>
      </c>
      <c r="O36" s="15" t="s">
        <v>401</v>
      </c>
      <c r="P36" s="15">
        <v>22</v>
      </c>
      <c r="Q36" s="15" t="s">
        <v>389</v>
      </c>
      <c r="R36" s="15" t="s">
        <v>159</v>
      </c>
      <c r="S36" s="15" t="s">
        <v>159</v>
      </c>
      <c r="T36" s="15" t="s">
        <v>159</v>
      </c>
      <c r="U36" s="15" t="s">
        <v>159</v>
      </c>
      <c r="V36" s="15" t="s">
        <v>159</v>
      </c>
      <c r="W36" s="15" t="s">
        <v>203</v>
      </c>
      <c r="X36" s="15" t="s">
        <v>159</v>
      </c>
      <c r="Y36" s="15" t="s">
        <v>203</v>
      </c>
      <c r="Z36" s="15" t="s">
        <v>203</v>
      </c>
      <c r="AA36" s="15" t="s">
        <v>203</v>
      </c>
      <c r="AB36" s="15" t="s">
        <v>203</v>
      </c>
      <c r="AC36" s="15" t="s">
        <v>203</v>
      </c>
      <c r="AD36" s="15" t="s">
        <v>203</v>
      </c>
      <c r="AE36" s="15" t="s">
        <v>149</v>
      </c>
      <c r="AF36" s="15" t="s">
        <v>159</v>
      </c>
      <c r="AG36" s="15" t="s">
        <v>148</v>
      </c>
      <c r="AH36" s="15" t="s">
        <v>149</v>
      </c>
      <c r="AI36" s="15" t="s">
        <v>203</v>
      </c>
      <c r="AJ36" s="15" t="s">
        <v>159</v>
      </c>
      <c r="AK36" s="15" t="s">
        <v>203</v>
      </c>
      <c r="AL36" s="15" t="s">
        <v>203</v>
      </c>
      <c r="AM36" s="15" t="s">
        <v>203</v>
      </c>
      <c r="AN36" s="15" t="s">
        <v>203</v>
      </c>
      <c r="AO36" s="15" t="s">
        <v>203</v>
      </c>
      <c r="AP36" s="15" t="s">
        <v>203</v>
      </c>
      <c r="AQ36" s="15" t="s">
        <v>203</v>
      </c>
      <c r="AR36" s="15" t="s">
        <v>203</v>
      </c>
      <c r="AS36" s="15" t="s">
        <v>203</v>
      </c>
      <c r="AT36" s="15" t="s">
        <v>203</v>
      </c>
      <c r="AU36" s="15" t="s">
        <v>203</v>
      </c>
      <c r="AV36" s="15" t="s">
        <v>148</v>
      </c>
      <c r="AW36" s="15" t="s">
        <v>203</v>
      </c>
      <c r="AX36" s="15" t="s">
        <v>203</v>
      </c>
      <c r="AY36" s="15" t="s">
        <v>203</v>
      </c>
      <c r="AZ36" s="15" t="s">
        <v>203</v>
      </c>
      <c r="BA36" s="15" t="s">
        <v>203</v>
      </c>
      <c r="BB36" s="15" t="s">
        <v>203</v>
      </c>
      <c r="BC36" s="15" t="s">
        <v>149</v>
      </c>
      <c r="BD36" s="15" t="s">
        <v>323</v>
      </c>
      <c r="BE36" s="15" t="s">
        <v>323</v>
      </c>
      <c r="BF36" s="15" t="s">
        <v>323</v>
      </c>
      <c r="BG36" s="15" t="s">
        <v>323</v>
      </c>
      <c r="BH36" s="15" t="s">
        <v>159</v>
      </c>
      <c r="BI36" s="15" t="s">
        <v>390</v>
      </c>
      <c r="BJ36" s="15" t="s">
        <v>323</v>
      </c>
      <c r="BK36" s="15" t="s">
        <v>159</v>
      </c>
      <c r="BL36" s="15" t="s">
        <v>149</v>
      </c>
      <c r="BM36" s="15" t="s">
        <v>390</v>
      </c>
      <c r="BN36" s="15" t="s">
        <v>150</v>
      </c>
      <c r="BO36" s="15" t="s">
        <v>323</v>
      </c>
      <c r="BP36" s="15" t="s">
        <v>149</v>
      </c>
      <c r="BQ36" s="15" t="s">
        <v>323</v>
      </c>
      <c r="BR36" s="15" t="s">
        <v>149</v>
      </c>
      <c r="BS36" s="15" t="s">
        <v>149</v>
      </c>
      <c r="BT36" s="15" t="s">
        <v>149</v>
      </c>
      <c r="BU36" s="15" t="s">
        <v>323</v>
      </c>
      <c r="BV36" s="15" t="s">
        <v>149</v>
      </c>
      <c r="BW36" s="15" t="s">
        <v>149</v>
      </c>
      <c r="BX36" s="15" t="s">
        <v>149</v>
      </c>
      <c r="BY36" s="15" t="s">
        <v>149</v>
      </c>
      <c r="BZ36" s="15" t="s">
        <v>149</v>
      </c>
      <c r="CA36" s="15" t="s">
        <v>149</v>
      </c>
      <c r="CB36" s="15" t="s">
        <v>149</v>
      </c>
      <c r="CC36" s="15" t="s">
        <v>149</v>
      </c>
      <c r="CD36" s="15" t="s">
        <v>149</v>
      </c>
      <c r="CE36" s="15" t="s">
        <v>149</v>
      </c>
      <c r="CF36" s="15" t="s">
        <v>149</v>
      </c>
      <c r="CG36" s="15" t="s">
        <v>149</v>
      </c>
      <c r="CH36" s="15" t="s">
        <v>149</v>
      </c>
      <c r="CI36" s="15" t="s">
        <v>149</v>
      </c>
      <c r="CJ36" s="15" t="s">
        <v>149</v>
      </c>
      <c r="CK36" s="15" t="s">
        <v>149</v>
      </c>
      <c r="CL36" s="15" t="s">
        <v>203</v>
      </c>
      <c r="CM36" s="15" t="s">
        <v>203</v>
      </c>
      <c r="CN36" s="15" t="s">
        <v>203</v>
      </c>
      <c r="CO36" s="15" t="s">
        <v>203</v>
      </c>
      <c r="CP36" s="15" t="s">
        <v>203</v>
      </c>
      <c r="CQ36" s="15" t="s">
        <v>203</v>
      </c>
      <c r="CR36" s="15" t="s">
        <v>203</v>
      </c>
      <c r="CS36" s="15" t="s">
        <v>203</v>
      </c>
      <c r="CT36" s="15" t="s">
        <v>203</v>
      </c>
      <c r="CU36" s="15" t="s">
        <v>203</v>
      </c>
      <c r="CV36" s="15" t="s">
        <v>160</v>
      </c>
      <c r="CW36" s="15" t="s">
        <v>160</v>
      </c>
      <c r="CX36" s="15" t="s">
        <v>160</v>
      </c>
      <c r="CY36" s="15" t="s">
        <v>149</v>
      </c>
      <c r="CZ36" s="15" t="s">
        <v>358</v>
      </c>
      <c r="DA36" s="15" t="s">
        <v>149</v>
      </c>
      <c r="DB36" s="15" t="s">
        <v>149</v>
      </c>
      <c r="DC36" s="15" t="s">
        <v>203</v>
      </c>
      <c r="DD36" s="15" t="s">
        <v>149</v>
      </c>
      <c r="DE36" s="15" t="s">
        <v>149</v>
      </c>
      <c r="DF36" s="15" t="s">
        <v>149</v>
      </c>
      <c r="DG36" s="15" t="s">
        <v>149</v>
      </c>
      <c r="DH36" s="15" t="s">
        <v>149</v>
      </c>
      <c r="DI36" s="15" t="s">
        <v>149</v>
      </c>
      <c r="DJ36" s="15" t="s">
        <v>149</v>
      </c>
      <c r="DK36" s="15" t="s">
        <v>149</v>
      </c>
      <c r="DL36" s="15" t="s">
        <v>149</v>
      </c>
      <c r="DM36" s="15" t="s">
        <v>149</v>
      </c>
      <c r="DN36" s="15" t="s">
        <v>149</v>
      </c>
      <c r="DO36" s="15" t="s">
        <v>149</v>
      </c>
      <c r="DP36" s="15" t="s">
        <v>149</v>
      </c>
      <c r="DQ36" s="15" t="s">
        <v>149</v>
      </c>
      <c r="DR36" s="15" t="s">
        <v>149</v>
      </c>
      <c r="DS36" s="15" t="s">
        <v>149</v>
      </c>
      <c r="DT36" s="15" t="s">
        <v>149</v>
      </c>
      <c r="DU36" s="15" t="s">
        <v>149</v>
      </c>
      <c r="DV36" s="15" t="s">
        <v>149</v>
      </c>
      <c r="DW36" s="15" t="s">
        <v>149</v>
      </c>
      <c r="DX36" s="15" t="s">
        <v>149</v>
      </c>
      <c r="DY36" s="15" t="s">
        <v>149</v>
      </c>
      <c r="DZ36" s="15" t="s">
        <v>149</v>
      </c>
      <c r="EA36" s="15" t="s">
        <v>149</v>
      </c>
      <c r="EB36" s="15" t="s">
        <v>149</v>
      </c>
      <c r="EC36" s="15" t="s">
        <v>149</v>
      </c>
      <c r="ED36" s="15" t="s">
        <v>149</v>
      </c>
      <c r="EE36" s="15" t="s">
        <v>149</v>
      </c>
      <c r="EF36" s="15" t="s">
        <v>149</v>
      </c>
      <c r="EG36" s="15" t="s">
        <v>149</v>
      </c>
      <c r="EH36" s="15" t="s">
        <v>149</v>
      </c>
      <c r="EI36" s="15" t="s">
        <v>149</v>
      </c>
      <c r="EJ36" s="15" t="s">
        <v>149</v>
      </c>
      <c r="EK36" s="15" t="s">
        <v>149</v>
      </c>
      <c r="EL36" s="15" t="s">
        <v>402</v>
      </c>
      <c r="EM36" s="15" t="s">
        <v>403</v>
      </c>
      <c r="EN36" s="15" t="s">
        <v>404</v>
      </c>
      <c r="EO36" s="15" t="s">
        <v>405</v>
      </c>
      <c r="EP36" s="15" t="s">
        <v>406</v>
      </c>
      <c r="EQ36" s="15" t="s">
        <v>407</v>
      </c>
      <c r="ER36" s="15" t="s">
        <v>408</v>
      </c>
      <c r="ES36" s="15" t="s">
        <v>274</v>
      </c>
    </row>
    <row r="37" spans="1:149" s="15" customFormat="1" ht="15.75" customHeight="1" x14ac:dyDescent="0.35">
      <c r="A37" s="34">
        <v>35</v>
      </c>
      <c r="B37" s="15" t="s">
        <v>409</v>
      </c>
      <c r="C37" s="15">
        <v>82319555497</v>
      </c>
      <c r="D37" s="15" t="s">
        <v>353</v>
      </c>
      <c r="E37" s="15" t="s">
        <v>410</v>
      </c>
      <c r="F37" s="15">
        <v>22</v>
      </c>
      <c r="G37" s="15">
        <v>3</v>
      </c>
      <c r="H37" s="15" t="s">
        <v>157</v>
      </c>
      <c r="I37" s="15" t="s">
        <v>172</v>
      </c>
      <c r="J37" s="19">
        <v>7000000</v>
      </c>
      <c r="K37" s="19">
        <v>6000000</v>
      </c>
      <c r="L37" s="15" t="s">
        <v>255</v>
      </c>
      <c r="M37" s="15" t="s">
        <v>147</v>
      </c>
      <c r="N37" s="15">
        <v>330</v>
      </c>
      <c r="O37" s="15" t="s">
        <v>212</v>
      </c>
      <c r="P37" s="15">
        <v>4</v>
      </c>
      <c r="Q37" s="15" t="s">
        <v>175</v>
      </c>
      <c r="R37" s="15" t="s">
        <v>159</v>
      </c>
      <c r="S37" s="15" t="s">
        <v>159</v>
      </c>
      <c r="T37" s="15" t="s">
        <v>159</v>
      </c>
      <c r="U37" s="15" t="s">
        <v>159</v>
      </c>
      <c r="V37" s="15" t="s">
        <v>159</v>
      </c>
      <c r="W37" s="15" t="s">
        <v>159</v>
      </c>
      <c r="X37" s="15" t="s">
        <v>159</v>
      </c>
      <c r="Y37" s="15" t="s">
        <v>149</v>
      </c>
      <c r="Z37" s="15" t="s">
        <v>159</v>
      </c>
      <c r="AA37" s="15" t="s">
        <v>159</v>
      </c>
      <c r="AB37" s="15" t="s">
        <v>159</v>
      </c>
      <c r="AC37" s="15" t="s">
        <v>159</v>
      </c>
      <c r="AD37" s="15" t="s">
        <v>159</v>
      </c>
      <c r="AE37" s="15" t="s">
        <v>159</v>
      </c>
      <c r="AF37" s="15" t="s">
        <v>159</v>
      </c>
      <c r="AG37" s="15" t="s">
        <v>357</v>
      </c>
      <c r="AH37" s="15" t="s">
        <v>149</v>
      </c>
      <c r="AI37" s="15" t="s">
        <v>159</v>
      </c>
      <c r="AJ37" s="15" t="s">
        <v>159</v>
      </c>
      <c r="AK37" s="15" t="s">
        <v>159</v>
      </c>
      <c r="AL37" s="15" t="s">
        <v>159</v>
      </c>
      <c r="AM37" s="15" t="s">
        <v>159</v>
      </c>
      <c r="AN37" s="15" t="s">
        <v>159</v>
      </c>
      <c r="AO37" s="15" t="s">
        <v>149</v>
      </c>
      <c r="AP37" s="15" t="s">
        <v>149</v>
      </c>
      <c r="AQ37" s="15" t="s">
        <v>149</v>
      </c>
      <c r="AR37" s="15" t="s">
        <v>149</v>
      </c>
      <c r="AS37" s="15" t="s">
        <v>149</v>
      </c>
      <c r="AT37" s="15" t="s">
        <v>149</v>
      </c>
      <c r="AU37" s="15" t="s">
        <v>149</v>
      </c>
      <c r="AV37" s="15" t="s">
        <v>159</v>
      </c>
      <c r="AW37" s="15" t="s">
        <v>149</v>
      </c>
      <c r="AX37" s="15" t="s">
        <v>149</v>
      </c>
      <c r="AY37" s="15" t="s">
        <v>149</v>
      </c>
      <c r="AZ37" s="15" t="s">
        <v>149</v>
      </c>
      <c r="BA37" s="15" t="s">
        <v>149</v>
      </c>
      <c r="BB37" s="15" t="s">
        <v>149</v>
      </c>
      <c r="BC37" s="15" t="s">
        <v>149</v>
      </c>
      <c r="BD37" s="15" t="s">
        <v>149</v>
      </c>
      <c r="BE37" s="15" t="s">
        <v>149</v>
      </c>
      <c r="BF37" s="15" t="s">
        <v>149</v>
      </c>
      <c r="BG37" s="15" t="s">
        <v>149</v>
      </c>
      <c r="BH37" s="15" t="s">
        <v>159</v>
      </c>
      <c r="BI37" s="15" t="s">
        <v>159</v>
      </c>
      <c r="BJ37" s="15" t="s">
        <v>159</v>
      </c>
      <c r="BK37" s="15" t="s">
        <v>159</v>
      </c>
      <c r="BL37" s="15" t="s">
        <v>149</v>
      </c>
      <c r="BM37" s="15" t="s">
        <v>149</v>
      </c>
      <c r="BN37" s="15" t="s">
        <v>159</v>
      </c>
      <c r="BO37" s="15" t="s">
        <v>149</v>
      </c>
      <c r="BP37" s="15" t="s">
        <v>149</v>
      </c>
      <c r="BQ37" s="15" t="s">
        <v>323</v>
      </c>
      <c r="BR37" s="15" t="s">
        <v>149</v>
      </c>
      <c r="BS37" s="15" t="s">
        <v>149</v>
      </c>
      <c r="BT37" s="15" t="s">
        <v>149</v>
      </c>
      <c r="BU37" s="15" t="s">
        <v>149</v>
      </c>
      <c r="BV37" s="15" t="s">
        <v>149</v>
      </c>
      <c r="BW37" s="15" t="s">
        <v>149</v>
      </c>
      <c r="BX37" s="15" t="s">
        <v>149</v>
      </c>
      <c r="BY37" s="15" t="s">
        <v>149</v>
      </c>
      <c r="BZ37" s="15" t="s">
        <v>149</v>
      </c>
      <c r="CA37" s="15" t="s">
        <v>149</v>
      </c>
      <c r="CB37" s="15" t="s">
        <v>149</v>
      </c>
      <c r="CC37" s="15" t="s">
        <v>149</v>
      </c>
      <c r="CD37" s="15" t="s">
        <v>149</v>
      </c>
      <c r="CE37" s="15" t="s">
        <v>149</v>
      </c>
      <c r="CF37" s="15" t="s">
        <v>149</v>
      </c>
      <c r="CG37" s="15" t="s">
        <v>149</v>
      </c>
      <c r="CH37" s="15" t="s">
        <v>149</v>
      </c>
      <c r="CI37" s="15" t="s">
        <v>149</v>
      </c>
      <c r="CJ37" s="15" t="s">
        <v>149</v>
      </c>
      <c r="CK37" s="15" t="s">
        <v>149</v>
      </c>
      <c r="CL37" s="15" t="s">
        <v>149</v>
      </c>
      <c r="CM37" s="15" t="s">
        <v>149</v>
      </c>
      <c r="CN37" s="15" t="s">
        <v>149</v>
      </c>
      <c r="CO37" s="15" t="s">
        <v>149</v>
      </c>
      <c r="CP37" s="15" t="s">
        <v>149</v>
      </c>
      <c r="CQ37" s="15" t="s">
        <v>149</v>
      </c>
      <c r="CR37" s="15" t="s">
        <v>149</v>
      </c>
      <c r="CS37" s="15" t="s">
        <v>149</v>
      </c>
      <c r="CT37" s="15" t="s">
        <v>149</v>
      </c>
      <c r="CU37" s="15" t="s">
        <v>149</v>
      </c>
      <c r="CV37" s="15" t="s">
        <v>149</v>
      </c>
      <c r="CW37" s="15" t="s">
        <v>149</v>
      </c>
      <c r="CX37" s="15" t="s">
        <v>149</v>
      </c>
      <c r="CY37" s="15" t="s">
        <v>149</v>
      </c>
      <c r="CZ37" s="15" t="s">
        <v>358</v>
      </c>
      <c r="DA37" s="15" t="s">
        <v>149</v>
      </c>
      <c r="DB37" s="15" t="s">
        <v>149</v>
      </c>
      <c r="DC37" s="15" t="s">
        <v>149</v>
      </c>
      <c r="DD37" s="15" t="s">
        <v>149</v>
      </c>
      <c r="DE37" s="15" t="s">
        <v>149</v>
      </c>
      <c r="DF37" s="15" t="s">
        <v>149</v>
      </c>
      <c r="DG37" s="15" t="s">
        <v>149</v>
      </c>
      <c r="DH37" s="15" t="s">
        <v>149</v>
      </c>
      <c r="DI37" s="15" t="s">
        <v>149</v>
      </c>
      <c r="DJ37" s="15" t="s">
        <v>149</v>
      </c>
      <c r="DK37" s="15" t="s">
        <v>149</v>
      </c>
      <c r="DL37" s="15" t="s">
        <v>149</v>
      </c>
      <c r="DM37" s="15" t="s">
        <v>149</v>
      </c>
      <c r="DN37" s="15" t="s">
        <v>149</v>
      </c>
      <c r="DO37" s="15" t="s">
        <v>149</v>
      </c>
      <c r="DP37" s="15" t="s">
        <v>149</v>
      </c>
      <c r="DQ37" s="15" t="s">
        <v>149</v>
      </c>
      <c r="DR37" s="15" t="s">
        <v>149</v>
      </c>
      <c r="DS37" s="15" t="s">
        <v>149</v>
      </c>
      <c r="DT37" s="15" t="s">
        <v>149</v>
      </c>
      <c r="DU37" s="15" t="s">
        <v>149</v>
      </c>
      <c r="DV37" s="15" t="s">
        <v>149</v>
      </c>
      <c r="DW37" s="15" t="s">
        <v>149</v>
      </c>
      <c r="DX37" s="15" t="s">
        <v>149</v>
      </c>
      <c r="DY37" s="15" t="s">
        <v>149</v>
      </c>
      <c r="DZ37" s="15" t="s">
        <v>149</v>
      </c>
      <c r="EA37" s="15" t="s">
        <v>149</v>
      </c>
      <c r="EB37" s="15" t="s">
        <v>149</v>
      </c>
      <c r="EC37" s="15" t="s">
        <v>149</v>
      </c>
      <c r="ED37" s="15" t="s">
        <v>149</v>
      </c>
      <c r="EE37" s="15" t="s">
        <v>149</v>
      </c>
      <c r="EF37" s="15" t="s">
        <v>149</v>
      </c>
      <c r="EG37" s="15" t="s">
        <v>149</v>
      </c>
      <c r="EH37" s="15" t="s">
        <v>149</v>
      </c>
      <c r="EI37" s="15" t="s">
        <v>149</v>
      </c>
      <c r="EJ37" s="15" t="s">
        <v>149</v>
      </c>
      <c r="EK37" s="15" t="s">
        <v>149</v>
      </c>
      <c r="EL37" s="15" t="s">
        <v>402</v>
      </c>
      <c r="EM37" s="15" t="s">
        <v>403</v>
      </c>
      <c r="EN37" s="15" t="s">
        <v>404</v>
      </c>
      <c r="EO37" s="15" t="s">
        <v>384</v>
      </c>
      <c r="EP37" s="15" t="s">
        <v>406</v>
      </c>
      <c r="EQ37" s="15" t="s">
        <v>396</v>
      </c>
      <c r="ER37" s="15" t="s">
        <v>376</v>
      </c>
      <c r="ES37" s="15" t="s">
        <v>411</v>
      </c>
    </row>
    <row r="38" spans="1:149" s="15" customFormat="1" ht="15.75" customHeight="1" x14ac:dyDescent="0.35">
      <c r="A38" s="34">
        <v>36</v>
      </c>
      <c r="B38" s="15" t="s">
        <v>412</v>
      </c>
      <c r="C38" s="15">
        <v>85260565787</v>
      </c>
      <c r="D38" s="15" t="s">
        <v>353</v>
      </c>
      <c r="E38" s="15" t="s">
        <v>410</v>
      </c>
      <c r="F38" s="15">
        <v>65</v>
      </c>
      <c r="G38" s="15">
        <v>7</v>
      </c>
      <c r="H38" s="15" t="s">
        <v>413</v>
      </c>
      <c r="I38" s="15" t="s">
        <v>414</v>
      </c>
      <c r="J38" s="19">
        <v>7500000</v>
      </c>
      <c r="K38" s="19">
        <v>5000000</v>
      </c>
      <c r="L38" s="15" t="s">
        <v>255</v>
      </c>
      <c r="M38" s="15" t="s">
        <v>147</v>
      </c>
      <c r="N38" s="15">
        <v>335</v>
      </c>
      <c r="O38" s="15" t="s">
        <v>212</v>
      </c>
      <c r="P38" s="15">
        <v>20</v>
      </c>
      <c r="Q38" s="15" t="s">
        <v>389</v>
      </c>
      <c r="R38" s="15" t="s">
        <v>159</v>
      </c>
      <c r="S38" s="15" t="s">
        <v>159</v>
      </c>
      <c r="T38" s="15" t="s">
        <v>159</v>
      </c>
      <c r="U38" s="15" t="s">
        <v>159</v>
      </c>
      <c r="V38" s="15" t="s">
        <v>159</v>
      </c>
      <c r="W38" s="15" t="s">
        <v>159</v>
      </c>
      <c r="X38" s="15" t="s">
        <v>159</v>
      </c>
      <c r="Y38" s="15" t="s">
        <v>149</v>
      </c>
      <c r="Z38" s="15" t="s">
        <v>159</v>
      </c>
      <c r="AA38" s="15" t="s">
        <v>159</v>
      </c>
      <c r="AB38" s="15" t="s">
        <v>159</v>
      </c>
      <c r="AC38" s="15" t="s">
        <v>159</v>
      </c>
      <c r="AD38" s="15" t="s">
        <v>159</v>
      </c>
      <c r="AE38" s="15" t="s">
        <v>159</v>
      </c>
      <c r="AF38" s="15" t="s">
        <v>159</v>
      </c>
      <c r="AG38" s="15" t="s">
        <v>357</v>
      </c>
      <c r="AH38" s="15" t="s">
        <v>149</v>
      </c>
      <c r="AI38" s="15" t="s">
        <v>159</v>
      </c>
      <c r="AJ38" s="15" t="s">
        <v>159</v>
      </c>
      <c r="AK38" s="15" t="s">
        <v>159</v>
      </c>
      <c r="AL38" s="15" t="s">
        <v>159</v>
      </c>
      <c r="AM38" s="15" t="s">
        <v>159</v>
      </c>
      <c r="AN38" s="15" t="s">
        <v>159</v>
      </c>
      <c r="AO38" s="15" t="s">
        <v>149</v>
      </c>
      <c r="AP38" s="15" t="s">
        <v>149</v>
      </c>
      <c r="AQ38" s="15" t="s">
        <v>149</v>
      </c>
      <c r="AR38" s="15" t="s">
        <v>149</v>
      </c>
      <c r="AS38" s="15" t="s">
        <v>149</v>
      </c>
      <c r="AT38" s="15" t="s">
        <v>149</v>
      </c>
      <c r="AU38" s="15" t="s">
        <v>149</v>
      </c>
      <c r="AV38" s="15" t="s">
        <v>159</v>
      </c>
      <c r="AW38" s="15" t="s">
        <v>149</v>
      </c>
      <c r="AX38" s="15" t="s">
        <v>149</v>
      </c>
      <c r="AY38" s="15" t="s">
        <v>149</v>
      </c>
      <c r="AZ38" s="15" t="s">
        <v>149</v>
      </c>
      <c r="BA38" s="15" t="s">
        <v>149</v>
      </c>
      <c r="BB38" s="15" t="s">
        <v>149</v>
      </c>
      <c r="BC38" s="15" t="s">
        <v>149</v>
      </c>
      <c r="BD38" s="15" t="s">
        <v>149</v>
      </c>
      <c r="BE38" s="15" t="s">
        <v>149</v>
      </c>
      <c r="BF38" s="15" t="s">
        <v>149</v>
      </c>
      <c r="BG38" s="15" t="s">
        <v>149</v>
      </c>
      <c r="BH38" s="15" t="s">
        <v>159</v>
      </c>
      <c r="BI38" s="15" t="s">
        <v>159</v>
      </c>
      <c r="BJ38" s="15" t="s">
        <v>159</v>
      </c>
      <c r="BK38" s="15" t="s">
        <v>159</v>
      </c>
      <c r="BL38" s="15" t="s">
        <v>149</v>
      </c>
      <c r="BM38" s="15" t="s">
        <v>149</v>
      </c>
      <c r="BN38" s="15" t="s">
        <v>159</v>
      </c>
      <c r="BO38" s="15" t="s">
        <v>203</v>
      </c>
      <c r="BP38" s="15" t="s">
        <v>323</v>
      </c>
      <c r="BQ38" s="15" t="s">
        <v>323</v>
      </c>
      <c r="BR38" s="15" t="s">
        <v>149</v>
      </c>
      <c r="BS38" s="15" t="s">
        <v>149</v>
      </c>
      <c r="BT38" s="15" t="s">
        <v>149</v>
      </c>
      <c r="BU38" s="15" t="s">
        <v>323</v>
      </c>
      <c r="BV38" s="15" t="s">
        <v>149</v>
      </c>
      <c r="BW38" s="15" t="s">
        <v>149</v>
      </c>
      <c r="BX38" s="15" t="s">
        <v>149</v>
      </c>
      <c r="BY38" s="15" t="s">
        <v>149</v>
      </c>
      <c r="BZ38" s="15" t="s">
        <v>149</v>
      </c>
      <c r="CA38" s="15" t="s">
        <v>149</v>
      </c>
      <c r="CB38" s="15" t="s">
        <v>149</v>
      </c>
      <c r="CC38" s="15" t="s">
        <v>149</v>
      </c>
      <c r="CD38" s="15" t="s">
        <v>149</v>
      </c>
      <c r="CE38" s="15" t="s">
        <v>149</v>
      </c>
      <c r="CF38" s="15" t="s">
        <v>149</v>
      </c>
      <c r="CG38" s="15" t="s">
        <v>149</v>
      </c>
      <c r="CH38" s="15" t="s">
        <v>149</v>
      </c>
      <c r="CI38" s="15" t="s">
        <v>149</v>
      </c>
      <c r="CJ38" s="15" t="s">
        <v>149</v>
      </c>
      <c r="CK38" s="15" t="s">
        <v>149</v>
      </c>
      <c r="CL38" s="15" t="s">
        <v>149</v>
      </c>
      <c r="CM38" s="15" t="s">
        <v>149</v>
      </c>
      <c r="CN38" s="15" t="s">
        <v>149</v>
      </c>
      <c r="CO38" s="15" t="s">
        <v>149</v>
      </c>
      <c r="CP38" s="15" t="s">
        <v>149</v>
      </c>
      <c r="CQ38" s="15" t="s">
        <v>149</v>
      </c>
      <c r="CR38" s="15" t="s">
        <v>149</v>
      </c>
      <c r="CS38" s="15" t="s">
        <v>149</v>
      </c>
      <c r="CT38" s="15" t="s">
        <v>149</v>
      </c>
      <c r="CU38" s="15" t="s">
        <v>149</v>
      </c>
      <c r="CV38" s="15" t="s">
        <v>149</v>
      </c>
      <c r="CW38" s="15" t="s">
        <v>149</v>
      </c>
      <c r="CX38" s="15" t="s">
        <v>149</v>
      </c>
      <c r="CY38" s="15" t="s">
        <v>149</v>
      </c>
      <c r="CZ38" s="15" t="s">
        <v>358</v>
      </c>
      <c r="DA38" s="15" t="s">
        <v>149</v>
      </c>
      <c r="DB38" s="15" t="s">
        <v>149</v>
      </c>
      <c r="DC38" s="15" t="s">
        <v>149</v>
      </c>
      <c r="DD38" s="15" t="s">
        <v>149</v>
      </c>
      <c r="DE38" s="15" t="s">
        <v>149</v>
      </c>
      <c r="DF38" s="15" t="s">
        <v>149</v>
      </c>
      <c r="DG38" s="15" t="s">
        <v>149</v>
      </c>
      <c r="DH38" s="15" t="s">
        <v>149</v>
      </c>
      <c r="DI38" s="15" t="s">
        <v>149</v>
      </c>
      <c r="DJ38" s="15" t="s">
        <v>149</v>
      </c>
      <c r="DK38" s="15" t="s">
        <v>149</v>
      </c>
      <c r="DL38" s="15" t="s">
        <v>149</v>
      </c>
      <c r="DM38" s="15" t="s">
        <v>149</v>
      </c>
      <c r="DN38" s="15" t="s">
        <v>149</v>
      </c>
      <c r="DO38" s="15" t="s">
        <v>149</v>
      </c>
      <c r="DP38" s="15" t="s">
        <v>149</v>
      </c>
      <c r="DQ38" s="15" t="s">
        <v>149</v>
      </c>
      <c r="DR38" s="15" t="s">
        <v>149</v>
      </c>
      <c r="DS38" s="15" t="s">
        <v>149</v>
      </c>
      <c r="DT38" s="15" t="s">
        <v>149</v>
      </c>
      <c r="DU38" s="15" t="s">
        <v>149</v>
      </c>
      <c r="DV38" s="15" t="s">
        <v>149</v>
      </c>
      <c r="DW38" s="15" t="s">
        <v>149</v>
      </c>
      <c r="DX38" s="15" t="s">
        <v>149</v>
      </c>
      <c r="DY38" s="15" t="s">
        <v>149</v>
      </c>
      <c r="DZ38" s="15" t="s">
        <v>323</v>
      </c>
      <c r="EA38" s="15" t="s">
        <v>149</v>
      </c>
      <c r="EB38" s="15" t="s">
        <v>149</v>
      </c>
      <c r="EC38" s="15" t="s">
        <v>149</v>
      </c>
      <c r="ED38" s="15" t="s">
        <v>149</v>
      </c>
      <c r="EE38" s="15" t="s">
        <v>149</v>
      </c>
      <c r="EF38" s="15" t="s">
        <v>149</v>
      </c>
      <c r="EG38" s="15" t="s">
        <v>149</v>
      </c>
      <c r="EH38" s="15" t="s">
        <v>149</v>
      </c>
      <c r="EI38" s="15" t="s">
        <v>149</v>
      </c>
      <c r="EJ38" s="15" t="s">
        <v>149</v>
      </c>
      <c r="EK38" s="15" t="s">
        <v>149</v>
      </c>
      <c r="EL38" s="15" t="s">
        <v>415</v>
      </c>
      <c r="EM38" s="15" t="s">
        <v>274</v>
      </c>
      <c r="EN38" s="15" t="s">
        <v>416</v>
      </c>
      <c r="EO38" s="15" t="s">
        <v>417</v>
      </c>
      <c r="EP38" s="15" t="s">
        <v>418</v>
      </c>
      <c r="EQ38" s="15" t="s">
        <v>419</v>
      </c>
      <c r="ER38" s="15" t="s">
        <v>420</v>
      </c>
      <c r="ES38" s="15" t="s">
        <v>274</v>
      </c>
    </row>
    <row r="39" spans="1:149" s="15" customFormat="1" ht="15.75" customHeight="1" x14ac:dyDescent="0.35">
      <c r="A39" s="34">
        <v>37</v>
      </c>
      <c r="B39" s="15" t="s">
        <v>421</v>
      </c>
      <c r="C39" s="15">
        <v>81276133143</v>
      </c>
      <c r="D39" s="15" t="s">
        <v>368</v>
      </c>
      <c r="E39" s="15" t="s">
        <v>410</v>
      </c>
      <c r="F39" s="15">
        <v>52</v>
      </c>
      <c r="G39" s="15">
        <v>6</v>
      </c>
      <c r="H39" s="15" t="s">
        <v>413</v>
      </c>
      <c r="I39" s="15" t="s">
        <v>172</v>
      </c>
      <c r="J39" s="19">
        <v>9500000</v>
      </c>
      <c r="K39" s="19">
        <v>5000000</v>
      </c>
      <c r="L39" s="15" t="s">
        <v>422</v>
      </c>
      <c r="M39" s="15" t="s">
        <v>147</v>
      </c>
      <c r="N39" s="15">
        <v>950</v>
      </c>
      <c r="O39" s="15" t="s">
        <v>423</v>
      </c>
      <c r="P39" s="15">
        <v>15</v>
      </c>
      <c r="Q39" s="15" t="s">
        <v>389</v>
      </c>
      <c r="R39" s="15" t="s">
        <v>159</v>
      </c>
      <c r="S39" s="15" t="s">
        <v>159</v>
      </c>
      <c r="T39" s="15" t="s">
        <v>159</v>
      </c>
      <c r="U39" s="15" t="s">
        <v>159</v>
      </c>
      <c r="V39" s="15" t="s">
        <v>159</v>
      </c>
      <c r="W39" s="15" t="s">
        <v>159</v>
      </c>
      <c r="X39" s="15" t="s">
        <v>159</v>
      </c>
      <c r="Y39" s="15" t="s">
        <v>149</v>
      </c>
      <c r="Z39" s="15" t="s">
        <v>159</v>
      </c>
      <c r="AA39" s="15" t="s">
        <v>159</v>
      </c>
      <c r="AB39" s="15" t="s">
        <v>159</v>
      </c>
      <c r="AC39" s="15" t="s">
        <v>159</v>
      </c>
      <c r="AD39" s="15" t="s">
        <v>159</v>
      </c>
      <c r="AE39" s="15" t="s">
        <v>159</v>
      </c>
      <c r="AF39" s="15" t="s">
        <v>159</v>
      </c>
      <c r="AG39" s="15" t="s">
        <v>357</v>
      </c>
      <c r="AH39" s="15" t="s">
        <v>149</v>
      </c>
      <c r="AI39" s="15" t="s">
        <v>159</v>
      </c>
      <c r="AJ39" s="15" t="s">
        <v>159</v>
      </c>
      <c r="AK39" s="15" t="s">
        <v>159</v>
      </c>
      <c r="AL39" s="15" t="s">
        <v>159</v>
      </c>
      <c r="AM39" s="15" t="s">
        <v>159</v>
      </c>
      <c r="AN39" s="15" t="s">
        <v>159</v>
      </c>
      <c r="AO39" s="15" t="s">
        <v>149</v>
      </c>
      <c r="AP39" s="15" t="s">
        <v>149</v>
      </c>
      <c r="AQ39" s="15" t="s">
        <v>149</v>
      </c>
      <c r="AR39" s="15" t="s">
        <v>149</v>
      </c>
      <c r="AS39" s="15" t="s">
        <v>149</v>
      </c>
      <c r="AT39" s="15" t="s">
        <v>149</v>
      </c>
      <c r="AU39" s="15" t="s">
        <v>149</v>
      </c>
      <c r="AV39" s="15" t="s">
        <v>159</v>
      </c>
      <c r="AW39" s="15" t="s">
        <v>149</v>
      </c>
      <c r="AX39" s="15" t="s">
        <v>149</v>
      </c>
      <c r="AY39" s="15" t="s">
        <v>149</v>
      </c>
      <c r="AZ39" s="15" t="s">
        <v>149</v>
      </c>
      <c r="BA39" s="15" t="s">
        <v>149</v>
      </c>
      <c r="BB39" s="15" t="s">
        <v>149</v>
      </c>
      <c r="BC39" s="15" t="s">
        <v>149</v>
      </c>
      <c r="BD39" s="15" t="s">
        <v>149</v>
      </c>
      <c r="BE39" s="15" t="s">
        <v>149</v>
      </c>
      <c r="BF39" s="15" t="s">
        <v>149</v>
      </c>
      <c r="BG39" s="15" t="s">
        <v>149</v>
      </c>
      <c r="BH39" s="15" t="s">
        <v>159</v>
      </c>
      <c r="BI39" s="15" t="s">
        <v>159</v>
      </c>
      <c r="BJ39" s="15" t="s">
        <v>159</v>
      </c>
      <c r="BK39" s="15" t="s">
        <v>159</v>
      </c>
      <c r="BL39" s="15" t="s">
        <v>148</v>
      </c>
      <c r="BM39" s="15" t="s">
        <v>148</v>
      </c>
      <c r="BN39" s="15" t="s">
        <v>159</v>
      </c>
      <c r="BO39" s="15" t="s">
        <v>149</v>
      </c>
      <c r="BP39" s="15" t="s">
        <v>323</v>
      </c>
      <c r="BQ39" s="15" t="s">
        <v>323</v>
      </c>
      <c r="BR39" s="15" t="s">
        <v>149</v>
      </c>
      <c r="BS39" s="15" t="s">
        <v>149</v>
      </c>
      <c r="BT39" s="15" t="s">
        <v>149</v>
      </c>
      <c r="BU39" s="15" t="s">
        <v>149</v>
      </c>
      <c r="BV39" s="15" t="s">
        <v>149</v>
      </c>
      <c r="BW39" s="15" t="s">
        <v>149</v>
      </c>
      <c r="BX39" s="15" t="s">
        <v>149</v>
      </c>
      <c r="BY39" s="15" t="s">
        <v>149</v>
      </c>
      <c r="BZ39" s="15" t="s">
        <v>149</v>
      </c>
      <c r="CA39" s="15" t="s">
        <v>149</v>
      </c>
      <c r="CB39" s="15" t="s">
        <v>149</v>
      </c>
      <c r="CC39" s="15" t="s">
        <v>149</v>
      </c>
      <c r="CD39" s="15" t="s">
        <v>149</v>
      </c>
      <c r="CE39" s="15" t="s">
        <v>149</v>
      </c>
      <c r="CF39" s="15" t="s">
        <v>149</v>
      </c>
      <c r="CG39" s="15" t="s">
        <v>149</v>
      </c>
      <c r="CH39" s="15" t="s">
        <v>149</v>
      </c>
      <c r="CI39" s="15" t="s">
        <v>149</v>
      </c>
      <c r="CJ39" s="15" t="s">
        <v>149</v>
      </c>
      <c r="CK39" s="15" t="s">
        <v>149</v>
      </c>
      <c r="CL39" s="15" t="s">
        <v>149</v>
      </c>
      <c r="CM39" s="15" t="s">
        <v>149</v>
      </c>
      <c r="CN39" s="15" t="s">
        <v>149</v>
      </c>
      <c r="CO39" s="15" t="s">
        <v>149</v>
      </c>
      <c r="CP39" s="15" t="s">
        <v>149</v>
      </c>
      <c r="CQ39" s="15" t="s">
        <v>149</v>
      </c>
      <c r="CR39" s="15" t="s">
        <v>149</v>
      </c>
      <c r="CS39" s="15" t="s">
        <v>149</v>
      </c>
      <c r="CT39" s="15" t="s">
        <v>149</v>
      </c>
      <c r="CU39" s="15" t="s">
        <v>149</v>
      </c>
      <c r="CV39" s="15" t="s">
        <v>149</v>
      </c>
      <c r="CW39" s="15" t="s">
        <v>149</v>
      </c>
      <c r="CX39" s="15" t="s">
        <v>149</v>
      </c>
      <c r="CY39" s="15" t="s">
        <v>149</v>
      </c>
      <c r="CZ39" s="15" t="s">
        <v>358</v>
      </c>
      <c r="DA39" s="15" t="s">
        <v>149</v>
      </c>
      <c r="DB39" s="15" t="s">
        <v>149</v>
      </c>
      <c r="DC39" s="15" t="s">
        <v>149</v>
      </c>
      <c r="DD39" s="15" t="s">
        <v>149</v>
      </c>
      <c r="DE39" s="15" t="s">
        <v>149</v>
      </c>
      <c r="DF39" s="15" t="s">
        <v>149</v>
      </c>
      <c r="DG39" s="15" t="s">
        <v>149</v>
      </c>
      <c r="DH39" s="15" t="s">
        <v>149</v>
      </c>
      <c r="DI39" s="15" t="s">
        <v>149</v>
      </c>
      <c r="DJ39" s="15" t="s">
        <v>149</v>
      </c>
      <c r="DK39" s="15" t="s">
        <v>149</v>
      </c>
      <c r="DL39" s="15" t="s">
        <v>149</v>
      </c>
      <c r="DM39" s="15" t="s">
        <v>149</v>
      </c>
      <c r="DN39" s="15" t="s">
        <v>149</v>
      </c>
      <c r="DO39" s="15" t="s">
        <v>149</v>
      </c>
      <c r="DP39" s="15" t="s">
        <v>149</v>
      </c>
      <c r="DQ39" s="15" t="s">
        <v>149</v>
      </c>
      <c r="DR39" s="15" t="s">
        <v>149</v>
      </c>
      <c r="DS39" s="15" t="s">
        <v>149</v>
      </c>
      <c r="DT39" s="15" t="s">
        <v>149</v>
      </c>
      <c r="DU39" s="15" t="s">
        <v>149</v>
      </c>
      <c r="DV39" s="15" t="s">
        <v>149</v>
      </c>
      <c r="DW39" s="15" t="s">
        <v>149</v>
      </c>
      <c r="DX39" s="15" t="s">
        <v>149</v>
      </c>
      <c r="DY39" s="15" t="s">
        <v>149</v>
      </c>
      <c r="DZ39" s="15" t="s">
        <v>323</v>
      </c>
      <c r="EA39" s="15" t="s">
        <v>149</v>
      </c>
      <c r="EB39" s="15" t="s">
        <v>149</v>
      </c>
      <c r="EC39" s="15" t="s">
        <v>149</v>
      </c>
      <c r="ED39" s="15" t="s">
        <v>149</v>
      </c>
      <c r="EE39" s="15" t="s">
        <v>149</v>
      </c>
      <c r="EF39" s="15" t="s">
        <v>149</v>
      </c>
      <c r="EG39" s="15" t="s">
        <v>149</v>
      </c>
      <c r="EH39" s="15" t="s">
        <v>149</v>
      </c>
      <c r="EI39" s="15" t="s">
        <v>149</v>
      </c>
      <c r="EJ39" s="15" t="s">
        <v>149</v>
      </c>
      <c r="EK39" s="15" t="s">
        <v>149</v>
      </c>
      <c r="EL39" s="15" t="s">
        <v>424</v>
      </c>
      <c r="EM39" s="15" t="s">
        <v>274</v>
      </c>
      <c r="EN39" s="15" t="s">
        <v>425</v>
      </c>
      <c r="EO39" s="15" t="s">
        <v>426</v>
      </c>
      <c r="EP39" s="15" t="s">
        <v>427</v>
      </c>
      <c r="EQ39" s="15" t="s">
        <v>407</v>
      </c>
      <c r="ER39" s="15" t="s">
        <v>428</v>
      </c>
      <c r="ES39" s="15" t="s">
        <v>274</v>
      </c>
    </row>
    <row r="40" spans="1:149" s="21" customFormat="1" ht="15.75" customHeight="1" x14ac:dyDescent="0.35">
      <c r="A40" s="90">
        <v>38</v>
      </c>
      <c r="B40" s="21" t="s">
        <v>429</v>
      </c>
      <c r="C40" s="21">
        <v>82283191305</v>
      </c>
      <c r="D40" s="21" t="s">
        <v>353</v>
      </c>
      <c r="E40" s="21" t="s">
        <v>430</v>
      </c>
      <c r="F40" s="21">
        <v>65</v>
      </c>
      <c r="G40" s="21">
        <v>4</v>
      </c>
      <c r="H40" s="21" t="s">
        <v>157</v>
      </c>
      <c r="I40" s="21" t="s">
        <v>172</v>
      </c>
      <c r="J40" s="22">
        <v>5000000</v>
      </c>
      <c r="K40" s="22">
        <v>4700000</v>
      </c>
      <c r="L40" s="21" t="s">
        <v>318</v>
      </c>
      <c r="M40" s="21" t="s">
        <v>147</v>
      </c>
      <c r="N40" s="21">
        <v>54</v>
      </c>
      <c r="O40" s="21" t="s">
        <v>431</v>
      </c>
      <c r="P40" s="21">
        <v>15</v>
      </c>
      <c r="Q40" s="21" t="s">
        <v>432</v>
      </c>
      <c r="R40" s="21" t="s">
        <v>159</v>
      </c>
      <c r="S40" s="21" t="s">
        <v>159</v>
      </c>
      <c r="T40" s="21" t="s">
        <v>159</v>
      </c>
      <c r="U40" s="21" t="s">
        <v>159</v>
      </c>
      <c r="V40" s="21" t="s">
        <v>159</v>
      </c>
      <c r="W40" s="21" t="s">
        <v>159</v>
      </c>
      <c r="X40" s="21" t="s">
        <v>159</v>
      </c>
      <c r="Y40" s="21" t="s">
        <v>149</v>
      </c>
      <c r="Z40" s="21" t="s">
        <v>159</v>
      </c>
      <c r="AA40" s="21" t="s">
        <v>159</v>
      </c>
      <c r="AB40" s="21" t="s">
        <v>159</v>
      </c>
      <c r="AC40" s="21" t="s">
        <v>203</v>
      </c>
      <c r="AD40" s="21" t="s">
        <v>159</v>
      </c>
      <c r="AE40" s="21" t="s">
        <v>203</v>
      </c>
      <c r="AF40" s="21" t="s">
        <v>159</v>
      </c>
      <c r="AG40" s="21" t="s">
        <v>149</v>
      </c>
      <c r="AH40" s="21" t="s">
        <v>149</v>
      </c>
      <c r="AI40" s="21" t="s">
        <v>159</v>
      </c>
      <c r="AJ40" s="21" t="s">
        <v>159</v>
      </c>
      <c r="AK40" s="21" t="s">
        <v>159</v>
      </c>
      <c r="AL40" s="21" t="s">
        <v>159</v>
      </c>
      <c r="AM40" s="21" t="s">
        <v>159</v>
      </c>
      <c r="AN40" s="21" t="s">
        <v>159</v>
      </c>
      <c r="AO40" s="21" t="s">
        <v>149</v>
      </c>
      <c r="AP40" s="21" t="s">
        <v>149</v>
      </c>
      <c r="AQ40" s="21" t="s">
        <v>203</v>
      </c>
      <c r="AR40" s="21" t="s">
        <v>149</v>
      </c>
      <c r="AS40" s="21" t="s">
        <v>149</v>
      </c>
      <c r="AT40" s="21" t="s">
        <v>203</v>
      </c>
      <c r="AU40" s="21" t="s">
        <v>149</v>
      </c>
      <c r="AV40" s="21" t="s">
        <v>148</v>
      </c>
      <c r="AW40" s="21" t="s">
        <v>149</v>
      </c>
      <c r="AX40" s="21" t="s">
        <v>149</v>
      </c>
      <c r="AY40" s="21" t="s">
        <v>149</v>
      </c>
      <c r="AZ40" s="21" t="s">
        <v>149</v>
      </c>
      <c r="BA40" s="21" t="s">
        <v>203</v>
      </c>
      <c r="BB40" s="21" t="s">
        <v>149</v>
      </c>
      <c r="BC40" s="21" t="s">
        <v>149</v>
      </c>
      <c r="BD40" s="21" t="s">
        <v>149</v>
      </c>
      <c r="BE40" s="21" t="s">
        <v>203</v>
      </c>
      <c r="BF40" s="21" t="s">
        <v>149</v>
      </c>
      <c r="BG40" s="21" t="s">
        <v>149</v>
      </c>
      <c r="BH40" s="21" t="s">
        <v>203</v>
      </c>
      <c r="BI40" s="21" t="s">
        <v>159</v>
      </c>
      <c r="BJ40" s="21" t="s">
        <v>203</v>
      </c>
      <c r="BK40" s="21" t="s">
        <v>159</v>
      </c>
      <c r="BL40" s="21" t="s">
        <v>149</v>
      </c>
      <c r="BM40" s="21" t="s">
        <v>149</v>
      </c>
      <c r="BN40" s="21" t="s">
        <v>159</v>
      </c>
      <c r="BO40" s="21" t="s">
        <v>149</v>
      </c>
      <c r="BP40" s="21" t="s">
        <v>149</v>
      </c>
      <c r="BQ40" s="21" t="s">
        <v>203</v>
      </c>
      <c r="BR40" s="21" t="s">
        <v>203</v>
      </c>
      <c r="BS40" s="21" t="s">
        <v>203</v>
      </c>
      <c r="BT40" s="21" t="s">
        <v>203</v>
      </c>
      <c r="BU40" s="21" t="s">
        <v>149</v>
      </c>
      <c r="BV40" s="21" t="s">
        <v>149</v>
      </c>
      <c r="BW40" s="21" t="s">
        <v>149</v>
      </c>
      <c r="BX40" s="21" t="s">
        <v>149</v>
      </c>
      <c r="BY40" s="21" t="s">
        <v>203</v>
      </c>
      <c r="BZ40" s="21" t="s">
        <v>149</v>
      </c>
      <c r="CA40" s="21" t="s">
        <v>149</v>
      </c>
      <c r="CB40" s="21" t="s">
        <v>203</v>
      </c>
      <c r="CC40" s="21" t="s">
        <v>149</v>
      </c>
      <c r="CD40" s="21" t="s">
        <v>203</v>
      </c>
      <c r="CE40" s="21" t="s">
        <v>203</v>
      </c>
      <c r="CF40" s="21" t="s">
        <v>149</v>
      </c>
      <c r="CG40" s="21" t="s">
        <v>203</v>
      </c>
      <c r="CH40" s="21" t="s">
        <v>149</v>
      </c>
      <c r="CI40" s="21" t="s">
        <v>149</v>
      </c>
      <c r="CJ40" s="21" t="s">
        <v>149</v>
      </c>
      <c r="CK40" s="21" t="s">
        <v>149</v>
      </c>
      <c r="CL40" s="21" t="s">
        <v>149</v>
      </c>
      <c r="CM40" s="21" t="s">
        <v>149</v>
      </c>
      <c r="CN40" s="21" t="s">
        <v>149</v>
      </c>
      <c r="CO40" s="21" t="s">
        <v>149</v>
      </c>
      <c r="CP40" s="21" t="s">
        <v>149</v>
      </c>
      <c r="CQ40" s="21" t="s">
        <v>149</v>
      </c>
      <c r="CR40" s="21" t="s">
        <v>149</v>
      </c>
      <c r="CS40" s="21" t="s">
        <v>149</v>
      </c>
      <c r="CT40" s="21" t="s">
        <v>149</v>
      </c>
      <c r="CU40" s="21" t="s">
        <v>149</v>
      </c>
      <c r="CV40" s="21" t="s">
        <v>149</v>
      </c>
      <c r="CW40" s="21" t="s">
        <v>149</v>
      </c>
      <c r="CX40" s="21" t="s">
        <v>149</v>
      </c>
      <c r="CY40" s="21" t="s">
        <v>149</v>
      </c>
      <c r="CZ40" s="21" t="s">
        <v>358</v>
      </c>
      <c r="DA40" s="21" t="s">
        <v>149</v>
      </c>
      <c r="DB40" s="21" t="s">
        <v>149</v>
      </c>
      <c r="DC40" s="21" t="s">
        <v>149</v>
      </c>
      <c r="DD40" s="21" t="s">
        <v>149</v>
      </c>
      <c r="DE40" s="21" t="s">
        <v>203</v>
      </c>
      <c r="DF40" s="21" t="s">
        <v>149</v>
      </c>
      <c r="DG40" s="21" t="s">
        <v>149</v>
      </c>
      <c r="DH40" s="21" t="s">
        <v>149</v>
      </c>
      <c r="DI40" s="21" t="s">
        <v>149</v>
      </c>
      <c r="DJ40" s="21" t="s">
        <v>149</v>
      </c>
      <c r="DK40" s="21" t="s">
        <v>149</v>
      </c>
      <c r="DL40" s="21" t="s">
        <v>149</v>
      </c>
      <c r="DM40" s="21" t="s">
        <v>149</v>
      </c>
      <c r="DN40" s="21" t="s">
        <v>149</v>
      </c>
      <c r="DO40" s="21" t="s">
        <v>149</v>
      </c>
      <c r="DP40" s="21" t="s">
        <v>149</v>
      </c>
      <c r="DQ40" s="21" t="s">
        <v>149</v>
      </c>
      <c r="DR40" s="21" t="s">
        <v>149</v>
      </c>
      <c r="DS40" s="21" t="s">
        <v>149</v>
      </c>
      <c r="DT40" s="21" t="s">
        <v>149</v>
      </c>
      <c r="DU40" s="21" t="s">
        <v>149</v>
      </c>
      <c r="DV40" s="21" t="s">
        <v>149</v>
      </c>
      <c r="DW40" s="21" t="s">
        <v>149</v>
      </c>
      <c r="DX40" s="21" t="s">
        <v>149</v>
      </c>
      <c r="DY40" s="21" t="s">
        <v>149</v>
      </c>
      <c r="DZ40" s="21" t="s">
        <v>149</v>
      </c>
      <c r="EA40" s="21" t="s">
        <v>149</v>
      </c>
      <c r="EB40" s="21" t="s">
        <v>149</v>
      </c>
      <c r="EC40" s="21" t="s">
        <v>149</v>
      </c>
      <c r="ED40" s="21" t="s">
        <v>203</v>
      </c>
      <c r="EE40" s="21" t="s">
        <v>149</v>
      </c>
      <c r="EF40" s="21" t="s">
        <v>149</v>
      </c>
      <c r="EG40" s="21" t="s">
        <v>149</v>
      </c>
      <c r="EH40" s="21" t="s">
        <v>149</v>
      </c>
      <c r="EI40" s="21" t="s">
        <v>149</v>
      </c>
      <c r="EJ40" s="21" t="s">
        <v>149</v>
      </c>
      <c r="EK40" s="21" t="s">
        <v>149</v>
      </c>
      <c r="EL40" s="21" t="s">
        <v>433</v>
      </c>
      <c r="EM40" s="21" t="s">
        <v>434</v>
      </c>
      <c r="EN40" s="21" t="s">
        <v>435</v>
      </c>
      <c r="EO40" s="21" t="s">
        <v>436</v>
      </c>
      <c r="EP40" s="21" t="s">
        <v>437</v>
      </c>
      <c r="EQ40" s="21" t="s">
        <v>438</v>
      </c>
      <c r="ER40" s="21" t="s">
        <v>439</v>
      </c>
      <c r="ES40" s="21" t="s">
        <v>440</v>
      </c>
    </row>
    <row r="41" spans="1:149" s="25" customFormat="1" ht="15.75" customHeight="1" x14ac:dyDescent="0.35">
      <c r="A41" s="91">
        <v>39</v>
      </c>
      <c r="B41" s="23" t="s">
        <v>441</v>
      </c>
      <c r="C41" s="23">
        <v>82173456393</v>
      </c>
      <c r="D41" s="23" t="s">
        <v>353</v>
      </c>
      <c r="E41" s="23" t="s">
        <v>430</v>
      </c>
      <c r="F41" s="23">
        <v>69</v>
      </c>
      <c r="G41" s="23">
        <v>4</v>
      </c>
      <c r="H41" s="23" t="s">
        <v>157</v>
      </c>
      <c r="I41" s="23" t="s">
        <v>210</v>
      </c>
      <c r="J41" s="24">
        <v>3500000</v>
      </c>
      <c r="K41" s="24">
        <v>2700000</v>
      </c>
      <c r="L41" s="25" t="s">
        <v>442</v>
      </c>
      <c r="M41" s="25" t="s">
        <v>147</v>
      </c>
      <c r="N41" s="25">
        <v>60</v>
      </c>
      <c r="O41" s="25" t="s">
        <v>356</v>
      </c>
      <c r="P41" s="25">
        <v>10</v>
      </c>
      <c r="Q41" s="25" t="s">
        <v>175</v>
      </c>
      <c r="R41" s="25" t="s">
        <v>159</v>
      </c>
      <c r="S41" s="25" t="s">
        <v>159</v>
      </c>
      <c r="T41" s="25" t="s">
        <v>203</v>
      </c>
      <c r="U41" s="25" t="s">
        <v>159</v>
      </c>
      <c r="V41" s="25" t="s">
        <v>159</v>
      </c>
      <c r="W41" s="25" t="s">
        <v>203</v>
      </c>
      <c r="X41" s="25" t="s">
        <v>159</v>
      </c>
      <c r="Y41" s="25" t="s">
        <v>203</v>
      </c>
      <c r="Z41" s="25" t="s">
        <v>159</v>
      </c>
      <c r="AA41" s="25" t="s">
        <v>159</v>
      </c>
      <c r="AB41" s="25" t="s">
        <v>159</v>
      </c>
      <c r="AC41" s="25" t="s">
        <v>159</v>
      </c>
      <c r="AD41" s="25" t="s">
        <v>159</v>
      </c>
      <c r="AE41" s="25" t="s">
        <v>203</v>
      </c>
      <c r="AF41" s="25" t="s">
        <v>159</v>
      </c>
      <c r="AG41" s="25" t="s">
        <v>148</v>
      </c>
      <c r="AH41" s="25" t="s">
        <v>149</v>
      </c>
      <c r="AI41" s="25" t="s">
        <v>159</v>
      </c>
      <c r="AJ41" s="25" t="s">
        <v>203</v>
      </c>
      <c r="AK41" s="25" t="s">
        <v>159</v>
      </c>
      <c r="AL41" s="25" t="s">
        <v>203</v>
      </c>
      <c r="AM41" s="25" t="s">
        <v>159</v>
      </c>
      <c r="AN41" s="25" t="s">
        <v>203</v>
      </c>
      <c r="AO41" s="25" t="s">
        <v>149</v>
      </c>
      <c r="AP41" s="25" t="s">
        <v>203</v>
      </c>
      <c r="AQ41" s="25" t="s">
        <v>149</v>
      </c>
      <c r="AR41" s="25" t="s">
        <v>203</v>
      </c>
      <c r="AS41" s="25" t="s">
        <v>149</v>
      </c>
      <c r="AT41" s="25" t="s">
        <v>203</v>
      </c>
      <c r="AU41" s="25" t="s">
        <v>149</v>
      </c>
      <c r="AV41" s="25" t="s">
        <v>148</v>
      </c>
      <c r="AW41" s="25" t="s">
        <v>149</v>
      </c>
      <c r="AX41" s="25" t="s">
        <v>203</v>
      </c>
      <c r="AY41" s="25" t="s">
        <v>149</v>
      </c>
      <c r="AZ41" s="25" t="s">
        <v>149</v>
      </c>
      <c r="BA41" s="25" t="s">
        <v>149</v>
      </c>
      <c r="BB41" s="25" t="s">
        <v>149</v>
      </c>
      <c r="BC41" s="25" t="s">
        <v>149</v>
      </c>
      <c r="BD41" s="25" t="s">
        <v>203</v>
      </c>
      <c r="BE41" s="25" t="s">
        <v>149</v>
      </c>
      <c r="BF41" s="25" t="s">
        <v>203</v>
      </c>
      <c r="BG41" s="25" t="s">
        <v>149</v>
      </c>
      <c r="BH41" s="25" t="s">
        <v>159</v>
      </c>
      <c r="BI41" s="25" t="s">
        <v>159</v>
      </c>
      <c r="BJ41" s="25" t="s">
        <v>159</v>
      </c>
      <c r="BK41" s="25" t="s">
        <v>159</v>
      </c>
      <c r="BL41" s="25" t="s">
        <v>148</v>
      </c>
      <c r="BM41" s="25" t="s">
        <v>149</v>
      </c>
      <c r="BN41" s="25" t="s">
        <v>203</v>
      </c>
      <c r="BO41" s="25" t="s">
        <v>149</v>
      </c>
      <c r="BP41" s="25" t="s">
        <v>149</v>
      </c>
      <c r="BQ41" s="25" t="s">
        <v>149</v>
      </c>
      <c r="BR41" s="25" t="s">
        <v>203</v>
      </c>
      <c r="BS41" s="25" t="s">
        <v>149</v>
      </c>
      <c r="BT41" s="25" t="s">
        <v>203</v>
      </c>
      <c r="BU41" s="25" t="s">
        <v>149</v>
      </c>
      <c r="BV41" s="25" t="s">
        <v>203</v>
      </c>
      <c r="BW41" s="25" t="s">
        <v>149</v>
      </c>
      <c r="BX41" s="25" t="s">
        <v>149</v>
      </c>
      <c r="BY41" s="25" t="s">
        <v>203</v>
      </c>
      <c r="BZ41" s="25" t="s">
        <v>149</v>
      </c>
      <c r="CA41" s="25" t="s">
        <v>203</v>
      </c>
      <c r="CB41" s="25" t="s">
        <v>149</v>
      </c>
      <c r="CC41" s="25" t="s">
        <v>149</v>
      </c>
      <c r="CD41" s="25" t="s">
        <v>149</v>
      </c>
      <c r="CE41" s="25" t="s">
        <v>149</v>
      </c>
      <c r="CF41" s="25" t="s">
        <v>149</v>
      </c>
      <c r="CG41" s="25" t="s">
        <v>203</v>
      </c>
      <c r="CH41" s="25" t="s">
        <v>149</v>
      </c>
      <c r="CI41" s="25" t="s">
        <v>149</v>
      </c>
      <c r="CJ41" s="25" t="s">
        <v>203</v>
      </c>
      <c r="CK41" s="25" t="s">
        <v>149</v>
      </c>
      <c r="CL41" s="25" t="s">
        <v>149</v>
      </c>
      <c r="CM41" s="25" t="s">
        <v>149</v>
      </c>
      <c r="CN41" s="25" t="s">
        <v>203</v>
      </c>
      <c r="CO41" s="25" t="s">
        <v>149</v>
      </c>
      <c r="CP41" s="25" t="s">
        <v>203</v>
      </c>
      <c r="CQ41" s="25" t="s">
        <v>149</v>
      </c>
      <c r="CR41" s="25" t="s">
        <v>203</v>
      </c>
      <c r="CS41" s="25" t="s">
        <v>149</v>
      </c>
      <c r="CT41" s="25" t="s">
        <v>203</v>
      </c>
      <c r="CU41" s="25" t="s">
        <v>149</v>
      </c>
      <c r="CV41" s="25" t="s">
        <v>160</v>
      </c>
      <c r="CW41" s="25" t="s">
        <v>149</v>
      </c>
      <c r="CX41" s="25" t="s">
        <v>160</v>
      </c>
      <c r="CY41" s="25" t="s">
        <v>149</v>
      </c>
      <c r="CZ41" s="25" t="s">
        <v>203</v>
      </c>
      <c r="DA41" s="25" t="s">
        <v>149</v>
      </c>
      <c r="DB41" s="25" t="s">
        <v>149</v>
      </c>
      <c r="DC41" s="25" t="s">
        <v>203</v>
      </c>
      <c r="DD41" s="25" t="s">
        <v>149</v>
      </c>
      <c r="DE41" s="25" t="s">
        <v>203</v>
      </c>
      <c r="DF41" s="25" t="s">
        <v>149</v>
      </c>
      <c r="DG41" s="25" t="s">
        <v>149</v>
      </c>
      <c r="DH41" s="25" t="s">
        <v>203</v>
      </c>
      <c r="DI41" s="25" t="s">
        <v>149</v>
      </c>
      <c r="DJ41" s="25" t="s">
        <v>149</v>
      </c>
      <c r="DK41" s="25" t="s">
        <v>149</v>
      </c>
      <c r="DL41" s="25" t="s">
        <v>203</v>
      </c>
      <c r="DM41" s="25" t="s">
        <v>149</v>
      </c>
      <c r="DN41" s="25" t="s">
        <v>149</v>
      </c>
      <c r="DO41" s="25" t="s">
        <v>203</v>
      </c>
      <c r="DP41" s="25" t="s">
        <v>149</v>
      </c>
      <c r="DQ41" s="25" t="s">
        <v>149</v>
      </c>
      <c r="DR41" s="25" t="s">
        <v>149</v>
      </c>
      <c r="DS41" s="25" t="s">
        <v>149</v>
      </c>
      <c r="DT41" s="25" t="s">
        <v>203</v>
      </c>
      <c r="DU41" s="25" t="s">
        <v>149</v>
      </c>
      <c r="DV41" s="25" t="s">
        <v>149</v>
      </c>
      <c r="DW41" s="25" t="s">
        <v>203</v>
      </c>
      <c r="DX41" s="25" t="s">
        <v>149</v>
      </c>
      <c r="DY41" s="25" t="s">
        <v>203</v>
      </c>
      <c r="DZ41" s="25" t="s">
        <v>203</v>
      </c>
      <c r="EA41" s="25" t="s">
        <v>149</v>
      </c>
      <c r="EB41" s="25" t="s">
        <v>203</v>
      </c>
      <c r="EC41" s="25" t="s">
        <v>149</v>
      </c>
      <c r="ED41" s="25" t="s">
        <v>149</v>
      </c>
      <c r="EE41" s="25" t="s">
        <v>149</v>
      </c>
      <c r="EF41" s="25" t="s">
        <v>149</v>
      </c>
      <c r="EG41" s="25" t="s">
        <v>149</v>
      </c>
      <c r="EH41" s="25" t="s">
        <v>149</v>
      </c>
      <c r="EI41" s="25" t="s">
        <v>149</v>
      </c>
      <c r="EJ41" s="25" t="s">
        <v>149</v>
      </c>
      <c r="EK41" s="25" t="s">
        <v>149</v>
      </c>
      <c r="EL41" s="25" t="s">
        <v>443</v>
      </c>
      <c r="EM41" s="25" t="s">
        <v>444</v>
      </c>
      <c r="EN41" s="25" t="s">
        <v>445</v>
      </c>
      <c r="EO41" s="25" t="s">
        <v>446</v>
      </c>
      <c r="EP41" s="25" t="s">
        <v>447</v>
      </c>
      <c r="EQ41" s="25" t="s">
        <v>448</v>
      </c>
      <c r="ER41" s="25" t="s">
        <v>449</v>
      </c>
      <c r="ES41" s="25" t="s">
        <v>450</v>
      </c>
    </row>
    <row r="42" spans="1:149" s="27" customFormat="1" ht="15.75" customHeight="1" x14ac:dyDescent="0.35">
      <c r="A42" s="92">
        <v>40</v>
      </c>
      <c r="B42" s="26" t="s">
        <v>451</v>
      </c>
      <c r="C42" s="27">
        <v>85365474708</v>
      </c>
      <c r="D42" s="27" t="s">
        <v>353</v>
      </c>
      <c r="E42" s="27" t="s">
        <v>430</v>
      </c>
      <c r="F42" s="27">
        <v>67</v>
      </c>
      <c r="G42" s="27">
        <v>3</v>
      </c>
      <c r="H42" s="27" t="s">
        <v>157</v>
      </c>
      <c r="I42" s="27" t="s">
        <v>172</v>
      </c>
      <c r="J42" s="28">
        <v>7000000</v>
      </c>
      <c r="K42" s="28">
        <v>6300000</v>
      </c>
      <c r="L42" s="27" t="s">
        <v>452</v>
      </c>
      <c r="M42" s="27" t="s">
        <v>147</v>
      </c>
      <c r="N42" s="27">
        <v>60</v>
      </c>
      <c r="O42" s="27" t="s">
        <v>453</v>
      </c>
      <c r="P42" s="27">
        <v>15</v>
      </c>
      <c r="Q42" s="27" t="s">
        <v>175</v>
      </c>
      <c r="R42" s="27" t="s">
        <v>159</v>
      </c>
      <c r="S42" s="27" t="s">
        <v>160</v>
      </c>
      <c r="T42" s="27" t="s">
        <v>159</v>
      </c>
      <c r="U42" s="27" t="s">
        <v>159</v>
      </c>
      <c r="V42" s="27" t="s">
        <v>203</v>
      </c>
      <c r="W42" s="27" t="s">
        <v>159</v>
      </c>
      <c r="X42" s="27" t="s">
        <v>203</v>
      </c>
      <c r="Y42" s="27" t="s">
        <v>149</v>
      </c>
      <c r="Z42" s="27" t="s">
        <v>159</v>
      </c>
      <c r="AA42" s="27" t="s">
        <v>159</v>
      </c>
      <c r="AB42" s="27" t="s">
        <v>159</v>
      </c>
      <c r="AC42" s="27" t="s">
        <v>203</v>
      </c>
      <c r="AD42" s="27" t="s">
        <v>159</v>
      </c>
      <c r="AE42" s="27" t="s">
        <v>203</v>
      </c>
      <c r="AF42" s="27" t="s">
        <v>159</v>
      </c>
      <c r="AG42" s="27" t="s">
        <v>148</v>
      </c>
      <c r="AH42" s="27" t="s">
        <v>149</v>
      </c>
      <c r="AI42" s="27" t="s">
        <v>203</v>
      </c>
      <c r="AJ42" s="27" t="s">
        <v>159</v>
      </c>
      <c r="AK42" s="27" t="s">
        <v>203</v>
      </c>
      <c r="AL42" s="27" t="s">
        <v>159</v>
      </c>
      <c r="AM42" s="27" t="s">
        <v>159</v>
      </c>
      <c r="AN42" s="27" t="s">
        <v>203</v>
      </c>
      <c r="AO42" s="27" t="s">
        <v>149</v>
      </c>
      <c r="AP42" s="27" t="s">
        <v>149</v>
      </c>
      <c r="AQ42" s="27" t="s">
        <v>149</v>
      </c>
      <c r="AR42" s="27" t="s">
        <v>149</v>
      </c>
      <c r="AS42" s="27" t="s">
        <v>149</v>
      </c>
      <c r="AT42" s="27" t="s">
        <v>149</v>
      </c>
      <c r="AU42" s="27" t="s">
        <v>203</v>
      </c>
      <c r="AV42" s="27" t="s">
        <v>159</v>
      </c>
      <c r="AW42" s="27" t="s">
        <v>149</v>
      </c>
      <c r="AX42" s="27" t="s">
        <v>203</v>
      </c>
      <c r="AY42" s="27" t="s">
        <v>149</v>
      </c>
      <c r="AZ42" s="27" t="s">
        <v>203</v>
      </c>
      <c r="BA42" s="27" t="s">
        <v>149</v>
      </c>
      <c r="BB42" s="27" t="s">
        <v>203</v>
      </c>
      <c r="BC42" s="27" t="s">
        <v>149</v>
      </c>
      <c r="BD42" s="27" t="s">
        <v>149</v>
      </c>
      <c r="BE42" s="27" t="s">
        <v>149</v>
      </c>
      <c r="BF42" s="27" t="s">
        <v>203</v>
      </c>
      <c r="BG42" s="27" t="s">
        <v>149</v>
      </c>
      <c r="BH42" s="27" t="s">
        <v>203</v>
      </c>
      <c r="BI42" s="27" t="s">
        <v>159</v>
      </c>
      <c r="BJ42" s="27" t="s">
        <v>159</v>
      </c>
      <c r="BK42" s="27" t="s">
        <v>203</v>
      </c>
      <c r="BL42" s="27" t="s">
        <v>148</v>
      </c>
      <c r="BM42" s="27" t="s">
        <v>148</v>
      </c>
      <c r="BN42" s="27" t="s">
        <v>159</v>
      </c>
      <c r="BO42" s="27" t="s">
        <v>149</v>
      </c>
      <c r="BP42" s="27" t="s">
        <v>149</v>
      </c>
      <c r="BQ42" s="27" t="s">
        <v>149</v>
      </c>
      <c r="BR42" s="27" t="s">
        <v>149</v>
      </c>
      <c r="BS42" s="27" t="s">
        <v>149</v>
      </c>
      <c r="BT42" s="27" t="s">
        <v>203</v>
      </c>
      <c r="BU42" s="27" t="s">
        <v>149</v>
      </c>
      <c r="BV42" s="27" t="s">
        <v>203</v>
      </c>
      <c r="BW42" s="27" t="s">
        <v>203</v>
      </c>
      <c r="BX42" s="27" t="s">
        <v>149</v>
      </c>
      <c r="BY42" s="27" t="s">
        <v>203</v>
      </c>
      <c r="BZ42" s="27" t="s">
        <v>203</v>
      </c>
      <c r="CA42" s="27" t="s">
        <v>149</v>
      </c>
      <c r="CB42" s="27" t="s">
        <v>203</v>
      </c>
      <c r="CC42" s="27" t="s">
        <v>149</v>
      </c>
      <c r="CD42" s="27" t="s">
        <v>203</v>
      </c>
      <c r="CE42" s="27" t="s">
        <v>203</v>
      </c>
      <c r="CF42" s="27" t="s">
        <v>203</v>
      </c>
      <c r="CG42" s="27" t="s">
        <v>149</v>
      </c>
      <c r="CH42" s="27" t="s">
        <v>149</v>
      </c>
      <c r="CI42" s="27" t="s">
        <v>149</v>
      </c>
      <c r="CJ42" s="27" t="s">
        <v>149</v>
      </c>
      <c r="CK42" s="27" t="s">
        <v>149</v>
      </c>
      <c r="CL42" s="27" t="s">
        <v>149</v>
      </c>
      <c r="CM42" s="27" t="s">
        <v>149</v>
      </c>
      <c r="CN42" s="27" t="s">
        <v>203</v>
      </c>
      <c r="CO42" s="27" t="s">
        <v>203</v>
      </c>
      <c r="CP42" s="27" t="s">
        <v>203</v>
      </c>
      <c r="CQ42" s="27" t="s">
        <v>203</v>
      </c>
      <c r="CR42" s="27" t="s">
        <v>203</v>
      </c>
      <c r="CS42" s="27" t="s">
        <v>203</v>
      </c>
      <c r="CT42" s="27" t="s">
        <v>149</v>
      </c>
      <c r="CU42" s="27" t="s">
        <v>149</v>
      </c>
      <c r="CV42" s="27" t="s">
        <v>149</v>
      </c>
      <c r="CW42" s="27" t="s">
        <v>149</v>
      </c>
      <c r="CX42" s="27" t="s">
        <v>149</v>
      </c>
      <c r="CY42" s="27" t="s">
        <v>203</v>
      </c>
      <c r="CZ42" s="27" t="s">
        <v>358</v>
      </c>
      <c r="DA42" s="27" t="s">
        <v>149</v>
      </c>
      <c r="DB42" s="27" t="s">
        <v>203</v>
      </c>
      <c r="DC42" s="27" t="s">
        <v>149</v>
      </c>
      <c r="DD42" s="27" t="s">
        <v>203</v>
      </c>
      <c r="DE42" s="27" t="s">
        <v>203</v>
      </c>
      <c r="DF42" s="27" t="s">
        <v>149</v>
      </c>
      <c r="DG42" s="27" t="s">
        <v>149</v>
      </c>
      <c r="DH42" s="27" t="s">
        <v>149</v>
      </c>
      <c r="DI42" s="27" t="s">
        <v>149</v>
      </c>
      <c r="DJ42" s="27" t="s">
        <v>203</v>
      </c>
      <c r="DK42" s="27" t="s">
        <v>149</v>
      </c>
      <c r="DL42" s="27" t="s">
        <v>203</v>
      </c>
      <c r="DM42" s="27" t="s">
        <v>149</v>
      </c>
      <c r="DN42" s="27" t="s">
        <v>203</v>
      </c>
      <c r="DO42" s="27" t="s">
        <v>203</v>
      </c>
      <c r="DP42" s="27" t="s">
        <v>149</v>
      </c>
      <c r="DQ42" s="27" t="s">
        <v>203</v>
      </c>
      <c r="DR42" s="27" t="s">
        <v>149</v>
      </c>
      <c r="DS42" s="27" t="s">
        <v>203</v>
      </c>
      <c r="DT42" s="27" t="s">
        <v>203</v>
      </c>
      <c r="DU42" s="27" t="s">
        <v>149</v>
      </c>
      <c r="DV42" s="27" t="s">
        <v>203</v>
      </c>
      <c r="DW42" s="27" t="s">
        <v>149</v>
      </c>
      <c r="DX42" s="27" t="s">
        <v>203</v>
      </c>
      <c r="DY42" s="27" t="s">
        <v>149</v>
      </c>
      <c r="DZ42" s="27" t="s">
        <v>203</v>
      </c>
      <c r="EA42" s="27" t="s">
        <v>149</v>
      </c>
      <c r="EB42" s="27" t="s">
        <v>203</v>
      </c>
      <c r="EC42" s="27" t="s">
        <v>149</v>
      </c>
      <c r="ED42" s="27" t="s">
        <v>149</v>
      </c>
      <c r="EE42" s="27" t="s">
        <v>203</v>
      </c>
      <c r="EF42" s="27" t="s">
        <v>203</v>
      </c>
      <c r="EG42" s="27" t="s">
        <v>203</v>
      </c>
      <c r="EH42" s="27" t="s">
        <v>149</v>
      </c>
      <c r="EI42" s="27" t="s">
        <v>149</v>
      </c>
      <c r="EJ42" s="27" t="s">
        <v>149</v>
      </c>
      <c r="EK42" s="27" t="s">
        <v>149</v>
      </c>
      <c r="EL42" s="27" t="s">
        <v>454</v>
      </c>
      <c r="EM42" s="27" t="s">
        <v>455</v>
      </c>
      <c r="EN42" s="27" t="s">
        <v>456</v>
      </c>
      <c r="EO42" s="27" t="s">
        <v>457</v>
      </c>
      <c r="EP42" s="27" t="s">
        <v>458</v>
      </c>
      <c r="EQ42" s="27" t="s">
        <v>459</v>
      </c>
      <c r="ER42" s="27" t="s">
        <v>460</v>
      </c>
      <c r="ES42" s="27" t="s">
        <v>461</v>
      </c>
    </row>
    <row r="43" spans="1:149" s="25" customFormat="1" ht="15.75" customHeight="1" x14ac:dyDescent="0.35">
      <c r="A43" s="91">
        <v>41</v>
      </c>
      <c r="B43" s="23" t="s">
        <v>462</v>
      </c>
      <c r="C43" s="25">
        <v>85363683428</v>
      </c>
      <c r="D43" s="25" t="s">
        <v>368</v>
      </c>
      <c r="E43" s="25" t="s">
        <v>369</v>
      </c>
      <c r="F43" s="25">
        <v>35</v>
      </c>
      <c r="G43" s="25">
        <v>5</v>
      </c>
      <c r="H43" s="25" t="s">
        <v>157</v>
      </c>
      <c r="I43" s="25" t="s">
        <v>172</v>
      </c>
      <c r="J43" s="24">
        <v>3000000</v>
      </c>
      <c r="K43" s="24">
        <v>2000000</v>
      </c>
      <c r="L43" s="25" t="s">
        <v>463</v>
      </c>
      <c r="M43" s="25" t="s">
        <v>147</v>
      </c>
      <c r="N43" s="25">
        <v>80</v>
      </c>
      <c r="O43" s="25" t="s">
        <v>431</v>
      </c>
      <c r="P43" s="25">
        <v>5</v>
      </c>
      <c r="Q43" s="25" t="s">
        <v>175</v>
      </c>
      <c r="R43" s="25" t="s">
        <v>159</v>
      </c>
      <c r="S43" s="25" t="s">
        <v>159</v>
      </c>
      <c r="T43" s="25" t="s">
        <v>159</v>
      </c>
      <c r="U43" s="25" t="s">
        <v>159</v>
      </c>
      <c r="V43" s="25" t="s">
        <v>159</v>
      </c>
      <c r="W43" s="25" t="s">
        <v>203</v>
      </c>
      <c r="X43" s="25" t="s">
        <v>159</v>
      </c>
      <c r="Y43" s="25" t="s">
        <v>203</v>
      </c>
      <c r="Z43" s="25" t="s">
        <v>159</v>
      </c>
      <c r="AA43" s="25" t="s">
        <v>203</v>
      </c>
      <c r="AB43" s="25" t="s">
        <v>159</v>
      </c>
      <c r="AC43" s="25" t="s">
        <v>203</v>
      </c>
      <c r="AD43" s="25" t="s">
        <v>159</v>
      </c>
      <c r="AE43" s="25" t="s">
        <v>203</v>
      </c>
      <c r="AF43" s="25" t="s">
        <v>203</v>
      </c>
      <c r="AG43" s="25" t="s">
        <v>357</v>
      </c>
      <c r="AH43" s="25" t="s">
        <v>203</v>
      </c>
      <c r="AI43" s="25" t="s">
        <v>159</v>
      </c>
      <c r="AJ43" s="25" t="s">
        <v>203</v>
      </c>
      <c r="AK43" s="25" t="s">
        <v>159</v>
      </c>
      <c r="AL43" s="25" t="s">
        <v>159</v>
      </c>
      <c r="AM43" s="25" t="s">
        <v>159</v>
      </c>
      <c r="AN43" s="25" t="s">
        <v>159</v>
      </c>
      <c r="AO43" s="25" t="s">
        <v>149</v>
      </c>
      <c r="AP43" s="25" t="s">
        <v>149</v>
      </c>
      <c r="AQ43" s="25" t="s">
        <v>149</v>
      </c>
      <c r="AR43" s="25" t="s">
        <v>203</v>
      </c>
      <c r="AS43" s="25" t="s">
        <v>149</v>
      </c>
      <c r="AT43" s="25" t="s">
        <v>203</v>
      </c>
      <c r="AU43" s="25" t="s">
        <v>149</v>
      </c>
      <c r="AV43" s="25" t="s">
        <v>159</v>
      </c>
      <c r="AW43" s="25" t="s">
        <v>149</v>
      </c>
      <c r="AX43" s="25" t="s">
        <v>149</v>
      </c>
      <c r="AY43" s="25" t="s">
        <v>149</v>
      </c>
      <c r="AZ43" s="25" t="s">
        <v>149</v>
      </c>
      <c r="BA43" s="25" t="s">
        <v>149</v>
      </c>
      <c r="BB43" s="25" t="s">
        <v>149</v>
      </c>
      <c r="BC43" s="25" t="s">
        <v>149</v>
      </c>
      <c r="BD43" s="25" t="s">
        <v>149</v>
      </c>
      <c r="BE43" s="25" t="s">
        <v>149</v>
      </c>
      <c r="BF43" s="25" t="s">
        <v>149</v>
      </c>
      <c r="BG43" s="25" t="s">
        <v>203</v>
      </c>
      <c r="BH43" s="25" t="s">
        <v>203</v>
      </c>
      <c r="BI43" s="25" t="s">
        <v>148</v>
      </c>
      <c r="BJ43" s="25" t="s">
        <v>159</v>
      </c>
      <c r="BK43" s="25" t="s">
        <v>159</v>
      </c>
      <c r="BL43" s="25" t="s">
        <v>148</v>
      </c>
      <c r="BM43" s="25" t="s">
        <v>149</v>
      </c>
      <c r="BN43" s="25" t="s">
        <v>159</v>
      </c>
      <c r="BO43" s="25" t="s">
        <v>149</v>
      </c>
      <c r="BP43" s="25" t="s">
        <v>149</v>
      </c>
      <c r="BQ43" s="25" t="s">
        <v>149</v>
      </c>
      <c r="BR43" s="25" t="s">
        <v>149</v>
      </c>
      <c r="BS43" s="25" t="s">
        <v>149</v>
      </c>
      <c r="BT43" s="25" t="s">
        <v>149</v>
      </c>
      <c r="BU43" s="25" t="s">
        <v>149</v>
      </c>
      <c r="BV43" s="25" t="s">
        <v>149</v>
      </c>
      <c r="BW43" s="25" t="s">
        <v>149</v>
      </c>
      <c r="BX43" s="25" t="s">
        <v>149</v>
      </c>
      <c r="BY43" s="25" t="s">
        <v>149</v>
      </c>
      <c r="BZ43" s="25" t="s">
        <v>149</v>
      </c>
      <c r="CA43" s="25" t="s">
        <v>149</v>
      </c>
      <c r="CB43" s="25" t="s">
        <v>149</v>
      </c>
      <c r="CC43" s="25" t="s">
        <v>149</v>
      </c>
      <c r="CD43" s="25" t="s">
        <v>149</v>
      </c>
      <c r="CE43" s="25" t="s">
        <v>149</v>
      </c>
      <c r="CF43" s="25" t="s">
        <v>149</v>
      </c>
      <c r="CG43" s="25" t="s">
        <v>149</v>
      </c>
      <c r="CH43" s="25" t="s">
        <v>149</v>
      </c>
      <c r="CI43" s="25" t="s">
        <v>149</v>
      </c>
      <c r="CJ43" s="25" t="s">
        <v>149</v>
      </c>
      <c r="CK43" s="25" t="s">
        <v>149</v>
      </c>
      <c r="CL43" s="25" t="s">
        <v>149</v>
      </c>
      <c r="CM43" s="25" t="s">
        <v>149</v>
      </c>
      <c r="CN43" s="25" t="s">
        <v>149</v>
      </c>
      <c r="CO43" s="25" t="s">
        <v>149</v>
      </c>
      <c r="CP43" s="25" t="s">
        <v>149</v>
      </c>
      <c r="CQ43" s="25" t="s">
        <v>149</v>
      </c>
      <c r="CR43" s="25" t="s">
        <v>149</v>
      </c>
      <c r="CS43" s="25" t="s">
        <v>149</v>
      </c>
      <c r="CT43" s="25" t="s">
        <v>149</v>
      </c>
      <c r="CU43" s="25" t="s">
        <v>149</v>
      </c>
      <c r="CV43" s="25" t="s">
        <v>149</v>
      </c>
      <c r="CW43" s="25" t="s">
        <v>149</v>
      </c>
      <c r="CX43" s="25" t="s">
        <v>149</v>
      </c>
      <c r="CY43" s="25" t="s">
        <v>203</v>
      </c>
      <c r="CZ43" s="25" t="s">
        <v>358</v>
      </c>
      <c r="DA43" s="25" t="s">
        <v>149</v>
      </c>
      <c r="DB43" s="25" t="s">
        <v>203</v>
      </c>
      <c r="DC43" s="25" t="s">
        <v>149</v>
      </c>
      <c r="DD43" s="25" t="s">
        <v>203</v>
      </c>
      <c r="DE43" s="25" t="s">
        <v>149</v>
      </c>
      <c r="DF43" s="25" t="s">
        <v>149</v>
      </c>
      <c r="DG43" s="25" t="s">
        <v>149</v>
      </c>
      <c r="DH43" s="25" t="s">
        <v>149</v>
      </c>
      <c r="DI43" s="25" t="s">
        <v>203</v>
      </c>
      <c r="DJ43" s="25" t="s">
        <v>149</v>
      </c>
      <c r="DK43" s="25" t="s">
        <v>149</v>
      </c>
      <c r="DL43" s="25" t="s">
        <v>149</v>
      </c>
      <c r="DM43" s="25" t="s">
        <v>149</v>
      </c>
      <c r="DN43" s="25" t="s">
        <v>149</v>
      </c>
      <c r="DO43" s="25" t="s">
        <v>149</v>
      </c>
      <c r="DP43" s="25" t="s">
        <v>149</v>
      </c>
      <c r="DQ43" s="25" t="s">
        <v>149</v>
      </c>
      <c r="DR43" s="25" t="s">
        <v>323</v>
      </c>
      <c r="DS43" s="25" t="s">
        <v>150</v>
      </c>
      <c r="DT43" s="25" t="s">
        <v>149</v>
      </c>
      <c r="DU43" s="25" t="s">
        <v>149</v>
      </c>
      <c r="DV43" s="25" t="s">
        <v>149</v>
      </c>
      <c r="DW43" s="25" t="s">
        <v>149</v>
      </c>
      <c r="DX43" s="25" t="s">
        <v>149</v>
      </c>
      <c r="DY43" s="25" t="s">
        <v>149</v>
      </c>
      <c r="DZ43" s="25" t="s">
        <v>149</v>
      </c>
      <c r="EA43" s="25" t="s">
        <v>323</v>
      </c>
      <c r="EB43" s="25" t="s">
        <v>150</v>
      </c>
      <c r="EC43" s="25" t="s">
        <v>149</v>
      </c>
      <c r="ED43" s="25" t="s">
        <v>149</v>
      </c>
      <c r="EE43" s="25" t="s">
        <v>323</v>
      </c>
      <c r="EF43" s="25" t="s">
        <v>323</v>
      </c>
      <c r="EG43" s="25" t="s">
        <v>323</v>
      </c>
      <c r="EH43" s="25" t="s">
        <v>149</v>
      </c>
      <c r="EI43" s="25" t="s">
        <v>149</v>
      </c>
      <c r="EJ43" s="25" t="s">
        <v>323</v>
      </c>
      <c r="EK43" s="25" t="s">
        <v>149</v>
      </c>
      <c r="EL43" s="25" t="s">
        <v>464</v>
      </c>
      <c r="EM43" s="25" t="s">
        <v>465</v>
      </c>
      <c r="EN43" s="25" t="s">
        <v>466</v>
      </c>
      <c r="EO43" s="25" t="s">
        <v>467</v>
      </c>
      <c r="EP43" s="25" t="s">
        <v>468</v>
      </c>
      <c r="EQ43" s="25" t="s">
        <v>469</v>
      </c>
      <c r="ER43" s="25" t="s">
        <v>470</v>
      </c>
      <c r="ES43" s="25" t="s">
        <v>471</v>
      </c>
    </row>
    <row r="44" spans="1:149" s="25" customFormat="1" ht="15.75" customHeight="1" x14ac:dyDescent="0.35">
      <c r="A44" s="91">
        <v>42</v>
      </c>
      <c r="B44" s="23" t="s">
        <v>472</v>
      </c>
      <c r="C44" s="25">
        <v>81371252390</v>
      </c>
      <c r="D44" s="25" t="s">
        <v>353</v>
      </c>
      <c r="E44" s="25" t="s">
        <v>369</v>
      </c>
      <c r="F44" s="25">
        <v>60</v>
      </c>
      <c r="G44" s="25">
        <v>7</v>
      </c>
      <c r="H44" s="25" t="s">
        <v>157</v>
      </c>
      <c r="I44" s="25" t="s">
        <v>210</v>
      </c>
      <c r="J44" s="24">
        <v>4000000</v>
      </c>
      <c r="K44" s="24">
        <v>3500000</v>
      </c>
      <c r="L44" s="25" t="s">
        <v>259</v>
      </c>
      <c r="M44" s="25" t="s">
        <v>147</v>
      </c>
      <c r="N44" s="25">
        <v>200</v>
      </c>
      <c r="O44" s="25" t="s">
        <v>226</v>
      </c>
      <c r="P44" s="25">
        <v>17</v>
      </c>
      <c r="Q44" s="25" t="s">
        <v>175</v>
      </c>
      <c r="R44" s="25" t="s">
        <v>159</v>
      </c>
      <c r="S44" s="25" t="s">
        <v>323</v>
      </c>
      <c r="T44" s="25" t="s">
        <v>159</v>
      </c>
      <c r="U44" s="25" t="s">
        <v>159</v>
      </c>
      <c r="V44" s="25" t="s">
        <v>159</v>
      </c>
      <c r="W44" s="25" t="s">
        <v>159</v>
      </c>
      <c r="X44" s="25" t="s">
        <v>159</v>
      </c>
      <c r="Y44" s="25" t="s">
        <v>149</v>
      </c>
      <c r="Z44" s="25" t="s">
        <v>159</v>
      </c>
      <c r="AA44" s="25" t="s">
        <v>159</v>
      </c>
      <c r="AB44" s="25" t="s">
        <v>323</v>
      </c>
      <c r="AC44" s="25" t="s">
        <v>323</v>
      </c>
      <c r="AD44" s="25" t="s">
        <v>159</v>
      </c>
      <c r="AE44" s="25" t="s">
        <v>159</v>
      </c>
      <c r="AF44" s="25" t="s">
        <v>159</v>
      </c>
      <c r="AG44" s="25" t="s">
        <v>149</v>
      </c>
      <c r="AH44" s="25" t="s">
        <v>149</v>
      </c>
      <c r="AI44" s="25" t="s">
        <v>159</v>
      </c>
      <c r="AJ44" s="25" t="s">
        <v>159</v>
      </c>
      <c r="AK44" s="25" t="s">
        <v>323</v>
      </c>
      <c r="AL44" s="25" t="s">
        <v>323</v>
      </c>
      <c r="AM44" s="25" t="s">
        <v>159</v>
      </c>
      <c r="AN44" s="25" t="s">
        <v>203</v>
      </c>
      <c r="AO44" s="25" t="s">
        <v>149</v>
      </c>
      <c r="AP44" s="25" t="s">
        <v>149</v>
      </c>
      <c r="AQ44" s="25" t="s">
        <v>149</v>
      </c>
      <c r="AR44" s="25" t="s">
        <v>149</v>
      </c>
      <c r="AS44" s="25" t="s">
        <v>149</v>
      </c>
      <c r="AT44" s="25" t="s">
        <v>323</v>
      </c>
      <c r="AU44" s="25" t="s">
        <v>149</v>
      </c>
      <c r="AV44" s="25" t="s">
        <v>159</v>
      </c>
      <c r="AW44" s="25" t="s">
        <v>323</v>
      </c>
      <c r="AX44" s="25" t="s">
        <v>149</v>
      </c>
      <c r="AY44" s="25" t="s">
        <v>149</v>
      </c>
      <c r="AZ44" s="25" t="s">
        <v>149</v>
      </c>
      <c r="BA44" s="25" t="s">
        <v>149</v>
      </c>
      <c r="BB44" s="25" t="s">
        <v>149</v>
      </c>
      <c r="BC44" s="25" t="s">
        <v>149</v>
      </c>
      <c r="BD44" s="25" t="s">
        <v>149</v>
      </c>
      <c r="BE44" s="25" t="s">
        <v>149</v>
      </c>
      <c r="BF44" s="25" t="s">
        <v>149</v>
      </c>
      <c r="BG44" s="25" t="s">
        <v>149</v>
      </c>
      <c r="BH44" s="25" t="s">
        <v>159</v>
      </c>
      <c r="BI44" s="25" t="s">
        <v>159</v>
      </c>
      <c r="BJ44" s="25" t="s">
        <v>159</v>
      </c>
      <c r="BK44" s="25" t="s">
        <v>159</v>
      </c>
      <c r="BL44" s="25" t="s">
        <v>149</v>
      </c>
      <c r="BM44" s="25" t="s">
        <v>149</v>
      </c>
      <c r="BN44" s="25" t="s">
        <v>159</v>
      </c>
      <c r="BO44" s="25" t="s">
        <v>323</v>
      </c>
      <c r="BP44" s="25" t="s">
        <v>149</v>
      </c>
      <c r="BQ44" s="25" t="s">
        <v>149</v>
      </c>
      <c r="BR44" s="25" t="s">
        <v>323</v>
      </c>
      <c r="BS44" s="25" t="s">
        <v>149</v>
      </c>
      <c r="BT44" s="25" t="s">
        <v>149</v>
      </c>
      <c r="BU44" s="25" t="s">
        <v>323</v>
      </c>
      <c r="BV44" s="25" t="s">
        <v>149</v>
      </c>
      <c r="BW44" s="25" t="s">
        <v>149</v>
      </c>
      <c r="BX44" s="25" t="s">
        <v>149</v>
      </c>
      <c r="BY44" s="25" t="s">
        <v>149</v>
      </c>
      <c r="BZ44" s="25" t="s">
        <v>149</v>
      </c>
      <c r="CA44" s="25" t="s">
        <v>149</v>
      </c>
      <c r="CB44" s="25" t="s">
        <v>149</v>
      </c>
      <c r="CC44" s="25" t="s">
        <v>149</v>
      </c>
      <c r="CD44" s="25" t="s">
        <v>149</v>
      </c>
      <c r="CE44" s="25" t="s">
        <v>149</v>
      </c>
      <c r="CF44" s="25" t="s">
        <v>149</v>
      </c>
      <c r="CG44" s="25" t="s">
        <v>149</v>
      </c>
      <c r="CH44" s="25" t="s">
        <v>149</v>
      </c>
      <c r="CI44" s="25" t="s">
        <v>149</v>
      </c>
      <c r="CJ44" s="25" t="s">
        <v>149</v>
      </c>
      <c r="CK44" s="25" t="s">
        <v>203</v>
      </c>
      <c r="CL44" s="25" t="s">
        <v>149</v>
      </c>
      <c r="CM44" s="25" t="s">
        <v>203</v>
      </c>
      <c r="CN44" s="25" t="s">
        <v>149</v>
      </c>
      <c r="CO44" s="25" t="s">
        <v>149</v>
      </c>
      <c r="CP44" s="25" t="s">
        <v>203</v>
      </c>
      <c r="CQ44" s="25" t="s">
        <v>149</v>
      </c>
      <c r="CR44" s="25" t="s">
        <v>203</v>
      </c>
      <c r="CS44" s="25" t="s">
        <v>149</v>
      </c>
      <c r="CT44" s="25" t="s">
        <v>149</v>
      </c>
      <c r="CU44" s="25" t="s">
        <v>149</v>
      </c>
      <c r="CV44" s="25" t="s">
        <v>149</v>
      </c>
      <c r="CW44" s="25" t="s">
        <v>149</v>
      </c>
      <c r="CX44" s="25" t="s">
        <v>149</v>
      </c>
      <c r="CY44" s="25" t="s">
        <v>149</v>
      </c>
      <c r="CZ44" s="25" t="s">
        <v>358</v>
      </c>
      <c r="DA44" s="25" t="s">
        <v>149</v>
      </c>
      <c r="DB44" s="25" t="s">
        <v>149</v>
      </c>
      <c r="DC44" s="25" t="s">
        <v>323</v>
      </c>
      <c r="DD44" s="25" t="s">
        <v>149</v>
      </c>
      <c r="DE44" s="25" t="s">
        <v>149</v>
      </c>
      <c r="DF44" s="25" t="s">
        <v>149</v>
      </c>
      <c r="DG44" s="25" t="s">
        <v>149</v>
      </c>
      <c r="DH44" s="25" t="s">
        <v>149</v>
      </c>
      <c r="DI44" s="25" t="s">
        <v>149</v>
      </c>
      <c r="DJ44" s="25" t="s">
        <v>149</v>
      </c>
      <c r="DK44" s="25" t="s">
        <v>149</v>
      </c>
      <c r="DL44" s="25" t="s">
        <v>149</v>
      </c>
      <c r="DM44" s="25" t="s">
        <v>203</v>
      </c>
      <c r="DN44" s="25" t="s">
        <v>149</v>
      </c>
      <c r="DO44" s="25" t="s">
        <v>149</v>
      </c>
      <c r="DP44" s="25" t="s">
        <v>149</v>
      </c>
      <c r="DQ44" s="25" t="s">
        <v>149</v>
      </c>
      <c r="DR44" s="25" t="s">
        <v>149</v>
      </c>
      <c r="DS44" s="25" t="s">
        <v>149</v>
      </c>
      <c r="DT44" s="25" t="s">
        <v>149</v>
      </c>
      <c r="DU44" s="25" t="s">
        <v>149</v>
      </c>
      <c r="DV44" s="25" t="s">
        <v>149</v>
      </c>
      <c r="DW44" s="25" t="s">
        <v>149</v>
      </c>
      <c r="DX44" s="25" t="s">
        <v>149</v>
      </c>
      <c r="DY44" s="25" t="s">
        <v>149</v>
      </c>
      <c r="DZ44" s="25" t="s">
        <v>149</v>
      </c>
      <c r="EA44" s="25" t="s">
        <v>323</v>
      </c>
      <c r="EB44" s="25" t="s">
        <v>149</v>
      </c>
      <c r="EC44" s="25" t="s">
        <v>149</v>
      </c>
      <c r="ED44" s="25" t="s">
        <v>149</v>
      </c>
      <c r="EE44" s="25" t="s">
        <v>149</v>
      </c>
      <c r="EF44" s="25" t="s">
        <v>149</v>
      </c>
      <c r="EG44" s="25" t="s">
        <v>149</v>
      </c>
      <c r="EH44" s="25" t="s">
        <v>149</v>
      </c>
      <c r="EI44" s="25" t="s">
        <v>203</v>
      </c>
      <c r="EJ44" s="25" t="s">
        <v>203</v>
      </c>
      <c r="EK44" s="25" t="s">
        <v>149</v>
      </c>
      <c r="EL44" s="25" t="s">
        <v>473</v>
      </c>
      <c r="EM44" s="25" t="s">
        <v>474</v>
      </c>
      <c r="EN44" s="25" t="s">
        <v>475</v>
      </c>
      <c r="EO44" s="25" t="s">
        <v>476</v>
      </c>
      <c r="EP44" s="25" t="s">
        <v>477</v>
      </c>
      <c r="EQ44" s="25" t="s">
        <v>478</v>
      </c>
      <c r="ER44" s="25" t="s">
        <v>479</v>
      </c>
      <c r="ES44" s="25" t="s">
        <v>480</v>
      </c>
    </row>
    <row r="45" spans="1:149" s="25" customFormat="1" ht="15.75" customHeight="1" x14ac:dyDescent="0.35">
      <c r="A45" s="91">
        <v>43</v>
      </c>
      <c r="B45" s="23" t="s">
        <v>481</v>
      </c>
      <c r="C45" s="25">
        <v>82283018239</v>
      </c>
      <c r="D45" s="25" t="s">
        <v>353</v>
      </c>
      <c r="E45" s="25" t="s">
        <v>369</v>
      </c>
      <c r="F45" s="25">
        <v>55</v>
      </c>
      <c r="G45" s="25">
        <v>4</v>
      </c>
      <c r="H45" s="25" t="s">
        <v>157</v>
      </c>
      <c r="I45" s="25" t="s">
        <v>210</v>
      </c>
      <c r="J45" s="24">
        <v>4500000</v>
      </c>
      <c r="K45" s="24">
        <v>1500000</v>
      </c>
      <c r="L45" s="25" t="s">
        <v>318</v>
      </c>
      <c r="M45" s="25" t="s">
        <v>147</v>
      </c>
      <c r="N45" s="25">
        <v>130</v>
      </c>
      <c r="O45" s="25" t="s">
        <v>401</v>
      </c>
      <c r="P45" s="25">
        <v>15</v>
      </c>
      <c r="Q45" s="25" t="s">
        <v>482</v>
      </c>
      <c r="R45" s="25" t="s">
        <v>159</v>
      </c>
      <c r="S45" s="25" t="s">
        <v>159</v>
      </c>
      <c r="T45" s="25" t="s">
        <v>203</v>
      </c>
      <c r="U45" s="25" t="s">
        <v>159</v>
      </c>
      <c r="V45" s="25" t="s">
        <v>203</v>
      </c>
      <c r="W45" s="25" t="s">
        <v>159</v>
      </c>
      <c r="X45" s="25" t="s">
        <v>159</v>
      </c>
      <c r="Y45" s="25" t="s">
        <v>203</v>
      </c>
      <c r="Z45" s="25" t="s">
        <v>159</v>
      </c>
      <c r="AA45" s="25" t="s">
        <v>159</v>
      </c>
      <c r="AB45" s="25" t="s">
        <v>159</v>
      </c>
      <c r="AC45" s="25" t="s">
        <v>203</v>
      </c>
      <c r="AD45" s="25" t="s">
        <v>159</v>
      </c>
      <c r="AE45" s="25" t="s">
        <v>159</v>
      </c>
      <c r="AF45" s="25" t="s">
        <v>203</v>
      </c>
      <c r="AG45" s="25" t="s">
        <v>149</v>
      </c>
      <c r="AH45" s="25" t="s">
        <v>203</v>
      </c>
      <c r="AI45" s="25" t="s">
        <v>203</v>
      </c>
      <c r="AJ45" s="25" t="s">
        <v>203</v>
      </c>
      <c r="AK45" s="25" t="s">
        <v>203</v>
      </c>
      <c r="AL45" s="25" t="s">
        <v>159</v>
      </c>
      <c r="AM45" s="25" t="s">
        <v>159</v>
      </c>
      <c r="AN45" s="25" t="s">
        <v>159</v>
      </c>
      <c r="AO45" s="25" t="s">
        <v>149</v>
      </c>
      <c r="AP45" s="25" t="s">
        <v>203</v>
      </c>
      <c r="AQ45" s="25" t="s">
        <v>149</v>
      </c>
      <c r="AR45" s="25" t="s">
        <v>149</v>
      </c>
      <c r="AS45" s="25" t="s">
        <v>149</v>
      </c>
      <c r="AT45" s="25" t="s">
        <v>149</v>
      </c>
      <c r="AU45" s="25" t="s">
        <v>203</v>
      </c>
      <c r="AV45" s="25" t="s">
        <v>159</v>
      </c>
      <c r="AW45" s="25" t="s">
        <v>149</v>
      </c>
      <c r="AX45" s="25" t="s">
        <v>149</v>
      </c>
      <c r="AY45" s="25" t="s">
        <v>149</v>
      </c>
      <c r="AZ45" s="25" t="s">
        <v>149</v>
      </c>
      <c r="BA45" s="25" t="s">
        <v>149</v>
      </c>
      <c r="BB45" s="25" t="s">
        <v>203</v>
      </c>
      <c r="BC45" s="25" t="s">
        <v>149</v>
      </c>
      <c r="BD45" s="25" t="s">
        <v>149</v>
      </c>
      <c r="BE45" s="25" t="s">
        <v>149</v>
      </c>
      <c r="BF45" s="25" t="s">
        <v>149</v>
      </c>
      <c r="BG45" s="25" t="s">
        <v>323</v>
      </c>
      <c r="BH45" s="25" t="s">
        <v>159</v>
      </c>
      <c r="BJ45" s="25" t="s">
        <v>323</v>
      </c>
      <c r="BK45" s="25" t="s">
        <v>159</v>
      </c>
      <c r="BL45" s="25" t="s">
        <v>149</v>
      </c>
      <c r="BM45" s="25" t="s">
        <v>149</v>
      </c>
      <c r="BN45" s="25" t="s">
        <v>150</v>
      </c>
      <c r="BO45" s="25" t="s">
        <v>149</v>
      </c>
      <c r="BP45" s="25" t="s">
        <v>323</v>
      </c>
      <c r="BQ45" s="25" t="s">
        <v>323</v>
      </c>
      <c r="BR45" s="25" t="s">
        <v>323</v>
      </c>
      <c r="BS45" s="25" t="s">
        <v>323</v>
      </c>
      <c r="BT45" s="25" t="s">
        <v>323</v>
      </c>
      <c r="BU45" s="25" t="s">
        <v>323</v>
      </c>
      <c r="BV45" s="25" t="s">
        <v>149</v>
      </c>
      <c r="BW45" s="25" t="s">
        <v>149</v>
      </c>
      <c r="BX45" s="25" t="s">
        <v>149</v>
      </c>
      <c r="BY45" s="25" t="s">
        <v>149</v>
      </c>
      <c r="BZ45" s="25" t="s">
        <v>149</v>
      </c>
      <c r="CA45" s="25" t="s">
        <v>149</v>
      </c>
      <c r="CB45" s="25" t="s">
        <v>149</v>
      </c>
      <c r="CC45" s="25" t="s">
        <v>149</v>
      </c>
      <c r="CD45" s="25" t="s">
        <v>149</v>
      </c>
      <c r="CE45" s="25" t="s">
        <v>149</v>
      </c>
      <c r="CF45" s="25" t="s">
        <v>149</v>
      </c>
      <c r="CG45" s="25" t="s">
        <v>149</v>
      </c>
      <c r="CH45" s="25" t="s">
        <v>149</v>
      </c>
      <c r="CI45" s="25" t="s">
        <v>149</v>
      </c>
      <c r="CJ45" s="25" t="s">
        <v>149</v>
      </c>
      <c r="CK45" s="25" t="s">
        <v>149</v>
      </c>
      <c r="CL45" s="25" t="s">
        <v>149</v>
      </c>
      <c r="CM45" s="25" t="s">
        <v>149</v>
      </c>
      <c r="CN45" s="25" t="s">
        <v>149</v>
      </c>
      <c r="CO45" s="25" t="s">
        <v>149</v>
      </c>
      <c r="CP45" s="25" t="s">
        <v>149</v>
      </c>
      <c r="CQ45" s="25" t="s">
        <v>149</v>
      </c>
      <c r="CR45" s="25" t="s">
        <v>149</v>
      </c>
      <c r="CS45" s="25" t="s">
        <v>149</v>
      </c>
      <c r="CT45" s="25" t="s">
        <v>149</v>
      </c>
      <c r="CU45" s="25" t="s">
        <v>149</v>
      </c>
      <c r="CV45" s="25" t="s">
        <v>149</v>
      </c>
      <c r="CW45" s="25" t="s">
        <v>149</v>
      </c>
      <c r="CX45" s="25" t="s">
        <v>149</v>
      </c>
      <c r="CY45" s="25" t="s">
        <v>149</v>
      </c>
      <c r="CZ45" s="25" t="s">
        <v>358</v>
      </c>
      <c r="DA45" s="25" t="s">
        <v>149</v>
      </c>
      <c r="DB45" s="25" t="s">
        <v>149</v>
      </c>
      <c r="DC45" s="25" t="s">
        <v>149</v>
      </c>
      <c r="DD45" s="25" t="s">
        <v>149</v>
      </c>
      <c r="DE45" s="25" t="s">
        <v>149</v>
      </c>
      <c r="DF45" s="25" t="s">
        <v>149</v>
      </c>
      <c r="DG45" s="25" t="s">
        <v>149</v>
      </c>
      <c r="DH45" s="25" t="s">
        <v>149</v>
      </c>
      <c r="DI45" s="25" t="s">
        <v>149</v>
      </c>
      <c r="DJ45" s="25" t="s">
        <v>149</v>
      </c>
      <c r="DK45" s="25" t="s">
        <v>323</v>
      </c>
      <c r="DL45" s="25" t="s">
        <v>149</v>
      </c>
      <c r="DM45" s="25" t="s">
        <v>323</v>
      </c>
      <c r="DN45" s="25" t="s">
        <v>149</v>
      </c>
      <c r="DO45" s="25" t="s">
        <v>149</v>
      </c>
      <c r="DP45" s="25" t="s">
        <v>149</v>
      </c>
      <c r="DQ45" s="25" t="s">
        <v>149</v>
      </c>
      <c r="DR45" s="25" t="s">
        <v>149</v>
      </c>
      <c r="DS45" s="25" t="s">
        <v>149</v>
      </c>
      <c r="DT45" s="25" t="s">
        <v>149</v>
      </c>
      <c r="DU45" s="25" t="s">
        <v>149</v>
      </c>
      <c r="DV45" s="25" t="s">
        <v>149</v>
      </c>
      <c r="DW45" s="25" t="s">
        <v>149</v>
      </c>
      <c r="DX45" s="25" t="s">
        <v>149</v>
      </c>
      <c r="DY45" s="25" t="s">
        <v>149</v>
      </c>
      <c r="DZ45" s="25" t="s">
        <v>323</v>
      </c>
      <c r="EA45" s="25" t="s">
        <v>149</v>
      </c>
      <c r="EB45" s="25" t="s">
        <v>149</v>
      </c>
      <c r="EC45" s="25" t="s">
        <v>149</v>
      </c>
      <c r="ED45" s="25" t="s">
        <v>149</v>
      </c>
      <c r="EE45" s="25" t="s">
        <v>149</v>
      </c>
      <c r="EF45" s="25" t="s">
        <v>149</v>
      </c>
      <c r="EG45" s="25" t="s">
        <v>323</v>
      </c>
      <c r="EH45" s="25" t="s">
        <v>149</v>
      </c>
      <c r="EI45" s="25" t="s">
        <v>149</v>
      </c>
      <c r="EJ45" s="25" t="s">
        <v>149</v>
      </c>
      <c r="EK45" s="25" t="s">
        <v>149</v>
      </c>
      <c r="EL45" s="25" t="s">
        <v>483</v>
      </c>
      <c r="EM45" s="25" t="s">
        <v>484</v>
      </c>
      <c r="EN45" s="25" t="s">
        <v>485</v>
      </c>
      <c r="EO45" s="25" t="s">
        <v>486</v>
      </c>
      <c r="EP45" s="25" t="s">
        <v>487</v>
      </c>
      <c r="EQ45" s="25" t="s">
        <v>488</v>
      </c>
      <c r="ER45" s="25" t="s">
        <v>489</v>
      </c>
      <c r="ES45" s="25" t="s">
        <v>490</v>
      </c>
    </row>
    <row r="46" spans="1:149" s="25" customFormat="1" ht="15.75" customHeight="1" x14ac:dyDescent="0.35">
      <c r="A46" s="91">
        <v>44</v>
      </c>
      <c r="B46" s="23" t="s">
        <v>491</v>
      </c>
      <c r="C46" s="25">
        <v>81365647944</v>
      </c>
      <c r="D46" s="25" t="s">
        <v>353</v>
      </c>
      <c r="E46" s="25" t="s">
        <v>369</v>
      </c>
      <c r="F46" s="25">
        <v>32</v>
      </c>
      <c r="G46" s="25">
        <v>3</v>
      </c>
      <c r="H46" s="25" t="s">
        <v>344</v>
      </c>
      <c r="I46" s="25" t="s">
        <v>172</v>
      </c>
      <c r="J46" s="24">
        <v>4000000</v>
      </c>
      <c r="K46" s="24">
        <v>4500000</v>
      </c>
      <c r="L46" s="25" t="s">
        <v>318</v>
      </c>
      <c r="M46" s="25" t="s">
        <v>147</v>
      </c>
      <c r="N46" s="25">
        <v>120</v>
      </c>
      <c r="O46" s="25" t="s">
        <v>401</v>
      </c>
      <c r="P46" s="25">
        <v>10</v>
      </c>
      <c r="Q46" s="25" t="s">
        <v>482</v>
      </c>
      <c r="R46" s="25" t="s">
        <v>159</v>
      </c>
      <c r="S46" s="25" t="s">
        <v>159</v>
      </c>
      <c r="T46" s="25" t="s">
        <v>159</v>
      </c>
      <c r="U46" s="25" t="s">
        <v>159</v>
      </c>
      <c r="V46" s="25" t="s">
        <v>203</v>
      </c>
      <c r="W46" s="25" t="s">
        <v>203</v>
      </c>
      <c r="X46" s="25" t="s">
        <v>203</v>
      </c>
      <c r="Y46" s="25" t="s">
        <v>149</v>
      </c>
      <c r="Z46" s="25" t="s">
        <v>159</v>
      </c>
      <c r="AA46" s="25" t="s">
        <v>159</v>
      </c>
      <c r="AB46" s="25" t="s">
        <v>159</v>
      </c>
      <c r="AC46" s="25" t="s">
        <v>203</v>
      </c>
      <c r="AD46" s="25" t="s">
        <v>159</v>
      </c>
      <c r="AE46" s="25" t="s">
        <v>159</v>
      </c>
      <c r="AF46" s="25" t="s">
        <v>159</v>
      </c>
      <c r="AG46" s="25" t="s">
        <v>148</v>
      </c>
      <c r="AH46" s="25" t="s">
        <v>149</v>
      </c>
      <c r="AI46" s="25" t="s">
        <v>159</v>
      </c>
      <c r="AJ46" s="25" t="s">
        <v>159</v>
      </c>
      <c r="AK46" s="25" t="s">
        <v>159</v>
      </c>
      <c r="AL46" s="25" t="s">
        <v>159</v>
      </c>
      <c r="AM46" s="25" t="s">
        <v>159</v>
      </c>
      <c r="AN46" s="25" t="s">
        <v>159</v>
      </c>
      <c r="AO46" s="25" t="s">
        <v>203</v>
      </c>
      <c r="AP46" s="25" t="s">
        <v>149</v>
      </c>
      <c r="AQ46" s="25" t="s">
        <v>149</v>
      </c>
      <c r="AR46" s="25" t="s">
        <v>149</v>
      </c>
      <c r="AS46" s="25" t="s">
        <v>149</v>
      </c>
      <c r="AT46" s="25" t="s">
        <v>149</v>
      </c>
      <c r="AU46" s="25" t="s">
        <v>149</v>
      </c>
      <c r="AV46" s="25" t="s">
        <v>159</v>
      </c>
      <c r="AW46" s="25" t="s">
        <v>149</v>
      </c>
      <c r="AX46" s="25" t="s">
        <v>149</v>
      </c>
      <c r="AY46" s="25" t="s">
        <v>149</v>
      </c>
      <c r="AZ46" s="25" t="s">
        <v>149</v>
      </c>
      <c r="BA46" s="25" t="s">
        <v>149</v>
      </c>
      <c r="BB46" s="25" t="s">
        <v>149</v>
      </c>
      <c r="BC46" s="25" t="s">
        <v>149</v>
      </c>
      <c r="BD46" s="25" t="s">
        <v>149</v>
      </c>
      <c r="BE46" s="25" t="s">
        <v>149</v>
      </c>
      <c r="BF46" s="25" t="s">
        <v>149</v>
      </c>
      <c r="BG46" s="25" t="s">
        <v>149</v>
      </c>
      <c r="BH46" s="25" t="s">
        <v>159</v>
      </c>
      <c r="BI46" s="25" t="s">
        <v>159</v>
      </c>
      <c r="BJ46" s="25" t="s">
        <v>159</v>
      </c>
      <c r="BK46" s="25" t="s">
        <v>159</v>
      </c>
      <c r="BL46" s="25" t="s">
        <v>149</v>
      </c>
      <c r="BM46" s="25" t="s">
        <v>149</v>
      </c>
      <c r="BN46" s="25" t="s">
        <v>159</v>
      </c>
      <c r="BO46" s="25" t="s">
        <v>149</v>
      </c>
      <c r="BP46" s="25" t="s">
        <v>149</v>
      </c>
      <c r="BQ46" s="25" t="s">
        <v>149</v>
      </c>
      <c r="BR46" s="25" t="s">
        <v>149</v>
      </c>
      <c r="BS46" s="25" t="s">
        <v>149</v>
      </c>
      <c r="BT46" s="25" t="s">
        <v>149</v>
      </c>
      <c r="BU46" s="25" t="s">
        <v>149</v>
      </c>
      <c r="BV46" s="25" t="s">
        <v>149</v>
      </c>
      <c r="BW46" s="25" t="s">
        <v>149</v>
      </c>
      <c r="BX46" s="25" t="s">
        <v>149</v>
      </c>
      <c r="BY46" s="25" t="s">
        <v>149</v>
      </c>
      <c r="BZ46" s="25" t="s">
        <v>149</v>
      </c>
      <c r="CA46" s="25" t="s">
        <v>149</v>
      </c>
      <c r="CB46" s="25" t="s">
        <v>149</v>
      </c>
      <c r="CC46" s="25" t="s">
        <v>149</v>
      </c>
      <c r="CD46" s="25" t="s">
        <v>149</v>
      </c>
      <c r="CE46" s="25" t="s">
        <v>149</v>
      </c>
      <c r="CF46" s="25" t="s">
        <v>149</v>
      </c>
      <c r="CG46" s="25" t="s">
        <v>149</v>
      </c>
      <c r="CH46" s="25" t="s">
        <v>149</v>
      </c>
      <c r="CI46" s="25" t="s">
        <v>149</v>
      </c>
      <c r="CJ46" s="25" t="s">
        <v>149</v>
      </c>
      <c r="CK46" s="25" t="s">
        <v>149</v>
      </c>
      <c r="CL46" s="25" t="s">
        <v>149</v>
      </c>
      <c r="CM46" s="25" t="s">
        <v>149</v>
      </c>
      <c r="CN46" s="25" t="s">
        <v>149</v>
      </c>
      <c r="CO46" s="25" t="s">
        <v>149</v>
      </c>
      <c r="CP46" s="25" t="s">
        <v>149</v>
      </c>
      <c r="CQ46" s="25" t="s">
        <v>149</v>
      </c>
      <c r="CR46" s="25" t="s">
        <v>149</v>
      </c>
      <c r="CS46" s="25" t="s">
        <v>149</v>
      </c>
      <c r="CT46" s="25" t="s">
        <v>149</v>
      </c>
      <c r="CU46" s="25" t="s">
        <v>149</v>
      </c>
      <c r="CV46" s="25" t="s">
        <v>149</v>
      </c>
      <c r="CW46" s="25" t="s">
        <v>149</v>
      </c>
      <c r="CX46" s="25" t="s">
        <v>149</v>
      </c>
      <c r="CY46" s="25" t="s">
        <v>149</v>
      </c>
      <c r="CZ46" s="25" t="s">
        <v>358</v>
      </c>
      <c r="DA46" s="25" t="s">
        <v>149</v>
      </c>
      <c r="DB46" s="25" t="s">
        <v>149</v>
      </c>
      <c r="DC46" s="25" t="s">
        <v>149</v>
      </c>
      <c r="DD46" s="25" t="s">
        <v>149</v>
      </c>
      <c r="DE46" s="25" t="s">
        <v>149</v>
      </c>
      <c r="DF46" s="25" t="s">
        <v>149</v>
      </c>
      <c r="DG46" s="25" t="s">
        <v>149</v>
      </c>
      <c r="DH46" s="25" t="s">
        <v>149</v>
      </c>
      <c r="DI46" s="25" t="s">
        <v>149</v>
      </c>
      <c r="DJ46" s="25" t="s">
        <v>149</v>
      </c>
      <c r="DK46" s="25" t="s">
        <v>149</v>
      </c>
      <c r="DL46" s="25" t="s">
        <v>149</v>
      </c>
      <c r="DM46" s="25" t="s">
        <v>149</v>
      </c>
      <c r="DN46" s="25" t="s">
        <v>149</v>
      </c>
      <c r="DO46" s="25" t="s">
        <v>149</v>
      </c>
      <c r="DP46" s="25" t="s">
        <v>149</v>
      </c>
      <c r="DQ46" s="25" t="s">
        <v>149</v>
      </c>
      <c r="DR46" s="25" t="s">
        <v>149</v>
      </c>
      <c r="DS46" s="25" t="s">
        <v>149</v>
      </c>
      <c r="DT46" s="25" t="s">
        <v>149</v>
      </c>
      <c r="DU46" s="25" t="s">
        <v>149</v>
      </c>
      <c r="DV46" s="25" t="s">
        <v>149</v>
      </c>
      <c r="DW46" s="25" t="s">
        <v>149</v>
      </c>
      <c r="DX46" s="25" t="s">
        <v>149</v>
      </c>
      <c r="DY46" s="25" t="s">
        <v>149</v>
      </c>
      <c r="DZ46" s="25" t="s">
        <v>149</v>
      </c>
      <c r="EA46" s="25" t="s">
        <v>149</v>
      </c>
      <c r="EB46" s="25" t="s">
        <v>149</v>
      </c>
      <c r="EC46" s="25" t="s">
        <v>149</v>
      </c>
      <c r="ED46" s="25" t="s">
        <v>149</v>
      </c>
      <c r="EE46" s="25" t="s">
        <v>149</v>
      </c>
      <c r="EF46" s="25" t="s">
        <v>149</v>
      </c>
      <c r="EG46" s="25" t="s">
        <v>149</v>
      </c>
      <c r="EH46" s="25" t="s">
        <v>149</v>
      </c>
      <c r="EI46" s="25" t="s">
        <v>149</v>
      </c>
      <c r="EJ46" s="25" t="s">
        <v>149</v>
      </c>
      <c r="EK46" s="25" t="s">
        <v>149</v>
      </c>
      <c r="EL46" s="25" t="s">
        <v>492</v>
      </c>
      <c r="EM46" s="25" t="s">
        <v>493</v>
      </c>
      <c r="EN46" s="25" t="s">
        <v>494</v>
      </c>
      <c r="EO46" s="25" t="s">
        <v>495</v>
      </c>
      <c r="EP46" s="25" t="s">
        <v>496</v>
      </c>
      <c r="EQ46" s="25" t="s">
        <v>497</v>
      </c>
      <c r="ER46" s="25" t="s">
        <v>498</v>
      </c>
      <c r="ES46" s="25" t="s">
        <v>499</v>
      </c>
    </row>
    <row r="47" spans="1:149" s="2" customFormat="1" ht="22.5" customHeight="1" x14ac:dyDescent="0.35">
      <c r="A47" s="29">
        <v>45</v>
      </c>
      <c r="B47" s="30" t="s">
        <v>897</v>
      </c>
      <c r="C47" s="31" t="s">
        <v>898</v>
      </c>
      <c r="D47" s="30" t="s">
        <v>846</v>
      </c>
      <c r="E47" s="30" t="s">
        <v>899</v>
      </c>
      <c r="F47" s="30">
        <v>51</v>
      </c>
      <c r="G47" s="30">
        <v>4</v>
      </c>
      <c r="H47" s="30" t="s">
        <v>157</v>
      </c>
      <c r="I47" s="30" t="s">
        <v>158</v>
      </c>
      <c r="J47" s="40">
        <v>3000000</v>
      </c>
      <c r="K47" s="40">
        <v>2850000</v>
      </c>
      <c r="L47" s="30" t="s">
        <v>259</v>
      </c>
      <c r="M47" s="30" t="s">
        <v>848</v>
      </c>
      <c r="N47" s="30">
        <v>70</v>
      </c>
      <c r="O47" s="30" t="s">
        <v>900</v>
      </c>
      <c r="P47" s="30">
        <v>15</v>
      </c>
      <c r="Q47" s="30" t="s">
        <v>389</v>
      </c>
      <c r="R47" s="30" t="s">
        <v>149</v>
      </c>
      <c r="S47" s="30" t="s">
        <v>150</v>
      </c>
      <c r="T47" s="30" t="s">
        <v>149</v>
      </c>
      <c r="U47" s="30" t="s">
        <v>149</v>
      </c>
      <c r="V47" s="30" t="s">
        <v>149</v>
      </c>
      <c r="W47" s="30" t="s">
        <v>149</v>
      </c>
      <c r="X47" s="30" t="s">
        <v>149</v>
      </c>
      <c r="Y47" s="30" t="s">
        <v>149</v>
      </c>
      <c r="Z47" s="30" t="s">
        <v>149</v>
      </c>
      <c r="AA47" s="30" t="s">
        <v>149</v>
      </c>
      <c r="AB47" s="30" t="s">
        <v>149</v>
      </c>
      <c r="AC47" s="30" t="s">
        <v>149</v>
      </c>
      <c r="AD47" s="30" t="s">
        <v>149</v>
      </c>
      <c r="AE47" s="30" t="s">
        <v>149</v>
      </c>
      <c r="AF47" s="30" t="s">
        <v>149</v>
      </c>
      <c r="AG47" s="30" t="s">
        <v>149</v>
      </c>
      <c r="AH47" s="30" t="s">
        <v>149</v>
      </c>
      <c r="AI47" s="30" t="s">
        <v>149</v>
      </c>
      <c r="AJ47" s="30" t="s">
        <v>149</v>
      </c>
      <c r="AK47" s="30" t="s">
        <v>149</v>
      </c>
      <c r="AL47" s="30" t="s">
        <v>149</v>
      </c>
      <c r="AM47" s="30" t="s">
        <v>149</v>
      </c>
      <c r="AN47" s="30" t="s">
        <v>149</v>
      </c>
      <c r="AO47" s="30" t="s">
        <v>149</v>
      </c>
      <c r="AP47" s="30" t="s">
        <v>149</v>
      </c>
      <c r="AQ47" s="30" t="s">
        <v>149</v>
      </c>
      <c r="AR47" s="30" t="s">
        <v>149</v>
      </c>
      <c r="AS47" s="30" t="s">
        <v>149</v>
      </c>
      <c r="AT47" s="30" t="s">
        <v>149</v>
      </c>
      <c r="AU47" s="30" t="s">
        <v>149</v>
      </c>
      <c r="AV47" s="30" t="s">
        <v>149</v>
      </c>
      <c r="AW47" s="30" t="s">
        <v>149</v>
      </c>
      <c r="AX47" s="30" t="s">
        <v>149</v>
      </c>
      <c r="AY47" s="30" t="s">
        <v>149</v>
      </c>
      <c r="AZ47" s="30" t="s">
        <v>149</v>
      </c>
      <c r="BA47" s="30" t="s">
        <v>149</v>
      </c>
      <c r="BB47" s="30" t="s">
        <v>149</v>
      </c>
      <c r="BC47" s="25" t="s">
        <v>149</v>
      </c>
      <c r="BD47" s="30" t="s">
        <v>149</v>
      </c>
      <c r="BE47" s="30" t="s">
        <v>149</v>
      </c>
      <c r="BF47" s="30" t="s">
        <v>149</v>
      </c>
      <c r="BG47" s="30" t="s">
        <v>149</v>
      </c>
      <c r="BH47" s="30" t="s">
        <v>149</v>
      </c>
      <c r="BI47" s="30" t="s">
        <v>149</v>
      </c>
      <c r="BJ47" s="30" t="s">
        <v>149</v>
      </c>
      <c r="BK47" s="30" t="s">
        <v>149</v>
      </c>
      <c r="BL47" s="30" t="s">
        <v>149</v>
      </c>
      <c r="BM47" s="30" t="s">
        <v>149</v>
      </c>
      <c r="BN47" s="30" t="s">
        <v>149</v>
      </c>
      <c r="BO47" s="30" t="s">
        <v>149</v>
      </c>
      <c r="BP47" s="30" t="s">
        <v>149</v>
      </c>
      <c r="BQ47" s="30" t="s">
        <v>149</v>
      </c>
      <c r="BR47" s="30" t="s">
        <v>149</v>
      </c>
      <c r="BS47" s="30" t="s">
        <v>149</v>
      </c>
      <c r="BT47" s="30" t="s">
        <v>149</v>
      </c>
      <c r="BU47" s="30" t="s">
        <v>149</v>
      </c>
      <c r="BV47" s="30" t="s">
        <v>149</v>
      </c>
      <c r="BW47" s="30" t="s">
        <v>149</v>
      </c>
      <c r="BX47" s="30" t="s">
        <v>149</v>
      </c>
      <c r="BY47" s="30" t="s">
        <v>149</v>
      </c>
      <c r="BZ47" s="30" t="s">
        <v>149</v>
      </c>
      <c r="CA47" s="30" t="s">
        <v>149</v>
      </c>
      <c r="CB47" s="30" t="s">
        <v>149</v>
      </c>
      <c r="CC47" s="30" t="s">
        <v>149</v>
      </c>
      <c r="CD47" s="30" t="s">
        <v>149</v>
      </c>
      <c r="CE47" s="30" t="s">
        <v>149</v>
      </c>
      <c r="CF47" s="30" t="s">
        <v>149</v>
      </c>
      <c r="CG47" s="30" t="s">
        <v>149</v>
      </c>
      <c r="CH47" s="30" t="s">
        <v>149</v>
      </c>
      <c r="CI47" s="30" t="s">
        <v>149</v>
      </c>
      <c r="CJ47" s="30" t="s">
        <v>149</v>
      </c>
      <c r="CK47" s="30" t="s">
        <v>149</v>
      </c>
      <c r="CL47" s="30" t="s">
        <v>149</v>
      </c>
      <c r="CM47" s="30" t="s">
        <v>149</v>
      </c>
      <c r="CN47" s="30" t="s">
        <v>149</v>
      </c>
      <c r="CO47" s="30" t="s">
        <v>149</v>
      </c>
      <c r="CP47" s="30" t="s">
        <v>149</v>
      </c>
      <c r="CQ47" s="30" t="s">
        <v>149</v>
      </c>
      <c r="CR47" s="30" t="s">
        <v>149</v>
      </c>
      <c r="CS47" s="30" t="s">
        <v>149</v>
      </c>
      <c r="CT47" s="30" t="s">
        <v>149</v>
      </c>
      <c r="CU47" s="30" t="s">
        <v>149</v>
      </c>
      <c r="CV47" s="30" t="s">
        <v>149</v>
      </c>
      <c r="CW47" s="30" t="s">
        <v>149</v>
      </c>
      <c r="CX47" s="30" t="s">
        <v>149</v>
      </c>
      <c r="CY47" s="30" t="s">
        <v>149</v>
      </c>
      <c r="CZ47" s="30" t="s">
        <v>149</v>
      </c>
      <c r="DA47" s="30" t="s">
        <v>149</v>
      </c>
      <c r="DB47" s="30" t="s">
        <v>149</v>
      </c>
      <c r="DC47" s="30" t="s">
        <v>149</v>
      </c>
      <c r="DD47" s="30" t="s">
        <v>149</v>
      </c>
      <c r="DE47" s="30" t="s">
        <v>149</v>
      </c>
      <c r="DF47" s="30" t="s">
        <v>149</v>
      </c>
      <c r="DG47" s="30" t="s">
        <v>149</v>
      </c>
      <c r="DH47" s="30" t="s">
        <v>149</v>
      </c>
      <c r="DI47" s="30" t="s">
        <v>149</v>
      </c>
      <c r="DJ47" s="30" t="s">
        <v>149</v>
      </c>
      <c r="DK47" s="30" t="s">
        <v>149</v>
      </c>
      <c r="DL47" s="30" t="s">
        <v>149</v>
      </c>
      <c r="DM47" s="30" t="s">
        <v>149</v>
      </c>
      <c r="DN47" s="30" t="s">
        <v>149</v>
      </c>
      <c r="DO47" s="30" t="s">
        <v>149</v>
      </c>
      <c r="DP47" s="30" t="s">
        <v>149</v>
      </c>
      <c r="DQ47" s="30" t="s">
        <v>149</v>
      </c>
      <c r="DR47" s="30" t="s">
        <v>149</v>
      </c>
      <c r="DS47" s="30" t="s">
        <v>149</v>
      </c>
      <c r="DT47" s="30" t="s">
        <v>149</v>
      </c>
      <c r="DU47" s="30" t="s">
        <v>149</v>
      </c>
      <c r="DV47" s="30" t="s">
        <v>149</v>
      </c>
      <c r="DW47" s="30" t="s">
        <v>149</v>
      </c>
      <c r="DX47" s="30" t="s">
        <v>149</v>
      </c>
      <c r="DY47" s="30" t="s">
        <v>149</v>
      </c>
      <c r="DZ47" s="30" t="s">
        <v>149</v>
      </c>
      <c r="EA47" s="30" t="s">
        <v>149</v>
      </c>
      <c r="EB47" s="30" t="s">
        <v>149</v>
      </c>
      <c r="EC47" s="30" t="s">
        <v>149</v>
      </c>
      <c r="ED47" s="30" t="s">
        <v>149</v>
      </c>
      <c r="EE47" s="30" t="s">
        <v>149</v>
      </c>
      <c r="EF47" s="30" t="s">
        <v>149</v>
      </c>
      <c r="EG47" s="30" t="s">
        <v>149</v>
      </c>
      <c r="EH47" s="30" t="s">
        <v>149</v>
      </c>
      <c r="EI47" s="30" t="s">
        <v>149</v>
      </c>
      <c r="EJ47" s="30" t="s">
        <v>149</v>
      </c>
      <c r="EK47" s="30" t="s">
        <v>149</v>
      </c>
      <c r="EL47" s="30" t="s">
        <v>901</v>
      </c>
      <c r="EM47" s="30" t="s">
        <v>902</v>
      </c>
      <c r="EN47" s="30" t="s">
        <v>903</v>
      </c>
      <c r="EO47" s="30" t="s">
        <v>904</v>
      </c>
      <c r="EP47" s="30" t="s">
        <v>905</v>
      </c>
      <c r="EQ47" s="30" t="s">
        <v>906</v>
      </c>
      <c r="ER47" s="41" t="s">
        <v>907</v>
      </c>
      <c r="ES47" s="41" t="s">
        <v>908</v>
      </c>
    </row>
    <row r="48" spans="1:149" s="2" customFormat="1" ht="22.5" customHeight="1" x14ac:dyDescent="0.35">
      <c r="A48" s="29">
        <v>46</v>
      </c>
      <c r="B48" s="30" t="s">
        <v>909</v>
      </c>
      <c r="C48" s="31" t="s">
        <v>910</v>
      </c>
      <c r="D48" s="30" t="s">
        <v>368</v>
      </c>
      <c r="E48" s="30"/>
      <c r="F48" s="30">
        <v>39</v>
      </c>
      <c r="G48" s="30">
        <v>3</v>
      </c>
      <c r="H48" s="30" t="s">
        <v>413</v>
      </c>
      <c r="I48" s="30" t="s">
        <v>911</v>
      </c>
      <c r="J48" s="40">
        <v>4000000</v>
      </c>
      <c r="K48" s="40">
        <v>1500000</v>
      </c>
      <c r="L48" s="30" t="s">
        <v>259</v>
      </c>
      <c r="M48" s="30" t="s">
        <v>413</v>
      </c>
      <c r="N48" s="30">
        <v>80</v>
      </c>
      <c r="O48" s="30" t="s">
        <v>356</v>
      </c>
      <c r="P48" s="30">
        <v>5</v>
      </c>
      <c r="Q48" s="30"/>
      <c r="R48" s="30" t="s">
        <v>149</v>
      </c>
      <c r="S48" s="30" t="s">
        <v>149</v>
      </c>
      <c r="T48" s="30" t="s">
        <v>149</v>
      </c>
      <c r="U48" s="30" t="s">
        <v>149</v>
      </c>
      <c r="V48" s="30" t="s">
        <v>203</v>
      </c>
      <c r="W48" s="30" t="s">
        <v>203</v>
      </c>
      <c r="X48" s="30" t="s">
        <v>203</v>
      </c>
      <c r="Y48" s="30" t="s">
        <v>203</v>
      </c>
      <c r="Z48" s="30" t="s">
        <v>149</v>
      </c>
      <c r="AA48" s="30" t="s">
        <v>149</v>
      </c>
      <c r="AB48" s="30" t="s">
        <v>149</v>
      </c>
      <c r="AC48" s="30" t="s">
        <v>148</v>
      </c>
      <c r="AD48" s="30" t="s">
        <v>149</v>
      </c>
      <c r="AE48" s="30" t="s">
        <v>149</v>
      </c>
      <c r="AF48" s="30" t="s">
        <v>149</v>
      </c>
      <c r="AG48" s="30" t="s">
        <v>149</v>
      </c>
      <c r="AH48" s="30" t="s">
        <v>149</v>
      </c>
      <c r="AI48" s="30" t="s">
        <v>149</v>
      </c>
      <c r="AJ48" s="30" t="s">
        <v>149</v>
      </c>
      <c r="AK48" s="30" t="s">
        <v>149</v>
      </c>
      <c r="AL48" s="30" t="s">
        <v>149</v>
      </c>
      <c r="AM48" s="30" t="s">
        <v>149</v>
      </c>
      <c r="AN48" s="30" t="s">
        <v>149</v>
      </c>
      <c r="AO48" s="30" t="s">
        <v>149</v>
      </c>
      <c r="AP48" s="30" t="s">
        <v>149</v>
      </c>
      <c r="AQ48" s="30" t="s">
        <v>149</v>
      </c>
      <c r="AR48" s="30" t="s">
        <v>149</v>
      </c>
      <c r="AS48" s="30" t="s">
        <v>149</v>
      </c>
      <c r="AT48" s="30" t="s">
        <v>149</v>
      </c>
      <c r="AU48" s="30" t="s">
        <v>148</v>
      </c>
      <c r="AV48" s="30" t="s">
        <v>149</v>
      </c>
      <c r="AW48" s="30" t="s">
        <v>149</v>
      </c>
      <c r="AX48" s="30" t="s">
        <v>149</v>
      </c>
      <c r="AY48" s="30" t="s">
        <v>149</v>
      </c>
      <c r="AZ48" s="30" t="s">
        <v>149</v>
      </c>
      <c r="BA48" s="30" t="s">
        <v>149</v>
      </c>
      <c r="BB48" s="30" t="s">
        <v>148</v>
      </c>
      <c r="BC48" s="25" t="s">
        <v>149</v>
      </c>
      <c r="BD48" s="30" t="s">
        <v>149</v>
      </c>
      <c r="BE48" s="30" t="s">
        <v>149</v>
      </c>
      <c r="BF48" s="30" t="s">
        <v>149</v>
      </c>
      <c r="BG48" s="30" t="s">
        <v>148</v>
      </c>
      <c r="BH48" s="30" t="s">
        <v>149</v>
      </c>
      <c r="BI48" s="30" t="s">
        <v>149</v>
      </c>
      <c r="BJ48" s="30" t="s">
        <v>149</v>
      </c>
      <c r="BK48" s="30" t="s">
        <v>149</v>
      </c>
      <c r="BL48" s="30" t="s">
        <v>149</v>
      </c>
      <c r="BM48" s="30" t="s">
        <v>149</v>
      </c>
      <c r="BN48" s="30" t="s">
        <v>149</v>
      </c>
      <c r="BO48" s="30" t="s">
        <v>323</v>
      </c>
      <c r="BP48" s="30" t="s">
        <v>323</v>
      </c>
      <c r="BQ48" s="30" t="s">
        <v>323</v>
      </c>
      <c r="BR48" s="30" t="s">
        <v>323</v>
      </c>
      <c r="BS48" s="30" t="s">
        <v>323</v>
      </c>
      <c r="BT48" s="30" t="s">
        <v>149</v>
      </c>
      <c r="BU48" s="30" t="s">
        <v>149</v>
      </c>
      <c r="BV48" s="30" t="s">
        <v>323</v>
      </c>
      <c r="BW48" s="30" t="s">
        <v>149</v>
      </c>
      <c r="BX48" s="30" t="s">
        <v>149</v>
      </c>
      <c r="BY48" s="30" t="s">
        <v>149</v>
      </c>
      <c r="BZ48" s="30" t="s">
        <v>149</v>
      </c>
      <c r="CA48" s="30" t="s">
        <v>149</v>
      </c>
      <c r="CB48" s="30" t="s">
        <v>149</v>
      </c>
      <c r="CC48" s="30" t="s">
        <v>149</v>
      </c>
      <c r="CD48" s="30" t="s">
        <v>149</v>
      </c>
      <c r="CE48" s="30" t="s">
        <v>149</v>
      </c>
      <c r="CF48" s="30" t="s">
        <v>149</v>
      </c>
      <c r="CG48" s="30" t="s">
        <v>149</v>
      </c>
      <c r="CH48" s="30" t="s">
        <v>149</v>
      </c>
      <c r="CI48" s="30" t="s">
        <v>149</v>
      </c>
      <c r="CJ48" s="30" t="s">
        <v>149</v>
      </c>
      <c r="CK48" s="30" t="s">
        <v>149</v>
      </c>
      <c r="CL48" s="30" t="s">
        <v>149</v>
      </c>
      <c r="CM48" s="30" t="s">
        <v>149</v>
      </c>
      <c r="CN48" s="30" t="s">
        <v>149</v>
      </c>
      <c r="CO48" s="30" t="s">
        <v>149</v>
      </c>
      <c r="CP48" s="30" t="s">
        <v>149</v>
      </c>
      <c r="CQ48" s="30" t="s">
        <v>149</v>
      </c>
      <c r="CR48" s="30" t="s">
        <v>149</v>
      </c>
      <c r="CS48" s="30" t="s">
        <v>149</v>
      </c>
      <c r="CT48" s="30" t="s">
        <v>149</v>
      </c>
      <c r="CU48" s="30" t="s">
        <v>149</v>
      </c>
      <c r="CV48" s="30" t="s">
        <v>149</v>
      </c>
      <c r="CW48" s="30" t="s">
        <v>149</v>
      </c>
      <c r="CX48" s="30" t="s">
        <v>149</v>
      </c>
      <c r="CY48" s="30" t="s">
        <v>149</v>
      </c>
      <c r="CZ48" s="30" t="s">
        <v>149</v>
      </c>
      <c r="DA48" s="30" t="s">
        <v>149</v>
      </c>
      <c r="DB48" s="30" t="s">
        <v>149</v>
      </c>
      <c r="DC48" s="30" t="s">
        <v>149</v>
      </c>
      <c r="DD48" s="30" t="s">
        <v>149</v>
      </c>
      <c r="DE48" s="30" t="s">
        <v>149</v>
      </c>
      <c r="DF48" s="30" t="s">
        <v>149</v>
      </c>
      <c r="DG48" s="30" t="s">
        <v>149</v>
      </c>
      <c r="DH48" s="30" t="s">
        <v>149</v>
      </c>
      <c r="DI48" s="30" t="s">
        <v>149</v>
      </c>
      <c r="DJ48" s="30" t="s">
        <v>149</v>
      </c>
      <c r="DK48" s="30" t="s">
        <v>149</v>
      </c>
      <c r="DL48" s="30" t="s">
        <v>149</v>
      </c>
      <c r="DM48" s="30" t="s">
        <v>149</v>
      </c>
      <c r="DN48" s="30" t="s">
        <v>149</v>
      </c>
      <c r="DO48" s="30" t="s">
        <v>149</v>
      </c>
      <c r="DP48" s="30" t="s">
        <v>149</v>
      </c>
      <c r="DQ48" s="30" t="s">
        <v>149</v>
      </c>
      <c r="DR48" s="30" t="s">
        <v>149</v>
      </c>
      <c r="DS48" s="30" t="s">
        <v>149</v>
      </c>
      <c r="DT48" s="30" t="s">
        <v>149</v>
      </c>
      <c r="DU48" s="30" t="s">
        <v>149</v>
      </c>
      <c r="DV48" s="30" t="s">
        <v>149</v>
      </c>
      <c r="DW48" s="30" t="s">
        <v>149</v>
      </c>
      <c r="DX48" s="30" t="s">
        <v>149</v>
      </c>
      <c r="DY48" s="30" t="s">
        <v>149</v>
      </c>
      <c r="DZ48" s="30" t="s">
        <v>149</v>
      </c>
      <c r="EA48" s="30" t="s">
        <v>149</v>
      </c>
      <c r="EB48" s="30" t="s">
        <v>149</v>
      </c>
      <c r="EC48" s="30" t="s">
        <v>149</v>
      </c>
      <c r="ED48" s="30" t="s">
        <v>149</v>
      </c>
      <c r="EE48" s="30" t="s">
        <v>149</v>
      </c>
      <c r="EF48" s="30" t="s">
        <v>149</v>
      </c>
      <c r="EG48" s="30" t="s">
        <v>149</v>
      </c>
      <c r="EH48" s="30" t="s">
        <v>149</v>
      </c>
      <c r="EI48" s="30" t="s">
        <v>149</v>
      </c>
      <c r="EJ48" s="30" t="s">
        <v>149</v>
      </c>
      <c r="EK48" s="30" t="s">
        <v>149</v>
      </c>
      <c r="EL48" s="41" t="s">
        <v>912</v>
      </c>
      <c r="EM48" s="30" t="s">
        <v>411</v>
      </c>
      <c r="EN48" s="30" t="s">
        <v>913</v>
      </c>
      <c r="EO48" s="30" t="s">
        <v>914</v>
      </c>
      <c r="EP48" s="30" t="s">
        <v>915</v>
      </c>
      <c r="EQ48" s="30" t="s">
        <v>916</v>
      </c>
      <c r="ER48" s="41" t="s">
        <v>917</v>
      </c>
      <c r="ES48" s="30" t="s">
        <v>411</v>
      </c>
    </row>
    <row r="49" spans="1:149" s="2" customFormat="1" ht="22.5" customHeight="1" x14ac:dyDescent="0.35">
      <c r="A49" s="29">
        <v>47</v>
      </c>
      <c r="B49" s="30" t="s">
        <v>918</v>
      </c>
      <c r="C49" s="31" t="s">
        <v>919</v>
      </c>
      <c r="D49" s="30" t="s">
        <v>846</v>
      </c>
      <c r="E49" s="41" t="s">
        <v>920</v>
      </c>
      <c r="F49" s="30">
        <v>40</v>
      </c>
      <c r="G49" s="30">
        <v>3</v>
      </c>
      <c r="H49" s="30" t="s">
        <v>157</v>
      </c>
      <c r="I49" s="30" t="s">
        <v>172</v>
      </c>
      <c r="J49" s="40">
        <v>4000000</v>
      </c>
      <c r="K49" s="40">
        <v>2500000</v>
      </c>
      <c r="L49" s="30" t="s">
        <v>259</v>
      </c>
      <c r="M49" s="30" t="s">
        <v>848</v>
      </c>
      <c r="N49" s="30">
        <v>210</v>
      </c>
      <c r="O49" s="30" t="s">
        <v>921</v>
      </c>
      <c r="P49" s="30">
        <v>10</v>
      </c>
      <c r="Q49" s="30"/>
      <c r="R49" s="30" t="s">
        <v>149</v>
      </c>
      <c r="S49" s="30" t="s">
        <v>149</v>
      </c>
      <c r="T49" s="30" t="s">
        <v>149</v>
      </c>
      <c r="U49" s="30" t="s">
        <v>149</v>
      </c>
      <c r="V49" s="30" t="s">
        <v>149</v>
      </c>
      <c r="W49" s="30" t="s">
        <v>149</v>
      </c>
      <c r="X49" s="30" t="s">
        <v>149</v>
      </c>
      <c r="Y49" s="30" t="s">
        <v>149</v>
      </c>
      <c r="Z49" s="30" t="s">
        <v>149</v>
      </c>
      <c r="AA49" s="30" t="s">
        <v>149</v>
      </c>
      <c r="AB49" s="30" t="s">
        <v>149</v>
      </c>
      <c r="AC49" s="30" t="s">
        <v>149</v>
      </c>
      <c r="AD49" s="30" t="s">
        <v>149</v>
      </c>
      <c r="AE49" s="30" t="s">
        <v>149</v>
      </c>
      <c r="AF49" s="30" t="s">
        <v>149</v>
      </c>
      <c r="AG49" s="30" t="s">
        <v>149</v>
      </c>
      <c r="AH49" s="30" t="s">
        <v>149</v>
      </c>
      <c r="AI49" s="30" t="s">
        <v>149</v>
      </c>
      <c r="AJ49" s="30" t="s">
        <v>149</v>
      </c>
      <c r="AK49" s="30" t="s">
        <v>149</v>
      </c>
      <c r="AL49" s="30" t="s">
        <v>149</v>
      </c>
      <c r="AM49" s="30" t="s">
        <v>149</v>
      </c>
      <c r="AN49" s="30" t="s">
        <v>149</v>
      </c>
      <c r="AO49" s="30" t="s">
        <v>149</v>
      </c>
      <c r="AP49" s="30" t="s">
        <v>149</v>
      </c>
      <c r="AQ49" s="30" t="s">
        <v>149</v>
      </c>
      <c r="AR49" s="30" t="s">
        <v>149</v>
      </c>
      <c r="AS49" s="30" t="s">
        <v>149</v>
      </c>
      <c r="AT49" s="30" t="s">
        <v>149</v>
      </c>
      <c r="AU49" s="30" t="s">
        <v>149</v>
      </c>
      <c r="AV49" s="30" t="s">
        <v>149</v>
      </c>
      <c r="AW49" s="30" t="s">
        <v>149</v>
      </c>
      <c r="AX49" s="30" t="s">
        <v>149</v>
      </c>
      <c r="AY49" s="30" t="s">
        <v>149</v>
      </c>
      <c r="AZ49" s="30" t="s">
        <v>149</v>
      </c>
      <c r="BA49" s="30" t="s">
        <v>149</v>
      </c>
      <c r="BB49" s="30" t="s">
        <v>149</v>
      </c>
      <c r="BC49" s="25" t="s">
        <v>149</v>
      </c>
      <c r="BD49" s="30" t="s">
        <v>149</v>
      </c>
      <c r="BE49" s="30" t="s">
        <v>149</v>
      </c>
      <c r="BF49" s="30" t="s">
        <v>149</v>
      </c>
      <c r="BG49" s="30" t="s">
        <v>149</v>
      </c>
      <c r="BH49" s="30" t="s">
        <v>149</v>
      </c>
      <c r="BI49" s="30" t="s">
        <v>149</v>
      </c>
      <c r="BJ49" s="30" t="s">
        <v>149</v>
      </c>
      <c r="BK49" s="30" t="s">
        <v>149</v>
      </c>
      <c r="BL49" s="30" t="s">
        <v>149</v>
      </c>
      <c r="BM49" s="30" t="s">
        <v>149</v>
      </c>
      <c r="BN49" s="30" t="s">
        <v>149</v>
      </c>
      <c r="BO49" s="30" t="s">
        <v>149</v>
      </c>
      <c r="BP49" s="30" t="s">
        <v>149</v>
      </c>
      <c r="BQ49" s="30" t="s">
        <v>149</v>
      </c>
      <c r="BR49" s="30" t="s">
        <v>149</v>
      </c>
      <c r="BS49" s="30" t="s">
        <v>149</v>
      </c>
      <c r="BT49" s="30" t="s">
        <v>149</v>
      </c>
      <c r="BU49" s="30" t="s">
        <v>149</v>
      </c>
      <c r="BV49" s="30" t="s">
        <v>149</v>
      </c>
      <c r="BW49" s="30" t="s">
        <v>149</v>
      </c>
      <c r="BX49" s="30" t="s">
        <v>149</v>
      </c>
      <c r="BY49" s="30" t="s">
        <v>149</v>
      </c>
      <c r="BZ49" s="30" t="s">
        <v>149</v>
      </c>
      <c r="CA49" s="30" t="s">
        <v>149</v>
      </c>
      <c r="CB49" s="30" t="s">
        <v>149</v>
      </c>
      <c r="CC49" s="30" t="s">
        <v>149</v>
      </c>
      <c r="CD49" s="30" t="s">
        <v>149</v>
      </c>
      <c r="CE49" s="30" t="s">
        <v>149</v>
      </c>
      <c r="CF49" s="30" t="s">
        <v>149</v>
      </c>
      <c r="CG49" s="30" t="s">
        <v>149</v>
      </c>
      <c r="CH49" s="30" t="s">
        <v>149</v>
      </c>
      <c r="CI49" s="30" t="s">
        <v>149</v>
      </c>
      <c r="CJ49" s="30" t="s">
        <v>149</v>
      </c>
      <c r="CK49" s="30" t="s">
        <v>149</v>
      </c>
      <c r="CL49" s="30" t="s">
        <v>149</v>
      </c>
      <c r="CM49" s="30" t="s">
        <v>149</v>
      </c>
      <c r="CN49" s="30" t="s">
        <v>149</v>
      </c>
      <c r="CO49" s="30" t="s">
        <v>149</v>
      </c>
      <c r="CP49" s="30" t="s">
        <v>149</v>
      </c>
      <c r="CQ49" s="30" t="s">
        <v>149</v>
      </c>
      <c r="CR49" s="30" t="s">
        <v>149</v>
      </c>
      <c r="CS49" s="30" t="s">
        <v>149</v>
      </c>
      <c r="CT49" s="30" t="s">
        <v>149</v>
      </c>
      <c r="CU49" s="30" t="s">
        <v>149</v>
      </c>
      <c r="CV49" s="30" t="s">
        <v>149</v>
      </c>
      <c r="CW49" s="30" t="s">
        <v>149</v>
      </c>
      <c r="CX49" s="30" t="s">
        <v>149</v>
      </c>
      <c r="CY49" s="30" t="s">
        <v>149</v>
      </c>
      <c r="CZ49" s="30" t="s">
        <v>149</v>
      </c>
      <c r="DA49" s="30" t="s">
        <v>149</v>
      </c>
      <c r="DB49" s="30" t="s">
        <v>149</v>
      </c>
      <c r="DC49" s="30" t="s">
        <v>149</v>
      </c>
      <c r="DD49" s="30" t="s">
        <v>149</v>
      </c>
      <c r="DE49" s="30" t="s">
        <v>149</v>
      </c>
      <c r="DF49" s="30" t="s">
        <v>149</v>
      </c>
      <c r="DG49" s="30" t="s">
        <v>149</v>
      </c>
      <c r="DH49" s="30" t="s">
        <v>149</v>
      </c>
      <c r="DI49" s="30" t="s">
        <v>149</v>
      </c>
      <c r="DJ49" s="30" t="s">
        <v>149</v>
      </c>
      <c r="DK49" s="30" t="s">
        <v>149</v>
      </c>
      <c r="DL49" s="30" t="s">
        <v>149</v>
      </c>
      <c r="DM49" s="30" t="s">
        <v>149</v>
      </c>
      <c r="DN49" s="30" t="s">
        <v>149</v>
      </c>
      <c r="DO49" s="30" t="s">
        <v>149</v>
      </c>
      <c r="DP49" s="30" t="s">
        <v>149</v>
      </c>
      <c r="DQ49" s="30" t="s">
        <v>149</v>
      </c>
      <c r="DR49" s="30" t="s">
        <v>149</v>
      </c>
      <c r="DS49" s="30" t="s">
        <v>149</v>
      </c>
      <c r="DT49" s="30" t="s">
        <v>149</v>
      </c>
      <c r="DU49" s="30" t="s">
        <v>149</v>
      </c>
      <c r="DV49" s="30" t="s">
        <v>149</v>
      </c>
      <c r="DW49" s="30" t="s">
        <v>149</v>
      </c>
      <c r="DX49" s="30" t="s">
        <v>149</v>
      </c>
      <c r="DY49" s="30" t="s">
        <v>149</v>
      </c>
      <c r="DZ49" s="30" t="s">
        <v>149</v>
      </c>
      <c r="EA49" s="30" t="s">
        <v>149</v>
      </c>
      <c r="EB49" s="30" t="s">
        <v>149</v>
      </c>
      <c r="EC49" s="30" t="s">
        <v>149</v>
      </c>
      <c r="ED49" s="30" t="s">
        <v>149</v>
      </c>
      <c r="EE49" s="30" t="s">
        <v>149</v>
      </c>
      <c r="EF49" s="30" t="s">
        <v>149</v>
      </c>
      <c r="EG49" s="30" t="s">
        <v>149</v>
      </c>
      <c r="EH49" s="30" t="s">
        <v>149</v>
      </c>
      <c r="EI49" s="30" t="s">
        <v>149</v>
      </c>
      <c r="EJ49" s="30" t="s">
        <v>149</v>
      </c>
      <c r="EK49" s="30" t="s">
        <v>149</v>
      </c>
      <c r="EL49" s="41" t="s">
        <v>922</v>
      </c>
      <c r="EM49" s="30" t="s">
        <v>923</v>
      </c>
      <c r="EN49" s="30" t="s">
        <v>924</v>
      </c>
      <c r="EO49" s="30" t="s">
        <v>925</v>
      </c>
      <c r="EP49" s="30" t="s">
        <v>915</v>
      </c>
      <c r="EQ49" s="30" t="s">
        <v>916</v>
      </c>
      <c r="ER49" s="30" t="s">
        <v>917</v>
      </c>
      <c r="ES49" s="30" t="s">
        <v>923</v>
      </c>
    </row>
    <row r="50" spans="1:149" s="2" customFormat="1" ht="22.5" customHeight="1" x14ac:dyDescent="0.35">
      <c r="A50" s="29">
        <v>48</v>
      </c>
      <c r="B50" s="30" t="s">
        <v>926</v>
      </c>
      <c r="C50" s="31" t="s">
        <v>927</v>
      </c>
      <c r="D50" s="30" t="s">
        <v>368</v>
      </c>
      <c r="E50" s="30" t="s">
        <v>928</v>
      </c>
      <c r="F50" s="30">
        <v>20</v>
      </c>
      <c r="G50" s="30">
        <v>3</v>
      </c>
      <c r="H50" s="30" t="s">
        <v>929</v>
      </c>
      <c r="I50" s="30" t="s">
        <v>172</v>
      </c>
      <c r="J50" s="40">
        <v>9000000</v>
      </c>
      <c r="K50" s="40">
        <v>6000000</v>
      </c>
      <c r="L50" s="30" t="s">
        <v>930</v>
      </c>
      <c r="M50" s="30" t="s">
        <v>931</v>
      </c>
      <c r="N50" s="30">
        <v>210</v>
      </c>
      <c r="O50" s="30" t="s">
        <v>921</v>
      </c>
      <c r="P50" s="30">
        <v>2</v>
      </c>
      <c r="Q50" s="30" t="s">
        <v>389</v>
      </c>
      <c r="R50" s="30" t="s">
        <v>932</v>
      </c>
      <c r="S50" s="30" t="s">
        <v>150</v>
      </c>
      <c r="T50" s="30" t="s">
        <v>932</v>
      </c>
      <c r="U50" s="30" t="s">
        <v>149</v>
      </c>
      <c r="V50" s="30" t="s">
        <v>851</v>
      </c>
      <c r="W50" s="30" t="s">
        <v>149</v>
      </c>
      <c r="X50" s="30" t="s">
        <v>149</v>
      </c>
      <c r="Y50" s="30" t="s">
        <v>149</v>
      </c>
      <c r="Z50" s="30" t="s">
        <v>149</v>
      </c>
      <c r="AA50" s="30" t="s">
        <v>149</v>
      </c>
      <c r="AB50" s="30" t="s">
        <v>150</v>
      </c>
      <c r="AC50" s="30" t="s">
        <v>323</v>
      </c>
      <c r="AD50" s="30" t="s">
        <v>851</v>
      </c>
      <c r="AE50" s="41" t="s">
        <v>149</v>
      </c>
      <c r="AF50" s="30" t="s">
        <v>149</v>
      </c>
      <c r="AG50" s="30" t="s">
        <v>149</v>
      </c>
      <c r="AH50" s="30" t="s">
        <v>149</v>
      </c>
      <c r="AI50" s="30" t="s">
        <v>149</v>
      </c>
      <c r="AJ50" s="30" t="s">
        <v>149</v>
      </c>
      <c r="AK50" s="30" t="s">
        <v>323</v>
      </c>
      <c r="AL50" s="30" t="s">
        <v>150</v>
      </c>
      <c r="AM50" s="30" t="s">
        <v>150</v>
      </c>
      <c r="AN50" s="30" t="s">
        <v>150</v>
      </c>
      <c r="AO50" s="30" t="s">
        <v>149</v>
      </c>
      <c r="AP50" s="30" t="s">
        <v>148</v>
      </c>
      <c r="AQ50" s="30" t="s">
        <v>149</v>
      </c>
      <c r="AR50" s="30" t="s">
        <v>149</v>
      </c>
      <c r="AS50" s="30" t="s">
        <v>149</v>
      </c>
      <c r="AT50" s="30" t="s">
        <v>149</v>
      </c>
      <c r="AU50" s="30" t="s">
        <v>150</v>
      </c>
      <c r="AV50" s="30" t="s">
        <v>150</v>
      </c>
      <c r="AW50" s="30" t="s">
        <v>149</v>
      </c>
      <c r="AX50" s="30" t="s">
        <v>149</v>
      </c>
      <c r="AY50" s="30" t="s">
        <v>149</v>
      </c>
      <c r="AZ50" s="30" t="s">
        <v>149</v>
      </c>
      <c r="BA50" s="30" t="s">
        <v>149</v>
      </c>
      <c r="BB50" s="30" t="s">
        <v>149</v>
      </c>
      <c r="BC50" s="25" t="s">
        <v>149</v>
      </c>
      <c r="BD50" s="30" t="s">
        <v>149</v>
      </c>
      <c r="BE50" s="30" t="s">
        <v>149</v>
      </c>
      <c r="BF50" s="30" t="s">
        <v>323</v>
      </c>
      <c r="BG50" s="30" t="s">
        <v>150</v>
      </c>
      <c r="BH50" s="30" t="s">
        <v>323</v>
      </c>
      <c r="BI50" s="30" t="s">
        <v>149</v>
      </c>
      <c r="BJ50" s="30" t="s">
        <v>148</v>
      </c>
      <c r="BK50" s="30" t="s">
        <v>149</v>
      </c>
      <c r="BL50" s="30" t="s">
        <v>323</v>
      </c>
      <c r="BM50" s="30" t="s">
        <v>323</v>
      </c>
      <c r="BN50" s="30" t="s">
        <v>149</v>
      </c>
      <c r="BO50" s="30" t="s">
        <v>149</v>
      </c>
      <c r="BP50" s="30" t="s">
        <v>149</v>
      </c>
      <c r="BQ50" s="30" t="s">
        <v>149</v>
      </c>
      <c r="BR50" s="30" t="s">
        <v>149</v>
      </c>
      <c r="BS50" s="30" t="s">
        <v>149</v>
      </c>
      <c r="BT50" s="30" t="s">
        <v>323</v>
      </c>
      <c r="BU50" s="30" t="s">
        <v>323</v>
      </c>
      <c r="BV50" s="30" t="s">
        <v>323</v>
      </c>
      <c r="BW50" s="30" t="s">
        <v>933</v>
      </c>
      <c r="BX50" s="30" t="s">
        <v>933</v>
      </c>
      <c r="BY50" s="30" t="s">
        <v>933</v>
      </c>
      <c r="BZ50" s="30" t="s">
        <v>851</v>
      </c>
      <c r="CA50" s="30" t="s">
        <v>149</v>
      </c>
      <c r="CB50" s="30" t="s">
        <v>149</v>
      </c>
      <c r="CC50" s="30" t="s">
        <v>149</v>
      </c>
      <c r="CD50" s="30" t="s">
        <v>149</v>
      </c>
      <c r="CE50" s="30" t="s">
        <v>149</v>
      </c>
      <c r="CF50" s="30" t="s">
        <v>149</v>
      </c>
      <c r="CG50" s="30" t="s">
        <v>149</v>
      </c>
      <c r="CH50" s="30" t="s">
        <v>150</v>
      </c>
      <c r="CI50" s="30" t="s">
        <v>149</v>
      </c>
      <c r="CJ50" s="30" t="s">
        <v>150</v>
      </c>
      <c r="CK50" s="30" t="s">
        <v>851</v>
      </c>
      <c r="CL50" s="30" t="s">
        <v>933</v>
      </c>
      <c r="CM50" s="30" t="s">
        <v>323</v>
      </c>
      <c r="CN50" s="30" t="s">
        <v>149</v>
      </c>
      <c r="CO50" s="30" t="s">
        <v>149</v>
      </c>
      <c r="CP50" s="30" t="s">
        <v>933</v>
      </c>
      <c r="CQ50" s="30" t="s">
        <v>150</v>
      </c>
      <c r="CR50" s="30" t="s">
        <v>149</v>
      </c>
      <c r="CS50" s="30" t="s">
        <v>934</v>
      </c>
      <c r="CT50" s="30" t="s">
        <v>934</v>
      </c>
      <c r="CU50" s="30" t="s">
        <v>632</v>
      </c>
      <c r="CV50" s="30" t="s">
        <v>323</v>
      </c>
      <c r="CW50" s="30" t="s">
        <v>323</v>
      </c>
      <c r="CX50" s="30" t="s">
        <v>149</v>
      </c>
      <c r="CY50" s="30" t="s">
        <v>323</v>
      </c>
      <c r="CZ50" s="30" t="s">
        <v>323</v>
      </c>
      <c r="DA50" s="30" t="s">
        <v>149</v>
      </c>
      <c r="DB50" s="30" t="s">
        <v>323</v>
      </c>
      <c r="DC50" s="30" t="s">
        <v>934</v>
      </c>
      <c r="DD50" s="30" t="s">
        <v>149</v>
      </c>
      <c r="DE50" s="30" t="s">
        <v>323</v>
      </c>
      <c r="DF50" s="30" t="s">
        <v>323</v>
      </c>
      <c r="DG50" s="30" t="s">
        <v>323</v>
      </c>
      <c r="DH50" s="30" t="s">
        <v>323</v>
      </c>
      <c r="DI50" s="30" t="s">
        <v>323</v>
      </c>
      <c r="DJ50" s="30" t="s">
        <v>934</v>
      </c>
      <c r="DK50" s="30" t="s">
        <v>934</v>
      </c>
      <c r="DL50" s="30" t="s">
        <v>323</v>
      </c>
      <c r="DM50" s="30" t="s">
        <v>323</v>
      </c>
      <c r="DN50" s="30" t="s">
        <v>323</v>
      </c>
      <c r="DO50" s="30" t="s">
        <v>150</v>
      </c>
      <c r="DP50" s="30" t="s">
        <v>149</v>
      </c>
      <c r="DQ50" s="30" t="s">
        <v>149</v>
      </c>
      <c r="DR50" s="30" t="s">
        <v>323</v>
      </c>
      <c r="DS50" s="30" t="s">
        <v>323</v>
      </c>
      <c r="DT50" s="30" t="s">
        <v>149</v>
      </c>
      <c r="DU50" s="30" t="s">
        <v>323</v>
      </c>
      <c r="DV50" s="30" t="s">
        <v>149</v>
      </c>
      <c r="DW50" s="30" t="s">
        <v>149</v>
      </c>
      <c r="DX50" s="30" t="s">
        <v>149</v>
      </c>
      <c r="DY50" s="30" t="s">
        <v>149</v>
      </c>
      <c r="DZ50" s="30" t="s">
        <v>323</v>
      </c>
      <c r="EA50" s="30" t="s">
        <v>323</v>
      </c>
      <c r="EB50" s="30" t="s">
        <v>149</v>
      </c>
      <c r="EC50" s="30" t="s">
        <v>323</v>
      </c>
      <c r="ED50" s="30" t="s">
        <v>632</v>
      </c>
      <c r="EE50" s="30" t="s">
        <v>149</v>
      </c>
      <c r="EF50" s="30" t="s">
        <v>506</v>
      </c>
      <c r="EG50" s="30" t="s">
        <v>932</v>
      </c>
      <c r="EH50" s="30" t="s">
        <v>149</v>
      </c>
      <c r="EI50" s="30" t="s">
        <v>935</v>
      </c>
      <c r="EJ50" s="30" t="s">
        <v>933</v>
      </c>
      <c r="EK50" s="30" t="s">
        <v>149</v>
      </c>
      <c r="EL50" s="30" t="s">
        <v>936</v>
      </c>
      <c r="EM50" s="30" t="s">
        <v>937</v>
      </c>
      <c r="EN50" s="30" t="s">
        <v>938</v>
      </c>
      <c r="EO50" s="30" t="s">
        <v>939</v>
      </c>
      <c r="EP50" s="30" t="s">
        <v>940</v>
      </c>
      <c r="EQ50" s="30" t="s">
        <v>941</v>
      </c>
      <c r="ER50" s="30" t="s">
        <v>942</v>
      </c>
      <c r="ES50" s="30" t="s">
        <v>943</v>
      </c>
    </row>
    <row r="51" spans="1:149" s="2" customFormat="1" ht="22.5" customHeight="1" x14ac:dyDescent="0.35">
      <c r="A51" s="29">
        <v>49</v>
      </c>
      <c r="B51" s="30" t="s">
        <v>944</v>
      </c>
      <c r="C51" s="31" t="s">
        <v>945</v>
      </c>
      <c r="D51" s="30" t="s">
        <v>846</v>
      </c>
      <c r="E51" s="30" t="s">
        <v>946</v>
      </c>
      <c r="F51" s="30">
        <v>26</v>
      </c>
      <c r="G51" s="30">
        <v>3</v>
      </c>
      <c r="H51" s="30" t="s">
        <v>929</v>
      </c>
      <c r="I51" s="30" t="s">
        <v>172</v>
      </c>
      <c r="J51" s="40">
        <v>3000000</v>
      </c>
      <c r="K51" s="40">
        <v>2500000</v>
      </c>
      <c r="L51" s="30" t="s">
        <v>947</v>
      </c>
      <c r="M51" s="30" t="s">
        <v>848</v>
      </c>
      <c r="N51" s="30">
        <v>9</v>
      </c>
      <c r="O51" s="30" t="s">
        <v>948</v>
      </c>
      <c r="P51" s="30">
        <v>3</v>
      </c>
      <c r="Q51" s="30" t="s">
        <v>389</v>
      </c>
      <c r="R51" s="30" t="s">
        <v>149</v>
      </c>
      <c r="S51" s="30" t="s">
        <v>149</v>
      </c>
      <c r="T51" s="30" t="s">
        <v>149</v>
      </c>
      <c r="U51" s="30" t="s">
        <v>149</v>
      </c>
      <c r="V51" s="30" t="s">
        <v>851</v>
      </c>
      <c r="W51" s="30" t="s">
        <v>149</v>
      </c>
      <c r="X51" s="30" t="s">
        <v>203</v>
      </c>
      <c r="Y51" s="30" t="s">
        <v>203</v>
      </c>
      <c r="Z51" s="30" t="s">
        <v>149</v>
      </c>
      <c r="AA51" s="30" t="s">
        <v>148</v>
      </c>
      <c r="AB51" s="30" t="s">
        <v>149</v>
      </c>
      <c r="AC51" s="30" t="s">
        <v>149</v>
      </c>
      <c r="AD51" s="30" t="s">
        <v>851</v>
      </c>
      <c r="AE51" s="41" t="s">
        <v>149</v>
      </c>
      <c r="AF51" s="30" t="s">
        <v>148</v>
      </c>
      <c r="AG51" s="30" t="s">
        <v>149</v>
      </c>
      <c r="AH51" s="30" t="s">
        <v>149</v>
      </c>
      <c r="AI51" s="30" t="s">
        <v>149</v>
      </c>
      <c r="AJ51" s="30" t="s">
        <v>149</v>
      </c>
      <c r="AK51" s="30" t="s">
        <v>148</v>
      </c>
      <c r="AL51" s="30" t="s">
        <v>149</v>
      </c>
      <c r="AM51" s="30" t="s">
        <v>148</v>
      </c>
      <c r="AN51" s="30" t="s">
        <v>149</v>
      </c>
      <c r="AO51" s="30" t="s">
        <v>149</v>
      </c>
      <c r="AP51" s="30" t="s">
        <v>149</v>
      </c>
      <c r="AQ51" s="30" t="s">
        <v>149</v>
      </c>
      <c r="AR51" s="30" t="s">
        <v>149</v>
      </c>
      <c r="AS51" s="30" t="s">
        <v>149</v>
      </c>
      <c r="AT51" s="30" t="s">
        <v>149</v>
      </c>
      <c r="AU51" s="30" t="s">
        <v>149</v>
      </c>
      <c r="AV51" s="30" t="s">
        <v>149</v>
      </c>
      <c r="AW51" s="30" t="s">
        <v>149</v>
      </c>
      <c r="AX51" s="30" t="s">
        <v>149</v>
      </c>
      <c r="AY51" s="30" t="s">
        <v>149</v>
      </c>
      <c r="AZ51" s="30" t="s">
        <v>149</v>
      </c>
      <c r="BA51" s="30" t="s">
        <v>149</v>
      </c>
      <c r="BB51" s="30" t="s">
        <v>149</v>
      </c>
      <c r="BC51" s="25" t="s">
        <v>149</v>
      </c>
      <c r="BD51" s="30" t="s">
        <v>149</v>
      </c>
      <c r="BE51" s="30" t="s">
        <v>149</v>
      </c>
      <c r="BF51" s="30" t="s">
        <v>149</v>
      </c>
      <c r="BG51" s="30" t="s">
        <v>149</v>
      </c>
      <c r="BH51" s="30" t="s">
        <v>149</v>
      </c>
      <c r="BI51" s="30" t="s">
        <v>149</v>
      </c>
      <c r="BJ51" s="30" t="s">
        <v>323</v>
      </c>
      <c r="BK51" s="30" t="s">
        <v>323</v>
      </c>
      <c r="BL51" s="30" t="s">
        <v>149</v>
      </c>
      <c r="BM51" s="30" t="s">
        <v>149</v>
      </c>
      <c r="BN51" s="30" t="s">
        <v>323</v>
      </c>
      <c r="BO51" s="30" t="s">
        <v>149</v>
      </c>
      <c r="BP51" s="30" t="s">
        <v>149</v>
      </c>
      <c r="BQ51" s="30" t="s">
        <v>149</v>
      </c>
      <c r="BR51" s="30" t="s">
        <v>149</v>
      </c>
      <c r="BS51" s="30" t="s">
        <v>149</v>
      </c>
      <c r="BT51" s="30" t="s">
        <v>149</v>
      </c>
      <c r="BU51" s="30" t="s">
        <v>149</v>
      </c>
      <c r="BV51" s="30" t="s">
        <v>149</v>
      </c>
      <c r="BW51" s="30" t="s">
        <v>149</v>
      </c>
      <c r="BX51" s="30" t="s">
        <v>149</v>
      </c>
      <c r="BY51" s="30" t="s">
        <v>149</v>
      </c>
      <c r="BZ51" s="30" t="s">
        <v>949</v>
      </c>
      <c r="CA51" s="30" t="s">
        <v>149</v>
      </c>
      <c r="CB51" s="30" t="s">
        <v>149</v>
      </c>
      <c r="CC51" s="30" t="s">
        <v>149</v>
      </c>
      <c r="CD51" s="30" t="s">
        <v>149</v>
      </c>
      <c r="CE51" s="30" t="s">
        <v>149</v>
      </c>
      <c r="CF51" s="30" t="s">
        <v>149</v>
      </c>
      <c r="CG51" s="30" t="s">
        <v>323</v>
      </c>
      <c r="CH51" s="30" t="s">
        <v>149</v>
      </c>
      <c r="CI51" s="30" t="s">
        <v>149</v>
      </c>
      <c r="CJ51" s="30" t="s">
        <v>149</v>
      </c>
      <c r="CK51" s="30" t="s">
        <v>149</v>
      </c>
      <c r="CL51" s="30" t="s">
        <v>149</v>
      </c>
      <c r="CM51" s="30" t="s">
        <v>149</v>
      </c>
      <c r="CN51" s="30" t="s">
        <v>149</v>
      </c>
      <c r="CO51" s="30" t="s">
        <v>149</v>
      </c>
      <c r="CP51" s="30" t="s">
        <v>149</v>
      </c>
      <c r="CQ51" s="30" t="s">
        <v>149</v>
      </c>
      <c r="CR51" s="30" t="s">
        <v>149</v>
      </c>
      <c r="CS51" s="30" t="s">
        <v>149</v>
      </c>
      <c r="CT51" s="30" t="s">
        <v>149</v>
      </c>
      <c r="CU51" s="30" t="s">
        <v>149</v>
      </c>
      <c r="CV51" s="30" t="s">
        <v>149</v>
      </c>
      <c r="CW51" s="30" t="s">
        <v>149</v>
      </c>
      <c r="CX51" s="30" t="s">
        <v>149</v>
      </c>
      <c r="CY51" s="30" t="s">
        <v>149</v>
      </c>
      <c r="CZ51" s="30" t="s">
        <v>149</v>
      </c>
      <c r="DA51" s="30" t="s">
        <v>149</v>
      </c>
      <c r="DB51" s="30" t="s">
        <v>149</v>
      </c>
      <c r="DC51" s="30" t="s">
        <v>149</v>
      </c>
      <c r="DD51" s="30" t="s">
        <v>149</v>
      </c>
      <c r="DE51" s="30" t="s">
        <v>149</v>
      </c>
      <c r="DF51" s="30" t="s">
        <v>149</v>
      </c>
      <c r="DG51" s="30" t="s">
        <v>149</v>
      </c>
      <c r="DH51" s="30" t="s">
        <v>149</v>
      </c>
      <c r="DI51" s="30" t="s">
        <v>149</v>
      </c>
      <c r="DJ51" s="30" t="s">
        <v>149</v>
      </c>
      <c r="DK51" s="30" t="s">
        <v>323</v>
      </c>
      <c r="DL51" s="30" t="s">
        <v>149</v>
      </c>
      <c r="DM51" s="30" t="s">
        <v>149</v>
      </c>
      <c r="DN51" s="30" t="s">
        <v>323</v>
      </c>
      <c r="DO51" s="30" t="s">
        <v>149</v>
      </c>
      <c r="DP51" s="30" t="s">
        <v>149</v>
      </c>
      <c r="DQ51" s="30" t="s">
        <v>149</v>
      </c>
      <c r="DR51" s="30" t="s">
        <v>149</v>
      </c>
      <c r="DS51" s="30" t="s">
        <v>149</v>
      </c>
      <c r="DT51" s="30" t="s">
        <v>149</v>
      </c>
      <c r="DU51" s="30" t="s">
        <v>149</v>
      </c>
      <c r="DV51" s="30" t="s">
        <v>149</v>
      </c>
      <c r="DW51" s="30" t="s">
        <v>323</v>
      </c>
      <c r="DX51" s="30" t="s">
        <v>323</v>
      </c>
      <c r="DY51" s="30" t="s">
        <v>149</v>
      </c>
      <c r="DZ51" s="30" t="s">
        <v>323</v>
      </c>
      <c r="EA51" s="30" t="s">
        <v>149</v>
      </c>
      <c r="EB51" s="30" t="s">
        <v>149</v>
      </c>
      <c r="EC51" s="30" t="s">
        <v>323</v>
      </c>
      <c r="ED51" s="30" t="s">
        <v>149</v>
      </c>
      <c r="EE51" s="30" t="s">
        <v>323</v>
      </c>
      <c r="EF51" s="30" t="s">
        <v>149</v>
      </c>
      <c r="EG51" s="30" t="s">
        <v>150</v>
      </c>
      <c r="EH51" s="30" t="s">
        <v>149</v>
      </c>
      <c r="EI51" s="30" t="s">
        <v>149</v>
      </c>
      <c r="EJ51" s="30" t="s">
        <v>149</v>
      </c>
      <c r="EK51" s="30" t="s">
        <v>149</v>
      </c>
      <c r="EL51" s="41" t="s">
        <v>950</v>
      </c>
      <c r="EM51" s="30" t="s">
        <v>951</v>
      </c>
      <c r="EN51" s="30" t="s">
        <v>952</v>
      </c>
      <c r="EO51" s="30" t="s">
        <v>953</v>
      </c>
      <c r="EP51" s="30" t="s">
        <v>954</v>
      </c>
      <c r="EQ51" s="30" t="s">
        <v>955</v>
      </c>
      <c r="ER51" s="41" t="s">
        <v>956</v>
      </c>
      <c r="ES51" s="30" t="s">
        <v>957</v>
      </c>
    </row>
    <row r="52" spans="1:149" s="2" customFormat="1" ht="22.5" customHeight="1" x14ac:dyDescent="0.35">
      <c r="A52" s="29">
        <v>50</v>
      </c>
      <c r="B52" s="30" t="s">
        <v>958</v>
      </c>
      <c r="C52" s="31" t="s">
        <v>959</v>
      </c>
      <c r="D52" s="30" t="s">
        <v>846</v>
      </c>
      <c r="E52" s="30" t="s">
        <v>960</v>
      </c>
      <c r="F52" s="30">
        <v>28</v>
      </c>
      <c r="G52" s="30">
        <v>4</v>
      </c>
      <c r="H52" s="30" t="s">
        <v>157</v>
      </c>
      <c r="I52" s="30" t="s">
        <v>911</v>
      </c>
      <c r="J52" s="40">
        <v>4000000</v>
      </c>
      <c r="K52" s="40">
        <v>3500000</v>
      </c>
      <c r="L52" s="30" t="s">
        <v>318</v>
      </c>
      <c r="M52" s="30" t="s">
        <v>848</v>
      </c>
      <c r="N52" s="30">
        <v>100</v>
      </c>
      <c r="O52" s="30" t="s">
        <v>727</v>
      </c>
      <c r="P52" s="30">
        <v>5</v>
      </c>
      <c r="Q52" s="30" t="s">
        <v>389</v>
      </c>
      <c r="R52" s="30" t="s">
        <v>149</v>
      </c>
      <c r="S52" s="30" t="s">
        <v>149</v>
      </c>
      <c r="T52" s="30" t="s">
        <v>149</v>
      </c>
      <c r="U52" s="30" t="s">
        <v>149</v>
      </c>
      <c r="V52" s="30" t="s">
        <v>149</v>
      </c>
      <c r="W52" s="30" t="s">
        <v>149</v>
      </c>
      <c r="X52" s="30" t="s">
        <v>149</v>
      </c>
      <c r="Y52" s="30" t="s">
        <v>149</v>
      </c>
      <c r="Z52" s="30" t="s">
        <v>149</v>
      </c>
      <c r="AA52" s="30" t="s">
        <v>149</v>
      </c>
      <c r="AB52" s="30" t="s">
        <v>149</v>
      </c>
      <c r="AC52" s="30" t="s">
        <v>149</v>
      </c>
      <c r="AD52" s="30" t="s">
        <v>149</v>
      </c>
      <c r="AE52" s="30" t="s">
        <v>149</v>
      </c>
      <c r="AF52" s="30" t="s">
        <v>149</v>
      </c>
      <c r="AG52" s="30" t="s">
        <v>149</v>
      </c>
      <c r="AH52" s="30" t="s">
        <v>149</v>
      </c>
      <c r="AI52" s="30" t="s">
        <v>149</v>
      </c>
      <c r="AJ52" s="30" t="s">
        <v>149</v>
      </c>
      <c r="AK52" s="30" t="s">
        <v>149</v>
      </c>
      <c r="AL52" s="30" t="s">
        <v>149</v>
      </c>
      <c r="AM52" s="30" t="s">
        <v>149</v>
      </c>
      <c r="AN52" s="30" t="s">
        <v>149</v>
      </c>
      <c r="AO52" s="30" t="s">
        <v>149</v>
      </c>
      <c r="AP52" s="30" t="s">
        <v>149</v>
      </c>
      <c r="AQ52" s="30" t="s">
        <v>149</v>
      </c>
      <c r="AR52" s="30" t="s">
        <v>149</v>
      </c>
      <c r="AS52" s="30" t="s">
        <v>149</v>
      </c>
      <c r="AT52" s="30" t="s">
        <v>149</v>
      </c>
      <c r="AU52" s="30" t="s">
        <v>149</v>
      </c>
      <c r="AV52" s="30" t="s">
        <v>149</v>
      </c>
      <c r="AW52" s="30" t="s">
        <v>149</v>
      </c>
      <c r="AX52" s="30" t="s">
        <v>149</v>
      </c>
      <c r="AY52" s="30" t="s">
        <v>149</v>
      </c>
      <c r="AZ52" s="30" t="s">
        <v>149</v>
      </c>
      <c r="BA52" s="30" t="s">
        <v>149</v>
      </c>
      <c r="BB52" s="30" t="s">
        <v>149</v>
      </c>
      <c r="BC52" s="25" t="s">
        <v>149</v>
      </c>
      <c r="BD52" s="30" t="s">
        <v>149</v>
      </c>
      <c r="BE52" s="30" t="s">
        <v>149</v>
      </c>
      <c r="BF52" s="30" t="s">
        <v>149</v>
      </c>
      <c r="BG52" s="30" t="s">
        <v>149</v>
      </c>
      <c r="BH52" s="30" t="s">
        <v>149</v>
      </c>
      <c r="BI52" s="30" t="s">
        <v>149</v>
      </c>
      <c r="BJ52" s="30" t="s">
        <v>149</v>
      </c>
      <c r="BK52" s="30" t="s">
        <v>149</v>
      </c>
      <c r="BL52" s="30" t="s">
        <v>149</v>
      </c>
      <c r="BM52" s="30" t="s">
        <v>149</v>
      </c>
      <c r="BN52" s="30" t="s">
        <v>149</v>
      </c>
      <c r="BO52" s="30" t="s">
        <v>149</v>
      </c>
      <c r="BP52" s="30" t="s">
        <v>149</v>
      </c>
      <c r="BQ52" s="30" t="s">
        <v>149</v>
      </c>
      <c r="BR52" s="30" t="s">
        <v>149</v>
      </c>
      <c r="BS52" s="30" t="s">
        <v>149</v>
      </c>
      <c r="BT52" s="30" t="s">
        <v>149</v>
      </c>
      <c r="BU52" s="30" t="s">
        <v>149</v>
      </c>
      <c r="BV52" s="30" t="s">
        <v>149</v>
      </c>
      <c r="BW52" s="30" t="s">
        <v>149</v>
      </c>
      <c r="BX52" s="30" t="s">
        <v>149</v>
      </c>
      <c r="BY52" s="30" t="s">
        <v>149</v>
      </c>
      <c r="BZ52" s="30" t="s">
        <v>149</v>
      </c>
      <c r="CA52" s="30" t="s">
        <v>149</v>
      </c>
      <c r="CB52" s="30" t="s">
        <v>149</v>
      </c>
      <c r="CC52" s="30" t="s">
        <v>149</v>
      </c>
      <c r="CD52" s="30" t="s">
        <v>149</v>
      </c>
      <c r="CE52" s="30" t="s">
        <v>149</v>
      </c>
      <c r="CF52" s="30" t="s">
        <v>149</v>
      </c>
      <c r="CG52" s="30" t="s">
        <v>149</v>
      </c>
      <c r="CH52" s="30" t="s">
        <v>149</v>
      </c>
      <c r="CI52" s="30" t="s">
        <v>149</v>
      </c>
      <c r="CJ52" s="30" t="s">
        <v>149</v>
      </c>
      <c r="CK52" s="30" t="s">
        <v>149</v>
      </c>
      <c r="CL52" s="30" t="s">
        <v>149</v>
      </c>
      <c r="CM52" s="30" t="s">
        <v>149</v>
      </c>
      <c r="CN52" s="30" t="s">
        <v>149</v>
      </c>
      <c r="CO52" s="30" t="s">
        <v>149</v>
      </c>
      <c r="CP52" s="30" t="s">
        <v>149</v>
      </c>
      <c r="CQ52" s="30" t="s">
        <v>149</v>
      </c>
      <c r="CR52" s="30" t="s">
        <v>149</v>
      </c>
      <c r="CS52" s="30" t="s">
        <v>149</v>
      </c>
      <c r="CT52" s="30" t="s">
        <v>149</v>
      </c>
      <c r="CU52" s="30" t="s">
        <v>149</v>
      </c>
      <c r="CV52" s="30" t="s">
        <v>149</v>
      </c>
      <c r="CW52" s="30" t="s">
        <v>149</v>
      </c>
      <c r="CX52" s="30" t="s">
        <v>149</v>
      </c>
      <c r="CY52" s="30" t="s">
        <v>149</v>
      </c>
      <c r="CZ52" s="30" t="s">
        <v>149</v>
      </c>
      <c r="DA52" s="30" t="s">
        <v>149</v>
      </c>
      <c r="DB52" s="30" t="s">
        <v>149</v>
      </c>
      <c r="DC52" s="30" t="s">
        <v>149</v>
      </c>
      <c r="DD52" s="30" t="s">
        <v>149</v>
      </c>
      <c r="DE52" s="30" t="s">
        <v>149</v>
      </c>
      <c r="DF52" s="30" t="s">
        <v>149</v>
      </c>
      <c r="DG52" s="30" t="s">
        <v>149</v>
      </c>
      <c r="DH52" s="30" t="s">
        <v>149</v>
      </c>
      <c r="DI52" s="30" t="s">
        <v>149</v>
      </c>
      <c r="DJ52" s="30" t="s">
        <v>149</v>
      </c>
      <c r="DK52" s="30" t="s">
        <v>149</v>
      </c>
      <c r="DL52" s="30" t="s">
        <v>149</v>
      </c>
      <c r="DM52" s="30" t="s">
        <v>149</v>
      </c>
      <c r="DN52" s="30" t="s">
        <v>149</v>
      </c>
      <c r="DO52" s="30" t="s">
        <v>149</v>
      </c>
      <c r="DP52" s="30" t="s">
        <v>149</v>
      </c>
      <c r="DQ52" s="30" t="s">
        <v>149</v>
      </c>
      <c r="DR52" s="30" t="s">
        <v>149</v>
      </c>
      <c r="DS52" s="30" t="s">
        <v>149</v>
      </c>
      <c r="DT52" s="30" t="s">
        <v>149</v>
      </c>
      <c r="DU52" s="30" t="s">
        <v>149</v>
      </c>
      <c r="DV52" s="30" t="s">
        <v>149</v>
      </c>
      <c r="DW52" s="30" t="s">
        <v>149</v>
      </c>
      <c r="DX52" s="30" t="s">
        <v>149</v>
      </c>
      <c r="DY52" s="30" t="s">
        <v>149</v>
      </c>
      <c r="DZ52" s="30" t="s">
        <v>149</v>
      </c>
      <c r="EA52" s="30" t="s">
        <v>149</v>
      </c>
      <c r="EB52" s="30" t="s">
        <v>149</v>
      </c>
      <c r="EC52" s="30" t="s">
        <v>149</v>
      </c>
      <c r="ED52" s="30" t="s">
        <v>149</v>
      </c>
      <c r="EE52" s="30" t="s">
        <v>149</v>
      </c>
      <c r="EF52" s="30" t="s">
        <v>149</v>
      </c>
      <c r="EG52" s="30" t="s">
        <v>149</v>
      </c>
      <c r="EH52" s="30" t="s">
        <v>149</v>
      </c>
      <c r="EI52" s="30" t="s">
        <v>149</v>
      </c>
      <c r="EJ52" s="30" t="s">
        <v>149</v>
      </c>
      <c r="EK52" s="30" t="s">
        <v>149</v>
      </c>
      <c r="EL52" s="30" t="s">
        <v>936</v>
      </c>
      <c r="EM52" s="30" t="s">
        <v>937</v>
      </c>
      <c r="EN52" s="30" t="s">
        <v>938</v>
      </c>
      <c r="EO52" s="30" t="s">
        <v>939</v>
      </c>
      <c r="EP52" s="30" t="s">
        <v>961</v>
      </c>
      <c r="EQ52" s="30" t="s">
        <v>962</v>
      </c>
      <c r="ER52" s="30" t="s">
        <v>963</v>
      </c>
      <c r="ES52" s="30" t="s">
        <v>964</v>
      </c>
    </row>
    <row r="53" spans="1:149" ht="15.75" customHeight="1" x14ac:dyDescent="0.35">
      <c r="A53" s="29">
        <v>51</v>
      </c>
      <c r="B53" s="30" t="s">
        <v>500</v>
      </c>
      <c r="C53" s="31" t="s">
        <v>501</v>
      </c>
      <c r="D53" s="30" t="s">
        <v>146</v>
      </c>
      <c r="E53" s="30" t="s">
        <v>502</v>
      </c>
      <c r="F53" s="30">
        <v>48</v>
      </c>
      <c r="G53" s="30">
        <v>2</v>
      </c>
      <c r="H53" s="30" t="s">
        <v>157</v>
      </c>
      <c r="I53" s="30" t="s">
        <v>172</v>
      </c>
      <c r="J53" s="32">
        <v>4000000</v>
      </c>
      <c r="K53" s="32">
        <v>3000000</v>
      </c>
      <c r="L53" s="30" t="s">
        <v>173</v>
      </c>
      <c r="M53" s="30" t="s">
        <v>147</v>
      </c>
      <c r="N53" s="30">
        <v>200</v>
      </c>
      <c r="O53" s="30" t="s">
        <v>503</v>
      </c>
      <c r="P53" s="30" t="s">
        <v>504</v>
      </c>
      <c r="Q53" s="30" t="s">
        <v>505</v>
      </c>
      <c r="R53" s="30" t="s">
        <v>149</v>
      </c>
      <c r="S53" s="30" t="s">
        <v>149</v>
      </c>
      <c r="T53" s="30" t="s">
        <v>149</v>
      </c>
      <c r="U53" s="30" t="s">
        <v>149</v>
      </c>
      <c r="V53" s="30" t="s">
        <v>149</v>
      </c>
      <c r="W53" s="30" t="s">
        <v>149</v>
      </c>
      <c r="X53" s="30" t="s">
        <v>149</v>
      </c>
      <c r="Y53" s="30" t="s">
        <v>149</v>
      </c>
      <c r="Z53" s="30" t="s">
        <v>149</v>
      </c>
      <c r="AA53" s="30" t="s">
        <v>149</v>
      </c>
      <c r="AB53" s="30" t="s">
        <v>149</v>
      </c>
      <c r="AC53" s="30" t="s">
        <v>149</v>
      </c>
      <c r="AD53" s="30" t="s">
        <v>149</v>
      </c>
      <c r="AE53" s="30" t="s">
        <v>149</v>
      </c>
      <c r="AF53" s="30" t="s">
        <v>149</v>
      </c>
      <c r="AG53" s="30" t="s">
        <v>149</v>
      </c>
      <c r="AH53" s="30" t="s">
        <v>149</v>
      </c>
      <c r="AI53" s="30" t="s">
        <v>149</v>
      </c>
      <c r="AJ53" s="30" t="s">
        <v>149</v>
      </c>
      <c r="AK53" s="30" t="s">
        <v>506</v>
      </c>
      <c r="AL53" s="30" t="s">
        <v>149</v>
      </c>
      <c r="AM53" s="30" t="s">
        <v>148</v>
      </c>
      <c r="AN53" s="30" t="s">
        <v>149</v>
      </c>
      <c r="AO53" s="30" t="s">
        <v>148</v>
      </c>
      <c r="AP53" s="30" t="s">
        <v>149</v>
      </c>
      <c r="AQ53" s="30" t="s">
        <v>149</v>
      </c>
      <c r="AR53" s="30" t="s">
        <v>149</v>
      </c>
      <c r="AS53" s="30" t="s">
        <v>149</v>
      </c>
      <c r="AT53" s="30" t="s">
        <v>149</v>
      </c>
      <c r="AU53" s="30" t="s">
        <v>149</v>
      </c>
      <c r="AV53" s="30" t="s">
        <v>149</v>
      </c>
      <c r="AW53" s="30" t="s">
        <v>149</v>
      </c>
      <c r="AX53" s="30" t="s">
        <v>149</v>
      </c>
      <c r="AY53" s="30" t="s">
        <v>149</v>
      </c>
      <c r="AZ53" s="30" t="s">
        <v>149</v>
      </c>
      <c r="BA53" s="30" t="s">
        <v>149</v>
      </c>
      <c r="BB53" s="30" t="s">
        <v>149</v>
      </c>
      <c r="BC53" s="25" t="s">
        <v>149</v>
      </c>
      <c r="BD53" s="30" t="s">
        <v>149</v>
      </c>
      <c r="BE53" s="30" t="s">
        <v>148</v>
      </c>
      <c r="BF53" s="30" t="s">
        <v>149</v>
      </c>
      <c r="BG53" s="30" t="s">
        <v>149</v>
      </c>
      <c r="BH53" s="30" t="s">
        <v>149</v>
      </c>
      <c r="BI53" s="30" t="s">
        <v>506</v>
      </c>
      <c r="BJ53" s="30" t="s">
        <v>149</v>
      </c>
      <c r="BK53" s="30" t="s">
        <v>149</v>
      </c>
      <c r="BL53" s="30" t="s">
        <v>148</v>
      </c>
      <c r="BM53" s="30" t="s">
        <v>149</v>
      </c>
      <c r="BN53" s="30" t="s">
        <v>149</v>
      </c>
      <c r="BO53" s="30" t="s">
        <v>149</v>
      </c>
      <c r="BP53" s="30" t="s">
        <v>149</v>
      </c>
      <c r="BQ53" s="30" t="s">
        <v>148</v>
      </c>
      <c r="BR53" s="30" t="s">
        <v>149</v>
      </c>
      <c r="BS53" s="30" t="s">
        <v>148</v>
      </c>
      <c r="BT53" s="30" t="s">
        <v>149</v>
      </c>
      <c r="BU53" s="30" t="s">
        <v>149</v>
      </c>
      <c r="BV53" s="30" t="s">
        <v>149</v>
      </c>
      <c r="BW53" s="30" t="s">
        <v>149</v>
      </c>
      <c r="BX53" s="30" t="s">
        <v>149</v>
      </c>
      <c r="BY53" s="30" t="s">
        <v>149</v>
      </c>
      <c r="BZ53" s="30" t="s">
        <v>149</v>
      </c>
      <c r="CA53" s="30" t="s">
        <v>149</v>
      </c>
      <c r="CB53" s="30" t="s">
        <v>149</v>
      </c>
      <c r="CC53" s="30" t="s">
        <v>149</v>
      </c>
      <c r="CD53" s="30" t="s">
        <v>148</v>
      </c>
      <c r="CE53" s="30" t="s">
        <v>149</v>
      </c>
      <c r="CF53" s="30" t="s">
        <v>149</v>
      </c>
      <c r="CG53" s="30" t="s">
        <v>149</v>
      </c>
      <c r="CH53" s="30" t="s">
        <v>149</v>
      </c>
      <c r="CI53" s="30" t="s">
        <v>149</v>
      </c>
      <c r="CJ53" s="30" t="s">
        <v>148</v>
      </c>
      <c r="CK53" s="30" t="s">
        <v>149</v>
      </c>
      <c r="CL53" s="30" t="s">
        <v>149</v>
      </c>
      <c r="CM53" s="30" t="s">
        <v>149</v>
      </c>
      <c r="CN53" s="30" t="s">
        <v>148</v>
      </c>
      <c r="CO53" s="30" t="s">
        <v>149</v>
      </c>
      <c r="CP53" s="30" t="s">
        <v>148</v>
      </c>
      <c r="CQ53" s="30" t="s">
        <v>149</v>
      </c>
      <c r="CR53" s="30" t="s">
        <v>148</v>
      </c>
      <c r="CS53" s="30" t="s">
        <v>149</v>
      </c>
      <c r="CT53" s="30" t="s">
        <v>149</v>
      </c>
      <c r="CU53" s="30" t="s">
        <v>148</v>
      </c>
      <c r="CV53" s="30" t="s">
        <v>149</v>
      </c>
      <c r="CW53" s="30" t="s">
        <v>148</v>
      </c>
      <c r="CX53" s="30" t="s">
        <v>149</v>
      </c>
      <c r="CY53" s="30" t="s">
        <v>148</v>
      </c>
      <c r="CZ53" s="30" t="s">
        <v>149</v>
      </c>
      <c r="DA53" s="30" t="s">
        <v>148</v>
      </c>
      <c r="DB53" s="30" t="s">
        <v>149</v>
      </c>
      <c r="DC53" s="30" t="s">
        <v>149</v>
      </c>
      <c r="DD53" s="30" t="s">
        <v>148</v>
      </c>
      <c r="DE53" s="30" t="s">
        <v>148</v>
      </c>
      <c r="DF53" s="30" t="s">
        <v>149</v>
      </c>
      <c r="DG53" s="30" t="s">
        <v>149</v>
      </c>
      <c r="DH53" s="30" t="s">
        <v>149</v>
      </c>
      <c r="DI53" s="30" t="s">
        <v>149</v>
      </c>
      <c r="DJ53" s="30" t="s">
        <v>149</v>
      </c>
      <c r="DK53" s="30" t="s">
        <v>149</v>
      </c>
      <c r="DL53" s="30" t="s">
        <v>149</v>
      </c>
      <c r="DM53" s="30" t="s">
        <v>148</v>
      </c>
      <c r="DN53" s="30" t="s">
        <v>149</v>
      </c>
      <c r="DO53" s="30" t="s">
        <v>149</v>
      </c>
      <c r="DP53" s="30" t="s">
        <v>148</v>
      </c>
      <c r="DQ53" s="30" t="s">
        <v>149</v>
      </c>
      <c r="DR53" s="30" t="s">
        <v>149</v>
      </c>
      <c r="DS53" s="30" t="s">
        <v>149</v>
      </c>
      <c r="DT53" s="30" t="s">
        <v>149</v>
      </c>
      <c r="DU53" s="30" t="s">
        <v>149</v>
      </c>
      <c r="DV53" s="30" t="s">
        <v>149</v>
      </c>
      <c r="DW53" s="30" t="s">
        <v>149</v>
      </c>
      <c r="DX53" s="30" t="s">
        <v>148</v>
      </c>
      <c r="DY53" s="30" t="s">
        <v>149</v>
      </c>
      <c r="DZ53" s="30" t="s">
        <v>149</v>
      </c>
      <c r="EA53" s="30" t="s">
        <v>149</v>
      </c>
      <c r="EB53" s="30" t="s">
        <v>149</v>
      </c>
      <c r="EC53" s="30" t="s">
        <v>149</v>
      </c>
      <c r="ED53" s="30" t="s">
        <v>149</v>
      </c>
      <c r="EE53" s="30" t="s">
        <v>149</v>
      </c>
      <c r="EF53" s="30" t="s">
        <v>149</v>
      </c>
      <c r="EG53" s="30" t="s">
        <v>149</v>
      </c>
      <c r="EH53" s="30" t="s">
        <v>149</v>
      </c>
      <c r="EI53" s="30" t="s">
        <v>149</v>
      </c>
      <c r="EJ53" s="30" t="s">
        <v>149</v>
      </c>
      <c r="EK53" s="30" t="s">
        <v>149</v>
      </c>
      <c r="EL53" s="30" t="s">
        <v>507</v>
      </c>
      <c r="EM53" s="30" t="s">
        <v>508</v>
      </c>
      <c r="EN53" s="30" t="s">
        <v>509</v>
      </c>
      <c r="EO53" s="30" t="s">
        <v>510</v>
      </c>
      <c r="EP53" s="30" t="s">
        <v>511</v>
      </c>
      <c r="EQ53" s="30" t="s">
        <v>512</v>
      </c>
      <c r="ER53" s="30" t="s">
        <v>513</v>
      </c>
      <c r="ES53" s="30" t="s">
        <v>514</v>
      </c>
    </row>
    <row r="54" spans="1:149" ht="15.75" customHeight="1" x14ac:dyDescent="0.35">
      <c r="A54" s="29">
        <v>52</v>
      </c>
      <c r="B54" s="30" t="s">
        <v>515</v>
      </c>
      <c r="C54" s="31" t="s">
        <v>516</v>
      </c>
      <c r="D54" s="30" t="s">
        <v>146</v>
      </c>
      <c r="E54" s="30" t="s">
        <v>517</v>
      </c>
      <c r="F54" s="30">
        <v>35</v>
      </c>
      <c r="G54" s="30">
        <v>3</v>
      </c>
      <c r="H54" s="30" t="s">
        <v>413</v>
      </c>
      <c r="I54" s="30" t="s">
        <v>518</v>
      </c>
      <c r="J54" s="32">
        <v>4000000</v>
      </c>
      <c r="K54" s="32">
        <v>3000000</v>
      </c>
      <c r="L54" s="30" t="s">
        <v>318</v>
      </c>
      <c r="M54" s="30" t="s">
        <v>147</v>
      </c>
      <c r="N54" s="30">
        <v>100</v>
      </c>
      <c r="O54" s="30" t="s">
        <v>519</v>
      </c>
      <c r="P54" s="30" t="s">
        <v>520</v>
      </c>
      <c r="Q54" s="30" t="s">
        <v>505</v>
      </c>
      <c r="R54" s="30" t="s">
        <v>149</v>
      </c>
      <c r="S54" s="30" t="s">
        <v>149</v>
      </c>
      <c r="T54" s="30" t="s">
        <v>149</v>
      </c>
      <c r="U54" s="30" t="s">
        <v>149</v>
      </c>
      <c r="V54" s="30" t="s">
        <v>149</v>
      </c>
      <c r="W54" s="30" t="s">
        <v>149</v>
      </c>
      <c r="X54" s="30" t="s">
        <v>149</v>
      </c>
      <c r="Y54" s="30" t="s">
        <v>149</v>
      </c>
      <c r="Z54" s="30" t="s">
        <v>149</v>
      </c>
      <c r="AA54" s="30" t="s">
        <v>148</v>
      </c>
      <c r="AB54" s="30" t="s">
        <v>149</v>
      </c>
      <c r="AC54" s="30" t="s">
        <v>149</v>
      </c>
      <c r="AD54" s="30" t="s">
        <v>148</v>
      </c>
      <c r="AE54" s="30" t="s">
        <v>149</v>
      </c>
      <c r="AF54" s="30" t="s">
        <v>149</v>
      </c>
      <c r="AG54" s="30" t="s">
        <v>149</v>
      </c>
      <c r="AH54" s="30" t="s">
        <v>149</v>
      </c>
      <c r="AI54" s="30" t="s">
        <v>148</v>
      </c>
      <c r="AJ54" s="30" t="s">
        <v>149</v>
      </c>
      <c r="AK54" s="30" t="s">
        <v>149</v>
      </c>
      <c r="AL54" s="30" t="s">
        <v>148</v>
      </c>
      <c r="AM54" s="30" t="s">
        <v>149</v>
      </c>
      <c r="AN54" s="30" t="s">
        <v>148</v>
      </c>
      <c r="AO54" s="30" t="s">
        <v>149</v>
      </c>
      <c r="AP54" s="30" t="s">
        <v>149</v>
      </c>
      <c r="AQ54" s="30" t="s">
        <v>149</v>
      </c>
      <c r="AR54" s="30" t="s">
        <v>149</v>
      </c>
      <c r="AS54" s="30" t="s">
        <v>149</v>
      </c>
      <c r="AT54" s="30" t="s">
        <v>149</v>
      </c>
      <c r="AU54" s="30" t="s">
        <v>149</v>
      </c>
      <c r="AV54" s="30" t="s">
        <v>149</v>
      </c>
      <c r="AW54" s="30" t="s">
        <v>148</v>
      </c>
      <c r="AX54" s="30" t="s">
        <v>149</v>
      </c>
      <c r="AY54" s="30" t="s">
        <v>148</v>
      </c>
      <c r="AZ54" s="30" t="s">
        <v>149</v>
      </c>
      <c r="BA54" s="30" t="s">
        <v>148</v>
      </c>
      <c r="BB54" s="30" t="s">
        <v>149</v>
      </c>
      <c r="BC54" s="25" t="s">
        <v>149</v>
      </c>
      <c r="BD54" s="30" t="s">
        <v>149</v>
      </c>
      <c r="BE54" s="30" t="s">
        <v>148</v>
      </c>
      <c r="BF54" s="30" t="s">
        <v>149</v>
      </c>
      <c r="BG54" s="30" t="s">
        <v>148</v>
      </c>
      <c r="BH54" s="30" t="s">
        <v>149</v>
      </c>
      <c r="BI54" s="30" t="s">
        <v>506</v>
      </c>
      <c r="BJ54" s="30" t="s">
        <v>148</v>
      </c>
      <c r="BK54" s="30" t="s">
        <v>148</v>
      </c>
      <c r="BL54" s="30" t="s">
        <v>148</v>
      </c>
      <c r="BM54" s="30" t="s">
        <v>149</v>
      </c>
      <c r="BN54" s="30" t="s">
        <v>148</v>
      </c>
      <c r="BO54" s="30" t="s">
        <v>149</v>
      </c>
      <c r="BP54" s="30" t="s">
        <v>149</v>
      </c>
      <c r="BQ54" s="30" t="s">
        <v>149</v>
      </c>
      <c r="BR54" s="30" t="s">
        <v>149</v>
      </c>
      <c r="BS54" s="30" t="s">
        <v>149</v>
      </c>
      <c r="BT54" s="30" t="s">
        <v>149</v>
      </c>
      <c r="BU54" s="30" t="s">
        <v>148</v>
      </c>
      <c r="BV54" s="30" t="s">
        <v>149</v>
      </c>
      <c r="BW54" s="30" t="s">
        <v>149</v>
      </c>
      <c r="BX54" s="30" t="s">
        <v>148</v>
      </c>
      <c r="BY54" s="30" t="s">
        <v>149</v>
      </c>
      <c r="BZ54" s="30" t="s">
        <v>148</v>
      </c>
      <c r="CA54" s="30" t="s">
        <v>149</v>
      </c>
      <c r="CB54" s="30" t="s">
        <v>148</v>
      </c>
      <c r="CC54" s="30" t="s">
        <v>149</v>
      </c>
      <c r="CD54" s="30" t="s">
        <v>149</v>
      </c>
      <c r="CE54" s="30" t="s">
        <v>149</v>
      </c>
      <c r="CF54" s="30" t="s">
        <v>149</v>
      </c>
      <c r="CG54" s="30" t="s">
        <v>149</v>
      </c>
      <c r="CH54" s="30" t="s">
        <v>149</v>
      </c>
      <c r="CI54" s="30" t="s">
        <v>148</v>
      </c>
      <c r="CJ54" s="30" t="s">
        <v>149</v>
      </c>
      <c r="CK54" s="30" t="s">
        <v>148</v>
      </c>
      <c r="CL54" s="30" t="s">
        <v>149</v>
      </c>
      <c r="CM54" s="30" t="s">
        <v>148</v>
      </c>
      <c r="CN54" s="30" t="s">
        <v>149</v>
      </c>
      <c r="CO54" s="30" t="s">
        <v>148</v>
      </c>
      <c r="CP54" s="30" t="s">
        <v>149</v>
      </c>
      <c r="CQ54" s="30" t="s">
        <v>148</v>
      </c>
      <c r="CR54" s="30" t="s">
        <v>149</v>
      </c>
      <c r="CS54" s="30" t="s">
        <v>148</v>
      </c>
      <c r="CT54" s="30" t="s">
        <v>149</v>
      </c>
      <c r="CU54" s="30" t="s">
        <v>148</v>
      </c>
      <c r="CV54" s="30" t="s">
        <v>149</v>
      </c>
      <c r="CW54" s="30" t="s">
        <v>148</v>
      </c>
      <c r="CX54" s="30" t="s">
        <v>149</v>
      </c>
      <c r="CY54" s="30" t="s">
        <v>148</v>
      </c>
      <c r="CZ54" s="30" t="s">
        <v>149</v>
      </c>
      <c r="DA54" s="30" t="s">
        <v>148</v>
      </c>
      <c r="DB54" s="30" t="s">
        <v>149</v>
      </c>
      <c r="DC54" s="30" t="s">
        <v>148</v>
      </c>
      <c r="DD54" s="30" t="s">
        <v>149</v>
      </c>
      <c r="DE54" s="30" t="s">
        <v>149</v>
      </c>
      <c r="DF54" s="30" t="s">
        <v>148</v>
      </c>
      <c r="DG54" s="30" t="s">
        <v>149</v>
      </c>
      <c r="DH54" s="30" t="s">
        <v>148</v>
      </c>
      <c r="DI54" s="30" t="s">
        <v>149</v>
      </c>
      <c r="DJ54" s="30" t="s">
        <v>148</v>
      </c>
      <c r="DK54" s="30" t="s">
        <v>148</v>
      </c>
      <c r="DL54" s="30" t="s">
        <v>148</v>
      </c>
      <c r="DM54" s="30" t="s">
        <v>148</v>
      </c>
      <c r="DN54" s="30" t="s">
        <v>149</v>
      </c>
      <c r="DO54" s="30" t="s">
        <v>148</v>
      </c>
      <c r="DP54" s="30" t="s">
        <v>149</v>
      </c>
      <c r="DQ54" s="30" t="s">
        <v>149</v>
      </c>
      <c r="DR54" s="30" t="s">
        <v>148</v>
      </c>
      <c r="DS54" s="30" t="s">
        <v>148</v>
      </c>
      <c r="DT54" s="30" t="s">
        <v>148</v>
      </c>
      <c r="DU54" s="30" t="s">
        <v>149</v>
      </c>
      <c r="DV54" s="30" t="s">
        <v>148</v>
      </c>
      <c r="DW54" s="30" t="s">
        <v>149</v>
      </c>
      <c r="DX54" s="30" t="s">
        <v>149</v>
      </c>
      <c r="DY54" s="30" t="s">
        <v>149</v>
      </c>
      <c r="DZ54" s="30" t="s">
        <v>149</v>
      </c>
      <c r="EA54" s="30" t="s">
        <v>149</v>
      </c>
      <c r="EB54" s="30" t="s">
        <v>149</v>
      </c>
      <c r="EC54" s="30" t="s">
        <v>148</v>
      </c>
      <c r="ED54" s="30" t="s">
        <v>148</v>
      </c>
      <c r="EE54" s="30" t="s">
        <v>148</v>
      </c>
      <c r="EF54" s="30" t="s">
        <v>148</v>
      </c>
      <c r="EG54" s="30" t="s">
        <v>149</v>
      </c>
      <c r="EH54" s="30" t="s">
        <v>149</v>
      </c>
      <c r="EI54" s="30" t="s">
        <v>149</v>
      </c>
      <c r="EJ54" s="30" t="s">
        <v>150</v>
      </c>
      <c r="EK54" s="30" t="s">
        <v>149</v>
      </c>
      <c r="EL54" s="30" t="s">
        <v>521</v>
      </c>
      <c r="EM54" s="30" t="s">
        <v>522</v>
      </c>
      <c r="EN54" s="30" t="s">
        <v>523</v>
      </c>
      <c r="EO54" s="30" t="s">
        <v>524</v>
      </c>
      <c r="EP54" s="30" t="s">
        <v>525</v>
      </c>
      <c r="EQ54" s="30" t="s">
        <v>526</v>
      </c>
      <c r="ER54" s="30" t="s">
        <v>527</v>
      </c>
      <c r="ES54" s="30" t="s">
        <v>528</v>
      </c>
    </row>
    <row r="55" spans="1:149" ht="15.75" customHeight="1" x14ac:dyDescent="0.35">
      <c r="A55" s="29">
        <v>53</v>
      </c>
      <c r="B55" s="30" t="s">
        <v>529</v>
      </c>
      <c r="C55" s="31" t="s">
        <v>501</v>
      </c>
      <c r="D55" s="30" t="s">
        <v>146</v>
      </c>
      <c r="E55" s="30" t="s">
        <v>530</v>
      </c>
      <c r="F55" s="30">
        <v>48</v>
      </c>
      <c r="G55" s="30">
        <v>3</v>
      </c>
      <c r="H55" s="30" t="s">
        <v>157</v>
      </c>
      <c r="I55" s="30" t="s">
        <v>158</v>
      </c>
      <c r="J55" s="32">
        <v>5000000</v>
      </c>
      <c r="K55" s="32">
        <v>5000000</v>
      </c>
      <c r="L55" s="30" t="s">
        <v>173</v>
      </c>
      <c r="M55" s="30" t="s">
        <v>147</v>
      </c>
      <c r="N55" s="30">
        <v>100</v>
      </c>
      <c r="O55" s="30" t="s">
        <v>174</v>
      </c>
      <c r="P55" s="30" t="s">
        <v>531</v>
      </c>
      <c r="Q55" s="30" t="s">
        <v>532</v>
      </c>
      <c r="R55" s="30" t="s">
        <v>149</v>
      </c>
      <c r="S55" s="30" t="s">
        <v>149</v>
      </c>
      <c r="T55" s="30" t="s">
        <v>149</v>
      </c>
      <c r="U55" s="30" t="s">
        <v>149</v>
      </c>
      <c r="V55" s="30" t="s">
        <v>148</v>
      </c>
      <c r="W55" s="30" t="s">
        <v>149</v>
      </c>
      <c r="X55" s="30" t="s">
        <v>148</v>
      </c>
      <c r="Y55" s="30" t="s">
        <v>149</v>
      </c>
      <c r="Z55" s="30" t="s">
        <v>148</v>
      </c>
      <c r="AA55" s="30" t="s">
        <v>149</v>
      </c>
      <c r="AB55" s="30" t="s">
        <v>149</v>
      </c>
      <c r="AC55" s="30" t="s">
        <v>149</v>
      </c>
      <c r="AD55" s="30" t="s">
        <v>149</v>
      </c>
      <c r="AE55" s="30" t="s">
        <v>149</v>
      </c>
      <c r="AF55" s="30" t="s">
        <v>149</v>
      </c>
      <c r="AG55" s="30" t="s">
        <v>149</v>
      </c>
      <c r="AH55" s="30" t="s">
        <v>149</v>
      </c>
      <c r="AI55" s="30" t="s">
        <v>149</v>
      </c>
      <c r="AJ55" s="30" t="s">
        <v>149</v>
      </c>
      <c r="AK55" s="30" t="s">
        <v>506</v>
      </c>
      <c r="AL55" s="30" t="s">
        <v>149</v>
      </c>
      <c r="AM55" s="30" t="s">
        <v>149</v>
      </c>
      <c r="AN55" s="30" t="s">
        <v>149</v>
      </c>
      <c r="AO55" s="30" t="s">
        <v>149</v>
      </c>
      <c r="AP55" s="30" t="s">
        <v>149</v>
      </c>
      <c r="AQ55" s="30" t="s">
        <v>149</v>
      </c>
      <c r="AR55" s="30" t="s">
        <v>149</v>
      </c>
      <c r="AS55" s="30" t="s">
        <v>149</v>
      </c>
      <c r="AT55" s="30" t="s">
        <v>149</v>
      </c>
      <c r="AU55" s="30" t="s">
        <v>149</v>
      </c>
      <c r="AV55" s="30" t="s">
        <v>149</v>
      </c>
      <c r="AW55" s="30" t="s">
        <v>149</v>
      </c>
      <c r="AX55" s="30" t="s">
        <v>149</v>
      </c>
      <c r="AY55" s="30" t="s">
        <v>149</v>
      </c>
      <c r="AZ55" s="30" t="s">
        <v>149</v>
      </c>
      <c r="BA55" s="30" t="s">
        <v>149</v>
      </c>
      <c r="BB55" s="30" t="s">
        <v>149</v>
      </c>
      <c r="BC55" s="25" t="s">
        <v>149</v>
      </c>
      <c r="BD55" s="30" t="s">
        <v>149</v>
      </c>
      <c r="BE55" s="30" t="s">
        <v>149</v>
      </c>
      <c r="BF55" s="30" t="s">
        <v>149</v>
      </c>
      <c r="BG55" s="30" t="s">
        <v>149</v>
      </c>
      <c r="BH55" s="30" t="s">
        <v>149</v>
      </c>
      <c r="BI55" s="30" t="s">
        <v>149</v>
      </c>
      <c r="BJ55" s="30" t="s">
        <v>149</v>
      </c>
      <c r="BK55" s="30" t="s">
        <v>149</v>
      </c>
      <c r="BL55" s="30" t="s">
        <v>148</v>
      </c>
      <c r="BM55" s="30" t="s">
        <v>148</v>
      </c>
      <c r="BN55" s="30" t="s">
        <v>149</v>
      </c>
      <c r="BO55" s="30" t="s">
        <v>149</v>
      </c>
      <c r="BP55" s="30" t="s">
        <v>149</v>
      </c>
      <c r="BQ55" s="30" t="s">
        <v>149</v>
      </c>
      <c r="BR55" s="30" t="s">
        <v>149</v>
      </c>
      <c r="BS55" s="30" t="s">
        <v>148</v>
      </c>
      <c r="BT55" s="30" t="s">
        <v>149</v>
      </c>
      <c r="BU55" s="30" t="s">
        <v>148</v>
      </c>
      <c r="BV55" s="30" t="s">
        <v>149</v>
      </c>
      <c r="BW55" s="30" t="s">
        <v>149</v>
      </c>
      <c r="BX55" s="30" t="s">
        <v>149</v>
      </c>
      <c r="BY55" s="30" t="s">
        <v>149</v>
      </c>
      <c r="BZ55" s="30" t="s">
        <v>149</v>
      </c>
      <c r="CA55" s="30" t="s">
        <v>149</v>
      </c>
      <c r="CB55" s="30" t="s">
        <v>148</v>
      </c>
      <c r="CC55" s="30" t="s">
        <v>148</v>
      </c>
      <c r="CD55" s="30" t="s">
        <v>149</v>
      </c>
      <c r="CE55" s="30" t="s">
        <v>149</v>
      </c>
      <c r="CF55" s="30" t="s">
        <v>149</v>
      </c>
      <c r="CG55" s="30" t="s">
        <v>149</v>
      </c>
      <c r="CH55" s="30" t="s">
        <v>149</v>
      </c>
      <c r="CI55" s="30" t="s">
        <v>149</v>
      </c>
      <c r="CJ55" s="30" t="s">
        <v>149</v>
      </c>
      <c r="CK55" s="30" t="s">
        <v>149</v>
      </c>
      <c r="CL55" s="30" t="s">
        <v>149</v>
      </c>
      <c r="CM55" s="30" t="s">
        <v>149</v>
      </c>
      <c r="CN55" s="30" t="s">
        <v>149</v>
      </c>
      <c r="CO55" s="30" t="s">
        <v>149</v>
      </c>
      <c r="CP55" s="30" t="s">
        <v>149</v>
      </c>
      <c r="CQ55" s="30" t="s">
        <v>148</v>
      </c>
      <c r="CR55" s="30" t="s">
        <v>149</v>
      </c>
      <c r="CS55" s="30" t="s">
        <v>148</v>
      </c>
      <c r="CT55" s="30" t="s">
        <v>149</v>
      </c>
      <c r="CU55" s="30" t="s">
        <v>148</v>
      </c>
      <c r="CV55" s="30" t="s">
        <v>149</v>
      </c>
      <c r="CW55" s="30" t="s">
        <v>149</v>
      </c>
      <c r="CX55" s="30" t="s">
        <v>149</v>
      </c>
      <c r="CY55" s="30" t="s">
        <v>148</v>
      </c>
      <c r="CZ55" s="30" t="s">
        <v>149</v>
      </c>
      <c r="DA55" s="30" t="s">
        <v>149</v>
      </c>
      <c r="DB55" s="30" t="s">
        <v>148</v>
      </c>
      <c r="DC55" s="30" t="s">
        <v>149</v>
      </c>
      <c r="DD55" s="30" t="s">
        <v>149</v>
      </c>
      <c r="DE55" s="30" t="s">
        <v>150</v>
      </c>
      <c r="DF55" s="30" t="s">
        <v>149</v>
      </c>
      <c r="DG55" s="30" t="s">
        <v>149</v>
      </c>
      <c r="DH55" s="30" t="s">
        <v>148</v>
      </c>
      <c r="DI55" s="30" t="s">
        <v>149</v>
      </c>
      <c r="DJ55" s="30" t="s">
        <v>150</v>
      </c>
      <c r="DK55" s="30" t="s">
        <v>149</v>
      </c>
      <c r="DL55" s="30" t="s">
        <v>149</v>
      </c>
      <c r="DM55" s="30" t="s">
        <v>149</v>
      </c>
      <c r="DN55" s="30" t="s">
        <v>148</v>
      </c>
      <c r="DO55" s="30" t="s">
        <v>149</v>
      </c>
      <c r="DP55" s="30" t="s">
        <v>149</v>
      </c>
      <c r="DQ55" s="30" t="s">
        <v>149</v>
      </c>
      <c r="DR55" s="30" t="s">
        <v>149</v>
      </c>
      <c r="DS55" s="30" t="s">
        <v>148</v>
      </c>
      <c r="DT55" s="30" t="s">
        <v>149</v>
      </c>
      <c r="DU55" s="30" t="s">
        <v>149</v>
      </c>
      <c r="DV55" s="30" t="s">
        <v>149</v>
      </c>
      <c r="DW55" s="30" t="s">
        <v>148</v>
      </c>
      <c r="DX55" s="30" t="s">
        <v>149</v>
      </c>
      <c r="DY55" s="30" t="s">
        <v>148</v>
      </c>
      <c r="DZ55" s="30" t="s">
        <v>149</v>
      </c>
      <c r="EA55" s="30" t="s">
        <v>149</v>
      </c>
      <c r="EB55" s="30" t="s">
        <v>149</v>
      </c>
      <c r="EC55" s="30" t="s">
        <v>149</v>
      </c>
      <c r="ED55" s="30" t="s">
        <v>149</v>
      </c>
      <c r="EE55" s="30" t="s">
        <v>149</v>
      </c>
      <c r="EF55" s="30" t="s">
        <v>148</v>
      </c>
      <c r="EG55" s="30" t="s">
        <v>149</v>
      </c>
      <c r="EH55" s="30" t="s">
        <v>148</v>
      </c>
      <c r="EI55" s="30" t="s">
        <v>149</v>
      </c>
      <c r="EJ55" s="30" t="s">
        <v>148</v>
      </c>
      <c r="EK55" s="30" t="s">
        <v>149</v>
      </c>
      <c r="EL55" s="30" t="s">
        <v>533</v>
      </c>
      <c r="EM55" s="30" t="s">
        <v>534</v>
      </c>
      <c r="EN55" s="30" t="s">
        <v>535</v>
      </c>
      <c r="EO55" s="30" t="s">
        <v>536</v>
      </c>
      <c r="EP55" s="30" t="s">
        <v>537</v>
      </c>
      <c r="EQ55" s="30" t="s">
        <v>538</v>
      </c>
      <c r="ER55" s="30" t="s">
        <v>539</v>
      </c>
      <c r="ES55" s="30" t="s">
        <v>540</v>
      </c>
    </row>
    <row r="56" spans="1:149" ht="15.75" customHeight="1" x14ac:dyDescent="0.35">
      <c r="A56" s="29">
        <v>54</v>
      </c>
      <c r="B56" s="30" t="s">
        <v>541</v>
      </c>
      <c r="C56" s="31" t="s">
        <v>542</v>
      </c>
      <c r="D56" s="30" t="s">
        <v>368</v>
      </c>
      <c r="E56" s="30" t="s">
        <v>543</v>
      </c>
      <c r="F56" s="30">
        <v>40</v>
      </c>
      <c r="G56" s="30">
        <v>3</v>
      </c>
      <c r="H56" s="30" t="s">
        <v>344</v>
      </c>
      <c r="I56" s="30" t="s">
        <v>158</v>
      </c>
      <c r="J56" s="32">
        <v>9000000</v>
      </c>
      <c r="K56" s="32">
        <v>8000000</v>
      </c>
      <c r="L56" s="30" t="s">
        <v>173</v>
      </c>
      <c r="M56" s="30" t="s">
        <v>147</v>
      </c>
      <c r="N56" s="30">
        <v>250</v>
      </c>
      <c r="O56" s="30" t="s">
        <v>212</v>
      </c>
      <c r="P56" s="30" t="s">
        <v>544</v>
      </c>
      <c r="Q56" s="30" t="s">
        <v>545</v>
      </c>
      <c r="R56" s="30" t="s">
        <v>149</v>
      </c>
      <c r="S56" s="30" t="s">
        <v>149</v>
      </c>
      <c r="T56" s="30" t="s">
        <v>148</v>
      </c>
      <c r="U56" s="30" t="s">
        <v>149</v>
      </c>
      <c r="V56" s="30" t="s">
        <v>149</v>
      </c>
      <c r="W56" s="30" t="s">
        <v>149</v>
      </c>
      <c r="X56" s="30" t="s">
        <v>149</v>
      </c>
      <c r="Y56" s="30" t="s">
        <v>148</v>
      </c>
      <c r="Z56" s="30" t="s">
        <v>149</v>
      </c>
      <c r="AA56" s="30" t="s">
        <v>149</v>
      </c>
      <c r="AB56" s="30" t="s">
        <v>149</v>
      </c>
      <c r="AC56" s="30" t="s">
        <v>148</v>
      </c>
      <c r="AD56" s="30" t="s">
        <v>149</v>
      </c>
      <c r="AE56" s="30" t="s">
        <v>149</v>
      </c>
      <c r="AF56" s="30" t="s">
        <v>149</v>
      </c>
      <c r="AG56" s="30" t="s">
        <v>149</v>
      </c>
      <c r="AH56" s="30" t="s">
        <v>148</v>
      </c>
      <c r="AI56" s="30" t="s">
        <v>149</v>
      </c>
      <c r="AJ56" s="30" t="s">
        <v>149</v>
      </c>
      <c r="AK56" s="30" t="s">
        <v>149</v>
      </c>
      <c r="AL56" s="30" t="s">
        <v>506</v>
      </c>
      <c r="AM56" s="30" t="s">
        <v>149</v>
      </c>
      <c r="AN56" s="30" t="s">
        <v>149</v>
      </c>
      <c r="AO56" s="30" t="s">
        <v>148</v>
      </c>
      <c r="AP56" s="30" t="s">
        <v>149</v>
      </c>
      <c r="AQ56" s="30" t="s">
        <v>149</v>
      </c>
      <c r="AR56" s="30" t="s">
        <v>149</v>
      </c>
      <c r="AS56" s="30" t="s">
        <v>149</v>
      </c>
      <c r="AT56" s="30" t="s">
        <v>149</v>
      </c>
      <c r="AU56" s="30" t="s">
        <v>149</v>
      </c>
      <c r="AV56" s="30" t="s">
        <v>148</v>
      </c>
      <c r="AW56" s="30" t="s">
        <v>149</v>
      </c>
      <c r="AX56" s="30" t="s">
        <v>149</v>
      </c>
      <c r="AY56" s="30" t="s">
        <v>149</v>
      </c>
      <c r="AZ56" s="30" t="s">
        <v>149</v>
      </c>
      <c r="BA56" s="30" t="s">
        <v>148</v>
      </c>
      <c r="BB56" s="30" t="s">
        <v>149</v>
      </c>
      <c r="BC56" s="25" t="s">
        <v>149</v>
      </c>
      <c r="BD56" s="30" t="s">
        <v>149</v>
      </c>
      <c r="BE56" s="30" t="s">
        <v>148</v>
      </c>
      <c r="BF56" s="30" t="s">
        <v>149</v>
      </c>
      <c r="BG56" s="30" t="s">
        <v>149</v>
      </c>
      <c r="BH56" s="30" t="s">
        <v>149</v>
      </c>
      <c r="BI56" s="30" t="s">
        <v>149</v>
      </c>
      <c r="BJ56" s="30" t="s">
        <v>149</v>
      </c>
      <c r="BK56" s="30" t="s">
        <v>149</v>
      </c>
      <c r="BL56" s="30" t="s">
        <v>149</v>
      </c>
      <c r="BM56" s="30" t="s">
        <v>148</v>
      </c>
      <c r="BN56" s="30" t="s">
        <v>149</v>
      </c>
      <c r="BO56" s="30" t="s">
        <v>149</v>
      </c>
      <c r="BP56" s="30" t="s">
        <v>149</v>
      </c>
      <c r="BQ56" s="30" t="s">
        <v>149</v>
      </c>
      <c r="BR56" s="30" t="s">
        <v>149</v>
      </c>
      <c r="BS56" s="30" t="s">
        <v>149</v>
      </c>
      <c r="BT56" s="30" t="s">
        <v>148</v>
      </c>
      <c r="BU56" s="30" t="s">
        <v>149</v>
      </c>
      <c r="BV56" s="30" t="s">
        <v>149</v>
      </c>
      <c r="BW56" s="30" t="s">
        <v>149</v>
      </c>
      <c r="BX56" s="30" t="s">
        <v>149</v>
      </c>
      <c r="BY56" s="30" t="s">
        <v>149</v>
      </c>
      <c r="BZ56" s="30" t="s">
        <v>149</v>
      </c>
      <c r="CA56" s="30" t="s">
        <v>148</v>
      </c>
      <c r="CB56" s="30" t="s">
        <v>149</v>
      </c>
      <c r="CC56" s="30" t="s">
        <v>149</v>
      </c>
      <c r="CD56" s="30" t="s">
        <v>148</v>
      </c>
      <c r="CE56" s="30" t="s">
        <v>149</v>
      </c>
      <c r="CF56" s="30" t="s">
        <v>149</v>
      </c>
      <c r="CG56" s="30" t="s">
        <v>149</v>
      </c>
      <c r="CH56" s="30" t="s">
        <v>149</v>
      </c>
      <c r="CI56" s="30" t="s">
        <v>149</v>
      </c>
      <c r="CJ56" s="30" t="s">
        <v>148</v>
      </c>
      <c r="CK56" s="30" t="s">
        <v>149</v>
      </c>
      <c r="CL56" s="30" t="s">
        <v>148</v>
      </c>
      <c r="CM56" s="30" t="s">
        <v>148</v>
      </c>
      <c r="CN56" s="30" t="s">
        <v>148</v>
      </c>
      <c r="CO56" s="30" t="s">
        <v>149</v>
      </c>
      <c r="CP56" s="30" t="s">
        <v>149</v>
      </c>
      <c r="CQ56" s="30" t="s">
        <v>149</v>
      </c>
      <c r="CR56" s="30" t="s">
        <v>149</v>
      </c>
      <c r="CS56" s="30" t="s">
        <v>149</v>
      </c>
      <c r="CT56" s="30" t="s">
        <v>148</v>
      </c>
      <c r="CU56" s="30" t="s">
        <v>149</v>
      </c>
      <c r="CV56" s="30" t="s">
        <v>149</v>
      </c>
      <c r="CW56" s="30" t="s">
        <v>149</v>
      </c>
      <c r="CX56" s="30" t="s">
        <v>149</v>
      </c>
      <c r="CY56" s="30" t="s">
        <v>149</v>
      </c>
      <c r="CZ56" s="30" t="s">
        <v>149</v>
      </c>
      <c r="DA56" s="30" t="s">
        <v>149</v>
      </c>
      <c r="DB56" s="30" t="s">
        <v>148</v>
      </c>
      <c r="DC56" s="30" t="s">
        <v>149</v>
      </c>
      <c r="DD56" s="30" t="s">
        <v>149</v>
      </c>
      <c r="DE56" s="30" t="s">
        <v>149</v>
      </c>
      <c r="DF56" s="30" t="s">
        <v>149</v>
      </c>
      <c r="DG56" s="30" t="s">
        <v>149</v>
      </c>
      <c r="DH56" s="30" t="s">
        <v>149</v>
      </c>
      <c r="DI56" s="30" t="s">
        <v>148</v>
      </c>
      <c r="DJ56" s="30" t="s">
        <v>149</v>
      </c>
      <c r="DK56" s="30" t="s">
        <v>149</v>
      </c>
      <c r="DL56" s="30" t="s">
        <v>149</v>
      </c>
      <c r="DM56" s="30" t="s">
        <v>149</v>
      </c>
      <c r="DN56" s="30" t="s">
        <v>148</v>
      </c>
      <c r="DO56" s="30" t="s">
        <v>149</v>
      </c>
      <c r="DP56" s="30" t="s">
        <v>150</v>
      </c>
      <c r="DQ56" s="30" t="s">
        <v>149</v>
      </c>
      <c r="DR56" s="30" t="s">
        <v>149</v>
      </c>
      <c r="DS56" s="30" t="s">
        <v>149</v>
      </c>
      <c r="DT56" s="30" t="s">
        <v>149</v>
      </c>
      <c r="DU56" s="30" t="s">
        <v>149</v>
      </c>
      <c r="DV56" s="30" t="s">
        <v>148</v>
      </c>
      <c r="DW56" s="30" t="s">
        <v>149</v>
      </c>
      <c r="DX56" s="30" t="s">
        <v>149</v>
      </c>
      <c r="DY56" s="30" t="s">
        <v>149</v>
      </c>
      <c r="DZ56" s="30" t="s">
        <v>149</v>
      </c>
      <c r="EA56" s="30" t="s">
        <v>149</v>
      </c>
      <c r="EB56" s="30" t="s">
        <v>149</v>
      </c>
      <c r="EC56" s="30" t="s">
        <v>148</v>
      </c>
      <c r="ED56" s="30" t="s">
        <v>149</v>
      </c>
      <c r="EE56" s="30" t="s">
        <v>149</v>
      </c>
      <c r="EF56" s="30" t="s">
        <v>149</v>
      </c>
      <c r="EG56" s="30" t="s">
        <v>148</v>
      </c>
      <c r="EH56" s="30" t="s">
        <v>149</v>
      </c>
      <c r="EI56" s="30" t="s">
        <v>148</v>
      </c>
      <c r="EJ56" s="30" t="s">
        <v>149</v>
      </c>
      <c r="EK56" s="30" t="s">
        <v>148</v>
      </c>
      <c r="EL56" s="30" t="s">
        <v>546</v>
      </c>
      <c r="EM56" s="30" t="s">
        <v>547</v>
      </c>
      <c r="EN56" s="30" t="s">
        <v>548</v>
      </c>
      <c r="EO56" s="30" t="s">
        <v>549</v>
      </c>
      <c r="EP56" s="30" t="s">
        <v>550</v>
      </c>
      <c r="EQ56" s="30" t="s">
        <v>551</v>
      </c>
      <c r="ER56" s="30" t="s">
        <v>552</v>
      </c>
      <c r="ES56" s="30" t="s">
        <v>553</v>
      </c>
    </row>
    <row r="57" spans="1:149" ht="15.75" customHeight="1" x14ac:dyDescent="0.35">
      <c r="A57" s="29">
        <v>55</v>
      </c>
      <c r="B57" s="30" t="s">
        <v>554</v>
      </c>
      <c r="C57" s="31" t="s">
        <v>501</v>
      </c>
      <c r="D57" s="30" t="s">
        <v>146</v>
      </c>
      <c r="E57" s="30" t="s">
        <v>530</v>
      </c>
      <c r="F57" s="30">
        <v>29</v>
      </c>
      <c r="G57" s="30">
        <v>5</v>
      </c>
      <c r="H57" s="30" t="s">
        <v>413</v>
      </c>
      <c r="I57" s="30" t="s">
        <v>518</v>
      </c>
      <c r="J57" s="32">
        <v>6000000</v>
      </c>
      <c r="K57" s="32">
        <v>5000000</v>
      </c>
      <c r="L57" s="30" t="s">
        <v>173</v>
      </c>
      <c r="M57" s="30" t="s">
        <v>147</v>
      </c>
      <c r="N57" s="30">
        <v>200</v>
      </c>
      <c r="O57" s="30" t="s">
        <v>174</v>
      </c>
      <c r="P57" s="30" t="s">
        <v>555</v>
      </c>
      <c r="Q57" s="30" t="s">
        <v>556</v>
      </c>
      <c r="R57" s="30" t="s">
        <v>149</v>
      </c>
      <c r="S57" s="30" t="s">
        <v>149</v>
      </c>
      <c r="T57" s="30" t="s">
        <v>148</v>
      </c>
      <c r="U57" s="30" t="s">
        <v>149</v>
      </c>
      <c r="V57" s="30" t="s">
        <v>149</v>
      </c>
      <c r="W57" s="30" t="s">
        <v>148</v>
      </c>
      <c r="X57" s="30" t="s">
        <v>149</v>
      </c>
      <c r="Y57" s="30" t="s">
        <v>148</v>
      </c>
      <c r="Z57" s="30" t="s">
        <v>149</v>
      </c>
      <c r="AA57" s="30" t="s">
        <v>149</v>
      </c>
      <c r="AB57" s="30" t="s">
        <v>150</v>
      </c>
      <c r="AC57" s="30" t="s">
        <v>149</v>
      </c>
      <c r="AD57" s="30" t="s">
        <v>149</v>
      </c>
      <c r="AE57" s="30" t="s">
        <v>149</v>
      </c>
      <c r="AF57" s="30" t="s">
        <v>149</v>
      </c>
      <c r="AG57" s="30" t="s">
        <v>149</v>
      </c>
      <c r="AH57" s="30" t="s">
        <v>149</v>
      </c>
      <c r="AI57" s="30" t="s">
        <v>149</v>
      </c>
      <c r="AJ57" s="30" t="s">
        <v>149</v>
      </c>
      <c r="AK57" s="30" t="s">
        <v>149</v>
      </c>
      <c r="AL57" s="30" t="s">
        <v>506</v>
      </c>
      <c r="AM57" s="30" t="s">
        <v>149</v>
      </c>
      <c r="AN57" s="30" t="s">
        <v>148</v>
      </c>
      <c r="AO57" s="30" t="s">
        <v>149</v>
      </c>
      <c r="AP57" s="30" t="s">
        <v>148</v>
      </c>
      <c r="AQ57" s="30" t="s">
        <v>149</v>
      </c>
      <c r="AR57" s="30" t="s">
        <v>149</v>
      </c>
      <c r="AS57" s="30" t="s">
        <v>149</v>
      </c>
      <c r="AT57" s="30" t="s">
        <v>148</v>
      </c>
      <c r="AU57" s="30" t="s">
        <v>149</v>
      </c>
      <c r="AV57" s="30" t="s">
        <v>149</v>
      </c>
      <c r="AW57" s="30" t="s">
        <v>149</v>
      </c>
      <c r="AX57" s="30" t="s">
        <v>148</v>
      </c>
      <c r="AY57" s="30" t="s">
        <v>149</v>
      </c>
      <c r="AZ57" s="30" t="s">
        <v>149</v>
      </c>
      <c r="BA57" s="30" t="s">
        <v>148</v>
      </c>
      <c r="BB57" s="30" t="s">
        <v>149</v>
      </c>
      <c r="BC57" s="25" t="s">
        <v>149</v>
      </c>
      <c r="BD57" s="30" t="s">
        <v>149</v>
      </c>
      <c r="BE57" s="30" t="s">
        <v>149</v>
      </c>
      <c r="BF57" s="30" t="s">
        <v>149</v>
      </c>
      <c r="BG57" s="30" t="s">
        <v>149</v>
      </c>
      <c r="BH57" s="30" t="s">
        <v>149</v>
      </c>
      <c r="BI57" s="30" t="s">
        <v>149</v>
      </c>
      <c r="BJ57" s="30" t="s">
        <v>149</v>
      </c>
      <c r="BK57" s="30" t="s">
        <v>149</v>
      </c>
      <c r="BL57" s="30" t="s">
        <v>149</v>
      </c>
      <c r="BM57" s="30" t="s">
        <v>149</v>
      </c>
      <c r="BN57" s="30" t="s">
        <v>149</v>
      </c>
      <c r="BO57" s="30" t="s">
        <v>149</v>
      </c>
      <c r="BP57" s="30" t="s">
        <v>149</v>
      </c>
      <c r="BQ57" s="30" t="s">
        <v>149</v>
      </c>
      <c r="BR57" s="30" t="s">
        <v>149</v>
      </c>
      <c r="BS57" s="30" t="s">
        <v>149</v>
      </c>
      <c r="BT57" s="30" t="s">
        <v>149</v>
      </c>
      <c r="BU57" s="30" t="s">
        <v>149</v>
      </c>
      <c r="BV57" s="30" t="s">
        <v>149</v>
      </c>
      <c r="BW57" s="30" t="s">
        <v>149</v>
      </c>
      <c r="BX57" s="30" t="s">
        <v>149</v>
      </c>
      <c r="BY57" s="30" t="s">
        <v>149</v>
      </c>
      <c r="BZ57" s="30" t="s">
        <v>149</v>
      </c>
      <c r="CA57" s="30" t="s">
        <v>149</v>
      </c>
      <c r="CB57" s="30" t="s">
        <v>149</v>
      </c>
      <c r="CC57" s="30" t="s">
        <v>149</v>
      </c>
      <c r="CD57" s="30" t="s">
        <v>149</v>
      </c>
      <c r="CE57" s="30" t="s">
        <v>149</v>
      </c>
      <c r="CF57" s="30" t="s">
        <v>148</v>
      </c>
      <c r="CG57" s="30" t="s">
        <v>149</v>
      </c>
      <c r="CH57" s="30" t="s">
        <v>148</v>
      </c>
      <c r="CI57" s="30" t="s">
        <v>149</v>
      </c>
      <c r="CJ57" s="30" t="s">
        <v>148</v>
      </c>
      <c r="CK57" s="30" t="s">
        <v>149</v>
      </c>
      <c r="CL57" s="30" t="s">
        <v>148</v>
      </c>
      <c r="CM57" s="30" t="s">
        <v>149</v>
      </c>
      <c r="CN57" s="30" t="s">
        <v>148</v>
      </c>
      <c r="CO57" s="30" t="s">
        <v>149</v>
      </c>
      <c r="CP57" s="30" t="s">
        <v>148</v>
      </c>
      <c r="CQ57" s="30" t="s">
        <v>149</v>
      </c>
      <c r="CR57" s="30" t="s">
        <v>148</v>
      </c>
      <c r="CS57" s="30" t="s">
        <v>149</v>
      </c>
      <c r="CT57" s="30" t="s">
        <v>149</v>
      </c>
      <c r="CU57" s="30" t="s">
        <v>149</v>
      </c>
      <c r="CV57" s="30" t="s">
        <v>149</v>
      </c>
      <c r="CW57" s="30" t="s">
        <v>149</v>
      </c>
      <c r="CX57" s="30" t="s">
        <v>149</v>
      </c>
      <c r="CY57" s="30" t="s">
        <v>149</v>
      </c>
      <c r="CZ57" s="30" t="s">
        <v>149</v>
      </c>
      <c r="DA57" s="30" t="s">
        <v>149</v>
      </c>
      <c r="DB57" s="30" t="s">
        <v>149</v>
      </c>
      <c r="DC57" s="30" t="s">
        <v>149</v>
      </c>
      <c r="DD57" s="30" t="s">
        <v>149</v>
      </c>
      <c r="DE57" s="30" t="s">
        <v>149</v>
      </c>
      <c r="DF57" s="30" t="s">
        <v>148</v>
      </c>
      <c r="DG57" s="30" t="s">
        <v>149</v>
      </c>
      <c r="DH57" s="30" t="s">
        <v>149</v>
      </c>
      <c r="DI57" s="30" t="s">
        <v>148</v>
      </c>
      <c r="DJ57" s="30" t="s">
        <v>149</v>
      </c>
      <c r="DK57" s="30" t="s">
        <v>148</v>
      </c>
      <c r="DL57" s="30" t="s">
        <v>149</v>
      </c>
      <c r="DM57" s="30" t="s">
        <v>149</v>
      </c>
      <c r="DN57" s="30" t="s">
        <v>149</v>
      </c>
      <c r="DO57" s="30" t="s">
        <v>148</v>
      </c>
      <c r="DP57" s="30" t="s">
        <v>148</v>
      </c>
      <c r="DQ57" s="30" t="s">
        <v>149</v>
      </c>
      <c r="DR57" s="30" t="s">
        <v>149</v>
      </c>
      <c r="DS57" s="30" t="s">
        <v>149</v>
      </c>
      <c r="DT57" s="30" t="s">
        <v>149</v>
      </c>
      <c r="DU57" s="30" t="s">
        <v>149</v>
      </c>
      <c r="DV57" s="30" t="s">
        <v>149</v>
      </c>
      <c r="DW57" s="30" t="s">
        <v>149</v>
      </c>
      <c r="DX57" s="30" t="s">
        <v>149</v>
      </c>
      <c r="DY57" s="30" t="s">
        <v>149</v>
      </c>
      <c r="DZ57" s="30" t="s">
        <v>149</v>
      </c>
      <c r="EA57" s="30" t="s">
        <v>149</v>
      </c>
      <c r="EB57" s="30" t="s">
        <v>149</v>
      </c>
      <c r="EC57" s="30" t="s">
        <v>149</v>
      </c>
      <c r="ED57" s="30" t="s">
        <v>149</v>
      </c>
      <c r="EE57" s="30" t="s">
        <v>149</v>
      </c>
      <c r="EF57" s="30" t="s">
        <v>149</v>
      </c>
      <c r="EG57" s="30" t="s">
        <v>149</v>
      </c>
      <c r="EH57" s="30" t="s">
        <v>149</v>
      </c>
      <c r="EI57" s="30" t="s">
        <v>149</v>
      </c>
      <c r="EJ57" s="30" t="s">
        <v>149</v>
      </c>
      <c r="EK57" s="30" t="s">
        <v>149</v>
      </c>
      <c r="EL57" s="30" t="s">
        <v>557</v>
      </c>
      <c r="EM57" s="30" t="s">
        <v>558</v>
      </c>
      <c r="EN57" s="30" t="s">
        <v>509</v>
      </c>
      <c r="EO57" s="30" t="s">
        <v>559</v>
      </c>
      <c r="EP57" s="30" t="s">
        <v>560</v>
      </c>
      <c r="EQ57" s="30" t="s">
        <v>561</v>
      </c>
      <c r="ER57" s="30" t="s">
        <v>562</v>
      </c>
      <c r="ES57" s="30" t="s">
        <v>563</v>
      </c>
    </row>
    <row r="58" spans="1:149" ht="15.75" customHeight="1" x14ac:dyDescent="0.35">
      <c r="A58" s="29">
        <v>56</v>
      </c>
      <c r="B58" s="30" t="s">
        <v>564</v>
      </c>
      <c r="C58" s="31" t="s">
        <v>565</v>
      </c>
      <c r="D58" s="30" t="s">
        <v>146</v>
      </c>
      <c r="E58" s="30" t="s">
        <v>566</v>
      </c>
      <c r="F58" s="30">
        <v>35</v>
      </c>
      <c r="G58" s="30">
        <v>3</v>
      </c>
      <c r="H58" s="30" t="s">
        <v>157</v>
      </c>
      <c r="I58" s="30" t="s">
        <v>172</v>
      </c>
      <c r="J58" s="32">
        <v>4000000</v>
      </c>
      <c r="K58" s="32">
        <v>6000000</v>
      </c>
      <c r="L58" s="30" t="s">
        <v>318</v>
      </c>
      <c r="M58" s="30" t="s">
        <v>567</v>
      </c>
      <c r="N58" s="30">
        <v>150</v>
      </c>
      <c r="O58" s="30" t="s">
        <v>174</v>
      </c>
      <c r="P58" s="30" t="s">
        <v>568</v>
      </c>
      <c r="Q58" s="30" t="s">
        <v>545</v>
      </c>
      <c r="R58" s="30" t="s">
        <v>149</v>
      </c>
      <c r="S58" s="30" t="s">
        <v>149</v>
      </c>
      <c r="T58" s="30" t="s">
        <v>149</v>
      </c>
      <c r="U58" s="30" t="s">
        <v>149</v>
      </c>
      <c r="V58" s="30" t="s">
        <v>148</v>
      </c>
      <c r="W58" s="30" t="s">
        <v>148</v>
      </c>
      <c r="X58" s="30" t="s">
        <v>148</v>
      </c>
      <c r="Y58" s="30" t="s">
        <v>148</v>
      </c>
      <c r="Z58" s="30" t="s">
        <v>149</v>
      </c>
      <c r="AA58" s="30" t="s">
        <v>149</v>
      </c>
      <c r="AB58" s="30" t="s">
        <v>149</v>
      </c>
      <c r="AC58" s="30" t="s">
        <v>148</v>
      </c>
      <c r="AD58" s="30" t="s">
        <v>149</v>
      </c>
      <c r="AE58" s="30" t="s">
        <v>149</v>
      </c>
      <c r="AF58" s="30" t="s">
        <v>149</v>
      </c>
      <c r="AG58" s="30" t="s">
        <v>149</v>
      </c>
      <c r="AH58" s="30" t="s">
        <v>149</v>
      </c>
      <c r="AI58" s="30" t="s">
        <v>149</v>
      </c>
      <c r="AJ58" s="30" t="s">
        <v>149</v>
      </c>
      <c r="AK58" s="30" t="s">
        <v>149</v>
      </c>
      <c r="AL58" s="30" t="s">
        <v>149</v>
      </c>
      <c r="AM58" s="30" t="s">
        <v>149</v>
      </c>
      <c r="AN58" s="30" t="s">
        <v>149</v>
      </c>
      <c r="AO58" s="30" t="s">
        <v>148</v>
      </c>
      <c r="AP58" s="30" t="s">
        <v>149</v>
      </c>
      <c r="AQ58" s="30" t="s">
        <v>149</v>
      </c>
      <c r="AR58" s="30" t="s">
        <v>149</v>
      </c>
      <c r="AS58" s="30" t="s">
        <v>149</v>
      </c>
      <c r="AT58" s="30" t="s">
        <v>149</v>
      </c>
      <c r="AU58" s="30" t="s">
        <v>149</v>
      </c>
      <c r="AV58" s="30" t="s">
        <v>149</v>
      </c>
      <c r="AW58" s="30" t="s">
        <v>149</v>
      </c>
      <c r="AX58" s="30" t="s">
        <v>149</v>
      </c>
      <c r="AY58" s="30" t="s">
        <v>149</v>
      </c>
      <c r="AZ58" s="30" t="s">
        <v>149</v>
      </c>
      <c r="BA58" s="30" t="s">
        <v>149</v>
      </c>
      <c r="BB58" s="30" t="s">
        <v>149</v>
      </c>
      <c r="BC58" s="25" t="s">
        <v>149</v>
      </c>
      <c r="BD58" s="30" t="s">
        <v>149</v>
      </c>
      <c r="BE58" s="30" t="s">
        <v>149</v>
      </c>
      <c r="BF58" s="30" t="s">
        <v>149</v>
      </c>
      <c r="BG58" s="30" t="s">
        <v>149</v>
      </c>
      <c r="BH58" s="30" t="s">
        <v>149</v>
      </c>
      <c r="BI58" s="30" t="s">
        <v>149</v>
      </c>
      <c r="BJ58" s="30" t="s">
        <v>149</v>
      </c>
      <c r="BK58" s="30" t="s">
        <v>149</v>
      </c>
      <c r="BL58" s="30" t="s">
        <v>149</v>
      </c>
      <c r="BM58" s="30" t="s">
        <v>149</v>
      </c>
      <c r="BN58" s="30" t="s">
        <v>149</v>
      </c>
      <c r="BO58" s="30" t="s">
        <v>149</v>
      </c>
      <c r="BP58" s="30" t="s">
        <v>149</v>
      </c>
      <c r="BQ58" s="30" t="s">
        <v>149</v>
      </c>
      <c r="BR58" s="30" t="s">
        <v>149</v>
      </c>
      <c r="BS58" s="30" t="s">
        <v>149</v>
      </c>
      <c r="BT58" s="30" t="s">
        <v>149</v>
      </c>
      <c r="BU58" s="30" t="s">
        <v>149</v>
      </c>
      <c r="BV58" s="30" t="s">
        <v>149</v>
      </c>
      <c r="BW58" s="30" t="s">
        <v>149</v>
      </c>
      <c r="BX58" s="30" t="s">
        <v>149</v>
      </c>
      <c r="BY58" s="30" t="s">
        <v>149</v>
      </c>
      <c r="BZ58" s="30" t="s">
        <v>149</v>
      </c>
      <c r="CA58" s="30" t="s">
        <v>149</v>
      </c>
      <c r="CB58" s="30" t="s">
        <v>149</v>
      </c>
      <c r="CC58" s="30" t="s">
        <v>149</v>
      </c>
      <c r="CD58" s="30" t="s">
        <v>149</v>
      </c>
      <c r="CE58" s="30" t="s">
        <v>149</v>
      </c>
      <c r="CF58" s="30" t="s">
        <v>149</v>
      </c>
      <c r="CG58" s="30" t="s">
        <v>149</v>
      </c>
      <c r="CH58" s="30" t="s">
        <v>149</v>
      </c>
      <c r="CI58" s="30" t="s">
        <v>149</v>
      </c>
      <c r="CJ58" s="30" t="s">
        <v>149</v>
      </c>
      <c r="CK58" s="30" t="s">
        <v>149</v>
      </c>
      <c r="CL58" s="30" t="s">
        <v>149</v>
      </c>
      <c r="CM58" s="30" t="s">
        <v>149</v>
      </c>
      <c r="CN58" s="30" t="s">
        <v>149</v>
      </c>
      <c r="CO58" s="30" t="s">
        <v>149</v>
      </c>
      <c r="CP58" s="30" t="s">
        <v>149</v>
      </c>
      <c r="CQ58" s="30" t="s">
        <v>149</v>
      </c>
      <c r="CR58" s="30" t="s">
        <v>149</v>
      </c>
      <c r="CS58" s="30" t="s">
        <v>149</v>
      </c>
      <c r="CT58" s="30" t="s">
        <v>149</v>
      </c>
      <c r="CU58" s="30" t="s">
        <v>149</v>
      </c>
      <c r="CV58" s="30" t="s">
        <v>149</v>
      </c>
      <c r="CW58" s="30" t="s">
        <v>149</v>
      </c>
      <c r="CX58" s="30" t="s">
        <v>149</v>
      </c>
      <c r="CY58" s="30" t="s">
        <v>149</v>
      </c>
      <c r="CZ58" s="30" t="s">
        <v>149</v>
      </c>
      <c r="DA58" s="30" t="s">
        <v>149</v>
      </c>
      <c r="DB58" s="30" t="s">
        <v>149</v>
      </c>
      <c r="DC58" s="30" t="s">
        <v>149</v>
      </c>
      <c r="DD58" s="30" t="s">
        <v>149</v>
      </c>
      <c r="DE58" s="30" t="s">
        <v>149</v>
      </c>
      <c r="DF58" s="30" t="s">
        <v>149</v>
      </c>
      <c r="DG58" s="30" t="s">
        <v>149</v>
      </c>
      <c r="DH58" s="30" t="s">
        <v>149</v>
      </c>
      <c r="DI58" s="30" t="s">
        <v>149</v>
      </c>
      <c r="DJ58" s="30" t="s">
        <v>149</v>
      </c>
      <c r="DK58" s="30" t="s">
        <v>149</v>
      </c>
      <c r="DL58" s="30" t="s">
        <v>149</v>
      </c>
      <c r="DM58" s="30" t="s">
        <v>149</v>
      </c>
      <c r="DN58" s="30" t="s">
        <v>149</v>
      </c>
      <c r="DO58" s="30" t="s">
        <v>149</v>
      </c>
      <c r="DP58" s="30" t="s">
        <v>149</v>
      </c>
      <c r="DQ58" s="30" t="s">
        <v>149</v>
      </c>
      <c r="DR58" s="30" t="s">
        <v>149</v>
      </c>
      <c r="DS58" s="30" t="s">
        <v>149</v>
      </c>
      <c r="DT58" s="30" t="s">
        <v>149</v>
      </c>
      <c r="DU58" s="30" t="s">
        <v>149</v>
      </c>
      <c r="DV58" s="30" t="s">
        <v>149</v>
      </c>
      <c r="DW58" s="30" t="s">
        <v>149</v>
      </c>
      <c r="DX58" s="30" t="s">
        <v>149</v>
      </c>
      <c r="DY58" s="30" t="s">
        <v>149</v>
      </c>
      <c r="DZ58" s="30" t="s">
        <v>149</v>
      </c>
      <c r="EA58" s="30" t="s">
        <v>149</v>
      </c>
      <c r="EB58" s="30" t="s">
        <v>149</v>
      </c>
      <c r="EC58" s="30" t="s">
        <v>149</v>
      </c>
      <c r="ED58" s="30" t="s">
        <v>149</v>
      </c>
      <c r="EE58" s="30" t="s">
        <v>149</v>
      </c>
      <c r="EF58" s="30" t="s">
        <v>149</v>
      </c>
      <c r="EG58" s="30" t="s">
        <v>149</v>
      </c>
      <c r="EH58" s="30" t="s">
        <v>149</v>
      </c>
      <c r="EI58" s="30" t="s">
        <v>149</v>
      </c>
      <c r="EJ58" s="30" t="s">
        <v>149</v>
      </c>
      <c r="EK58" s="30" t="s">
        <v>149</v>
      </c>
      <c r="EL58" s="30" t="s">
        <v>569</v>
      </c>
      <c r="EM58" s="30" t="s">
        <v>289</v>
      </c>
      <c r="EN58" s="30" t="s">
        <v>570</v>
      </c>
      <c r="EO58" s="30" t="s">
        <v>571</v>
      </c>
      <c r="EP58" s="30" t="s">
        <v>572</v>
      </c>
      <c r="EQ58" s="30" t="s">
        <v>573</v>
      </c>
      <c r="ER58" s="30" t="s">
        <v>574</v>
      </c>
      <c r="ES58" s="30" t="s">
        <v>575</v>
      </c>
    </row>
    <row r="59" spans="1:149" ht="15.75" customHeight="1" x14ac:dyDescent="0.35">
      <c r="A59" s="29">
        <v>57</v>
      </c>
      <c r="B59" s="30" t="s">
        <v>576</v>
      </c>
      <c r="C59" s="31" t="s">
        <v>577</v>
      </c>
      <c r="D59" s="30" t="s">
        <v>146</v>
      </c>
      <c r="E59" s="30" t="s">
        <v>530</v>
      </c>
      <c r="F59" s="30">
        <v>38</v>
      </c>
      <c r="G59" s="30">
        <v>4</v>
      </c>
      <c r="H59" s="30" t="s">
        <v>157</v>
      </c>
      <c r="I59" s="30" t="s">
        <v>172</v>
      </c>
      <c r="J59" s="32">
        <v>2000000</v>
      </c>
      <c r="K59" s="32">
        <v>1500000</v>
      </c>
      <c r="L59" s="30" t="s">
        <v>173</v>
      </c>
      <c r="M59" s="30" t="s">
        <v>147</v>
      </c>
      <c r="N59" s="30">
        <v>260</v>
      </c>
      <c r="O59" s="30" t="s">
        <v>519</v>
      </c>
      <c r="P59" s="30" t="s">
        <v>578</v>
      </c>
      <c r="Q59" s="30"/>
      <c r="R59" s="30" t="s">
        <v>149</v>
      </c>
      <c r="S59" s="30" t="s">
        <v>149</v>
      </c>
      <c r="T59" s="30" t="s">
        <v>149</v>
      </c>
      <c r="U59" s="30" t="s">
        <v>149</v>
      </c>
      <c r="V59" s="30" t="s">
        <v>148</v>
      </c>
      <c r="W59" s="30" t="s">
        <v>148</v>
      </c>
      <c r="X59" s="30" t="s">
        <v>148</v>
      </c>
      <c r="Y59" s="30" t="s">
        <v>148</v>
      </c>
      <c r="Z59" s="30" t="s">
        <v>149</v>
      </c>
      <c r="AA59" s="30" t="s">
        <v>149</v>
      </c>
      <c r="AB59" s="30" t="s">
        <v>149</v>
      </c>
      <c r="AC59" s="30" t="s">
        <v>148</v>
      </c>
      <c r="AD59" s="30" t="s">
        <v>149</v>
      </c>
      <c r="AE59" s="30" t="s">
        <v>149</v>
      </c>
      <c r="AF59" s="30" t="s">
        <v>149</v>
      </c>
      <c r="AG59" s="30" t="s">
        <v>150</v>
      </c>
      <c r="AH59" s="30" t="s">
        <v>149</v>
      </c>
      <c r="AI59" s="30" t="s">
        <v>149</v>
      </c>
      <c r="AJ59" s="30" t="s">
        <v>149</v>
      </c>
      <c r="AK59" s="30" t="s">
        <v>149</v>
      </c>
      <c r="AL59" s="30" t="s">
        <v>149</v>
      </c>
      <c r="AM59" s="30" t="s">
        <v>149</v>
      </c>
      <c r="AN59" s="30" t="s">
        <v>149</v>
      </c>
      <c r="AO59" s="30" t="s">
        <v>149</v>
      </c>
      <c r="AP59" s="30" t="s">
        <v>148</v>
      </c>
      <c r="AQ59" s="30" t="s">
        <v>149</v>
      </c>
      <c r="AR59" s="30" t="s">
        <v>149</v>
      </c>
      <c r="AS59" s="30" t="s">
        <v>149</v>
      </c>
      <c r="AT59" s="30" t="s">
        <v>149</v>
      </c>
      <c r="AU59" s="30" t="s">
        <v>148</v>
      </c>
      <c r="AV59" s="30" t="s">
        <v>149</v>
      </c>
      <c r="AW59" s="30" t="s">
        <v>149</v>
      </c>
      <c r="AX59" s="30" t="s">
        <v>149</v>
      </c>
      <c r="AY59" s="30" t="s">
        <v>149</v>
      </c>
      <c r="AZ59" s="30" t="s">
        <v>149</v>
      </c>
      <c r="BA59" s="30" t="s">
        <v>149</v>
      </c>
      <c r="BB59" s="30" t="s">
        <v>148</v>
      </c>
      <c r="BC59" s="25" t="s">
        <v>149</v>
      </c>
      <c r="BD59" s="30" t="s">
        <v>149</v>
      </c>
      <c r="BE59" s="30" t="s">
        <v>149</v>
      </c>
      <c r="BF59" s="30" t="s">
        <v>149</v>
      </c>
      <c r="BG59" s="30" t="s">
        <v>150</v>
      </c>
      <c r="BH59" s="30" t="s">
        <v>149</v>
      </c>
      <c r="BI59" s="30" t="s">
        <v>149</v>
      </c>
      <c r="BJ59" s="30" t="s">
        <v>150</v>
      </c>
      <c r="BK59" s="30" t="s">
        <v>149</v>
      </c>
      <c r="BL59" s="30" t="s">
        <v>149</v>
      </c>
      <c r="BM59" s="30" t="s">
        <v>149</v>
      </c>
      <c r="BN59" s="30" t="s">
        <v>150</v>
      </c>
      <c r="BO59" s="30" t="s">
        <v>149</v>
      </c>
      <c r="BP59" s="30" t="s">
        <v>150</v>
      </c>
      <c r="BQ59" s="30" t="s">
        <v>150</v>
      </c>
      <c r="BR59" s="30" t="s">
        <v>150</v>
      </c>
      <c r="BS59" s="30" t="s">
        <v>150</v>
      </c>
      <c r="BT59" s="30" t="s">
        <v>150</v>
      </c>
      <c r="BU59" s="30" t="s">
        <v>150</v>
      </c>
      <c r="BV59" s="30" t="s">
        <v>149</v>
      </c>
      <c r="BW59" s="30" t="s">
        <v>150</v>
      </c>
      <c r="BX59" s="30" t="s">
        <v>149</v>
      </c>
      <c r="BY59" s="30" t="s">
        <v>149</v>
      </c>
      <c r="BZ59" s="30" t="s">
        <v>149</v>
      </c>
      <c r="CA59" s="30" t="s">
        <v>149</v>
      </c>
      <c r="CB59" s="30" t="s">
        <v>149</v>
      </c>
      <c r="CC59" s="30" t="s">
        <v>150</v>
      </c>
      <c r="CD59" s="30" t="s">
        <v>149</v>
      </c>
      <c r="CE59" s="30" t="s">
        <v>149</v>
      </c>
      <c r="CF59" s="30" t="s">
        <v>149</v>
      </c>
      <c r="CG59" s="30" t="s">
        <v>149</v>
      </c>
      <c r="CH59" s="30" t="s">
        <v>149</v>
      </c>
      <c r="CI59" s="30" t="s">
        <v>148</v>
      </c>
      <c r="CJ59" s="30" t="s">
        <v>149</v>
      </c>
      <c r="CK59" s="30" t="s">
        <v>149</v>
      </c>
      <c r="CL59" s="30" t="s">
        <v>149</v>
      </c>
      <c r="CM59" s="30" t="s">
        <v>149</v>
      </c>
      <c r="CN59" s="30" t="s">
        <v>149</v>
      </c>
      <c r="CO59" s="30" t="s">
        <v>149</v>
      </c>
      <c r="CP59" s="30" t="s">
        <v>149</v>
      </c>
      <c r="CQ59" s="30" t="s">
        <v>149</v>
      </c>
      <c r="CR59" s="30" t="s">
        <v>149</v>
      </c>
      <c r="CS59" s="30" t="s">
        <v>149</v>
      </c>
      <c r="CT59" s="30" t="s">
        <v>149</v>
      </c>
      <c r="CU59" s="30" t="s">
        <v>149</v>
      </c>
      <c r="CV59" s="30" t="s">
        <v>149</v>
      </c>
      <c r="CW59" s="30" t="s">
        <v>149</v>
      </c>
      <c r="CX59" s="30" t="s">
        <v>149</v>
      </c>
      <c r="CY59" s="30" t="s">
        <v>149</v>
      </c>
      <c r="CZ59" s="30" t="s">
        <v>149</v>
      </c>
      <c r="DA59" s="30" t="s">
        <v>149</v>
      </c>
      <c r="DB59" s="30" t="s">
        <v>149</v>
      </c>
      <c r="DC59" s="30" t="s">
        <v>149</v>
      </c>
      <c r="DD59" s="30" t="s">
        <v>149</v>
      </c>
      <c r="DE59" s="30" t="s">
        <v>149</v>
      </c>
      <c r="DF59" s="30" t="s">
        <v>149</v>
      </c>
      <c r="DG59" s="30" t="s">
        <v>149</v>
      </c>
      <c r="DH59" s="30" t="s">
        <v>149</v>
      </c>
      <c r="DI59" s="30" t="s">
        <v>148</v>
      </c>
      <c r="DJ59" s="30" t="s">
        <v>149</v>
      </c>
      <c r="DK59" s="30" t="s">
        <v>148</v>
      </c>
      <c r="DL59" s="30" t="s">
        <v>149</v>
      </c>
      <c r="DM59" s="30" t="s">
        <v>150</v>
      </c>
      <c r="DN59" s="30" t="s">
        <v>149</v>
      </c>
      <c r="DO59" s="30" t="s">
        <v>149</v>
      </c>
      <c r="DP59" s="30" t="s">
        <v>149</v>
      </c>
      <c r="DQ59" s="30" t="s">
        <v>149</v>
      </c>
      <c r="DR59" s="30" t="s">
        <v>150</v>
      </c>
      <c r="DS59" s="30" t="s">
        <v>149</v>
      </c>
      <c r="DT59" s="30" t="s">
        <v>149</v>
      </c>
      <c r="DU59" s="30" t="s">
        <v>149</v>
      </c>
      <c r="DV59" s="30" t="s">
        <v>149</v>
      </c>
      <c r="DW59" s="30" t="s">
        <v>149</v>
      </c>
      <c r="DX59" s="30" t="s">
        <v>149</v>
      </c>
      <c r="DY59" s="30" t="s">
        <v>149</v>
      </c>
      <c r="DZ59" s="30" t="s">
        <v>150</v>
      </c>
      <c r="EA59" s="30" t="s">
        <v>149</v>
      </c>
      <c r="EB59" s="30" t="s">
        <v>149</v>
      </c>
      <c r="EC59" s="30" t="s">
        <v>149</v>
      </c>
      <c r="ED59" s="30" t="s">
        <v>149</v>
      </c>
      <c r="EE59" s="30" t="s">
        <v>149</v>
      </c>
      <c r="EF59" s="30" t="s">
        <v>149</v>
      </c>
      <c r="EG59" s="30" t="s">
        <v>150</v>
      </c>
      <c r="EH59" s="30" t="s">
        <v>149</v>
      </c>
      <c r="EI59" s="30" t="s">
        <v>149</v>
      </c>
      <c r="EJ59" s="30" t="s">
        <v>149</v>
      </c>
      <c r="EK59" s="30" t="s">
        <v>149</v>
      </c>
      <c r="EL59" s="30" t="s">
        <v>579</v>
      </c>
      <c r="EM59" s="30" t="s">
        <v>580</v>
      </c>
      <c r="EN59" s="30" t="s">
        <v>581</v>
      </c>
      <c r="EO59" s="2" t="s">
        <v>582</v>
      </c>
      <c r="EP59" s="30" t="s">
        <v>583</v>
      </c>
      <c r="EQ59" s="30" t="s">
        <v>573</v>
      </c>
      <c r="ER59" s="30" t="s">
        <v>574</v>
      </c>
      <c r="ES59" s="30" t="s">
        <v>575</v>
      </c>
    </row>
    <row r="60" spans="1:149" ht="15.75" customHeight="1" x14ac:dyDescent="0.35">
      <c r="A60" s="29">
        <v>58</v>
      </c>
      <c r="B60" s="30" t="s">
        <v>584</v>
      </c>
      <c r="C60" s="31" t="s">
        <v>585</v>
      </c>
      <c r="D60" s="30" t="s">
        <v>146</v>
      </c>
      <c r="E60" s="30" t="s">
        <v>530</v>
      </c>
      <c r="F60" s="30">
        <v>46</v>
      </c>
      <c r="G60" s="30">
        <v>3</v>
      </c>
      <c r="H60" s="30" t="s">
        <v>157</v>
      </c>
      <c r="I60" s="30" t="s">
        <v>158</v>
      </c>
      <c r="J60" s="32">
        <v>4800000</v>
      </c>
      <c r="K60" s="32">
        <v>4100000</v>
      </c>
      <c r="L60" s="30" t="s">
        <v>173</v>
      </c>
      <c r="M60" s="30" t="s">
        <v>147</v>
      </c>
      <c r="N60" s="30">
        <v>260</v>
      </c>
      <c r="O60" s="30" t="s">
        <v>586</v>
      </c>
      <c r="P60" s="30" t="s">
        <v>531</v>
      </c>
      <c r="Q60" s="30"/>
      <c r="R60" s="30" t="s">
        <v>149</v>
      </c>
      <c r="S60" s="30" t="s">
        <v>149</v>
      </c>
      <c r="T60" s="30" t="s">
        <v>149</v>
      </c>
      <c r="U60" s="30" t="s">
        <v>149</v>
      </c>
      <c r="V60" s="30" t="s">
        <v>148</v>
      </c>
      <c r="W60" s="30" t="s">
        <v>148</v>
      </c>
      <c r="X60" s="30" t="s">
        <v>148</v>
      </c>
      <c r="Y60" s="30" t="s">
        <v>148</v>
      </c>
      <c r="Z60" s="30" t="s">
        <v>149</v>
      </c>
      <c r="AA60" s="30" t="s">
        <v>149</v>
      </c>
      <c r="AB60" s="30" t="s">
        <v>149</v>
      </c>
      <c r="AC60" s="30" t="s">
        <v>148</v>
      </c>
      <c r="AD60" s="30" t="s">
        <v>149</v>
      </c>
      <c r="AE60" s="30" t="s">
        <v>149</v>
      </c>
      <c r="AF60" s="30" t="s">
        <v>149</v>
      </c>
      <c r="AG60" s="30" t="s">
        <v>148</v>
      </c>
      <c r="AH60" s="30" t="s">
        <v>149</v>
      </c>
      <c r="AI60" s="30" t="s">
        <v>149</v>
      </c>
      <c r="AJ60" s="30" t="s">
        <v>149</v>
      </c>
      <c r="AK60" s="30" t="s">
        <v>149</v>
      </c>
      <c r="AL60" s="30" t="s">
        <v>149</v>
      </c>
      <c r="AM60" s="30" t="s">
        <v>149</v>
      </c>
      <c r="AN60" s="30" t="s">
        <v>149</v>
      </c>
      <c r="AO60" s="30" t="s">
        <v>148</v>
      </c>
      <c r="AP60" s="30" t="s">
        <v>149</v>
      </c>
      <c r="AQ60" s="30" t="s">
        <v>149</v>
      </c>
      <c r="AR60" s="30" t="s">
        <v>149</v>
      </c>
      <c r="AS60" s="30" t="s">
        <v>149</v>
      </c>
      <c r="AT60" s="30" t="s">
        <v>149</v>
      </c>
      <c r="AU60" s="30" t="s">
        <v>149</v>
      </c>
      <c r="AV60" s="30" t="s">
        <v>149</v>
      </c>
      <c r="AW60" s="30" t="s">
        <v>149</v>
      </c>
      <c r="AX60" s="30" t="s">
        <v>149</v>
      </c>
      <c r="AY60" s="30" t="s">
        <v>149</v>
      </c>
      <c r="AZ60" s="30" t="s">
        <v>149</v>
      </c>
      <c r="BA60" s="30" t="s">
        <v>149</v>
      </c>
      <c r="BB60" s="30" t="s">
        <v>149</v>
      </c>
      <c r="BC60" s="25" t="s">
        <v>149</v>
      </c>
      <c r="BD60" s="30" t="s">
        <v>149</v>
      </c>
      <c r="BE60" s="30" t="s">
        <v>149</v>
      </c>
      <c r="BF60" s="30" t="s">
        <v>149</v>
      </c>
      <c r="BG60" s="30" t="s">
        <v>149</v>
      </c>
      <c r="BH60" s="30" t="s">
        <v>149</v>
      </c>
      <c r="BI60" s="30" t="s">
        <v>149</v>
      </c>
      <c r="BJ60" s="30" t="s">
        <v>149</v>
      </c>
      <c r="BK60" s="30" t="s">
        <v>149</v>
      </c>
      <c r="BL60" s="30" t="s">
        <v>149</v>
      </c>
      <c r="BM60" s="30" t="s">
        <v>149</v>
      </c>
      <c r="BN60" s="30" t="s">
        <v>149</v>
      </c>
      <c r="BO60" s="30" t="s">
        <v>149</v>
      </c>
      <c r="BP60" s="30" t="s">
        <v>149</v>
      </c>
      <c r="BQ60" s="30" t="s">
        <v>149</v>
      </c>
      <c r="BR60" s="30" t="s">
        <v>149</v>
      </c>
      <c r="BS60" s="30" t="s">
        <v>149</v>
      </c>
      <c r="BT60" s="30" t="s">
        <v>149</v>
      </c>
      <c r="BU60" s="30" t="s">
        <v>149</v>
      </c>
      <c r="BV60" s="30" t="s">
        <v>149</v>
      </c>
      <c r="BW60" s="30" t="s">
        <v>149</v>
      </c>
      <c r="BX60" s="30" t="s">
        <v>149</v>
      </c>
      <c r="BY60" s="30" t="s">
        <v>149</v>
      </c>
      <c r="BZ60" s="30" t="s">
        <v>149</v>
      </c>
      <c r="CA60" s="30" t="s">
        <v>149</v>
      </c>
      <c r="CB60" s="30" t="s">
        <v>149</v>
      </c>
      <c r="CC60" s="30" t="s">
        <v>149</v>
      </c>
      <c r="CD60" s="30" t="s">
        <v>149</v>
      </c>
      <c r="CE60" s="30" t="s">
        <v>149</v>
      </c>
      <c r="CF60" s="30" t="s">
        <v>149</v>
      </c>
      <c r="CG60" s="30" t="s">
        <v>149</v>
      </c>
      <c r="CH60" s="30" t="s">
        <v>149</v>
      </c>
      <c r="CI60" s="30" t="s">
        <v>149</v>
      </c>
      <c r="CJ60" s="30" t="s">
        <v>149</v>
      </c>
      <c r="CK60" s="30" t="s">
        <v>149</v>
      </c>
      <c r="CL60" s="30" t="s">
        <v>149</v>
      </c>
      <c r="CM60" s="30" t="s">
        <v>149</v>
      </c>
      <c r="CN60" s="30" t="s">
        <v>149</v>
      </c>
      <c r="CO60" s="30" t="s">
        <v>149</v>
      </c>
      <c r="CP60" s="30" t="s">
        <v>149</v>
      </c>
      <c r="CQ60" s="30" t="s">
        <v>149</v>
      </c>
      <c r="CR60" s="30" t="s">
        <v>149</v>
      </c>
      <c r="CS60" s="30" t="s">
        <v>149</v>
      </c>
      <c r="CT60" s="30" t="s">
        <v>149</v>
      </c>
      <c r="CU60" s="30" t="s">
        <v>149</v>
      </c>
      <c r="CV60" s="30" t="s">
        <v>149</v>
      </c>
      <c r="CW60" s="30" t="s">
        <v>149</v>
      </c>
      <c r="CX60" s="30" t="s">
        <v>149</v>
      </c>
      <c r="CY60" s="30" t="s">
        <v>149</v>
      </c>
      <c r="CZ60" s="30" t="s">
        <v>149</v>
      </c>
      <c r="DA60" s="30" t="s">
        <v>149</v>
      </c>
      <c r="DB60" s="30" t="s">
        <v>149</v>
      </c>
      <c r="DC60" s="30" t="s">
        <v>149</v>
      </c>
      <c r="DD60" s="30" t="s">
        <v>149</v>
      </c>
      <c r="DE60" s="30" t="s">
        <v>149</v>
      </c>
      <c r="DF60" s="30" t="s">
        <v>149</v>
      </c>
      <c r="DG60" s="30" t="s">
        <v>149</v>
      </c>
      <c r="DH60" s="30" t="s">
        <v>149</v>
      </c>
      <c r="DI60" s="30" t="s">
        <v>149</v>
      </c>
      <c r="DJ60" s="30" t="s">
        <v>149</v>
      </c>
      <c r="DK60" s="30" t="s">
        <v>149</v>
      </c>
      <c r="DL60" s="30" t="s">
        <v>149</v>
      </c>
      <c r="DM60" s="30" t="s">
        <v>149</v>
      </c>
      <c r="DN60" s="30" t="s">
        <v>149</v>
      </c>
      <c r="DO60" s="30" t="s">
        <v>149</v>
      </c>
      <c r="DP60" s="30" t="s">
        <v>149</v>
      </c>
      <c r="DQ60" s="30" t="s">
        <v>149</v>
      </c>
      <c r="DR60" s="30" t="s">
        <v>149</v>
      </c>
      <c r="DS60" s="30" t="s">
        <v>149</v>
      </c>
      <c r="DT60" s="30" t="s">
        <v>149</v>
      </c>
      <c r="DU60" s="30" t="s">
        <v>149</v>
      </c>
      <c r="DV60" s="30" t="s">
        <v>149</v>
      </c>
      <c r="DW60" s="30" t="s">
        <v>149</v>
      </c>
      <c r="DX60" s="30" t="s">
        <v>149</v>
      </c>
      <c r="DY60" s="30" t="s">
        <v>149</v>
      </c>
      <c r="DZ60" s="30" t="s">
        <v>150</v>
      </c>
      <c r="EA60" s="30" t="s">
        <v>149</v>
      </c>
      <c r="EB60" s="30" t="s">
        <v>149</v>
      </c>
      <c r="EC60" s="30" t="s">
        <v>149</v>
      </c>
      <c r="ED60" s="30" t="s">
        <v>149</v>
      </c>
      <c r="EE60" s="30" t="s">
        <v>149</v>
      </c>
      <c r="EF60" s="30" t="s">
        <v>149</v>
      </c>
      <c r="EG60" s="30" t="s">
        <v>150</v>
      </c>
      <c r="EH60" s="30" t="s">
        <v>149</v>
      </c>
      <c r="EI60" s="30" t="s">
        <v>149</v>
      </c>
      <c r="EJ60" s="30" t="s">
        <v>149</v>
      </c>
      <c r="EK60" s="30" t="s">
        <v>149</v>
      </c>
      <c r="EL60" s="30" t="s">
        <v>587</v>
      </c>
      <c r="EM60" s="30" t="s">
        <v>588</v>
      </c>
      <c r="EN60" s="30" t="s">
        <v>589</v>
      </c>
      <c r="EO60" s="30" t="s">
        <v>590</v>
      </c>
      <c r="EP60" s="30" t="s">
        <v>583</v>
      </c>
      <c r="EQ60" s="30" t="s">
        <v>573</v>
      </c>
      <c r="ER60" s="30" t="s">
        <v>591</v>
      </c>
      <c r="ES60" s="30" t="s">
        <v>592</v>
      </c>
    </row>
    <row r="61" spans="1:149" ht="15.75" customHeight="1" x14ac:dyDescent="0.35">
      <c r="A61" s="29">
        <v>59</v>
      </c>
      <c r="B61" s="30" t="s">
        <v>593</v>
      </c>
      <c r="C61" s="31" t="s">
        <v>594</v>
      </c>
      <c r="D61" s="30" t="s">
        <v>146</v>
      </c>
      <c r="E61" s="30" t="s">
        <v>595</v>
      </c>
      <c r="F61" s="30">
        <v>38</v>
      </c>
      <c r="G61" s="30">
        <v>3</v>
      </c>
      <c r="H61" s="30" t="s">
        <v>157</v>
      </c>
      <c r="I61" s="30" t="s">
        <v>172</v>
      </c>
      <c r="J61" s="32">
        <v>3000000</v>
      </c>
      <c r="K61" s="32">
        <v>2900000</v>
      </c>
      <c r="L61" s="30" t="s">
        <v>201</v>
      </c>
      <c r="M61" s="30" t="s">
        <v>147</v>
      </c>
      <c r="N61" s="30">
        <v>600</v>
      </c>
      <c r="O61" s="30" t="s">
        <v>596</v>
      </c>
      <c r="P61" s="30" t="s">
        <v>597</v>
      </c>
      <c r="Q61" s="30"/>
      <c r="R61" s="30" t="s">
        <v>149</v>
      </c>
      <c r="S61" s="30" t="s">
        <v>149</v>
      </c>
      <c r="T61" s="30" t="s">
        <v>149</v>
      </c>
      <c r="U61" s="30" t="s">
        <v>149</v>
      </c>
      <c r="V61" s="30" t="s">
        <v>148</v>
      </c>
      <c r="W61" s="30" t="s">
        <v>148</v>
      </c>
      <c r="X61" s="30" t="s">
        <v>148</v>
      </c>
      <c r="Y61" s="30" t="s">
        <v>148</v>
      </c>
      <c r="Z61" s="30" t="s">
        <v>149</v>
      </c>
      <c r="AA61" s="30" t="s">
        <v>149</v>
      </c>
      <c r="AB61" s="30" t="s">
        <v>149</v>
      </c>
      <c r="AC61" s="30" t="s">
        <v>148</v>
      </c>
      <c r="AD61" s="30" t="s">
        <v>149</v>
      </c>
      <c r="AE61" s="30" t="s">
        <v>149</v>
      </c>
      <c r="AF61" s="30" t="s">
        <v>149</v>
      </c>
      <c r="AG61" s="30" t="s">
        <v>148</v>
      </c>
      <c r="AH61" s="30" t="s">
        <v>149</v>
      </c>
      <c r="AI61" s="30" t="s">
        <v>149</v>
      </c>
      <c r="AJ61" s="30" t="s">
        <v>149</v>
      </c>
      <c r="AK61" s="30" t="s">
        <v>149</v>
      </c>
      <c r="AL61" s="30" t="s">
        <v>149</v>
      </c>
      <c r="AM61" s="30" t="s">
        <v>149</v>
      </c>
      <c r="AN61" s="30" t="s">
        <v>149</v>
      </c>
      <c r="AO61" s="30" t="s">
        <v>148</v>
      </c>
      <c r="AP61" s="30" t="s">
        <v>149</v>
      </c>
      <c r="AQ61" s="30" t="s">
        <v>149</v>
      </c>
      <c r="AR61" s="30" t="s">
        <v>149</v>
      </c>
      <c r="AS61" s="30" t="s">
        <v>149</v>
      </c>
      <c r="AT61" s="30" t="s">
        <v>149</v>
      </c>
      <c r="AU61" s="30" t="s">
        <v>149</v>
      </c>
      <c r="AV61" s="30" t="s">
        <v>149</v>
      </c>
      <c r="AW61" s="30" t="s">
        <v>149</v>
      </c>
      <c r="AX61" s="30" t="s">
        <v>149</v>
      </c>
      <c r="AY61" s="30" t="s">
        <v>149</v>
      </c>
      <c r="AZ61" s="30" t="s">
        <v>149</v>
      </c>
      <c r="BA61" s="30" t="s">
        <v>149</v>
      </c>
      <c r="BB61" s="30" t="s">
        <v>149</v>
      </c>
      <c r="BC61" s="25" t="s">
        <v>149</v>
      </c>
      <c r="BD61" s="30" t="s">
        <v>149</v>
      </c>
      <c r="BE61" s="30" t="s">
        <v>149</v>
      </c>
      <c r="BF61" s="30" t="s">
        <v>149</v>
      </c>
      <c r="BG61" s="30" t="s">
        <v>149</v>
      </c>
      <c r="BH61" s="30" t="s">
        <v>149</v>
      </c>
      <c r="BI61" s="30" t="s">
        <v>149</v>
      </c>
      <c r="BJ61" s="30" t="s">
        <v>149</v>
      </c>
      <c r="BK61" s="30" t="s">
        <v>149</v>
      </c>
      <c r="BL61" s="30" t="s">
        <v>149</v>
      </c>
      <c r="BM61" s="30" t="s">
        <v>149</v>
      </c>
      <c r="BN61" s="30" t="s">
        <v>149</v>
      </c>
      <c r="BO61" s="30" t="s">
        <v>149</v>
      </c>
      <c r="BP61" s="30" t="s">
        <v>149</v>
      </c>
      <c r="BQ61" s="30" t="s">
        <v>149</v>
      </c>
      <c r="BR61" s="30" t="s">
        <v>149</v>
      </c>
      <c r="BS61" s="30" t="s">
        <v>149</v>
      </c>
      <c r="BT61" s="30" t="s">
        <v>149</v>
      </c>
      <c r="BU61" s="30" t="s">
        <v>149</v>
      </c>
      <c r="BV61" s="30" t="s">
        <v>149</v>
      </c>
      <c r="BW61" s="30" t="s">
        <v>149</v>
      </c>
      <c r="BX61" s="30" t="s">
        <v>149</v>
      </c>
      <c r="BY61" s="30" t="s">
        <v>149</v>
      </c>
      <c r="BZ61" s="30" t="s">
        <v>149</v>
      </c>
      <c r="CA61" s="30" t="s">
        <v>149</v>
      </c>
      <c r="CB61" s="30" t="s">
        <v>149</v>
      </c>
      <c r="CC61" s="30" t="s">
        <v>149</v>
      </c>
      <c r="CD61" s="30" t="s">
        <v>149</v>
      </c>
      <c r="CE61" s="30" t="s">
        <v>149</v>
      </c>
      <c r="CF61" s="30" t="s">
        <v>149</v>
      </c>
      <c r="CG61" s="30" t="s">
        <v>149</v>
      </c>
      <c r="CH61" s="30" t="s">
        <v>149</v>
      </c>
      <c r="CI61" s="30" t="s">
        <v>149</v>
      </c>
      <c r="CJ61" s="30" t="s">
        <v>149</v>
      </c>
      <c r="CK61" s="30" t="s">
        <v>149</v>
      </c>
      <c r="CL61" s="30" t="s">
        <v>149</v>
      </c>
      <c r="CM61" s="30" t="s">
        <v>149</v>
      </c>
      <c r="CN61" s="30" t="s">
        <v>149</v>
      </c>
      <c r="CO61" s="30" t="s">
        <v>149</v>
      </c>
      <c r="CP61" s="30" t="s">
        <v>149</v>
      </c>
      <c r="CQ61" s="30" t="s">
        <v>149</v>
      </c>
      <c r="CR61" s="30" t="s">
        <v>149</v>
      </c>
      <c r="CS61" s="30" t="s">
        <v>149</v>
      </c>
      <c r="CT61" s="30" t="s">
        <v>149</v>
      </c>
      <c r="CU61" s="30" t="s">
        <v>149</v>
      </c>
      <c r="CV61" s="30" t="s">
        <v>149</v>
      </c>
      <c r="CW61" s="30" t="s">
        <v>149</v>
      </c>
      <c r="CX61" s="30" t="s">
        <v>149</v>
      </c>
      <c r="CY61" s="30" t="s">
        <v>149</v>
      </c>
      <c r="CZ61" s="30" t="s">
        <v>149</v>
      </c>
      <c r="DA61" s="30" t="s">
        <v>149</v>
      </c>
      <c r="DB61" s="30" t="s">
        <v>149</v>
      </c>
      <c r="DC61" s="30" t="s">
        <v>149</v>
      </c>
      <c r="DD61" s="30" t="s">
        <v>149</v>
      </c>
      <c r="DE61" s="30" t="s">
        <v>149</v>
      </c>
      <c r="DF61" s="30" t="s">
        <v>149</v>
      </c>
      <c r="DG61" s="30" t="s">
        <v>149</v>
      </c>
      <c r="DH61" s="30" t="s">
        <v>149</v>
      </c>
      <c r="DI61" s="30" t="s">
        <v>149</v>
      </c>
      <c r="DJ61" s="30" t="s">
        <v>149</v>
      </c>
      <c r="DK61" s="30" t="s">
        <v>149</v>
      </c>
      <c r="DL61" s="30" t="s">
        <v>149</v>
      </c>
      <c r="DM61" s="30" t="s">
        <v>149</v>
      </c>
      <c r="DN61" s="30" t="s">
        <v>149</v>
      </c>
      <c r="DO61" s="30" t="s">
        <v>149</v>
      </c>
      <c r="DP61" s="30" t="s">
        <v>149</v>
      </c>
      <c r="DQ61" s="30" t="s">
        <v>149</v>
      </c>
      <c r="DR61" s="30" t="s">
        <v>149</v>
      </c>
      <c r="DS61" s="30" t="s">
        <v>149</v>
      </c>
      <c r="DT61" s="30" t="s">
        <v>149</v>
      </c>
      <c r="DU61" s="30" t="s">
        <v>149</v>
      </c>
      <c r="DV61" s="30" t="s">
        <v>149</v>
      </c>
      <c r="DW61" s="30" t="s">
        <v>149</v>
      </c>
      <c r="DX61" s="30" t="s">
        <v>149</v>
      </c>
      <c r="DY61" s="30" t="s">
        <v>149</v>
      </c>
      <c r="DZ61" s="30" t="s">
        <v>149</v>
      </c>
      <c r="EA61" s="30" t="s">
        <v>149</v>
      </c>
      <c r="EB61" s="30" t="s">
        <v>149</v>
      </c>
      <c r="EC61" s="30" t="s">
        <v>149</v>
      </c>
      <c r="ED61" s="30" t="s">
        <v>149</v>
      </c>
      <c r="EE61" s="30" t="s">
        <v>149</v>
      </c>
      <c r="EF61" s="30" t="s">
        <v>149</v>
      </c>
      <c r="EG61" s="30" t="s">
        <v>149</v>
      </c>
      <c r="EH61" s="30" t="s">
        <v>149</v>
      </c>
      <c r="EI61" s="30" t="s">
        <v>149</v>
      </c>
      <c r="EJ61" s="30" t="s">
        <v>149</v>
      </c>
      <c r="EK61" s="30" t="s">
        <v>149</v>
      </c>
      <c r="EL61" s="30" t="s">
        <v>598</v>
      </c>
      <c r="EM61" s="30" t="s">
        <v>599</v>
      </c>
      <c r="EN61" s="30" t="s">
        <v>600</v>
      </c>
      <c r="EO61" s="30" t="s">
        <v>601</v>
      </c>
      <c r="EP61" s="30" t="s">
        <v>602</v>
      </c>
      <c r="EQ61" s="30" t="s">
        <v>603</v>
      </c>
      <c r="ER61" s="30" t="s">
        <v>604</v>
      </c>
      <c r="ES61" s="30" t="s">
        <v>605</v>
      </c>
    </row>
    <row r="62" spans="1:149" ht="15.75" customHeight="1" x14ac:dyDescent="0.35">
      <c r="A62" s="29">
        <v>60</v>
      </c>
      <c r="B62" s="30" t="s">
        <v>606</v>
      </c>
      <c r="C62" s="31" t="s">
        <v>607</v>
      </c>
      <c r="D62" s="30" t="s">
        <v>146</v>
      </c>
      <c r="E62" s="30" t="s">
        <v>608</v>
      </c>
      <c r="F62" s="30">
        <v>32</v>
      </c>
      <c r="G62" s="30">
        <v>4</v>
      </c>
      <c r="H62" s="30" t="s">
        <v>157</v>
      </c>
      <c r="I62" s="30" t="s">
        <v>172</v>
      </c>
      <c r="J62" s="32">
        <v>5000000</v>
      </c>
      <c r="K62" s="32">
        <v>5000000</v>
      </c>
      <c r="L62" s="30" t="s">
        <v>201</v>
      </c>
      <c r="M62" s="30" t="s">
        <v>147</v>
      </c>
      <c r="N62" s="30">
        <v>675</v>
      </c>
      <c r="O62" s="30" t="s">
        <v>519</v>
      </c>
      <c r="P62" s="30" t="s">
        <v>609</v>
      </c>
      <c r="Q62" s="30"/>
      <c r="R62" s="30" t="s">
        <v>149</v>
      </c>
      <c r="S62" s="30" t="s">
        <v>148</v>
      </c>
      <c r="T62" s="30" t="s">
        <v>148</v>
      </c>
      <c r="U62" s="30" t="s">
        <v>149</v>
      </c>
      <c r="V62" s="30" t="s">
        <v>148</v>
      </c>
      <c r="W62" s="30" t="s">
        <v>149</v>
      </c>
      <c r="X62" s="30" t="s">
        <v>149</v>
      </c>
      <c r="Y62" s="30" t="s">
        <v>148</v>
      </c>
      <c r="Z62" s="30" t="s">
        <v>149</v>
      </c>
      <c r="AA62" s="30" t="s">
        <v>149</v>
      </c>
      <c r="AB62" s="30" t="s">
        <v>149</v>
      </c>
      <c r="AC62" s="30" t="s">
        <v>148</v>
      </c>
      <c r="AD62" s="30" t="s">
        <v>149</v>
      </c>
      <c r="AE62" s="30" t="s">
        <v>149</v>
      </c>
      <c r="AF62" s="30" t="s">
        <v>148</v>
      </c>
      <c r="AG62" s="30" t="s">
        <v>149</v>
      </c>
      <c r="AH62" s="30" t="s">
        <v>148</v>
      </c>
      <c r="AI62" s="30" t="s">
        <v>148</v>
      </c>
      <c r="AJ62" s="30" t="s">
        <v>148</v>
      </c>
      <c r="AK62" s="30" t="s">
        <v>148</v>
      </c>
      <c r="AL62" s="30" t="s">
        <v>149</v>
      </c>
      <c r="AM62" s="30" t="s">
        <v>149</v>
      </c>
      <c r="AN62" s="30" t="s">
        <v>149</v>
      </c>
      <c r="AO62" s="30" t="s">
        <v>149</v>
      </c>
      <c r="AP62" s="30" t="s">
        <v>148</v>
      </c>
      <c r="AQ62" s="30" t="s">
        <v>149</v>
      </c>
      <c r="AR62" s="30" t="s">
        <v>149</v>
      </c>
      <c r="AS62" s="30" t="s">
        <v>149</v>
      </c>
      <c r="AT62" s="30" t="s">
        <v>149</v>
      </c>
      <c r="AU62" s="30" t="s">
        <v>148</v>
      </c>
      <c r="AV62" s="30" t="s">
        <v>149</v>
      </c>
      <c r="AW62" s="30" t="s">
        <v>149</v>
      </c>
      <c r="AX62" s="30" t="s">
        <v>149</v>
      </c>
      <c r="AY62" s="30" t="s">
        <v>149</v>
      </c>
      <c r="AZ62" s="30" t="s">
        <v>149</v>
      </c>
      <c r="BA62" s="30" t="s">
        <v>149</v>
      </c>
      <c r="BB62" s="30" t="s">
        <v>148</v>
      </c>
      <c r="BC62" s="25" t="s">
        <v>149</v>
      </c>
      <c r="BD62" s="30" t="s">
        <v>149</v>
      </c>
      <c r="BE62" s="30" t="s">
        <v>149</v>
      </c>
      <c r="BF62" s="30" t="s">
        <v>149</v>
      </c>
      <c r="BG62" s="30" t="s">
        <v>150</v>
      </c>
      <c r="BH62" s="30" t="s">
        <v>149</v>
      </c>
      <c r="BI62" s="30" t="s">
        <v>149</v>
      </c>
      <c r="BJ62" s="30" t="s">
        <v>150</v>
      </c>
      <c r="BK62" s="30" t="s">
        <v>149</v>
      </c>
      <c r="BL62" s="30" t="s">
        <v>149</v>
      </c>
      <c r="BM62" s="30" t="s">
        <v>149</v>
      </c>
      <c r="BN62" s="30" t="s">
        <v>150</v>
      </c>
      <c r="BO62" s="30" t="s">
        <v>149</v>
      </c>
      <c r="BP62" s="30" t="s">
        <v>150</v>
      </c>
      <c r="BQ62" s="30" t="s">
        <v>150</v>
      </c>
      <c r="BR62" s="30" t="s">
        <v>150</v>
      </c>
      <c r="BS62" s="30" t="s">
        <v>150</v>
      </c>
      <c r="BT62" s="30" t="s">
        <v>150</v>
      </c>
      <c r="BU62" s="30" t="s">
        <v>150</v>
      </c>
      <c r="BV62" s="30" t="s">
        <v>149</v>
      </c>
      <c r="BW62" s="30" t="s">
        <v>149</v>
      </c>
      <c r="BX62" s="30" t="s">
        <v>149</v>
      </c>
      <c r="BY62" s="30" t="s">
        <v>149</v>
      </c>
      <c r="BZ62" s="30" t="s">
        <v>149</v>
      </c>
      <c r="CA62" s="30" t="s">
        <v>149</v>
      </c>
      <c r="CB62" s="30" t="s">
        <v>149</v>
      </c>
      <c r="CC62" s="30" t="s">
        <v>149</v>
      </c>
      <c r="CD62" s="30" t="s">
        <v>149</v>
      </c>
      <c r="CE62" s="30" t="s">
        <v>149</v>
      </c>
      <c r="CF62" s="30" t="s">
        <v>149</v>
      </c>
      <c r="CG62" s="30" t="s">
        <v>149</v>
      </c>
      <c r="CH62" s="30" t="s">
        <v>149</v>
      </c>
      <c r="CI62" s="30" t="s">
        <v>150</v>
      </c>
      <c r="CJ62" s="30" t="s">
        <v>149</v>
      </c>
      <c r="CK62" s="30" t="s">
        <v>149</v>
      </c>
      <c r="CL62" s="30" t="s">
        <v>149</v>
      </c>
      <c r="CM62" s="30" t="s">
        <v>149</v>
      </c>
      <c r="CN62" s="30" t="s">
        <v>149</v>
      </c>
      <c r="CO62" s="30" t="s">
        <v>149</v>
      </c>
      <c r="CP62" s="30" t="s">
        <v>149</v>
      </c>
      <c r="CQ62" s="30" t="s">
        <v>149</v>
      </c>
      <c r="CR62" s="30" t="s">
        <v>149</v>
      </c>
      <c r="CS62" s="30" t="s">
        <v>149</v>
      </c>
      <c r="CT62" s="30" t="s">
        <v>149</v>
      </c>
      <c r="CU62" s="30" t="s">
        <v>149</v>
      </c>
      <c r="CV62" s="30" t="s">
        <v>149</v>
      </c>
      <c r="CW62" s="30" t="s">
        <v>149</v>
      </c>
      <c r="CX62" s="30" t="s">
        <v>149</v>
      </c>
      <c r="CY62" s="30" t="s">
        <v>149</v>
      </c>
      <c r="CZ62" s="30" t="s">
        <v>149</v>
      </c>
      <c r="DA62" s="30" t="s">
        <v>149</v>
      </c>
      <c r="DB62" s="30" t="s">
        <v>149</v>
      </c>
      <c r="DC62" s="30" t="s">
        <v>149</v>
      </c>
      <c r="DD62" s="30" t="s">
        <v>149</v>
      </c>
      <c r="DE62" s="30" t="s">
        <v>149</v>
      </c>
      <c r="DF62" s="30" t="s">
        <v>149</v>
      </c>
      <c r="DG62" s="30" t="s">
        <v>149</v>
      </c>
      <c r="DH62" s="30" t="s">
        <v>149</v>
      </c>
      <c r="DI62" s="30" t="s">
        <v>150</v>
      </c>
      <c r="DJ62" s="30" t="s">
        <v>149</v>
      </c>
      <c r="DK62" s="30" t="s">
        <v>150</v>
      </c>
      <c r="DL62" s="30" t="s">
        <v>149</v>
      </c>
      <c r="DM62" s="30" t="s">
        <v>150</v>
      </c>
      <c r="DN62" s="30" t="s">
        <v>149</v>
      </c>
      <c r="DO62" s="30" t="s">
        <v>149</v>
      </c>
      <c r="DP62" s="30" t="s">
        <v>149</v>
      </c>
      <c r="DQ62" s="30" t="s">
        <v>149</v>
      </c>
      <c r="DR62" s="30" t="s">
        <v>149</v>
      </c>
      <c r="DS62" s="30" t="s">
        <v>149</v>
      </c>
      <c r="DT62" s="30" t="s">
        <v>149</v>
      </c>
      <c r="DU62" s="30" t="s">
        <v>149</v>
      </c>
      <c r="DV62" s="30" t="s">
        <v>149</v>
      </c>
      <c r="DW62" s="30" t="s">
        <v>149</v>
      </c>
      <c r="DX62" s="30" t="s">
        <v>149</v>
      </c>
      <c r="DY62" s="30" t="s">
        <v>149</v>
      </c>
      <c r="DZ62" s="30" t="s">
        <v>150</v>
      </c>
      <c r="EA62" s="30" t="s">
        <v>149</v>
      </c>
      <c r="EB62" s="30" t="s">
        <v>149</v>
      </c>
      <c r="EC62" s="30" t="s">
        <v>149</v>
      </c>
      <c r="ED62" s="30" t="s">
        <v>149</v>
      </c>
      <c r="EE62" s="30" t="s">
        <v>149</v>
      </c>
      <c r="EF62" s="30" t="s">
        <v>149</v>
      </c>
      <c r="EG62" s="30" t="s">
        <v>150</v>
      </c>
      <c r="EH62" s="30" t="s">
        <v>149</v>
      </c>
      <c r="EI62" s="30" t="s">
        <v>149</v>
      </c>
      <c r="EJ62" s="30" t="s">
        <v>149</v>
      </c>
      <c r="EK62" s="30" t="s">
        <v>149</v>
      </c>
      <c r="EL62" s="30" t="s">
        <v>610</v>
      </c>
      <c r="EM62" s="30" t="s">
        <v>611</v>
      </c>
      <c r="EN62" s="30" t="s">
        <v>612</v>
      </c>
      <c r="EO62" s="30" t="s">
        <v>613</v>
      </c>
      <c r="EP62" s="30" t="s">
        <v>614</v>
      </c>
      <c r="EQ62" s="30" t="s">
        <v>603</v>
      </c>
      <c r="ER62" s="30" t="s">
        <v>615</v>
      </c>
      <c r="ES62" s="30" t="s">
        <v>616</v>
      </c>
    </row>
    <row r="63" spans="1:149" ht="15.75" customHeight="1" x14ac:dyDescent="0.35">
      <c r="A63" s="29">
        <v>61</v>
      </c>
      <c r="B63" s="30" t="s">
        <v>617</v>
      </c>
      <c r="C63" s="31" t="s">
        <v>618</v>
      </c>
      <c r="D63" s="30" t="s">
        <v>146</v>
      </c>
      <c r="E63" s="30" t="s">
        <v>619</v>
      </c>
      <c r="F63" s="30">
        <v>47</v>
      </c>
      <c r="G63" s="30">
        <v>4</v>
      </c>
      <c r="H63" s="30" t="s">
        <v>157</v>
      </c>
      <c r="I63" s="30" t="s">
        <v>518</v>
      </c>
      <c r="J63" s="32">
        <v>2000000</v>
      </c>
      <c r="K63" s="32">
        <v>1000000</v>
      </c>
      <c r="L63" s="30" t="s">
        <v>318</v>
      </c>
      <c r="M63" s="30" t="s">
        <v>147</v>
      </c>
      <c r="N63" s="30">
        <v>150</v>
      </c>
      <c r="O63" s="30" t="s">
        <v>519</v>
      </c>
      <c r="P63" s="30" t="s">
        <v>531</v>
      </c>
      <c r="Q63" s="30" t="s">
        <v>620</v>
      </c>
      <c r="R63" s="30" t="s">
        <v>149</v>
      </c>
      <c r="S63" s="30" t="s">
        <v>148</v>
      </c>
      <c r="T63" s="30" t="s">
        <v>149</v>
      </c>
      <c r="U63" s="30" t="s">
        <v>149</v>
      </c>
      <c r="V63" s="30" t="s">
        <v>149</v>
      </c>
      <c r="W63" s="30" t="s">
        <v>148</v>
      </c>
      <c r="X63" s="30" t="s">
        <v>148</v>
      </c>
      <c r="Y63" s="30" t="s">
        <v>148</v>
      </c>
      <c r="Z63" s="30" t="s">
        <v>148</v>
      </c>
      <c r="AA63" s="30" t="s">
        <v>148</v>
      </c>
      <c r="AB63" s="30" t="s">
        <v>149</v>
      </c>
      <c r="AC63" s="30" t="s">
        <v>149</v>
      </c>
      <c r="AD63" s="30" t="s">
        <v>149</v>
      </c>
      <c r="AE63" s="30" t="s">
        <v>148</v>
      </c>
      <c r="AF63" s="30" t="s">
        <v>149</v>
      </c>
      <c r="AG63" s="30" t="s">
        <v>149</v>
      </c>
      <c r="AH63" s="30" t="s">
        <v>148</v>
      </c>
      <c r="AI63" s="30" t="s">
        <v>149</v>
      </c>
      <c r="AJ63" s="30" t="s">
        <v>148</v>
      </c>
      <c r="AK63" s="30" t="s">
        <v>149</v>
      </c>
      <c r="AL63" s="30" t="s">
        <v>149</v>
      </c>
      <c r="AM63" s="30" t="s">
        <v>149</v>
      </c>
      <c r="AN63" s="30" t="s">
        <v>148</v>
      </c>
      <c r="AO63" s="30" t="s">
        <v>149</v>
      </c>
      <c r="AP63" s="30" t="s">
        <v>149</v>
      </c>
      <c r="AQ63" s="30" t="s">
        <v>149</v>
      </c>
      <c r="AR63" s="30" t="s">
        <v>149</v>
      </c>
      <c r="AS63" s="30" t="s">
        <v>148</v>
      </c>
      <c r="AT63" s="30" t="s">
        <v>149</v>
      </c>
      <c r="AU63" s="30" t="s">
        <v>149</v>
      </c>
      <c r="AV63" s="30" t="s">
        <v>149</v>
      </c>
      <c r="AW63" s="30" t="s">
        <v>149</v>
      </c>
      <c r="AX63" s="30" t="s">
        <v>149</v>
      </c>
      <c r="AY63" s="30" t="s">
        <v>149</v>
      </c>
      <c r="AZ63" s="30" t="s">
        <v>149</v>
      </c>
      <c r="BA63" s="30" t="s">
        <v>149</v>
      </c>
      <c r="BB63" s="30" t="s">
        <v>149</v>
      </c>
      <c r="BC63" s="25" t="s">
        <v>149</v>
      </c>
      <c r="BD63" s="30" t="s">
        <v>149</v>
      </c>
      <c r="BE63" s="30" t="s">
        <v>148</v>
      </c>
      <c r="BF63" s="30" t="s">
        <v>148</v>
      </c>
      <c r="BG63" s="30" t="s">
        <v>149</v>
      </c>
      <c r="BH63" s="30" t="s">
        <v>148</v>
      </c>
      <c r="BI63" s="30" t="s">
        <v>148</v>
      </c>
      <c r="BJ63" s="30" t="s">
        <v>149</v>
      </c>
      <c r="BK63" s="30" t="s">
        <v>149</v>
      </c>
      <c r="BL63" s="30" t="s">
        <v>149</v>
      </c>
      <c r="BM63" s="30" t="s">
        <v>149</v>
      </c>
      <c r="BN63" s="30" t="s">
        <v>149</v>
      </c>
      <c r="BO63" s="30" t="s">
        <v>149</v>
      </c>
      <c r="BP63" s="30" t="s">
        <v>149</v>
      </c>
      <c r="BQ63" s="30" t="s">
        <v>149</v>
      </c>
      <c r="BR63" s="30" t="s">
        <v>149</v>
      </c>
      <c r="BS63" s="30" t="s">
        <v>149</v>
      </c>
      <c r="BT63" s="30" t="s">
        <v>149</v>
      </c>
      <c r="BU63" s="30" t="s">
        <v>150</v>
      </c>
      <c r="BV63" s="30" t="s">
        <v>150</v>
      </c>
      <c r="BW63" s="30" t="s">
        <v>149</v>
      </c>
      <c r="BX63" s="30" t="s">
        <v>149</v>
      </c>
      <c r="BY63" s="30" t="s">
        <v>149</v>
      </c>
      <c r="BZ63" s="30" t="s">
        <v>149</v>
      </c>
      <c r="CA63" s="30" t="s">
        <v>149</v>
      </c>
      <c r="CB63" s="30" t="s">
        <v>149</v>
      </c>
      <c r="CC63" s="30" t="s">
        <v>149</v>
      </c>
      <c r="CD63" s="30" t="s">
        <v>149</v>
      </c>
      <c r="CE63" s="30" t="s">
        <v>149</v>
      </c>
      <c r="CF63" s="30" t="s">
        <v>149</v>
      </c>
      <c r="CG63" s="30" t="s">
        <v>149</v>
      </c>
      <c r="CH63" s="30" t="s">
        <v>149</v>
      </c>
      <c r="CI63" s="30" t="s">
        <v>149</v>
      </c>
      <c r="CJ63" s="30" t="s">
        <v>149</v>
      </c>
      <c r="CK63" s="30" t="s">
        <v>149</v>
      </c>
      <c r="CL63" s="30" t="s">
        <v>149</v>
      </c>
      <c r="CM63" s="30" t="s">
        <v>148</v>
      </c>
      <c r="CN63" s="30" t="s">
        <v>150</v>
      </c>
      <c r="CO63" s="30" t="s">
        <v>149</v>
      </c>
      <c r="CP63" s="30" t="s">
        <v>150</v>
      </c>
      <c r="CQ63" s="30" t="s">
        <v>149</v>
      </c>
      <c r="CR63" s="30" t="s">
        <v>149</v>
      </c>
      <c r="CS63" s="30" t="s">
        <v>150</v>
      </c>
      <c r="CT63" s="30" t="s">
        <v>149</v>
      </c>
      <c r="CU63" s="30" t="s">
        <v>149</v>
      </c>
      <c r="CV63" s="30" t="s">
        <v>149</v>
      </c>
      <c r="CW63" s="30" t="s">
        <v>149</v>
      </c>
      <c r="CX63" s="30" t="s">
        <v>149</v>
      </c>
      <c r="CY63" s="30" t="s">
        <v>149</v>
      </c>
      <c r="CZ63" s="30" t="s">
        <v>149</v>
      </c>
      <c r="DA63" s="30" t="s">
        <v>149</v>
      </c>
      <c r="DB63" s="30" t="s">
        <v>150</v>
      </c>
      <c r="DC63" s="30" t="s">
        <v>149</v>
      </c>
      <c r="DD63" s="30" t="s">
        <v>149</v>
      </c>
      <c r="DE63" s="30" t="s">
        <v>149</v>
      </c>
      <c r="DF63" s="30" t="s">
        <v>149</v>
      </c>
      <c r="DG63" s="30" t="s">
        <v>149</v>
      </c>
      <c r="DH63" s="30" t="s">
        <v>149</v>
      </c>
      <c r="DI63" s="30" t="s">
        <v>149</v>
      </c>
      <c r="DJ63" s="30" t="s">
        <v>149</v>
      </c>
      <c r="DK63" s="30" t="s">
        <v>149</v>
      </c>
      <c r="DL63" s="30" t="s">
        <v>149</v>
      </c>
      <c r="DM63" s="30" t="s">
        <v>149</v>
      </c>
      <c r="DN63" s="30" t="s">
        <v>149</v>
      </c>
      <c r="DO63" s="30" t="s">
        <v>149</v>
      </c>
      <c r="DP63" s="30" t="s">
        <v>149</v>
      </c>
      <c r="DQ63" s="30" t="s">
        <v>149</v>
      </c>
      <c r="DR63" s="30" t="s">
        <v>149</v>
      </c>
      <c r="DS63" s="30" t="s">
        <v>149</v>
      </c>
      <c r="DT63" s="30" t="s">
        <v>149</v>
      </c>
      <c r="DU63" s="30" t="s">
        <v>149</v>
      </c>
      <c r="DV63" s="30" t="s">
        <v>149</v>
      </c>
      <c r="DW63" s="30" t="s">
        <v>149</v>
      </c>
      <c r="DX63" s="30" t="s">
        <v>149</v>
      </c>
      <c r="DY63" s="30" t="s">
        <v>149</v>
      </c>
      <c r="DZ63" s="30" t="s">
        <v>149</v>
      </c>
      <c r="EA63" s="30" t="s">
        <v>149</v>
      </c>
      <c r="EB63" s="30" t="s">
        <v>150</v>
      </c>
      <c r="EC63" s="30" t="s">
        <v>149</v>
      </c>
      <c r="ED63" s="30" t="s">
        <v>150</v>
      </c>
      <c r="EE63" s="30" t="s">
        <v>149</v>
      </c>
      <c r="EF63" s="30" t="s">
        <v>149</v>
      </c>
      <c r="EG63" s="30" t="s">
        <v>149</v>
      </c>
      <c r="EH63" s="30" t="s">
        <v>149</v>
      </c>
      <c r="EI63" s="30" t="s">
        <v>149</v>
      </c>
      <c r="EJ63" s="30" t="s">
        <v>149</v>
      </c>
      <c r="EK63" s="30" t="s">
        <v>149</v>
      </c>
      <c r="EL63" s="30" t="s">
        <v>621</v>
      </c>
      <c r="EM63" s="30" t="s">
        <v>622</v>
      </c>
      <c r="EN63" s="30" t="s">
        <v>623</v>
      </c>
      <c r="EO63" s="30" t="s">
        <v>624</v>
      </c>
      <c r="EP63" s="30" t="s">
        <v>625</v>
      </c>
      <c r="EQ63" s="30" t="s">
        <v>626</v>
      </c>
      <c r="ER63" s="30" t="s">
        <v>627</v>
      </c>
      <c r="ES63" s="30" t="s">
        <v>628</v>
      </c>
    </row>
    <row r="64" spans="1:149" ht="15.75" customHeight="1" x14ac:dyDescent="0.35">
      <c r="A64" s="29">
        <v>62</v>
      </c>
      <c r="B64" s="30" t="s">
        <v>629</v>
      </c>
      <c r="C64" s="31" t="s">
        <v>630</v>
      </c>
      <c r="D64" s="30" t="s">
        <v>146</v>
      </c>
      <c r="E64" s="30" t="s">
        <v>619</v>
      </c>
      <c r="F64" s="30">
        <v>24</v>
      </c>
      <c r="G64" s="30">
        <v>2</v>
      </c>
      <c r="H64" s="30" t="s">
        <v>631</v>
      </c>
      <c r="I64" s="30" t="s">
        <v>172</v>
      </c>
      <c r="J64" s="32">
        <v>3000000</v>
      </c>
      <c r="K64" s="32">
        <v>2500000</v>
      </c>
      <c r="L64" s="30" t="s">
        <v>318</v>
      </c>
      <c r="M64" s="30" t="s">
        <v>147</v>
      </c>
      <c r="N64" s="30">
        <v>120</v>
      </c>
      <c r="O64" s="30" t="s">
        <v>241</v>
      </c>
      <c r="P64" s="30" t="s">
        <v>520</v>
      </c>
      <c r="Q64" s="30"/>
      <c r="R64" s="30" t="s">
        <v>149</v>
      </c>
      <c r="S64" s="30" t="s">
        <v>149</v>
      </c>
      <c r="T64" s="30" t="s">
        <v>148</v>
      </c>
      <c r="U64" s="30" t="s">
        <v>148</v>
      </c>
      <c r="V64" s="30" t="s">
        <v>149</v>
      </c>
      <c r="W64" s="30" t="s">
        <v>148</v>
      </c>
      <c r="X64" s="30" t="s">
        <v>149</v>
      </c>
      <c r="Y64" s="30" t="s">
        <v>149</v>
      </c>
      <c r="Z64" s="30" t="s">
        <v>148</v>
      </c>
      <c r="AA64" s="30" t="s">
        <v>149</v>
      </c>
      <c r="AB64" s="30" t="s">
        <v>149</v>
      </c>
      <c r="AC64" s="30" t="s">
        <v>149</v>
      </c>
      <c r="AD64" s="30" t="s">
        <v>149</v>
      </c>
      <c r="AE64" s="30" t="s">
        <v>149</v>
      </c>
      <c r="AF64" s="30" t="s">
        <v>149</v>
      </c>
      <c r="AG64" s="30" t="s">
        <v>149</v>
      </c>
      <c r="AH64" s="30" t="s">
        <v>148</v>
      </c>
      <c r="AI64" s="30" t="s">
        <v>149</v>
      </c>
      <c r="AJ64" s="30" t="s">
        <v>149</v>
      </c>
      <c r="AK64" s="30" t="s">
        <v>148</v>
      </c>
      <c r="AL64" s="30" t="s">
        <v>149</v>
      </c>
      <c r="AM64" s="30" t="s">
        <v>149</v>
      </c>
      <c r="AN64" s="30" t="s">
        <v>148</v>
      </c>
      <c r="AO64" s="30" t="s">
        <v>149</v>
      </c>
      <c r="AP64" s="30" t="s">
        <v>148</v>
      </c>
      <c r="AQ64" s="30" t="s">
        <v>149</v>
      </c>
      <c r="AR64" s="30" t="s">
        <v>148</v>
      </c>
      <c r="AS64" s="30" t="s">
        <v>149</v>
      </c>
      <c r="AT64" s="30" t="s">
        <v>149</v>
      </c>
      <c r="AU64" s="30" t="s">
        <v>149</v>
      </c>
      <c r="AV64" s="30" t="s">
        <v>148</v>
      </c>
      <c r="AW64" s="30" t="s">
        <v>149</v>
      </c>
      <c r="AX64" s="30" t="s">
        <v>148</v>
      </c>
      <c r="AY64" s="30" t="s">
        <v>149</v>
      </c>
      <c r="AZ64" s="30" t="s">
        <v>148</v>
      </c>
      <c r="BA64" s="30" t="s">
        <v>149</v>
      </c>
      <c r="BB64" s="30" t="s">
        <v>149</v>
      </c>
      <c r="BC64" s="25" t="s">
        <v>149</v>
      </c>
      <c r="BD64" s="30" t="s">
        <v>149</v>
      </c>
      <c r="BE64" s="30" t="s">
        <v>148</v>
      </c>
      <c r="BF64" s="30" t="s">
        <v>149</v>
      </c>
      <c r="BG64" s="30" t="s">
        <v>149</v>
      </c>
      <c r="BH64" s="30" t="s">
        <v>149</v>
      </c>
      <c r="BI64" s="30" t="s">
        <v>149</v>
      </c>
      <c r="BJ64" s="30" t="s">
        <v>149</v>
      </c>
      <c r="BK64" s="30" t="s">
        <v>148</v>
      </c>
      <c r="BL64" s="30" t="s">
        <v>149</v>
      </c>
      <c r="BM64" s="30" t="s">
        <v>149</v>
      </c>
      <c r="BN64" s="30" t="s">
        <v>149</v>
      </c>
      <c r="BO64" s="30" t="s">
        <v>149</v>
      </c>
      <c r="BP64" s="30" t="s">
        <v>149</v>
      </c>
      <c r="BQ64" s="30" t="s">
        <v>149</v>
      </c>
      <c r="BR64" s="30" t="s">
        <v>149</v>
      </c>
      <c r="BS64" s="30" t="s">
        <v>150</v>
      </c>
      <c r="BT64" s="30" t="s">
        <v>149</v>
      </c>
      <c r="BU64" s="30" t="s">
        <v>150</v>
      </c>
      <c r="BV64" s="30" t="s">
        <v>149</v>
      </c>
      <c r="BW64" s="30" t="s">
        <v>149</v>
      </c>
      <c r="BX64" s="30" t="s">
        <v>148</v>
      </c>
      <c r="BY64" s="30" t="s">
        <v>149</v>
      </c>
      <c r="BZ64" s="30" t="s">
        <v>149</v>
      </c>
      <c r="CA64" s="30" t="s">
        <v>149</v>
      </c>
      <c r="CB64" s="30" t="s">
        <v>148</v>
      </c>
      <c r="CC64" s="30" t="s">
        <v>149</v>
      </c>
      <c r="CD64" s="30" t="s">
        <v>149</v>
      </c>
      <c r="CE64" s="30" t="s">
        <v>150</v>
      </c>
      <c r="CF64" s="30" t="s">
        <v>149</v>
      </c>
      <c r="CG64" s="30" t="s">
        <v>149</v>
      </c>
      <c r="CH64" s="30" t="s">
        <v>149</v>
      </c>
      <c r="CI64" s="30" t="s">
        <v>149</v>
      </c>
      <c r="CJ64" s="30" t="s">
        <v>149</v>
      </c>
      <c r="CK64" s="30" t="s">
        <v>149</v>
      </c>
      <c r="CL64" s="30" t="s">
        <v>149</v>
      </c>
      <c r="CM64" s="30" t="s">
        <v>632</v>
      </c>
      <c r="CN64" s="30" t="s">
        <v>148</v>
      </c>
      <c r="CO64" s="30" t="s">
        <v>149</v>
      </c>
      <c r="CP64" s="30" t="s">
        <v>149</v>
      </c>
      <c r="CQ64" s="30" t="s">
        <v>149</v>
      </c>
      <c r="CR64" s="30" t="s">
        <v>148</v>
      </c>
      <c r="CS64" s="30" t="s">
        <v>149</v>
      </c>
      <c r="CT64" s="30" t="s">
        <v>149</v>
      </c>
      <c r="CU64" s="30" t="s">
        <v>149</v>
      </c>
      <c r="CV64" s="30" t="s">
        <v>149</v>
      </c>
      <c r="CW64" s="30" t="s">
        <v>149</v>
      </c>
      <c r="CX64" s="30" t="s">
        <v>148</v>
      </c>
      <c r="CY64" s="30" t="s">
        <v>149</v>
      </c>
      <c r="CZ64" s="30" t="s">
        <v>148</v>
      </c>
      <c r="DA64" s="30" t="s">
        <v>149</v>
      </c>
      <c r="DB64" s="30" t="s">
        <v>148</v>
      </c>
      <c r="DC64" s="30" t="s">
        <v>149</v>
      </c>
      <c r="DD64" s="30" t="s">
        <v>148</v>
      </c>
      <c r="DE64" s="30" t="s">
        <v>149</v>
      </c>
      <c r="DF64" s="30" t="s">
        <v>149</v>
      </c>
      <c r="DG64" s="30" t="s">
        <v>149</v>
      </c>
      <c r="DH64" s="30" t="s">
        <v>149</v>
      </c>
      <c r="DI64" s="30" t="s">
        <v>149</v>
      </c>
      <c r="DJ64" s="30" t="s">
        <v>149</v>
      </c>
      <c r="DK64" s="30" t="s">
        <v>149</v>
      </c>
      <c r="DL64" s="30" t="s">
        <v>149</v>
      </c>
      <c r="DM64" s="30" t="s">
        <v>149</v>
      </c>
      <c r="DN64" s="30" t="s">
        <v>149</v>
      </c>
      <c r="DO64" s="30" t="s">
        <v>149</v>
      </c>
      <c r="DP64" s="30" t="s">
        <v>149</v>
      </c>
      <c r="DQ64" s="30" t="s">
        <v>149</v>
      </c>
      <c r="DR64" s="30" t="s">
        <v>149</v>
      </c>
      <c r="DS64" s="30" t="s">
        <v>149</v>
      </c>
      <c r="DT64" s="30" t="s">
        <v>149</v>
      </c>
      <c r="DU64" s="30" t="s">
        <v>149</v>
      </c>
      <c r="DV64" s="30" t="s">
        <v>149</v>
      </c>
      <c r="DW64" s="30" t="s">
        <v>149</v>
      </c>
      <c r="DX64" s="30" t="s">
        <v>149</v>
      </c>
      <c r="DY64" s="30" t="s">
        <v>149</v>
      </c>
      <c r="DZ64" s="30" t="s">
        <v>149</v>
      </c>
      <c r="EA64" s="30" t="s">
        <v>149</v>
      </c>
      <c r="EB64" s="30" t="s">
        <v>149</v>
      </c>
      <c r="EC64" s="30" t="s">
        <v>149</v>
      </c>
      <c r="ED64" s="30" t="s">
        <v>149</v>
      </c>
      <c r="EE64" s="30" t="s">
        <v>149</v>
      </c>
      <c r="EF64" s="30" t="s">
        <v>149</v>
      </c>
      <c r="EG64" s="30" t="s">
        <v>149</v>
      </c>
      <c r="EH64" s="30" t="s">
        <v>149</v>
      </c>
      <c r="EI64" s="30" t="s">
        <v>149</v>
      </c>
      <c r="EJ64" s="30" t="s">
        <v>149</v>
      </c>
      <c r="EK64" s="30" t="s">
        <v>149</v>
      </c>
      <c r="EL64" s="30" t="s">
        <v>633</v>
      </c>
      <c r="EM64" s="30" t="s">
        <v>634</v>
      </c>
      <c r="EN64" s="30" t="s">
        <v>635</v>
      </c>
      <c r="EO64" s="30" t="s">
        <v>636</v>
      </c>
      <c r="EP64" s="2" t="s">
        <v>637</v>
      </c>
      <c r="EQ64" s="30" t="s">
        <v>638</v>
      </c>
      <c r="ER64" s="30" t="s">
        <v>639</v>
      </c>
      <c r="ES64" s="30" t="s">
        <v>640</v>
      </c>
    </row>
    <row r="65" spans="1:149" ht="15.75" customHeight="1" x14ac:dyDescent="0.35">
      <c r="A65" s="29">
        <v>63</v>
      </c>
      <c r="B65" s="30" t="s">
        <v>641</v>
      </c>
      <c r="C65" s="31" t="s">
        <v>642</v>
      </c>
      <c r="D65" s="30" t="s">
        <v>146</v>
      </c>
      <c r="E65" s="30" t="s">
        <v>543</v>
      </c>
      <c r="F65" s="30">
        <v>53</v>
      </c>
      <c r="G65" s="30">
        <v>7</v>
      </c>
      <c r="H65" s="30" t="s">
        <v>643</v>
      </c>
      <c r="I65" s="30" t="s">
        <v>172</v>
      </c>
      <c r="J65" s="32">
        <v>6000000</v>
      </c>
      <c r="K65" s="32">
        <v>5500000</v>
      </c>
      <c r="L65" s="30" t="s">
        <v>173</v>
      </c>
      <c r="M65" s="30" t="s">
        <v>147</v>
      </c>
      <c r="N65" s="30">
        <v>240</v>
      </c>
      <c r="O65" s="30" t="s">
        <v>644</v>
      </c>
      <c r="P65" s="30" t="s">
        <v>544</v>
      </c>
      <c r="Q65" s="30" t="s">
        <v>645</v>
      </c>
      <c r="R65" s="30" t="s">
        <v>148</v>
      </c>
      <c r="S65" s="30" t="s">
        <v>149</v>
      </c>
      <c r="T65" s="30" t="s">
        <v>148</v>
      </c>
      <c r="U65" s="30" t="s">
        <v>149</v>
      </c>
      <c r="V65" s="30" t="s">
        <v>149</v>
      </c>
      <c r="W65" s="30" t="s">
        <v>149</v>
      </c>
      <c r="X65" s="30" t="s">
        <v>149</v>
      </c>
      <c r="Y65" s="30" t="s">
        <v>149</v>
      </c>
      <c r="Z65" s="30" t="s">
        <v>149</v>
      </c>
      <c r="AA65" s="30" t="s">
        <v>149</v>
      </c>
      <c r="AB65" s="30" t="s">
        <v>149</v>
      </c>
      <c r="AC65" s="30" t="s">
        <v>149</v>
      </c>
      <c r="AD65" s="30" t="s">
        <v>149</v>
      </c>
      <c r="AE65" s="30" t="s">
        <v>149</v>
      </c>
      <c r="AF65" s="30" t="s">
        <v>149</v>
      </c>
      <c r="AG65" s="30" t="s">
        <v>149</v>
      </c>
      <c r="AH65" s="30" t="s">
        <v>149</v>
      </c>
      <c r="AI65" s="30" t="s">
        <v>149</v>
      </c>
      <c r="AJ65" s="30" t="s">
        <v>149</v>
      </c>
      <c r="AK65" s="30" t="s">
        <v>149</v>
      </c>
      <c r="AL65" s="30" t="s">
        <v>149</v>
      </c>
      <c r="AM65" s="30" t="s">
        <v>148</v>
      </c>
      <c r="AN65" s="30" t="s">
        <v>149</v>
      </c>
      <c r="AO65" s="30" t="s">
        <v>148</v>
      </c>
      <c r="AP65" s="30" t="s">
        <v>149</v>
      </c>
      <c r="AQ65" s="30" t="s">
        <v>149</v>
      </c>
      <c r="AR65" s="30" t="s">
        <v>148</v>
      </c>
      <c r="AS65" s="30" t="s">
        <v>149</v>
      </c>
      <c r="AT65" s="30" t="s">
        <v>149</v>
      </c>
      <c r="AU65" s="30" t="s">
        <v>149</v>
      </c>
      <c r="AV65" s="30" t="s">
        <v>149</v>
      </c>
      <c r="AW65" s="30" t="s">
        <v>148</v>
      </c>
      <c r="AX65" s="30" t="s">
        <v>149</v>
      </c>
      <c r="AY65" s="30" t="s">
        <v>149</v>
      </c>
      <c r="AZ65" s="30" t="s">
        <v>148</v>
      </c>
      <c r="BA65" s="30" t="s">
        <v>149</v>
      </c>
      <c r="BB65" s="30" t="s">
        <v>148</v>
      </c>
      <c r="BC65" s="25" t="s">
        <v>149</v>
      </c>
      <c r="BD65" s="30" t="s">
        <v>149</v>
      </c>
      <c r="BE65" s="30" t="s">
        <v>149</v>
      </c>
      <c r="BF65" s="30" t="s">
        <v>148</v>
      </c>
      <c r="BG65" s="30" t="s">
        <v>149</v>
      </c>
      <c r="BH65" s="30" t="s">
        <v>148</v>
      </c>
      <c r="BI65" s="30" t="s">
        <v>149</v>
      </c>
      <c r="BJ65" s="30" t="s">
        <v>149</v>
      </c>
      <c r="BK65" s="30" t="s">
        <v>149</v>
      </c>
      <c r="BL65" s="30" t="s">
        <v>149</v>
      </c>
      <c r="BM65" s="30" t="s">
        <v>149</v>
      </c>
      <c r="BN65" s="30" t="s">
        <v>149</v>
      </c>
      <c r="BO65" s="30" t="s">
        <v>150</v>
      </c>
      <c r="BP65" s="30" t="s">
        <v>150</v>
      </c>
      <c r="BQ65" s="30" t="s">
        <v>150</v>
      </c>
      <c r="BR65" s="30" t="s">
        <v>150</v>
      </c>
      <c r="BS65" s="30" t="s">
        <v>150</v>
      </c>
      <c r="BT65" s="30" t="s">
        <v>149</v>
      </c>
      <c r="BU65" s="30" t="s">
        <v>149</v>
      </c>
      <c r="BV65" s="30" t="s">
        <v>150</v>
      </c>
      <c r="BW65" s="30" t="s">
        <v>149</v>
      </c>
      <c r="BX65" s="30" t="s">
        <v>149</v>
      </c>
      <c r="BY65" s="30" t="s">
        <v>149</v>
      </c>
      <c r="BZ65" s="30" t="s">
        <v>149</v>
      </c>
      <c r="CA65" s="30" t="s">
        <v>149</v>
      </c>
      <c r="CB65" s="30" t="s">
        <v>149</v>
      </c>
      <c r="CC65" s="30" t="s">
        <v>149</v>
      </c>
      <c r="CD65" s="30" t="s">
        <v>149</v>
      </c>
      <c r="CE65" s="30" t="s">
        <v>149</v>
      </c>
      <c r="CF65" s="30" t="s">
        <v>149</v>
      </c>
      <c r="CG65" s="30" t="s">
        <v>148</v>
      </c>
      <c r="CH65" s="30" t="s">
        <v>149</v>
      </c>
      <c r="CI65" s="30" t="s">
        <v>149</v>
      </c>
      <c r="CJ65" s="30" t="s">
        <v>148</v>
      </c>
      <c r="CK65" s="30" t="s">
        <v>149</v>
      </c>
      <c r="CL65" s="30" t="s">
        <v>149</v>
      </c>
      <c r="CM65" s="30" t="s">
        <v>148</v>
      </c>
      <c r="CN65" s="30" t="s">
        <v>149</v>
      </c>
      <c r="CO65" s="30" t="s">
        <v>148</v>
      </c>
      <c r="CP65" s="30" t="s">
        <v>149</v>
      </c>
      <c r="CQ65" s="30" t="s">
        <v>148</v>
      </c>
      <c r="CR65" s="30" t="s">
        <v>149</v>
      </c>
      <c r="CS65" s="30" t="s">
        <v>149</v>
      </c>
      <c r="CT65" s="30" t="s">
        <v>149</v>
      </c>
      <c r="CU65" s="30" t="s">
        <v>149</v>
      </c>
      <c r="CV65" s="30" t="s">
        <v>148</v>
      </c>
      <c r="CW65" s="30" t="s">
        <v>149</v>
      </c>
      <c r="CX65" s="30" t="s">
        <v>149</v>
      </c>
      <c r="CY65" s="30" t="s">
        <v>149</v>
      </c>
      <c r="CZ65" s="30" t="s">
        <v>149</v>
      </c>
      <c r="DA65" s="30" t="s">
        <v>149</v>
      </c>
      <c r="DB65" s="30" t="s">
        <v>148</v>
      </c>
      <c r="DC65" s="30" t="s">
        <v>149</v>
      </c>
      <c r="DD65" s="30" t="s">
        <v>149</v>
      </c>
      <c r="DE65" s="30" t="s">
        <v>149</v>
      </c>
      <c r="DF65" s="30" t="s">
        <v>148</v>
      </c>
      <c r="DG65" s="30" t="s">
        <v>149</v>
      </c>
      <c r="DH65" s="30" t="s">
        <v>148</v>
      </c>
      <c r="DI65" s="30" t="s">
        <v>149</v>
      </c>
      <c r="DJ65" s="30" t="s">
        <v>149</v>
      </c>
      <c r="DK65" s="30" t="s">
        <v>148</v>
      </c>
      <c r="DL65" s="30" t="s">
        <v>149</v>
      </c>
      <c r="DM65" s="30" t="s">
        <v>148</v>
      </c>
      <c r="DN65" s="30" t="s">
        <v>150</v>
      </c>
      <c r="DO65" s="30" t="s">
        <v>149</v>
      </c>
      <c r="DP65" s="30" t="s">
        <v>149</v>
      </c>
      <c r="DQ65" s="30" t="s">
        <v>149</v>
      </c>
      <c r="DR65" s="30" t="s">
        <v>148</v>
      </c>
      <c r="DS65" s="30" t="s">
        <v>149</v>
      </c>
      <c r="DT65" s="30" t="s">
        <v>149</v>
      </c>
      <c r="DU65" s="30" t="s">
        <v>149</v>
      </c>
      <c r="DV65" s="30" t="s">
        <v>149</v>
      </c>
      <c r="DW65" s="30" t="s">
        <v>148</v>
      </c>
      <c r="DX65" s="30" t="s">
        <v>149</v>
      </c>
      <c r="DY65" s="30" t="s">
        <v>149</v>
      </c>
      <c r="DZ65" s="30" t="s">
        <v>149</v>
      </c>
      <c r="EA65" s="30" t="s">
        <v>149</v>
      </c>
      <c r="EB65" s="30" t="s">
        <v>148</v>
      </c>
      <c r="EC65" s="30" t="s">
        <v>149</v>
      </c>
      <c r="ED65" s="30" t="s">
        <v>149</v>
      </c>
      <c r="EE65" s="30" t="s">
        <v>148</v>
      </c>
      <c r="EF65" s="30" t="s">
        <v>149</v>
      </c>
      <c r="EG65" s="30" t="s">
        <v>148</v>
      </c>
      <c r="EH65" s="30" t="s">
        <v>149</v>
      </c>
      <c r="EI65" s="30" t="s">
        <v>149</v>
      </c>
      <c r="EJ65" s="30" t="s">
        <v>149</v>
      </c>
      <c r="EK65" s="30" t="s">
        <v>148</v>
      </c>
      <c r="EL65" s="30" t="s">
        <v>646</v>
      </c>
      <c r="EM65" s="30" t="s">
        <v>647</v>
      </c>
      <c r="EN65" s="30" t="s">
        <v>648</v>
      </c>
      <c r="EO65" s="30" t="s">
        <v>649</v>
      </c>
      <c r="EP65" s="30" t="s">
        <v>650</v>
      </c>
      <c r="EQ65" s="30" t="s">
        <v>651</v>
      </c>
      <c r="ER65" s="30" t="s">
        <v>652</v>
      </c>
      <c r="ES65" s="30" t="s">
        <v>653</v>
      </c>
    </row>
    <row r="66" spans="1:149" ht="15.75" customHeight="1" x14ac:dyDescent="0.35">
      <c r="A66" s="29">
        <v>64</v>
      </c>
      <c r="B66" s="30" t="s">
        <v>654</v>
      </c>
      <c r="C66" s="31" t="s">
        <v>642</v>
      </c>
      <c r="D66" s="30" t="s">
        <v>146</v>
      </c>
      <c r="E66" s="30" t="s">
        <v>543</v>
      </c>
      <c r="F66" s="30">
        <v>49</v>
      </c>
      <c r="G66" s="30">
        <v>7</v>
      </c>
      <c r="H66" s="30" t="s">
        <v>413</v>
      </c>
      <c r="I66" s="30" t="s">
        <v>172</v>
      </c>
      <c r="J66" s="32">
        <v>6000000</v>
      </c>
      <c r="K66" s="32">
        <v>5500000</v>
      </c>
      <c r="L66" s="30" t="s">
        <v>370</v>
      </c>
      <c r="M66" s="30" t="s">
        <v>147</v>
      </c>
      <c r="N66" s="30">
        <v>480</v>
      </c>
      <c r="O66" s="30" t="s">
        <v>234</v>
      </c>
      <c r="P66" s="30" t="s">
        <v>544</v>
      </c>
      <c r="Q66" s="30" t="s">
        <v>620</v>
      </c>
      <c r="R66" s="30" t="s">
        <v>149</v>
      </c>
      <c r="S66" s="30" t="s">
        <v>149</v>
      </c>
      <c r="T66" s="30" t="s">
        <v>149</v>
      </c>
      <c r="U66" s="30" t="s">
        <v>149</v>
      </c>
      <c r="V66" s="30" t="s">
        <v>149</v>
      </c>
      <c r="W66" s="30" t="s">
        <v>149</v>
      </c>
      <c r="X66" s="30" t="s">
        <v>149</v>
      </c>
      <c r="Y66" s="30" t="s">
        <v>149</v>
      </c>
      <c r="Z66" s="30" t="s">
        <v>149</v>
      </c>
      <c r="AA66" s="30" t="s">
        <v>149</v>
      </c>
      <c r="AB66" s="30" t="s">
        <v>149</v>
      </c>
      <c r="AC66" s="30" t="s">
        <v>149</v>
      </c>
      <c r="AD66" s="30" t="s">
        <v>149</v>
      </c>
      <c r="AE66" s="30" t="s">
        <v>149</v>
      </c>
      <c r="AF66" s="30" t="s">
        <v>149</v>
      </c>
      <c r="AG66" s="30" t="s">
        <v>149</v>
      </c>
      <c r="AH66" s="30" t="s">
        <v>149</v>
      </c>
      <c r="AI66" s="30" t="s">
        <v>149</v>
      </c>
      <c r="AJ66" s="30" t="s">
        <v>149</v>
      </c>
      <c r="AK66" s="30" t="s">
        <v>149</v>
      </c>
      <c r="AL66" s="30" t="s">
        <v>149</v>
      </c>
      <c r="AM66" s="30" t="s">
        <v>149</v>
      </c>
      <c r="AN66" s="30" t="s">
        <v>149</v>
      </c>
      <c r="AO66" s="30" t="s">
        <v>149</v>
      </c>
      <c r="AP66" s="30" t="s">
        <v>149</v>
      </c>
      <c r="AQ66" s="30" t="s">
        <v>149</v>
      </c>
      <c r="AR66" s="30" t="s">
        <v>149</v>
      </c>
      <c r="AS66" s="30" t="s">
        <v>149</v>
      </c>
      <c r="AT66" s="30" t="s">
        <v>149</v>
      </c>
      <c r="AU66" s="30" t="s">
        <v>149</v>
      </c>
      <c r="AV66" s="30" t="s">
        <v>149</v>
      </c>
      <c r="AW66" s="30" t="s">
        <v>148</v>
      </c>
      <c r="AX66" s="30" t="s">
        <v>149</v>
      </c>
      <c r="AY66" s="30" t="s">
        <v>149</v>
      </c>
      <c r="AZ66" s="30" t="s">
        <v>149</v>
      </c>
      <c r="BA66" s="30" t="s">
        <v>149</v>
      </c>
      <c r="BB66" s="30" t="s">
        <v>149</v>
      </c>
      <c r="BC66" s="25" t="s">
        <v>149</v>
      </c>
      <c r="BD66" s="30" t="s">
        <v>149</v>
      </c>
      <c r="BE66" s="30" t="s">
        <v>149</v>
      </c>
      <c r="BF66" s="30" t="s">
        <v>149</v>
      </c>
      <c r="BG66" s="30" t="s">
        <v>148</v>
      </c>
      <c r="BH66" s="30" t="s">
        <v>148</v>
      </c>
      <c r="BI66" s="30" t="s">
        <v>149</v>
      </c>
      <c r="BJ66" s="30" t="s">
        <v>149</v>
      </c>
      <c r="BK66" s="30" t="s">
        <v>149</v>
      </c>
      <c r="BL66" s="30" t="s">
        <v>149</v>
      </c>
      <c r="BM66" s="30" t="s">
        <v>149</v>
      </c>
      <c r="BN66" s="30" t="s">
        <v>149</v>
      </c>
      <c r="BO66" s="30" t="s">
        <v>150</v>
      </c>
      <c r="BP66" s="30" t="s">
        <v>150</v>
      </c>
      <c r="BQ66" s="30" t="s">
        <v>150</v>
      </c>
      <c r="BR66" s="30" t="s">
        <v>150</v>
      </c>
      <c r="BS66" s="30" t="s">
        <v>150</v>
      </c>
      <c r="BT66" s="30" t="s">
        <v>149</v>
      </c>
      <c r="BU66" s="30" t="s">
        <v>149</v>
      </c>
      <c r="BV66" s="30" t="s">
        <v>149</v>
      </c>
      <c r="BW66" s="30" t="s">
        <v>149</v>
      </c>
      <c r="BX66" s="30" t="s">
        <v>149</v>
      </c>
      <c r="BY66" s="30" t="s">
        <v>149</v>
      </c>
      <c r="BZ66" s="30" t="s">
        <v>149</v>
      </c>
      <c r="CA66" s="30" t="s">
        <v>149</v>
      </c>
      <c r="CB66" s="30" t="s">
        <v>149</v>
      </c>
      <c r="CC66" s="30" t="s">
        <v>149</v>
      </c>
      <c r="CD66" s="30" t="s">
        <v>149</v>
      </c>
      <c r="CE66" s="30" t="s">
        <v>149</v>
      </c>
      <c r="CF66" s="30" t="s">
        <v>149</v>
      </c>
      <c r="CG66" s="30" t="s">
        <v>149</v>
      </c>
      <c r="CH66" s="30" t="s">
        <v>149</v>
      </c>
      <c r="CI66" s="30" t="s">
        <v>149</v>
      </c>
      <c r="CJ66" s="30" t="s">
        <v>149</v>
      </c>
      <c r="CK66" s="30" t="s">
        <v>149</v>
      </c>
      <c r="CL66" s="30" t="s">
        <v>149</v>
      </c>
      <c r="CM66" s="30" t="s">
        <v>150</v>
      </c>
      <c r="CN66" s="30" t="s">
        <v>149</v>
      </c>
      <c r="CO66" s="30" t="s">
        <v>149</v>
      </c>
      <c r="CP66" s="30" t="s">
        <v>149</v>
      </c>
      <c r="CQ66" s="30" t="s">
        <v>149</v>
      </c>
      <c r="CR66" s="30" t="s">
        <v>149</v>
      </c>
      <c r="CS66" s="30" t="s">
        <v>149</v>
      </c>
      <c r="CT66" s="30" t="s">
        <v>149</v>
      </c>
      <c r="CU66" s="30" t="s">
        <v>149</v>
      </c>
      <c r="CV66" s="30" t="s">
        <v>149</v>
      </c>
      <c r="CW66" s="30" t="s">
        <v>149</v>
      </c>
      <c r="CX66" s="30" t="s">
        <v>149</v>
      </c>
      <c r="CY66" s="30" t="s">
        <v>149</v>
      </c>
      <c r="CZ66" s="30" t="s">
        <v>149</v>
      </c>
      <c r="DA66" s="30" t="s">
        <v>149</v>
      </c>
      <c r="DB66" s="30" t="s">
        <v>149</v>
      </c>
      <c r="DC66" s="30" t="s">
        <v>149</v>
      </c>
      <c r="DD66" s="30" t="s">
        <v>149</v>
      </c>
      <c r="DE66" s="30" t="s">
        <v>149</v>
      </c>
      <c r="DF66" s="30" t="s">
        <v>149</v>
      </c>
      <c r="DG66" s="30" t="s">
        <v>149</v>
      </c>
      <c r="DH66" s="30" t="s">
        <v>149</v>
      </c>
      <c r="DI66" s="30" t="s">
        <v>149</v>
      </c>
      <c r="DJ66" s="30" t="s">
        <v>149</v>
      </c>
      <c r="DK66" s="30" t="s">
        <v>149</v>
      </c>
      <c r="DL66" s="30" t="s">
        <v>149</v>
      </c>
      <c r="DM66" s="30" t="s">
        <v>149</v>
      </c>
      <c r="DN66" s="30" t="s">
        <v>150</v>
      </c>
      <c r="DO66" s="30" t="s">
        <v>149</v>
      </c>
      <c r="DP66" s="30" t="s">
        <v>149</v>
      </c>
      <c r="DQ66" s="30" t="s">
        <v>149</v>
      </c>
      <c r="DR66" s="30" t="s">
        <v>149</v>
      </c>
      <c r="DS66" s="30" t="s">
        <v>149</v>
      </c>
      <c r="DT66" s="30" t="s">
        <v>149</v>
      </c>
      <c r="DU66" s="30" t="s">
        <v>149</v>
      </c>
      <c r="DV66" s="30" t="s">
        <v>149</v>
      </c>
      <c r="DW66" s="30" t="s">
        <v>149</v>
      </c>
      <c r="DX66" s="30" t="s">
        <v>149</v>
      </c>
      <c r="DY66" s="30" t="s">
        <v>149</v>
      </c>
      <c r="DZ66" s="30" t="s">
        <v>149</v>
      </c>
      <c r="EA66" s="30" t="s">
        <v>149</v>
      </c>
      <c r="EB66" s="30" t="s">
        <v>149</v>
      </c>
      <c r="EC66" s="30" t="s">
        <v>149</v>
      </c>
      <c r="ED66" s="30" t="s">
        <v>148</v>
      </c>
      <c r="EE66" s="30" t="s">
        <v>148</v>
      </c>
      <c r="EF66" s="30" t="s">
        <v>149</v>
      </c>
      <c r="EG66" s="30" t="s">
        <v>150</v>
      </c>
      <c r="EH66" s="30" t="s">
        <v>149</v>
      </c>
      <c r="EI66" s="30" t="s">
        <v>149</v>
      </c>
      <c r="EJ66" s="30" t="s">
        <v>149</v>
      </c>
      <c r="EK66" s="30" t="s">
        <v>149</v>
      </c>
      <c r="EL66" s="30" t="s">
        <v>655</v>
      </c>
      <c r="EM66" s="30" t="s">
        <v>274</v>
      </c>
      <c r="EN66" s="30" t="s">
        <v>656</v>
      </c>
      <c r="EO66" s="30" t="s">
        <v>657</v>
      </c>
      <c r="EP66" s="30" t="s">
        <v>658</v>
      </c>
      <c r="EQ66" s="30" t="s">
        <v>659</v>
      </c>
      <c r="ER66" s="30" t="s">
        <v>660</v>
      </c>
      <c r="ES66" s="30" t="s">
        <v>661</v>
      </c>
    </row>
    <row r="67" spans="1:149" ht="15.75" customHeight="1" x14ac:dyDescent="0.35">
      <c r="A67" s="29">
        <v>65</v>
      </c>
      <c r="B67" s="30" t="s">
        <v>662</v>
      </c>
      <c r="C67" s="30"/>
      <c r="D67" s="30" t="s">
        <v>146</v>
      </c>
      <c r="E67" s="30" t="s">
        <v>595</v>
      </c>
      <c r="F67" s="30">
        <v>45</v>
      </c>
      <c r="G67" s="30">
        <v>2</v>
      </c>
      <c r="H67" s="30" t="s">
        <v>157</v>
      </c>
      <c r="I67" s="88" t="s">
        <v>210</v>
      </c>
      <c r="J67" s="32">
        <v>4000000</v>
      </c>
      <c r="K67" s="32">
        <v>2500000</v>
      </c>
      <c r="L67" s="30" t="s">
        <v>173</v>
      </c>
      <c r="M67" s="30" t="s">
        <v>147</v>
      </c>
      <c r="N67" s="30">
        <v>250</v>
      </c>
      <c r="O67" s="30" t="s">
        <v>241</v>
      </c>
      <c r="P67" s="30" t="s">
        <v>578</v>
      </c>
      <c r="Q67" s="30" t="s">
        <v>545</v>
      </c>
      <c r="R67" s="30" t="s">
        <v>149</v>
      </c>
      <c r="S67" s="30" t="s">
        <v>149</v>
      </c>
      <c r="T67" s="30" t="s">
        <v>149</v>
      </c>
      <c r="U67" s="30" t="s">
        <v>149</v>
      </c>
      <c r="V67" s="30" t="s">
        <v>149</v>
      </c>
      <c r="W67" s="30" t="s">
        <v>149</v>
      </c>
      <c r="X67" s="30" t="s">
        <v>149</v>
      </c>
      <c r="Y67" s="30" t="s">
        <v>149</v>
      </c>
      <c r="Z67" s="30" t="s">
        <v>149</v>
      </c>
      <c r="AA67" s="30" t="s">
        <v>149</v>
      </c>
      <c r="AB67" s="30" t="s">
        <v>150</v>
      </c>
      <c r="AC67" s="30" t="s">
        <v>150</v>
      </c>
      <c r="AD67" s="30" t="s">
        <v>150</v>
      </c>
      <c r="AE67" s="30" t="s">
        <v>149</v>
      </c>
      <c r="AF67" s="30" t="s">
        <v>149</v>
      </c>
      <c r="AG67" s="30" t="s">
        <v>150</v>
      </c>
      <c r="AH67" s="30" t="s">
        <v>149</v>
      </c>
      <c r="AI67" s="30" t="s">
        <v>150</v>
      </c>
      <c r="AJ67" s="30" t="s">
        <v>149</v>
      </c>
      <c r="AK67" s="30" t="s">
        <v>150</v>
      </c>
      <c r="AL67" s="30" t="s">
        <v>149</v>
      </c>
      <c r="AM67" s="30" t="s">
        <v>150</v>
      </c>
      <c r="AN67" s="30" t="s">
        <v>149</v>
      </c>
      <c r="AO67" s="30" t="s">
        <v>150</v>
      </c>
      <c r="AP67" s="30" t="s">
        <v>149</v>
      </c>
      <c r="AQ67" s="30" t="s">
        <v>149</v>
      </c>
      <c r="AR67" s="30" t="s">
        <v>149</v>
      </c>
      <c r="AS67" s="30" t="s">
        <v>149</v>
      </c>
      <c r="AT67" s="30" t="s">
        <v>149</v>
      </c>
      <c r="AU67" s="30" t="s">
        <v>149</v>
      </c>
      <c r="AV67" s="30" t="s">
        <v>149</v>
      </c>
      <c r="AW67" s="30" t="s">
        <v>149</v>
      </c>
      <c r="AX67" s="30" t="s">
        <v>149</v>
      </c>
      <c r="AY67" s="30" t="s">
        <v>149</v>
      </c>
      <c r="AZ67" s="30" t="s">
        <v>149</v>
      </c>
      <c r="BA67" s="30" t="s">
        <v>149</v>
      </c>
      <c r="BB67" s="30" t="s">
        <v>149</v>
      </c>
      <c r="BC67" s="25" t="s">
        <v>149</v>
      </c>
      <c r="BD67" s="30" t="s">
        <v>150</v>
      </c>
      <c r="BE67" s="30" t="s">
        <v>149</v>
      </c>
      <c r="BF67" s="30" t="s">
        <v>149</v>
      </c>
      <c r="BG67" s="30" t="s">
        <v>150</v>
      </c>
      <c r="BH67" s="30" t="s">
        <v>150</v>
      </c>
      <c r="BI67" s="30" t="s">
        <v>150</v>
      </c>
      <c r="BJ67" s="30" t="s">
        <v>149</v>
      </c>
      <c r="BK67" s="30" t="s">
        <v>149</v>
      </c>
      <c r="BL67" s="30" t="s">
        <v>149</v>
      </c>
      <c r="BM67" s="30" t="s">
        <v>149</v>
      </c>
      <c r="BN67" s="30" t="s">
        <v>149</v>
      </c>
      <c r="BO67" s="30" t="s">
        <v>149</v>
      </c>
      <c r="BP67" s="30" t="s">
        <v>150</v>
      </c>
      <c r="BQ67" s="30" t="s">
        <v>150</v>
      </c>
      <c r="BR67" s="30" t="s">
        <v>148</v>
      </c>
      <c r="BS67" s="30" t="s">
        <v>148</v>
      </c>
      <c r="BT67" s="30" t="s">
        <v>148</v>
      </c>
      <c r="BU67" s="30" t="s">
        <v>149</v>
      </c>
      <c r="BV67" s="30" t="s">
        <v>148</v>
      </c>
      <c r="BW67" s="30" t="s">
        <v>150</v>
      </c>
      <c r="BX67" s="30" t="s">
        <v>149</v>
      </c>
      <c r="BY67" s="30" t="s">
        <v>148</v>
      </c>
      <c r="BZ67" s="30" t="s">
        <v>148</v>
      </c>
      <c r="CA67" s="30" t="s">
        <v>148</v>
      </c>
      <c r="CB67" s="30" t="s">
        <v>148</v>
      </c>
      <c r="CC67" s="30" t="s">
        <v>148</v>
      </c>
      <c r="CD67" s="30" t="s">
        <v>149</v>
      </c>
      <c r="CE67" s="30" t="s">
        <v>149</v>
      </c>
      <c r="CF67" s="30" t="s">
        <v>150</v>
      </c>
      <c r="CG67" s="30" t="s">
        <v>149</v>
      </c>
      <c r="CH67" s="30" t="s">
        <v>150</v>
      </c>
      <c r="CI67" s="30" t="s">
        <v>149</v>
      </c>
      <c r="CJ67" s="30" t="s">
        <v>150</v>
      </c>
      <c r="CK67" s="30" t="s">
        <v>149</v>
      </c>
      <c r="CL67" s="30" t="s">
        <v>150</v>
      </c>
      <c r="CM67" s="30" t="s">
        <v>149</v>
      </c>
      <c r="CN67" s="30" t="s">
        <v>150</v>
      </c>
      <c r="CO67" s="30" t="s">
        <v>149</v>
      </c>
      <c r="CP67" s="30" t="s">
        <v>149</v>
      </c>
      <c r="CQ67" s="30" t="s">
        <v>149</v>
      </c>
      <c r="CR67" s="30" t="s">
        <v>149</v>
      </c>
      <c r="CS67" s="30" t="s">
        <v>149</v>
      </c>
      <c r="CT67" s="30" t="s">
        <v>149</v>
      </c>
      <c r="CU67" s="30" t="s">
        <v>149</v>
      </c>
      <c r="CV67" s="30" t="s">
        <v>150</v>
      </c>
      <c r="CW67" s="30" t="s">
        <v>150</v>
      </c>
      <c r="CX67" s="30" t="s">
        <v>149</v>
      </c>
      <c r="CY67" s="30" t="s">
        <v>150</v>
      </c>
      <c r="CZ67" s="30" t="s">
        <v>149</v>
      </c>
      <c r="DA67" s="30" t="s">
        <v>149</v>
      </c>
      <c r="DB67" s="30" t="s">
        <v>149</v>
      </c>
      <c r="DC67" s="30" t="s">
        <v>150</v>
      </c>
      <c r="DD67" s="30" t="s">
        <v>149</v>
      </c>
      <c r="DE67" s="30" t="s">
        <v>150</v>
      </c>
      <c r="DF67" s="30" t="s">
        <v>149</v>
      </c>
      <c r="DG67" s="30" t="s">
        <v>149</v>
      </c>
      <c r="DH67" s="30" t="s">
        <v>149</v>
      </c>
      <c r="DI67" s="30" t="s">
        <v>149</v>
      </c>
      <c r="DJ67" s="30" t="s">
        <v>150</v>
      </c>
      <c r="DK67" s="30" t="s">
        <v>150</v>
      </c>
      <c r="DL67" s="30" t="s">
        <v>149</v>
      </c>
      <c r="DM67" s="30" t="s">
        <v>149</v>
      </c>
      <c r="DN67" s="30" t="s">
        <v>149</v>
      </c>
      <c r="DO67" s="30" t="s">
        <v>149</v>
      </c>
      <c r="DP67" s="30" t="s">
        <v>149</v>
      </c>
      <c r="DQ67" s="30" t="s">
        <v>149</v>
      </c>
      <c r="DR67" s="30" t="s">
        <v>150</v>
      </c>
      <c r="DS67" s="30" t="s">
        <v>150</v>
      </c>
      <c r="DT67" s="30" t="s">
        <v>149</v>
      </c>
      <c r="DU67" s="30" t="s">
        <v>150</v>
      </c>
      <c r="DV67" s="30" t="s">
        <v>149</v>
      </c>
      <c r="DW67" s="30" t="s">
        <v>150</v>
      </c>
      <c r="DX67" s="30" t="s">
        <v>149</v>
      </c>
      <c r="DY67" s="30" t="s">
        <v>150</v>
      </c>
      <c r="DZ67" s="30" t="s">
        <v>150</v>
      </c>
      <c r="EA67" s="30" t="s">
        <v>150</v>
      </c>
      <c r="EB67" s="30" t="s">
        <v>149</v>
      </c>
      <c r="EC67" s="30" t="s">
        <v>149</v>
      </c>
      <c r="ED67" s="30" t="s">
        <v>149</v>
      </c>
      <c r="EE67" s="30" t="s">
        <v>149</v>
      </c>
      <c r="EF67" s="30" t="s">
        <v>150</v>
      </c>
      <c r="EG67" s="30" t="s">
        <v>150</v>
      </c>
      <c r="EH67" s="30" t="s">
        <v>149</v>
      </c>
      <c r="EI67" s="30" t="s">
        <v>150</v>
      </c>
      <c r="EJ67" s="30" t="s">
        <v>149</v>
      </c>
      <c r="EK67" s="30" t="s">
        <v>150</v>
      </c>
      <c r="EL67" s="30"/>
      <c r="EM67" s="30"/>
      <c r="EN67" s="30"/>
      <c r="EO67" s="30"/>
      <c r="EP67" s="30"/>
      <c r="EQ67" s="30"/>
      <c r="ER67" s="30"/>
      <c r="ES67" s="30"/>
    </row>
    <row r="68" spans="1:149" ht="15.75" customHeight="1" x14ac:dyDescent="0.35">
      <c r="A68" s="29">
        <v>66</v>
      </c>
      <c r="B68" s="30" t="s">
        <v>663</v>
      </c>
      <c r="C68" s="31" t="s">
        <v>664</v>
      </c>
      <c r="D68" s="30" t="s">
        <v>146</v>
      </c>
      <c r="E68" s="30" t="s">
        <v>595</v>
      </c>
      <c r="F68" s="30">
        <v>68</v>
      </c>
      <c r="G68" s="30">
        <v>2</v>
      </c>
      <c r="H68" s="30" t="s">
        <v>157</v>
      </c>
      <c r="I68" s="33" t="s">
        <v>210</v>
      </c>
      <c r="J68" s="32">
        <v>8000000</v>
      </c>
      <c r="K68" s="32">
        <v>4000000</v>
      </c>
      <c r="L68" s="30" t="s">
        <v>422</v>
      </c>
      <c r="M68" s="30" t="s">
        <v>147</v>
      </c>
      <c r="N68" s="30">
        <v>800</v>
      </c>
      <c r="O68" s="30" t="s">
        <v>234</v>
      </c>
      <c r="P68" s="30" t="s">
        <v>665</v>
      </c>
      <c r="Q68" s="30" t="s">
        <v>545</v>
      </c>
      <c r="R68" s="30" t="s">
        <v>149</v>
      </c>
      <c r="S68" s="30" t="s">
        <v>149</v>
      </c>
      <c r="T68" s="30" t="s">
        <v>149</v>
      </c>
      <c r="U68" s="30" t="s">
        <v>149</v>
      </c>
      <c r="V68" s="30" t="s">
        <v>149</v>
      </c>
      <c r="W68" s="30" t="s">
        <v>149</v>
      </c>
      <c r="X68" s="30" t="s">
        <v>149</v>
      </c>
      <c r="Y68" s="30" t="s">
        <v>149</v>
      </c>
      <c r="Z68" s="30" t="s">
        <v>149</v>
      </c>
      <c r="AA68" s="30" t="s">
        <v>149</v>
      </c>
      <c r="AB68" s="30" t="s">
        <v>150</v>
      </c>
      <c r="AC68" s="30" t="s">
        <v>150</v>
      </c>
      <c r="AD68" s="30" t="s">
        <v>149</v>
      </c>
      <c r="AE68" s="30" t="s">
        <v>149</v>
      </c>
      <c r="AF68" s="30" t="s">
        <v>149</v>
      </c>
      <c r="AG68" s="30" t="s">
        <v>150</v>
      </c>
      <c r="AH68" s="30" t="s">
        <v>149</v>
      </c>
      <c r="AI68" s="30" t="s">
        <v>149</v>
      </c>
      <c r="AJ68" s="30" t="s">
        <v>148</v>
      </c>
      <c r="AK68" s="30" t="s">
        <v>149</v>
      </c>
      <c r="AL68" s="30" t="s">
        <v>149</v>
      </c>
      <c r="AM68" s="30" t="s">
        <v>149</v>
      </c>
      <c r="AN68" s="30" t="s">
        <v>148</v>
      </c>
      <c r="AO68" s="30" t="s">
        <v>149</v>
      </c>
      <c r="AP68" s="30" t="s">
        <v>149</v>
      </c>
      <c r="AQ68" s="30" t="s">
        <v>149</v>
      </c>
      <c r="AR68" s="30" t="s">
        <v>149</v>
      </c>
      <c r="AS68" s="30" t="s">
        <v>149</v>
      </c>
      <c r="AT68" s="30" t="s">
        <v>149</v>
      </c>
      <c r="AU68" s="30" t="s">
        <v>149</v>
      </c>
      <c r="AV68" s="30" t="s">
        <v>149</v>
      </c>
      <c r="AW68" s="30" t="s">
        <v>149</v>
      </c>
      <c r="AX68" s="30" t="s">
        <v>149</v>
      </c>
      <c r="AY68" s="30" t="s">
        <v>149</v>
      </c>
      <c r="AZ68" s="30" t="s">
        <v>149</v>
      </c>
      <c r="BA68" s="30" t="s">
        <v>149</v>
      </c>
      <c r="BB68" s="30" t="s">
        <v>149</v>
      </c>
      <c r="BC68" s="25" t="s">
        <v>149</v>
      </c>
      <c r="BD68" s="30" t="s">
        <v>150</v>
      </c>
      <c r="BE68" s="30" t="s">
        <v>149</v>
      </c>
      <c r="BF68" s="30" t="s">
        <v>148</v>
      </c>
      <c r="BG68" s="30" t="s">
        <v>150</v>
      </c>
      <c r="BH68" s="30" t="s">
        <v>149</v>
      </c>
      <c r="BI68" s="30" t="s">
        <v>632</v>
      </c>
      <c r="BJ68" s="30" t="s">
        <v>149</v>
      </c>
      <c r="BK68" s="30" t="s">
        <v>150</v>
      </c>
      <c r="BL68" s="30" t="s">
        <v>150</v>
      </c>
      <c r="BM68" s="30" t="s">
        <v>149</v>
      </c>
      <c r="BN68" s="30" t="s">
        <v>149</v>
      </c>
      <c r="BO68" s="30" t="s">
        <v>632</v>
      </c>
      <c r="BP68" s="30" t="s">
        <v>150</v>
      </c>
      <c r="BQ68" s="30" t="s">
        <v>149</v>
      </c>
      <c r="BR68" s="30" t="s">
        <v>148</v>
      </c>
      <c r="BS68" s="30" t="s">
        <v>150</v>
      </c>
      <c r="BT68" s="30" t="s">
        <v>149</v>
      </c>
      <c r="BU68" s="30" t="s">
        <v>149</v>
      </c>
      <c r="BV68" s="30" t="s">
        <v>149</v>
      </c>
      <c r="BW68" s="30" t="s">
        <v>150</v>
      </c>
      <c r="BX68" s="30" t="s">
        <v>149</v>
      </c>
      <c r="BY68" s="30" t="s">
        <v>149</v>
      </c>
      <c r="BZ68" s="30" t="s">
        <v>150</v>
      </c>
      <c r="CA68" s="30" t="s">
        <v>150</v>
      </c>
      <c r="CB68" s="30" t="s">
        <v>149</v>
      </c>
      <c r="CC68" s="30" t="s">
        <v>149</v>
      </c>
      <c r="CD68" s="30" t="s">
        <v>149</v>
      </c>
      <c r="CE68" s="30" t="s">
        <v>150</v>
      </c>
      <c r="CF68" s="30" t="s">
        <v>150</v>
      </c>
      <c r="CG68" s="30" t="s">
        <v>149</v>
      </c>
      <c r="CH68" s="30" t="s">
        <v>149</v>
      </c>
      <c r="CI68" s="30" t="s">
        <v>149</v>
      </c>
      <c r="CJ68" s="30" t="s">
        <v>150</v>
      </c>
      <c r="CK68" s="30" t="s">
        <v>150</v>
      </c>
      <c r="CL68" s="30" t="s">
        <v>149</v>
      </c>
      <c r="CM68" s="30" t="s">
        <v>149</v>
      </c>
      <c r="CN68" s="30" t="s">
        <v>149</v>
      </c>
      <c r="CO68" s="30" t="s">
        <v>149</v>
      </c>
      <c r="CP68" s="30" t="s">
        <v>149</v>
      </c>
      <c r="CQ68" s="30" t="s">
        <v>149</v>
      </c>
      <c r="CR68" s="30" t="s">
        <v>149</v>
      </c>
      <c r="CS68" s="30" t="s">
        <v>632</v>
      </c>
      <c r="CT68" s="30" t="s">
        <v>150</v>
      </c>
      <c r="CU68" s="30" t="s">
        <v>149</v>
      </c>
      <c r="CV68" s="30" t="s">
        <v>149</v>
      </c>
      <c r="CW68" s="30" t="s">
        <v>150</v>
      </c>
      <c r="CX68" s="30" t="s">
        <v>150</v>
      </c>
      <c r="CY68" s="30" t="s">
        <v>150</v>
      </c>
      <c r="CZ68" s="30" t="s">
        <v>149</v>
      </c>
      <c r="DA68" s="30" t="s">
        <v>148</v>
      </c>
      <c r="DB68" s="30" t="s">
        <v>149</v>
      </c>
      <c r="DC68" s="30" t="s">
        <v>149</v>
      </c>
      <c r="DD68" s="30" t="s">
        <v>149</v>
      </c>
      <c r="DE68" s="30" t="s">
        <v>150</v>
      </c>
      <c r="DF68" s="30" t="s">
        <v>150</v>
      </c>
      <c r="DG68" s="30" t="s">
        <v>149</v>
      </c>
      <c r="DH68" s="30" t="s">
        <v>149</v>
      </c>
      <c r="DI68" s="30" t="s">
        <v>149</v>
      </c>
      <c r="DJ68" s="30" t="s">
        <v>150</v>
      </c>
      <c r="DK68" s="30" t="s">
        <v>150</v>
      </c>
      <c r="DL68" s="30" t="s">
        <v>149</v>
      </c>
      <c r="DM68" s="30" t="s">
        <v>148</v>
      </c>
      <c r="DN68" s="30" t="s">
        <v>148</v>
      </c>
      <c r="DO68" s="30" t="s">
        <v>148</v>
      </c>
      <c r="DP68" s="30" t="s">
        <v>148</v>
      </c>
      <c r="DQ68" s="30" t="s">
        <v>632</v>
      </c>
      <c r="DR68" s="30" t="s">
        <v>632</v>
      </c>
      <c r="DS68" s="30" t="s">
        <v>150</v>
      </c>
      <c r="DT68" s="30" t="s">
        <v>149</v>
      </c>
      <c r="DU68" s="30" t="s">
        <v>150</v>
      </c>
      <c r="DV68" s="30" t="s">
        <v>150</v>
      </c>
      <c r="DW68" s="30" t="s">
        <v>150</v>
      </c>
      <c r="DX68" s="30" t="s">
        <v>150</v>
      </c>
      <c r="DY68" s="30" t="s">
        <v>150</v>
      </c>
      <c r="DZ68" s="30" t="s">
        <v>150</v>
      </c>
      <c r="EA68" s="30" t="s">
        <v>149</v>
      </c>
      <c r="EB68" s="30" t="s">
        <v>148</v>
      </c>
      <c r="EC68" s="30" t="s">
        <v>148</v>
      </c>
      <c r="ED68" s="30" t="s">
        <v>148</v>
      </c>
      <c r="EE68" s="30" t="s">
        <v>149</v>
      </c>
      <c r="EF68" s="30" t="s">
        <v>149</v>
      </c>
      <c r="EG68" s="30" t="s">
        <v>150</v>
      </c>
      <c r="EH68" s="30" t="s">
        <v>150</v>
      </c>
      <c r="EI68" s="30" t="s">
        <v>149</v>
      </c>
      <c r="EJ68" s="30" t="s">
        <v>149</v>
      </c>
      <c r="EK68" s="30" t="s">
        <v>149</v>
      </c>
      <c r="EL68" s="30" t="s">
        <v>666</v>
      </c>
      <c r="EM68" s="30" t="s">
        <v>667</v>
      </c>
      <c r="EN68" s="30" t="s">
        <v>668</v>
      </c>
      <c r="EO68" s="30" t="s">
        <v>669</v>
      </c>
      <c r="EP68" s="30" t="s">
        <v>670</v>
      </c>
      <c r="EQ68" s="30" t="s">
        <v>671</v>
      </c>
      <c r="ER68" s="30" t="s">
        <v>672</v>
      </c>
      <c r="ES68" s="30" t="s">
        <v>540</v>
      </c>
    </row>
    <row r="69" spans="1:149" ht="15.75" customHeight="1" x14ac:dyDescent="0.35">
      <c r="A69" s="29">
        <v>67</v>
      </c>
      <c r="B69" s="30" t="s">
        <v>673</v>
      </c>
      <c r="C69" s="31" t="s">
        <v>664</v>
      </c>
      <c r="D69" s="30" t="s">
        <v>146</v>
      </c>
      <c r="E69" s="30" t="s">
        <v>595</v>
      </c>
      <c r="F69" s="30">
        <v>35</v>
      </c>
      <c r="G69" s="30">
        <v>4</v>
      </c>
      <c r="H69" s="30" t="s">
        <v>157</v>
      </c>
      <c r="I69" s="30" t="s">
        <v>158</v>
      </c>
      <c r="J69" s="32">
        <v>3000000</v>
      </c>
      <c r="K69" s="32">
        <v>2500000</v>
      </c>
      <c r="L69" s="30" t="s">
        <v>173</v>
      </c>
      <c r="M69" s="30" t="s">
        <v>147</v>
      </c>
      <c r="N69" s="30">
        <v>250</v>
      </c>
      <c r="O69" s="30" t="s">
        <v>260</v>
      </c>
      <c r="P69" s="30" t="s">
        <v>578</v>
      </c>
      <c r="Q69" s="30" t="s">
        <v>545</v>
      </c>
      <c r="R69" s="30" t="s">
        <v>150</v>
      </c>
      <c r="S69" s="30" t="s">
        <v>150</v>
      </c>
      <c r="T69" s="30" t="s">
        <v>150</v>
      </c>
      <c r="U69" s="30" t="s">
        <v>149</v>
      </c>
      <c r="V69" s="30" t="s">
        <v>149</v>
      </c>
      <c r="W69" s="30" t="s">
        <v>148</v>
      </c>
      <c r="X69" s="30" t="s">
        <v>149</v>
      </c>
      <c r="Y69" s="30" t="s">
        <v>149</v>
      </c>
      <c r="Z69" s="30" t="s">
        <v>149</v>
      </c>
      <c r="AA69" s="30" t="s">
        <v>149</v>
      </c>
      <c r="AB69" s="30" t="s">
        <v>149</v>
      </c>
      <c r="AC69" s="30" t="s">
        <v>149</v>
      </c>
      <c r="AD69" s="30" t="s">
        <v>149</v>
      </c>
      <c r="AE69" s="30" t="s">
        <v>149</v>
      </c>
      <c r="AF69" s="30" t="s">
        <v>149</v>
      </c>
      <c r="AG69" s="30" t="s">
        <v>149</v>
      </c>
      <c r="AH69" s="30" t="s">
        <v>149</v>
      </c>
      <c r="AI69" s="30" t="s">
        <v>149</v>
      </c>
      <c r="AJ69" s="30" t="s">
        <v>149</v>
      </c>
      <c r="AK69" s="30" t="s">
        <v>149</v>
      </c>
      <c r="AL69" s="30" t="s">
        <v>148</v>
      </c>
      <c r="AM69" s="30" t="s">
        <v>149</v>
      </c>
      <c r="AN69" s="30" t="s">
        <v>149</v>
      </c>
      <c r="AO69" s="30" t="s">
        <v>149</v>
      </c>
      <c r="AP69" s="30" t="s">
        <v>149</v>
      </c>
      <c r="AQ69" s="30" t="s">
        <v>150</v>
      </c>
      <c r="AR69" s="30" t="s">
        <v>149</v>
      </c>
      <c r="AS69" s="30" t="s">
        <v>149</v>
      </c>
      <c r="AT69" s="30" t="s">
        <v>149</v>
      </c>
      <c r="AU69" s="30" t="s">
        <v>150</v>
      </c>
      <c r="AV69" s="30" t="s">
        <v>149</v>
      </c>
      <c r="AW69" s="30" t="s">
        <v>149</v>
      </c>
      <c r="AX69" s="30" t="s">
        <v>148</v>
      </c>
      <c r="AY69" s="30" t="s">
        <v>149</v>
      </c>
      <c r="AZ69" s="30" t="s">
        <v>149</v>
      </c>
      <c r="BA69" s="30" t="s">
        <v>149</v>
      </c>
      <c r="BB69" s="30" t="s">
        <v>149</v>
      </c>
      <c r="BC69" s="25" t="s">
        <v>149</v>
      </c>
      <c r="BD69" s="30" t="s">
        <v>148</v>
      </c>
      <c r="BE69" s="30" t="s">
        <v>149</v>
      </c>
      <c r="BF69" s="30" t="s">
        <v>149</v>
      </c>
      <c r="BG69" s="30" t="s">
        <v>149</v>
      </c>
      <c r="BH69" s="30" t="s">
        <v>149</v>
      </c>
      <c r="BI69" s="30" t="s">
        <v>149</v>
      </c>
      <c r="BJ69" s="30" t="s">
        <v>149</v>
      </c>
      <c r="BK69" s="30" t="s">
        <v>149</v>
      </c>
      <c r="BL69" s="30" t="s">
        <v>149</v>
      </c>
      <c r="BM69" s="30" t="s">
        <v>148</v>
      </c>
      <c r="BN69" s="30" t="s">
        <v>150</v>
      </c>
      <c r="BO69" s="30" t="s">
        <v>149</v>
      </c>
      <c r="BP69" s="30" t="s">
        <v>149</v>
      </c>
      <c r="BQ69" s="30" t="s">
        <v>149</v>
      </c>
      <c r="BR69" s="30" t="s">
        <v>149</v>
      </c>
      <c r="BS69" s="30" t="s">
        <v>148</v>
      </c>
      <c r="BT69" s="30" t="s">
        <v>148</v>
      </c>
      <c r="BU69" s="30" t="s">
        <v>149</v>
      </c>
      <c r="BV69" s="30" t="s">
        <v>149</v>
      </c>
      <c r="BW69" s="30" t="s">
        <v>149</v>
      </c>
      <c r="BX69" s="30" t="s">
        <v>149</v>
      </c>
      <c r="BY69" s="30" t="s">
        <v>149</v>
      </c>
      <c r="BZ69" s="30" t="s">
        <v>149</v>
      </c>
      <c r="CA69" s="30" t="s">
        <v>148</v>
      </c>
      <c r="CB69" s="30" t="s">
        <v>149</v>
      </c>
      <c r="CC69" s="30" t="s">
        <v>148</v>
      </c>
      <c r="CD69" s="30" t="s">
        <v>148</v>
      </c>
      <c r="CE69" s="30" t="s">
        <v>150</v>
      </c>
      <c r="CF69" s="30" t="s">
        <v>150</v>
      </c>
      <c r="CG69" s="30" t="s">
        <v>149</v>
      </c>
      <c r="CH69" s="30" t="s">
        <v>149</v>
      </c>
      <c r="CI69" s="30" t="s">
        <v>149</v>
      </c>
      <c r="CJ69" s="30" t="s">
        <v>149</v>
      </c>
      <c r="CK69" s="30" t="s">
        <v>149</v>
      </c>
      <c r="CL69" s="30" t="s">
        <v>149</v>
      </c>
      <c r="CM69" s="30" t="s">
        <v>150</v>
      </c>
      <c r="CN69" s="30" t="s">
        <v>149</v>
      </c>
      <c r="CO69" s="30" t="s">
        <v>149</v>
      </c>
      <c r="CP69" s="30" t="s">
        <v>149</v>
      </c>
      <c r="CQ69" s="30" t="s">
        <v>149</v>
      </c>
      <c r="CR69" s="30" t="s">
        <v>149</v>
      </c>
      <c r="CS69" s="30" t="s">
        <v>149</v>
      </c>
      <c r="CT69" s="30" t="s">
        <v>149</v>
      </c>
      <c r="CU69" s="30" t="s">
        <v>149</v>
      </c>
      <c r="CV69" s="30" t="s">
        <v>149</v>
      </c>
      <c r="CW69" s="30" t="s">
        <v>149</v>
      </c>
      <c r="CX69" s="30" t="s">
        <v>149</v>
      </c>
      <c r="CY69" s="30" t="s">
        <v>150</v>
      </c>
      <c r="CZ69" s="30" t="s">
        <v>149</v>
      </c>
      <c r="DA69" s="30" t="s">
        <v>149</v>
      </c>
      <c r="DB69" s="30" t="s">
        <v>148</v>
      </c>
      <c r="DC69" s="30" t="s">
        <v>149</v>
      </c>
      <c r="DD69" s="30" t="s">
        <v>149</v>
      </c>
      <c r="DE69" s="30" t="s">
        <v>149</v>
      </c>
      <c r="DF69" s="30" t="s">
        <v>149</v>
      </c>
      <c r="DG69" s="30" t="s">
        <v>149</v>
      </c>
      <c r="DH69" s="30" t="s">
        <v>149</v>
      </c>
      <c r="DI69" s="30" t="s">
        <v>149</v>
      </c>
      <c r="DJ69" s="30" t="s">
        <v>149</v>
      </c>
      <c r="DK69" s="30" t="s">
        <v>148</v>
      </c>
      <c r="DL69" s="30" t="s">
        <v>149</v>
      </c>
      <c r="DM69" s="30" t="s">
        <v>149</v>
      </c>
      <c r="DN69" s="30" t="s">
        <v>149</v>
      </c>
      <c r="DO69" s="30" t="s">
        <v>148</v>
      </c>
      <c r="DP69" s="30" t="s">
        <v>149</v>
      </c>
      <c r="DQ69" s="30" t="s">
        <v>148</v>
      </c>
      <c r="DR69" s="30" t="s">
        <v>149</v>
      </c>
      <c r="DS69" s="30" t="s">
        <v>149</v>
      </c>
      <c r="DT69" s="30" t="s">
        <v>149</v>
      </c>
      <c r="DU69" s="30" t="s">
        <v>149</v>
      </c>
      <c r="DV69" s="30" t="s">
        <v>149</v>
      </c>
      <c r="DW69" s="30" t="s">
        <v>150</v>
      </c>
      <c r="DX69" s="30" t="s">
        <v>149</v>
      </c>
      <c r="DY69" s="30" t="s">
        <v>149</v>
      </c>
      <c r="DZ69" s="30" t="s">
        <v>150</v>
      </c>
      <c r="EA69" s="30" t="s">
        <v>149</v>
      </c>
      <c r="EB69" s="30" t="s">
        <v>149</v>
      </c>
      <c r="EC69" s="30" t="s">
        <v>148</v>
      </c>
      <c r="ED69" s="30" t="s">
        <v>149</v>
      </c>
      <c r="EE69" s="30" t="s">
        <v>149</v>
      </c>
      <c r="EF69" s="30" t="s">
        <v>149</v>
      </c>
      <c r="EG69" s="30" t="s">
        <v>149</v>
      </c>
      <c r="EH69" s="30" t="s">
        <v>149</v>
      </c>
      <c r="EI69" s="30" t="s">
        <v>149</v>
      </c>
      <c r="EJ69" s="30" t="s">
        <v>149</v>
      </c>
      <c r="EK69" s="30" t="s">
        <v>149</v>
      </c>
      <c r="EL69" s="30"/>
      <c r="EM69" s="30"/>
      <c r="EN69" s="30"/>
      <c r="EO69" s="30"/>
      <c r="EP69" s="30"/>
      <c r="EQ69" s="30"/>
      <c r="ER69" s="30"/>
      <c r="ES69" s="30"/>
    </row>
    <row r="70" spans="1:149" ht="15.75" customHeight="1" x14ac:dyDescent="0.35">
      <c r="A70" s="29">
        <v>68</v>
      </c>
      <c r="B70" s="30" t="s">
        <v>674</v>
      </c>
      <c r="C70" s="31" t="s">
        <v>664</v>
      </c>
      <c r="D70" s="30" t="s">
        <v>146</v>
      </c>
      <c r="E70" s="30" t="s">
        <v>595</v>
      </c>
      <c r="F70" s="30">
        <v>47</v>
      </c>
      <c r="G70" s="30">
        <v>4</v>
      </c>
      <c r="H70" s="30" t="s">
        <v>157</v>
      </c>
      <c r="I70" s="30" t="s">
        <v>210</v>
      </c>
      <c r="J70" s="32">
        <v>4000000</v>
      </c>
      <c r="K70" s="32">
        <v>3500000</v>
      </c>
      <c r="L70" s="30" t="s">
        <v>173</v>
      </c>
      <c r="M70" s="30" t="s">
        <v>147</v>
      </c>
      <c r="N70" s="30">
        <v>250</v>
      </c>
      <c r="O70" s="30" t="s">
        <v>241</v>
      </c>
      <c r="P70" s="30" t="s">
        <v>531</v>
      </c>
      <c r="Q70" s="30" t="s">
        <v>545</v>
      </c>
      <c r="R70" s="30" t="s">
        <v>150</v>
      </c>
      <c r="S70" s="30" t="s">
        <v>150</v>
      </c>
      <c r="T70" s="30" t="s">
        <v>150</v>
      </c>
      <c r="U70" s="30" t="s">
        <v>149</v>
      </c>
      <c r="V70" s="30" t="s">
        <v>149</v>
      </c>
      <c r="W70" s="30" t="s">
        <v>149</v>
      </c>
      <c r="X70" s="30" t="s">
        <v>149</v>
      </c>
      <c r="Y70" s="30" t="s">
        <v>149</v>
      </c>
      <c r="Z70" s="30" t="s">
        <v>149</v>
      </c>
      <c r="AA70" s="30" t="s">
        <v>149</v>
      </c>
      <c r="AB70" s="30" t="s">
        <v>149</v>
      </c>
      <c r="AC70" s="30" t="s">
        <v>149</v>
      </c>
      <c r="AD70" s="30" t="s">
        <v>149</v>
      </c>
      <c r="AE70" s="30" t="s">
        <v>149</v>
      </c>
      <c r="AF70" s="30" t="s">
        <v>149</v>
      </c>
      <c r="AG70" s="30" t="s">
        <v>149</v>
      </c>
      <c r="AH70" s="30" t="s">
        <v>148</v>
      </c>
      <c r="AI70" s="30" t="s">
        <v>148</v>
      </c>
      <c r="AJ70" s="30" t="s">
        <v>148</v>
      </c>
      <c r="AK70" s="30" t="s">
        <v>149</v>
      </c>
      <c r="AL70" s="30" t="s">
        <v>150</v>
      </c>
      <c r="AM70" s="30" t="s">
        <v>150</v>
      </c>
      <c r="AN70" s="30" t="s">
        <v>149</v>
      </c>
      <c r="AO70" s="30" t="s">
        <v>149</v>
      </c>
      <c r="AP70" s="30" t="s">
        <v>149</v>
      </c>
      <c r="AQ70" s="30" t="s">
        <v>150</v>
      </c>
      <c r="AR70" s="30" t="s">
        <v>149</v>
      </c>
      <c r="AS70" s="30" t="s">
        <v>149</v>
      </c>
      <c r="AT70" s="30" t="s">
        <v>149</v>
      </c>
      <c r="AU70" s="30" t="s">
        <v>149</v>
      </c>
      <c r="AV70" s="30" t="s">
        <v>149</v>
      </c>
      <c r="AW70" s="30" t="s">
        <v>149</v>
      </c>
      <c r="AX70" s="30" t="s">
        <v>149</v>
      </c>
      <c r="AY70" s="30" t="s">
        <v>148</v>
      </c>
      <c r="AZ70" s="30" t="s">
        <v>148</v>
      </c>
      <c r="BA70" s="30" t="s">
        <v>149</v>
      </c>
      <c r="BB70" s="30" t="s">
        <v>149</v>
      </c>
      <c r="BC70" s="25" t="s">
        <v>149</v>
      </c>
      <c r="BD70" s="30" t="s">
        <v>150</v>
      </c>
      <c r="BE70" s="30" t="s">
        <v>149</v>
      </c>
      <c r="BF70" s="30" t="s">
        <v>149</v>
      </c>
      <c r="BG70" s="30" t="s">
        <v>150</v>
      </c>
      <c r="BH70" s="30" t="s">
        <v>150</v>
      </c>
      <c r="BI70" s="30" t="s">
        <v>149</v>
      </c>
      <c r="BJ70" s="30" t="s">
        <v>150</v>
      </c>
      <c r="BK70" s="30" t="s">
        <v>149</v>
      </c>
      <c r="BL70" s="30" t="s">
        <v>150</v>
      </c>
      <c r="BM70" s="30" t="s">
        <v>149</v>
      </c>
      <c r="BN70" s="30" t="s">
        <v>149</v>
      </c>
      <c r="BO70" s="30" t="s">
        <v>150</v>
      </c>
      <c r="BP70" s="30" t="s">
        <v>150</v>
      </c>
      <c r="BQ70" s="30" t="s">
        <v>150</v>
      </c>
      <c r="BR70" s="30" t="s">
        <v>149</v>
      </c>
      <c r="BS70" s="30" t="s">
        <v>149</v>
      </c>
      <c r="BT70" s="30" t="s">
        <v>149</v>
      </c>
      <c r="BU70" s="30" t="s">
        <v>149</v>
      </c>
      <c r="BV70" s="30" t="s">
        <v>149</v>
      </c>
      <c r="BW70" s="30" t="s">
        <v>149</v>
      </c>
      <c r="BX70" s="30" t="s">
        <v>149</v>
      </c>
      <c r="BY70" s="30" t="s">
        <v>149</v>
      </c>
      <c r="BZ70" s="30" t="s">
        <v>149</v>
      </c>
      <c r="CA70" s="30" t="s">
        <v>150</v>
      </c>
      <c r="CB70" s="30" t="s">
        <v>149</v>
      </c>
      <c r="CC70" s="30" t="s">
        <v>149</v>
      </c>
      <c r="CD70" s="30" t="s">
        <v>150</v>
      </c>
      <c r="CE70" s="30" t="s">
        <v>150</v>
      </c>
      <c r="CF70" s="30" t="s">
        <v>150</v>
      </c>
      <c r="CG70" s="30" t="s">
        <v>150</v>
      </c>
      <c r="CH70" s="30" t="s">
        <v>149</v>
      </c>
      <c r="CI70" s="30" t="s">
        <v>150</v>
      </c>
      <c r="CJ70" s="30" t="s">
        <v>150</v>
      </c>
      <c r="CK70" s="30" t="s">
        <v>150</v>
      </c>
      <c r="CL70" s="30" t="s">
        <v>149</v>
      </c>
      <c r="CM70" s="30" t="s">
        <v>150</v>
      </c>
      <c r="CN70" s="30" t="s">
        <v>149</v>
      </c>
      <c r="CO70" s="30" t="s">
        <v>149</v>
      </c>
      <c r="CP70" s="30" t="s">
        <v>149</v>
      </c>
      <c r="CQ70" s="30" t="s">
        <v>149</v>
      </c>
      <c r="CR70" s="30" t="s">
        <v>149</v>
      </c>
      <c r="CS70" s="30" t="s">
        <v>150</v>
      </c>
      <c r="CT70" s="30" t="s">
        <v>149</v>
      </c>
      <c r="CU70" s="30" t="s">
        <v>149</v>
      </c>
      <c r="CV70" s="30" t="s">
        <v>149</v>
      </c>
      <c r="CW70" s="30" t="s">
        <v>149</v>
      </c>
      <c r="CX70" s="30" t="s">
        <v>149</v>
      </c>
      <c r="CY70" s="30" t="s">
        <v>150</v>
      </c>
      <c r="CZ70" s="30" t="s">
        <v>149</v>
      </c>
      <c r="DA70" s="30" t="s">
        <v>149</v>
      </c>
      <c r="DB70" s="30" t="s">
        <v>149</v>
      </c>
      <c r="DC70" s="30" t="s">
        <v>149</v>
      </c>
      <c r="DD70" s="30" t="s">
        <v>149</v>
      </c>
      <c r="DE70" s="30" t="s">
        <v>150</v>
      </c>
      <c r="DF70" s="30" t="s">
        <v>150</v>
      </c>
      <c r="DG70" s="30" t="s">
        <v>149</v>
      </c>
      <c r="DH70" s="30" t="s">
        <v>149</v>
      </c>
      <c r="DI70" s="30" t="s">
        <v>149</v>
      </c>
      <c r="DJ70" s="30" t="s">
        <v>149</v>
      </c>
      <c r="DK70" s="30" t="s">
        <v>149</v>
      </c>
      <c r="DL70" s="30" t="s">
        <v>149</v>
      </c>
      <c r="DM70" s="30" t="s">
        <v>149</v>
      </c>
      <c r="DN70" s="30" t="s">
        <v>149</v>
      </c>
      <c r="DO70" s="30" t="s">
        <v>149</v>
      </c>
      <c r="DP70" s="30" t="s">
        <v>149</v>
      </c>
      <c r="DQ70" s="30" t="s">
        <v>149</v>
      </c>
      <c r="DR70" s="30" t="s">
        <v>150</v>
      </c>
      <c r="DS70" s="30" t="s">
        <v>150</v>
      </c>
      <c r="DT70" s="30" t="s">
        <v>150</v>
      </c>
      <c r="DU70" s="30" t="s">
        <v>149</v>
      </c>
      <c r="DV70" s="30" t="s">
        <v>149</v>
      </c>
      <c r="DW70" s="30" t="s">
        <v>148</v>
      </c>
      <c r="DX70" s="30" t="s">
        <v>148</v>
      </c>
      <c r="DY70" s="30" t="s">
        <v>148</v>
      </c>
      <c r="DZ70" s="30" t="s">
        <v>150</v>
      </c>
      <c r="EA70" s="30" t="s">
        <v>150</v>
      </c>
      <c r="EB70" s="30" t="s">
        <v>150</v>
      </c>
      <c r="EC70" s="30" t="s">
        <v>149</v>
      </c>
      <c r="ED70" s="30" t="s">
        <v>149</v>
      </c>
      <c r="EE70" s="30" t="s">
        <v>149</v>
      </c>
      <c r="EF70" s="30" t="s">
        <v>149</v>
      </c>
      <c r="EG70" s="30" t="s">
        <v>149</v>
      </c>
      <c r="EH70" s="30" t="s">
        <v>150</v>
      </c>
      <c r="EI70" s="30" t="s">
        <v>150</v>
      </c>
      <c r="EJ70" s="30" t="s">
        <v>149</v>
      </c>
      <c r="EK70" s="30" t="s">
        <v>149</v>
      </c>
      <c r="EL70" s="30" t="s">
        <v>675</v>
      </c>
      <c r="EM70" s="30" t="s">
        <v>676</v>
      </c>
      <c r="EN70" s="30" t="s">
        <v>672</v>
      </c>
      <c r="EO70" s="30" t="s">
        <v>677</v>
      </c>
      <c r="EP70" s="30" t="s">
        <v>670</v>
      </c>
      <c r="EQ70" s="30" t="s">
        <v>678</v>
      </c>
      <c r="ER70" s="30" t="s">
        <v>679</v>
      </c>
      <c r="ES70" s="30" t="s">
        <v>680</v>
      </c>
    </row>
    <row r="71" spans="1:149" ht="15.75" customHeight="1" x14ac:dyDescent="0.35">
      <c r="A71" s="29">
        <v>69</v>
      </c>
      <c r="B71" s="30" t="s">
        <v>681</v>
      </c>
      <c r="C71" s="31" t="s">
        <v>664</v>
      </c>
      <c r="D71" s="30" t="s">
        <v>146</v>
      </c>
      <c r="E71" s="30" t="s">
        <v>595</v>
      </c>
      <c r="F71" s="30">
        <v>50</v>
      </c>
      <c r="G71" s="30">
        <v>3</v>
      </c>
      <c r="H71" s="30" t="s">
        <v>157</v>
      </c>
      <c r="I71" s="30" t="s">
        <v>158</v>
      </c>
      <c r="J71" s="32">
        <v>3000000</v>
      </c>
      <c r="K71" s="32">
        <v>2000000</v>
      </c>
      <c r="L71" s="30" t="s">
        <v>318</v>
      </c>
      <c r="M71" s="30" t="s">
        <v>147</v>
      </c>
      <c r="N71" s="30">
        <v>125</v>
      </c>
      <c r="O71" s="30" t="s">
        <v>682</v>
      </c>
      <c r="P71" s="30" t="s">
        <v>531</v>
      </c>
      <c r="Q71" s="30" t="s">
        <v>545</v>
      </c>
      <c r="R71" s="30" t="s">
        <v>149</v>
      </c>
      <c r="S71" s="30" t="s">
        <v>149</v>
      </c>
      <c r="T71" s="30" t="s">
        <v>149</v>
      </c>
      <c r="U71" s="30" t="s">
        <v>148</v>
      </c>
      <c r="V71" s="30" t="s">
        <v>148</v>
      </c>
      <c r="W71" s="30" t="s">
        <v>149</v>
      </c>
      <c r="X71" s="30" t="s">
        <v>149</v>
      </c>
      <c r="Y71" s="30" t="s">
        <v>149</v>
      </c>
      <c r="Z71" s="30" t="s">
        <v>149</v>
      </c>
      <c r="AA71" s="30" t="s">
        <v>148</v>
      </c>
      <c r="AB71" s="30" t="s">
        <v>149</v>
      </c>
      <c r="AC71" s="30" t="s">
        <v>149</v>
      </c>
      <c r="AD71" s="30" t="s">
        <v>149</v>
      </c>
      <c r="AE71" s="30" t="s">
        <v>149</v>
      </c>
      <c r="AF71" s="30" t="s">
        <v>149</v>
      </c>
      <c r="AG71" s="30" t="s">
        <v>149</v>
      </c>
      <c r="AH71" s="30" t="s">
        <v>148</v>
      </c>
      <c r="AI71" s="30" t="s">
        <v>148</v>
      </c>
      <c r="AJ71" s="30" t="s">
        <v>148</v>
      </c>
      <c r="AK71" s="30" t="s">
        <v>148</v>
      </c>
      <c r="AL71" s="30" t="s">
        <v>149</v>
      </c>
      <c r="AM71" s="30" t="s">
        <v>149</v>
      </c>
      <c r="AN71" s="30" t="s">
        <v>149</v>
      </c>
      <c r="AO71" s="30" t="s">
        <v>149</v>
      </c>
      <c r="AP71" s="30" t="s">
        <v>149</v>
      </c>
      <c r="AQ71" s="30" t="s">
        <v>149</v>
      </c>
      <c r="AR71" s="30" t="s">
        <v>149</v>
      </c>
      <c r="AS71" s="30" t="s">
        <v>149</v>
      </c>
      <c r="AT71" s="30" t="s">
        <v>149</v>
      </c>
      <c r="AU71" s="30" t="s">
        <v>150</v>
      </c>
      <c r="AV71" s="30" t="s">
        <v>150</v>
      </c>
      <c r="AW71" s="30" t="s">
        <v>149</v>
      </c>
      <c r="AX71" s="30" t="s">
        <v>149</v>
      </c>
      <c r="AY71" s="30" t="s">
        <v>148</v>
      </c>
      <c r="AZ71" s="30" t="s">
        <v>148</v>
      </c>
      <c r="BA71" s="30" t="s">
        <v>148</v>
      </c>
      <c r="BB71" s="30" t="s">
        <v>148</v>
      </c>
      <c r="BC71" s="25" t="s">
        <v>149</v>
      </c>
      <c r="BD71" s="30" t="s">
        <v>150</v>
      </c>
      <c r="BE71" s="30" t="s">
        <v>149</v>
      </c>
      <c r="BF71" s="30" t="s">
        <v>148</v>
      </c>
      <c r="BG71" s="30" t="s">
        <v>632</v>
      </c>
      <c r="BH71" s="30" t="s">
        <v>632</v>
      </c>
      <c r="BI71" s="30" t="s">
        <v>150</v>
      </c>
      <c r="BJ71" s="30" t="s">
        <v>149</v>
      </c>
      <c r="BK71" s="30" t="s">
        <v>148</v>
      </c>
      <c r="BL71" s="30" t="s">
        <v>149</v>
      </c>
      <c r="BM71" s="30" t="s">
        <v>150</v>
      </c>
      <c r="BN71" s="30" t="s">
        <v>150</v>
      </c>
      <c r="BO71" s="30" t="s">
        <v>149</v>
      </c>
      <c r="BP71" s="30" t="s">
        <v>149</v>
      </c>
      <c r="BQ71" s="30" t="s">
        <v>149</v>
      </c>
      <c r="BR71" s="30" t="s">
        <v>150</v>
      </c>
      <c r="BS71" s="30" t="s">
        <v>149</v>
      </c>
      <c r="BT71" s="30" t="s">
        <v>150</v>
      </c>
      <c r="BU71" s="30" t="s">
        <v>150</v>
      </c>
      <c r="BV71" s="30" t="s">
        <v>150</v>
      </c>
      <c r="BW71" s="30" t="s">
        <v>150</v>
      </c>
      <c r="BX71" s="30" t="s">
        <v>150</v>
      </c>
      <c r="BY71" s="30" t="s">
        <v>150</v>
      </c>
      <c r="BZ71" s="30" t="s">
        <v>149</v>
      </c>
      <c r="CA71" s="30" t="s">
        <v>149</v>
      </c>
      <c r="CB71" s="30" t="s">
        <v>149</v>
      </c>
      <c r="CC71" s="30" t="s">
        <v>149</v>
      </c>
      <c r="CD71" s="30" t="s">
        <v>149</v>
      </c>
      <c r="CE71" s="30" t="s">
        <v>150</v>
      </c>
      <c r="CF71" s="30" t="s">
        <v>150</v>
      </c>
      <c r="CG71" s="30" t="s">
        <v>149</v>
      </c>
      <c r="CH71" s="30" t="s">
        <v>148</v>
      </c>
      <c r="CI71" s="30" t="s">
        <v>148</v>
      </c>
      <c r="CJ71" s="30" t="s">
        <v>148</v>
      </c>
      <c r="CK71" s="30" t="s">
        <v>148</v>
      </c>
      <c r="CL71" s="30" t="s">
        <v>148</v>
      </c>
      <c r="CM71" s="30" t="s">
        <v>150</v>
      </c>
      <c r="CN71" s="30" t="s">
        <v>150</v>
      </c>
      <c r="CO71" s="30" t="s">
        <v>150</v>
      </c>
      <c r="CP71" s="30" t="s">
        <v>149</v>
      </c>
      <c r="CQ71" s="30" t="s">
        <v>148</v>
      </c>
      <c r="CR71" s="30" t="s">
        <v>148</v>
      </c>
      <c r="CS71" s="30" t="s">
        <v>150</v>
      </c>
      <c r="CT71" s="30" t="s">
        <v>150</v>
      </c>
      <c r="CU71" s="30" t="s">
        <v>150</v>
      </c>
      <c r="CV71" s="30" t="s">
        <v>149</v>
      </c>
      <c r="CW71" s="30" t="s">
        <v>148</v>
      </c>
      <c r="CX71" s="30" t="s">
        <v>148</v>
      </c>
      <c r="CY71" s="30" t="s">
        <v>149</v>
      </c>
      <c r="CZ71" s="30" t="s">
        <v>150</v>
      </c>
      <c r="DA71" s="30" t="s">
        <v>632</v>
      </c>
      <c r="DB71" s="30" t="s">
        <v>150</v>
      </c>
      <c r="DC71" s="30" t="s">
        <v>149</v>
      </c>
      <c r="DD71" s="30" t="s">
        <v>148</v>
      </c>
      <c r="DE71" s="30" t="s">
        <v>150</v>
      </c>
      <c r="DF71" s="30" t="s">
        <v>150</v>
      </c>
      <c r="DG71" s="30" t="s">
        <v>149</v>
      </c>
      <c r="DH71" s="30" t="s">
        <v>149</v>
      </c>
      <c r="DI71" s="30" t="s">
        <v>149</v>
      </c>
      <c r="DJ71" s="30" t="s">
        <v>150</v>
      </c>
      <c r="DK71" s="30" t="s">
        <v>150</v>
      </c>
      <c r="DL71" s="30" t="s">
        <v>149</v>
      </c>
      <c r="DM71" s="30" t="s">
        <v>149</v>
      </c>
      <c r="DN71" s="30" t="s">
        <v>149</v>
      </c>
      <c r="DO71" s="30" t="s">
        <v>150</v>
      </c>
      <c r="DP71" s="30" t="s">
        <v>149</v>
      </c>
      <c r="DQ71" s="30" t="s">
        <v>149</v>
      </c>
      <c r="DR71" s="30" t="s">
        <v>150</v>
      </c>
      <c r="DS71" s="30" t="s">
        <v>150</v>
      </c>
      <c r="DT71" s="30" t="s">
        <v>149</v>
      </c>
      <c r="DU71" s="30" t="s">
        <v>149</v>
      </c>
      <c r="DV71" s="30" t="s">
        <v>150</v>
      </c>
      <c r="DW71" s="30" t="s">
        <v>150</v>
      </c>
      <c r="DX71" s="30" t="s">
        <v>149</v>
      </c>
      <c r="DY71" s="30" t="s">
        <v>149</v>
      </c>
      <c r="DZ71" s="30" t="s">
        <v>150</v>
      </c>
      <c r="EA71" s="30" t="s">
        <v>150</v>
      </c>
      <c r="EB71" s="30" t="s">
        <v>149</v>
      </c>
      <c r="EC71" s="30" t="s">
        <v>149</v>
      </c>
      <c r="ED71" s="30" t="s">
        <v>149</v>
      </c>
      <c r="EE71" s="30" t="s">
        <v>149</v>
      </c>
      <c r="EF71" s="30" t="s">
        <v>150</v>
      </c>
      <c r="EG71" s="30" t="s">
        <v>149</v>
      </c>
      <c r="EH71" s="30" t="s">
        <v>148</v>
      </c>
      <c r="EI71" s="30" t="s">
        <v>148</v>
      </c>
      <c r="EJ71" s="30" t="s">
        <v>149</v>
      </c>
      <c r="EK71" s="30" t="s">
        <v>149</v>
      </c>
      <c r="EL71" s="30" t="s">
        <v>683</v>
      </c>
      <c r="EM71" s="30" t="s">
        <v>684</v>
      </c>
      <c r="EN71" s="30" t="s">
        <v>685</v>
      </c>
      <c r="EO71" s="30" t="s">
        <v>686</v>
      </c>
      <c r="EP71" s="30" t="s">
        <v>687</v>
      </c>
      <c r="EQ71" s="2" t="s">
        <v>688</v>
      </c>
      <c r="ER71" s="2" t="s">
        <v>689</v>
      </c>
      <c r="ES71" s="30" t="s">
        <v>540</v>
      </c>
    </row>
    <row r="72" spans="1:149" ht="15.75" customHeight="1" x14ac:dyDescent="0.35">
      <c r="A72" s="29">
        <v>70</v>
      </c>
      <c r="B72" s="30" t="s">
        <v>690</v>
      </c>
      <c r="C72" s="31" t="s">
        <v>664</v>
      </c>
      <c r="D72" s="30" t="s">
        <v>368</v>
      </c>
      <c r="E72" s="30" t="s">
        <v>595</v>
      </c>
      <c r="F72" s="30">
        <v>63</v>
      </c>
      <c r="G72" s="30">
        <v>3</v>
      </c>
      <c r="H72" s="30" t="s">
        <v>157</v>
      </c>
      <c r="I72" s="30" t="s">
        <v>691</v>
      </c>
      <c r="J72" s="32">
        <v>1500000</v>
      </c>
      <c r="K72" s="32">
        <v>1500000</v>
      </c>
      <c r="L72" s="30" t="s">
        <v>318</v>
      </c>
      <c r="M72" s="30" t="s">
        <v>147</v>
      </c>
      <c r="N72" s="30">
        <v>100</v>
      </c>
      <c r="O72" s="30" t="s">
        <v>692</v>
      </c>
      <c r="P72" s="30" t="s">
        <v>693</v>
      </c>
      <c r="Q72" s="30" t="s">
        <v>545</v>
      </c>
      <c r="R72" s="30" t="s">
        <v>149</v>
      </c>
      <c r="S72" s="30" t="s">
        <v>148</v>
      </c>
      <c r="T72" s="30" t="s">
        <v>149</v>
      </c>
      <c r="U72" s="30" t="s">
        <v>149</v>
      </c>
      <c r="V72" s="30" t="s">
        <v>149</v>
      </c>
      <c r="W72" s="30" t="s">
        <v>149</v>
      </c>
      <c r="X72" s="30" t="s">
        <v>149</v>
      </c>
      <c r="Y72" s="30" t="s">
        <v>149</v>
      </c>
      <c r="Z72" s="30" t="s">
        <v>149</v>
      </c>
      <c r="AA72" s="30" t="s">
        <v>148</v>
      </c>
      <c r="AB72" s="30" t="s">
        <v>149</v>
      </c>
      <c r="AC72" s="30" t="s">
        <v>149</v>
      </c>
      <c r="AD72" s="30" t="s">
        <v>149</v>
      </c>
      <c r="AE72" s="30" t="s">
        <v>149</v>
      </c>
      <c r="AF72" s="30" t="s">
        <v>149</v>
      </c>
      <c r="AG72" s="30" t="s">
        <v>148</v>
      </c>
      <c r="AH72" s="30" t="s">
        <v>149</v>
      </c>
      <c r="AI72" s="30" t="s">
        <v>149</v>
      </c>
      <c r="AJ72" s="30" t="s">
        <v>149</v>
      </c>
      <c r="AK72" s="30" t="s">
        <v>149</v>
      </c>
      <c r="AL72" s="30" t="s">
        <v>149</v>
      </c>
      <c r="AM72" s="30" t="s">
        <v>149</v>
      </c>
      <c r="AN72" s="30" t="s">
        <v>149</v>
      </c>
      <c r="AO72" s="30" t="s">
        <v>149</v>
      </c>
      <c r="AP72" s="30" t="s">
        <v>149</v>
      </c>
      <c r="AQ72" s="30" t="s">
        <v>149</v>
      </c>
      <c r="AR72" s="30" t="s">
        <v>149</v>
      </c>
      <c r="AS72" s="30" t="s">
        <v>149</v>
      </c>
      <c r="AT72" s="30" t="s">
        <v>149</v>
      </c>
      <c r="AU72" s="30" t="s">
        <v>149</v>
      </c>
      <c r="AV72" s="30" t="s">
        <v>149</v>
      </c>
      <c r="AW72" s="30" t="s">
        <v>149</v>
      </c>
      <c r="AX72" s="30" t="s">
        <v>149</v>
      </c>
      <c r="AY72" s="30" t="s">
        <v>149</v>
      </c>
      <c r="AZ72" s="30" t="s">
        <v>149</v>
      </c>
      <c r="BA72" s="30" t="s">
        <v>149</v>
      </c>
      <c r="BB72" s="30" t="s">
        <v>149</v>
      </c>
      <c r="BC72" s="25" t="s">
        <v>149</v>
      </c>
      <c r="BD72" s="30" t="s">
        <v>150</v>
      </c>
      <c r="BE72" s="30" t="s">
        <v>149</v>
      </c>
      <c r="BF72" s="30" t="s">
        <v>148</v>
      </c>
      <c r="BG72" s="30" t="s">
        <v>149</v>
      </c>
      <c r="BH72" s="30" t="s">
        <v>149</v>
      </c>
      <c r="BI72" s="30" t="s">
        <v>148</v>
      </c>
      <c r="BJ72" s="30" t="s">
        <v>149</v>
      </c>
      <c r="BK72" s="30" t="s">
        <v>149</v>
      </c>
      <c r="BL72" s="30" t="s">
        <v>149</v>
      </c>
      <c r="BM72" s="30" t="s">
        <v>148</v>
      </c>
      <c r="BN72" s="30" t="s">
        <v>149</v>
      </c>
      <c r="BO72" s="30" t="s">
        <v>149</v>
      </c>
      <c r="BP72" s="30" t="s">
        <v>148</v>
      </c>
      <c r="BQ72" s="30" t="s">
        <v>149</v>
      </c>
      <c r="BR72" s="30" t="s">
        <v>149</v>
      </c>
      <c r="BS72" s="30" t="s">
        <v>148</v>
      </c>
      <c r="BT72" s="30" t="s">
        <v>149</v>
      </c>
      <c r="BU72" s="30" t="s">
        <v>149</v>
      </c>
      <c r="BV72" s="30" t="s">
        <v>148</v>
      </c>
      <c r="BW72" s="30" t="s">
        <v>149</v>
      </c>
      <c r="BX72" s="30" t="s">
        <v>149</v>
      </c>
      <c r="BY72" s="30" t="s">
        <v>149</v>
      </c>
      <c r="BZ72" s="30" t="s">
        <v>149</v>
      </c>
      <c r="CA72" s="30" t="s">
        <v>148</v>
      </c>
      <c r="CB72" s="30" t="s">
        <v>149</v>
      </c>
      <c r="CC72" s="30" t="s">
        <v>149</v>
      </c>
      <c r="CD72" s="30" t="s">
        <v>149</v>
      </c>
      <c r="CE72" s="30" t="s">
        <v>149</v>
      </c>
      <c r="CF72" s="30" t="s">
        <v>149</v>
      </c>
      <c r="CG72" s="30" t="s">
        <v>149</v>
      </c>
      <c r="CH72" s="30" t="s">
        <v>150</v>
      </c>
      <c r="CI72" s="30" t="s">
        <v>149</v>
      </c>
      <c r="CJ72" s="30" t="s">
        <v>148</v>
      </c>
      <c r="CK72" s="30" t="s">
        <v>149</v>
      </c>
      <c r="CL72" s="30" t="s">
        <v>149</v>
      </c>
      <c r="CM72" s="30" t="s">
        <v>149</v>
      </c>
      <c r="CN72" s="30" t="s">
        <v>149</v>
      </c>
      <c r="CO72" s="30" t="s">
        <v>149</v>
      </c>
      <c r="CP72" s="30" t="s">
        <v>149</v>
      </c>
      <c r="CQ72" s="30" t="s">
        <v>149</v>
      </c>
      <c r="CR72" s="30" t="s">
        <v>149</v>
      </c>
      <c r="CS72" s="30" t="s">
        <v>149</v>
      </c>
      <c r="CT72" s="30" t="s">
        <v>148</v>
      </c>
      <c r="CU72" s="30" t="s">
        <v>149</v>
      </c>
      <c r="CV72" s="30" t="s">
        <v>149</v>
      </c>
      <c r="CW72" s="30" t="s">
        <v>149</v>
      </c>
      <c r="CX72" s="30" t="s">
        <v>150</v>
      </c>
      <c r="CY72" s="30" t="s">
        <v>149</v>
      </c>
      <c r="CZ72" s="30" t="s">
        <v>149</v>
      </c>
      <c r="DA72" s="30" t="s">
        <v>148</v>
      </c>
      <c r="DB72" s="30" t="s">
        <v>149</v>
      </c>
      <c r="DC72" s="30" t="s">
        <v>149</v>
      </c>
      <c r="DD72" s="30" t="s">
        <v>149</v>
      </c>
      <c r="DE72" s="30" t="s">
        <v>149</v>
      </c>
      <c r="DF72" s="30" t="s">
        <v>150</v>
      </c>
      <c r="DG72" s="30" t="s">
        <v>149</v>
      </c>
      <c r="DH72" s="30" t="s">
        <v>148</v>
      </c>
      <c r="DI72" s="30" t="s">
        <v>149</v>
      </c>
      <c r="DJ72" s="30" t="s">
        <v>149</v>
      </c>
      <c r="DK72" s="30" t="s">
        <v>149</v>
      </c>
      <c r="DL72" s="30" t="s">
        <v>149</v>
      </c>
      <c r="DM72" s="30" t="s">
        <v>149</v>
      </c>
      <c r="DN72" s="30" t="s">
        <v>150</v>
      </c>
      <c r="DO72" s="30" t="s">
        <v>149</v>
      </c>
      <c r="DP72" s="30" t="s">
        <v>149</v>
      </c>
      <c r="DQ72" s="30" t="s">
        <v>149</v>
      </c>
      <c r="DR72" s="30" t="s">
        <v>149</v>
      </c>
      <c r="DS72" s="30" t="s">
        <v>148</v>
      </c>
      <c r="DT72" s="30" t="s">
        <v>149</v>
      </c>
      <c r="DU72" s="30" t="s">
        <v>149</v>
      </c>
      <c r="DV72" s="30" t="s">
        <v>149</v>
      </c>
      <c r="DW72" s="30" t="s">
        <v>149</v>
      </c>
      <c r="DX72" s="30" t="s">
        <v>148</v>
      </c>
      <c r="DY72" s="30" t="s">
        <v>149</v>
      </c>
      <c r="DZ72" s="30" t="s">
        <v>149</v>
      </c>
      <c r="EA72" s="30" t="s">
        <v>148</v>
      </c>
      <c r="EB72" s="30" t="s">
        <v>149</v>
      </c>
      <c r="EC72" s="30" t="s">
        <v>149</v>
      </c>
      <c r="ED72" s="30" t="s">
        <v>149</v>
      </c>
      <c r="EE72" s="30" t="s">
        <v>149</v>
      </c>
      <c r="EF72" s="30" t="s">
        <v>149</v>
      </c>
      <c r="EG72" s="30" t="s">
        <v>149</v>
      </c>
      <c r="EH72" s="30" t="s">
        <v>148</v>
      </c>
      <c r="EI72" s="30" t="s">
        <v>149</v>
      </c>
      <c r="EJ72" s="30" t="s">
        <v>149</v>
      </c>
      <c r="EK72" s="30" t="s">
        <v>149</v>
      </c>
      <c r="EL72" s="2" t="s">
        <v>694</v>
      </c>
      <c r="EM72" s="2" t="s">
        <v>695</v>
      </c>
      <c r="EN72" s="2" t="s">
        <v>696</v>
      </c>
      <c r="EO72" s="2" t="s">
        <v>697</v>
      </c>
      <c r="EP72" s="30" t="s">
        <v>698</v>
      </c>
      <c r="EQ72" s="30" t="s">
        <v>699</v>
      </c>
      <c r="ER72" s="30" t="s">
        <v>700</v>
      </c>
      <c r="ES72" s="30" t="s">
        <v>540</v>
      </c>
    </row>
    <row r="73" spans="1:149" ht="15.75" customHeight="1" x14ac:dyDescent="0.35">
      <c r="A73" s="29">
        <v>71</v>
      </c>
      <c r="B73" s="30" t="s">
        <v>701</v>
      </c>
      <c r="C73" s="31" t="s">
        <v>702</v>
      </c>
      <c r="D73" s="30" t="s">
        <v>146</v>
      </c>
      <c r="E73" s="30" t="s">
        <v>595</v>
      </c>
      <c r="F73" s="30">
        <v>60</v>
      </c>
      <c r="G73" s="30">
        <v>3</v>
      </c>
      <c r="H73" s="30" t="s">
        <v>157</v>
      </c>
      <c r="I73" s="30" t="s">
        <v>210</v>
      </c>
      <c r="J73" s="32">
        <v>3000000</v>
      </c>
      <c r="K73" s="32">
        <v>2500000</v>
      </c>
      <c r="L73" s="30" t="s">
        <v>703</v>
      </c>
      <c r="M73" s="30" t="s">
        <v>147</v>
      </c>
      <c r="N73" s="30">
        <v>40</v>
      </c>
      <c r="O73" s="30" t="s">
        <v>704</v>
      </c>
      <c r="P73" s="30" t="s">
        <v>705</v>
      </c>
      <c r="Q73" s="30" t="s">
        <v>545</v>
      </c>
      <c r="R73" s="30" t="s">
        <v>149</v>
      </c>
      <c r="S73" s="30" t="s">
        <v>149</v>
      </c>
      <c r="T73" s="30" t="s">
        <v>149</v>
      </c>
      <c r="U73" s="30" t="s">
        <v>149</v>
      </c>
      <c r="V73" s="30" t="s">
        <v>149</v>
      </c>
      <c r="W73" s="30" t="s">
        <v>149</v>
      </c>
      <c r="X73" s="30" t="s">
        <v>149</v>
      </c>
      <c r="Y73" s="30" t="s">
        <v>149</v>
      </c>
      <c r="Z73" s="30" t="s">
        <v>149</v>
      </c>
      <c r="AA73" s="30" t="s">
        <v>149</v>
      </c>
      <c r="AB73" s="30" t="s">
        <v>149</v>
      </c>
      <c r="AC73" s="30" t="s">
        <v>149</v>
      </c>
      <c r="AD73" s="30" t="s">
        <v>149</v>
      </c>
      <c r="AE73" s="30" t="s">
        <v>149</v>
      </c>
      <c r="AF73" s="30" t="s">
        <v>149</v>
      </c>
      <c r="AG73" s="30" t="s">
        <v>149</v>
      </c>
      <c r="AH73" s="30" t="s">
        <v>149</v>
      </c>
      <c r="AI73" s="30" t="s">
        <v>149</v>
      </c>
      <c r="AJ73" s="30" t="s">
        <v>149</v>
      </c>
      <c r="AK73" s="30" t="s">
        <v>149</v>
      </c>
      <c r="AL73" s="30" t="s">
        <v>149</v>
      </c>
      <c r="AM73" s="30" t="s">
        <v>148</v>
      </c>
      <c r="AN73" s="30" t="s">
        <v>149</v>
      </c>
      <c r="AO73" s="30" t="s">
        <v>149</v>
      </c>
      <c r="AP73" s="30" t="s">
        <v>149</v>
      </c>
      <c r="AQ73" s="30" t="s">
        <v>149</v>
      </c>
      <c r="AR73" s="30" t="s">
        <v>149</v>
      </c>
      <c r="AS73" s="30" t="s">
        <v>149</v>
      </c>
      <c r="AT73" s="30" t="s">
        <v>149</v>
      </c>
      <c r="AU73" s="30" t="s">
        <v>149</v>
      </c>
      <c r="AV73" s="30" t="s">
        <v>149</v>
      </c>
      <c r="AW73" s="30" t="s">
        <v>149</v>
      </c>
      <c r="AX73" s="30" t="s">
        <v>149</v>
      </c>
      <c r="AY73" s="30" t="s">
        <v>149</v>
      </c>
      <c r="AZ73" s="30" t="s">
        <v>149</v>
      </c>
      <c r="BA73" s="30" t="s">
        <v>149</v>
      </c>
      <c r="BB73" s="30" t="s">
        <v>149</v>
      </c>
      <c r="BC73" s="25" t="s">
        <v>149</v>
      </c>
      <c r="BD73" s="30" t="s">
        <v>149</v>
      </c>
      <c r="BE73" s="30" t="s">
        <v>149</v>
      </c>
      <c r="BF73" s="30" t="s">
        <v>149</v>
      </c>
      <c r="BG73" s="30" t="s">
        <v>150</v>
      </c>
      <c r="BH73" s="30" t="s">
        <v>149</v>
      </c>
      <c r="BI73" s="30" t="s">
        <v>149</v>
      </c>
      <c r="BJ73" s="30" t="s">
        <v>148</v>
      </c>
      <c r="BK73" s="30" t="s">
        <v>149</v>
      </c>
      <c r="BL73" s="30" t="s">
        <v>149</v>
      </c>
      <c r="BM73" s="30" t="s">
        <v>149</v>
      </c>
      <c r="BN73" s="30" t="s">
        <v>149</v>
      </c>
      <c r="BO73" s="30" t="s">
        <v>149</v>
      </c>
      <c r="BP73" s="30" t="s">
        <v>149</v>
      </c>
      <c r="BQ73" s="30" t="s">
        <v>149</v>
      </c>
      <c r="BR73" s="30" t="s">
        <v>149</v>
      </c>
      <c r="BS73" s="30" t="s">
        <v>149</v>
      </c>
      <c r="BT73" s="30" t="s">
        <v>149</v>
      </c>
      <c r="BU73" s="30" t="s">
        <v>149</v>
      </c>
      <c r="BV73" s="30" t="s">
        <v>149</v>
      </c>
      <c r="BW73" s="30" t="s">
        <v>149</v>
      </c>
      <c r="BX73" s="30" t="s">
        <v>148</v>
      </c>
      <c r="BY73" s="30" t="s">
        <v>149</v>
      </c>
      <c r="BZ73" s="30" t="s">
        <v>149</v>
      </c>
      <c r="CA73" s="30" t="s">
        <v>149</v>
      </c>
      <c r="CB73" s="30" t="s">
        <v>149</v>
      </c>
      <c r="CC73" s="30" t="s">
        <v>149</v>
      </c>
      <c r="CD73" s="30" t="s">
        <v>149</v>
      </c>
      <c r="CE73" s="30" t="s">
        <v>149</v>
      </c>
      <c r="CF73" s="30" t="s">
        <v>149</v>
      </c>
      <c r="CG73" s="30" t="s">
        <v>149</v>
      </c>
      <c r="CH73" s="30" t="s">
        <v>149</v>
      </c>
      <c r="CI73" s="30" t="s">
        <v>149</v>
      </c>
      <c r="CJ73" s="30" t="s">
        <v>149</v>
      </c>
      <c r="CK73" s="30" t="s">
        <v>149</v>
      </c>
      <c r="CL73" s="30" t="s">
        <v>149</v>
      </c>
      <c r="CM73" s="30" t="s">
        <v>150</v>
      </c>
      <c r="CN73" s="30" t="s">
        <v>149</v>
      </c>
      <c r="CO73" s="30" t="s">
        <v>149</v>
      </c>
      <c r="CP73" s="30" t="s">
        <v>149</v>
      </c>
      <c r="CQ73" s="30" t="s">
        <v>149</v>
      </c>
      <c r="CR73" s="30" t="s">
        <v>149</v>
      </c>
      <c r="CS73" s="30" t="s">
        <v>149</v>
      </c>
      <c r="CT73" s="30" t="s">
        <v>149</v>
      </c>
      <c r="CU73" s="30" t="s">
        <v>149</v>
      </c>
      <c r="CV73" s="30" t="s">
        <v>148</v>
      </c>
      <c r="CW73" s="30" t="s">
        <v>149</v>
      </c>
      <c r="CX73" s="30" t="s">
        <v>148</v>
      </c>
      <c r="CY73" s="30" t="s">
        <v>149</v>
      </c>
      <c r="CZ73" s="30" t="s">
        <v>149</v>
      </c>
      <c r="DA73" s="30" t="s">
        <v>149</v>
      </c>
      <c r="DB73" s="30" t="s">
        <v>149</v>
      </c>
      <c r="DC73" s="30" t="s">
        <v>149</v>
      </c>
      <c r="DD73" s="30" t="s">
        <v>149</v>
      </c>
      <c r="DE73" s="30" t="s">
        <v>149</v>
      </c>
      <c r="DF73" s="30" t="s">
        <v>149</v>
      </c>
      <c r="DG73" s="30" t="s">
        <v>149</v>
      </c>
      <c r="DH73" s="30" t="s">
        <v>149</v>
      </c>
      <c r="DI73" s="30" t="s">
        <v>149</v>
      </c>
      <c r="DJ73" s="30" t="s">
        <v>148</v>
      </c>
      <c r="DK73" s="30" t="s">
        <v>149</v>
      </c>
      <c r="DL73" s="30" t="s">
        <v>149</v>
      </c>
      <c r="DM73" s="30" t="s">
        <v>150</v>
      </c>
      <c r="DN73" s="30" t="s">
        <v>149</v>
      </c>
      <c r="DO73" s="30" t="s">
        <v>149</v>
      </c>
      <c r="DP73" s="30" t="s">
        <v>149</v>
      </c>
      <c r="DQ73" s="30" t="s">
        <v>149</v>
      </c>
      <c r="DR73" s="30" t="s">
        <v>149</v>
      </c>
      <c r="DS73" s="30" t="s">
        <v>149</v>
      </c>
      <c r="DT73" s="30" t="s">
        <v>149</v>
      </c>
      <c r="DU73" s="30" t="s">
        <v>150</v>
      </c>
      <c r="DV73" s="30" t="s">
        <v>149</v>
      </c>
      <c r="DW73" s="30" t="s">
        <v>149</v>
      </c>
      <c r="DX73" s="30" t="s">
        <v>149</v>
      </c>
      <c r="DY73" s="30" t="s">
        <v>149</v>
      </c>
      <c r="DZ73" s="30" t="s">
        <v>149</v>
      </c>
      <c r="EA73" s="30" t="s">
        <v>149</v>
      </c>
      <c r="EB73" s="30" t="s">
        <v>149</v>
      </c>
      <c r="EC73" s="30" t="s">
        <v>149</v>
      </c>
      <c r="ED73" s="30" t="s">
        <v>149</v>
      </c>
      <c r="EE73" s="30" t="s">
        <v>149</v>
      </c>
      <c r="EF73" s="30" t="s">
        <v>149</v>
      </c>
      <c r="EG73" s="30" t="s">
        <v>149</v>
      </c>
      <c r="EH73" s="30" t="s">
        <v>149</v>
      </c>
      <c r="EI73" s="30" t="s">
        <v>149</v>
      </c>
      <c r="EJ73" s="30" t="s">
        <v>149</v>
      </c>
      <c r="EK73" s="30" t="s">
        <v>149</v>
      </c>
      <c r="EL73" s="30" t="s">
        <v>706</v>
      </c>
      <c r="EM73" s="30" t="s">
        <v>707</v>
      </c>
      <c r="EN73" s="30" t="s">
        <v>708</v>
      </c>
      <c r="EO73" s="30" t="s">
        <v>709</v>
      </c>
      <c r="EP73" s="30" t="s">
        <v>710</v>
      </c>
      <c r="EQ73" s="30" t="s">
        <v>711</v>
      </c>
      <c r="ER73" s="30" t="s">
        <v>712</v>
      </c>
      <c r="ES73" s="30" t="s">
        <v>274</v>
      </c>
    </row>
    <row r="74" spans="1:149" ht="15.75" customHeight="1" x14ac:dyDescent="0.35">
      <c r="A74" s="29">
        <v>72</v>
      </c>
      <c r="B74" s="30" t="s">
        <v>713</v>
      </c>
      <c r="C74" s="31" t="s">
        <v>702</v>
      </c>
      <c r="D74" s="30" t="s">
        <v>146</v>
      </c>
      <c r="E74" s="30" t="s">
        <v>595</v>
      </c>
      <c r="F74" s="30">
        <v>35</v>
      </c>
      <c r="G74" s="30">
        <v>4</v>
      </c>
      <c r="H74" s="30" t="s">
        <v>157</v>
      </c>
      <c r="I74" s="30" t="s">
        <v>158</v>
      </c>
      <c r="J74" s="32">
        <v>4000000</v>
      </c>
      <c r="K74" s="32">
        <v>3000000</v>
      </c>
      <c r="L74" s="30" t="s">
        <v>318</v>
      </c>
      <c r="M74" s="30" t="s">
        <v>147</v>
      </c>
      <c r="N74" s="30">
        <v>100</v>
      </c>
      <c r="O74" s="30" t="s">
        <v>692</v>
      </c>
      <c r="P74" s="30" t="s">
        <v>714</v>
      </c>
      <c r="Q74" s="30" t="s">
        <v>545</v>
      </c>
      <c r="R74" s="30" t="s">
        <v>149</v>
      </c>
      <c r="S74" s="30" t="s">
        <v>149</v>
      </c>
      <c r="T74" s="30" t="s">
        <v>149</v>
      </c>
      <c r="U74" s="30" t="s">
        <v>149</v>
      </c>
      <c r="V74" s="30" t="s">
        <v>149</v>
      </c>
      <c r="W74" s="30" t="s">
        <v>149</v>
      </c>
      <c r="X74" s="30" t="s">
        <v>149</v>
      </c>
      <c r="Y74" s="30" t="s">
        <v>149</v>
      </c>
      <c r="Z74" s="30" t="s">
        <v>149</v>
      </c>
      <c r="AA74" s="30" t="s">
        <v>149</v>
      </c>
      <c r="AB74" s="30" t="s">
        <v>149</v>
      </c>
      <c r="AC74" s="30" t="s">
        <v>149</v>
      </c>
      <c r="AD74" s="30" t="s">
        <v>149</v>
      </c>
      <c r="AE74" s="30" t="s">
        <v>148</v>
      </c>
      <c r="AF74" s="30" t="s">
        <v>149</v>
      </c>
      <c r="AG74" s="30" t="s">
        <v>148</v>
      </c>
      <c r="AH74" s="30" t="s">
        <v>149</v>
      </c>
      <c r="AI74" s="30" t="s">
        <v>148</v>
      </c>
      <c r="AJ74" s="30" t="s">
        <v>149</v>
      </c>
      <c r="AK74" s="30" t="s">
        <v>149</v>
      </c>
      <c r="AL74" s="30" t="s">
        <v>149</v>
      </c>
      <c r="AM74" s="30" t="s">
        <v>149</v>
      </c>
      <c r="AN74" s="30" t="s">
        <v>149</v>
      </c>
      <c r="AO74" s="30" t="s">
        <v>149</v>
      </c>
      <c r="AP74" s="30" t="s">
        <v>149</v>
      </c>
      <c r="AQ74" s="30" t="s">
        <v>149</v>
      </c>
      <c r="AR74" s="30" t="s">
        <v>149</v>
      </c>
      <c r="AS74" s="30" t="s">
        <v>148</v>
      </c>
      <c r="AT74" s="30" t="s">
        <v>149</v>
      </c>
      <c r="AU74" s="30" t="s">
        <v>149</v>
      </c>
      <c r="AV74" s="30" t="s">
        <v>149</v>
      </c>
      <c r="AW74" s="30" t="s">
        <v>149</v>
      </c>
      <c r="AX74" s="30" t="s">
        <v>149</v>
      </c>
      <c r="AY74" s="30" t="s">
        <v>149</v>
      </c>
      <c r="AZ74" s="30" t="s">
        <v>149</v>
      </c>
      <c r="BA74" s="30" t="s">
        <v>149</v>
      </c>
      <c r="BB74" s="30" t="s">
        <v>149</v>
      </c>
      <c r="BC74" s="25" t="s">
        <v>149</v>
      </c>
      <c r="BD74" s="30" t="s">
        <v>149</v>
      </c>
      <c r="BE74" s="30" t="s">
        <v>149</v>
      </c>
      <c r="BF74" s="30" t="s">
        <v>149</v>
      </c>
      <c r="BG74" s="30" t="s">
        <v>149</v>
      </c>
      <c r="BH74" s="30" t="s">
        <v>149</v>
      </c>
      <c r="BI74" s="30" t="s">
        <v>149</v>
      </c>
      <c r="BJ74" s="30" t="s">
        <v>148</v>
      </c>
      <c r="BK74" s="30" t="s">
        <v>149</v>
      </c>
      <c r="BL74" s="30" t="s">
        <v>149</v>
      </c>
      <c r="BM74" s="30" t="s">
        <v>149</v>
      </c>
      <c r="BN74" s="30" t="s">
        <v>149</v>
      </c>
      <c r="BO74" s="30" t="s">
        <v>149</v>
      </c>
      <c r="BP74" s="30" t="s">
        <v>148</v>
      </c>
      <c r="BQ74" s="30" t="s">
        <v>149</v>
      </c>
      <c r="BR74" s="30" t="s">
        <v>149</v>
      </c>
      <c r="BS74" s="30" t="s">
        <v>149</v>
      </c>
      <c r="BT74" s="30" t="s">
        <v>149</v>
      </c>
      <c r="BU74" s="30" t="s">
        <v>149</v>
      </c>
      <c r="BV74" s="30" t="s">
        <v>149</v>
      </c>
      <c r="BW74" s="30" t="s">
        <v>149</v>
      </c>
      <c r="BX74" s="30" t="s">
        <v>149</v>
      </c>
      <c r="BY74" s="30" t="s">
        <v>149</v>
      </c>
      <c r="BZ74" s="30" t="s">
        <v>149</v>
      </c>
      <c r="CA74" s="30" t="s">
        <v>149</v>
      </c>
      <c r="CB74" s="30" t="s">
        <v>149</v>
      </c>
      <c r="CC74" s="30" t="s">
        <v>149</v>
      </c>
      <c r="CD74" s="30" t="s">
        <v>149</v>
      </c>
      <c r="CE74" s="30" t="s">
        <v>149</v>
      </c>
      <c r="CF74" s="30" t="s">
        <v>149</v>
      </c>
      <c r="CG74" s="30" t="s">
        <v>149</v>
      </c>
      <c r="CH74" s="30" t="s">
        <v>149</v>
      </c>
      <c r="CI74" s="30" t="s">
        <v>149</v>
      </c>
      <c r="CJ74" s="30" t="s">
        <v>149</v>
      </c>
      <c r="CK74" s="30" t="s">
        <v>149</v>
      </c>
      <c r="CL74" s="30" t="s">
        <v>149</v>
      </c>
      <c r="CM74" s="30" t="s">
        <v>149</v>
      </c>
      <c r="CN74" s="30" t="s">
        <v>149</v>
      </c>
      <c r="CO74" s="30" t="s">
        <v>149</v>
      </c>
      <c r="CP74" s="30" t="s">
        <v>149</v>
      </c>
      <c r="CQ74" s="30" t="s">
        <v>149</v>
      </c>
      <c r="CR74" s="30" t="s">
        <v>149</v>
      </c>
      <c r="CS74" s="30" t="s">
        <v>149</v>
      </c>
      <c r="CT74" s="30" t="s">
        <v>148</v>
      </c>
      <c r="CU74" s="30" t="s">
        <v>149</v>
      </c>
      <c r="CV74" s="30" t="s">
        <v>149</v>
      </c>
      <c r="CW74" s="30" t="s">
        <v>149</v>
      </c>
      <c r="CX74" s="30" t="s">
        <v>148</v>
      </c>
      <c r="CY74" s="30" t="s">
        <v>149</v>
      </c>
      <c r="CZ74" s="30" t="s">
        <v>148</v>
      </c>
      <c r="DA74" s="30" t="s">
        <v>149</v>
      </c>
      <c r="DB74" s="30" t="s">
        <v>149</v>
      </c>
      <c r="DC74" s="30" t="s">
        <v>149</v>
      </c>
      <c r="DD74" s="30" t="s">
        <v>149</v>
      </c>
      <c r="DE74" s="30" t="s">
        <v>149</v>
      </c>
      <c r="DF74" s="30" t="s">
        <v>149</v>
      </c>
      <c r="DG74" s="30" t="s">
        <v>149</v>
      </c>
      <c r="DH74" s="30" t="s">
        <v>149</v>
      </c>
      <c r="DI74" s="30" t="s">
        <v>149</v>
      </c>
      <c r="DJ74" s="30" t="s">
        <v>149</v>
      </c>
      <c r="DK74" s="30" t="s">
        <v>150</v>
      </c>
      <c r="DL74" s="30" t="s">
        <v>149</v>
      </c>
      <c r="DM74" s="30" t="s">
        <v>149</v>
      </c>
      <c r="DN74" s="30" t="s">
        <v>149</v>
      </c>
      <c r="DO74" s="30" t="s">
        <v>150</v>
      </c>
      <c r="DP74" s="30" t="s">
        <v>149</v>
      </c>
      <c r="DQ74" s="30" t="s">
        <v>149</v>
      </c>
      <c r="DR74" s="30" t="s">
        <v>149</v>
      </c>
      <c r="DS74" s="30" t="s">
        <v>149</v>
      </c>
      <c r="DT74" s="30" t="s">
        <v>149</v>
      </c>
      <c r="DU74" s="30" t="s">
        <v>150</v>
      </c>
      <c r="DV74" s="30" t="s">
        <v>149</v>
      </c>
      <c r="DW74" s="30" t="s">
        <v>149</v>
      </c>
      <c r="DX74" s="30" t="s">
        <v>149</v>
      </c>
      <c r="DY74" s="30" t="s">
        <v>149</v>
      </c>
      <c r="DZ74" s="30" t="s">
        <v>149</v>
      </c>
      <c r="EA74" s="30" t="s">
        <v>149</v>
      </c>
      <c r="EB74" s="30" t="s">
        <v>149</v>
      </c>
      <c r="EC74" s="30" t="s">
        <v>149</v>
      </c>
      <c r="ED74" s="30" t="s">
        <v>148</v>
      </c>
      <c r="EE74" s="30" t="s">
        <v>149</v>
      </c>
      <c r="EF74" s="30" t="s">
        <v>149</v>
      </c>
      <c r="EG74" s="30" t="s">
        <v>148</v>
      </c>
      <c r="EH74" s="30" t="s">
        <v>149</v>
      </c>
      <c r="EI74" s="30" t="s">
        <v>148</v>
      </c>
      <c r="EJ74" s="30" t="s">
        <v>148</v>
      </c>
      <c r="EK74" s="30" t="s">
        <v>148</v>
      </c>
      <c r="EL74" s="30" t="s">
        <v>715</v>
      </c>
      <c r="EM74" s="30" t="s">
        <v>676</v>
      </c>
      <c r="EN74" s="30" t="s">
        <v>716</v>
      </c>
      <c r="EO74" s="30" t="s">
        <v>717</v>
      </c>
      <c r="EP74" s="30" t="s">
        <v>710</v>
      </c>
      <c r="EQ74" s="30" t="s">
        <v>671</v>
      </c>
      <c r="ER74" s="30"/>
      <c r="ES74" s="30" t="s">
        <v>274</v>
      </c>
    </row>
    <row r="75" spans="1:149" ht="15.75" customHeight="1" x14ac:dyDescent="0.35">
      <c r="A75" s="34">
        <v>73</v>
      </c>
      <c r="B75" s="17" t="s">
        <v>718</v>
      </c>
      <c r="C75" s="36" t="s">
        <v>664</v>
      </c>
      <c r="D75" s="17" t="s">
        <v>146</v>
      </c>
      <c r="E75" s="30" t="s">
        <v>595</v>
      </c>
      <c r="F75" s="17">
        <v>56</v>
      </c>
      <c r="G75" s="17">
        <v>3</v>
      </c>
      <c r="H75" s="17" t="s">
        <v>157</v>
      </c>
      <c r="I75" s="17" t="s">
        <v>158</v>
      </c>
      <c r="J75" s="48">
        <v>3500000</v>
      </c>
      <c r="K75" s="48">
        <v>2500000</v>
      </c>
      <c r="L75" s="17" t="s">
        <v>173</v>
      </c>
      <c r="M75" s="17" t="s">
        <v>147</v>
      </c>
      <c r="N75" s="17">
        <v>250</v>
      </c>
      <c r="O75" s="17" t="s">
        <v>241</v>
      </c>
      <c r="P75" s="17" t="s">
        <v>719</v>
      </c>
      <c r="Q75" s="30" t="s">
        <v>545</v>
      </c>
      <c r="R75" s="17" t="s">
        <v>149</v>
      </c>
      <c r="S75" s="17" t="s">
        <v>148</v>
      </c>
      <c r="T75" s="30" t="s">
        <v>149</v>
      </c>
      <c r="U75" s="30" t="s">
        <v>149</v>
      </c>
      <c r="V75" s="30" t="s">
        <v>149</v>
      </c>
      <c r="W75" s="30" t="s">
        <v>149</v>
      </c>
      <c r="X75" s="30" t="s">
        <v>149</v>
      </c>
      <c r="Y75" s="17" t="s">
        <v>150</v>
      </c>
      <c r="Z75" s="30" t="s">
        <v>149</v>
      </c>
      <c r="AA75" s="30" t="s">
        <v>149</v>
      </c>
      <c r="AB75" s="30" t="s">
        <v>149</v>
      </c>
      <c r="AC75" s="30" t="s">
        <v>149</v>
      </c>
      <c r="AD75" s="30" t="s">
        <v>149</v>
      </c>
      <c r="AE75" s="30" t="s">
        <v>149</v>
      </c>
      <c r="AF75" s="30" t="s">
        <v>149</v>
      </c>
      <c r="AG75" s="30" t="s">
        <v>149</v>
      </c>
      <c r="AH75" s="30" t="s">
        <v>149</v>
      </c>
      <c r="AI75" s="30" t="s">
        <v>149</v>
      </c>
      <c r="AJ75" s="30" t="s">
        <v>149</v>
      </c>
      <c r="AK75" s="30" t="s">
        <v>149</v>
      </c>
      <c r="AL75" s="30" t="s">
        <v>149</v>
      </c>
      <c r="AM75" s="30" t="s">
        <v>148</v>
      </c>
      <c r="AN75" s="30" t="s">
        <v>149</v>
      </c>
      <c r="AO75" s="30" t="s">
        <v>149</v>
      </c>
      <c r="AP75" s="30" t="s">
        <v>149</v>
      </c>
      <c r="AQ75" s="17" t="s">
        <v>149</v>
      </c>
      <c r="AR75" s="17" t="s">
        <v>149</v>
      </c>
      <c r="AS75" s="17" t="s">
        <v>149</v>
      </c>
      <c r="AT75" s="17" t="s">
        <v>149</v>
      </c>
      <c r="AU75" s="30" t="s">
        <v>149</v>
      </c>
      <c r="AV75" s="30" t="s">
        <v>149</v>
      </c>
      <c r="AW75" s="30" t="s">
        <v>149</v>
      </c>
      <c r="AX75" s="30" t="s">
        <v>149</v>
      </c>
      <c r="AY75" s="30" t="s">
        <v>149</v>
      </c>
      <c r="AZ75" s="30" t="s">
        <v>149</v>
      </c>
      <c r="BA75" s="30" t="s">
        <v>149</v>
      </c>
      <c r="BB75" s="30" t="s">
        <v>149</v>
      </c>
      <c r="BC75" s="25" t="s">
        <v>149</v>
      </c>
      <c r="BD75" s="17" t="s">
        <v>150</v>
      </c>
      <c r="BE75" s="30" t="s">
        <v>149</v>
      </c>
      <c r="BF75" s="30" t="s">
        <v>149</v>
      </c>
      <c r="BG75" s="30" t="s">
        <v>150</v>
      </c>
      <c r="BH75" s="30" t="s">
        <v>149</v>
      </c>
      <c r="BI75" s="30" t="s">
        <v>149</v>
      </c>
      <c r="BJ75" s="30" t="s">
        <v>149</v>
      </c>
      <c r="BK75" s="30" t="s">
        <v>149</v>
      </c>
      <c r="BL75" s="30" t="s">
        <v>149</v>
      </c>
      <c r="BM75" s="30" t="s">
        <v>149</v>
      </c>
      <c r="BN75" s="30" t="s">
        <v>149</v>
      </c>
      <c r="BO75" s="17" t="s">
        <v>150</v>
      </c>
      <c r="BP75" s="30" t="s">
        <v>149</v>
      </c>
      <c r="BQ75" s="30" t="s">
        <v>149</v>
      </c>
      <c r="BR75" s="30" t="s">
        <v>149</v>
      </c>
      <c r="BS75" s="30" t="s">
        <v>149</v>
      </c>
      <c r="BT75" s="30" t="s">
        <v>149</v>
      </c>
      <c r="BU75" s="30" t="s">
        <v>149</v>
      </c>
      <c r="BV75" s="30" t="s">
        <v>149</v>
      </c>
      <c r="BW75" s="15" t="s">
        <v>150</v>
      </c>
      <c r="BX75" s="30" t="s">
        <v>149</v>
      </c>
      <c r="BY75" s="30" t="s">
        <v>149</v>
      </c>
      <c r="BZ75" s="30" t="s">
        <v>149</v>
      </c>
      <c r="CA75" s="30" t="s">
        <v>149</v>
      </c>
      <c r="CB75" s="30" t="s">
        <v>149</v>
      </c>
      <c r="CC75" s="30" t="s">
        <v>149</v>
      </c>
      <c r="CD75" s="30" t="s">
        <v>149</v>
      </c>
      <c r="CE75" s="30" t="s">
        <v>149</v>
      </c>
      <c r="CF75" s="30" t="s">
        <v>149</v>
      </c>
      <c r="CG75" s="30" t="s">
        <v>149</v>
      </c>
      <c r="CH75" s="30" t="s">
        <v>149</v>
      </c>
      <c r="CI75" s="30" t="s">
        <v>149</v>
      </c>
      <c r="CJ75" s="30" t="s">
        <v>149</v>
      </c>
      <c r="CK75" s="30" t="s">
        <v>149</v>
      </c>
      <c r="CL75" s="30" t="s">
        <v>149</v>
      </c>
      <c r="CM75" s="30" t="s">
        <v>149</v>
      </c>
      <c r="CN75" s="30" t="s">
        <v>149</v>
      </c>
      <c r="CO75" s="30" t="s">
        <v>149</v>
      </c>
      <c r="CP75" s="30" t="s">
        <v>149</v>
      </c>
      <c r="CQ75" s="30" t="s">
        <v>149</v>
      </c>
      <c r="CR75" s="30" t="s">
        <v>149</v>
      </c>
      <c r="CS75" s="35" t="s">
        <v>150</v>
      </c>
      <c r="CT75" s="35" t="s">
        <v>149</v>
      </c>
      <c r="CU75" s="35" t="s">
        <v>149</v>
      </c>
      <c r="CV75" s="35" t="s">
        <v>149</v>
      </c>
      <c r="CW75" s="35" t="s">
        <v>149</v>
      </c>
      <c r="CX75" s="35" t="s">
        <v>149</v>
      </c>
      <c r="CY75" s="35" t="s">
        <v>149</v>
      </c>
      <c r="CZ75" s="35" t="s">
        <v>149</v>
      </c>
      <c r="DA75" s="35" t="s">
        <v>149</v>
      </c>
      <c r="DB75" s="35" t="s">
        <v>149</v>
      </c>
      <c r="DC75" s="35" t="s">
        <v>149</v>
      </c>
      <c r="DD75" s="35" t="s">
        <v>149</v>
      </c>
      <c r="DE75" s="30" t="s">
        <v>149</v>
      </c>
      <c r="DF75" s="30" t="s">
        <v>149</v>
      </c>
      <c r="DG75" s="30" t="s">
        <v>149</v>
      </c>
      <c r="DH75" s="30" t="s">
        <v>149</v>
      </c>
      <c r="DI75" s="30" t="s">
        <v>149</v>
      </c>
      <c r="DJ75" s="35" t="s">
        <v>150</v>
      </c>
      <c r="DK75" s="35" t="s">
        <v>149</v>
      </c>
      <c r="DL75" s="35" t="s">
        <v>149</v>
      </c>
      <c r="DM75" s="35" t="s">
        <v>148</v>
      </c>
      <c r="DN75" s="35" t="s">
        <v>149</v>
      </c>
      <c r="DO75" s="30" t="s">
        <v>150</v>
      </c>
      <c r="DP75" s="30" t="s">
        <v>150</v>
      </c>
      <c r="DQ75" s="30" t="s">
        <v>150</v>
      </c>
      <c r="DR75" s="30" t="s">
        <v>149</v>
      </c>
      <c r="DS75" s="30" t="s">
        <v>149</v>
      </c>
      <c r="DT75" s="30" t="s">
        <v>149</v>
      </c>
      <c r="DU75" s="30" t="s">
        <v>149</v>
      </c>
      <c r="DV75" s="30" t="s">
        <v>149</v>
      </c>
      <c r="DW75" s="30" t="s">
        <v>149</v>
      </c>
      <c r="DX75" s="30" t="s">
        <v>149</v>
      </c>
      <c r="DY75" s="30" t="s">
        <v>149</v>
      </c>
      <c r="DZ75" s="30" t="s">
        <v>149</v>
      </c>
      <c r="EA75" s="30" t="s">
        <v>149</v>
      </c>
      <c r="EB75" s="30" t="s">
        <v>149</v>
      </c>
      <c r="EC75" s="30" t="s">
        <v>149</v>
      </c>
      <c r="ED75" s="30" t="s">
        <v>149</v>
      </c>
      <c r="EE75" s="30" t="s">
        <v>149</v>
      </c>
      <c r="EF75" s="30" t="s">
        <v>148</v>
      </c>
      <c r="EG75" s="30" t="s">
        <v>148</v>
      </c>
      <c r="EH75" s="30" t="s">
        <v>148</v>
      </c>
      <c r="EI75" s="30" t="s">
        <v>149</v>
      </c>
      <c r="EJ75" s="30" t="s">
        <v>149</v>
      </c>
      <c r="EK75" s="30" t="s">
        <v>149</v>
      </c>
      <c r="EL75" s="35" t="s">
        <v>720</v>
      </c>
      <c r="EM75" s="35" t="s">
        <v>274</v>
      </c>
      <c r="EN75" s="35" t="s">
        <v>721</v>
      </c>
      <c r="EO75" s="35" t="s">
        <v>722</v>
      </c>
      <c r="EP75" s="35" t="s">
        <v>723</v>
      </c>
      <c r="EQ75" s="35" t="s">
        <v>724</v>
      </c>
      <c r="ER75" s="35" t="s">
        <v>725</v>
      </c>
      <c r="ES75" s="35" t="s">
        <v>274</v>
      </c>
    </row>
    <row r="76" spans="1:149" ht="15.75" customHeight="1" x14ac:dyDescent="0.35">
      <c r="A76" s="34">
        <v>74</v>
      </c>
      <c r="B76" s="17" t="s">
        <v>726</v>
      </c>
      <c r="C76" s="36" t="s">
        <v>664</v>
      </c>
      <c r="D76" s="17" t="s">
        <v>146</v>
      </c>
      <c r="E76" s="30" t="s">
        <v>595</v>
      </c>
      <c r="F76" s="17">
        <v>60</v>
      </c>
      <c r="G76" s="17">
        <v>2</v>
      </c>
      <c r="H76" s="17" t="s">
        <v>157</v>
      </c>
      <c r="I76" s="17" t="s">
        <v>210</v>
      </c>
      <c r="J76" s="48">
        <v>3500000</v>
      </c>
      <c r="K76" s="48">
        <v>2500000</v>
      </c>
      <c r="L76" s="17" t="s">
        <v>173</v>
      </c>
      <c r="M76" s="17" t="s">
        <v>147</v>
      </c>
      <c r="N76" s="17">
        <v>250</v>
      </c>
      <c r="O76" s="17" t="s">
        <v>727</v>
      </c>
      <c r="P76" s="17" t="s">
        <v>705</v>
      </c>
      <c r="Q76" s="30" t="s">
        <v>545</v>
      </c>
      <c r="R76" s="17" t="s">
        <v>148</v>
      </c>
      <c r="S76" s="17" t="s">
        <v>148</v>
      </c>
      <c r="T76" s="17" t="s">
        <v>148</v>
      </c>
      <c r="U76" s="17" t="s">
        <v>148</v>
      </c>
      <c r="V76" s="17" t="s">
        <v>148</v>
      </c>
      <c r="W76" s="17" t="s">
        <v>148</v>
      </c>
      <c r="X76" s="17" t="s">
        <v>148</v>
      </c>
      <c r="Y76" s="17" t="s">
        <v>148</v>
      </c>
      <c r="Z76" s="17" t="s">
        <v>148</v>
      </c>
      <c r="AA76" s="17" t="s">
        <v>148</v>
      </c>
      <c r="AB76" s="30" t="s">
        <v>149</v>
      </c>
      <c r="AC76" s="30" t="s">
        <v>149</v>
      </c>
      <c r="AD76" s="30" t="s">
        <v>149</v>
      </c>
      <c r="AE76" s="30" t="s">
        <v>149</v>
      </c>
      <c r="AF76" s="30" t="s">
        <v>149</v>
      </c>
      <c r="AG76" s="30" t="s">
        <v>149</v>
      </c>
      <c r="AH76" s="30" t="s">
        <v>149</v>
      </c>
      <c r="AI76" s="30" t="s">
        <v>149</v>
      </c>
      <c r="AJ76" s="30" t="s">
        <v>149</v>
      </c>
      <c r="AK76" s="30" t="s">
        <v>149</v>
      </c>
      <c r="AL76" s="30" t="s">
        <v>149</v>
      </c>
      <c r="AM76" s="30" t="s">
        <v>148</v>
      </c>
      <c r="AN76" s="30" t="s">
        <v>149</v>
      </c>
      <c r="AO76" s="30" t="s">
        <v>149</v>
      </c>
      <c r="AP76" s="30" t="s">
        <v>149</v>
      </c>
      <c r="AQ76" s="17" t="s">
        <v>148</v>
      </c>
      <c r="AR76" s="17" t="s">
        <v>149</v>
      </c>
      <c r="AS76" s="17" t="s">
        <v>149</v>
      </c>
      <c r="AT76" s="17" t="s">
        <v>149</v>
      </c>
      <c r="AU76" s="17" t="s">
        <v>148</v>
      </c>
      <c r="AV76" s="17" t="s">
        <v>148</v>
      </c>
      <c r="AW76" s="30" t="s">
        <v>149</v>
      </c>
      <c r="AX76" s="30" t="s">
        <v>149</v>
      </c>
      <c r="AY76" s="30" t="s">
        <v>149</v>
      </c>
      <c r="AZ76" s="30" t="s">
        <v>149</v>
      </c>
      <c r="BA76" s="30" t="s">
        <v>149</v>
      </c>
      <c r="BB76" s="30" t="s">
        <v>149</v>
      </c>
      <c r="BC76" s="25" t="s">
        <v>149</v>
      </c>
      <c r="BD76" s="17" t="s">
        <v>149</v>
      </c>
      <c r="BE76" s="17" t="s">
        <v>149</v>
      </c>
      <c r="BF76" s="17" t="s">
        <v>149</v>
      </c>
      <c r="BG76" s="30" t="s">
        <v>150</v>
      </c>
      <c r="BH76" s="30" t="s">
        <v>149</v>
      </c>
      <c r="BI76" s="30" t="s">
        <v>149</v>
      </c>
      <c r="BJ76" s="30" t="s">
        <v>149</v>
      </c>
      <c r="BK76" s="30" t="s">
        <v>149</v>
      </c>
      <c r="BL76" s="30" t="s">
        <v>149</v>
      </c>
      <c r="BM76" s="30" t="s">
        <v>149</v>
      </c>
      <c r="BN76" s="30" t="s">
        <v>149</v>
      </c>
      <c r="BO76" s="30" t="s">
        <v>149</v>
      </c>
      <c r="BP76" s="30" t="s">
        <v>149</v>
      </c>
      <c r="BQ76" s="30" t="s">
        <v>149</v>
      </c>
      <c r="BR76" s="30" t="s">
        <v>149</v>
      </c>
      <c r="BS76" s="30" t="s">
        <v>149</v>
      </c>
      <c r="BT76" s="30" t="s">
        <v>149</v>
      </c>
      <c r="BU76" s="30" t="s">
        <v>149</v>
      </c>
      <c r="BV76" s="30" t="s">
        <v>149</v>
      </c>
      <c r="BW76" s="30" t="s">
        <v>149</v>
      </c>
      <c r="BX76" s="30" t="s">
        <v>149</v>
      </c>
      <c r="BY76" s="30" t="s">
        <v>149</v>
      </c>
      <c r="BZ76" s="30" t="s">
        <v>149</v>
      </c>
      <c r="CA76" s="30" t="s">
        <v>149</v>
      </c>
      <c r="CB76" s="30" t="s">
        <v>149</v>
      </c>
      <c r="CC76" s="30" t="s">
        <v>149</v>
      </c>
      <c r="CD76" s="30" t="s">
        <v>149</v>
      </c>
      <c r="CE76" s="30" t="s">
        <v>149</v>
      </c>
      <c r="CF76" s="30" t="s">
        <v>149</v>
      </c>
      <c r="CG76" s="30" t="s">
        <v>149</v>
      </c>
      <c r="CH76" s="30" t="s">
        <v>149</v>
      </c>
      <c r="CI76" s="30" t="s">
        <v>149</v>
      </c>
      <c r="CJ76" s="30" t="s">
        <v>149</v>
      </c>
      <c r="CK76" s="30" t="s">
        <v>149</v>
      </c>
      <c r="CL76" s="30" t="s">
        <v>149</v>
      </c>
      <c r="CM76" s="30" t="s">
        <v>149</v>
      </c>
      <c r="CN76" s="30" t="s">
        <v>149</v>
      </c>
      <c r="CO76" s="30" t="s">
        <v>149</v>
      </c>
      <c r="CP76" s="30" t="s">
        <v>149</v>
      </c>
      <c r="CQ76" s="30" t="s">
        <v>149</v>
      </c>
      <c r="CR76" s="30" t="s">
        <v>149</v>
      </c>
      <c r="CS76" s="30" t="s">
        <v>149</v>
      </c>
      <c r="CT76" s="30" t="s">
        <v>149</v>
      </c>
      <c r="CU76" s="30" t="s">
        <v>149</v>
      </c>
      <c r="CV76" s="30" t="s">
        <v>149</v>
      </c>
      <c r="CW76" s="30" t="s">
        <v>149</v>
      </c>
      <c r="CX76" s="30" t="s">
        <v>149</v>
      </c>
      <c r="CY76" s="30" t="s">
        <v>149</v>
      </c>
      <c r="CZ76" s="30" t="s">
        <v>149</v>
      </c>
      <c r="DA76" s="30" t="s">
        <v>149</v>
      </c>
      <c r="DB76" s="30" t="s">
        <v>149</v>
      </c>
      <c r="DC76" s="30" t="s">
        <v>149</v>
      </c>
      <c r="DD76" s="30" t="s">
        <v>149</v>
      </c>
      <c r="DE76" s="30" t="s">
        <v>149</v>
      </c>
      <c r="DF76" s="30" t="s">
        <v>149</v>
      </c>
      <c r="DG76" s="30" t="s">
        <v>149</v>
      </c>
      <c r="DH76" s="30" t="s">
        <v>149</v>
      </c>
      <c r="DI76" s="30" t="s">
        <v>149</v>
      </c>
      <c r="DJ76" s="30" t="s">
        <v>149</v>
      </c>
      <c r="DK76" s="30" t="s">
        <v>149</v>
      </c>
      <c r="DL76" s="30" t="s">
        <v>149</v>
      </c>
      <c r="DM76" s="30" t="s">
        <v>149</v>
      </c>
      <c r="DN76" s="30" t="s">
        <v>149</v>
      </c>
      <c r="DO76" s="30" t="s">
        <v>149</v>
      </c>
      <c r="DP76" s="30" t="s">
        <v>149</v>
      </c>
      <c r="DQ76" s="30" t="s">
        <v>149</v>
      </c>
      <c r="DR76" s="30" t="s">
        <v>149</v>
      </c>
      <c r="DS76" s="30" t="s">
        <v>149</v>
      </c>
      <c r="DT76" s="30" t="s">
        <v>149</v>
      </c>
      <c r="DU76" s="30" t="s">
        <v>149</v>
      </c>
      <c r="DV76" s="30" t="s">
        <v>150</v>
      </c>
      <c r="DW76" s="30" t="s">
        <v>149</v>
      </c>
      <c r="DX76" s="30" t="s">
        <v>149</v>
      </c>
      <c r="DY76" s="30" t="s">
        <v>149</v>
      </c>
      <c r="DZ76" s="37" t="s">
        <v>149</v>
      </c>
      <c r="EA76" s="37" t="s">
        <v>150</v>
      </c>
      <c r="EB76" s="30" t="s">
        <v>149</v>
      </c>
      <c r="EC76" s="30" t="s">
        <v>149</v>
      </c>
      <c r="ED76" s="30" t="s">
        <v>149</v>
      </c>
      <c r="EE76" s="30" t="s">
        <v>149</v>
      </c>
      <c r="EF76" s="30" t="s">
        <v>149</v>
      </c>
      <c r="EG76" s="30" t="s">
        <v>149</v>
      </c>
      <c r="EH76" s="30" t="s">
        <v>149</v>
      </c>
      <c r="EI76" s="30" t="s">
        <v>149</v>
      </c>
      <c r="EJ76" s="30" t="s">
        <v>149</v>
      </c>
      <c r="EK76" s="30" t="s">
        <v>149</v>
      </c>
      <c r="EL76" s="35" t="s">
        <v>728</v>
      </c>
      <c r="EM76" s="35" t="s">
        <v>695</v>
      </c>
      <c r="EN76" s="35" t="s">
        <v>729</v>
      </c>
      <c r="EO76" s="35" t="s">
        <v>730</v>
      </c>
      <c r="EP76" s="35" t="s">
        <v>731</v>
      </c>
      <c r="EQ76" s="35" t="s">
        <v>724</v>
      </c>
      <c r="ER76" s="35" t="s">
        <v>712</v>
      </c>
      <c r="ES76" s="35" t="s">
        <v>274</v>
      </c>
    </row>
    <row r="77" spans="1:149" ht="15.75" customHeight="1" x14ac:dyDescent="0.35">
      <c r="A77" s="34">
        <v>75</v>
      </c>
      <c r="B77" s="17" t="s">
        <v>732</v>
      </c>
      <c r="C77" s="36" t="s">
        <v>664</v>
      </c>
      <c r="D77" s="17" t="s">
        <v>146</v>
      </c>
      <c r="E77" s="30" t="s">
        <v>595</v>
      </c>
      <c r="F77" s="17">
        <v>55</v>
      </c>
      <c r="G77" s="17">
        <v>2</v>
      </c>
      <c r="H77" s="17" t="s">
        <v>157</v>
      </c>
      <c r="I77" s="17" t="s">
        <v>158</v>
      </c>
      <c r="J77" s="48">
        <v>2500000</v>
      </c>
      <c r="K77" s="48">
        <v>2000000</v>
      </c>
      <c r="L77" s="17" t="s">
        <v>703</v>
      </c>
      <c r="M77" s="17" t="s">
        <v>147</v>
      </c>
      <c r="N77" s="17">
        <v>30</v>
      </c>
      <c r="O77" s="17" t="s">
        <v>704</v>
      </c>
      <c r="P77" s="17" t="s">
        <v>705</v>
      </c>
      <c r="Q77" s="30" t="s">
        <v>545</v>
      </c>
      <c r="R77" s="17" t="s">
        <v>149</v>
      </c>
      <c r="S77" s="17" t="s">
        <v>148</v>
      </c>
      <c r="T77" s="30" t="s">
        <v>149</v>
      </c>
      <c r="U77" s="30" t="s">
        <v>149</v>
      </c>
      <c r="V77" s="30" t="s">
        <v>149</v>
      </c>
      <c r="W77" s="30" t="s">
        <v>149</v>
      </c>
      <c r="X77" s="30" t="s">
        <v>149</v>
      </c>
      <c r="Y77" s="30" t="s">
        <v>149</v>
      </c>
      <c r="Z77" s="30" t="s">
        <v>149</v>
      </c>
      <c r="AA77" s="30" t="s">
        <v>149</v>
      </c>
      <c r="AB77" s="17" t="s">
        <v>150</v>
      </c>
      <c r="AC77" s="30" t="s">
        <v>149</v>
      </c>
      <c r="AD77" s="30" t="s">
        <v>149</v>
      </c>
      <c r="AE77" s="17" t="s">
        <v>148</v>
      </c>
      <c r="AF77" s="17" t="s">
        <v>148</v>
      </c>
      <c r="AG77" s="17" t="s">
        <v>148</v>
      </c>
      <c r="AH77" s="30" t="s">
        <v>149</v>
      </c>
      <c r="AI77" s="30" t="s">
        <v>149</v>
      </c>
      <c r="AJ77" s="30" t="s">
        <v>149</v>
      </c>
      <c r="AK77" s="30" t="s">
        <v>149</v>
      </c>
      <c r="AL77" s="30" t="s">
        <v>149</v>
      </c>
      <c r="AM77" s="17" t="s">
        <v>150</v>
      </c>
      <c r="AN77" s="17" t="s">
        <v>149</v>
      </c>
      <c r="AO77" s="17" t="s">
        <v>150</v>
      </c>
      <c r="AP77" s="17" t="s">
        <v>149</v>
      </c>
      <c r="AQ77" s="17" t="s">
        <v>149</v>
      </c>
      <c r="AR77" s="17" t="s">
        <v>149</v>
      </c>
      <c r="AS77" s="17" t="s">
        <v>149</v>
      </c>
      <c r="AT77" s="17" t="s">
        <v>148</v>
      </c>
      <c r="AU77" s="17" t="s">
        <v>149</v>
      </c>
      <c r="AV77" s="17" t="s">
        <v>149</v>
      </c>
      <c r="AW77" s="17" t="s">
        <v>149</v>
      </c>
      <c r="AX77" s="17" t="s">
        <v>149</v>
      </c>
      <c r="AY77" s="17" t="s">
        <v>149</v>
      </c>
      <c r="AZ77" s="17" t="s">
        <v>149</v>
      </c>
      <c r="BA77" s="17" t="s">
        <v>149</v>
      </c>
      <c r="BB77" s="17" t="s">
        <v>149</v>
      </c>
      <c r="BC77" s="25" t="s">
        <v>149</v>
      </c>
      <c r="BD77" s="17" t="s">
        <v>150</v>
      </c>
      <c r="BE77" s="17" t="s">
        <v>149</v>
      </c>
      <c r="BF77" s="17" t="s">
        <v>149</v>
      </c>
      <c r="BG77" s="17" t="s">
        <v>149</v>
      </c>
      <c r="BH77" s="17" t="s">
        <v>150</v>
      </c>
      <c r="BI77" s="17" t="s">
        <v>149</v>
      </c>
      <c r="BJ77" s="17" t="s">
        <v>150</v>
      </c>
      <c r="BK77" s="17" t="s">
        <v>149</v>
      </c>
      <c r="BL77" s="17" t="s">
        <v>150</v>
      </c>
      <c r="BM77" s="17" t="s">
        <v>149</v>
      </c>
      <c r="BN77" s="17" t="s">
        <v>150</v>
      </c>
      <c r="BO77" s="17" t="s">
        <v>150</v>
      </c>
      <c r="BP77" s="17" t="s">
        <v>149</v>
      </c>
      <c r="BQ77" s="17" t="s">
        <v>150</v>
      </c>
      <c r="BR77" s="47" t="s">
        <v>149</v>
      </c>
      <c r="BS77" s="17" t="s">
        <v>149</v>
      </c>
      <c r="BT77" s="17" t="s">
        <v>149</v>
      </c>
      <c r="BU77" s="17" t="s">
        <v>150</v>
      </c>
      <c r="BV77" s="17" t="s">
        <v>149</v>
      </c>
      <c r="BW77" s="17" t="s">
        <v>150</v>
      </c>
      <c r="BX77" s="17" t="s">
        <v>150</v>
      </c>
      <c r="BY77" s="17" t="s">
        <v>159</v>
      </c>
      <c r="BZ77" s="17" t="s">
        <v>150</v>
      </c>
      <c r="CA77" s="17" t="s">
        <v>159</v>
      </c>
      <c r="CB77" s="17" t="s">
        <v>661</v>
      </c>
      <c r="CC77" s="17" t="s">
        <v>159</v>
      </c>
      <c r="CD77" s="17" t="s">
        <v>150</v>
      </c>
      <c r="CE77" s="17" t="s">
        <v>150</v>
      </c>
      <c r="CF77" s="17" t="s">
        <v>149</v>
      </c>
      <c r="CG77" s="17" t="s">
        <v>149</v>
      </c>
      <c r="CH77" s="17" t="s">
        <v>150</v>
      </c>
      <c r="CI77" s="17" t="s">
        <v>149</v>
      </c>
      <c r="CJ77" s="17" t="s">
        <v>150</v>
      </c>
      <c r="CK77" s="17" t="s">
        <v>149</v>
      </c>
      <c r="CL77" s="17" t="s">
        <v>149</v>
      </c>
      <c r="CM77" s="17" t="s">
        <v>149</v>
      </c>
      <c r="CN77" s="17" t="s">
        <v>150</v>
      </c>
      <c r="CO77" s="30" t="s">
        <v>149</v>
      </c>
      <c r="CP77" s="30" t="s">
        <v>149</v>
      </c>
      <c r="CQ77" s="30" t="s">
        <v>149</v>
      </c>
      <c r="CR77" s="30" t="s">
        <v>149</v>
      </c>
      <c r="CS77" s="35" t="s">
        <v>150</v>
      </c>
      <c r="CT77" s="35" t="s">
        <v>150</v>
      </c>
      <c r="CU77" s="35" t="s">
        <v>150</v>
      </c>
      <c r="CV77" s="35" t="s">
        <v>150</v>
      </c>
      <c r="CW77" s="35" t="s">
        <v>149</v>
      </c>
      <c r="CX77" s="35" t="s">
        <v>149</v>
      </c>
      <c r="CY77" s="35" t="s">
        <v>149</v>
      </c>
      <c r="CZ77" s="35" t="s">
        <v>149</v>
      </c>
      <c r="DA77" s="35" t="s">
        <v>149</v>
      </c>
      <c r="DB77" s="35" t="s">
        <v>149</v>
      </c>
      <c r="DC77" s="35" t="s">
        <v>149</v>
      </c>
      <c r="DD77" s="35" t="s">
        <v>149</v>
      </c>
      <c r="DE77" s="35" t="s">
        <v>150</v>
      </c>
      <c r="DF77" s="35" t="s">
        <v>150</v>
      </c>
      <c r="DG77" s="35" t="s">
        <v>150</v>
      </c>
      <c r="DH77" s="30" t="s">
        <v>149</v>
      </c>
      <c r="DI77" s="30" t="s">
        <v>149</v>
      </c>
      <c r="DJ77" s="30" t="s">
        <v>149</v>
      </c>
      <c r="DK77" s="35" t="s">
        <v>150</v>
      </c>
      <c r="DL77" s="35" t="s">
        <v>150</v>
      </c>
      <c r="DM77" s="35" t="s">
        <v>149</v>
      </c>
      <c r="DN77" s="35" t="s">
        <v>150</v>
      </c>
      <c r="DO77" s="35" t="s">
        <v>149</v>
      </c>
      <c r="DP77" s="35" t="s">
        <v>150</v>
      </c>
      <c r="DQ77" s="35" t="s">
        <v>149</v>
      </c>
      <c r="DR77" s="35" t="s">
        <v>150</v>
      </c>
      <c r="DS77" s="35" t="s">
        <v>150</v>
      </c>
      <c r="DT77" s="37" t="s">
        <v>149</v>
      </c>
      <c r="DU77" s="35" t="s">
        <v>150</v>
      </c>
      <c r="DV77" s="37" t="s">
        <v>149</v>
      </c>
      <c r="DW77" s="37" t="s">
        <v>149</v>
      </c>
      <c r="DX77" s="37" t="s">
        <v>149</v>
      </c>
      <c r="DY77" s="37" t="s">
        <v>149</v>
      </c>
      <c r="DZ77" s="35" t="s">
        <v>150</v>
      </c>
      <c r="EA77" s="35" t="s">
        <v>150</v>
      </c>
      <c r="EB77" s="35" t="s">
        <v>150</v>
      </c>
      <c r="EC77" s="35" t="s">
        <v>150</v>
      </c>
      <c r="ED77" s="35" t="s">
        <v>150</v>
      </c>
      <c r="EE77" s="35" t="s">
        <v>150</v>
      </c>
      <c r="EF77" s="30" t="s">
        <v>149</v>
      </c>
      <c r="EG77" s="30" t="s">
        <v>149</v>
      </c>
      <c r="EH77" s="30" t="s">
        <v>149</v>
      </c>
      <c r="EI77" s="30" t="s">
        <v>149</v>
      </c>
      <c r="EJ77" s="30" t="s">
        <v>149</v>
      </c>
      <c r="EK77" s="30" t="s">
        <v>149</v>
      </c>
      <c r="EL77" s="35" t="s">
        <v>733</v>
      </c>
      <c r="EM77" s="35" t="s">
        <v>734</v>
      </c>
      <c r="EN77" s="35" t="s">
        <v>735</v>
      </c>
      <c r="EO77" s="35" t="s">
        <v>736</v>
      </c>
      <c r="EP77" s="35" t="s">
        <v>737</v>
      </c>
      <c r="EQ77" s="35" t="s">
        <v>738</v>
      </c>
      <c r="ER77" s="35" t="s">
        <v>739</v>
      </c>
      <c r="ES77" s="35" t="s">
        <v>274</v>
      </c>
    </row>
    <row r="78" spans="1:149" ht="15.75" customHeight="1" x14ac:dyDescent="0.35">
      <c r="A78" s="34">
        <v>76</v>
      </c>
      <c r="B78" s="15" t="s">
        <v>740</v>
      </c>
      <c r="C78" s="36" t="s">
        <v>664</v>
      </c>
      <c r="D78" s="15" t="s">
        <v>146</v>
      </c>
      <c r="E78" s="30" t="s">
        <v>595</v>
      </c>
      <c r="F78" s="15">
        <v>40</v>
      </c>
      <c r="G78" s="15">
        <v>4</v>
      </c>
      <c r="H78" s="15" t="s">
        <v>157</v>
      </c>
      <c r="I78" s="15" t="s">
        <v>172</v>
      </c>
      <c r="J78" s="49">
        <v>5000000</v>
      </c>
      <c r="K78" s="49">
        <v>3500000</v>
      </c>
      <c r="L78" s="15" t="s">
        <v>173</v>
      </c>
      <c r="M78" s="15" t="s">
        <v>147</v>
      </c>
      <c r="N78" s="15">
        <v>250</v>
      </c>
      <c r="O78" s="15" t="s">
        <v>174</v>
      </c>
      <c r="P78" s="15" t="s">
        <v>531</v>
      </c>
      <c r="Q78" s="30" t="s">
        <v>545</v>
      </c>
      <c r="R78" s="17" t="s">
        <v>149</v>
      </c>
      <c r="S78" s="17" t="s">
        <v>149</v>
      </c>
      <c r="T78" s="17" t="s">
        <v>149</v>
      </c>
      <c r="U78" s="17" t="s">
        <v>149</v>
      </c>
      <c r="V78" s="17" t="s">
        <v>148</v>
      </c>
      <c r="W78" s="30" t="s">
        <v>149</v>
      </c>
      <c r="X78" s="30" t="s">
        <v>149</v>
      </c>
      <c r="Y78" s="17" t="s">
        <v>148</v>
      </c>
      <c r="Z78" s="17" t="s">
        <v>148</v>
      </c>
      <c r="AA78" s="17" t="s">
        <v>148</v>
      </c>
      <c r="AB78" s="30" t="s">
        <v>149</v>
      </c>
      <c r="AC78" s="30" t="s">
        <v>149</v>
      </c>
      <c r="AD78" s="30" t="s">
        <v>149</v>
      </c>
      <c r="AE78" s="30" t="s">
        <v>149</v>
      </c>
      <c r="AF78" s="30" t="s">
        <v>149</v>
      </c>
      <c r="AG78" s="30" t="s">
        <v>149</v>
      </c>
      <c r="AH78" s="30" t="s">
        <v>149</v>
      </c>
      <c r="AI78" s="30" t="s">
        <v>149</v>
      </c>
      <c r="AJ78" s="30" t="s">
        <v>149</v>
      </c>
      <c r="AK78" s="30" t="s">
        <v>149</v>
      </c>
      <c r="AL78" s="30" t="s">
        <v>149</v>
      </c>
      <c r="AM78" s="30" t="s">
        <v>149</v>
      </c>
      <c r="AN78" s="30" t="s">
        <v>149</v>
      </c>
      <c r="AO78" s="30" t="s">
        <v>149</v>
      </c>
      <c r="AP78" s="30" t="s">
        <v>149</v>
      </c>
      <c r="AQ78" s="17" t="s">
        <v>149</v>
      </c>
      <c r="AR78" s="17" t="s">
        <v>149</v>
      </c>
      <c r="AS78" s="17" t="s">
        <v>149</v>
      </c>
      <c r="AT78" s="17" t="s">
        <v>149</v>
      </c>
      <c r="AU78" s="17" t="s">
        <v>148</v>
      </c>
      <c r="AV78" s="17" t="s">
        <v>148</v>
      </c>
      <c r="AW78" s="17" t="s">
        <v>148</v>
      </c>
      <c r="AX78" s="17" t="s">
        <v>148</v>
      </c>
      <c r="AY78" s="17" t="s">
        <v>148</v>
      </c>
      <c r="AZ78" s="17" t="s">
        <v>148</v>
      </c>
      <c r="BA78" s="17" t="s">
        <v>148</v>
      </c>
      <c r="BB78" s="17" t="s">
        <v>148</v>
      </c>
      <c r="BC78" s="25" t="s">
        <v>149</v>
      </c>
      <c r="BD78" s="17" t="s">
        <v>149</v>
      </c>
      <c r="BE78" s="17" t="s">
        <v>149</v>
      </c>
      <c r="BF78" s="17" t="s">
        <v>149</v>
      </c>
      <c r="BG78" s="17" t="s">
        <v>149</v>
      </c>
      <c r="BH78" s="17" t="s">
        <v>149</v>
      </c>
      <c r="BI78" s="17" t="s">
        <v>149</v>
      </c>
      <c r="BJ78" s="15" t="s">
        <v>148</v>
      </c>
      <c r="BK78" s="15" t="s">
        <v>149</v>
      </c>
      <c r="BL78" s="15" t="s">
        <v>148</v>
      </c>
      <c r="BM78" s="15" t="s">
        <v>148</v>
      </c>
      <c r="BN78" s="15" t="s">
        <v>149</v>
      </c>
      <c r="BO78" s="15" t="s">
        <v>150</v>
      </c>
      <c r="BP78" s="15" t="s">
        <v>149</v>
      </c>
      <c r="BQ78" s="15" t="s">
        <v>149</v>
      </c>
      <c r="BR78" s="50" t="s">
        <v>149</v>
      </c>
      <c r="BS78" s="15" t="s">
        <v>149</v>
      </c>
      <c r="BT78" s="15" t="s">
        <v>149</v>
      </c>
      <c r="BU78" s="15" t="s">
        <v>149</v>
      </c>
      <c r="BV78" s="15" t="s">
        <v>149</v>
      </c>
      <c r="BW78" s="17" t="s">
        <v>149</v>
      </c>
      <c r="BX78" s="17" t="s">
        <v>149</v>
      </c>
      <c r="BY78" s="17" t="s">
        <v>149</v>
      </c>
      <c r="BZ78" s="17" t="s">
        <v>149</v>
      </c>
      <c r="CA78" s="17" t="s">
        <v>149</v>
      </c>
      <c r="CB78" s="17" t="s">
        <v>149</v>
      </c>
      <c r="CC78" s="17" t="s">
        <v>149</v>
      </c>
      <c r="CD78" s="17" t="s">
        <v>149</v>
      </c>
      <c r="CE78" s="15" t="s">
        <v>149</v>
      </c>
      <c r="CF78" s="15" t="s">
        <v>148</v>
      </c>
      <c r="CG78" s="15" t="s">
        <v>148</v>
      </c>
      <c r="CH78" s="15" t="s">
        <v>148</v>
      </c>
      <c r="CI78" s="15" t="s">
        <v>149</v>
      </c>
      <c r="CJ78" s="15" t="s">
        <v>148</v>
      </c>
      <c r="CK78" s="15" t="s">
        <v>148</v>
      </c>
      <c r="CL78" s="30" t="s">
        <v>149</v>
      </c>
      <c r="CM78" s="30" t="s">
        <v>149</v>
      </c>
      <c r="CN78" s="30" t="s">
        <v>149</v>
      </c>
      <c r="CO78" s="30" t="s">
        <v>149</v>
      </c>
      <c r="CP78" s="30" t="s">
        <v>149</v>
      </c>
      <c r="CQ78" s="30" t="s">
        <v>149</v>
      </c>
      <c r="CR78" s="30" t="s">
        <v>149</v>
      </c>
      <c r="CS78" s="37" t="s">
        <v>150</v>
      </c>
      <c r="CT78" s="37" t="s">
        <v>149</v>
      </c>
      <c r="CU78" s="37" t="s">
        <v>150</v>
      </c>
      <c r="CV78" s="37" t="s">
        <v>149</v>
      </c>
      <c r="CW78" s="37" t="s">
        <v>149</v>
      </c>
      <c r="CX78" s="37" t="s">
        <v>149</v>
      </c>
      <c r="CY78" s="37" t="s">
        <v>150</v>
      </c>
      <c r="CZ78" s="35" t="s">
        <v>149</v>
      </c>
      <c r="DA78" s="35" t="s">
        <v>149</v>
      </c>
      <c r="DB78" s="35" t="s">
        <v>149</v>
      </c>
      <c r="DC78" s="35" t="s">
        <v>149</v>
      </c>
      <c r="DD78" s="35" t="s">
        <v>149</v>
      </c>
      <c r="DE78" s="35" t="s">
        <v>149</v>
      </c>
      <c r="DF78" s="35" t="s">
        <v>149</v>
      </c>
      <c r="DG78" s="35" t="s">
        <v>149</v>
      </c>
      <c r="DH78" s="35" t="s">
        <v>149</v>
      </c>
      <c r="DI78" s="35" t="s">
        <v>149</v>
      </c>
      <c r="DJ78" s="35" t="s">
        <v>149</v>
      </c>
      <c r="DK78" s="35" t="s">
        <v>149</v>
      </c>
      <c r="DL78" s="35" t="s">
        <v>149</v>
      </c>
      <c r="DM78" s="35" t="s">
        <v>149</v>
      </c>
      <c r="DN78" s="35" t="s">
        <v>149</v>
      </c>
      <c r="DO78" s="35" t="s">
        <v>149</v>
      </c>
      <c r="DP78" s="35" t="s">
        <v>149</v>
      </c>
      <c r="DQ78" s="35" t="s">
        <v>149</v>
      </c>
      <c r="DR78" s="37" t="s">
        <v>150</v>
      </c>
      <c r="DS78" s="37" t="s">
        <v>149</v>
      </c>
      <c r="DT78" s="37" t="s">
        <v>149</v>
      </c>
      <c r="DU78" s="37" t="s">
        <v>150</v>
      </c>
      <c r="DV78" s="37" t="s">
        <v>149</v>
      </c>
      <c r="DW78" s="37" t="s">
        <v>149</v>
      </c>
      <c r="DX78" s="37" t="s">
        <v>149</v>
      </c>
      <c r="DY78" s="37" t="s">
        <v>149</v>
      </c>
      <c r="DZ78" s="35" t="s">
        <v>150</v>
      </c>
      <c r="EA78" s="37" t="s">
        <v>149</v>
      </c>
      <c r="EB78" s="37" t="s">
        <v>148</v>
      </c>
      <c r="EC78" s="30" t="s">
        <v>149</v>
      </c>
      <c r="ED78" s="30" t="s">
        <v>149</v>
      </c>
      <c r="EE78" s="30" t="s">
        <v>149</v>
      </c>
      <c r="EF78" s="30" t="s">
        <v>149</v>
      </c>
      <c r="EG78" s="30" t="s">
        <v>149</v>
      </c>
      <c r="EH78" s="30" t="s">
        <v>149</v>
      </c>
      <c r="EI78" s="30" t="s">
        <v>149</v>
      </c>
      <c r="EJ78" s="30" t="s">
        <v>149</v>
      </c>
      <c r="EK78" s="30" t="s">
        <v>149</v>
      </c>
      <c r="EL78" s="35" t="s">
        <v>733</v>
      </c>
      <c r="EM78" s="37" t="s">
        <v>734</v>
      </c>
      <c r="EN78" s="37" t="s">
        <v>741</v>
      </c>
      <c r="EO78" s="35" t="s">
        <v>736</v>
      </c>
      <c r="EP78" s="37" t="s">
        <v>737</v>
      </c>
      <c r="EQ78" s="37" t="s">
        <v>742</v>
      </c>
      <c r="ER78" s="37" t="s">
        <v>739</v>
      </c>
      <c r="ES78" s="35" t="s">
        <v>274</v>
      </c>
    </row>
    <row r="79" spans="1:149" ht="15.75" customHeight="1" x14ac:dyDescent="0.35">
      <c r="A79" s="34">
        <v>77</v>
      </c>
      <c r="B79" s="17" t="s">
        <v>743</v>
      </c>
      <c r="C79" s="36" t="s">
        <v>664</v>
      </c>
      <c r="D79" s="17" t="s">
        <v>146</v>
      </c>
      <c r="E79" s="17"/>
      <c r="F79" s="17">
        <v>58</v>
      </c>
      <c r="G79" s="17">
        <v>3</v>
      </c>
      <c r="H79" s="17" t="s">
        <v>744</v>
      </c>
      <c r="I79" s="17" t="s">
        <v>210</v>
      </c>
      <c r="J79" s="48">
        <v>3000000</v>
      </c>
      <c r="K79" s="48">
        <v>2500000</v>
      </c>
      <c r="L79" s="17" t="s">
        <v>703</v>
      </c>
      <c r="M79" s="17" t="s">
        <v>147</v>
      </c>
      <c r="N79" s="17">
        <v>30</v>
      </c>
      <c r="O79" s="17" t="s">
        <v>704</v>
      </c>
      <c r="P79" s="17" t="s">
        <v>705</v>
      </c>
      <c r="Q79" s="30" t="s">
        <v>545</v>
      </c>
      <c r="R79" s="17" t="s">
        <v>149</v>
      </c>
      <c r="S79" s="17" t="s">
        <v>149</v>
      </c>
      <c r="T79" s="17" t="s">
        <v>149</v>
      </c>
      <c r="U79" s="17" t="s">
        <v>149</v>
      </c>
      <c r="V79" s="17" t="s">
        <v>149</v>
      </c>
      <c r="W79" s="17" t="s">
        <v>149</v>
      </c>
      <c r="X79" s="17" t="s">
        <v>149</v>
      </c>
      <c r="Y79" s="17" t="s">
        <v>149</v>
      </c>
      <c r="Z79" s="17" t="s">
        <v>149</v>
      </c>
      <c r="AA79" s="17" t="s">
        <v>149</v>
      </c>
      <c r="AB79" s="17" t="s">
        <v>149</v>
      </c>
      <c r="AC79" s="17" t="s">
        <v>149</v>
      </c>
      <c r="AD79" s="17" t="s">
        <v>149</v>
      </c>
      <c r="AE79" s="17" t="s">
        <v>149</v>
      </c>
      <c r="AF79" s="17" t="s">
        <v>149</v>
      </c>
      <c r="AG79" s="17" t="s">
        <v>149</v>
      </c>
      <c r="AH79" s="17" t="s">
        <v>148</v>
      </c>
      <c r="AI79" s="17" t="s">
        <v>149</v>
      </c>
      <c r="AJ79" s="17" t="s">
        <v>148</v>
      </c>
      <c r="AK79" s="17" t="s">
        <v>149</v>
      </c>
      <c r="AL79" s="17" t="s">
        <v>149</v>
      </c>
      <c r="AM79" s="17" t="s">
        <v>149</v>
      </c>
      <c r="AN79" s="17" t="s">
        <v>149</v>
      </c>
      <c r="AO79" s="17" t="s">
        <v>149</v>
      </c>
      <c r="AP79" s="17" t="s">
        <v>149</v>
      </c>
      <c r="AQ79" s="17" t="s">
        <v>148</v>
      </c>
      <c r="AR79" s="17" t="s">
        <v>149</v>
      </c>
      <c r="AS79" s="17" t="s">
        <v>149</v>
      </c>
      <c r="AT79" s="17" t="s">
        <v>149</v>
      </c>
      <c r="AU79" s="17" t="s">
        <v>148</v>
      </c>
      <c r="AV79" s="17" t="s">
        <v>148</v>
      </c>
      <c r="AW79" s="17" t="s">
        <v>148</v>
      </c>
      <c r="AX79" s="17" t="s">
        <v>148</v>
      </c>
      <c r="AY79" s="17" t="s">
        <v>149</v>
      </c>
      <c r="AZ79" s="17" t="s">
        <v>149</v>
      </c>
      <c r="BA79" s="17" t="s">
        <v>149</v>
      </c>
      <c r="BB79" s="17" t="s">
        <v>149</v>
      </c>
      <c r="BC79" s="25" t="s">
        <v>149</v>
      </c>
      <c r="BD79" s="17" t="s">
        <v>149</v>
      </c>
      <c r="BE79" s="17" t="s">
        <v>149</v>
      </c>
      <c r="BF79" s="17" t="s">
        <v>150</v>
      </c>
      <c r="BG79" s="17" t="s">
        <v>149</v>
      </c>
      <c r="BH79" s="17" t="s">
        <v>149</v>
      </c>
      <c r="BI79" s="17" t="s">
        <v>149</v>
      </c>
      <c r="BJ79" s="17" t="s">
        <v>149</v>
      </c>
      <c r="BK79" s="17" t="s">
        <v>149</v>
      </c>
      <c r="BL79" s="17" t="s">
        <v>150</v>
      </c>
      <c r="BM79" s="17" t="s">
        <v>150</v>
      </c>
      <c r="BN79" s="17" t="s">
        <v>150</v>
      </c>
      <c r="BO79" s="17" t="s">
        <v>150</v>
      </c>
      <c r="BP79" s="15" t="s">
        <v>149</v>
      </c>
      <c r="BQ79" s="15" t="s">
        <v>149</v>
      </c>
      <c r="BR79" s="15" t="s">
        <v>149</v>
      </c>
      <c r="BS79" s="15" t="s">
        <v>149</v>
      </c>
      <c r="BT79" s="15" t="s">
        <v>149</v>
      </c>
      <c r="BU79" s="15" t="s">
        <v>149</v>
      </c>
      <c r="BV79" s="15" t="s">
        <v>149</v>
      </c>
      <c r="BW79" s="15" t="s">
        <v>149</v>
      </c>
      <c r="BX79" s="15" t="s">
        <v>149</v>
      </c>
      <c r="BY79" s="15" t="s">
        <v>149</v>
      </c>
      <c r="BZ79" s="15" t="s">
        <v>149</v>
      </c>
      <c r="CA79" s="17" t="s">
        <v>150</v>
      </c>
      <c r="CB79" s="17" t="s">
        <v>150</v>
      </c>
      <c r="CC79" s="17" t="s">
        <v>150</v>
      </c>
      <c r="CD79" s="17" t="s">
        <v>150</v>
      </c>
      <c r="CE79" s="15" t="s">
        <v>149</v>
      </c>
      <c r="CF79" s="15" t="s">
        <v>149</v>
      </c>
      <c r="CG79" s="15" t="s">
        <v>149</v>
      </c>
      <c r="CH79" s="15" t="s">
        <v>149</v>
      </c>
      <c r="CI79" s="15" t="s">
        <v>149</v>
      </c>
      <c r="CJ79" s="15" t="s">
        <v>149</v>
      </c>
      <c r="CK79" s="15" t="s">
        <v>149</v>
      </c>
      <c r="CL79" s="15" t="s">
        <v>149</v>
      </c>
      <c r="CM79" s="15" t="s">
        <v>149</v>
      </c>
      <c r="CN79" s="15" t="s">
        <v>149</v>
      </c>
      <c r="CO79" s="15" t="s">
        <v>149</v>
      </c>
      <c r="CP79" s="15" t="s">
        <v>149</v>
      </c>
      <c r="CQ79" s="37" t="s">
        <v>149</v>
      </c>
      <c r="CR79" s="37" t="s">
        <v>149</v>
      </c>
      <c r="CS79" s="35" t="s">
        <v>150</v>
      </c>
      <c r="CT79" s="37" t="s">
        <v>149</v>
      </c>
      <c r="CU79" s="37" t="s">
        <v>149</v>
      </c>
      <c r="CV79" s="37" t="s">
        <v>149</v>
      </c>
      <c r="CW79" s="35" t="s">
        <v>150</v>
      </c>
      <c r="CX79" s="35" t="s">
        <v>150</v>
      </c>
      <c r="CY79" s="35" t="s">
        <v>150</v>
      </c>
      <c r="CZ79" s="37" t="s">
        <v>149</v>
      </c>
      <c r="DA79" s="37" t="s">
        <v>149</v>
      </c>
      <c r="DB79" s="37" t="s">
        <v>149</v>
      </c>
      <c r="DC79" s="37" t="s">
        <v>149</v>
      </c>
      <c r="DD79" s="37" t="s">
        <v>149</v>
      </c>
      <c r="DE79" s="37" t="s">
        <v>149</v>
      </c>
      <c r="DF79" s="37" t="s">
        <v>149</v>
      </c>
      <c r="DG79" s="37" t="s">
        <v>149</v>
      </c>
      <c r="DH79" s="37" t="s">
        <v>149</v>
      </c>
      <c r="DI79" s="37" t="s">
        <v>149</v>
      </c>
      <c r="DJ79" s="37" t="s">
        <v>149</v>
      </c>
      <c r="DK79" s="37" t="s">
        <v>149</v>
      </c>
      <c r="DL79" s="37" t="s">
        <v>149</v>
      </c>
      <c r="DM79" s="37" t="s">
        <v>149</v>
      </c>
      <c r="DN79" s="37" t="s">
        <v>149</v>
      </c>
      <c r="DO79" s="37" t="s">
        <v>149</v>
      </c>
      <c r="DP79" s="37" t="s">
        <v>149</v>
      </c>
      <c r="DQ79" s="37" t="s">
        <v>149</v>
      </c>
      <c r="DR79" s="37" t="s">
        <v>149</v>
      </c>
      <c r="DS79" s="37" t="s">
        <v>149</v>
      </c>
      <c r="DT79" s="37" t="s">
        <v>149</v>
      </c>
      <c r="DU79" s="37" t="s">
        <v>149</v>
      </c>
      <c r="DV79" s="37" t="s">
        <v>149</v>
      </c>
      <c r="DW79" s="37" t="s">
        <v>149</v>
      </c>
      <c r="DX79" s="37" t="s">
        <v>149</v>
      </c>
      <c r="DY79" s="37" t="s">
        <v>149</v>
      </c>
      <c r="DZ79" s="35" t="s">
        <v>149</v>
      </c>
      <c r="EA79" s="35" t="s">
        <v>149</v>
      </c>
      <c r="EB79" s="35" t="s">
        <v>149</v>
      </c>
      <c r="EC79" s="35" t="s">
        <v>149</v>
      </c>
      <c r="ED79" s="35" t="s">
        <v>149</v>
      </c>
      <c r="EE79" s="35" t="s">
        <v>148</v>
      </c>
      <c r="EF79" s="35" t="s">
        <v>149</v>
      </c>
      <c r="EG79" s="35" t="s">
        <v>149</v>
      </c>
      <c r="EH79" s="35" t="s">
        <v>149</v>
      </c>
      <c r="EI79" s="35" t="s">
        <v>149</v>
      </c>
      <c r="EJ79" s="35" t="s">
        <v>149</v>
      </c>
      <c r="EK79" s="35" t="s">
        <v>149</v>
      </c>
      <c r="EL79" s="35" t="s">
        <v>745</v>
      </c>
      <c r="EM79" s="35" t="s">
        <v>540</v>
      </c>
      <c r="EN79" s="35" t="s">
        <v>746</v>
      </c>
      <c r="EO79" s="35" t="s">
        <v>747</v>
      </c>
      <c r="EP79" s="35" t="s">
        <v>748</v>
      </c>
      <c r="EQ79" s="35" t="s">
        <v>749</v>
      </c>
      <c r="ER79" s="35" t="s">
        <v>750</v>
      </c>
      <c r="ES79" s="35" t="s">
        <v>751</v>
      </c>
    </row>
    <row r="80" spans="1:149" ht="15.75" customHeight="1" x14ac:dyDescent="0.35">
      <c r="A80" s="34">
        <v>78</v>
      </c>
      <c r="B80" s="17" t="s">
        <v>752</v>
      </c>
      <c r="C80" s="36" t="s">
        <v>753</v>
      </c>
      <c r="D80" s="17" t="s">
        <v>368</v>
      </c>
      <c r="E80" s="17" t="s">
        <v>530</v>
      </c>
      <c r="F80" s="17">
        <v>50</v>
      </c>
      <c r="G80" s="17">
        <v>4</v>
      </c>
      <c r="H80" s="17" t="s">
        <v>344</v>
      </c>
      <c r="I80" s="17" t="s">
        <v>172</v>
      </c>
      <c r="J80" s="48">
        <v>6000000</v>
      </c>
      <c r="K80" s="48">
        <v>5500000</v>
      </c>
      <c r="L80" s="17" t="s">
        <v>255</v>
      </c>
      <c r="M80" s="17" t="s">
        <v>147</v>
      </c>
      <c r="N80" s="17">
        <v>360</v>
      </c>
      <c r="O80" s="17" t="s">
        <v>453</v>
      </c>
      <c r="P80" s="17" t="s">
        <v>531</v>
      </c>
      <c r="Q80" s="30" t="s">
        <v>545</v>
      </c>
      <c r="R80" s="17" t="s">
        <v>149</v>
      </c>
      <c r="S80" s="17" t="s">
        <v>149</v>
      </c>
      <c r="T80" s="17" t="s">
        <v>149</v>
      </c>
      <c r="U80" s="17" t="s">
        <v>149</v>
      </c>
      <c r="V80" s="17" t="s">
        <v>149</v>
      </c>
      <c r="W80" s="17" t="s">
        <v>149</v>
      </c>
      <c r="X80" s="17" t="s">
        <v>149</v>
      </c>
      <c r="Y80" s="17" t="s">
        <v>149</v>
      </c>
      <c r="Z80" s="17" t="s">
        <v>149</v>
      </c>
      <c r="AA80" s="17" t="s">
        <v>149</v>
      </c>
      <c r="AB80" s="17" t="s">
        <v>149</v>
      </c>
      <c r="AC80" s="17" t="s">
        <v>149</v>
      </c>
      <c r="AD80" s="17" t="s">
        <v>149</v>
      </c>
      <c r="AE80" s="17" t="s">
        <v>149</v>
      </c>
      <c r="AF80" s="17" t="s">
        <v>149</v>
      </c>
      <c r="AG80" s="17" t="s">
        <v>149</v>
      </c>
      <c r="AH80" s="17" t="s">
        <v>149</v>
      </c>
      <c r="AI80" s="17" t="s">
        <v>149</v>
      </c>
      <c r="AJ80" s="17" t="s">
        <v>149</v>
      </c>
      <c r="AK80" s="17" t="s">
        <v>149</v>
      </c>
      <c r="AL80" s="17" t="s">
        <v>149</v>
      </c>
      <c r="AM80" s="17" t="s">
        <v>149</v>
      </c>
      <c r="AN80" s="17" t="s">
        <v>149</v>
      </c>
      <c r="AO80" s="17" t="s">
        <v>149</v>
      </c>
      <c r="AP80" s="17" t="s">
        <v>149</v>
      </c>
      <c r="AQ80" s="17" t="s">
        <v>149</v>
      </c>
      <c r="AR80" s="17" t="s">
        <v>149</v>
      </c>
      <c r="AS80" s="17" t="s">
        <v>149</v>
      </c>
      <c r="AT80" s="17" t="s">
        <v>149</v>
      </c>
      <c r="AU80" s="17" t="s">
        <v>149</v>
      </c>
      <c r="AV80" s="17" t="s">
        <v>149</v>
      </c>
      <c r="AW80" s="17" t="s">
        <v>149</v>
      </c>
      <c r="AX80" s="17" t="s">
        <v>149</v>
      </c>
      <c r="AY80" s="17" t="s">
        <v>149</v>
      </c>
      <c r="AZ80" s="17" t="s">
        <v>149</v>
      </c>
      <c r="BA80" s="17" t="s">
        <v>149</v>
      </c>
      <c r="BB80" s="17" t="s">
        <v>149</v>
      </c>
      <c r="BC80" s="25" t="s">
        <v>149</v>
      </c>
      <c r="BD80" s="17" t="s">
        <v>149</v>
      </c>
      <c r="BE80" s="17" t="s">
        <v>149</v>
      </c>
      <c r="BF80" s="17" t="s">
        <v>149</v>
      </c>
      <c r="BG80" s="17" t="s">
        <v>148</v>
      </c>
      <c r="BH80" s="17" t="s">
        <v>149</v>
      </c>
      <c r="BI80" s="17" t="s">
        <v>149</v>
      </c>
      <c r="BJ80" s="17" t="s">
        <v>149</v>
      </c>
      <c r="BK80" s="17" t="s">
        <v>149</v>
      </c>
      <c r="BL80" s="17" t="s">
        <v>148</v>
      </c>
      <c r="BM80" s="17" t="s">
        <v>148</v>
      </c>
      <c r="BN80" s="17" t="s">
        <v>149</v>
      </c>
      <c r="BO80" s="17" t="s">
        <v>150</v>
      </c>
      <c r="BP80" s="17" t="s">
        <v>149</v>
      </c>
      <c r="BQ80" s="17" t="s">
        <v>150</v>
      </c>
      <c r="BR80" s="47" t="s">
        <v>150</v>
      </c>
      <c r="BS80" s="17" t="s">
        <v>149</v>
      </c>
      <c r="BT80" s="17" t="s">
        <v>150</v>
      </c>
      <c r="BU80" s="17" t="s">
        <v>149</v>
      </c>
      <c r="BV80" s="17" t="s">
        <v>149</v>
      </c>
      <c r="BW80" s="17" t="s">
        <v>149</v>
      </c>
      <c r="BX80" s="17" t="s">
        <v>149</v>
      </c>
      <c r="BY80" s="17" t="s">
        <v>149</v>
      </c>
      <c r="BZ80" s="15" t="s">
        <v>149</v>
      </c>
      <c r="CA80" s="15" t="s">
        <v>149</v>
      </c>
      <c r="CB80" s="15" t="s">
        <v>149</v>
      </c>
      <c r="CC80" s="15" t="s">
        <v>149</v>
      </c>
      <c r="CD80" s="15" t="s">
        <v>149</v>
      </c>
      <c r="CE80" s="15" t="s">
        <v>149</v>
      </c>
      <c r="CF80" s="15" t="s">
        <v>149</v>
      </c>
      <c r="CG80" s="15" t="s">
        <v>149</v>
      </c>
      <c r="CH80" s="15" t="s">
        <v>149</v>
      </c>
      <c r="CI80" s="15" t="s">
        <v>149</v>
      </c>
      <c r="CJ80" s="15" t="s">
        <v>149</v>
      </c>
      <c r="CK80" s="15" t="s">
        <v>149</v>
      </c>
      <c r="CL80" s="15" t="s">
        <v>149</v>
      </c>
      <c r="CM80" s="15" t="s">
        <v>149</v>
      </c>
      <c r="CN80" s="15" t="s">
        <v>149</v>
      </c>
      <c r="CO80" s="15" t="s">
        <v>149</v>
      </c>
      <c r="CP80" s="15" t="s">
        <v>149</v>
      </c>
      <c r="CQ80" s="37" t="s">
        <v>149</v>
      </c>
      <c r="CR80" s="37" t="s">
        <v>149</v>
      </c>
      <c r="CS80" s="37" t="s">
        <v>149</v>
      </c>
      <c r="CT80" s="37" t="s">
        <v>149</v>
      </c>
      <c r="CU80" s="37" t="s">
        <v>149</v>
      </c>
      <c r="CV80" s="37" t="s">
        <v>149</v>
      </c>
      <c r="CW80" s="37" t="s">
        <v>149</v>
      </c>
      <c r="CX80" s="37" t="s">
        <v>149</v>
      </c>
      <c r="CY80" s="37" t="s">
        <v>149</v>
      </c>
      <c r="CZ80" s="37" t="s">
        <v>149</v>
      </c>
      <c r="DA80" s="37" t="s">
        <v>149</v>
      </c>
      <c r="DB80" s="37" t="s">
        <v>149</v>
      </c>
      <c r="DC80" s="37" t="s">
        <v>149</v>
      </c>
      <c r="DD80" s="37" t="s">
        <v>149</v>
      </c>
      <c r="DE80" s="37" t="s">
        <v>149</v>
      </c>
      <c r="DF80" s="37" t="s">
        <v>149</v>
      </c>
      <c r="DG80" s="37" t="s">
        <v>149</v>
      </c>
      <c r="DH80" s="37" t="s">
        <v>149</v>
      </c>
      <c r="DI80" s="37" t="s">
        <v>149</v>
      </c>
      <c r="DJ80" s="37" t="s">
        <v>149</v>
      </c>
      <c r="DK80" s="37" t="s">
        <v>149</v>
      </c>
      <c r="DL80" s="37" t="s">
        <v>149</v>
      </c>
      <c r="DM80" s="37" t="s">
        <v>149</v>
      </c>
      <c r="DN80" s="37" t="s">
        <v>149</v>
      </c>
      <c r="DO80" s="37" t="s">
        <v>149</v>
      </c>
      <c r="DP80" s="37" t="s">
        <v>149</v>
      </c>
      <c r="DQ80" s="37" t="s">
        <v>149</v>
      </c>
      <c r="DR80" s="37" t="s">
        <v>149</v>
      </c>
      <c r="DS80" s="37" t="s">
        <v>149</v>
      </c>
      <c r="DT80" s="37" t="s">
        <v>149</v>
      </c>
      <c r="DU80" s="37" t="s">
        <v>149</v>
      </c>
      <c r="DV80" s="37" t="s">
        <v>149</v>
      </c>
      <c r="DW80" s="37" t="s">
        <v>149</v>
      </c>
      <c r="DX80" s="37" t="s">
        <v>149</v>
      </c>
      <c r="DY80" s="37" t="s">
        <v>149</v>
      </c>
      <c r="DZ80" s="35" t="s">
        <v>148</v>
      </c>
      <c r="EA80" s="35" t="s">
        <v>148</v>
      </c>
      <c r="EB80" s="35" t="s">
        <v>148</v>
      </c>
      <c r="EC80" s="35" t="s">
        <v>148</v>
      </c>
      <c r="ED80" s="35" t="s">
        <v>148</v>
      </c>
      <c r="EE80" s="35" t="s">
        <v>148</v>
      </c>
      <c r="EF80" s="35" t="s">
        <v>149</v>
      </c>
      <c r="EG80" s="35" t="s">
        <v>149</v>
      </c>
      <c r="EH80" s="35" t="s">
        <v>149</v>
      </c>
      <c r="EI80" s="35" t="s">
        <v>149</v>
      </c>
      <c r="EJ80" s="35" t="s">
        <v>149</v>
      </c>
      <c r="EK80" s="35" t="s">
        <v>149</v>
      </c>
      <c r="EL80" s="35" t="s">
        <v>754</v>
      </c>
      <c r="EM80" s="35" t="s">
        <v>755</v>
      </c>
      <c r="EN80" s="35" t="s">
        <v>756</v>
      </c>
      <c r="EO80" s="35" t="s">
        <v>757</v>
      </c>
      <c r="EP80" s="35" t="s">
        <v>658</v>
      </c>
      <c r="EQ80" s="35" t="s">
        <v>659</v>
      </c>
      <c r="ER80" s="35" t="s">
        <v>758</v>
      </c>
      <c r="ES80" s="35" t="s">
        <v>274</v>
      </c>
    </row>
    <row r="81" spans="1:149" ht="15.75" customHeight="1" x14ac:dyDescent="0.35">
      <c r="A81" s="34">
        <v>79</v>
      </c>
      <c r="B81" s="17" t="s">
        <v>759</v>
      </c>
      <c r="C81" s="36" t="s">
        <v>664</v>
      </c>
      <c r="D81" s="17" t="s">
        <v>368</v>
      </c>
      <c r="E81" s="30" t="s">
        <v>595</v>
      </c>
      <c r="F81" s="17">
        <v>75</v>
      </c>
      <c r="G81" s="17">
        <v>3</v>
      </c>
      <c r="H81" s="17" t="s">
        <v>157</v>
      </c>
      <c r="I81" s="17" t="s">
        <v>691</v>
      </c>
      <c r="J81" s="48">
        <v>3000000</v>
      </c>
      <c r="K81" s="48">
        <v>2000000</v>
      </c>
      <c r="L81" s="17" t="s">
        <v>259</v>
      </c>
      <c r="M81" s="17" t="s">
        <v>147</v>
      </c>
      <c r="N81" s="17">
        <v>500</v>
      </c>
      <c r="O81" s="17" t="s">
        <v>241</v>
      </c>
      <c r="P81" s="17" t="s">
        <v>705</v>
      </c>
      <c r="Q81" s="30" t="s">
        <v>545</v>
      </c>
      <c r="R81" s="17" t="s">
        <v>149</v>
      </c>
      <c r="S81" s="17" t="s">
        <v>149</v>
      </c>
      <c r="T81" s="17" t="s">
        <v>149</v>
      </c>
      <c r="U81" s="17" t="s">
        <v>149</v>
      </c>
      <c r="V81" s="17" t="s">
        <v>149</v>
      </c>
      <c r="W81" s="17" t="s">
        <v>149</v>
      </c>
      <c r="X81" s="17" t="s">
        <v>148</v>
      </c>
      <c r="Y81" s="17" t="s">
        <v>148</v>
      </c>
      <c r="Z81" s="17" t="s">
        <v>148</v>
      </c>
      <c r="AA81" s="17" t="s">
        <v>148</v>
      </c>
      <c r="AB81" s="15" t="s">
        <v>148</v>
      </c>
      <c r="AC81" s="15" t="s">
        <v>148</v>
      </c>
      <c r="AD81" s="17" t="s">
        <v>149</v>
      </c>
      <c r="AE81" s="17" t="s">
        <v>149</v>
      </c>
      <c r="AF81" s="17" t="s">
        <v>149</v>
      </c>
      <c r="AG81" s="17" t="s">
        <v>149</v>
      </c>
      <c r="AH81" s="17" t="s">
        <v>148</v>
      </c>
      <c r="AI81" s="17" t="s">
        <v>148</v>
      </c>
      <c r="AJ81" s="17" t="s">
        <v>148</v>
      </c>
      <c r="AK81" s="17" t="s">
        <v>150</v>
      </c>
      <c r="AL81" s="17" t="s">
        <v>150</v>
      </c>
      <c r="AM81" s="17" t="s">
        <v>149</v>
      </c>
      <c r="AN81" s="17" t="s">
        <v>149</v>
      </c>
      <c r="AO81" s="17" t="s">
        <v>148</v>
      </c>
      <c r="AP81" s="17" t="s">
        <v>149</v>
      </c>
      <c r="AQ81" s="17" t="s">
        <v>149</v>
      </c>
      <c r="AR81" s="17" t="s">
        <v>148</v>
      </c>
      <c r="AS81" s="17" t="s">
        <v>149</v>
      </c>
      <c r="AT81" s="17" t="s">
        <v>149</v>
      </c>
      <c r="AU81" s="17" t="s">
        <v>149</v>
      </c>
      <c r="AV81" s="17" t="s">
        <v>149</v>
      </c>
      <c r="AW81" s="17" t="s">
        <v>149</v>
      </c>
      <c r="AX81" s="17" t="s">
        <v>150</v>
      </c>
      <c r="AY81" s="17" t="s">
        <v>150</v>
      </c>
      <c r="AZ81" s="17" t="s">
        <v>148</v>
      </c>
      <c r="BA81" s="17" t="s">
        <v>632</v>
      </c>
      <c r="BB81" s="17" t="s">
        <v>150</v>
      </c>
      <c r="BC81" s="25" t="s">
        <v>149</v>
      </c>
      <c r="BD81" s="17" t="s">
        <v>150</v>
      </c>
      <c r="BE81" s="17" t="s">
        <v>150</v>
      </c>
      <c r="BF81" s="17" t="s">
        <v>149</v>
      </c>
      <c r="BG81" s="17" t="s">
        <v>150</v>
      </c>
      <c r="BH81" s="17" t="s">
        <v>150</v>
      </c>
      <c r="BI81" s="17" t="s">
        <v>149</v>
      </c>
      <c r="BJ81" s="17" t="s">
        <v>149</v>
      </c>
      <c r="BK81" s="17" t="s">
        <v>150</v>
      </c>
      <c r="BL81" s="17" t="s">
        <v>150</v>
      </c>
      <c r="BM81" s="17" t="s">
        <v>149</v>
      </c>
      <c r="BN81" s="17" t="s">
        <v>149</v>
      </c>
      <c r="BO81" s="17" t="s">
        <v>149</v>
      </c>
      <c r="BP81" s="17" t="s">
        <v>149</v>
      </c>
      <c r="BQ81" s="17" t="s">
        <v>148</v>
      </c>
      <c r="BR81" s="47" t="s">
        <v>149</v>
      </c>
      <c r="BS81" s="47" t="s">
        <v>632</v>
      </c>
      <c r="BT81" s="17" t="s">
        <v>150</v>
      </c>
      <c r="BU81" s="17" t="s">
        <v>150</v>
      </c>
      <c r="BV81" s="17" t="s">
        <v>150</v>
      </c>
      <c r="BW81" s="17" t="s">
        <v>150</v>
      </c>
      <c r="BX81" s="17" t="s">
        <v>150</v>
      </c>
      <c r="BY81" s="17" t="s">
        <v>149</v>
      </c>
      <c r="BZ81" s="17" t="s">
        <v>149</v>
      </c>
      <c r="CA81" s="17" t="s">
        <v>149</v>
      </c>
      <c r="CB81" s="17" t="s">
        <v>150</v>
      </c>
      <c r="CC81" s="17" t="s">
        <v>150</v>
      </c>
      <c r="CD81" s="17" t="s">
        <v>150</v>
      </c>
      <c r="CE81" s="15" t="s">
        <v>149</v>
      </c>
      <c r="CF81" s="15" t="s">
        <v>149</v>
      </c>
      <c r="CG81" s="15" t="s">
        <v>149</v>
      </c>
      <c r="CH81" s="17" t="s">
        <v>148</v>
      </c>
      <c r="CI81" s="17" t="s">
        <v>150</v>
      </c>
      <c r="CJ81" s="17" t="s">
        <v>149</v>
      </c>
      <c r="CK81" s="17" t="s">
        <v>149</v>
      </c>
      <c r="CL81" s="17" t="s">
        <v>150</v>
      </c>
      <c r="CM81" s="17" t="s">
        <v>149</v>
      </c>
      <c r="CN81" s="17" t="s">
        <v>149</v>
      </c>
      <c r="CO81" s="17" t="s">
        <v>150</v>
      </c>
      <c r="CP81" s="17" t="s">
        <v>149</v>
      </c>
      <c r="CQ81" s="35" t="s">
        <v>149</v>
      </c>
      <c r="CR81" s="35" t="s">
        <v>148</v>
      </c>
      <c r="CS81" s="35" t="s">
        <v>150</v>
      </c>
      <c r="CT81" s="35" t="s">
        <v>150</v>
      </c>
      <c r="CU81" s="37" t="s">
        <v>149</v>
      </c>
      <c r="CV81" s="37" t="s">
        <v>149</v>
      </c>
      <c r="CW81" s="37" t="s">
        <v>149</v>
      </c>
      <c r="CX81" s="37" t="s">
        <v>149</v>
      </c>
      <c r="CY81" s="35" t="s">
        <v>149</v>
      </c>
      <c r="CZ81" s="35" t="s">
        <v>150</v>
      </c>
      <c r="DA81" s="35" t="s">
        <v>150</v>
      </c>
      <c r="DB81" s="35" t="s">
        <v>150</v>
      </c>
      <c r="DC81" s="35" t="s">
        <v>150</v>
      </c>
      <c r="DD81" s="35" t="s">
        <v>150</v>
      </c>
      <c r="DE81" s="35" t="s">
        <v>150</v>
      </c>
      <c r="DF81" s="35" t="s">
        <v>150</v>
      </c>
      <c r="DG81" s="35" t="s">
        <v>150</v>
      </c>
      <c r="DH81" s="35" t="s">
        <v>150</v>
      </c>
      <c r="DI81" s="35" t="s">
        <v>150</v>
      </c>
      <c r="DJ81" s="35" t="s">
        <v>149</v>
      </c>
      <c r="DK81" s="35" t="s">
        <v>148</v>
      </c>
      <c r="DL81" s="35" t="s">
        <v>150</v>
      </c>
      <c r="DM81" s="35" t="s">
        <v>150</v>
      </c>
      <c r="DN81" s="35" t="s">
        <v>149</v>
      </c>
      <c r="DO81" s="35" t="s">
        <v>149</v>
      </c>
      <c r="DP81" s="35" t="s">
        <v>149</v>
      </c>
      <c r="DQ81" s="35" t="s">
        <v>149</v>
      </c>
      <c r="DR81" s="35" t="s">
        <v>150</v>
      </c>
      <c r="DS81" s="35" t="s">
        <v>150</v>
      </c>
      <c r="DT81" s="35" t="s">
        <v>149</v>
      </c>
      <c r="DU81" s="35" t="s">
        <v>149</v>
      </c>
      <c r="DV81" s="35" t="s">
        <v>150</v>
      </c>
      <c r="DW81" s="35" t="s">
        <v>149</v>
      </c>
      <c r="DX81" s="35" t="s">
        <v>149</v>
      </c>
      <c r="DY81" s="35" t="s">
        <v>149</v>
      </c>
      <c r="DZ81" s="35" t="s">
        <v>148</v>
      </c>
      <c r="EA81" s="35" t="s">
        <v>148</v>
      </c>
      <c r="EB81" s="35" t="s">
        <v>150</v>
      </c>
      <c r="EC81" s="35" t="s">
        <v>632</v>
      </c>
      <c r="ED81" s="35" t="s">
        <v>150</v>
      </c>
      <c r="EE81" s="35" t="s">
        <v>150</v>
      </c>
      <c r="EF81" s="35" t="s">
        <v>150</v>
      </c>
      <c r="EG81" s="35" t="s">
        <v>150</v>
      </c>
      <c r="EH81" s="35" t="s">
        <v>149</v>
      </c>
      <c r="EI81" s="35" t="s">
        <v>149</v>
      </c>
      <c r="EJ81" s="35" t="s">
        <v>149</v>
      </c>
      <c r="EK81" s="35" t="s">
        <v>150</v>
      </c>
      <c r="EL81" s="35" t="s">
        <v>760</v>
      </c>
      <c r="EM81" s="35" t="s">
        <v>761</v>
      </c>
      <c r="EN81" s="35" t="s">
        <v>762</v>
      </c>
      <c r="EO81" s="35" t="s">
        <v>763</v>
      </c>
      <c r="EP81" s="35" t="s">
        <v>764</v>
      </c>
      <c r="EQ81" s="35" t="s">
        <v>765</v>
      </c>
      <c r="ER81" s="35" t="s">
        <v>766</v>
      </c>
      <c r="ES81" s="35" t="s">
        <v>767</v>
      </c>
    </row>
    <row r="82" spans="1:149" ht="15.75" customHeight="1" x14ac:dyDescent="0.35">
      <c r="A82" s="34">
        <v>80</v>
      </c>
      <c r="B82" s="17" t="s">
        <v>768</v>
      </c>
      <c r="C82" s="36" t="s">
        <v>664</v>
      </c>
      <c r="D82" s="17" t="s">
        <v>146</v>
      </c>
      <c r="E82" s="30" t="s">
        <v>595</v>
      </c>
      <c r="F82" s="17">
        <v>65</v>
      </c>
      <c r="G82" s="17">
        <v>3</v>
      </c>
      <c r="H82" s="17" t="s">
        <v>157</v>
      </c>
      <c r="I82" s="17" t="s">
        <v>210</v>
      </c>
      <c r="J82" s="48">
        <v>2000000</v>
      </c>
      <c r="K82" s="48">
        <v>2000000</v>
      </c>
      <c r="L82" s="17" t="s">
        <v>173</v>
      </c>
      <c r="M82" s="17" t="s">
        <v>413</v>
      </c>
      <c r="N82" s="17">
        <v>200</v>
      </c>
      <c r="O82" s="17" t="s">
        <v>519</v>
      </c>
      <c r="P82" s="17" t="s">
        <v>769</v>
      </c>
      <c r="Q82" s="30" t="s">
        <v>545</v>
      </c>
      <c r="R82" s="17" t="s">
        <v>149</v>
      </c>
      <c r="S82" s="17" t="s">
        <v>149</v>
      </c>
      <c r="T82" s="17" t="s">
        <v>149</v>
      </c>
      <c r="U82" s="17" t="s">
        <v>149</v>
      </c>
      <c r="V82" s="17" t="s">
        <v>149</v>
      </c>
      <c r="W82" s="17" t="s">
        <v>149</v>
      </c>
      <c r="X82" s="17" t="s">
        <v>149</v>
      </c>
      <c r="Y82" s="17" t="s">
        <v>149</v>
      </c>
      <c r="Z82" s="17" t="s">
        <v>149</v>
      </c>
      <c r="AA82" s="17" t="s">
        <v>149</v>
      </c>
      <c r="AB82" s="17" t="s">
        <v>149</v>
      </c>
      <c r="AC82" s="17" t="s">
        <v>149</v>
      </c>
      <c r="AD82" s="17" t="s">
        <v>149</v>
      </c>
      <c r="AE82" s="17" t="s">
        <v>149</v>
      </c>
      <c r="AF82" s="17" t="s">
        <v>149</v>
      </c>
      <c r="AG82" s="17" t="s">
        <v>149</v>
      </c>
      <c r="AH82" s="17" t="s">
        <v>149</v>
      </c>
      <c r="AI82" s="17" t="s">
        <v>148</v>
      </c>
      <c r="AJ82" s="17" t="s">
        <v>148</v>
      </c>
      <c r="AK82" s="17" t="s">
        <v>149</v>
      </c>
      <c r="AL82" s="17" t="s">
        <v>149</v>
      </c>
      <c r="AM82" s="17" t="s">
        <v>149</v>
      </c>
      <c r="AN82" s="17" t="s">
        <v>149</v>
      </c>
      <c r="AO82" s="17" t="s">
        <v>149</v>
      </c>
      <c r="AP82" s="17" t="s">
        <v>149</v>
      </c>
      <c r="AQ82" s="17" t="s">
        <v>148</v>
      </c>
      <c r="AR82" s="17" t="s">
        <v>148</v>
      </c>
      <c r="AS82" s="17" t="s">
        <v>148</v>
      </c>
      <c r="AT82" s="17" t="s">
        <v>148</v>
      </c>
      <c r="AU82" s="17" t="s">
        <v>149</v>
      </c>
      <c r="AV82" s="17" t="s">
        <v>149</v>
      </c>
      <c r="AW82" s="17" t="s">
        <v>149</v>
      </c>
      <c r="AX82" s="17" t="s">
        <v>149</v>
      </c>
      <c r="AY82" s="17" t="s">
        <v>149</v>
      </c>
      <c r="AZ82" s="17" t="s">
        <v>149</v>
      </c>
      <c r="BA82" s="17" t="s">
        <v>149</v>
      </c>
      <c r="BB82" s="17" t="s">
        <v>149</v>
      </c>
      <c r="BC82" s="25" t="s">
        <v>149</v>
      </c>
      <c r="BD82" s="17" t="s">
        <v>150</v>
      </c>
      <c r="BE82" s="17" t="s">
        <v>150</v>
      </c>
      <c r="BF82" s="17" t="s">
        <v>149</v>
      </c>
      <c r="BG82" s="17" t="s">
        <v>149</v>
      </c>
      <c r="BH82" s="17" t="s">
        <v>149</v>
      </c>
      <c r="BI82" s="17" t="s">
        <v>149</v>
      </c>
      <c r="BJ82" s="17" t="s">
        <v>149</v>
      </c>
      <c r="BK82" s="17" t="s">
        <v>149</v>
      </c>
      <c r="BL82" s="17" t="s">
        <v>149</v>
      </c>
      <c r="BM82" s="17" t="s">
        <v>149</v>
      </c>
      <c r="BN82" s="17" t="s">
        <v>149</v>
      </c>
      <c r="BO82" s="17" t="s">
        <v>149</v>
      </c>
      <c r="BP82" s="17" t="s">
        <v>149</v>
      </c>
      <c r="BQ82" s="17" t="s">
        <v>148</v>
      </c>
      <c r="BR82" s="50" t="s">
        <v>149</v>
      </c>
      <c r="BS82" s="17" t="s">
        <v>149</v>
      </c>
      <c r="BT82" s="17" t="s">
        <v>148</v>
      </c>
      <c r="BU82" s="17" t="s">
        <v>148</v>
      </c>
      <c r="BV82" s="17" t="s">
        <v>148</v>
      </c>
      <c r="BW82" s="17" t="s">
        <v>150</v>
      </c>
      <c r="BX82" s="17" t="s">
        <v>150</v>
      </c>
      <c r="BY82" s="17" t="s">
        <v>149</v>
      </c>
      <c r="BZ82" s="17" t="s">
        <v>149</v>
      </c>
      <c r="CA82" s="17" t="s">
        <v>149</v>
      </c>
      <c r="CB82" s="17" t="s">
        <v>150</v>
      </c>
      <c r="CC82" s="17" t="s">
        <v>149</v>
      </c>
      <c r="CD82" s="17" t="s">
        <v>149</v>
      </c>
      <c r="CE82" s="17" t="s">
        <v>150</v>
      </c>
      <c r="CF82" s="17" t="s">
        <v>150</v>
      </c>
      <c r="CG82" s="15" t="s">
        <v>149</v>
      </c>
      <c r="CH82" s="15" t="s">
        <v>149</v>
      </c>
      <c r="CI82" s="15" t="s">
        <v>149</v>
      </c>
      <c r="CJ82" s="17" t="s">
        <v>149</v>
      </c>
      <c r="CK82" s="17" t="s">
        <v>148</v>
      </c>
      <c r="CL82" s="17" t="s">
        <v>148</v>
      </c>
      <c r="CM82" s="17" t="s">
        <v>149</v>
      </c>
      <c r="CN82" s="17" t="s">
        <v>150</v>
      </c>
      <c r="CO82" s="17" t="s">
        <v>149</v>
      </c>
      <c r="CP82" s="17" t="s">
        <v>149</v>
      </c>
      <c r="CQ82" s="35" t="s">
        <v>149</v>
      </c>
      <c r="CR82" s="35" t="s">
        <v>149</v>
      </c>
      <c r="CS82" s="35" t="s">
        <v>150</v>
      </c>
      <c r="CT82" s="35" t="s">
        <v>150</v>
      </c>
      <c r="CU82" s="37" t="s">
        <v>149</v>
      </c>
      <c r="CV82" s="37" t="s">
        <v>149</v>
      </c>
      <c r="CW82" s="35" t="s">
        <v>148</v>
      </c>
      <c r="CX82" s="35" t="s">
        <v>148</v>
      </c>
      <c r="CY82" s="35" t="s">
        <v>149</v>
      </c>
      <c r="CZ82" s="35" t="s">
        <v>632</v>
      </c>
      <c r="DA82" s="35" t="s">
        <v>150</v>
      </c>
      <c r="DB82" s="35" t="s">
        <v>149</v>
      </c>
      <c r="DC82" s="35" t="s">
        <v>149</v>
      </c>
      <c r="DD82" s="35" t="s">
        <v>149</v>
      </c>
      <c r="DE82" s="35" t="s">
        <v>150</v>
      </c>
      <c r="DF82" s="35" t="s">
        <v>150</v>
      </c>
      <c r="DG82" s="35" t="s">
        <v>149</v>
      </c>
      <c r="DH82" s="35" t="s">
        <v>149</v>
      </c>
      <c r="DI82" s="35" t="s">
        <v>149</v>
      </c>
      <c r="DJ82" s="35" t="s">
        <v>150</v>
      </c>
      <c r="DK82" s="35" t="s">
        <v>150</v>
      </c>
      <c r="DL82" s="35" t="s">
        <v>150</v>
      </c>
      <c r="DM82" s="35" t="s">
        <v>149</v>
      </c>
      <c r="DN82" s="35" t="s">
        <v>149</v>
      </c>
      <c r="DO82" s="35" t="s">
        <v>150</v>
      </c>
      <c r="DP82" s="35" t="s">
        <v>149</v>
      </c>
      <c r="DQ82" s="35" t="s">
        <v>150</v>
      </c>
      <c r="DR82" s="35" t="s">
        <v>632</v>
      </c>
      <c r="DS82" s="35" t="s">
        <v>632</v>
      </c>
      <c r="DT82" s="35" t="s">
        <v>150</v>
      </c>
      <c r="DU82" s="35" t="s">
        <v>150</v>
      </c>
      <c r="DV82" s="35" t="s">
        <v>150</v>
      </c>
      <c r="DW82" s="35" t="s">
        <v>149</v>
      </c>
      <c r="DX82" s="35" t="s">
        <v>148</v>
      </c>
      <c r="DY82" s="35" t="s">
        <v>148</v>
      </c>
      <c r="DZ82" s="35" t="s">
        <v>632</v>
      </c>
      <c r="EA82" s="35" t="s">
        <v>150</v>
      </c>
      <c r="EB82" s="35" t="s">
        <v>149</v>
      </c>
      <c r="EC82" s="35" t="s">
        <v>150</v>
      </c>
      <c r="ED82" s="35" t="s">
        <v>150</v>
      </c>
      <c r="EE82" s="35" t="s">
        <v>150</v>
      </c>
      <c r="EF82" s="35" t="s">
        <v>149</v>
      </c>
      <c r="EG82" s="35" t="s">
        <v>149</v>
      </c>
      <c r="EH82" s="35" t="s">
        <v>149</v>
      </c>
      <c r="EI82" s="35" t="s">
        <v>149</v>
      </c>
      <c r="EJ82" s="35" t="s">
        <v>149</v>
      </c>
      <c r="EK82" s="35" t="s">
        <v>149</v>
      </c>
      <c r="EL82" s="35" t="s">
        <v>770</v>
      </c>
      <c r="EM82" s="35" t="s">
        <v>771</v>
      </c>
      <c r="EN82" s="35" t="s">
        <v>772</v>
      </c>
      <c r="EO82" s="35" t="s">
        <v>773</v>
      </c>
      <c r="EP82" s="35" t="s">
        <v>774</v>
      </c>
      <c r="EQ82" s="35" t="s">
        <v>775</v>
      </c>
      <c r="ER82" s="35" t="s">
        <v>776</v>
      </c>
      <c r="ES82" s="35" t="s">
        <v>540</v>
      </c>
    </row>
    <row r="83" spans="1:149" s="2" customFormat="1" ht="22.5" customHeight="1" x14ac:dyDescent="0.35">
      <c r="A83" s="29">
        <v>81</v>
      </c>
      <c r="B83" s="30" t="s">
        <v>965</v>
      </c>
      <c r="C83" s="31" t="s">
        <v>966</v>
      </c>
      <c r="D83" s="30" t="s">
        <v>846</v>
      </c>
      <c r="E83" s="30" t="s">
        <v>967</v>
      </c>
      <c r="F83" s="30">
        <v>52</v>
      </c>
      <c r="G83" s="30">
        <v>3</v>
      </c>
      <c r="H83" s="30" t="s">
        <v>157</v>
      </c>
      <c r="I83" s="88" t="s">
        <v>210</v>
      </c>
      <c r="J83" s="40">
        <v>3000000</v>
      </c>
      <c r="K83" s="40">
        <v>2500000</v>
      </c>
      <c r="L83" s="30" t="s">
        <v>173</v>
      </c>
      <c r="M83" s="30" t="s">
        <v>848</v>
      </c>
      <c r="N83" s="30">
        <v>250</v>
      </c>
      <c r="O83" s="30" t="s">
        <v>241</v>
      </c>
      <c r="P83" s="30">
        <v>30</v>
      </c>
      <c r="Q83" s="30" t="s">
        <v>389</v>
      </c>
      <c r="R83" s="30" t="s">
        <v>149</v>
      </c>
      <c r="S83" s="30" t="s">
        <v>149</v>
      </c>
      <c r="T83" s="30" t="s">
        <v>149</v>
      </c>
      <c r="U83" s="30" t="s">
        <v>203</v>
      </c>
      <c r="V83" s="30" t="s">
        <v>203</v>
      </c>
      <c r="W83" s="30" t="s">
        <v>203</v>
      </c>
      <c r="X83" s="30" t="s">
        <v>203</v>
      </c>
      <c r="Y83" s="30" t="s">
        <v>203</v>
      </c>
      <c r="Z83" s="30" t="s">
        <v>203</v>
      </c>
      <c r="AA83" s="30" t="s">
        <v>149</v>
      </c>
      <c r="AB83" s="30" t="s">
        <v>149</v>
      </c>
      <c r="AC83" s="30" t="s">
        <v>149</v>
      </c>
      <c r="AD83" s="30" t="s">
        <v>149</v>
      </c>
      <c r="AE83" s="30" t="s">
        <v>149</v>
      </c>
      <c r="AF83" s="30" t="s">
        <v>149</v>
      </c>
      <c r="AG83" s="30" t="s">
        <v>149</v>
      </c>
      <c r="AH83" s="30" t="s">
        <v>149</v>
      </c>
      <c r="AI83" s="30" t="s">
        <v>149</v>
      </c>
      <c r="AJ83" s="30" t="s">
        <v>149</v>
      </c>
      <c r="AK83" s="30" t="s">
        <v>149</v>
      </c>
      <c r="AL83" s="30" t="s">
        <v>149</v>
      </c>
      <c r="AM83" s="30" t="s">
        <v>149</v>
      </c>
      <c r="AN83" s="30" t="s">
        <v>149</v>
      </c>
      <c r="AO83" s="30" t="s">
        <v>148</v>
      </c>
      <c r="AP83" s="30" t="s">
        <v>149</v>
      </c>
      <c r="AQ83" s="30" t="s">
        <v>149</v>
      </c>
      <c r="AR83" s="30" t="s">
        <v>149</v>
      </c>
      <c r="AS83" s="30" t="s">
        <v>149</v>
      </c>
      <c r="AT83" s="30" t="s">
        <v>149</v>
      </c>
      <c r="AU83" s="30" t="s">
        <v>149</v>
      </c>
      <c r="AV83" s="30" t="s">
        <v>149</v>
      </c>
      <c r="AW83" s="30" t="s">
        <v>149</v>
      </c>
      <c r="AX83" s="30" t="s">
        <v>149</v>
      </c>
      <c r="AY83" s="30" t="s">
        <v>149</v>
      </c>
      <c r="AZ83" s="30" t="s">
        <v>149</v>
      </c>
      <c r="BA83" s="30" t="s">
        <v>149</v>
      </c>
      <c r="BB83" s="30" t="s">
        <v>149</v>
      </c>
      <c r="BC83" s="25" t="s">
        <v>149</v>
      </c>
      <c r="BD83" s="30" t="s">
        <v>323</v>
      </c>
      <c r="BE83" s="30" t="s">
        <v>149</v>
      </c>
      <c r="BF83" s="30" t="s">
        <v>203</v>
      </c>
      <c r="BG83" s="30" t="s">
        <v>390</v>
      </c>
      <c r="BH83" s="30" t="s">
        <v>323</v>
      </c>
      <c r="BI83" s="30" t="s">
        <v>149</v>
      </c>
      <c r="BJ83" s="30" t="s">
        <v>323</v>
      </c>
      <c r="BK83" s="30" t="s">
        <v>149</v>
      </c>
      <c r="BL83" s="30" t="s">
        <v>323</v>
      </c>
      <c r="BM83" s="30" t="s">
        <v>149</v>
      </c>
      <c r="BN83" s="30" t="s">
        <v>323</v>
      </c>
      <c r="BO83" s="30" t="s">
        <v>323</v>
      </c>
      <c r="BP83" s="30" t="s">
        <v>149</v>
      </c>
      <c r="BQ83" s="30" t="s">
        <v>149</v>
      </c>
      <c r="BR83" s="30" t="s">
        <v>323</v>
      </c>
      <c r="BS83" s="30" t="s">
        <v>149</v>
      </c>
      <c r="BT83" s="30" t="s">
        <v>149</v>
      </c>
      <c r="BU83" s="30" t="s">
        <v>149</v>
      </c>
      <c r="BV83" s="30" t="s">
        <v>149</v>
      </c>
      <c r="BW83" s="30" t="s">
        <v>323</v>
      </c>
      <c r="BX83" s="30" t="s">
        <v>323</v>
      </c>
      <c r="BY83" s="30" t="s">
        <v>149</v>
      </c>
      <c r="BZ83" s="30" t="s">
        <v>149</v>
      </c>
      <c r="CA83" s="30" t="s">
        <v>149</v>
      </c>
      <c r="CB83" s="30" t="s">
        <v>323</v>
      </c>
      <c r="CC83" s="30" t="s">
        <v>203</v>
      </c>
      <c r="CD83" s="30" t="s">
        <v>203</v>
      </c>
      <c r="CE83" s="30" t="s">
        <v>323</v>
      </c>
      <c r="CF83" s="30" t="s">
        <v>323</v>
      </c>
      <c r="CG83" s="30" t="s">
        <v>323</v>
      </c>
      <c r="CH83" s="30" t="s">
        <v>149</v>
      </c>
      <c r="CI83" s="30" t="s">
        <v>149</v>
      </c>
      <c r="CJ83" s="30" t="s">
        <v>149</v>
      </c>
      <c r="CK83" s="30" t="s">
        <v>149</v>
      </c>
      <c r="CL83" s="30" t="s">
        <v>149</v>
      </c>
      <c r="CM83" s="30" t="s">
        <v>390</v>
      </c>
      <c r="CN83" s="30" t="s">
        <v>323</v>
      </c>
      <c r="CO83" s="30" t="s">
        <v>149</v>
      </c>
      <c r="CP83" s="30" t="s">
        <v>203</v>
      </c>
      <c r="CQ83" s="30" t="s">
        <v>203</v>
      </c>
      <c r="CR83" s="30" t="s">
        <v>203</v>
      </c>
      <c r="CS83" s="30" t="s">
        <v>323</v>
      </c>
      <c r="CT83" s="30" t="s">
        <v>323</v>
      </c>
      <c r="CU83" s="30" t="s">
        <v>323</v>
      </c>
      <c r="CV83" s="30" t="s">
        <v>323</v>
      </c>
      <c r="CW83" s="30" t="s">
        <v>149</v>
      </c>
      <c r="CX83" s="30" t="s">
        <v>149</v>
      </c>
      <c r="CY83" s="30" t="s">
        <v>149</v>
      </c>
      <c r="CZ83" s="30" t="s">
        <v>149</v>
      </c>
      <c r="DA83" s="30" t="s">
        <v>149</v>
      </c>
      <c r="DB83" s="30" t="s">
        <v>149</v>
      </c>
      <c r="DC83" s="30" t="s">
        <v>149</v>
      </c>
      <c r="DD83" s="30" t="s">
        <v>149</v>
      </c>
      <c r="DE83" s="30" t="s">
        <v>323</v>
      </c>
      <c r="DF83" s="30" t="s">
        <v>323</v>
      </c>
      <c r="DG83" s="30" t="s">
        <v>149</v>
      </c>
      <c r="DH83" s="30" t="s">
        <v>149</v>
      </c>
      <c r="DI83" s="30" t="s">
        <v>149</v>
      </c>
      <c r="DJ83" s="30" t="s">
        <v>323</v>
      </c>
      <c r="DK83" s="30" t="s">
        <v>149</v>
      </c>
      <c r="DL83" s="30" t="s">
        <v>149</v>
      </c>
      <c r="DM83" s="30" t="s">
        <v>149</v>
      </c>
      <c r="DN83" s="30" t="s">
        <v>149</v>
      </c>
      <c r="DO83" s="30" t="s">
        <v>323</v>
      </c>
      <c r="DP83" s="30" t="s">
        <v>323</v>
      </c>
      <c r="DQ83" s="30" t="s">
        <v>149</v>
      </c>
      <c r="DR83" s="30" t="s">
        <v>323</v>
      </c>
      <c r="DS83" s="30" t="s">
        <v>323</v>
      </c>
      <c r="DT83" s="30" t="s">
        <v>149</v>
      </c>
      <c r="DU83" s="30" t="s">
        <v>149</v>
      </c>
      <c r="DV83" s="30" t="s">
        <v>149</v>
      </c>
      <c r="DW83" s="30" t="s">
        <v>149</v>
      </c>
      <c r="DX83" s="30" t="s">
        <v>323</v>
      </c>
      <c r="DY83" s="30" t="s">
        <v>323</v>
      </c>
      <c r="DZ83" s="30" t="s">
        <v>149</v>
      </c>
      <c r="EA83" s="30" t="s">
        <v>149</v>
      </c>
      <c r="EB83" s="30" t="s">
        <v>203</v>
      </c>
      <c r="EC83" s="30" t="s">
        <v>203</v>
      </c>
      <c r="ED83" s="30" t="s">
        <v>203</v>
      </c>
      <c r="EE83" s="30" t="s">
        <v>149</v>
      </c>
      <c r="EF83" s="30" t="s">
        <v>390</v>
      </c>
      <c r="EG83" s="30" t="s">
        <v>323</v>
      </c>
      <c r="EH83" s="30" t="s">
        <v>149</v>
      </c>
      <c r="EI83" s="30" t="s">
        <v>203</v>
      </c>
      <c r="EJ83" s="30" t="s">
        <v>149</v>
      </c>
      <c r="EK83" s="30" t="s">
        <v>149</v>
      </c>
      <c r="EL83" s="30" t="s">
        <v>968</v>
      </c>
      <c r="EM83" s="30" t="s">
        <v>969</v>
      </c>
      <c r="EN83" s="30" t="s">
        <v>970</v>
      </c>
      <c r="EO83" s="30" t="s">
        <v>971</v>
      </c>
      <c r="EP83" s="30" t="s">
        <v>972</v>
      </c>
      <c r="EQ83" s="30" t="s">
        <v>973</v>
      </c>
      <c r="ER83" s="41" t="s">
        <v>974</v>
      </c>
      <c r="ES83" s="30" t="s">
        <v>975</v>
      </c>
    </row>
    <row r="84" spans="1:149" s="2" customFormat="1" ht="22.5" customHeight="1" x14ac:dyDescent="0.35">
      <c r="A84" s="29">
        <v>82</v>
      </c>
      <c r="B84" s="30" t="s">
        <v>976</v>
      </c>
      <c r="C84" s="31" t="s">
        <v>966</v>
      </c>
      <c r="D84" s="30" t="s">
        <v>368</v>
      </c>
      <c r="E84" s="30" t="s">
        <v>967</v>
      </c>
      <c r="F84" s="30">
        <v>70</v>
      </c>
      <c r="G84" s="30">
        <v>1</v>
      </c>
      <c r="H84" s="30" t="s">
        <v>157</v>
      </c>
      <c r="I84" s="30" t="s">
        <v>210</v>
      </c>
      <c r="J84" s="40">
        <v>6000000</v>
      </c>
      <c r="K84" s="40">
        <v>3000000</v>
      </c>
      <c r="L84" s="30" t="s">
        <v>370</v>
      </c>
      <c r="M84" s="30" t="s">
        <v>848</v>
      </c>
      <c r="N84" s="30">
        <v>500</v>
      </c>
      <c r="O84" s="30" t="s">
        <v>212</v>
      </c>
      <c r="P84" s="30">
        <v>45</v>
      </c>
      <c r="Q84" s="30" t="s">
        <v>389</v>
      </c>
      <c r="R84" s="30" t="s">
        <v>149</v>
      </c>
      <c r="S84" s="30" t="s">
        <v>149</v>
      </c>
      <c r="T84" s="30" t="s">
        <v>149</v>
      </c>
      <c r="U84" s="30" t="s">
        <v>149</v>
      </c>
      <c r="V84" s="30" t="s">
        <v>203</v>
      </c>
      <c r="W84" s="30" t="s">
        <v>203</v>
      </c>
      <c r="X84" s="30" t="s">
        <v>203</v>
      </c>
      <c r="Y84" s="30" t="s">
        <v>203</v>
      </c>
      <c r="Z84" s="30" t="s">
        <v>149</v>
      </c>
      <c r="AA84" s="30" t="s">
        <v>149</v>
      </c>
      <c r="AB84" s="30" t="s">
        <v>149</v>
      </c>
      <c r="AC84" s="30" t="s">
        <v>148</v>
      </c>
      <c r="AD84" s="30" t="s">
        <v>149</v>
      </c>
      <c r="AE84" s="30" t="s">
        <v>149</v>
      </c>
      <c r="AF84" s="30" t="s">
        <v>149</v>
      </c>
      <c r="AG84" s="30" t="s">
        <v>149</v>
      </c>
      <c r="AH84" s="30" t="s">
        <v>149</v>
      </c>
      <c r="AI84" s="30" t="s">
        <v>149</v>
      </c>
      <c r="AJ84" s="30" t="s">
        <v>149</v>
      </c>
      <c r="AK84" s="30" t="s">
        <v>149</v>
      </c>
      <c r="AL84" s="30" t="s">
        <v>149</v>
      </c>
      <c r="AM84" s="30" t="s">
        <v>149</v>
      </c>
      <c r="AN84" s="30" t="s">
        <v>149</v>
      </c>
      <c r="AO84" s="30" t="s">
        <v>148</v>
      </c>
      <c r="AP84" s="30" t="s">
        <v>149</v>
      </c>
      <c r="AQ84" s="30" t="s">
        <v>323</v>
      </c>
      <c r="AR84" s="30" t="s">
        <v>149</v>
      </c>
      <c r="AS84" s="30" t="s">
        <v>149</v>
      </c>
      <c r="AT84" s="30" t="s">
        <v>149</v>
      </c>
      <c r="AU84" s="30" t="s">
        <v>149</v>
      </c>
      <c r="AV84" s="30" t="s">
        <v>149</v>
      </c>
      <c r="AW84" s="30" t="s">
        <v>149</v>
      </c>
      <c r="AX84" s="30" t="s">
        <v>149</v>
      </c>
      <c r="AY84" s="30" t="s">
        <v>323</v>
      </c>
      <c r="AZ84" s="30" t="s">
        <v>323</v>
      </c>
      <c r="BA84" s="30" t="s">
        <v>323</v>
      </c>
      <c r="BB84" s="30" t="s">
        <v>323</v>
      </c>
      <c r="BC84" s="25" t="s">
        <v>149</v>
      </c>
      <c r="BD84" s="30" t="s">
        <v>323</v>
      </c>
      <c r="BE84" s="30" t="s">
        <v>149</v>
      </c>
      <c r="BF84" s="30" t="s">
        <v>149</v>
      </c>
      <c r="BG84" s="30" t="s">
        <v>149</v>
      </c>
      <c r="BH84" s="30" t="s">
        <v>149</v>
      </c>
      <c r="BI84" s="30" t="s">
        <v>149</v>
      </c>
      <c r="BJ84" s="30" t="s">
        <v>323</v>
      </c>
      <c r="BK84" s="30" t="s">
        <v>323</v>
      </c>
      <c r="BL84" s="30" t="s">
        <v>323</v>
      </c>
      <c r="BM84" s="30" t="s">
        <v>323</v>
      </c>
      <c r="BN84" s="30" t="s">
        <v>149</v>
      </c>
      <c r="BO84" s="30" t="s">
        <v>149</v>
      </c>
      <c r="BP84" s="30" t="s">
        <v>149</v>
      </c>
      <c r="BQ84" s="30" t="s">
        <v>149</v>
      </c>
      <c r="BR84" s="30" t="s">
        <v>149</v>
      </c>
      <c r="BS84" s="30" t="s">
        <v>149</v>
      </c>
      <c r="BT84" s="30" t="s">
        <v>323</v>
      </c>
      <c r="BU84" s="30" t="s">
        <v>323</v>
      </c>
      <c r="BV84" s="30" t="s">
        <v>323</v>
      </c>
      <c r="BW84" s="30" t="s">
        <v>323</v>
      </c>
      <c r="BX84" s="30" t="s">
        <v>149</v>
      </c>
      <c r="BY84" s="30" t="s">
        <v>203</v>
      </c>
      <c r="BZ84" s="30" t="s">
        <v>149</v>
      </c>
      <c r="CA84" s="30" t="s">
        <v>149</v>
      </c>
      <c r="CB84" s="30" t="s">
        <v>149</v>
      </c>
      <c r="CC84" s="30" t="s">
        <v>149</v>
      </c>
      <c r="CD84" s="30" t="s">
        <v>149</v>
      </c>
      <c r="CE84" s="30" t="s">
        <v>323</v>
      </c>
      <c r="CF84" s="30" t="s">
        <v>149</v>
      </c>
      <c r="CG84" s="30" t="s">
        <v>149</v>
      </c>
      <c r="CH84" s="30" t="s">
        <v>149</v>
      </c>
      <c r="CI84" s="30" t="s">
        <v>149</v>
      </c>
      <c r="CJ84" s="30" t="s">
        <v>149</v>
      </c>
      <c r="CK84" s="30" t="s">
        <v>149</v>
      </c>
      <c r="CL84" s="30" t="s">
        <v>149</v>
      </c>
      <c r="CM84" s="30" t="s">
        <v>323</v>
      </c>
      <c r="CN84" s="30" t="s">
        <v>323</v>
      </c>
      <c r="CO84" s="30" t="s">
        <v>149</v>
      </c>
      <c r="CP84" s="30" t="s">
        <v>149</v>
      </c>
      <c r="CQ84" s="30" t="s">
        <v>149</v>
      </c>
      <c r="CR84" s="30" t="s">
        <v>149</v>
      </c>
      <c r="CS84" s="30" t="s">
        <v>149</v>
      </c>
      <c r="CT84" s="30" t="s">
        <v>149</v>
      </c>
      <c r="CU84" s="30" t="s">
        <v>149</v>
      </c>
      <c r="CV84" s="30" t="s">
        <v>149</v>
      </c>
      <c r="CW84" s="30" t="s">
        <v>149</v>
      </c>
      <c r="CX84" s="30" t="s">
        <v>149</v>
      </c>
      <c r="CY84" s="30" t="s">
        <v>323</v>
      </c>
      <c r="CZ84" s="30" t="s">
        <v>323</v>
      </c>
      <c r="DA84" s="30" t="s">
        <v>323</v>
      </c>
      <c r="DB84" s="30" t="s">
        <v>323</v>
      </c>
      <c r="DC84" s="30" t="s">
        <v>323</v>
      </c>
      <c r="DD84" s="30" t="s">
        <v>323</v>
      </c>
      <c r="DE84" s="30" t="s">
        <v>149</v>
      </c>
      <c r="DF84" s="30" t="s">
        <v>149</v>
      </c>
      <c r="DG84" s="30" t="s">
        <v>149</v>
      </c>
      <c r="DH84" s="30" t="s">
        <v>149</v>
      </c>
      <c r="DI84" s="30" t="s">
        <v>149</v>
      </c>
      <c r="DJ84" s="30" t="s">
        <v>323</v>
      </c>
      <c r="DK84" s="30" t="s">
        <v>323</v>
      </c>
      <c r="DL84" s="30" t="s">
        <v>323</v>
      </c>
      <c r="DM84" s="30" t="s">
        <v>323</v>
      </c>
      <c r="DN84" s="30" t="s">
        <v>323</v>
      </c>
      <c r="DO84" s="30" t="s">
        <v>323</v>
      </c>
      <c r="DP84" s="30" t="s">
        <v>323</v>
      </c>
      <c r="DQ84" s="30" t="s">
        <v>323</v>
      </c>
      <c r="DR84" s="30" t="s">
        <v>149</v>
      </c>
      <c r="DS84" s="30" t="s">
        <v>149</v>
      </c>
      <c r="DT84" s="30" t="s">
        <v>149</v>
      </c>
      <c r="DU84" s="30" t="s">
        <v>323</v>
      </c>
      <c r="DV84" s="30" t="s">
        <v>323</v>
      </c>
      <c r="DW84" s="30" t="s">
        <v>323</v>
      </c>
      <c r="DX84" s="30" t="s">
        <v>323</v>
      </c>
      <c r="DY84" s="30" t="s">
        <v>323</v>
      </c>
      <c r="DZ84" s="30" t="s">
        <v>149</v>
      </c>
      <c r="EA84" s="30" t="s">
        <v>149</v>
      </c>
      <c r="EB84" s="30" t="s">
        <v>149</v>
      </c>
      <c r="EC84" s="30" t="s">
        <v>149</v>
      </c>
      <c r="ED84" s="30" t="s">
        <v>149</v>
      </c>
      <c r="EE84" s="30" t="s">
        <v>149</v>
      </c>
      <c r="EF84" s="30" t="s">
        <v>323</v>
      </c>
      <c r="EG84" s="30" t="s">
        <v>323</v>
      </c>
      <c r="EH84" s="30" t="s">
        <v>323</v>
      </c>
      <c r="EI84" s="30" t="s">
        <v>323</v>
      </c>
      <c r="EJ84" s="30" t="s">
        <v>323</v>
      </c>
      <c r="EK84" s="30" t="s">
        <v>323</v>
      </c>
      <c r="EL84" s="30" t="s">
        <v>977</v>
      </c>
      <c r="EM84" s="30" t="s">
        <v>978</v>
      </c>
      <c r="EN84" s="30" t="s">
        <v>979</v>
      </c>
      <c r="EO84" s="30" t="s">
        <v>980</v>
      </c>
      <c r="EP84" s="30" t="s">
        <v>981</v>
      </c>
      <c r="EQ84" s="30" t="s">
        <v>982</v>
      </c>
      <c r="ER84" s="30" t="s">
        <v>983</v>
      </c>
      <c r="ES84" s="30" t="s">
        <v>411</v>
      </c>
    </row>
    <row r="85" spans="1:149" s="2" customFormat="1" ht="22.5" customHeight="1" x14ac:dyDescent="0.35">
      <c r="A85" s="29">
        <v>83</v>
      </c>
      <c r="B85" s="30" t="s">
        <v>984</v>
      </c>
      <c r="C85" s="31" t="s">
        <v>966</v>
      </c>
      <c r="D85" s="30" t="s">
        <v>846</v>
      </c>
      <c r="E85" s="30"/>
      <c r="F85" s="30">
        <v>30</v>
      </c>
      <c r="G85" s="30">
        <v>3</v>
      </c>
      <c r="H85" s="30" t="s">
        <v>157</v>
      </c>
      <c r="I85" s="30" t="s">
        <v>172</v>
      </c>
      <c r="J85" s="40">
        <v>6000000</v>
      </c>
      <c r="K85" s="40">
        <v>3000000</v>
      </c>
      <c r="L85" s="30" t="s">
        <v>868</v>
      </c>
      <c r="M85" s="30" t="s">
        <v>848</v>
      </c>
      <c r="N85" s="30">
        <v>750</v>
      </c>
      <c r="O85" s="30" t="s">
        <v>234</v>
      </c>
      <c r="P85" s="30">
        <v>10</v>
      </c>
      <c r="Q85" s="30" t="s">
        <v>389</v>
      </c>
      <c r="R85" s="30" t="s">
        <v>149</v>
      </c>
      <c r="S85" s="30" t="s">
        <v>149</v>
      </c>
      <c r="T85" s="30" t="s">
        <v>149</v>
      </c>
      <c r="U85" s="30" t="s">
        <v>149</v>
      </c>
      <c r="V85" s="30" t="s">
        <v>149</v>
      </c>
      <c r="W85" s="30" t="s">
        <v>149</v>
      </c>
      <c r="X85" s="30" t="s">
        <v>149</v>
      </c>
      <c r="Y85" s="30" t="s">
        <v>149</v>
      </c>
      <c r="Z85" s="30" t="s">
        <v>149</v>
      </c>
      <c r="AA85" s="30" t="s">
        <v>149</v>
      </c>
      <c r="AB85" s="30" t="s">
        <v>149</v>
      </c>
      <c r="AC85" s="30" t="s">
        <v>149</v>
      </c>
      <c r="AD85" s="30" t="s">
        <v>149</v>
      </c>
      <c r="AE85" s="30" t="s">
        <v>149</v>
      </c>
      <c r="AF85" s="30" t="s">
        <v>149</v>
      </c>
      <c r="AG85" s="30" t="s">
        <v>323</v>
      </c>
      <c r="AH85" s="30" t="s">
        <v>149</v>
      </c>
      <c r="AI85" s="30" t="s">
        <v>149</v>
      </c>
      <c r="AJ85" s="30" t="s">
        <v>149</v>
      </c>
      <c r="AK85" s="30" t="s">
        <v>323</v>
      </c>
      <c r="AL85" s="30" t="s">
        <v>149</v>
      </c>
      <c r="AM85" s="30" t="s">
        <v>149</v>
      </c>
      <c r="AN85" s="30" t="s">
        <v>149</v>
      </c>
      <c r="AO85" s="30" t="s">
        <v>149</v>
      </c>
      <c r="AP85" s="30" t="s">
        <v>149</v>
      </c>
      <c r="AQ85" s="30" t="s">
        <v>149</v>
      </c>
      <c r="AR85" s="30" t="s">
        <v>149</v>
      </c>
      <c r="AS85" s="30" t="s">
        <v>149</v>
      </c>
      <c r="AT85" s="30" t="s">
        <v>203</v>
      </c>
      <c r="AU85" s="30" t="s">
        <v>149</v>
      </c>
      <c r="AV85" s="30" t="s">
        <v>149</v>
      </c>
      <c r="AW85" s="30" t="s">
        <v>203</v>
      </c>
      <c r="AX85" s="30" t="s">
        <v>149</v>
      </c>
      <c r="AY85" s="30" t="s">
        <v>149</v>
      </c>
      <c r="AZ85" s="30" t="s">
        <v>149</v>
      </c>
      <c r="BA85" s="30" t="s">
        <v>149</v>
      </c>
      <c r="BB85" s="30" t="s">
        <v>149</v>
      </c>
      <c r="BC85" s="25" t="s">
        <v>149</v>
      </c>
      <c r="BD85" s="30" t="s">
        <v>323</v>
      </c>
      <c r="BE85" s="30" t="s">
        <v>323</v>
      </c>
      <c r="BF85" s="30" t="s">
        <v>323</v>
      </c>
      <c r="BG85" s="30" t="s">
        <v>149</v>
      </c>
      <c r="BH85" s="30" t="s">
        <v>149</v>
      </c>
      <c r="BI85" s="30" t="s">
        <v>149</v>
      </c>
      <c r="BJ85" s="30" t="s">
        <v>149</v>
      </c>
      <c r="BK85" s="30" t="s">
        <v>149</v>
      </c>
      <c r="BL85" s="30" t="s">
        <v>149</v>
      </c>
      <c r="BM85" s="30" t="s">
        <v>149</v>
      </c>
      <c r="BN85" s="30" t="s">
        <v>149</v>
      </c>
      <c r="BO85" s="30" t="s">
        <v>323</v>
      </c>
      <c r="BP85" s="30" t="s">
        <v>323</v>
      </c>
      <c r="BQ85" s="30" t="s">
        <v>323</v>
      </c>
      <c r="BR85" s="30" t="s">
        <v>323</v>
      </c>
      <c r="BS85" s="30" t="s">
        <v>323</v>
      </c>
      <c r="BT85" s="30" t="s">
        <v>323</v>
      </c>
      <c r="BU85" s="30" t="s">
        <v>323</v>
      </c>
      <c r="BV85" s="30" t="s">
        <v>323</v>
      </c>
      <c r="BW85" s="30" t="s">
        <v>149</v>
      </c>
      <c r="BX85" s="30" t="s">
        <v>149</v>
      </c>
      <c r="BY85" s="30" t="s">
        <v>149</v>
      </c>
      <c r="BZ85" s="30" t="s">
        <v>149</v>
      </c>
      <c r="CA85" s="30" t="s">
        <v>149</v>
      </c>
      <c r="CB85" s="30" t="s">
        <v>149</v>
      </c>
      <c r="CC85" s="30" t="s">
        <v>149</v>
      </c>
      <c r="CD85" s="30" t="s">
        <v>149</v>
      </c>
      <c r="CE85" s="30" t="s">
        <v>149</v>
      </c>
      <c r="CF85" s="30" t="s">
        <v>149</v>
      </c>
      <c r="CG85" s="30" t="s">
        <v>149</v>
      </c>
      <c r="CH85" s="30" t="s">
        <v>149</v>
      </c>
      <c r="CI85" s="30" t="s">
        <v>149</v>
      </c>
      <c r="CJ85" s="30" t="s">
        <v>149</v>
      </c>
      <c r="CK85" s="30" t="s">
        <v>149</v>
      </c>
      <c r="CL85" s="30" t="s">
        <v>149</v>
      </c>
      <c r="CM85" s="30" t="s">
        <v>149</v>
      </c>
      <c r="CN85" s="30" t="s">
        <v>149</v>
      </c>
      <c r="CO85" s="30" t="s">
        <v>149</v>
      </c>
      <c r="CP85" s="30" t="s">
        <v>149</v>
      </c>
      <c r="CQ85" s="30" t="s">
        <v>149</v>
      </c>
      <c r="CR85" s="30" t="s">
        <v>149</v>
      </c>
      <c r="CS85" s="30" t="s">
        <v>323</v>
      </c>
      <c r="CT85" s="30" t="s">
        <v>323</v>
      </c>
      <c r="CU85" s="30" t="s">
        <v>323</v>
      </c>
      <c r="CV85" s="30" t="s">
        <v>323</v>
      </c>
      <c r="CW85" s="30" t="s">
        <v>323</v>
      </c>
      <c r="CX85" s="30" t="s">
        <v>323</v>
      </c>
      <c r="CY85" s="30" t="s">
        <v>149</v>
      </c>
      <c r="CZ85" s="30" t="s">
        <v>203</v>
      </c>
      <c r="DA85" s="30" t="s">
        <v>149</v>
      </c>
      <c r="DB85" s="30" t="s">
        <v>203</v>
      </c>
      <c r="DC85" s="30" t="s">
        <v>149</v>
      </c>
      <c r="DD85" s="30" t="s">
        <v>203</v>
      </c>
      <c r="DE85" s="30" t="s">
        <v>323</v>
      </c>
      <c r="DF85" s="30" t="s">
        <v>323</v>
      </c>
      <c r="DG85" s="30" t="s">
        <v>323</v>
      </c>
      <c r="DH85" s="30" t="s">
        <v>323</v>
      </c>
      <c r="DI85" s="30" t="s">
        <v>323</v>
      </c>
      <c r="DJ85" s="30" t="s">
        <v>149</v>
      </c>
      <c r="DK85" s="30" t="s">
        <v>149</v>
      </c>
      <c r="DL85" s="30" t="s">
        <v>149</v>
      </c>
      <c r="DM85" s="30" t="s">
        <v>149</v>
      </c>
      <c r="DN85" s="30" t="s">
        <v>149</v>
      </c>
      <c r="DO85" s="30" t="s">
        <v>149</v>
      </c>
      <c r="DP85" s="30" t="s">
        <v>149</v>
      </c>
      <c r="DQ85" s="30" t="s">
        <v>149</v>
      </c>
      <c r="DR85" s="30" t="s">
        <v>149</v>
      </c>
      <c r="DS85" s="30" t="s">
        <v>149</v>
      </c>
      <c r="DT85" s="30" t="s">
        <v>149</v>
      </c>
      <c r="DU85" s="30" t="s">
        <v>149</v>
      </c>
      <c r="DV85" s="30" t="s">
        <v>149</v>
      </c>
      <c r="DW85" s="30" t="s">
        <v>149</v>
      </c>
      <c r="DX85" s="30" t="s">
        <v>149</v>
      </c>
      <c r="DY85" s="30" t="s">
        <v>149</v>
      </c>
      <c r="DZ85" s="30" t="s">
        <v>323</v>
      </c>
      <c r="EA85" s="30" t="s">
        <v>323</v>
      </c>
      <c r="EB85" s="30" t="s">
        <v>323</v>
      </c>
      <c r="EC85" s="30" t="s">
        <v>323</v>
      </c>
      <c r="ED85" s="30" t="s">
        <v>323</v>
      </c>
      <c r="EE85" s="30" t="s">
        <v>323</v>
      </c>
      <c r="EF85" s="30" t="s">
        <v>149</v>
      </c>
      <c r="EG85" s="30" t="s">
        <v>149</v>
      </c>
      <c r="EH85" s="30" t="s">
        <v>149</v>
      </c>
      <c r="EI85" s="30" t="s">
        <v>149</v>
      </c>
      <c r="EJ85" s="30" t="s">
        <v>149</v>
      </c>
      <c r="EK85" s="30" t="s">
        <v>149</v>
      </c>
      <c r="EL85" s="30" t="s">
        <v>985</v>
      </c>
      <c r="EM85" s="30" t="s">
        <v>986</v>
      </c>
      <c r="EN85" s="30" t="s">
        <v>987</v>
      </c>
      <c r="EO85" s="30" t="s">
        <v>980</v>
      </c>
      <c r="EP85" s="30" t="s">
        <v>670</v>
      </c>
      <c r="EQ85" s="30" t="s">
        <v>988</v>
      </c>
      <c r="ER85" s="30" t="s">
        <v>989</v>
      </c>
      <c r="ES85" s="30" t="s">
        <v>411</v>
      </c>
    </row>
    <row r="86" spans="1:149" s="2" customFormat="1" ht="22.5" customHeight="1" x14ac:dyDescent="0.35">
      <c r="A86" s="29">
        <v>84</v>
      </c>
      <c r="B86" s="30" t="s">
        <v>990</v>
      </c>
      <c r="C86" s="31" t="s">
        <v>966</v>
      </c>
      <c r="D86" s="30" t="s">
        <v>846</v>
      </c>
      <c r="E86" s="30" t="s">
        <v>967</v>
      </c>
      <c r="F86" s="30">
        <v>60</v>
      </c>
      <c r="G86" s="30">
        <v>3</v>
      </c>
      <c r="H86" s="30" t="s">
        <v>157</v>
      </c>
      <c r="I86" s="30" t="s">
        <v>158</v>
      </c>
      <c r="J86" s="40">
        <v>5000000</v>
      </c>
      <c r="K86" s="40">
        <v>3000000</v>
      </c>
      <c r="L86" s="30" t="s">
        <v>370</v>
      </c>
      <c r="M86" s="30" t="s">
        <v>848</v>
      </c>
      <c r="N86" s="30">
        <v>500</v>
      </c>
      <c r="O86" s="30" t="s">
        <v>174</v>
      </c>
      <c r="P86" s="30">
        <v>35</v>
      </c>
      <c r="Q86" s="30" t="s">
        <v>389</v>
      </c>
      <c r="R86" s="30" t="s">
        <v>149</v>
      </c>
      <c r="S86" s="30" t="s">
        <v>149</v>
      </c>
      <c r="T86" s="30" t="s">
        <v>149</v>
      </c>
      <c r="U86" s="30" t="s">
        <v>203</v>
      </c>
      <c r="V86" s="30" t="s">
        <v>149</v>
      </c>
      <c r="W86" s="30" t="s">
        <v>149</v>
      </c>
      <c r="X86" s="30" t="s">
        <v>149</v>
      </c>
      <c r="Y86" s="30" t="s">
        <v>149</v>
      </c>
      <c r="Z86" s="30" t="s">
        <v>149</v>
      </c>
      <c r="AA86" s="30" t="s">
        <v>149</v>
      </c>
      <c r="AB86" s="30" t="s">
        <v>149</v>
      </c>
      <c r="AC86" s="30" t="s">
        <v>149</v>
      </c>
      <c r="AD86" s="30" t="s">
        <v>149</v>
      </c>
      <c r="AE86" s="30" t="s">
        <v>149</v>
      </c>
      <c r="AF86" s="30" t="s">
        <v>149</v>
      </c>
      <c r="AG86" s="30" t="s">
        <v>149</v>
      </c>
      <c r="AH86" s="30" t="s">
        <v>149</v>
      </c>
      <c r="AI86" s="30" t="s">
        <v>149</v>
      </c>
      <c r="AJ86" s="30" t="s">
        <v>149</v>
      </c>
      <c r="AK86" s="30" t="s">
        <v>149</v>
      </c>
      <c r="AL86" s="30" t="s">
        <v>149</v>
      </c>
      <c r="AM86" s="30" t="s">
        <v>149</v>
      </c>
      <c r="AN86" s="30" t="s">
        <v>149</v>
      </c>
      <c r="AO86" s="30" t="s">
        <v>149</v>
      </c>
      <c r="AP86" s="30" t="s">
        <v>149</v>
      </c>
      <c r="AQ86" s="30" t="s">
        <v>149</v>
      </c>
      <c r="AR86" s="30" t="s">
        <v>149</v>
      </c>
      <c r="AS86" s="30" t="s">
        <v>149</v>
      </c>
      <c r="AT86" s="30" t="s">
        <v>149</v>
      </c>
      <c r="AU86" s="30" t="s">
        <v>149</v>
      </c>
      <c r="AV86" s="30" t="s">
        <v>149</v>
      </c>
      <c r="AW86" s="30" t="s">
        <v>149</v>
      </c>
      <c r="AX86" s="30" t="s">
        <v>149</v>
      </c>
      <c r="AY86" s="30" t="s">
        <v>149</v>
      </c>
      <c r="AZ86" s="30" t="s">
        <v>149</v>
      </c>
      <c r="BA86" s="30" t="s">
        <v>149</v>
      </c>
      <c r="BB86" s="30" t="s">
        <v>149</v>
      </c>
      <c r="BC86" s="25" t="s">
        <v>149</v>
      </c>
      <c r="BD86" s="30" t="s">
        <v>323</v>
      </c>
      <c r="BE86" s="30" t="s">
        <v>323</v>
      </c>
      <c r="BF86" s="30" t="s">
        <v>323</v>
      </c>
      <c r="BG86" s="30" t="s">
        <v>150</v>
      </c>
      <c r="BH86" s="30" t="s">
        <v>323</v>
      </c>
      <c r="BI86" s="30" t="s">
        <v>150</v>
      </c>
      <c r="BJ86" s="30" t="s">
        <v>149</v>
      </c>
      <c r="BK86" s="30" t="s">
        <v>149</v>
      </c>
      <c r="BL86" s="30" t="s">
        <v>149</v>
      </c>
      <c r="BM86" s="30" t="s">
        <v>149</v>
      </c>
      <c r="BN86" s="30" t="s">
        <v>149</v>
      </c>
      <c r="BO86" s="30" t="s">
        <v>323</v>
      </c>
      <c r="BP86" s="30" t="s">
        <v>149</v>
      </c>
      <c r="BQ86" s="30" t="s">
        <v>149</v>
      </c>
      <c r="BR86" s="30" t="s">
        <v>149</v>
      </c>
      <c r="BS86" s="30" t="s">
        <v>149</v>
      </c>
      <c r="BT86" s="30" t="s">
        <v>149</v>
      </c>
      <c r="BU86" s="30" t="s">
        <v>149</v>
      </c>
      <c r="BV86" s="30" t="s">
        <v>149</v>
      </c>
      <c r="BW86" s="30" t="s">
        <v>323</v>
      </c>
      <c r="BX86" s="30" t="s">
        <v>323</v>
      </c>
      <c r="BY86" s="30" t="s">
        <v>150</v>
      </c>
      <c r="BZ86" s="30" t="s">
        <v>149</v>
      </c>
      <c r="CA86" s="30" t="s">
        <v>149</v>
      </c>
      <c r="CB86" s="30" t="s">
        <v>149</v>
      </c>
      <c r="CC86" s="30" t="s">
        <v>149</v>
      </c>
      <c r="CD86" s="30" t="s">
        <v>149</v>
      </c>
      <c r="CE86" s="30" t="s">
        <v>323</v>
      </c>
      <c r="CF86" s="30" t="s">
        <v>149</v>
      </c>
      <c r="CG86" s="30" t="s">
        <v>149</v>
      </c>
      <c r="CH86" s="30" t="s">
        <v>149</v>
      </c>
      <c r="CI86" s="30" t="s">
        <v>149</v>
      </c>
      <c r="CJ86" s="30" t="s">
        <v>149</v>
      </c>
      <c r="CK86" s="30" t="s">
        <v>149</v>
      </c>
      <c r="CL86" s="30" t="s">
        <v>149</v>
      </c>
      <c r="CM86" s="30" t="s">
        <v>149</v>
      </c>
      <c r="CN86" s="30" t="s">
        <v>149</v>
      </c>
      <c r="CO86" s="30" t="s">
        <v>149</v>
      </c>
      <c r="CP86" s="30" t="s">
        <v>149</v>
      </c>
      <c r="CQ86" s="30" t="s">
        <v>149</v>
      </c>
      <c r="CR86" s="30" t="s">
        <v>149</v>
      </c>
      <c r="CS86" s="30" t="s">
        <v>323</v>
      </c>
      <c r="CT86" s="30" t="s">
        <v>149</v>
      </c>
      <c r="CU86" s="30" t="s">
        <v>149</v>
      </c>
      <c r="CV86" s="30" t="s">
        <v>323</v>
      </c>
      <c r="CW86" s="30" t="s">
        <v>323</v>
      </c>
      <c r="CX86" s="30" t="s">
        <v>323</v>
      </c>
      <c r="CY86" s="30" t="s">
        <v>149</v>
      </c>
      <c r="CZ86" s="30" t="s">
        <v>149</v>
      </c>
      <c r="DA86" s="30" t="s">
        <v>149</v>
      </c>
      <c r="DB86" s="30" t="s">
        <v>149</v>
      </c>
      <c r="DC86" s="30" t="s">
        <v>149</v>
      </c>
      <c r="DD86" s="30" t="s">
        <v>149</v>
      </c>
      <c r="DE86" s="30" t="s">
        <v>323</v>
      </c>
      <c r="DF86" s="30" t="s">
        <v>323</v>
      </c>
      <c r="DG86" s="30" t="s">
        <v>323</v>
      </c>
      <c r="DH86" s="30" t="s">
        <v>323</v>
      </c>
      <c r="DI86" s="30" t="s">
        <v>323</v>
      </c>
      <c r="DJ86" s="30" t="s">
        <v>149</v>
      </c>
      <c r="DK86" s="30" t="s">
        <v>149</v>
      </c>
      <c r="DL86" s="30" t="s">
        <v>149</v>
      </c>
      <c r="DM86" s="30" t="s">
        <v>149</v>
      </c>
      <c r="DN86" s="30" t="s">
        <v>149</v>
      </c>
      <c r="DO86" s="30" t="s">
        <v>149</v>
      </c>
      <c r="DP86" s="30" t="s">
        <v>149</v>
      </c>
      <c r="DQ86" s="30" t="s">
        <v>149</v>
      </c>
      <c r="DR86" s="30" t="s">
        <v>149</v>
      </c>
      <c r="DS86" s="30" t="s">
        <v>149</v>
      </c>
      <c r="DT86" s="30" t="s">
        <v>149</v>
      </c>
      <c r="DU86" s="30" t="s">
        <v>149</v>
      </c>
      <c r="DV86" s="30" t="s">
        <v>149</v>
      </c>
      <c r="DW86" s="30" t="s">
        <v>149</v>
      </c>
      <c r="DX86" s="30" t="s">
        <v>149</v>
      </c>
      <c r="DY86" s="30" t="s">
        <v>149</v>
      </c>
      <c r="DZ86" s="30" t="s">
        <v>323</v>
      </c>
      <c r="EA86" s="30" t="s">
        <v>323</v>
      </c>
      <c r="EB86" s="30" t="s">
        <v>149</v>
      </c>
      <c r="EC86" s="30" t="s">
        <v>149</v>
      </c>
      <c r="ED86" s="30" t="s">
        <v>149</v>
      </c>
      <c r="EE86" s="30" t="s">
        <v>149</v>
      </c>
      <c r="EF86" s="30" t="s">
        <v>149</v>
      </c>
      <c r="EG86" s="30" t="s">
        <v>149</v>
      </c>
      <c r="EH86" s="30" t="s">
        <v>149</v>
      </c>
      <c r="EI86" s="30" t="s">
        <v>149</v>
      </c>
      <c r="EJ86" s="30" t="s">
        <v>149</v>
      </c>
      <c r="EK86" s="30" t="s">
        <v>149</v>
      </c>
      <c r="EL86" s="30" t="s">
        <v>991</v>
      </c>
      <c r="EM86" s="30" t="s">
        <v>992</v>
      </c>
      <c r="EN86" s="30" t="s">
        <v>993</v>
      </c>
      <c r="EO86" s="30" t="s">
        <v>994</v>
      </c>
      <c r="EP86" s="30" t="s">
        <v>995</v>
      </c>
      <c r="EQ86" s="30" t="s">
        <v>996</v>
      </c>
      <c r="ER86" s="30" t="s">
        <v>979</v>
      </c>
      <c r="ES86" s="30" t="s">
        <v>997</v>
      </c>
    </row>
    <row r="87" spans="1:149" s="2" customFormat="1" ht="22.5" customHeight="1" x14ac:dyDescent="0.35">
      <c r="A87" s="29">
        <v>85</v>
      </c>
      <c r="B87" s="30" t="s">
        <v>998</v>
      </c>
      <c r="C87" s="31" t="s">
        <v>966</v>
      </c>
      <c r="D87" s="30" t="s">
        <v>846</v>
      </c>
      <c r="E87" s="30"/>
      <c r="F87" s="30">
        <v>56</v>
      </c>
      <c r="G87" s="30">
        <v>2</v>
      </c>
      <c r="H87" s="30" t="s">
        <v>157</v>
      </c>
      <c r="I87" s="30" t="s">
        <v>210</v>
      </c>
      <c r="J87" s="40">
        <v>3000000</v>
      </c>
      <c r="K87" s="40">
        <v>2000000</v>
      </c>
      <c r="L87" s="30" t="s">
        <v>370</v>
      </c>
      <c r="M87" s="30" t="s">
        <v>848</v>
      </c>
      <c r="N87" s="30">
        <v>500</v>
      </c>
      <c r="O87" s="30" t="s">
        <v>356</v>
      </c>
      <c r="P87" s="30">
        <v>21</v>
      </c>
      <c r="Q87" s="30" t="s">
        <v>389</v>
      </c>
      <c r="R87" s="30" t="s">
        <v>148</v>
      </c>
      <c r="S87" s="30" t="s">
        <v>148</v>
      </c>
      <c r="T87" s="30" t="s">
        <v>148</v>
      </c>
      <c r="U87" s="30" t="s">
        <v>203</v>
      </c>
      <c r="V87" s="30" t="s">
        <v>203</v>
      </c>
      <c r="W87" s="30" t="s">
        <v>203</v>
      </c>
      <c r="X87" s="30" t="s">
        <v>203</v>
      </c>
      <c r="Y87" s="30" t="s">
        <v>203</v>
      </c>
      <c r="Z87" s="30" t="s">
        <v>149</v>
      </c>
      <c r="AA87" s="30" t="s">
        <v>149</v>
      </c>
      <c r="AB87" s="30" t="s">
        <v>149</v>
      </c>
      <c r="AC87" s="30" t="s">
        <v>149</v>
      </c>
      <c r="AD87" s="30" t="s">
        <v>149</v>
      </c>
      <c r="AE87" s="30" t="s">
        <v>149</v>
      </c>
      <c r="AF87" s="30" t="s">
        <v>149</v>
      </c>
      <c r="AG87" s="30" t="s">
        <v>149</v>
      </c>
      <c r="AH87" s="30" t="s">
        <v>149</v>
      </c>
      <c r="AI87" s="30" t="s">
        <v>149</v>
      </c>
      <c r="AJ87" s="30" t="s">
        <v>149</v>
      </c>
      <c r="AK87" s="30" t="s">
        <v>148</v>
      </c>
      <c r="AL87" s="30" t="s">
        <v>148</v>
      </c>
      <c r="AM87" s="30" t="s">
        <v>148</v>
      </c>
      <c r="AN87" s="30" t="s">
        <v>148</v>
      </c>
      <c r="AO87" s="30" t="s">
        <v>148</v>
      </c>
      <c r="AP87" s="30" t="s">
        <v>148</v>
      </c>
      <c r="AQ87" s="30" t="s">
        <v>149</v>
      </c>
      <c r="AR87" s="30" t="s">
        <v>149</v>
      </c>
      <c r="AS87" s="30" t="s">
        <v>149</v>
      </c>
      <c r="AT87" s="30" t="s">
        <v>149</v>
      </c>
      <c r="AU87" s="30" t="s">
        <v>148</v>
      </c>
      <c r="AV87" s="30" t="s">
        <v>148</v>
      </c>
      <c r="AW87" s="30" t="s">
        <v>203</v>
      </c>
      <c r="AX87" s="30" t="s">
        <v>148</v>
      </c>
      <c r="AY87" s="30" t="s">
        <v>148</v>
      </c>
      <c r="AZ87" s="30" t="s">
        <v>148</v>
      </c>
      <c r="BA87" s="30" t="s">
        <v>148</v>
      </c>
      <c r="BB87" s="30" t="s">
        <v>148</v>
      </c>
      <c r="BC87" s="25" t="s">
        <v>149</v>
      </c>
      <c r="BD87" s="30" t="s">
        <v>149</v>
      </c>
      <c r="BE87" s="30" t="s">
        <v>149</v>
      </c>
      <c r="BF87" s="30" t="s">
        <v>149</v>
      </c>
      <c r="BG87" s="30" t="s">
        <v>150</v>
      </c>
      <c r="BH87" s="30" t="s">
        <v>323</v>
      </c>
      <c r="BI87" s="30" t="s">
        <v>150</v>
      </c>
      <c r="BJ87" s="30" t="s">
        <v>323</v>
      </c>
      <c r="BK87" s="30" t="s">
        <v>323</v>
      </c>
      <c r="BL87" s="30" t="s">
        <v>149</v>
      </c>
      <c r="BM87" s="30" t="s">
        <v>149</v>
      </c>
      <c r="BN87" s="30" t="s">
        <v>149</v>
      </c>
      <c r="BO87" s="30" t="s">
        <v>323</v>
      </c>
      <c r="BP87" s="30" t="s">
        <v>323</v>
      </c>
      <c r="BQ87" s="30" t="s">
        <v>323</v>
      </c>
      <c r="BR87" s="30" t="s">
        <v>323</v>
      </c>
      <c r="BS87" s="30" t="s">
        <v>323</v>
      </c>
      <c r="BT87" s="30" t="s">
        <v>323</v>
      </c>
      <c r="BU87" s="30" t="s">
        <v>323</v>
      </c>
      <c r="BV87" s="30" t="s">
        <v>323</v>
      </c>
      <c r="BW87" s="30" t="s">
        <v>149</v>
      </c>
      <c r="BX87" s="30" t="s">
        <v>149</v>
      </c>
      <c r="BY87" s="30" t="s">
        <v>149</v>
      </c>
      <c r="BZ87" s="30" t="s">
        <v>149</v>
      </c>
      <c r="CA87" s="30" t="s">
        <v>149</v>
      </c>
      <c r="CB87" s="30" t="s">
        <v>149</v>
      </c>
      <c r="CC87" s="30" t="s">
        <v>149</v>
      </c>
      <c r="CD87" s="30" t="s">
        <v>149</v>
      </c>
      <c r="CE87" s="30" t="s">
        <v>323</v>
      </c>
      <c r="CF87" s="30" t="s">
        <v>323</v>
      </c>
      <c r="CG87" s="30" t="s">
        <v>323</v>
      </c>
      <c r="CH87" s="30" t="s">
        <v>150</v>
      </c>
      <c r="CI87" s="30" t="s">
        <v>149</v>
      </c>
      <c r="CJ87" s="30" t="s">
        <v>149</v>
      </c>
      <c r="CK87" s="30" t="s">
        <v>149</v>
      </c>
      <c r="CL87" s="30" t="s">
        <v>149</v>
      </c>
      <c r="CM87" s="30" t="s">
        <v>149</v>
      </c>
      <c r="CN87" s="30" t="s">
        <v>149</v>
      </c>
      <c r="CO87" s="30" t="s">
        <v>149</v>
      </c>
      <c r="CP87" s="30" t="s">
        <v>149</v>
      </c>
      <c r="CQ87" s="30" t="s">
        <v>149</v>
      </c>
      <c r="CR87" s="30" t="s">
        <v>149</v>
      </c>
      <c r="CS87" s="30" t="s">
        <v>323</v>
      </c>
      <c r="CT87" s="30" t="s">
        <v>149</v>
      </c>
      <c r="CU87" s="30" t="s">
        <v>149</v>
      </c>
      <c r="CV87" s="30" t="s">
        <v>149</v>
      </c>
      <c r="CW87" s="30" t="s">
        <v>149</v>
      </c>
      <c r="CX87" s="30" t="s">
        <v>149</v>
      </c>
      <c r="CY87" s="30" t="s">
        <v>323</v>
      </c>
      <c r="CZ87" s="30" t="s">
        <v>323</v>
      </c>
      <c r="DA87" s="30" t="s">
        <v>323</v>
      </c>
      <c r="DB87" s="30" t="s">
        <v>149</v>
      </c>
      <c r="DC87" s="30" t="s">
        <v>149</v>
      </c>
      <c r="DD87" s="30" t="s">
        <v>149</v>
      </c>
      <c r="DE87" s="30" t="s">
        <v>323</v>
      </c>
      <c r="DF87" s="30" t="s">
        <v>149</v>
      </c>
      <c r="DG87" s="30" t="s">
        <v>149</v>
      </c>
      <c r="DH87" s="30" t="s">
        <v>149</v>
      </c>
      <c r="DI87" s="30" t="s">
        <v>149</v>
      </c>
      <c r="DJ87" s="30" t="s">
        <v>149</v>
      </c>
      <c r="DK87" s="30" t="s">
        <v>149</v>
      </c>
      <c r="DL87" s="30" t="s">
        <v>149</v>
      </c>
      <c r="DM87" s="30" t="s">
        <v>149</v>
      </c>
      <c r="DN87" s="30" t="s">
        <v>149</v>
      </c>
      <c r="DO87" s="30" t="s">
        <v>149</v>
      </c>
      <c r="DP87" s="30" t="s">
        <v>149</v>
      </c>
      <c r="DQ87" s="30" t="s">
        <v>149</v>
      </c>
      <c r="DR87" s="30" t="s">
        <v>323</v>
      </c>
      <c r="DS87" s="30" t="s">
        <v>323</v>
      </c>
      <c r="DT87" s="30" t="s">
        <v>149</v>
      </c>
      <c r="DU87" s="30" t="s">
        <v>149</v>
      </c>
      <c r="DV87" s="30" t="s">
        <v>149</v>
      </c>
      <c r="DW87" s="30" t="s">
        <v>149</v>
      </c>
      <c r="DX87" s="30" t="s">
        <v>149</v>
      </c>
      <c r="DY87" s="30" t="s">
        <v>149</v>
      </c>
      <c r="DZ87" s="30" t="s">
        <v>323</v>
      </c>
      <c r="EA87" s="30" t="s">
        <v>323</v>
      </c>
      <c r="EB87" s="30" t="s">
        <v>323</v>
      </c>
      <c r="EC87" s="30" t="s">
        <v>323</v>
      </c>
      <c r="ED87" s="30" t="s">
        <v>323</v>
      </c>
      <c r="EE87" s="30" t="s">
        <v>323</v>
      </c>
      <c r="EF87" s="30" t="s">
        <v>149</v>
      </c>
      <c r="EG87" s="30" t="s">
        <v>149</v>
      </c>
      <c r="EH87" s="30" t="s">
        <v>149</v>
      </c>
      <c r="EI87" s="30" t="s">
        <v>149</v>
      </c>
      <c r="EJ87" s="30" t="s">
        <v>149</v>
      </c>
      <c r="EK87" s="30" t="s">
        <v>149</v>
      </c>
      <c r="EL87" s="30" t="s">
        <v>999</v>
      </c>
      <c r="EM87" s="30" t="s">
        <v>411</v>
      </c>
      <c r="EN87" s="30" t="s">
        <v>1000</v>
      </c>
      <c r="EO87" s="30" t="s">
        <v>1001</v>
      </c>
      <c r="EP87" s="30" t="s">
        <v>1002</v>
      </c>
      <c r="EQ87" s="30" t="s">
        <v>1003</v>
      </c>
      <c r="ER87" s="30" t="s">
        <v>739</v>
      </c>
      <c r="ES87" s="30" t="s">
        <v>411</v>
      </c>
    </row>
    <row r="88" spans="1:149" s="2" customFormat="1" ht="22.5" customHeight="1" x14ac:dyDescent="0.35">
      <c r="A88" s="29">
        <v>86</v>
      </c>
      <c r="B88" s="30" t="s">
        <v>1004</v>
      </c>
      <c r="C88" s="31" t="s">
        <v>966</v>
      </c>
      <c r="D88" s="30" t="s">
        <v>846</v>
      </c>
      <c r="E88" s="30" t="s">
        <v>967</v>
      </c>
      <c r="F88" s="30">
        <v>55</v>
      </c>
      <c r="G88" s="30">
        <v>3</v>
      </c>
      <c r="H88" s="30" t="s">
        <v>157</v>
      </c>
      <c r="I88" s="30" t="s">
        <v>172</v>
      </c>
      <c r="J88" s="40">
        <v>10000000</v>
      </c>
      <c r="K88" s="40">
        <v>4000000</v>
      </c>
      <c r="L88" s="30" t="s">
        <v>422</v>
      </c>
      <c r="M88" s="30" t="s">
        <v>848</v>
      </c>
      <c r="N88" s="30">
        <v>875</v>
      </c>
      <c r="O88" s="30" t="s">
        <v>234</v>
      </c>
      <c r="P88" s="30">
        <v>20</v>
      </c>
      <c r="Q88" s="30" t="s">
        <v>389</v>
      </c>
      <c r="R88" s="30" t="s">
        <v>149</v>
      </c>
      <c r="S88" s="30" t="s">
        <v>149</v>
      </c>
      <c r="T88" s="30" t="s">
        <v>149</v>
      </c>
      <c r="U88" s="30" t="s">
        <v>149</v>
      </c>
      <c r="V88" s="30" t="s">
        <v>203</v>
      </c>
      <c r="W88" s="30" t="s">
        <v>149</v>
      </c>
      <c r="X88" s="30" t="s">
        <v>149</v>
      </c>
      <c r="Y88" s="30" t="s">
        <v>149</v>
      </c>
      <c r="Z88" s="30" t="s">
        <v>149</v>
      </c>
      <c r="AA88" s="30" t="s">
        <v>149</v>
      </c>
      <c r="AB88" s="30" t="s">
        <v>149</v>
      </c>
      <c r="AC88" s="30" t="s">
        <v>148</v>
      </c>
      <c r="AD88" s="30" t="s">
        <v>149</v>
      </c>
      <c r="AE88" s="30" t="s">
        <v>149</v>
      </c>
      <c r="AF88" s="30" t="s">
        <v>148</v>
      </c>
      <c r="AG88" s="30" t="s">
        <v>149</v>
      </c>
      <c r="AH88" s="30" t="s">
        <v>149</v>
      </c>
      <c r="AI88" s="30" t="s">
        <v>149</v>
      </c>
      <c r="AJ88" s="30" t="s">
        <v>149</v>
      </c>
      <c r="AK88" s="30" t="s">
        <v>149</v>
      </c>
      <c r="AL88" s="30" t="s">
        <v>148</v>
      </c>
      <c r="AM88" s="30" t="s">
        <v>149</v>
      </c>
      <c r="AN88" s="30" t="s">
        <v>149</v>
      </c>
      <c r="AO88" s="30" t="s">
        <v>149</v>
      </c>
      <c r="AP88" s="30" t="s">
        <v>149</v>
      </c>
      <c r="AQ88" s="30" t="s">
        <v>149</v>
      </c>
      <c r="AR88" s="30" t="s">
        <v>149</v>
      </c>
      <c r="AS88" s="30" t="s">
        <v>149</v>
      </c>
      <c r="AT88" s="30" t="s">
        <v>149</v>
      </c>
      <c r="AU88" s="30" t="s">
        <v>148</v>
      </c>
      <c r="AV88" s="30" t="s">
        <v>149</v>
      </c>
      <c r="AW88" s="30" t="s">
        <v>149</v>
      </c>
      <c r="AX88" s="30" t="s">
        <v>148</v>
      </c>
      <c r="AY88" s="30" t="s">
        <v>149</v>
      </c>
      <c r="AZ88" s="30" t="s">
        <v>149</v>
      </c>
      <c r="BA88" s="30" t="s">
        <v>149</v>
      </c>
      <c r="BB88" s="30" t="s">
        <v>149</v>
      </c>
      <c r="BC88" s="25" t="s">
        <v>149</v>
      </c>
      <c r="BD88" s="30" t="s">
        <v>148</v>
      </c>
      <c r="BE88" s="30" t="s">
        <v>149</v>
      </c>
      <c r="BF88" s="30" t="s">
        <v>149</v>
      </c>
      <c r="BG88" s="30" t="s">
        <v>149</v>
      </c>
      <c r="BH88" s="30" t="s">
        <v>149</v>
      </c>
      <c r="BI88" s="30" t="s">
        <v>149</v>
      </c>
      <c r="BJ88" s="30" t="s">
        <v>149</v>
      </c>
      <c r="BK88" s="30" t="s">
        <v>149</v>
      </c>
      <c r="BL88" s="30" t="s">
        <v>148</v>
      </c>
      <c r="BM88" s="30" t="s">
        <v>1005</v>
      </c>
      <c r="BN88" s="30" t="s">
        <v>149</v>
      </c>
      <c r="BO88" s="30" t="s">
        <v>149</v>
      </c>
      <c r="BP88" s="30" t="s">
        <v>148</v>
      </c>
      <c r="BQ88" s="30" t="s">
        <v>149</v>
      </c>
      <c r="BR88" s="30" t="s">
        <v>149</v>
      </c>
      <c r="BS88" s="30" t="s">
        <v>149</v>
      </c>
      <c r="BT88" s="30" t="s">
        <v>148</v>
      </c>
      <c r="BU88" s="30" t="s">
        <v>149</v>
      </c>
      <c r="BV88" s="30" t="s">
        <v>149</v>
      </c>
      <c r="BW88" s="30" t="s">
        <v>149</v>
      </c>
      <c r="BX88" s="30" t="s">
        <v>149</v>
      </c>
      <c r="BY88" s="30" t="s">
        <v>149</v>
      </c>
      <c r="BZ88" s="30" t="s">
        <v>149</v>
      </c>
      <c r="CA88" s="30" t="s">
        <v>148</v>
      </c>
      <c r="CB88" s="30" t="s">
        <v>149</v>
      </c>
      <c r="CC88" s="30" t="s">
        <v>149</v>
      </c>
      <c r="CD88" s="30" t="s">
        <v>149</v>
      </c>
      <c r="CE88" s="30" t="s">
        <v>149</v>
      </c>
      <c r="CF88" s="30" t="s">
        <v>149</v>
      </c>
      <c r="CG88" s="30" t="s">
        <v>149</v>
      </c>
      <c r="CH88" s="30" t="s">
        <v>150</v>
      </c>
      <c r="CI88" s="30" t="s">
        <v>149</v>
      </c>
      <c r="CJ88" s="30" t="s">
        <v>149</v>
      </c>
      <c r="CK88" s="30" t="s">
        <v>148</v>
      </c>
      <c r="CL88" s="30" t="s">
        <v>149</v>
      </c>
      <c r="CM88" s="30" t="s">
        <v>149</v>
      </c>
      <c r="CN88" s="30" t="s">
        <v>149</v>
      </c>
      <c r="CO88" s="30" t="s">
        <v>149</v>
      </c>
      <c r="CP88" s="30" t="s">
        <v>149</v>
      </c>
      <c r="CQ88" s="30" t="s">
        <v>149</v>
      </c>
      <c r="CR88" s="30" t="s">
        <v>149</v>
      </c>
      <c r="CS88" s="30" t="s">
        <v>149</v>
      </c>
      <c r="CT88" s="30" t="s">
        <v>148</v>
      </c>
      <c r="CU88" s="30" t="s">
        <v>149</v>
      </c>
      <c r="CV88" s="30" t="s">
        <v>149</v>
      </c>
      <c r="CW88" s="30" t="s">
        <v>149</v>
      </c>
      <c r="CX88" s="30" t="s">
        <v>149</v>
      </c>
      <c r="CY88" s="30" t="s">
        <v>148</v>
      </c>
      <c r="CZ88" s="30" t="s">
        <v>149</v>
      </c>
      <c r="DA88" s="30" t="s">
        <v>149</v>
      </c>
      <c r="DB88" s="30" t="s">
        <v>149</v>
      </c>
      <c r="DC88" s="30" t="s">
        <v>149</v>
      </c>
      <c r="DD88" s="30" t="s">
        <v>149</v>
      </c>
      <c r="DE88" s="30" t="s">
        <v>149</v>
      </c>
      <c r="DF88" s="30" t="s">
        <v>149</v>
      </c>
      <c r="DG88" s="30" t="s">
        <v>148</v>
      </c>
      <c r="DH88" s="30" t="s">
        <v>149</v>
      </c>
      <c r="DI88" s="30" t="s">
        <v>149</v>
      </c>
      <c r="DJ88" s="30" t="s">
        <v>323</v>
      </c>
      <c r="DK88" s="30" t="s">
        <v>149</v>
      </c>
      <c r="DL88" s="30" t="s">
        <v>149</v>
      </c>
      <c r="DM88" s="30" t="s">
        <v>149</v>
      </c>
      <c r="DN88" s="30" t="s">
        <v>149</v>
      </c>
      <c r="DO88" s="30" t="s">
        <v>149</v>
      </c>
      <c r="DP88" s="30" t="s">
        <v>149</v>
      </c>
      <c r="DQ88" s="30" t="s">
        <v>149</v>
      </c>
      <c r="DR88" s="30" t="s">
        <v>149</v>
      </c>
      <c r="DS88" s="30" t="s">
        <v>149</v>
      </c>
      <c r="DT88" s="30" t="s">
        <v>149</v>
      </c>
      <c r="DU88" s="30" t="s">
        <v>148</v>
      </c>
      <c r="DV88" s="30" t="s">
        <v>149</v>
      </c>
      <c r="DW88" s="30" t="s">
        <v>149</v>
      </c>
      <c r="DX88" s="30" t="s">
        <v>149</v>
      </c>
      <c r="DY88" s="30" t="s">
        <v>149</v>
      </c>
      <c r="DZ88" s="30" t="s">
        <v>323</v>
      </c>
      <c r="EA88" s="30" t="s">
        <v>149</v>
      </c>
      <c r="EB88" s="30" t="s">
        <v>149</v>
      </c>
      <c r="EC88" s="30" t="s">
        <v>149</v>
      </c>
      <c r="ED88" s="30" t="s">
        <v>149</v>
      </c>
      <c r="EE88" s="30" t="s">
        <v>149</v>
      </c>
      <c r="EF88" s="30" t="s">
        <v>148</v>
      </c>
      <c r="EG88" s="30" t="s">
        <v>149</v>
      </c>
      <c r="EH88" s="30" t="s">
        <v>149</v>
      </c>
      <c r="EI88" s="30" t="s">
        <v>149</v>
      </c>
      <c r="EJ88" s="30" t="s">
        <v>323</v>
      </c>
      <c r="EK88" s="30" t="s">
        <v>149</v>
      </c>
      <c r="EL88" s="30" t="s">
        <v>1006</v>
      </c>
      <c r="EM88" s="30" t="s">
        <v>1007</v>
      </c>
      <c r="EN88" s="30" t="s">
        <v>1008</v>
      </c>
      <c r="EO88" s="30" t="s">
        <v>1009</v>
      </c>
      <c r="EP88" s="30" t="s">
        <v>1010</v>
      </c>
      <c r="EQ88" s="30" t="s">
        <v>1011</v>
      </c>
      <c r="ER88" s="30" t="s">
        <v>739</v>
      </c>
      <c r="ES88" s="30" t="s">
        <v>411</v>
      </c>
    </row>
    <row r="89" spans="1:149" s="2" customFormat="1" ht="22.5" customHeight="1" x14ac:dyDescent="0.35">
      <c r="A89" s="29">
        <v>87</v>
      </c>
      <c r="B89" s="30" t="s">
        <v>1012</v>
      </c>
      <c r="C89" s="31" t="s">
        <v>945</v>
      </c>
      <c r="D89" s="30" t="s">
        <v>846</v>
      </c>
      <c r="E89" s="30" t="s">
        <v>967</v>
      </c>
      <c r="F89" s="30">
        <v>45</v>
      </c>
      <c r="G89" s="30">
        <v>4</v>
      </c>
      <c r="H89" s="30" t="s">
        <v>344</v>
      </c>
      <c r="I89" s="30" t="s">
        <v>158</v>
      </c>
      <c r="J89" s="40">
        <v>4000000</v>
      </c>
      <c r="K89" s="40">
        <v>3000000</v>
      </c>
      <c r="L89" s="30" t="s">
        <v>173</v>
      </c>
      <c r="M89" s="30" t="s">
        <v>848</v>
      </c>
      <c r="N89" s="30">
        <v>950</v>
      </c>
      <c r="O89" s="30" t="s">
        <v>241</v>
      </c>
      <c r="P89" s="30">
        <v>20</v>
      </c>
      <c r="Q89" s="30" t="s">
        <v>389</v>
      </c>
      <c r="R89" s="30" t="s">
        <v>149</v>
      </c>
      <c r="S89" s="30" t="s">
        <v>149</v>
      </c>
      <c r="T89" s="30" t="s">
        <v>149</v>
      </c>
      <c r="U89" s="30" t="s">
        <v>203</v>
      </c>
      <c r="V89" s="30" t="s">
        <v>149</v>
      </c>
      <c r="W89" s="30" t="s">
        <v>149</v>
      </c>
      <c r="X89" s="30" t="s">
        <v>149</v>
      </c>
      <c r="Y89" s="30" t="s">
        <v>203</v>
      </c>
      <c r="Z89" s="30" t="s">
        <v>203</v>
      </c>
      <c r="AA89" s="30" t="s">
        <v>149</v>
      </c>
      <c r="AB89" s="30" t="s">
        <v>149</v>
      </c>
      <c r="AC89" s="30" t="s">
        <v>149</v>
      </c>
      <c r="AD89" s="30" t="s">
        <v>149</v>
      </c>
      <c r="AE89" s="30" t="s">
        <v>149</v>
      </c>
      <c r="AF89" s="30" t="s">
        <v>149</v>
      </c>
      <c r="AG89" s="30" t="s">
        <v>148</v>
      </c>
      <c r="AH89" s="30" t="s">
        <v>149</v>
      </c>
      <c r="AI89" s="30" t="s">
        <v>148</v>
      </c>
      <c r="AJ89" s="30" t="s">
        <v>148</v>
      </c>
      <c r="AK89" s="30" t="s">
        <v>149</v>
      </c>
      <c r="AL89" s="30" t="s">
        <v>149</v>
      </c>
      <c r="AM89" s="30" t="s">
        <v>149</v>
      </c>
      <c r="AN89" s="30" t="s">
        <v>149</v>
      </c>
      <c r="AO89" s="30" t="s">
        <v>149</v>
      </c>
      <c r="AP89" s="30" t="s">
        <v>149</v>
      </c>
      <c r="AQ89" s="30" t="s">
        <v>149</v>
      </c>
      <c r="AR89" s="30" t="s">
        <v>149</v>
      </c>
      <c r="AS89" s="30" t="s">
        <v>149</v>
      </c>
      <c r="AT89" s="30" t="s">
        <v>149</v>
      </c>
      <c r="AU89" s="30" t="s">
        <v>149</v>
      </c>
      <c r="AV89" s="30" t="s">
        <v>149</v>
      </c>
      <c r="AW89" s="30" t="s">
        <v>149</v>
      </c>
      <c r="AX89" s="30" t="s">
        <v>149</v>
      </c>
      <c r="AY89" s="30" t="s">
        <v>149</v>
      </c>
      <c r="AZ89" s="30" t="s">
        <v>148</v>
      </c>
      <c r="BA89" s="30" t="s">
        <v>149</v>
      </c>
      <c r="BB89" s="30" t="s">
        <v>149</v>
      </c>
      <c r="BC89" s="25" t="s">
        <v>149</v>
      </c>
      <c r="BD89" s="30" t="s">
        <v>149</v>
      </c>
      <c r="BE89" s="30" t="s">
        <v>149</v>
      </c>
      <c r="BF89" s="30" t="s">
        <v>149</v>
      </c>
      <c r="BG89" s="30" t="s">
        <v>148</v>
      </c>
      <c r="BH89" s="30" t="s">
        <v>148</v>
      </c>
      <c r="BI89" s="30" t="s">
        <v>148</v>
      </c>
      <c r="BJ89" s="30" t="s">
        <v>149</v>
      </c>
      <c r="BK89" s="30" t="s">
        <v>149</v>
      </c>
      <c r="BL89" s="30" t="s">
        <v>149</v>
      </c>
      <c r="BM89" s="30" t="s">
        <v>149</v>
      </c>
      <c r="BN89" s="30" t="s">
        <v>149</v>
      </c>
      <c r="BO89" s="30" t="s">
        <v>149</v>
      </c>
      <c r="BP89" s="30" t="s">
        <v>149</v>
      </c>
      <c r="BQ89" s="30" t="s">
        <v>323</v>
      </c>
      <c r="BR89" s="30" t="s">
        <v>149</v>
      </c>
      <c r="BS89" s="30" t="s">
        <v>149</v>
      </c>
      <c r="BT89" s="30" t="s">
        <v>149</v>
      </c>
      <c r="BU89" s="30" t="s">
        <v>149</v>
      </c>
      <c r="BV89" s="30" t="s">
        <v>149</v>
      </c>
      <c r="BW89" s="30" t="s">
        <v>149</v>
      </c>
      <c r="BX89" s="30" t="s">
        <v>149</v>
      </c>
      <c r="BY89" s="30" t="s">
        <v>149</v>
      </c>
      <c r="BZ89" s="30" t="s">
        <v>1013</v>
      </c>
      <c r="CA89" s="30" t="s">
        <v>148</v>
      </c>
      <c r="CB89" s="30" t="s">
        <v>149</v>
      </c>
      <c r="CC89" s="30" t="s">
        <v>148</v>
      </c>
      <c r="CD89" s="30" t="s">
        <v>148</v>
      </c>
      <c r="CE89" s="30" t="s">
        <v>149</v>
      </c>
      <c r="CF89" s="30" t="s">
        <v>149</v>
      </c>
      <c r="CG89" s="30" t="s">
        <v>149</v>
      </c>
      <c r="CH89" s="30" t="s">
        <v>149</v>
      </c>
      <c r="CI89" s="30" t="s">
        <v>148</v>
      </c>
      <c r="CJ89" s="30" t="s">
        <v>148</v>
      </c>
      <c r="CK89" s="30" t="s">
        <v>149</v>
      </c>
      <c r="CL89" s="30" t="s">
        <v>148</v>
      </c>
      <c r="CM89" s="30" t="s">
        <v>149</v>
      </c>
      <c r="CN89" s="30" t="s">
        <v>149</v>
      </c>
      <c r="CO89" s="30" t="s">
        <v>150</v>
      </c>
      <c r="CP89" s="30" t="s">
        <v>149</v>
      </c>
      <c r="CQ89" s="30" t="s">
        <v>149</v>
      </c>
      <c r="CR89" s="30" t="s">
        <v>149</v>
      </c>
      <c r="CS89" s="30" t="s">
        <v>149</v>
      </c>
      <c r="CT89" s="30" t="s">
        <v>149</v>
      </c>
      <c r="CU89" s="30" t="s">
        <v>149</v>
      </c>
      <c r="CV89" s="30" t="s">
        <v>149</v>
      </c>
      <c r="CW89" s="30" t="s">
        <v>149</v>
      </c>
      <c r="CX89" s="30" t="s">
        <v>149</v>
      </c>
      <c r="CY89" s="30" t="s">
        <v>149</v>
      </c>
      <c r="CZ89" s="30" t="s">
        <v>149</v>
      </c>
      <c r="DA89" s="30" t="s">
        <v>149</v>
      </c>
      <c r="DB89" s="30" t="s">
        <v>203</v>
      </c>
      <c r="DC89" s="30" t="s">
        <v>149</v>
      </c>
      <c r="DD89" s="30" t="s">
        <v>149</v>
      </c>
      <c r="DE89" s="30" t="s">
        <v>149</v>
      </c>
      <c r="DF89" s="30" t="s">
        <v>149</v>
      </c>
      <c r="DG89" s="30" t="s">
        <v>149</v>
      </c>
      <c r="DH89" s="30" t="s">
        <v>149</v>
      </c>
      <c r="DI89" s="30" t="s">
        <v>149</v>
      </c>
      <c r="DJ89" s="30" t="s">
        <v>149</v>
      </c>
      <c r="DK89" s="30" t="s">
        <v>148</v>
      </c>
      <c r="DL89" s="30" t="s">
        <v>149</v>
      </c>
      <c r="DM89" s="30" t="s">
        <v>149</v>
      </c>
      <c r="DN89" s="30" t="s">
        <v>323</v>
      </c>
      <c r="DO89" s="30" t="s">
        <v>149</v>
      </c>
      <c r="DP89" s="30" t="s">
        <v>149</v>
      </c>
      <c r="DQ89" s="30" t="s">
        <v>149</v>
      </c>
      <c r="DR89" s="30" t="s">
        <v>323</v>
      </c>
      <c r="DS89" s="30" t="s">
        <v>149</v>
      </c>
      <c r="DT89" s="30" t="s">
        <v>149</v>
      </c>
      <c r="DU89" s="30" t="s">
        <v>149</v>
      </c>
      <c r="DV89" s="30" t="s">
        <v>149</v>
      </c>
      <c r="DW89" s="30" t="s">
        <v>149</v>
      </c>
      <c r="DX89" s="30" t="s">
        <v>149</v>
      </c>
      <c r="DY89" s="30" t="s">
        <v>149</v>
      </c>
      <c r="DZ89" s="30" t="s">
        <v>149</v>
      </c>
      <c r="EA89" s="30" t="s">
        <v>149</v>
      </c>
      <c r="EB89" s="30" t="s">
        <v>149</v>
      </c>
      <c r="EC89" s="30" t="s">
        <v>149</v>
      </c>
      <c r="ED89" s="30" t="s">
        <v>149</v>
      </c>
      <c r="EE89" s="30" t="s">
        <v>148</v>
      </c>
      <c r="EF89" s="30" t="s">
        <v>149</v>
      </c>
      <c r="EG89" s="30" t="s">
        <v>149</v>
      </c>
      <c r="EH89" s="30" t="s">
        <v>149</v>
      </c>
      <c r="EI89" s="30" t="s">
        <v>148</v>
      </c>
      <c r="EJ89" s="30" t="s">
        <v>149</v>
      </c>
      <c r="EK89" s="30" t="s">
        <v>149</v>
      </c>
      <c r="EL89" s="30" t="s">
        <v>1014</v>
      </c>
      <c r="EM89" s="30" t="s">
        <v>411</v>
      </c>
      <c r="EN89" s="30" t="s">
        <v>1015</v>
      </c>
      <c r="EO89" s="30" t="s">
        <v>1016</v>
      </c>
      <c r="EP89" s="30" t="s">
        <v>1017</v>
      </c>
      <c r="EQ89" s="30" t="s">
        <v>1018</v>
      </c>
      <c r="ER89" s="30" t="s">
        <v>1019</v>
      </c>
      <c r="ES89" s="30" t="s">
        <v>411</v>
      </c>
    </row>
    <row r="90" spans="1:149" s="2" customFormat="1" ht="22.5" customHeight="1" x14ac:dyDescent="0.35">
      <c r="A90" s="29">
        <v>88</v>
      </c>
      <c r="B90" s="30" t="s">
        <v>1020</v>
      </c>
      <c r="C90" s="31" t="s">
        <v>945</v>
      </c>
      <c r="D90" s="30" t="s">
        <v>846</v>
      </c>
      <c r="E90" s="30" t="s">
        <v>967</v>
      </c>
      <c r="F90" s="30">
        <v>52</v>
      </c>
      <c r="G90" s="30">
        <v>3</v>
      </c>
      <c r="H90" s="30" t="s">
        <v>157</v>
      </c>
      <c r="I90" s="30" t="s">
        <v>210</v>
      </c>
      <c r="J90" s="40">
        <v>7000000</v>
      </c>
      <c r="K90" s="40">
        <v>3000000</v>
      </c>
      <c r="L90" s="30" t="s">
        <v>173</v>
      </c>
      <c r="M90" s="30" t="s">
        <v>848</v>
      </c>
      <c r="N90" s="30">
        <v>250</v>
      </c>
      <c r="O90" s="30" t="s">
        <v>241</v>
      </c>
      <c r="P90" s="30">
        <v>22</v>
      </c>
      <c r="Q90" s="30" t="s">
        <v>389</v>
      </c>
      <c r="R90" s="30" t="s">
        <v>149</v>
      </c>
      <c r="S90" s="30" t="s">
        <v>149</v>
      </c>
      <c r="T90" s="30" t="s">
        <v>149</v>
      </c>
      <c r="U90" s="30" t="s">
        <v>149</v>
      </c>
      <c r="V90" s="30" t="s">
        <v>149</v>
      </c>
      <c r="W90" s="30" t="s">
        <v>149</v>
      </c>
      <c r="X90" s="30" t="s">
        <v>149</v>
      </c>
      <c r="Y90" s="30" t="s">
        <v>149</v>
      </c>
      <c r="Z90" s="30" t="s">
        <v>149</v>
      </c>
      <c r="AA90" s="30" t="s">
        <v>148</v>
      </c>
      <c r="AB90" s="30" t="s">
        <v>148</v>
      </c>
      <c r="AC90" s="30" t="s">
        <v>149</v>
      </c>
      <c r="AD90" s="30" t="s">
        <v>148</v>
      </c>
      <c r="AE90" s="30" t="s">
        <v>149</v>
      </c>
      <c r="AF90" s="30" t="s">
        <v>149</v>
      </c>
      <c r="AG90" s="30" t="s">
        <v>149</v>
      </c>
      <c r="AH90" s="30" t="s">
        <v>149</v>
      </c>
      <c r="AI90" s="30" t="s">
        <v>1021</v>
      </c>
      <c r="AJ90" s="30" t="s">
        <v>149</v>
      </c>
      <c r="AK90" s="30" t="s">
        <v>149</v>
      </c>
      <c r="AL90" s="30" t="s">
        <v>149</v>
      </c>
      <c r="AM90" s="30" t="s">
        <v>149</v>
      </c>
      <c r="AN90" s="30" t="s">
        <v>149</v>
      </c>
      <c r="AO90" s="30" t="s">
        <v>149</v>
      </c>
      <c r="AP90" s="30" t="s">
        <v>149</v>
      </c>
      <c r="AQ90" s="30" t="s">
        <v>149</v>
      </c>
      <c r="AR90" s="30" t="s">
        <v>149</v>
      </c>
      <c r="AS90" s="30" t="s">
        <v>149</v>
      </c>
      <c r="AT90" s="30" t="s">
        <v>149</v>
      </c>
      <c r="AU90" s="30" t="s">
        <v>149</v>
      </c>
      <c r="AV90" s="30" t="s">
        <v>149</v>
      </c>
      <c r="AW90" s="30" t="s">
        <v>149</v>
      </c>
      <c r="AX90" s="30" t="s">
        <v>149</v>
      </c>
      <c r="AY90" s="30" t="s">
        <v>149</v>
      </c>
      <c r="AZ90" s="30" t="s">
        <v>149</v>
      </c>
      <c r="BA90" s="30" t="s">
        <v>149</v>
      </c>
      <c r="BB90" s="30" t="s">
        <v>149</v>
      </c>
      <c r="BC90" s="25" t="s">
        <v>149</v>
      </c>
      <c r="BD90" s="30" t="s">
        <v>149</v>
      </c>
      <c r="BE90" s="30" t="s">
        <v>149</v>
      </c>
      <c r="BF90" s="30" t="s">
        <v>149</v>
      </c>
      <c r="BG90" s="30" t="s">
        <v>149</v>
      </c>
      <c r="BH90" s="30" t="s">
        <v>149</v>
      </c>
      <c r="BI90" s="30" t="s">
        <v>149</v>
      </c>
      <c r="BJ90" s="30" t="s">
        <v>149</v>
      </c>
      <c r="BK90" s="30" t="s">
        <v>149</v>
      </c>
      <c r="BL90" s="30" t="s">
        <v>149</v>
      </c>
      <c r="BM90" s="30" t="s">
        <v>149</v>
      </c>
      <c r="BN90" s="30" t="s">
        <v>149</v>
      </c>
      <c r="BO90" s="30" t="s">
        <v>149</v>
      </c>
      <c r="BP90" s="30" t="s">
        <v>149</v>
      </c>
      <c r="BQ90" s="30" t="s">
        <v>149</v>
      </c>
      <c r="BR90" s="30" t="s">
        <v>149</v>
      </c>
      <c r="BS90" s="30" t="s">
        <v>149</v>
      </c>
      <c r="BT90" s="30" t="s">
        <v>149</v>
      </c>
      <c r="BU90" s="30" t="s">
        <v>149</v>
      </c>
      <c r="BV90" s="30" t="s">
        <v>149</v>
      </c>
      <c r="BW90" s="30" t="s">
        <v>149</v>
      </c>
      <c r="BX90" s="30" t="s">
        <v>149</v>
      </c>
      <c r="BY90" s="30" t="s">
        <v>149</v>
      </c>
      <c r="BZ90" s="30" t="s">
        <v>149</v>
      </c>
      <c r="CA90" s="30" t="s">
        <v>149</v>
      </c>
      <c r="CB90" s="30" t="s">
        <v>149</v>
      </c>
      <c r="CC90" s="30" t="s">
        <v>203</v>
      </c>
      <c r="CD90" s="30" t="s">
        <v>203</v>
      </c>
      <c r="CE90" s="30" t="s">
        <v>149</v>
      </c>
      <c r="CF90" s="30" t="s">
        <v>148</v>
      </c>
      <c r="CG90" s="30" t="s">
        <v>149</v>
      </c>
      <c r="CH90" s="30" t="s">
        <v>149</v>
      </c>
      <c r="CI90" s="30" t="s">
        <v>149</v>
      </c>
      <c r="CJ90" s="30" t="s">
        <v>149</v>
      </c>
      <c r="CK90" s="30" t="s">
        <v>149</v>
      </c>
      <c r="CL90" s="30" t="s">
        <v>149</v>
      </c>
      <c r="CM90" s="30" t="s">
        <v>149</v>
      </c>
      <c r="CN90" s="30" t="s">
        <v>148</v>
      </c>
      <c r="CO90" s="30" t="s">
        <v>149</v>
      </c>
      <c r="CP90" s="30" t="s">
        <v>149</v>
      </c>
      <c r="CQ90" s="30" t="s">
        <v>149</v>
      </c>
      <c r="CR90" s="30" t="s">
        <v>149</v>
      </c>
      <c r="CS90" s="30" t="s">
        <v>149</v>
      </c>
      <c r="CT90" s="30" t="s">
        <v>149</v>
      </c>
      <c r="CU90" s="30" t="s">
        <v>149</v>
      </c>
      <c r="CV90" s="30" t="s">
        <v>149</v>
      </c>
      <c r="CW90" s="30" t="s">
        <v>149</v>
      </c>
      <c r="CX90" s="30" t="s">
        <v>149</v>
      </c>
      <c r="CY90" s="30" t="s">
        <v>149</v>
      </c>
      <c r="CZ90" s="30" t="s">
        <v>203</v>
      </c>
      <c r="DA90" s="30" t="s">
        <v>148</v>
      </c>
      <c r="DB90" s="30" t="s">
        <v>149</v>
      </c>
      <c r="DC90" s="30" t="s">
        <v>149</v>
      </c>
      <c r="DD90" s="30" t="s">
        <v>149</v>
      </c>
      <c r="DE90" s="30" t="s">
        <v>149</v>
      </c>
      <c r="DF90" s="30" t="s">
        <v>323</v>
      </c>
      <c r="DG90" s="30" t="s">
        <v>149</v>
      </c>
      <c r="DH90" s="30" t="s">
        <v>149</v>
      </c>
      <c r="DI90" s="30" t="s">
        <v>149</v>
      </c>
      <c r="DJ90" s="30" t="s">
        <v>323</v>
      </c>
      <c r="DK90" s="30" t="s">
        <v>149</v>
      </c>
      <c r="DL90" s="30" t="s">
        <v>149</v>
      </c>
      <c r="DM90" s="30" t="s">
        <v>149</v>
      </c>
      <c r="DN90" s="30" t="s">
        <v>149</v>
      </c>
      <c r="DO90" s="30" t="s">
        <v>149</v>
      </c>
      <c r="DP90" s="30" t="s">
        <v>149</v>
      </c>
      <c r="DQ90" s="30" t="s">
        <v>149</v>
      </c>
      <c r="DR90" s="30" t="s">
        <v>149</v>
      </c>
      <c r="DS90" s="30" t="s">
        <v>149</v>
      </c>
      <c r="DT90" s="30" t="s">
        <v>149</v>
      </c>
      <c r="DU90" s="30" t="s">
        <v>149</v>
      </c>
      <c r="DV90" s="30" t="s">
        <v>148</v>
      </c>
      <c r="DW90" s="30" t="s">
        <v>148</v>
      </c>
      <c r="DX90" s="30" t="s">
        <v>149</v>
      </c>
      <c r="DY90" s="30" t="s">
        <v>149</v>
      </c>
      <c r="DZ90" s="30" t="s">
        <v>149</v>
      </c>
      <c r="EA90" s="30" t="s">
        <v>149</v>
      </c>
      <c r="EB90" s="30" t="s">
        <v>149</v>
      </c>
      <c r="EC90" s="30" t="s">
        <v>149</v>
      </c>
      <c r="ED90" s="30" t="s">
        <v>203</v>
      </c>
      <c r="EE90" s="30" t="s">
        <v>149</v>
      </c>
      <c r="EF90" s="30" t="s">
        <v>149</v>
      </c>
      <c r="EG90" s="30" t="s">
        <v>148</v>
      </c>
      <c r="EH90" s="30" t="s">
        <v>149</v>
      </c>
      <c r="EI90" s="30" t="s">
        <v>148</v>
      </c>
      <c r="EJ90" s="30" t="s">
        <v>148</v>
      </c>
      <c r="EK90" s="30" t="s">
        <v>148</v>
      </c>
      <c r="EL90" s="30" t="s">
        <v>1022</v>
      </c>
      <c r="EM90" s="30" t="s">
        <v>1007</v>
      </c>
      <c r="EN90" s="30" t="s">
        <v>1023</v>
      </c>
      <c r="EO90" s="30" t="s">
        <v>1024</v>
      </c>
      <c r="EP90" s="30" t="s">
        <v>427</v>
      </c>
      <c r="EQ90" s="30" t="s">
        <v>419</v>
      </c>
      <c r="ER90" s="30" t="s">
        <v>1025</v>
      </c>
      <c r="ES90" s="30" t="s">
        <v>411</v>
      </c>
    </row>
    <row r="91" spans="1:149" s="2" customFormat="1" ht="22.5" customHeight="1" x14ac:dyDescent="0.35">
      <c r="A91" s="29">
        <v>89</v>
      </c>
      <c r="B91" s="30" t="s">
        <v>1026</v>
      </c>
      <c r="C91" s="31" t="s">
        <v>966</v>
      </c>
      <c r="D91" s="30" t="s">
        <v>846</v>
      </c>
      <c r="E91" s="30" t="s">
        <v>967</v>
      </c>
      <c r="F91" s="30">
        <v>46</v>
      </c>
      <c r="G91" s="30">
        <v>3</v>
      </c>
      <c r="H91" s="30" t="s">
        <v>157</v>
      </c>
      <c r="I91" s="30" t="s">
        <v>158</v>
      </c>
      <c r="J91" s="40">
        <v>3500000</v>
      </c>
      <c r="K91" s="40">
        <v>2500000</v>
      </c>
      <c r="L91" s="30" t="s">
        <v>318</v>
      </c>
      <c r="M91" s="186" t="s">
        <v>147</v>
      </c>
      <c r="N91" s="30">
        <v>100</v>
      </c>
      <c r="O91" s="30" t="s">
        <v>1027</v>
      </c>
      <c r="P91" s="30">
        <v>26</v>
      </c>
      <c r="Q91" s="30" t="s">
        <v>389</v>
      </c>
      <c r="R91" s="30" t="s">
        <v>149</v>
      </c>
      <c r="S91" s="30" t="s">
        <v>149</v>
      </c>
      <c r="T91" s="30" t="s">
        <v>149</v>
      </c>
      <c r="U91" s="30" t="s">
        <v>149</v>
      </c>
      <c r="V91" s="30" t="s">
        <v>149</v>
      </c>
      <c r="W91" s="30" t="s">
        <v>149</v>
      </c>
      <c r="X91" s="30" t="s">
        <v>149</v>
      </c>
      <c r="Y91" s="30" t="s">
        <v>149</v>
      </c>
      <c r="Z91" s="30" t="s">
        <v>149</v>
      </c>
      <c r="AA91" s="30" t="s">
        <v>149</v>
      </c>
      <c r="AB91" s="30" t="s">
        <v>149</v>
      </c>
      <c r="AC91" s="30" t="s">
        <v>149</v>
      </c>
      <c r="AD91" s="30" t="s">
        <v>149</v>
      </c>
      <c r="AE91" s="30" t="s">
        <v>149</v>
      </c>
      <c r="AF91" s="30" t="s">
        <v>149</v>
      </c>
      <c r="AG91" s="30" t="s">
        <v>149</v>
      </c>
      <c r="AH91" s="30" t="s">
        <v>149</v>
      </c>
      <c r="AI91" s="30" t="s">
        <v>149</v>
      </c>
      <c r="AJ91" s="30" t="s">
        <v>149</v>
      </c>
      <c r="AK91" s="30" t="s">
        <v>148</v>
      </c>
      <c r="AL91" s="30" t="s">
        <v>148</v>
      </c>
      <c r="AM91" s="30" t="s">
        <v>148</v>
      </c>
      <c r="AN91" s="30" t="s">
        <v>148</v>
      </c>
      <c r="AO91" s="30" t="s">
        <v>148</v>
      </c>
      <c r="AP91" s="30" t="s">
        <v>149</v>
      </c>
      <c r="AQ91" s="30" t="s">
        <v>148</v>
      </c>
      <c r="AR91" s="30" t="s">
        <v>148</v>
      </c>
      <c r="AS91" s="30" t="s">
        <v>148</v>
      </c>
      <c r="AT91" s="30" t="s">
        <v>149</v>
      </c>
      <c r="AU91" s="30" t="s">
        <v>148</v>
      </c>
      <c r="AV91" s="30" t="s">
        <v>149</v>
      </c>
      <c r="AW91" s="30" t="s">
        <v>149</v>
      </c>
      <c r="AX91" s="30" t="s">
        <v>149</v>
      </c>
      <c r="AY91" s="30" t="s">
        <v>148</v>
      </c>
      <c r="AZ91" s="30" t="s">
        <v>149</v>
      </c>
      <c r="BA91" s="30" t="s">
        <v>149</v>
      </c>
      <c r="BB91" s="30" t="s">
        <v>149</v>
      </c>
      <c r="BC91" s="25" t="s">
        <v>149</v>
      </c>
      <c r="BD91" s="30" t="s">
        <v>323</v>
      </c>
      <c r="BE91" s="30" t="s">
        <v>323</v>
      </c>
      <c r="BF91" s="30" t="s">
        <v>149</v>
      </c>
      <c r="BG91" s="30" t="s">
        <v>150</v>
      </c>
      <c r="BH91" s="30" t="s">
        <v>323</v>
      </c>
      <c r="BI91" s="30" t="s">
        <v>149</v>
      </c>
      <c r="BJ91" s="30" t="s">
        <v>323</v>
      </c>
      <c r="BK91" s="30" t="s">
        <v>323</v>
      </c>
      <c r="BL91" s="30" t="s">
        <v>149</v>
      </c>
      <c r="BM91" s="30" t="s">
        <v>323</v>
      </c>
      <c r="BN91" s="30" t="s">
        <v>149</v>
      </c>
      <c r="BO91" s="30" t="s">
        <v>323</v>
      </c>
      <c r="BP91" s="30" t="s">
        <v>149</v>
      </c>
      <c r="BQ91" s="30" t="s">
        <v>149</v>
      </c>
      <c r="BR91" s="30" t="s">
        <v>149</v>
      </c>
      <c r="BS91" s="30" t="s">
        <v>323</v>
      </c>
      <c r="BT91" s="30" t="s">
        <v>149</v>
      </c>
      <c r="BU91" s="30" t="s">
        <v>323</v>
      </c>
      <c r="BV91" s="30" t="s">
        <v>149</v>
      </c>
      <c r="BW91" s="30" t="s">
        <v>323</v>
      </c>
      <c r="BX91" s="30" t="s">
        <v>149</v>
      </c>
      <c r="BY91" s="30" t="s">
        <v>149</v>
      </c>
      <c r="BZ91" s="30" t="s">
        <v>149</v>
      </c>
      <c r="CA91" s="30" t="s">
        <v>150</v>
      </c>
      <c r="CB91" s="30" t="s">
        <v>149</v>
      </c>
      <c r="CC91" s="30" t="s">
        <v>149</v>
      </c>
      <c r="CD91" s="30" t="s">
        <v>150</v>
      </c>
      <c r="CE91" s="30" t="s">
        <v>323</v>
      </c>
      <c r="CF91" s="30" t="s">
        <v>323</v>
      </c>
      <c r="CG91" s="30" t="s">
        <v>149</v>
      </c>
      <c r="CH91" s="30" t="s">
        <v>149</v>
      </c>
      <c r="CI91" s="30" t="s">
        <v>149</v>
      </c>
      <c r="CJ91" s="30" t="s">
        <v>149</v>
      </c>
      <c r="CK91" s="30" t="s">
        <v>150</v>
      </c>
      <c r="CL91" s="30" t="s">
        <v>149</v>
      </c>
      <c r="CM91" s="30" t="s">
        <v>323</v>
      </c>
      <c r="CN91" s="30" t="s">
        <v>149</v>
      </c>
      <c r="CO91" s="30" t="s">
        <v>149</v>
      </c>
      <c r="CP91" s="30" t="s">
        <v>150</v>
      </c>
      <c r="CQ91" s="30" t="s">
        <v>149</v>
      </c>
      <c r="CR91" s="30" t="s">
        <v>150</v>
      </c>
      <c r="CS91" s="30" t="s">
        <v>323</v>
      </c>
      <c r="CT91" s="30" t="s">
        <v>149</v>
      </c>
      <c r="CU91" s="30" t="s">
        <v>149</v>
      </c>
      <c r="CV91" s="30" t="s">
        <v>149</v>
      </c>
      <c r="CW91" s="30" t="s">
        <v>149</v>
      </c>
      <c r="CX91" s="30" t="s">
        <v>149</v>
      </c>
      <c r="CY91" s="30" t="s">
        <v>323</v>
      </c>
      <c r="CZ91" s="30" t="s">
        <v>323</v>
      </c>
      <c r="DA91" s="30" t="s">
        <v>149</v>
      </c>
      <c r="DB91" s="30" t="s">
        <v>149</v>
      </c>
      <c r="DC91" s="30" t="s">
        <v>323</v>
      </c>
      <c r="DD91" s="30" t="s">
        <v>149</v>
      </c>
      <c r="DE91" s="30" t="s">
        <v>323</v>
      </c>
      <c r="DF91" s="30" t="s">
        <v>149</v>
      </c>
      <c r="DG91" s="30" t="s">
        <v>149</v>
      </c>
      <c r="DH91" s="30" t="s">
        <v>149</v>
      </c>
      <c r="DI91" s="30" t="s">
        <v>149</v>
      </c>
      <c r="DJ91" s="30" t="s">
        <v>323</v>
      </c>
      <c r="DK91" s="30" t="s">
        <v>149</v>
      </c>
      <c r="DL91" s="30" t="s">
        <v>149</v>
      </c>
      <c r="DM91" s="30" t="s">
        <v>149</v>
      </c>
      <c r="DN91" s="30" t="s">
        <v>149</v>
      </c>
      <c r="DO91" s="30" t="s">
        <v>149</v>
      </c>
      <c r="DP91" s="30" t="s">
        <v>323</v>
      </c>
      <c r="DQ91" s="30" t="s">
        <v>149</v>
      </c>
      <c r="DR91" s="30" t="s">
        <v>323</v>
      </c>
      <c r="DS91" s="30" t="s">
        <v>323</v>
      </c>
      <c r="DT91" s="30" t="s">
        <v>149</v>
      </c>
      <c r="DU91" s="30" t="s">
        <v>323</v>
      </c>
      <c r="DV91" s="30" t="s">
        <v>149</v>
      </c>
      <c r="DW91" s="30" t="s">
        <v>149</v>
      </c>
      <c r="DX91" s="30" t="s">
        <v>149</v>
      </c>
      <c r="DY91" s="30" t="s">
        <v>149</v>
      </c>
      <c r="DZ91" s="30" t="s">
        <v>149</v>
      </c>
      <c r="EA91" s="30" t="s">
        <v>323</v>
      </c>
      <c r="EB91" s="30" t="s">
        <v>149</v>
      </c>
      <c r="EC91" s="30" t="s">
        <v>323</v>
      </c>
      <c r="ED91" s="30" t="s">
        <v>149</v>
      </c>
      <c r="EE91" s="30" t="s">
        <v>149</v>
      </c>
      <c r="EF91" s="30" t="s">
        <v>149</v>
      </c>
      <c r="EG91" s="30" t="s">
        <v>149</v>
      </c>
      <c r="EH91" s="30" t="s">
        <v>149</v>
      </c>
      <c r="EI91" s="30" t="s">
        <v>323</v>
      </c>
      <c r="EJ91" s="30" t="s">
        <v>149</v>
      </c>
      <c r="EK91" s="30" t="s">
        <v>149</v>
      </c>
      <c r="EL91" s="30" t="s">
        <v>1028</v>
      </c>
      <c r="EM91" s="30" t="s">
        <v>1029</v>
      </c>
      <c r="EN91" s="30" t="s">
        <v>1030</v>
      </c>
      <c r="EO91" s="30" t="s">
        <v>1031</v>
      </c>
      <c r="EP91" s="30" t="s">
        <v>427</v>
      </c>
      <c r="EQ91" s="30" t="s">
        <v>1032</v>
      </c>
      <c r="ER91" s="30" t="s">
        <v>1033</v>
      </c>
      <c r="ES91" s="30" t="s">
        <v>1034</v>
      </c>
    </row>
    <row r="92" spans="1:149" s="2" customFormat="1" ht="22.5" customHeight="1" x14ac:dyDescent="0.35">
      <c r="A92" s="29">
        <v>90</v>
      </c>
      <c r="B92" s="30" t="s">
        <v>1035</v>
      </c>
      <c r="C92" s="31" t="s">
        <v>966</v>
      </c>
      <c r="D92" s="30" t="s">
        <v>846</v>
      </c>
      <c r="E92" s="30" t="s">
        <v>1036</v>
      </c>
      <c r="F92" s="30">
        <v>50</v>
      </c>
      <c r="G92" s="30">
        <v>4</v>
      </c>
      <c r="H92" s="30" t="s">
        <v>157</v>
      </c>
      <c r="I92" s="30" t="s">
        <v>172</v>
      </c>
      <c r="J92" s="40">
        <v>5000000</v>
      </c>
      <c r="K92" s="40">
        <v>3500000</v>
      </c>
      <c r="L92" s="30" t="s">
        <v>370</v>
      </c>
      <c r="M92" s="30" t="s">
        <v>848</v>
      </c>
      <c r="N92" s="30">
        <v>500</v>
      </c>
      <c r="O92" s="30" t="s">
        <v>241</v>
      </c>
      <c r="P92" s="30">
        <v>20</v>
      </c>
      <c r="Q92" s="30" t="s">
        <v>389</v>
      </c>
      <c r="R92" s="30" t="s">
        <v>149</v>
      </c>
      <c r="S92" s="30" t="s">
        <v>149</v>
      </c>
      <c r="T92" s="30" t="s">
        <v>149</v>
      </c>
      <c r="U92" s="30" t="s">
        <v>149</v>
      </c>
      <c r="V92" s="30" t="s">
        <v>149</v>
      </c>
      <c r="W92" s="30" t="s">
        <v>149</v>
      </c>
      <c r="X92" s="30" t="s">
        <v>149</v>
      </c>
      <c r="Y92" s="30" t="s">
        <v>149</v>
      </c>
      <c r="Z92" s="30" t="s">
        <v>149</v>
      </c>
      <c r="AA92" s="30" t="s">
        <v>149</v>
      </c>
      <c r="AB92" s="30" t="s">
        <v>149</v>
      </c>
      <c r="AC92" s="30" t="s">
        <v>149</v>
      </c>
      <c r="AD92" s="30" t="s">
        <v>149</v>
      </c>
      <c r="AE92" s="30" t="s">
        <v>149</v>
      </c>
      <c r="AF92" s="30" t="s">
        <v>149</v>
      </c>
      <c r="AG92" s="30" t="s">
        <v>149</v>
      </c>
      <c r="AH92" s="30" t="s">
        <v>149</v>
      </c>
      <c r="AI92" s="30" t="s">
        <v>149</v>
      </c>
      <c r="AJ92" s="30" t="s">
        <v>149</v>
      </c>
      <c r="AK92" s="30" t="s">
        <v>149</v>
      </c>
      <c r="AL92" s="30" t="s">
        <v>149</v>
      </c>
      <c r="AM92" s="30" t="s">
        <v>149</v>
      </c>
      <c r="AN92" s="30" t="s">
        <v>149</v>
      </c>
      <c r="AO92" s="30" t="s">
        <v>149</v>
      </c>
      <c r="AP92" s="30" t="s">
        <v>149</v>
      </c>
      <c r="AQ92" s="30" t="s">
        <v>149</v>
      </c>
      <c r="AR92" s="30" t="s">
        <v>149</v>
      </c>
      <c r="AS92" s="30" t="s">
        <v>149</v>
      </c>
      <c r="AT92" s="30" t="s">
        <v>149</v>
      </c>
      <c r="AU92" s="30" t="s">
        <v>149</v>
      </c>
      <c r="AV92" s="30" t="s">
        <v>149</v>
      </c>
      <c r="AW92" s="30" t="s">
        <v>149</v>
      </c>
      <c r="AX92" s="30" t="s">
        <v>149</v>
      </c>
      <c r="AY92" s="30" t="s">
        <v>149</v>
      </c>
      <c r="AZ92" s="30" t="s">
        <v>149</v>
      </c>
      <c r="BA92" s="30" t="s">
        <v>149</v>
      </c>
      <c r="BB92" s="30" t="s">
        <v>149</v>
      </c>
      <c r="BC92" s="25" t="s">
        <v>149</v>
      </c>
      <c r="BD92" s="30" t="s">
        <v>149</v>
      </c>
      <c r="BE92" s="30" t="s">
        <v>149</v>
      </c>
      <c r="BF92" s="30" t="s">
        <v>149</v>
      </c>
      <c r="BG92" s="30" t="s">
        <v>150</v>
      </c>
      <c r="BH92" s="30" t="s">
        <v>149</v>
      </c>
      <c r="BI92" s="30" t="s">
        <v>150</v>
      </c>
      <c r="BJ92" s="30" t="s">
        <v>149</v>
      </c>
      <c r="BK92" s="30" t="s">
        <v>323</v>
      </c>
      <c r="BL92" s="30" t="s">
        <v>149</v>
      </c>
      <c r="BM92" s="30" t="s">
        <v>149</v>
      </c>
      <c r="BN92" s="30" t="s">
        <v>149</v>
      </c>
      <c r="BO92" s="30" t="s">
        <v>149</v>
      </c>
      <c r="BP92" s="30" t="s">
        <v>149</v>
      </c>
      <c r="BQ92" s="30" t="s">
        <v>149</v>
      </c>
      <c r="BR92" s="30" t="s">
        <v>149</v>
      </c>
      <c r="BS92" s="30" t="s">
        <v>323</v>
      </c>
      <c r="BT92" s="30" t="s">
        <v>149</v>
      </c>
      <c r="BU92" s="30" t="s">
        <v>323</v>
      </c>
      <c r="BV92" s="30" t="s">
        <v>149</v>
      </c>
      <c r="BW92" s="30" t="s">
        <v>149</v>
      </c>
      <c r="BX92" s="30" t="s">
        <v>323</v>
      </c>
      <c r="BY92" s="30" t="s">
        <v>149</v>
      </c>
      <c r="BZ92" s="30" t="s">
        <v>150</v>
      </c>
      <c r="CA92" s="30" t="s">
        <v>149</v>
      </c>
      <c r="CB92" s="30" t="s">
        <v>149</v>
      </c>
      <c r="CC92" s="30" t="s">
        <v>149</v>
      </c>
      <c r="CD92" s="30" t="s">
        <v>149</v>
      </c>
      <c r="CE92" s="30" t="s">
        <v>323</v>
      </c>
      <c r="CF92" s="30" t="s">
        <v>323</v>
      </c>
      <c r="CG92" s="30" t="s">
        <v>149</v>
      </c>
      <c r="CH92" s="30" t="s">
        <v>149</v>
      </c>
      <c r="CI92" s="30" t="s">
        <v>149</v>
      </c>
      <c r="CJ92" s="30" t="s">
        <v>149</v>
      </c>
      <c r="CK92" s="30" t="s">
        <v>150</v>
      </c>
      <c r="CL92" s="30" t="s">
        <v>150</v>
      </c>
      <c r="CM92" s="30" t="s">
        <v>149</v>
      </c>
      <c r="CN92" s="30" t="s">
        <v>149</v>
      </c>
      <c r="CO92" s="30" t="s">
        <v>149</v>
      </c>
      <c r="CP92" s="30" t="s">
        <v>149</v>
      </c>
      <c r="CQ92" s="30" t="s">
        <v>149</v>
      </c>
      <c r="CR92" s="30" t="s">
        <v>150</v>
      </c>
      <c r="CS92" s="30" t="s">
        <v>323</v>
      </c>
      <c r="CT92" s="30" t="s">
        <v>149</v>
      </c>
      <c r="CU92" s="30" t="s">
        <v>149</v>
      </c>
      <c r="CV92" s="30" t="s">
        <v>149</v>
      </c>
      <c r="CW92" s="30" t="s">
        <v>149</v>
      </c>
      <c r="CX92" s="30" t="s">
        <v>149</v>
      </c>
      <c r="CY92" s="30" t="s">
        <v>323</v>
      </c>
      <c r="CZ92" s="30" t="s">
        <v>323</v>
      </c>
      <c r="DA92" s="30" t="s">
        <v>149</v>
      </c>
      <c r="DB92" s="30" t="s">
        <v>149</v>
      </c>
      <c r="DC92" s="30" t="s">
        <v>149</v>
      </c>
      <c r="DD92" s="30" t="s">
        <v>149</v>
      </c>
      <c r="DE92" s="30" t="s">
        <v>323</v>
      </c>
      <c r="DF92" s="30" t="s">
        <v>149</v>
      </c>
      <c r="DG92" s="30" t="s">
        <v>149</v>
      </c>
      <c r="DH92" s="30" t="s">
        <v>149</v>
      </c>
      <c r="DI92" s="30" t="s">
        <v>149</v>
      </c>
      <c r="DJ92" s="30" t="s">
        <v>149</v>
      </c>
      <c r="DK92" s="30" t="s">
        <v>323</v>
      </c>
      <c r="DL92" s="30" t="s">
        <v>323</v>
      </c>
      <c r="DM92" s="30" t="s">
        <v>323</v>
      </c>
      <c r="DN92" s="30" t="s">
        <v>149</v>
      </c>
      <c r="DO92" s="30" t="s">
        <v>323</v>
      </c>
      <c r="DP92" s="30" t="s">
        <v>149</v>
      </c>
      <c r="DQ92" s="30" t="s">
        <v>323</v>
      </c>
      <c r="DR92" s="30" t="s">
        <v>149</v>
      </c>
      <c r="DS92" s="30" t="s">
        <v>149</v>
      </c>
      <c r="DT92" s="30" t="s">
        <v>149</v>
      </c>
      <c r="DU92" s="30" t="s">
        <v>323</v>
      </c>
      <c r="DV92" s="30" t="s">
        <v>323</v>
      </c>
      <c r="DW92" s="30" t="s">
        <v>149</v>
      </c>
      <c r="DX92" s="30" t="s">
        <v>149</v>
      </c>
      <c r="DY92" s="30" t="s">
        <v>149</v>
      </c>
      <c r="DZ92" s="30" t="s">
        <v>149</v>
      </c>
      <c r="EA92" s="30" t="s">
        <v>323</v>
      </c>
      <c r="EB92" s="30" t="s">
        <v>149</v>
      </c>
      <c r="EC92" s="30" t="s">
        <v>323</v>
      </c>
      <c r="ED92" s="30" t="s">
        <v>149</v>
      </c>
      <c r="EE92" s="30" t="s">
        <v>323</v>
      </c>
      <c r="EF92" s="30" t="s">
        <v>323</v>
      </c>
      <c r="EG92" s="30" t="s">
        <v>323</v>
      </c>
      <c r="EH92" s="30" t="s">
        <v>149</v>
      </c>
      <c r="EI92" s="30" t="s">
        <v>149</v>
      </c>
      <c r="EJ92" s="30" t="s">
        <v>323</v>
      </c>
      <c r="EK92" s="30" t="s">
        <v>323</v>
      </c>
      <c r="EL92" s="30" t="s">
        <v>1037</v>
      </c>
      <c r="EM92" s="30" t="s">
        <v>411</v>
      </c>
      <c r="EN92" s="30" t="s">
        <v>1038</v>
      </c>
      <c r="EO92" s="30" t="s">
        <v>1039</v>
      </c>
      <c r="EP92" s="30" t="s">
        <v>1040</v>
      </c>
      <c r="EQ92" s="30" t="s">
        <v>1041</v>
      </c>
      <c r="ER92" s="30" t="s">
        <v>1042</v>
      </c>
      <c r="ES92" s="30" t="s">
        <v>411</v>
      </c>
    </row>
    <row r="93" spans="1:149" s="2" customFormat="1" ht="22.5" customHeight="1" x14ac:dyDescent="0.35">
      <c r="A93" s="29">
        <v>91</v>
      </c>
      <c r="B93" s="30" t="s">
        <v>1043</v>
      </c>
      <c r="C93" s="31" t="s">
        <v>945</v>
      </c>
      <c r="D93" s="30" t="s">
        <v>846</v>
      </c>
      <c r="E93" s="30" t="s">
        <v>1036</v>
      </c>
      <c r="F93" s="30">
        <v>60</v>
      </c>
      <c r="G93" s="30">
        <v>3</v>
      </c>
      <c r="H93" s="30" t="s">
        <v>157</v>
      </c>
      <c r="I93" s="30" t="s">
        <v>210</v>
      </c>
      <c r="J93" s="40">
        <v>2500000</v>
      </c>
      <c r="K93" s="40">
        <v>2000000</v>
      </c>
      <c r="L93" s="30" t="s">
        <v>259</v>
      </c>
      <c r="M93" s="30" t="s">
        <v>848</v>
      </c>
      <c r="N93" s="30">
        <v>200</v>
      </c>
      <c r="O93" s="30" t="s">
        <v>356</v>
      </c>
      <c r="P93" s="30">
        <v>30</v>
      </c>
      <c r="Q93" s="30" t="s">
        <v>389</v>
      </c>
      <c r="R93" s="30" t="s">
        <v>149</v>
      </c>
      <c r="S93" s="30" t="s">
        <v>149</v>
      </c>
      <c r="T93" s="30" t="s">
        <v>148</v>
      </c>
      <c r="U93" s="30" t="s">
        <v>149</v>
      </c>
      <c r="V93" s="30" t="s">
        <v>149</v>
      </c>
      <c r="W93" s="30" t="s">
        <v>149</v>
      </c>
      <c r="X93" s="30" t="s">
        <v>149</v>
      </c>
      <c r="Y93" s="30" t="s">
        <v>149</v>
      </c>
      <c r="Z93" s="30" t="s">
        <v>149</v>
      </c>
      <c r="AA93" s="30" t="s">
        <v>149</v>
      </c>
      <c r="AB93" s="30" t="s">
        <v>149</v>
      </c>
      <c r="AC93" s="30" t="s">
        <v>148</v>
      </c>
      <c r="AD93" s="30" t="s">
        <v>149</v>
      </c>
      <c r="AE93" s="30" t="s">
        <v>149</v>
      </c>
      <c r="AF93" s="30" t="s">
        <v>149</v>
      </c>
      <c r="AG93" s="30" t="s">
        <v>149</v>
      </c>
      <c r="AH93" s="30" t="s">
        <v>149</v>
      </c>
      <c r="AI93" s="30" t="s">
        <v>149</v>
      </c>
      <c r="AJ93" s="30" t="s">
        <v>149</v>
      </c>
      <c r="AK93" s="30" t="s">
        <v>149</v>
      </c>
      <c r="AL93" s="30" t="s">
        <v>148</v>
      </c>
      <c r="AM93" s="30" t="s">
        <v>149</v>
      </c>
      <c r="AN93" s="30" t="s">
        <v>149</v>
      </c>
      <c r="AO93" s="30" t="s">
        <v>148</v>
      </c>
      <c r="AP93" s="30" t="s">
        <v>149</v>
      </c>
      <c r="AQ93" s="30" t="s">
        <v>149</v>
      </c>
      <c r="AR93" s="30" t="s">
        <v>149</v>
      </c>
      <c r="AS93" s="30" t="s">
        <v>148</v>
      </c>
      <c r="AT93" s="30" t="s">
        <v>149</v>
      </c>
      <c r="AU93" s="30" t="s">
        <v>149</v>
      </c>
      <c r="AV93" s="30" t="s">
        <v>149</v>
      </c>
      <c r="AW93" s="30" t="s">
        <v>149</v>
      </c>
      <c r="AX93" s="30" t="s">
        <v>149</v>
      </c>
      <c r="AY93" s="30" t="s">
        <v>149</v>
      </c>
      <c r="AZ93" s="30" t="s">
        <v>148</v>
      </c>
      <c r="BA93" s="30" t="s">
        <v>149</v>
      </c>
      <c r="BB93" s="30" t="s">
        <v>149</v>
      </c>
      <c r="BC93" s="25" t="s">
        <v>149</v>
      </c>
      <c r="BD93" s="30" t="s">
        <v>149</v>
      </c>
      <c r="BE93" s="30" t="s">
        <v>148</v>
      </c>
      <c r="BF93" s="30" t="s">
        <v>149</v>
      </c>
      <c r="BG93" s="30" t="s">
        <v>149</v>
      </c>
      <c r="BH93" s="30" t="s">
        <v>148</v>
      </c>
      <c r="BI93" s="30" t="s">
        <v>149</v>
      </c>
      <c r="BJ93" s="30" t="s">
        <v>149</v>
      </c>
      <c r="BK93" s="30" t="s">
        <v>149</v>
      </c>
      <c r="BL93" s="30" t="s">
        <v>148</v>
      </c>
      <c r="BM93" s="30" t="s">
        <v>149</v>
      </c>
      <c r="BN93" s="30" t="s">
        <v>148</v>
      </c>
      <c r="BO93" s="30" t="s">
        <v>149</v>
      </c>
      <c r="BP93" s="30" t="s">
        <v>149</v>
      </c>
      <c r="BQ93" s="30" t="s">
        <v>149</v>
      </c>
      <c r="BR93" s="30" t="s">
        <v>149</v>
      </c>
      <c r="BS93" s="30" t="s">
        <v>148</v>
      </c>
      <c r="BT93" s="30" t="s">
        <v>149</v>
      </c>
      <c r="BU93" s="30" t="s">
        <v>149</v>
      </c>
      <c r="BV93" s="30" t="s">
        <v>149</v>
      </c>
      <c r="BW93" s="30" t="s">
        <v>149</v>
      </c>
      <c r="BX93" s="30" t="s">
        <v>149</v>
      </c>
      <c r="BY93" s="30" t="s">
        <v>149</v>
      </c>
      <c r="BZ93" s="30" t="s">
        <v>149</v>
      </c>
      <c r="CA93" s="30" t="s">
        <v>148</v>
      </c>
      <c r="CB93" s="30" t="s">
        <v>149</v>
      </c>
      <c r="CC93" s="30" t="s">
        <v>149</v>
      </c>
      <c r="CD93" s="30" t="s">
        <v>149</v>
      </c>
      <c r="CE93" s="30" t="s">
        <v>149</v>
      </c>
      <c r="CF93" s="30" t="s">
        <v>148</v>
      </c>
      <c r="CG93" s="30" t="s">
        <v>149</v>
      </c>
      <c r="CH93" s="30" t="s">
        <v>149</v>
      </c>
      <c r="CI93" s="30" t="s">
        <v>148</v>
      </c>
      <c r="CJ93" s="30" t="s">
        <v>149</v>
      </c>
      <c r="CK93" s="30" t="s">
        <v>149</v>
      </c>
      <c r="CL93" s="30" t="s">
        <v>149</v>
      </c>
      <c r="CM93" s="30" t="s">
        <v>323</v>
      </c>
      <c r="CN93" s="30" t="s">
        <v>149</v>
      </c>
      <c r="CO93" s="30" t="s">
        <v>149</v>
      </c>
      <c r="CP93" s="30" t="s">
        <v>149</v>
      </c>
      <c r="CQ93" s="30" t="s">
        <v>149</v>
      </c>
      <c r="CR93" s="30" t="s">
        <v>149</v>
      </c>
      <c r="CS93" s="30" t="s">
        <v>149</v>
      </c>
      <c r="CT93" s="30" t="s">
        <v>149</v>
      </c>
      <c r="CU93" s="30" t="s">
        <v>148</v>
      </c>
      <c r="CV93" s="30" t="s">
        <v>149</v>
      </c>
      <c r="CW93" s="30" t="s">
        <v>149</v>
      </c>
      <c r="CX93" s="30" t="s">
        <v>149</v>
      </c>
      <c r="CY93" s="30" t="s">
        <v>149</v>
      </c>
      <c r="CZ93" s="30" t="s">
        <v>323</v>
      </c>
      <c r="DA93" s="30" t="s">
        <v>149</v>
      </c>
      <c r="DB93" s="30" t="s">
        <v>149</v>
      </c>
      <c r="DC93" s="30" t="s">
        <v>149</v>
      </c>
      <c r="DD93" s="30" t="s">
        <v>149</v>
      </c>
      <c r="DE93" s="30" t="s">
        <v>149</v>
      </c>
      <c r="DF93" s="30" t="s">
        <v>148</v>
      </c>
      <c r="DG93" s="30" t="s">
        <v>149</v>
      </c>
      <c r="DH93" s="30" t="s">
        <v>148</v>
      </c>
      <c r="DI93" s="30" t="s">
        <v>149</v>
      </c>
      <c r="DJ93" s="30" t="s">
        <v>149</v>
      </c>
      <c r="DK93" s="30" t="s">
        <v>148</v>
      </c>
      <c r="DL93" s="30" t="s">
        <v>149</v>
      </c>
      <c r="DM93" s="30" t="s">
        <v>148</v>
      </c>
      <c r="DN93" s="30" t="s">
        <v>149</v>
      </c>
      <c r="DO93" s="30" t="s">
        <v>148</v>
      </c>
      <c r="DP93" s="30" t="s">
        <v>149</v>
      </c>
      <c r="DQ93" s="30" t="s">
        <v>149</v>
      </c>
      <c r="DR93" s="30" t="s">
        <v>149</v>
      </c>
      <c r="DS93" s="30" t="s">
        <v>1044</v>
      </c>
      <c r="DT93" s="30" t="s">
        <v>149</v>
      </c>
      <c r="DU93" s="30" t="s">
        <v>148</v>
      </c>
      <c r="DV93" s="30" t="s">
        <v>149</v>
      </c>
      <c r="DW93" s="30" t="s">
        <v>149</v>
      </c>
      <c r="DX93" s="30" t="s">
        <v>149</v>
      </c>
      <c r="DY93" s="30" t="s">
        <v>149</v>
      </c>
      <c r="DZ93" s="30" t="s">
        <v>149</v>
      </c>
      <c r="EA93" s="30" t="s">
        <v>149</v>
      </c>
      <c r="EB93" s="30" t="s">
        <v>203</v>
      </c>
      <c r="EC93" s="30" t="s">
        <v>149</v>
      </c>
      <c r="ED93" s="30" t="s">
        <v>148</v>
      </c>
      <c r="EE93" s="30" t="s">
        <v>148</v>
      </c>
      <c r="EF93" s="30" t="s">
        <v>149</v>
      </c>
      <c r="EG93" s="30" t="s">
        <v>149</v>
      </c>
      <c r="EH93" s="30" t="s">
        <v>149</v>
      </c>
      <c r="EI93" s="30" t="s">
        <v>149</v>
      </c>
      <c r="EJ93" s="30" t="s">
        <v>149</v>
      </c>
      <c r="EK93" s="30" t="s">
        <v>149</v>
      </c>
      <c r="EL93" s="30" t="s">
        <v>1045</v>
      </c>
      <c r="EM93" s="30" t="s">
        <v>1046</v>
      </c>
      <c r="EN93" s="30" t="s">
        <v>1038</v>
      </c>
      <c r="EO93" s="30" t="s">
        <v>1047</v>
      </c>
      <c r="EP93" s="30" t="s">
        <v>1048</v>
      </c>
      <c r="EQ93" s="30" t="s">
        <v>988</v>
      </c>
      <c r="ER93" s="30" t="s">
        <v>1033</v>
      </c>
      <c r="ES93" s="30" t="s">
        <v>411</v>
      </c>
    </row>
    <row r="94" spans="1:149" s="2" customFormat="1" ht="22.5" customHeight="1" x14ac:dyDescent="0.35">
      <c r="A94" s="29">
        <v>92</v>
      </c>
      <c r="B94" s="30" t="s">
        <v>1049</v>
      </c>
      <c r="C94" s="31" t="s">
        <v>945</v>
      </c>
      <c r="D94" s="30" t="s">
        <v>846</v>
      </c>
      <c r="E94" s="30" t="s">
        <v>1036</v>
      </c>
      <c r="F94" s="30">
        <v>45</v>
      </c>
      <c r="G94" s="30">
        <v>5</v>
      </c>
      <c r="H94" s="30" t="s">
        <v>157</v>
      </c>
      <c r="I94" s="30" t="s">
        <v>158</v>
      </c>
      <c r="J94" s="40">
        <v>7000000</v>
      </c>
      <c r="K94" s="40">
        <v>3500000</v>
      </c>
      <c r="L94" s="30" t="s">
        <v>422</v>
      </c>
      <c r="M94" s="30" t="s">
        <v>848</v>
      </c>
      <c r="N94" s="30">
        <v>875</v>
      </c>
      <c r="O94" s="30" t="s">
        <v>234</v>
      </c>
      <c r="P94" s="30">
        <v>25</v>
      </c>
      <c r="Q94" s="30" t="s">
        <v>389</v>
      </c>
      <c r="R94" s="30" t="s">
        <v>149</v>
      </c>
      <c r="S94" s="30" t="s">
        <v>149</v>
      </c>
      <c r="T94" s="30" t="s">
        <v>149</v>
      </c>
      <c r="U94" s="30" t="s">
        <v>149</v>
      </c>
      <c r="V94" s="30" t="s">
        <v>149</v>
      </c>
      <c r="W94" s="30" t="s">
        <v>149</v>
      </c>
      <c r="X94" s="30" t="s">
        <v>149</v>
      </c>
      <c r="Y94" s="30" t="s">
        <v>149</v>
      </c>
      <c r="Z94" s="30" t="s">
        <v>149</v>
      </c>
      <c r="AA94" s="30" t="s">
        <v>149</v>
      </c>
      <c r="AB94" s="30" t="s">
        <v>149</v>
      </c>
      <c r="AC94" s="30" t="s">
        <v>149</v>
      </c>
      <c r="AD94" s="30" t="s">
        <v>149</v>
      </c>
      <c r="AE94" s="30" t="s">
        <v>149</v>
      </c>
      <c r="AF94" s="30" t="s">
        <v>149</v>
      </c>
      <c r="AG94" s="30" t="s">
        <v>149</v>
      </c>
      <c r="AH94" s="30" t="s">
        <v>149</v>
      </c>
      <c r="AI94" s="30" t="s">
        <v>149</v>
      </c>
      <c r="AJ94" s="30" t="s">
        <v>149</v>
      </c>
      <c r="AK94" s="30" t="s">
        <v>149</v>
      </c>
      <c r="AL94" s="30" t="s">
        <v>149</v>
      </c>
      <c r="AM94" s="30" t="s">
        <v>149</v>
      </c>
      <c r="AN94" s="30" t="s">
        <v>149</v>
      </c>
      <c r="AO94" s="30" t="s">
        <v>149</v>
      </c>
      <c r="AP94" s="30" t="s">
        <v>149</v>
      </c>
      <c r="AQ94" s="30" t="s">
        <v>149</v>
      </c>
      <c r="AR94" s="30" t="s">
        <v>149</v>
      </c>
      <c r="AS94" s="30" t="s">
        <v>149</v>
      </c>
      <c r="AT94" s="30" t="s">
        <v>149</v>
      </c>
      <c r="AU94" s="30" t="s">
        <v>149</v>
      </c>
      <c r="AV94" s="30" t="s">
        <v>149</v>
      </c>
      <c r="AW94" s="30" t="s">
        <v>149</v>
      </c>
      <c r="AX94" s="30" t="s">
        <v>149</v>
      </c>
      <c r="AY94" s="30" t="s">
        <v>149</v>
      </c>
      <c r="AZ94" s="30" t="s">
        <v>149</v>
      </c>
      <c r="BA94" s="30" t="s">
        <v>149</v>
      </c>
      <c r="BB94" s="30" t="s">
        <v>149</v>
      </c>
      <c r="BC94" s="25" t="s">
        <v>149</v>
      </c>
      <c r="BD94" s="30" t="s">
        <v>149</v>
      </c>
      <c r="BE94" s="30" t="s">
        <v>149</v>
      </c>
      <c r="BF94" s="30" t="s">
        <v>149</v>
      </c>
      <c r="BG94" s="30" t="s">
        <v>390</v>
      </c>
      <c r="BH94" s="30" t="s">
        <v>323</v>
      </c>
      <c r="BI94" s="30" t="s">
        <v>149</v>
      </c>
      <c r="BJ94" s="30" t="s">
        <v>149</v>
      </c>
      <c r="BK94" s="30" t="s">
        <v>149</v>
      </c>
      <c r="BL94" s="30" t="s">
        <v>149</v>
      </c>
      <c r="BM94" s="30" t="s">
        <v>149</v>
      </c>
      <c r="BN94" s="30" t="s">
        <v>149</v>
      </c>
      <c r="BO94" s="30" t="s">
        <v>149</v>
      </c>
      <c r="BP94" s="30" t="s">
        <v>149</v>
      </c>
      <c r="BQ94" s="30" t="s">
        <v>148</v>
      </c>
      <c r="BR94" s="30" t="s">
        <v>149</v>
      </c>
      <c r="BS94" s="30" t="s">
        <v>149</v>
      </c>
      <c r="BT94" s="30" t="s">
        <v>148</v>
      </c>
      <c r="BU94" s="30" t="s">
        <v>148</v>
      </c>
      <c r="BV94" s="30" t="s">
        <v>148</v>
      </c>
      <c r="BW94" s="30" t="s">
        <v>149</v>
      </c>
      <c r="BX94" s="30" t="s">
        <v>149</v>
      </c>
      <c r="BY94" s="30" t="s">
        <v>149</v>
      </c>
      <c r="BZ94" s="30" t="s">
        <v>150</v>
      </c>
      <c r="CA94" s="30" t="s">
        <v>150</v>
      </c>
      <c r="CB94" s="30" t="s">
        <v>323</v>
      </c>
      <c r="CC94" s="30" t="s">
        <v>161</v>
      </c>
      <c r="CD94" s="30" t="s">
        <v>149</v>
      </c>
      <c r="CE94" s="30" t="s">
        <v>150</v>
      </c>
      <c r="CF94" s="30" t="s">
        <v>323</v>
      </c>
      <c r="CG94" s="30" t="s">
        <v>149</v>
      </c>
      <c r="CH94" s="30" t="s">
        <v>149</v>
      </c>
      <c r="CI94" s="30" t="s">
        <v>149</v>
      </c>
      <c r="CJ94" s="30" t="s">
        <v>150</v>
      </c>
      <c r="CK94" s="30" t="s">
        <v>150</v>
      </c>
      <c r="CL94" s="30" t="s">
        <v>150</v>
      </c>
      <c r="CM94" s="30" t="s">
        <v>149</v>
      </c>
      <c r="CN94" s="30" t="s">
        <v>149</v>
      </c>
      <c r="CO94" s="30" t="s">
        <v>149</v>
      </c>
      <c r="CP94" s="30" t="s">
        <v>149</v>
      </c>
      <c r="CQ94" s="30" t="s">
        <v>149</v>
      </c>
      <c r="CR94" s="30" t="s">
        <v>149</v>
      </c>
      <c r="CS94" s="30" t="s">
        <v>149</v>
      </c>
      <c r="CT94" s="30" t="s">
        <v>149</v>
      </c>
      <c r="CU94" s="30" t="s">
        <v>149</v>
      </c>
      <c r="CV94" s="30" t="s">
        <v>149</v>
      </c>
      <c r="CW94" s="30" t="s">
        <v>323</v>
      </c>
      <c r="CX94" s="30" t="s">
        <v>149</v>
      </c>
      <c r="CY94" s="30" t="s">
        <v>323</v>
      </c>
      <c r="CZ94" s="30" t="s">
        <v>149</v>
      </c>
      <c r="DA94" s="30" t="s">
        <v>149</v>
      </c>
      <c r="DB94" s="30" t="s">
        <v>149</v>
      </c>
      <c r="DC94" s="30" t="s">
        <v>149</v>
      </c>
      <c r="DD94" s="30" t="s">
        <v>149</v>
      </c>
      <c r="DE94" s="30" t="s">
        <v>148</v>
      </c>
      <c r="DF94" s="30" t="s">
        <v>148</v>
      </c>
      <c r="DG94" s="30" t="s">
        <v>149</v>
      </c>
      <c r="DH94" s="30" t="s">
        <v>149</v>
      </c>
      <c r="DI94" s="30" t="s">
        <v>149</v>
      </c>
      <c r="DJ94" s="30" t="s">
        <v>149</v>
      </c>
      <c r="DK94" s="30" t="s">
        <v>148</v>
      </c>
      <c r="DL94" s="30" t="s">
        <v>148</v>
      </c>
      <c r="DM94" s="30" t="s">
        <v>148</v>
      </c>
      <c r="DN94" s="30" t="s">
        <v>148</v>
      </c>
      <c r="DO94" s="30" t="s">
        <v>149</v>
      </c>
      <c r="DP94" s="30" t="s">
        <v>149</v>
      </c>
      <c r="DQ94" s="30" t="s">
        <v>149</v>
      </c>
      <c r="DR94" s="30" t="s">
        <v>323</v>
      </c>
      <c r="DS94" s="30" t="s">
        <v>323</v>
      </c>
      <c r="DT94" s="30" t="s">
        <v>150</v>
      </c>
      <c r="DU94" s="30" t="s">
        <v>149</v>
      </c>
      <c r="DV94" s="30" t="s">
        <v>149</v>
      </c>
      <c r="DW94" s="30" t="s">
        <v>149</v>
      </c>
      <c r="DX94" s="30" t="s">
        <v>323</v>
      </c>
      <c r="DY94" s="30" t="s">
        <v>149</v>
      </c>
      <c r="DZ94" s="30" t="s">
        <v>203</v>
      </c>
      <c r="EA94" s="30" t="s">
        <v>160</v>
      </c>
      <c r="EB94" s="30" t="s">
        <v>149</v>
      </c>
      <c r="EC94" s="30" t="s">
        <v>149</v>
      </c>
      <c r="ED94" s="30" t="s">
        <v>149</v>
      </c>
      <c r="EE94" s="30" t="s">
        <v>148</v>
      </c>
      <c r="EF94" s="30" t="s">
        <v>160</v>
      </c>
      <c r="EG94" s="30" t="s">
        <v>160</v>
      </c>
      <c r="EH94" s="30" t="s">
        <v>160</v>
      </c>
      <c r="EI94" s="30" t="s">
        <v>323</v>
      </c>
      <c r="EJ94" s="30" t="s">
        <v>149</v>
      </c>
      <c r="EK94" s="30" t="s">
        <v>148</v>
      </c>
      <c r="EL94" s="30" t="s">
        <v>1050</v>
      </c>
      <c r="EM94" s="30" t="s">
        <v>1051</v>
      </c>
      <c r="EN94" s="30" t="s">
        <v>1038</v>
      </c>
      <c r="EO94" s="30" t="s">
        <v>1047</v>
      </c>
      <c r="EP94" s="30" t="s">
        <v>1048</v>
      </c>
      <c r="EQ94" s="30" t="s">
        <v>1052</v>
      </c>
      <c r="ER94" s="30" t="s">
        <v>1033</v>
      </c>
      <c r="ES94" s="30" t="s">
        <v>411</v>
      </c>
    </row>
    <row r="95" spans="1:149" s="2" customFormat="1" ht="22.5" customHeight="1" x14ac:dyDescent="0.35">
      <c r="A95" s="29">
        <v>93</v>
      </c>
      <c r="B95" s="30" t="s">
        <v>1053</v>
      </c>
      <c r="C95" s="31" t="s">
        <v>945</v>
      </c>
      <c r="D95" s="30" t="s">
        <v>846</v>
      </c>
      <c r="E95" s="30" t="s">
        <v>1036</v>
      </c>
      <c r="F95" s="30">
        <v>67</v>
      </c>
      <c r="G95" s="30">
        <v>3</v>
      </c>
      <c r="H95" s="30" t="s">
        <v>157</v>
      </c>
      <c r="I95" s="30" t="s">
        <v>158</v>
      </c>
      <c r="J95" s="40">
        <v>6000000</v>
      </c>
      <c r="K95" s="40">
        <v>2500000</v>
      </c>
      <c r="L95" s="30" t="s">
        <v>422</v>
      </c>
      <c r="M95" s="30" t="s">
        <v>848</v>
      </c>
      <c r="N95" s="30">
        <v>500</v>
      </c>
      <c r="O95" s="30" t="s">
        <v>212</v>
      </c>
      <c r="P95" s="30">
        <v>37</v>
      </c>
      <c r="Q95" s="30" t="s">
        <v>389</v>
      </c>
      <c r="R95" s="30" t="s">
        <v>149</v>
      </c>
      <c r="S95" s="30" t="s">
        <v>149</v>
      </c>
      <c r="T95" s="30" t="s">
        <v>149</v>
      </c>
      <c r="U95" s="30" t="s">
        <v>149</v>
      </c>
      <c r="V95" s="30" t="s">
        <v>149</v>
      </c>
      <c r="W95" s="30" t="s">
        <v>149</v>
      </c>
      <c r="X95" s="30" t="s">
        <v>149</v>
      </c>
      <c r="Y95" s="30" t="s">
        <v>149</v>
      </c>
      <c r="Z95" s="30" t="s">
        <v>149</v>
      </c>
      <c r="AA95" s="30" t="s">
        <v>149</v>
      </c>
      <c r="AB95" s="30" t="s">
        <v>148</v>
      </c>
      <c r="AC95" s="30" t="s">
        <v>149</v>
      </c>
      <c r="AD95" s="30" t="s">
        <v>149</v>
      </c>
      <c r="AE95" s="30" t="s">
        <v>149</v>
      </c>
      <c r="AF95" s="30" t="s">
        <v>149</v>
      </c>
      <c r="AG95" s="30" t="s">
        <v>149</v>
      </c>
      <c r="AH95" s="30" t="s">
        <v>149</v>
      </c>
      <c r="AI95" s="30" t="s">
        <v>149</v>
      </c>
      <c r="AJ95" s="30" t="s">
        <v>149</v>
      </c>
      <c r="AK95" s="30" t="s">
        <v>149</v>
      </c>
      <c r="AL95" s="30" t="s">
        <v>149</v>
      </c>
      <c r="AM95" s="30" t="s">
        <v>148</v>
      </c>
      <c r="AN95" s="30" t="s">
        <v>149</v>
      </c>
      <c r="AO95" s="30" t="s">
        <v>149</v>
      </c>
      <c r="AP95" s="30" t="s">
        <v>149</v>
      </c>
      <c r="AQ95" s="30" t="s">
        <v>149</v>
      </c>
      <c r="AR95" s="30" t="s">
        <v>149</v>
      </c>
      <c r="AS95" s="30" t="s">
        <v>149</v>
      </c>
      <c r="AT95" s="30" t="s">
        <v>149</v>
      </c>
      <c r="AU95" s="30" t="s">
        <v>149</v>
      </c>
      <c r="AV95" s="30" t="s">
        <v>149</v>
      </c>
      <c r="AW95" s="30" t="s">
        <v>149</v>
      </c>
      <c r="AX95" s="30" t="s">
        <v>149</v>
      </c>
      <c r="AY95" s="30" t="s">
        <v>149</v>
      </c>
      <c r="AZ95" s="30" t="s">
        <v>149</v>
      </c>
      <c r="BA95" s="30" t="s">
        <v>149</v>
      </c>
      <c r="BB95" s="30" t="s">
        <v>149</v>
      </c>
      <c r="BC95" s="25" t="s">
        <v>149</v>
      </c>
      <c r="BD95" s="30" t="s">
        <v>149</v>
      </c>
      <c r="BE95" s="30" t="s">
        <v>149</v>
      </c>
      <c r="BF95" s="30" t="s">
        <v>149</v>
      </c>
      <c r="BG95" s="30" t="s">
        <v>149</v>
      </c>
      <c r="BH95" s="30" t="s">
        <v>149</v>
      </c>
      <c r="BI95" s="30" t="s">
        <v>149</v>
      </c>
      <c r="BJ95" s="30" t="s">
        <v>149</v>
      </c>
      <c r="BK95" s="30" t="s">
        <v>149</v>
      </c>
      <c r="BL95" s="30" t="s">
        <v>149</v>
      </c>
      <c r="BM95" s="30" t="s">
        <v>149</v>
      </c>
      <c r="BN95" s="30" t="s">
        <v>149</v>
      </c>
      <c r="BO95" s="30" t="s">
        <v>323</v>
      </c>
      <c r="BP95" s="30" t="s">
        <v>323</v>
      </c>
      <c r="BQ95" s="30" t="s">
        <v>149</v>
      </c>
      <c r="BR95" s="30" t="s">
        <v>149</v>
      </c>
      <c r="BS95" s="30" t="s">
        <v>149</v>
      </c>
      <c r="BT95" s="30" t="s">
        <v>149</v>
      </c>
      <c r="BU95" s="30" t="s">
        <v>149</v>
      </c>
      <c r="BV95" s="30" t="s">
        <v>149</v>
      </c>
      <c r="BW95" s="30" t="s">
        <v>150</v>
      </c>
      <c r="BX95" s="30" t="s">
        <v>149</v>
      </c>
      <c r="BY95" s="30" t="s">
        <v>149</v>
      </c>
      <c r="BZ95" s="30" t="s">
        <v>159</v>
      </c>
      <c r="CA95" s="30" t="s">
        <v>149</v>
      </c>
      <c r="CB95" s="30" t="s">
        <v>149</v>
      </c>
      <c r="CC95" s="30" t="s">
        <v>149</v>
      </c>
      <c r="CD95" s="30" t="s">
        <v>149</v>
      </c>
      <c r="CE95" s="30" t="s">
        <v>323</v>
      </c>
      <c r="CF95" s="30" t="s">
        <v>149</v>
      </c>
      <c r="CG95" s="30" t="s">
        <v>149</v>
      </c>
      <c r="CH95" s="30" t="s">
        <v>843</v>
      </c>
      <c r="CI95" s="30" t="s">
        <v>149</v>
      </c>
      <c r="CJ95" s="30" t="s">
        <v>149</v>
      </c>
      <c r="CK95" s="30" t="s">
        <v>149</v>
      </c>
      <c r="CL95" s="30" t="s">
        <v>149</v>
      </c>
      <c r="CM95" s="30" t="s">
        <v>323</v>
      </c>
      <c r="CN95" s="30" t="s">
        <v>323</v>
      </c>
      <c r="CO95" s="30" t="s">
        <v>150</v>
      </c>
      <c r="CP95" s="30" t="s">
        <v>161</v>
      </c>
      <c r="CQ95" s="30" t="s">
        <v>150</v>
      </c>
      <c r="CR95" s="30" t="s">
        <v>150</v>
      </c>
      <c r="CS95" s="30" t="s">
        <v>149</v>
      </c>
      <c r="CT95" s="30" t="s">
        <v>149</v>
      </c>
      <c r="CU95" s="30" t="s">
        <v>149</v>
      </c>
      <c r="CV95" s="30" t="s">
        <v>149</v>
      </c>
      <c r="CW95" s="30" t="s">
        <v>149</v>
      </c>
      <c r="CX95" s="30" t="s">
        <v>149</v>
      </c>
      <c r="CY95" s="30" t="s">
        <v>323</v>
      </c>
      <c r="CZ95" s="30" t="s">
        <v>323</v>
      </c>
      <c r="DA95" s="30" t="s">
        <v>323</v>
      </c>
      <c r="DB95" s="30" t="s">
        <v>323</v>
      </c>
      <c r="DC95" s="30" t="s">
        <v>323</v>
      </c>
      <c r="DD95" s="30" t="s">
        <v>323</v>
      </c>
      <c r="DE95" s="30" t="s">
        <v>323</v>
      </c>
      <c r="DF95" s="30" t="s">
        <v>149</v>
      </c>
      <c r="DG95" s="30" t="s">
        <v>149</v>
      </c>
      <c r="DH95" s="30" t="s">
        <v>149</v>
      </c>
      <c r="DI95" s="30" t="s">
        <v>149</v>
      </c>
      <c r="DJ95" s="30" t="s">
        <v>149</v>
      </c>
      <c r="DK95" s="30" t="s">
        <v>323</v>
      </c>
      <c r="DL95" s="30" t="s">
        <v>323</v>
      </c>
      <c r="DM95" s="30" t="s">
        <v>323</v>
      </c>
      <c r="DN95" s="30" t="s">
        <v>149</v>
      </c>
      <c r="DO95" s="30" t="s">
        <v>149</v>
      </c>
      <c r="DP95" s="30" t="s">
        <v>149</v>
      </c>
      <c r="DQ95" s="30" t="s">
        <v>149</v>
      </c>
      <c r="DR95" s="30" t="s">
        <v>149</v>
      </c>
      <c r="DS95" s="30" t="s">
        <v>149</v>
      </c>
      <c r="DT95" s="30" t="s">
        <v>149</v>
      </c>
      <c r="DU95" s="30" t="s">
        <v>323</v>
      </c>
      <c r="DV95" s="30" t="s">
        <v>323</v>
      </c>
      <c r="DW95" s="30" t="s">
        <v>323</v>
      </c>
      <c r="DX95" s="30" t="s">
        <v>323</v>
      </c>
      <c r="DY95" s="30" t="s">
        <v>323</v>
      </c>
      <c r="DZ95" s="30" t="s">
        <v>149</v>
      </c>
      <c r="EA95" s="30" t="s">
        <v>149</v>
      </c>
      <c r="EB95" s="30" t="s">
        <v>149</v>
      </c>
      <c r="EC95" s="30" t="s">
        <v>149</v>
      </c>
      <c r="ED95" s="30" t="s">
        <v>149</v>
      </c>
      <c r="EE95" s="30" t="s">
        <v>149</v>
      </c>
      <c r="EF95" s="30" t="s">
        <v>148</v>
      </c>
      <c r="EG95" s="30" t="s">
        <v>148</v>
      </c>
      <c r="EH95" s="30" t="s">
        <v>160</v>
      </c>
      <c r="EI95" s="30" t="s">
        <v>160</v>
      </c>
      <c r="EJ95" s="30" t="s">
        <v>148</v>
      </c>
      <c r="EK95" s="30" t="s">
        <v>148</v>
      </c>
      <c r="EL95" s="30" t="s">
        <v>1054</v>
      </c>
      <c r="EM95" s="30" t="s">
        <v>1046</v>
      </c>
      <c r="EN95" s="30" t="s">
        <v>1055</v>
      </c>
      <c r="EO95" s="30" t="s">
        <v>1047</v>
      </c>
      <c r="EP95" s="30" t="s">
        <v>1048</v>
      </c>
      <c r="EQ95" s="30" t="s">
        <v>1056</v>
      </c>
      <c r="ER95" s="30" t="s">
        <v>1033</v>
      </c>
      <c r="ES95" s="30" t="s">
        <v>411</v>
      </c>
    </row>
    <row r="96" spans="1:149" s="2" customFormat="1" ht="22.5" customHeight="1" x14ac:dyDescent="0.35">
      <c r="A96" s="29">
        <v>94</v>
      </c>
      <c r="B96" s="30" t="s">
        <v>1057</v>
      </c>
      <c r="C96" s="31" t="s">
        <v>945</v>
      </c>
      <c r="D96" s="30" t="s">
        <v>846</v>
      </c>
      <c r="E96" s="30" t="s">
        <v>1036</v>
      </c>
      <c r="F96" s="30">
        <v>40</v>
      </c>
      <c r="G96" s="30">
        <v>3</v>
      </c>
      <c r="H96" s="30" t="s">
        <v>157</v>
      </c>
      <c r="I96" s="30" t="s">
        <v>172</v>
      </c>
      <c r="J96" s="40">
        <v>4400000</v>
      </c>
      <c r="K96" s="40">
        <v>3000000</v>
      </c>
      <c r="L96" s="30" t="s">
        <v>173</v>
      </c>
      <c r="M96" s="30" t="s">
        <v>848</v>
      </c>
      <c r="N96" s="30">
        <v>250</v>
      </c>
      <c r="O96" s="30" t="s">
        <v>241</v>
      </c>
      <c r="P96" s="30">
        <v>20</v>
      </c>
      <c r="Q96" s="30" t="s">
        <v>389</v>
      </c>
      <c r="R96" s="30" t="s">
        <v>149</v>
      </c>
      <c r="S96" s="30" t="s">
        <v>149</v>
      </c>
      <c r="T96" s="30" t="s">
        <v>149</v>
      </c>
      <c r="U96" s="30" t="s">
        <v>149</v>
      </c>
      <c r="V96" s="30" t="s">
        <v>159</v>
      </c>
      <c r="W96" s="30" t="s">
        <v>149</v>
      </c>
      <c r="X96" s="30" t="s">
        <v>149</v>
      </c>
      <c r="Y96" s="30" t="s">
        <v>149</v>
      </c>
      <c r="Z96" s="30" t="s">
        <v>149</v>
      </c>
      <c r="AA96" s="30" t="s">
        <v>149</v>
      </c>
      <c r="AB96" s="30" t="s">
        <v>149</v>
      </c>
      <c r="AC96" s="30" t="s">
        <v>149</v>
      </c>
      <c r="AD96" s="30" t="s">
        <v>159</v>
      </c>
      <c r="AE96" s="30" t="s">
        <v>149</v>
      </c>
      <c r="AF96" s="30" t="s">
        <v>148</v>
      </c>
      <c r="AG96" s="30" t="s">
        <v>148</v>
      </c>
      <c r="AH96" s="30" t="s">
        <v>1058</v>
      </c>
      <c r="AI96" s="30" t="s">
        <v>160</v>
      </c>
      <c r="AJ96" s="30" t="s">
        <v>148</v>
      </c>
      <c r="AK96" s="30" t="s">
        <v>149</v>
      </c>
      <c r="AL96" s="30" t="s">
        <v>149</v>
      </c>
      <c r="AM96" s="30" t="s">
        <v>149</v>
      </c>
      <c r="AN96" s="30" t="s">
        <v>149</v>
      </c>
      <c r="AO96" s="30" t="s">
        <v>149</v>
      </c>
      <c r="AP96" s="30" t="s">
        <v>149</v>
      </c>
      <c r="AQ96" s="30" t="s">
        <v>149</v>
      </c>
      <c r="AR96" s="30" t="s">
        <v>149</v>
      </c>
      <c r="AS96" s="30" t="s">
        <v>149</v>
      </c>
      <c r="AT96" s="30" t="s">
        <v>149</v>
      </c>
      <c r="AU96" s="30" t="s">
        <v>149</v>
      </c>
      <c r="AV96" s="30" t="s">
        <v>149</v>
      </c>
      <c r="AW96" s="30" t="s">
        <v>149</v>
      </c>
      <c r="AX96" s="30" t="s">
        <v>149</v>
      </c>
      <c r="AY96" s="30" t="s">
        <v>149</v>
      </c>
      <c r="AZ96" s="30" t="s">
        <v>149</v>
      </c>
      <c r="BA96" s="30" t="s">
        <v>149</v>
      </c>
      <c r="BB96" s="30" t="s">
        <v>148</v>
      </c>
      <c r="BC96" s="25" t="s">
        <v>149</v>
      </c>
      <c r="BD96" s="30" t="s">
        <v>323</v>
      </c>
      <c r="BE96" s="30" t="s">
        <v>323</v>
      </c>
      <c r="BF96" s="30" t="s">
        <v>149</v>
      </c>
      <c r="BG96" s="30" t="s">
        <v>149</v>
      </c>
      <c r="BH96" s="30" t="s">
        <v>323</v>
      </c>
      <c r="BI96" s="30" t="s">
        <v>148</v>
      </c>
      <c r="BJ96" s="30" t="s">
        <v>323</v>
      </c>
      <c r="BK96" s="30" t="s">
        <v>149</v>
      </c>
      <c r="BL96" s="30" t="s">
        <v>149</v>
      </c>
      <c r="BM96" s="30" t="s">
        <v>1005</v>
      </c>
      <c r="BN96" s="30" t="s">
        <v>323</v>
      </c>
      <c r="BO96" s="30" t="s">
        <v>323</v>
      </c>
      <c r="BP96" s="30" t="s">
        <v>149</v>
      </c>
      <c r="BQ96" s="30" t="s">
        <v>148</v>
      </c>
      <c r="BR96" s="30" t="s">
        <v>149</v>
      </c>
      <c r="BS96" s="30" t="s">
        <v>149</v>
      </c>
      <c r="BT96" s="30" t="s">
        <v>148</v>
      </c>
      <c r="BU96" s="30" t="s">
        <v>149</v>
      </c>
      <c r="BV96" s="30" t="s">
        <v>149</v>
      </c>
      <c r="BW96" s="30" t="s">
        <v>161</v>
      </c>
      <c r="BX96" s="30" t="s">
        <v>161</v>
      </c>
      <c r="BY96" s="30" t="s">
        <v>161</v>
      </c>
      <c r="BZ96" s="30" t="s">
        <v>159</v>
      </c>
      <c r="CA96" s="30" t="s">
        <v>149</v>
      </c>
      <c r="CB96" s="30" t="s">
        <v>160</v>
      </c>
      <c r="CC96" s="30" t="s">
        <v>203</v>
      </c>
      <c r="CD96" s="30" t="s">
        <v>149</v>
      </c>
      <c r="CE96" s="30" t="s">
        <v>323</v>
      </c>
      <c r="CF96" s="30" t="s">
        <v>323</v>
      </c>
      <c r="CG96" s="30" t="s">
        <v>149</v>
      </c>
      <c r="CH96" s="30" t="s">
        <v>149</v>
      </c>
      <c r="CI96" s="30" t="s">
        <v>148</v>
      </c>
      <c r="CJ96" s="30" t="s">
        <v>197</v>
      </c>
      <c r="CK96" s="30" t="s">
        <v>159</v>
      </c>
      <c r="CL96" s="30" t="s">
        <v>159</v>
      </c>
      <c r="CM96" s="30" t="s">
        <v>323</v>
      </c>
      <c r="CN96" s="30" t="s">
        <v>149</v>
      </c>
      <c r="CO96" s="30" t="s">
        <v>150</v>
      </c>
      <c r="CP96" s="30" t="s">
        <v>161</v>
      </c>
      <c r="CQ96" s="30" t="s">
        <v>149</v>
      </c>
      <c r="CR96" s="30" t="s">
        <v>150</v>
      </c>
      <c r="CS96" s="30" t="s">
        <v>323</v>
      </c>
      <c r="CT96" s="30" t="s">
        <v>323</v>
      </c>
      <c r="CU96" s="30" t="s">
        <v>149</v>
      </c>
      <c r="CV96" s="30" t="s">
        <v>149</v>
      </c>
      <c r="CW96" s="30" t="s">
        <v>149</v>
      </c>
      <c r="CX96" s="30" t="s">
        <v>149</v>
      </c>
      <c r="CY96" s="30" t="s">
        <v>149</v>
      </c>
      <c r="CZ96" s="30" t="s">
        <v>323</v>
      </c>
      <c r="DA96" s="30" t="s">
        <v>323</v>
      </c>
      <c r="DB96" s="30" t="s">
        <v>149</v>
      </c>
      <c r="DC96" s="30" t="s">
        <v>149</v>
      </c>
      <c r="DD96" s="30" t="s">
        <v>149</v>
      </c>
      <c r="DE96" s="30" t="s">
        <v>323</v>
      </c>
      <c r="DF96" s="30" t="s">
        <v>323</v>
      </c>
      <c r="DG96" s="30" t="s">
        <v>149</v>
      </c>
      <c r="DH96" s="30" t="s">
        <v>149</v>
      </c>
      <c r="DI96" s="30" t="s">
        <v>149</v>
      </c>
      <c r="DJ96" s="30" t="s">
        <v>934</v>
      </c>
      <c r="DK96" s="30" t="s">
        <v>323</v>
      </c>
      <c r="DL96" s="30" t="s">
        <v>149</v>
      </c>
      <c r="DM96" s="30" t="s">
        <v>148</v>
      </c>
      <c r="DN96" s="30" t="s">
        <v>149</v>
      </c>
      <c r="DO96" s="30" t="s">
        <v>148</v>
      </c>
      <c r="DP96" s="30" t="s">
        <v>160</v>
      </c>
      <c r="DQ96" s="30" t="s">
        <v>160</v>
      </c>
      <c r="DR96" s="30" t="s">
        <v>323</v>
      </c>
      <c r="DS96" s="30" t="s">
        <v>323</v>
      </c>
      <c r="DT96" s="30" t="s">
        <v>149</v>
      </c>
      <c r="DU96" s="30" t="s">
        <v>149</v>
      </c>
      <c r="DV96" s="30" t="s">
        <v>148</v>
      </c>
      <c r="DW96" s="30" t="s">
        <v>148</v>
      </c>
      <c r="DX96" s="30" t="s">
        <v>1059</v>
      </c>
      <c r="DY96" s="30" t="s">
        <v>160</v>
      </c>
      <c r="DZ96" s="30" t="s">
        <v>323</v>
      </c>
      <c r="EA96" s="30" t="s">
        <v>323</v>
      </c>
      <c r="EB96" s="30" t="s">
        <v>323</v>
      </c>
      <c r="EC96" s="30" t="s">
        <v>323</v>
      </c>
      <c r="ED96" s="30" t="s">
        <v>149</v>
      </c>
      <c r="EE96" s="30" t="s">
        <v>149</v>
      </c>
      <c r="EF96" s="30" t="s">
        <v>149</v>
      </c>
      <c r="EG96" s="30" t="s">
        <v>149</v>
      </c>
      <c r="EH96" s="30" t="s">
        <v>149</v>
      </c>
      <c r="EI96" s="30" t="s">
        <v>149</v>
      </c>
      <c r="EJ96" s="30" t="s">
        <v>149</v>
      </c>
      <c r="EK96" s="30" t="s">
        <v>148</v>
      </c>
      <c r="EL96" s="30" t="s">
        <v>1050</v>
      </c>
      <c r="EM96" s="30" t="s">
        <v>1046</v>
      </c>
      <c r="EN96" s="30" t="s">
        <v>1038</v>
      </c>
      <c r="EO96" s="30" t="s">
        <v>1047</v>
      </c>
      <c r="EP96" s="30" t="s">
        <v>1048</v>
      </c>
      <c r="EQ96" s="30" t="s">
        <v>1060</v>
      </c>
      <c r="ER96" s="30" t="s">
        <v>1033</v>
      </c>
      <c r="ES96" s="30" t="s">
        <v>411</v>
      </c>
    </row>
    <row r="97" spans="1:149" s="2" customFormat="1" ht="22.5" customHeight="1" x14ac:dyDescent="0.35">
      <c r="A97" s="29">
        <v>95</v>
      </c>
      <c r="B97" s="30" t="s">
        <v>1061</v>
      </c>
      <c r="C97" s="31" t="s">
        <v>945</v>
      </c>
      <c r="D97" s="30" t="s">
        <v>846</v>
      </c>
      <c r="E97" s="30" t="s">
        <v>1062</v>
      </c>
      <c r="F97" s="30">
        <v>53</v>
      </c>
      <c r="G97" s="30">
        <v>3</v>
      </c>
      <c r="H97" s="30" t="s">
        <v>157</v>
      </c>
      <c r="I97" s="30" t="s">
        <v>158</v>
      </c>
      <c r="J97" s="40">
        <v>4000000</v>
      </c>
      <c r="K97" s="40">
        <v>3000000</v>
      </c>
      <c r="L97" s="30" t="s">
        <v>173</v>
      </c>
      <c r="M97" s="30" t="s">
        <v>848</v>
      </c>
      <c r="N97" s="30">
        <v>250</v>
      </c>
      <c r="O97" s="30" t="s">
        <v>241</v>
      </c>
      <c r="P97" s="30">
        <v>23</v>
      </c>
      <c r="Q97" s="30" t="s">
        <v>389</v>
      </c>
      <c r="R97" s="30" t="s">
        <v>149</v>
      </c>
      <c r="S97" s="30" t="s">
        <v>149</v>
      </c>
      <c r="T97" s="30" t="s">
        <v>149</v>
      </c>
      <c r="U97" s="30" t="s">
        <v>149</v>
      </c>
      <c r="V97" s="30" t="s">
        <v>149</v>
      </c>
      <c r="W97" s="30" t="s">
        <v>203</v>
      </c>
      <c r="X97" s="30" t="s">
        <v>149</v>
      </c>
      <c r="Y97" s="30" t="s">
        <v>149</v>
      </c>
      <c r="Z97" s="30" t="s">
        <v>149</v>
      </c>
      <c r="AA97" s="30" t="s">
        <v>149</v>
      </c>
      <c r="AB97" s="30" t="s">
        <v>149</v>
      </c>
      <c r="AC97" s="30" t="s">
        <v>149</v>
      </c>
      <c r="AD97" s="30" t="s">
        <v>149</v>
      </c>
      <c r="AE97" s="30" t="s">
        <v>149</v>
      </c>
      <c r="AF97" s="30" t="s">
        <v>149</v>
      </c>
      <c r="AG97" s="30" t="s">
        <v>149</v>
      </c>
      <c r="AH97" s="30" t="s">
        <v>160</v>
      </c>
      <c r="AI97" s="30" t="s">
        <v>149</v>
      </c>
      <c r="AJ97" s="30" t="s">
        <v>149</v>
      </c>
      <c r="AK97" s="30" t="s">
        <v>149</v>
      </c>
      <c r="AL97" s="30" t="s">
        <v>149</v>
      </c>
      <c r="AM97" s="30" t="s">
        <v>149</v>
      </c>
      <c r="AN97" s="30" t="s">
        <v>149</v>
      </c>
      <c r="AO97" s="30" t="s">
        <v>149</v>
      </c>
      <c r="AP97" s="30" t="s">
        <v>149</v>
      </c>
      <c r="AQ97" s="30" t="s">
        <v>148</v>
      </c>
      <c r="AR97" s="30" t="s">
        <v>149</v>
      </c>
      <c r="AS97" s="30" t="s">
        <v>149</v>
      </c>
      <c r="AT97" s="30" t="s">
        <v>149</v>
      </c>
      <c r="AU97" s="30" t="s">
        <v>149</v>
      </c>
      <c r="AV97" s="30" t="s">
        <v>148</v>
      </c>
      <c r="AW97" s="30" t="s">
        <v>149</v>
      </c>
      <c r="AX97" s="30" t="s">
        <v>149</v>
      </c>
      <c r="AY97" s="30" t="s">
        <v>149</v>
      </c>
      <c r="AZ97" s="30" t="s">
        <v>149</v>
      </c>
      <c r="BA97" s="30" t="s">
        <v>149</v>
      </c>
      <c r="BB97" s="30" t="s">
        <v>149</v>
      </c>
      <c r="BC97" s="25" t="s">
        <v>149</v>
      </c>
      <c r="BD97" s="30" t="s">
        <v>149</v>
      </c>
      <c r="BE97" s="30" t="s">
        <v>323</v>
      </c>
      <c r="BF97" s="30" t="s">
        <v>149</v>
      </c>
      <c r="BG97" s="30" t="s">
        <v>160</v>
      </c>
      <c r="BH97" s="30" t="s">
        <v>149</v>
      </c>
      <c r="BI97" s="30" t="s">
        <v>149</v>
      </c>
      <c r="BJ97" s="30" t="s">
        <v>149</v>
      </c>
      <c r="BK97" s="30" t="s">
        <v>149</v>
      </c>
      <c r="BL97" s="30" t="s">
        <v>148</v>
      </c>
      <c r="BM97" s="30" t="s">
        <v>149</v>
      </c>
      <c r="BN97" s="30" t="s">
        <v>148</v>
      </c>
      <c r="BO97" s="30" t="s">
        <v>149</v>
      </c>
      <c r="BP97" s="30" t="s">
        <v>148</v>
      </c>
      <c r="BQ97" s="30" t="s">
        <v>149</v>
      </c>
      <c r="BR97" s="30" t="s">
        <v>149</v>
      </c>
      <c r="BS97" s="30" t="s">
        <v>149</v>
      </c>
      <c r="BT97" s="30" t="s">
        <v>149</v>
      </c>
      <c r="BU97" s="30" t="s">
        <v>148</v>
      </c>
      <c r="BV97" s="30" t="s">
        <v>149</v>
      </c>
      <c r="BW97" s="30" t="s">
        <v>149</v>
      </c>
      <c r="BX97" s="30" t="s">
        <v>149</v>
      </c>
      <c r="BY97" s="30" t="s">
        <v>149</v>
      </c>
      <c r="BZ97" s="30" t="s">
        <v>159</v>
      </c>
      <c r="CA97" s="30" t="s">
        <v>149</v>
      </c>
      <c r="CB97" s="30" t="s">
        <v>160</v>
      </c>
      <c r="CC97" s="30" t="s">
        <v>149</v>
      </c>
      <c r="CD97" s="30" t="s">
        <v>149</v>
      </c>
      <c r="CE97" s="30" t="s">
        <v>323</v>
      </c>
      <c r="CF97" s="30" t="s">
        <v>149</v>
      </c>
      <c r="CG97" s="30" t="s">
        <v>149</v>
      </c>
      <c r="CH97" s="30" t="s">
        <v>149</v>
      </c>
      <c r="CI97" s="30" t="s">
        <v>149</v>
      </c>
      <c r="CJ97" s="30" t="s">
        <v>1059</v>
      </c>
      <c r="CK97" s="30" t="s">
        <v>159</v>
      </c>
      <c r="CL97" s="30" t="s">
        <v>149</v>
      </c>
      <c r="CM97" s="30" t="s">
        <v>149</v>
      </c>
      <c r="CN97" s="30" t="s">
        <v>148</v>
      </c>
      <c r="CO97" s="30" t="s">
        <v>149</v>
      </c>
      <c r="CP97" s="30" t="s">
        <v>149</v>
      </c>
      <c r="CQ97" s="30" t="s">
        <v>149</v>
      </c>
      <c r="CR97" s="30" t="s">
        <v>149</v>
      </c>
      <c r="CS97" s="30" t="s">
        <v>149</v>
      </c>
      <c r="CT97" s="30" t="s">
        <v>149</v>
      </c>
      <c r="CU97" s="30" t="s">
        <v>149</v>
      </c>
      <c r="CV97" s="30" t="s">
        <v>160</v>
      </c>
      <c r="CW97" s="30" t="s">
        <v>149</v>
      </c>
      <c r="CX97" s="30" t="s">
        <v>149</v>
      </c>
      <c r="CY97" s="30" t="s">
        <v>148</v>
      </c>
      <c r="CZ97" s="30" t="s">
        <v>149</v>
      </c>
      <c r="DA97" s="30" t="s">
        <v>149</v>
      </c>
      <c r="DB97" s="30" t="s">
        <v>149</v>
      </c>
      <c r="DC97" s="30" t="s">
        <v>149</v>
      </c>
      <c r="DD97" s="30" t="s">
        <v>149</v>
      </c>
      <c r="DE97" s="30" t="s">
        <v>149</v>
      </c>
      <c r="DF97" s="30" t="s">
        <v>149</v>
      </c>
      <c r="DG97" s="30" t="s">
        <v>148</v>
      </c>
      <c r="DH97" s="30" t="s">
        <v>149</v>
      </c>
      <c r="DI97" s="30" t="s">
        <v>149</v>
      </c>
      <c r="DJ97" s="30" t="s">
        <v>149</v>
      </c>
      <c r="DK97" s="30" t="s">
        <v>323</v>
      </c>
      <c r="DL97" s="30" t="s">
        <v>149</v>
      </c>
      <c r="DM97" s="30" t="s">
        <v>149</v>
      </c>
      <c r="DN97" s="30" t="s">
        <v>149</v>
      </c>
      <c r="DO97" s="30" t="s">
        <v>148</v>
      </c>
      <c r="DP97" s="30" t="s">
        <v>149</v>
      </c>
      <c r="DQ97" s="30" t="s">
        <v>149</v>
      </c>
      <c r="DR97" s="30" t="s">
        <v>149</v>
      </c>
      <c r="DS97" s="30" t="s">
        <v>160</v>
      </c>
      <c r="DT97" s="30" t="s">
        <v>149</v>
      </c>
      <c r="DU97" s="30" t="s">
        <v>149</v>
      </c>
      <c r="DV97" s="30" t="s">
        <v>149</v>
      </c>
      <c r="DW97" s="30" t="s">
        <v>149</v>
      </c>
      <c r="DX97" s="30" t="s">
        <v>149</v>
      </c>
      <c r="DY97" s="30" t="s">
        <v>149</v>
      </c>
      <c r="DZ97" s="30" t="s">
        <v>149</v>
      </c>
      <c r="EA97" s="30" t="s">
        <v>149</v>
      </c>
      <c r="EB97" s="30" t="s">
        <v>149</v>
      </c>
      <c r="EC97" s="30" t="s">
        <v>149</v>
      </c>
      <c r="ED97" s="30" t="s">
        <v>149</v>
      </c>
      <c r="EE97" s="30" t="s">
        <v>149</v>
      </c>
      <c r="EF97" s="30" t="s">
        <v>160</v>
      </c>
      <c r="EG97" s="30" t="s">
        <v>149</v>
      </c>
      <c r="EH97" s="30" t="s">
        <v>323</v>
      </c>
      <c r="EI97" s="30" t="s">
        <v>149</v>
      </c>
      <c r="EJ97" s="30" t="s">
        <v>149</v>
      </c>
      <c r="EK97" s="30" t="s">
        <v>149</v>
      </c>
      <c r="EL97" s="30" t="s">
        <v>1050</v>
      </c>
      <c r="EM97" s="30" t="s">
        <v>1046</v>
      </c>
      <c r="EN97" s="30" t="s">
        <v>1038</v>
      </c>
      <c r="EO97" s="30" t="s">
        <v>1047</v>
      </c>
      <c r="EP97" s="30" t="s">
        <v>1048</v>
      </c>
      <c r="EQ97" s="30" t="s">
        <v>1060</v>
      </c>
      <c r="ER97" s="30" t="s">
        <v>1033</v>
      </c>
      <c r="ES97" s="30" t="s">
        <v>411</v>
      </c>
    </row>
    <row r="98" spans="1:149" s="2" customFormat="1" ht="22.5" customHeight="1" x14ac:dyDescent="0.35">
      <c r="A98" s="29">
        <v>96</v>
      </c>
      <c r="B98" s="30" t="s">
        <v>1063</v>
      </c>
      <c r="C98" s="31" t="s">
        <v>945</v>
      </c>
      <c r="D98" s="30" t="s">
        <v>846</v>
      </c>
      <c r="E98" s="30" t="s">
        <v>1062</v>
      </c>
      <c r="F98" s="30">
        <v>45</v>
      </c>
      <c r="G98" s="30">
        <v>3</v>
      </c>
      <c r="H98" s="30" t="s">
        <v>157</v>
      </c>
      <c r="I98" s="33" t="s">
        <v>158</v>
      </c>
      <c r="J98" s="40">
        <v>4000000</v>
      </c>
      <c r="K98" s="40">
        <v>3000000</v>
      </c>
      <c r="L98" s="30" t="s">
        <v>173</v>
      </c>
      <c r="M98" s="30" t="s">
        <v>848</v>
      </c>
      <c r="N98" s="30">
        <v>250</v>
      </c>
      <c r="O98" s="30" t="s">
        <v>241</v>
      </c>
      <c r="P98" s="30">
        <v>25</v>
      </c>
      <c r="Q98" s="30" t="s">
        <v>389</v>
      </c>
      <c r="R98" s="30" t="s">
        <v>149</v>
      </c>
      <c r="S98" s="30" t="s">
        <v>149</v>
      </c>
      <c r="T98" s="30" t="s">
        <v>149</v>
      </c>
      <c r="U98" s="30" t="s">
        <v>149</v>
      </c>
      <c r="V98" s="30" t="s">
        <v>149</v>
      </c>
      <c r="W98" s="30" t="s">
        <v>149</v>
      </c>
      <c r="X98" s="30" t="s">
        <v>203</v>
      </c>
      <c r="Y98" s="30" t="s">
        <v>203</v>
      </c>
      <c r="Z98" s="30" t="s">
        <v>203</v>
      </c>
      <c r="AA98" s="30" t="s">
        <v>148</v>
      </c>
      <c r="AB98" s="30" t="s">
        <v>149</v>
      </c>
      <c r="AC98" s="30" t="s">
        <v>149</v>
      </c>
      <c r="AD98" s="30" t="s">
        <v>149</v>
      </c>
      <c r="AE98" s="30" t="s">
        <v>148</v>
      </c>
      <c r="AF98" s="30" t="s">
        <v>148</v>
      </c>
      <c r="AG98" s="30" t="s">
        <v>149</v>
      </c>
      <c r="AH98" s="30" t="s">
        <v>149</v>
      </c>
      <c r="AI98" s="30" t="s">
        <v>149</v>
      </c>
      <c r="AJ98" s="30" t="s">
        <v>149</v>
      </c>
      <c r="AK98" s="30" t="s">
        <v>149</v>
      </c>
      <c r="AL98" s="30" t="s">
        <v>149</v>
      </c>
      <c r="AM98" s="30" t="s">
        <v>149</v>
      </c>
      <c r="AN98" s="30" t="s">
        <v>148</v>
      </c>
      <c r="AO98" s="30" t="s">
        <v>148</v>
      </c>
      <c r="AP98" s="30" t="s">
        <v>148</v>
      </c>
      <c r="AQ98" s="30" t="s">
        <v>149</v>
      </c>
      <c r="AR98" s="30" t="s">
        <v>149</v>
      </c>
      <c r="AS98" s="30" t="s">
        <v>149</v>
      </c>
      <c r="AT98" s="30" t="s">
        <v>149</v>
      </c>
      <c r="AU98" s="30" t="s">
        <v>149</v>
      </c>
      <c r="AV98" s="30" t="s">
        <v>149</v>
      </c>
      <c r="AW98" s="30" t="s">
        <v>203</v>
      </c>
      <c r="AX98" s="30" t="s">
        <v>148</v>
      </c>
      <c r="AY98" s="30" t="s">
        <v>148</v>
      </c>
      <c r="AZ98" s="30" t="s">
        <v>149</v>
      </c>
      <c r="BA98" s="30" t="s">
        <v>148</v>
      </c>
      <c r="BB98" s="30" t="s">
        <v>148</v>
      </c>
      <c r="BC98" s="25" t="s">
        <v>149</v>
      </c>
      <c r="BD98" s="30" t="s">
        <v>323</v>
      </c>
      <c r="BE98" s="30" t="s">
        <v>323</v>
      </c>
      <c r="BF98" s="30" t="s">
        <v>323</v>
      </c>
      <c r="BG98" s="30" t="s">
        <v>149</v>
      </c>
      <c r="BH98" s="30" t="s">
        <v>149</v>
      </c>
      <c r="BI98" s="30" t="s">
        <v>149</v>
      </c>
      <c r="BJ98" s="30" t="s">
        <v>149</v>
      </c>
      <c r="BK98" s="30" t="s">
        <v>148</v>
      </c>
      <c r="BL98" s="30" t="s">
        <v>149</v>
      </c>
      <c r="BM98" s="30" t="s">
        <v>149</v>
      </c>
      <c r="BN98" s="30" t="s">
        <v>148</v>
      </c>
      <c r="BO98" s="30" t="s">
        <v>323</v>
      </c>
      <c r="BP98" s="30" t="s">
        <v>323</v>
      </c>
      <c r="BQ98" s="30" t="s">
        <v>323</v>
      </c>
      <c r="BR98" s="30" t="s">
        <v>323</v>
      </c>
      <c r="BS98" s="30" t="s">
        <v>323</v>
      </c>
      <c r="BT98" s="30" t="s">
        <v>148</v>
      </c>
      <c r="BU98" s="30" t="s">
        <v>148</v>
      </c>
      <c r="BV98" s="30" t="s">
        <v>148</v>
      </c>
      <c r="BW98" s="30" t="s">
        <v>150</v>
      </c>
      <c r="BX98" s="30" t="s">
        <v>150</v>
      </c>
      <c r="BY98" s="30" t="s">
        <v>149</v>
      </c>
      <c r="BZ98" s="30" t="s">
        <v>149</v>
      </c>
      <c r="CA98" s="30" t="s">
        <v>149</v>
      </c>
      <c r="CB98" s="30" t="s">
        <v>160</v>
      </c>
      <c r="CC98" s="30" t="s">
        <v>203</v>
      </c>
      <c r="CD98" s="30" t="s">
        <v>203</v>
      </c>
      <c r="CE98" s="30" t="s">
        <v>323</v>
      </c>
      <c r="CF98" s="30" t="s">
        <v>323</v>
      </c>
      <c r="CG98" s="30" t="s">
        <v>149</v>
      </c>
      <c r="CH98" s="30" t="s">
        <v>149</v>
      </c>
      <c r="CI98" s="30" t="s">
        <v>149</v>
      </c>
      <c r="CJ98" s="30" t="s">
        <v>149</v>
      </c>
      <c r="CK98" s="30" t="s">
        <v>159</v>
      </c>
      <c r="CL98" s="30" t="s">
        <v>149</v>
      </c>
      <c r="CM98" s="30" t="s">
        <v>149</v>
      </c>
      <c r="CN98" s="30" t="s">
        <v>323</v>
      </c>
      <c r="CO98" s="30" t="s">
        <v>149</v>
      </c>
      <c r="CP98" s="30" t="s">
        <v>149</v>
      </c>
      <c r="CQ98" s="30" t="s">
        <v>149</v>
      </c>
      <c r="CR98" s="30" t="s">
        <v>149</v>
      </c>
      <c r="CS98" s="30" t="s">
        <v>149</v>
      </c>
      <c r="CT98" s="30" t="s">
        <v>149</v>
      </c>
      <c r="CU98" s="30" t="s">
        <v>149</v>
      </c>
      <c r="CV98" s="30" t="s">
        <v>149</v>
      </c>
      <c r="CW98" s="30" t="s">
        <v>149</v>
      </c>
      <c r="CX98" s="30" t="s">
        <v>149</v>
      </c>
      <c r="CY98" s="30" t="s">
        <v>323</v>
      </c>
      <c r="CZ98" s="30" t="s">
        <v>323</v>
      </c>
      <c r="DA98" s="30" t="s">
        <v>323</v>
      </c>
      <c r="DB98" s="30" t="s">
        <v>149</v>
      </c>
      <c r="DC98" s="30" t="s">
        <v>149</v>
      </c>
      <c r="DD98" s="30" t="s">
        <v>149</v>
      </c>
      <c r="DE98" s="30" t="s">
        <v>323</v>
      </c>
      <c r="DF98" s="30" t="s">
        <v>323</v>
      </c>
      <c r="DG98" s="30" t="s">
        <v>149</v>
      </c>
      <c r="DH98" s="30" t="s">
        <v>149</v>
      </c>
      <c r="DI98" s="30" t="s">
        <v>149</v>
      </c>
      <c r="DJ98" s="30" t="s">
        <v>149</v>
      </c>
      <c r="DK98" s="30" t="s">
        <v>149</v>
      </c>
      <c r="DL98" s="30" t="s">
        <v>149</v>
      </c>
      <c r="DM98" s="30" t="s">
        <v>149</v>
      </c>
      <c r="DN98" s="30" t="s">
        <v>149</v>
      </c>
      <c r="DO98" s="30" t="s">
        <v>150</v>
      </c>
      <c r="DP98" s="30" t="s">
        <v>323</v>
      </c>
      <c r="DQ98" s="30" t="s">
        <v>149</v>
      </c>
      <c r="DR98" s="30" t="s">
        <v>323</v>
      </c>
      <c r="DS98" s="30" t="s">
        <v>323</v>
      </c>
      <c r="DT98" s="30" t="s">
        <v>150</v>
      </c>
      <c r="DU98" s="30" t="s">
        <v>149</v>
      </c>
      <c r="DV98" s="30" t="s">
        <v>149</v>
      </c>
      <c r="DW98" s="30" t="s">
        <v>149</v>
      </c>
      <c r="DX98" s="30" t="s">
        <v>149</v>
      </c>
      <c r="DY98" s="30" t="s">
        <v>149</v>
      </c>
      <c r="DZ98" s="30" t="s">
        <v>203</v>
      </c>
      <c r="EA98" s="30" t="s">
        <v>160</v>
      </c>
      <c r="EB98" s="30" t="s">
        <v>149</v>
      </c>
      <c r="EC98" s="30" t="s">
        <v>149</v>
      </c>
      <c r="ED98" s="30" t="s">
        <v>149</v>
      </c>
      <c r="EE98" s="30" t="s">
        <v>323</v>
      </c>
      <c r="EF98" s="30" t="s">
        <v>390</v>
      </c>
      <c r="EG98" s="30" t="s">
        <v>161</v>
      </c>
      <c r="EH98" s="30" t="s">
        <v>149</v>
      </c>
      <c r="EI98" s="30" t="s">
        <v>160</v>
      </c>
      <c r="EJ98" s="30" t="s">
        <v>149</v>
      </c>
      <c r="EK98" s="30" t="s">
        <v>323</v>
      </c>
      <c r="EL98" s="30" t="s">
        <v>1050</v>
      </c>
      <c r="EM98" s="30" t="s">
        <v>1046</v>
      </c>
      <c r="EN98" s="30" t="s">
        <v>1038</v>
      </c>
      <c r="EO98" s="30" t="s">
        <v>1047</v>
      </c>
      <c r="EP98" s="30" t="s">
        <v>1048</v>
      </c>
      <c r="EQ98" s="30" t="s">
        <v>1060</v>
      </c>
      <c r="ER98" s="30" t="s">
        <v>1033</v>
      </c>
      <c r="ES98" s="30" t="s">
        <v>411</v>
      </c>
    </row>
    <row r="99" spans="1:149" s="2" customFormat="1" ht="22.5" customHeight="1" x14ac:dyDescent="0.35">
      <c r="A99" s="29">
        <v>97</v>
      </c>
      <c r="B99" s="30" t="s">
        <v>1064</v>
      </c>
      <c r="C99" s="31" t="s">
        <v>1065</v>
      </c>
      <c r="D99" s="30" t="s">
        <v>846</v>
      </c>
      <c r="E99" s="30" t="s">
        <v>1062</v>
      </c>
      <c r="F99" s="30">
        <v>50</v>
      </c>
      <c r="G99" s="30">
        <v>4</v>
      </c>
      <c r="H99" s="30" t="s">
        <v>157</v>
      </c>
      <c r="I99" s="30" t="s">
        <v>158</v>
      </c>
      <c r="J99" s="40">
        <v>5000000</v>
      </c>
      <c r="K99" s="40">
        <v>3500000</v>
      </c>
      <c r="L99" s="30" t="s">
        <v>255</v>
      </c>
      <c r="M99" s="30" t="s">
        <v>848</v>
      </c>
      <c r="N99" s="30">
        <v>600</v>
      </c>
      <c r="O99" s="30" t="s">
        <v>174</v>
      </c>
      <c r="P99" s="30">
        <v>21</v>
      </c>
      <c r="Q99" s="30" t="s">
        <v>389</v>
      </c>
      <c r="R99" s="30" t="s">
        <v>149</v>
      </c>
      <c r="S99" s="30" t="s">
        <v>149</v>
      </c>
      <c r="T99" s="30" t="s">
        <v>149</v>
      </c>
      <c r="U99" s="30" t="s">
        <v>149</v>
      </c>
      <c r="V99" s="30" t="s">
        <v>149</v>
      </c>
      <c r="W99" s="30" t="s">
        <v>149</v>
      </c>
      <c r="X99" s="30" t="s">
        <v>149</v>
      </c>
      <c r="Y99" s="30" t="s">
        <v>149</v>
      </c>
      <c r="Z99" s="30" t="s">
        <v>149</v>
      </c>
      <c r="AA99" s="30" t="s">
        <v>149</v>
      </c>
      <c r="AB99" s="30" t="s">
        <v>149</v>
      </c>
      <c r="AC99" s="30" t="s">
        <v>149</v>
      </c>
      <c r="AD99" s="30" t="s">
        <v>159</v>
      </c>
      <c r="AE99" s="30" t="s">
        <v>149</v>
      </c>
      <c r="AF99" s="30" t="s">
        <v>149</v>
      </c>
      <c r="AG99" s="186" t="s">
        <v>357</v>
      </c>
      <c r="AH99" s="186" t="s">
        <v>149</v>
      </c>
      <c r="AI99" s="30" t="s">
        <v>149</v>
      </c>
      <c r="AJ99" s="30" t="s">
        <v>149</v>
      </c>
      <c r="AK99" s="30" t="s">
        <v>323</v>
      </c>
      <c r="AL99" s="30" t="s">
        <v>149</v>
      </c>
      <c r="AM99" s="30" t="s">
        <v>148</v>
      </c>
      <c r="AN99" s="30" t="s">
        <v>150</v>
      </c>
      <c r="AO99" s="30" t="s">
        <v>149</v>
      </c>
      <c r="AP99" s="30" t="s">
        <v>150</v>
      </c>
      <c r="AQ99" s="30" t="s">
        <v>149</v>
      </c>
      <c r="AR99" s="30" t="s">
        <v>149</v>
      </c>
      <c r="AS99" s="30" t="s">
        <v>149</v>
      </c>
      <c r="AT99" s="30" t="s">
        <v>149</v>
      </c>
      <c r="AU99" s="30" t="s">
        <v>150</v>
      </c>
      <c r="AV99" s="30" t="s">
        <v>149</v>
      </c>
      <c r="AW99" s="30" t="s">
        <v>149</v>
      </c>
      <c r="AX99" s="30" t="s">
        <v>149</v>
      </c>
      <c r="AY99" s="30" t="s">
        <v>149</v>
      </c>
      <c r="AZ99" s="30" t="s">
        <v>149</v>
      </c>
      <c r="BA99" s="30" t="s">
        <v>149</v>
      </c>
      <c r="BB99" s="30" t="s">
        <v>149</v>
      </c>
      <c r="BC99" s="25" t="s">
        <v>149</v>
      </c>
      <c r="BD99" s="30" t="s">
        <v>323</v>
      </c>
      <c r="BE99" s="30" t="s">
        <v>323</v>
      </c>
      <c r="BF99" s="30" t="s">
        <v>149</v>
      </c>
      <c r="BG99" s="30" t="s">
        <v>150</v>
      </c>
      <c r="BH99" s="30" t="s">
        <v>323</v>
      </c>
      <c r="BI99" s="30" t="s">
        <v>149</v>
      </c>
      <c r="BJ99" s="30" t="s">
        <v>323</v>
      </c>
      <c r="BK99" s="30" t="s">
        <v>149</v>
      </c>
      <c r="BL99" s="30" t="s">
        <v>149</v>
      </c>
      <c r="BM99" s="30" t="s">
        <v>149</v>
      </c>
      <c r="BN99" s="30" t="s">
        <v>149</v>
      </c>
      <c r="BO99" s="30" t="s">
        <v>323</v>
      </c>
      <c r="BP99" s="30" t="s">
        <v>149</v>
      </c>
      <c r="BQ99" s="30" t="s">
        <v>323</v>
      </c>
      <c r="BR99" s="30" t="s">
        <v>149</v>
      </c>
      <c r="BS99" s="30" t="s">
        <v>323</v>
      </c>
      <c r="BT99" s="30" t="s">
        <v>149</v>
      </c>
      <c r="BU99" s="30" t="s">
        <v>323</v>
      </c>
      <c r="BV99" s="30" t="s">
        <v>149</v>
      </c>
      <c r="BW99" s="30" t="s">
        <v>150</v>
      </c>
      <c r="BX99" s="30" t="s">
        <v>149</v>
      </c>
      <c r="BY99" s="30" t="s">
        <v>149</v>
      </c>
      <c r="BZ99" s="30" t="s">
        <v>150</v>
      </c>
      <c r="CA99" s="30" t="s">
        <v>149</v>
      </c>
      <c r="CB99" s="30" t="s">
        <v>323</v>
      </c>
      <c r="CC99" s="30" t="s">
        <v>149</v>
      </c>
      <c r="CD99" s="30" t="s">
        <v>150</v>
      </c>
      <c r="CE99" s="30" t="s">
        <v>323</v>
      </c>
      <c r="CF99" s="30" t="s">
        <v>149</v>
      </c>
      <c r="CG99" s="30" t="s">
        <v>323</v>
      </c>
      <c r="CH99" s="30" t="s">
        <v>149</v>
      </c>
      <c r="CI99" s="30" t="s">
        <v>149</v>
      </c>
      <c r="CJ99" s="30" t="s">
        <v>149</v>
      </c>
      <c r="CK99" s="30" t="s">
        <v>159</v>
      </c>
      <c r="CL99" s="30" t="s">
        <v>159</v>
      </c>
      <c r="CM99" s="30" t="s">
        <v>323</v>
      </c>
      <c r="CN99" s="30" t="s">
        <v>323</v>
      </c>
      <c r="CO99" s="30" t="s">
        <v>150</v>
      </c>
      <c r="CP99" s="30" t="s">
        <v>161</v>
      </c>
      <c r="CQ99" s="30" t="s">
        <v>149</v>
      </c>
      <c r="CR99" s="30" t="s">
        <v>149</v>
      </c>
      <c r="CS99" s="30" t="s">
        <v>149</v>
      </c>
      <c r="CT99" s="30" t="s">
        <v>149</v>
      </c>
      <c r="CU99" s="30" t="s">
        <v>160</v>
      </c>
      <c r="CV99" s="30" t="s">
        <v>323</v>
      </c>
      <c r="CW99" s="30" t="s">
        <v>149</v>
      </c>
      <c r="CX99" s="30" t="s">
        <v>149</v>
      </c>
      <c r="CY99" s="30" t="s">
        <v>323</v>
      </c>
      <c r="CZ99" s="30" t="s">
        <v>149</v>
      </c>
      <c r="DA99" s="30" t="s">
        <v>323</v>
      </c>
      <c r="DB99" s="30" t="s">
        <v>149</v>
      </c>
      <c r="DC99" s="30" t="s">
        <v>323</v>
      </c>
      <c r="DD99" s="30" t="s">
        <v>149</v>
      </c>
      <c r="DE99" s="30" t="s">
        <v>323</v>
      </c>
      <c r="DF99" s="30" t="s">
        <v>149</v>
      </c>
      <c r="DG99" s="30" t="s">
        <v>149</v>
      </c>
      <c r="DH99" s="30" t="s">
        <v>149</v>
      </c>
      <c r="DI99" s="30" t="s">
        <v>149</v>
      </c>
      <c r="DJ99" s="30" t="s">
        <v>323</v>
      </c>
      <c r="DK99" s="30" t="s">
        <v>149</v>
      </c>
      <c r="DL99" s="30" t="s">
        <v>149</v>
      </c>
      <c r="DM99" s="30" t="s">
        <v>149</v>
      </c>
      <c r="DN99" s="30" t="s">
        <v>323</v>
      </c>
      <c r="DO99" s="30" t="s">
        <v>149</v>
      </c>
      <c r="DP99" s="30" t="s">
        <v>323</v>
      </c>
      <c r="DQ99" s="30" t="s">
        <v>149</v>
      </c>
      <c r="DR99" s="30" t="s">
        <v>323</v>
      </c>
      <c r="DS99" s="30" t="s">
        <v>323</v>
      </c>
      <c r="DT99" s="30" t="s">
        <v>150</v>
      </c>
      <c r="DU99" s="30" t="s">
        <v>149</v>
      </c>
      <c r="DV99" s="30" t="s">
        <v>149</v>
      </c>
      <c r="DW99" s="30" t="s">
        <v>149</v>
      </c>
      <c r="DX99" s="30" t="s">
        <v>149</v>
      </c>
      <c r="DY99" s="30" t="s">
        <v>149</v>
      </c>
      <c r="DZ99" s="30" t="s">
        <v>323</v>
      </c>
      <c r="EA99" s="30" t="s">
        <v>323</v>
      </c>
      <c r="EB99" s="30" t="s">
        <v>323</v>
      </c>
      <c r="EC99" s="30" t="s">
        <v>149</v>
      </c>
      <c r="ED99" s="30" t="s">
        <v>149</v>
      </c>
      <c r="EE99" s="30" t="s">
        <v>149</v>
      </c>
      <c r="EF99" s="30" t="s">
        <v>149</v>
      </c>
      <c r="EG99" s="30" t="s">
        <v>148</v>
      </c>
      <c r="EH99" s="30" t="s">
        <v>149</v>
      </c>
      <c r="EI99" s="30" t="s">
        <v>160</v>
      </c>
      <c r="EJ99" s="30" t="s">
        <v>149</v>
      </c>
      <c r="EK99" s="30" t="s">
        <v>148</v>
      </c>
      <c r="EL99" s="30" t="s">
        <v>1050</v>
      </c>
      <c r="EM99" s="30" t="s">
        <v>1066</v>
      </c>
      <c r="EN99" s="30" t="s">
        <v>1067</v>
      </c>
      <c r="EO99" s="30" t="s">
        <v>1068</v>
      </c>
      <c r="EP99" s="30" t="s">
        <v>1069</v>
      </c>
      <c r="EQ99" s="30" t="s">
        <v>1070</v>
      </c>
      <c r="ER99" s="30" t="s">
        <v>1071</v>
      </c>
      <c r="ES99" s="30" t="s">
        <v>1066</v>
      </c>
    </row>
    <row r="100" spans="1:149" s="2" customFormat="1" ht="22.5" customHeight="1" x14ac:dyDescent="0.35">
      <c r="A100" s="29">
        <v>98</v>
      </c>
      <c r="B100" s="30" t="s">
        <v>1072</v>
      </c>
      <c r="C100" s="31" t="s">
        <v>1065</v>
      </c>
      <c r="D100" s="30" t="s">
        <v>846</v>
      </c>
      <c r="E100" s="30" t="s">
        <v>1062</v>
      </c>
      <c r="F100" s="30">
        <v>60</v>
      </c>
      <c r="G100" s="30">
        <v>3</v>
      </c>
      <c r="H100" s="186" t="s">
        <v>157</v>
      </c>
      <c r="I100" s="30" t="s">
        <v>210</v>
      </c>
      <c r="J100" s="40">
        <v>3000000</v>
      </c>
      <c r="K100" s="40">
        <v>2000000</v>
      </c>
      <c r="L100" s="30" t="s">
        <v>318</v>
      </c>
      <c r="M100" s="30" t="s">
        <v>848</v>
      </c>
      <c r="N100" s="30">
        <v>100</v>
      </c>
      <c r="O100" s="30" t="s">
        <v>1027</v>
      </c>
      <c r="P100" s="30">
        <v>26</v>
      </c>
      <c r="Q100" s="30" t="s">
        <v>389</v>
      </c>
      <c r="R100" s="30" t="s">
        <v>149</v>
      </c>
      <c r="S100" s="30" t="s">
        <v>149</v>
      </c>
      <c r="T100" s="30" t="s">
        <v>149</v>
      </c>
      <c r="U100" s="30" t="s">
        <v>149</v>
      </c>
      <c r="V100" s="30" t="s">
        <v>149</v>
      </c>
      <c r="W100" s="30" t="s">
        <v>149</v>
      </c>
      <c r="X100" s="30" t="s">
        <v>149</v>
      </c>
      <c r="Y100" s="30" t="s">
        <v>149</v>
      </c>
      <c r="Z100" s="30" t="s">
        <v>149</v>
      </c>
      <c r="AA100" s="30" t="s">
        <v>149</v>
      </c>
      <c r="AB100" s="30" t="s">
        <v>149</v>
      </c>
      <c r="AC100" s="30" t="s">
        <v>149</v>
      </c>
      <c r="AD100" s="30" t="s">
        <v>159</v>
      </c>
      <c r="AE100" s="30" t="s">
        <v>149</v>
      </c>
      <c r="AF100" s="30" t="s">
        <v>149</v>
      </c>
      <c r="AG100" s="30" t="s">
        <v>149</v>
      </c>
      <c r="AH100" s="30" t="s">
        <v>149</v>
      </c>
      <c r="AI100" s="30" t="s">
        <v>149</v>
      </c>
      <c r="AJ100" s="30" t="s">
        <v>149</v>
      </c>
      <c r="AK100" s="30" t="s">
        <v>149</v>
      </c>
      <c r="AL100" s="30" t="s">
        <v>149</v>
      </c>
      <c r="AM100" s="30" t="s">
        <v>149</v>
      </c>
      <c r="AN100" s="30" t="s">
        <v>149</v>
      </c>
      <c r="AO100" s="30" t="s">
        <v>149</v>
      </c>
      <c r="AP100" s="30" t="s">
        <v>149</v>
      </c>
      <c r="AQ100" s="30" t="s">
        <v>149</v>
      </c>
      <c r="AR100" s="30" t="s">
        <v>149</v>
      </c>
      <c r="AS100" s="30" t="s">
        <v>149</v>
      </c>
      <c r="AT100" s="30" t="s">
        <v>149</v>
      </c>
      <c r="AU100" s="30" t="s">
        <v>149</v>
      </c>
      <c r="AV100" s="30" t="s">
        <v>149</v>
      </c>
      <c r="AW100" s="30" t="s">
        <v>149</v>
      </c>
      <c r="AX100" s="30" t="s">
        <v>149</v>
      </c>
      <c r="AY100" s="30" t="s">
        <v>149</v>
      </c>
      <c r="AZ100" s="30" t="s">
        <v>149</v>
      </c>
      <c r="BA100" s="30" t="s">
        <v>149</v>
      </c>
      <c r="BB100" s="30" t="s">
        <v>149</v>
      </c>
      <c r="BC100" s="25" t="s">
        <v>149</v>
      </c>
      <c r="BD100" s="30" t="s">
        <v>323</v>
      </c>
      <c r="BE100" s="30" t="s">
        <v>323</v>
      </c>
      <c r="BF100" s="30" t="s">
        <v>323</v>
      </c>
      <c r="BG100" s="30" t="s">
        <v>149</v>
      </c>
      <c r="BH100" s="30" t="s">
        <v>323</v>
      </c>
      <c r="BI100" s="30" t="s">
        <v>149</v>
      </c>
      <c r="BJ100" s="30" t="s">
        <v>323</v>
      </c>
      <c r="BK100" s="30" t="s">
        <v>149</v>
      </c>
      <c r="BL100" s="30" t="s">
        <v>323</v>
      </c>
      <c r="BM100" s="30" t="s">
        <v>149</v>
      </c>
      <c r="BN100" s="30" t="s">
        <v>323</v>
      </c>
      <c r="BO100" s="30" t="s">
        <v>149</v>
      </c>
      <c r="BP100" s="30" t="s">
        <v>149</v>
      </c>
      <c r="BQ100" s="30" t="s">
        <v>323</v>
      </c>
      <c r="BR100" s="30" t="s">
        <v>149</v>
      </c>
      <c r="BS100" s="30" t="s">
        <v>323</v>
      </c>
      <c r="BT100" s="30" t="s">
        <v>149</v>
      </c>
      <c r="BU100" s="30" t="s">
        <v>323</v>
      </c>
      <c r="BV100" s="30" t="s">
        <v>149</v>
      </c>
      <c r="BW100" s="30" t="s">
        <v>161</v>
      </c>
      <c r="BX100" s="30" t="s">
        <v>149</v>
      </c>
      <c r="BY100" s="30" t="s">
        <v>149</v>
      </c>
      <c r="BZ100" s="30" t="s">
        <v>159</v>
      </c>
      <c r="CA100" s="30" t="s">
        <v>149</v>
      </c>
      <c r="CB100" s="30" t="s">
        <v>323</v>
      </c>
      <c r="CC100" s="30" t="s">
        <v>149</v>
      </c>
      <c r="CD100" s="30" t="s">
        <v>150</v>
      </c>
      <c r="CE100" s="30" t="s">
        <v>323</v>
      </c>
      <c r="CF100" s="30" t="s">
        <v>149</v>
      </c>
      <c r="CG100" s="30" t="s">
        <v>323</v>
      </c>
      <c r="CH100" s="30" t="s">
        <v>149</v>
      </c>
      <c r="CI100" s="30" t="s">
        <v>149</v>
      </c>
      <c r="CJ100" s="30" t="s">
        <v>150</v>
      </c>
      <c r="CK100" s="30" t="s">
        <v>159</v>
      </c>
      <c r="CL100" s="30" t="s">
        <v>149</v>
      </c>
      <c r="CM100" s="30" t="s">
        <v>323</v>
      </c>
      <c r="CN100" s="30" t="s">
        <v>149</v>
      </c>
      <c r="CO100" s="30" t="s">
        <v>149</v>
      </c>
      <c r="CP100" s="30" t="s">
        <v>149</v>
      </c>
      <c r="CQ100" s="30" t="s">
        <v>149</v>
      </c>
      <c r="CR100" s="30" t="s">
        <v>150</v>
      </c>
      <c r="CS100" s="30" t="s">
        <v>323</v>
      </c>
      <c r="CT100" s="30" t="s">
        <v>149</v>
      </c>
      <c r="CU100" s="30" t="s">
        <v>149</v>
      </c>
      <c r="CV100" s="30" t="s">
        <v>149</v>
      </c>
      <c r="CW100" s="30" t="s">
        <v>149</v>
      </c>
      <c r="CX100" s="30" t="s">
        <v>149</v>
      </c>
      <c r="CY100" s="30"/>
      <c r="CZ100" s="30"/>
      <c r="DA100" s="30"/>
      <c r="DB100" s="30"/>
      <c r="DC100" s="30"/>
      <c r="DD100" s="30"/>
      <c r="DE100" s="30" t="s">
        <v>323</v>
      </c>
      <c r="DF100" s="30" t="s">
        <v>149</v>
      </c>
      <c r="DG100" s="30" t="s">
        <v>149</v>
      </c>
      <c r="DH100" s="30" t="s">
        <v>149</v>
      </c>
      <c r="DI100" s="30" t="s">
        <v>149</v>
      </c>
      <c r="DJ100" s="30" t="s">
        <v>323</v>
      </c>
      <c r="DK100" s="30" t="s">
        <v>149</v>
      </c>
      <c r="DL100" s="30" t="s">
        <v>149</v>
      </c>
      <c r="DM100" s="30" t="s">
        <v>149</v>
      </c>
      <c r="DN100" s="30" t="s">
        <v>149</v>
      </c>
      <c r="DO100" s="30" t="s">
        <v>149</v>
      </c>
      <c r="DP100" s="30" t="s">
        <v>149</v>
      </c>
      <c r="DQ100" s="30" t="s">
        <v>149</v>
      </c>
      <c r="DR100" s="30" t="s">
        <v>323</v>
      </c>
      <c r="DS100" s="30" t="s">
        <v>149</v>
      </c>
      <c r="DT100" s="30" t="s">
        <v>149</v>
      </c>
      <c r="DU100" s="30" t="s">
        <v>323</v>
      </c>
      <c r="DV100" s="30" t="s">
        <v>149</v>
      </c>
      <c r="DW100" s="30" t="s">
        <v>323</v>
      </c>
      <c r="DX100" s="30" t="s">
        <v>149</v>
      </c>
      <c r="DY100" s="30" t="s">
        <v>323</v>
      </c>
      <c r="DZ100" s="30" t="s">
        <v>149</v>
      </c>
      <c r="EA100" s="30" t="s">
        <v>323</v>
      </c>
      <c r="EB100" s="30" t="s">
        <v>149</v>
      </c>
      <c r="EC100" s="30" t="s">
        <v>149</v>
      </c>
      <c r="ED100" s="30" t="s">
        <v>323</v>
      </c>
      <c r="EE100" s="30" t="s">
        <v>323</v>
      </c>
      <c r="EF100" s="30" t="s">
        <v>323</v>
      </c>
      <c r="EG100" s="30" t="s">
        <v>149</v>
      </c>
      <c r="EH100" s="30" t="s">
        <v>160</v>
      </c>
      <c r="EI100" s="30" t="s">
        <v>323</v>
      </c>
      <c r="EJ100" s="30" t="s">
        <v>149</v>
      </c>
      <c r="EK100" s="30" t="s">
        <v>323</v>
      </c>
      <c r="EL100" s="30" t="s">
        <v>1073</v>
      </c>
      <c r="EM100" s="30" t="s">
        <v>1074</v>
      </c>
      <c r="EN100" s="30" t="s">
        <v>1075</v>
      </c>
      <c r="EO100" s="30" t="s">
        <v>1047</v>
      </c>
      <c r="EP100" s="30" t="s">
        <v>1048</v>
      </c>
      <c r="EQ100" s="30" t="s">
        <v>1076</v>
      </c>
      <c r="ER100" s="30" t="s">
        <v>1077</v>
      </c>
      <c r="ES100" s="30" t="s">
        <v>1066</v>
      </c>
    </row>
    <row r="101" spans="1:149" s="2" customFormat="1" ht="22.5" customHeight="1" x14ac:dyDescent="0.35">
      <c r="A101" s="29">
        <v>99</v>
      </c>
      <c r="B101" s="30" t="s">
        <v>1078</v>
      </c>
      <c r="C101" s="31" t="s">
        <v>1065</v>
      </c>
      <c r="D101" s="30" t="s">
        <v>846</v>
      </c>
      <c r="E101" s="30"/>
      <c r="F101" s="30">
        <v>60</v>
      </c>
      <c r="G101" s="30">
        <v>3</v>
      </c>
      <c r="H101" s="30" t="s">
        <v>157</v>
      </c>
      <c r="I101" s="30" t="s">
        <v>210</v>
      </c>
      <c r="J101" s="40">
        <v>3500000</v>
      </c>
      <c r="K101" s="40">
        <v>2500000</v>
      </c>
      <c r="L101" s="30" t="s">
        <v>703</v>
      </c>
      <c r="M101" s="30" t="s">
        <v>848</v>
      </c>
      <c r="N101" s="30">
        <v>40</v>
      </c>
      <c r="O101" s="30" t="s">
        <v>1079</v>
      </c>
      <c r="P101" s="30">
        <v>15</v>
      </c>
      <c r="Q101" s="30" t="s">
        <v>1080</v>
      </c>
      <c r="R101" s="30" t="s">
        <v>149</v>
      </c>
      <c r="S101" s="30" t="s">
        <v>149</v>
      </c>
      <c r="T101" s="30" t="s">
        <v>149</v>
      </c>
      <c r="U101" s="30" t="s">
        <v>149</v>
      </c>
      <c r="V101" s="30" t="s">
        <v>159</v>
      </c>
      <c r="W101" s="30" t="s">
        <v>149</v>
      </c>
      <c r="X101" s="30" t="s">
        <v>149</v>
      </c>
      <c r="Y101" s="30" t="s">
        <v>149</v>
      </c>
      <c r="Z101" s="30" t="s">
        <v>149</v>
      </c>
      <c r="AA101" s="30" t="s">
        <v>149</v>
      </c>
      <c r="AB101" s="30" t="s">
        <v>149</v>
      </c>
      <c r="AC101" s="30" t="s">
        <v>149</v>
      </c>
      <c r="AD101" s="30" t="s">
        <v>159</v>
      </c>
      <c r="AE101" s="30" t="s">
        <v>149</v>
      </c>
      <c r="AF101" s="30" t="s">
        <v>149</v>
      </c>
      <c r="AG101" s="30" t="s">
        <v>149</v>
      </c>
      <c r="AH101" s="30" t="s">
        <v>149</v>
      </c>
      <c r="AI101" s="30" t="s">
        <v>149</v>
      </c>
      <c r="AJ101" s="30" t="s">
        <v>149</v>
      </c>
      <c r="AK101" s="30" t="s">
        <v>323</v>
      </c>
      <c r="AL101" s="30" t="s">
        <v>149</v>
      </c>
      <c r="AM101" s="30" t="s">
        <v>149</v>
      </c>
      <c r="AN101" s="30" t="s">
        <v>149</v>
      </c>
      <c r="AO101" s="30" t="s">
        <v>149</v>
      </c>
      <c r="AP101" s="30" t="s">
        <v>149</v>
      </c>
      <c r="AQ101" s="30" t="s">
        <v>149</v>
      </c>
      <c r="AR101" s="30" t="s">
        <v>149</v>
      </c>
      <c r="AS101" s="30" t="s">
        <v>149</v>
      </c>
      <c r="AT101" s="30" t="s">
        <v>149</v>
      </c>
      <c r="AU101" s="30" t="s">
        <v>149</v>
      </c>
      <c r="AV101" s="30" t="s">
        <v>149</v>
      </c>
      <c r="AW101" s="30" t="s">
        <v>149</v>
      </c>
      <c r="AX101" s="30" t="s">
        <v>150</v>
      </c>
      <c r="AY101" s="30" t="s">
        <v>323</v>
      </c>
      <c r="AZ101" s="30" t="s">
        <v>149</v>
      </c>
      <c r="BA101" s="30" t="s">
        <v>323</v>
      </c>
      <c r="BB101" s="30" t="s">
        <v>149</v>
      </c>
      <c r="BC101" s="25" t="s">
        <v>149</v>
      </c>
      <c r="BD101" s="30" t="s">
        <v>323</v>
      </c>
      <c r="BE101" s="30" t="s">
        <v>149</v>
      </c>
      <c r="BF101" s="30" t="s">
        <v>149</v>
      </c>
      <c r="BG101" s="30" t="s">
        <v>149</v>
      </c>
      <c r="BH101" s="30" t="s">
        <v>149</v>
      </c>
      <c r="BI101" s="30" t="s">
        <v>149</v>
      </c>
      <c r="BJ101" s="30" t="s">
        <v>323</v>
      </c>
      <c r="BK101" s="30" t="s">
        <v>323</v>
      </c>
      <c r="BL101" s="30" t="s">
        <v>149</v>
      </c>
      <c r="BM101" s="30" t="s">
        <v>149</v>
      </c>
      <c r="BN101" s="30" t="s">
        <v>149</v>
      </c>
      <c r="BO101" s="30" t="s">
        <v>149</v>
      </c>
      <c r="BP101" s="30" t="s">
        <v>149</v>
      </c>
      <c r="BQ101" s="30" t="s">
        <v>149</v>
      </c>
      <c r="BR101" s="30" t="s">
        <v>149</v>
      </c>
      <c r="BS101" s="30" t="s">
        <v>149</v>
      </c>
      <c r="BT101" s="30" t="s">
        <v>149</v>
      </c>
      <c r="BU101" s="30" t="s">
        <v>149</v>
      </c>
      <c r="BV101" s="30" t="s">
        <v>149</v>
      </c>
      <c r="BW101" s="30" t="s">
        <v>149</v>
      </c>
      <c r="BX101" s="30" t="s">
        <v>149</v>
      </c>
      <c r="BY101" s="30" t="s">
        <v>161</v>
      </c>
      <c r="BZ101" s="30" t="s">
        <v>159</v>
      </c>
      <c r="CA101" s="30" t="s">
        <v>149</v>
      </c>
      <c r="CB101" s="30" t="s">
        <v>323</v>
      </c>
      <c r="CC101" s="30" t="s">
        <v>149</v>
      </c>
      <c r="CD101" s="30" t="s">
        <v>150</v>
      </c>
      <c r="CE101" s="30" t="s">
        <v>323</v>
      </c>
      <c r="CF101" s="30" t="s">
        <v>149</v>
      </c>
      <c r="CG101" s="30" t="s">
        <v>149</v>
      </c>
      <c r="CH101" s="30" t="s">
        <v>149</v>
      </c>
      <c r="CI101" s="30" t="s">
        <v>149</v>
      </c>
      <c r="CJ101" s="30" t="s">
        <v>149</v>
      </c>
      <c r="CK101" s="30" t="s">
        <v>159</v>
      </c>
      <c r="CL101" s="30" t="s">
        <v>149</v>
      </c>
      <c r="CM101" s="30" t="s">
        <v>149</v>
      </c>
      <c r="CN101" s="30" t="s">
        <v>323</v>
      </c>
      <c r="CO101" s="30" t="s">
        <v>149</v>
      </c>
      <c r="CP101" s="30" t="s">
        <v>149</v>
      </c>
      <c r="CQ101" s="30" t="s">
        <v>149</v>
      </c>
      <c r="CR101" s="30" t="s">
        <v>149</v>
      </c>
      <c r="CS101" s="30" t="s">
        <v>323</v>
      </c>
      <c r="CT101" s="30" t="s">
        <v>149</v>
      </c>
      <c r="CU101" s="30" t="s">
        <v>149</v>
      </c>
      <c r="CV101" s="30" t="s">
        <v>149</v>
      </c>
      <c r="CW101" s="30" t="s">
        <v>149</v>
      </c>
      <c r="CX101" s="30" t="s">
        <v>149</v>
      </c>
      <c r="CY101" s="30" t="s">
        <v>149</v>
      </c>
      <c r="CZ101" s="30" t="s">
        <v>149</v>
      </c>
      <c r="DA101" s="30" t="s">
        <v>149</v>
      </c>
      <c r="DB101" s="30" t="s">
        <v>149</v>
      </c>
      <c r="DC101" s="30" t="s">
        <v>149</v>
      </c>
      <c r="DD101" s="30" t="s">
        <v>149</v>
      </c>
      <c r="DE101" s="30" t="s">
        <v>323</v>
      </c>
      <c r="DF101" s="30" t="s">
        <v>323</v>
      </c>
      <c r="DG101" s="30" t="s">
        <v>149</v>
      </c>
      <c r="DH101" s="30" t="s">
        <v>149</v>
      </c>
      <c r="DI101" s="30" t="s">
        <v>149</v>
      </c>
      <c r="DJ101" s="30" t="s">
        <v>149</v>
      </c>
      <c r="DK101" s="30" t="s">
        <v>149</v>
      </c>
      <c r="DL101" s="30" t="s">
        <v>149</v>
      </c>
      <c r="DM101" s="30" t="s">
        <v>149</v>
      </c>
      <c r="DN101" s="30" t="s">
        <v>149</v>
      </c>
      <c r="DO101" s="30" t="s">
        <v>149</v>
      </c>
      <c r="DP101" s="30" t="s">
        <v>149</v>
      </c>
      <c r="DQ101" s="30" t="s">
        <v>149</v>
      </c>
      <c r="DR101" s="30" t="s">
        <v>323</v>
      </c>
      <c r="DS101" s="30" t="s">
        <v>323</v>
      </c>
      <c r="DT101" s="30" t="s">
        <v>150</v>
      </c>
      <c r="DU101" s="30" t="s">
        <v>149</v>
      </c>
      <c r="DV101" s="30" t="s">
        <v>149</v>
      </c>
      <c r="DW101" s="30" t="s">
        <v>149</v>
      </c>
      <c r="DX101" s="30" t="s">
        <v>149</v>
      </c>
      <c r="DY101" s="30" t="s">
        <v>323</v>
      </c>
      <c r="DZ101" s="30" t="s">
        <v>149</v>
      </c>
      <c r="EA101" s="30" t="s">
        <v>149</v>
      </c>
      <c r="EB101" s="30" t="s">
        <v>149</v>
      </c>
      <c r="EC101" s="30" t="s">
        <v>149</v>
      </c>
      <c r="ED101" s="30" t="s">
        <v>323</v>
      </c>
      <c r="EE101" s="30" t="s">
        <v>149</v>
      </c>
      <c r="EF101" s="30" t="s">
        <v>323</v>
      </c>
      <c r="EG101" s="30" t="s">
        <v>149</v>
      </c>
      <c r="EH101" s="30" t="s">
        <v>149</v>
      </c>
      <c r="EI101" s="30" t="s">
        <v>149</v>
      </c>
      <c r="EJ101" s="30" t="s">
        <v>149</v>
      </c>
      <c r="EK101" s="30" t="s">
        <v>149</v>
      </c>
      <c r="EL101" s="30" t="s">
        <v>1081</v>
      </c>
      <c r="EM101" s="30" t="s">
        <v>1066</v>
      </c>
      <c r="EN101" s="30" t="s">
        <v>1055</v>
      </c>
      <c r="EO101" s="30" t="s">
        <v>1082</v>
      </c>
      <c r="EP101" s="30" t="s">
        <v>1069</v>
      </c>
      <c r="EQ101" s="30" t="s">
        <v>988</v>
      </c>
      <c r="ER101" s="30" t="s">
        <v>1077</v>
      </c>
      <c r="ES101" s="30" t="s">
        <v>1066</v>
      </c>
    </row>
    <row r="102" spans="1:149" s="2" customFormat="1" ht="22.5" customHeight="1" x14ac:dyDescent="0.35">
      <c r="A102" s="29">
        <v>100</v>
      </c>
      <c r="B102" s="30" t="s">
        <v>1083</v>
      </c>
      <c r="C102" s="31" t="s">
        <v>945</v>
      </c>
      <c r="D102" s="30" t="s">
        <v>846</v>
      </c>
      <c r="E102" s="30" t="s">
        <v>1084</v>
      </c>
      <c r="F102" s="30">
        <v>70</v>
      </c>
      <c r="G102" s="30">
        <v>3</v>
      </c>
      <c r="H102" s="30" t="s">
        <v>157</v>
      </c>
      <c r="I102" s="30" t="s">
        <v>210</v>
      </c>
      <c r="J102" s="40">
        <v>6000000</v>
      </c>
      <c r="K102" s="40">
        <v>3000000</v>
      </c>
      <c r="L102" s="30" t="s">
        <v>868</v>
      </c>
      <c r="M102" s="30" t="s">
        <v>848</v>
      </c>
      <c r="N102" s="30">
        <v>750</v>
      </c>
      <c r="O102" s="30" t="s">
        <v>234</v>
      </c>
      <c r="P102" s="30">
        <v>30</v>
      </c>
      <c r="Q102" s="30" t="s">
        <v>389</v>
      </c>
      <c r="R102" s="30" t="s">
        <v>149</v>
      </c>
      <c r="S102" s="30" t="s">
        <v>149</v>
      </c>
      <c r="T102" s="30" t="s">
        <v>149</v>
      </c>
      <c r="U102" s="30" t="s">
        <v>149</v>
      </c>
      <c r="V102" s="30" t="s">
        <v>159</v>
      </c>
      <c r="W102" s="30" t="s">
        <v>149</v>
      </c>
      <c r="X102" s="30" t="s">
        <v>149</v>
      </c>
      <c r="Y102" s="30" t="s">
        <v>149</v>
      </c>
      <c r="Z102" s="30" t="s">
        <v>149</v>
      </c>
      <c r="AA102" s="30" t="s">
        <v>149</v>
      </c>
      <c r="AB102" s="30" t="s">
        <v>149</v>
      </c>
      <c r="AC102" s="30" t="s">
        <v>149</v>
      </c>
      <c r="AD102" s="30" t="s">
        <v>159</v>
      </c>
      <c r="AE102" s="30" t="s">
        <v>149</v>
      </c>
      <c r="AF102" s="30" t="s">
        <v>149</v>
      </c>
      <c r="AG102" s="30" t="s">
        <v>149</v>
      </c>
      <c r="AH102" s="30" t="s">
        <v>149</v>
      </c>
      <c r="AI102" s="30" t="s">
        <v>149</v>
      </c>
      <c r="AJ102" s="30" t="s">
        <v>149</v>
      </c>
      <c r="AK102" s="30" t="s">
        <v>149</v>
      </c>
      <c r="AL102" s="30" t="s">
        <v>149</v>
      </c>
      <c r="AM102" s="30" t="s">
        <v>149</v>
      </c>
      <c r="AN102" s="30" t="s">
        <v>149</v>
      </c>
      <c r="AO102" s="30" t="s">
        <v>149</v>
      </c>
      <c r="AP102" s="30" t="s">
        <v>149</v>
      </c>
      <c r="AQ102" s="30" t="s">
        <v>149</v>
      </c>
      <c r="AR102" s="186" t="s">
        <v>149</v>
      </c>
      <c r="AS102" s="30" t="s">
        <v>149</v>
      </c>
      <c r="AT102" s="30" t="s">
        <v>149</v>
      </c>
      <c r="AU102" s="30" t="s">
        <v>149</v>
      </c>
      <c r="AV102" s="30" t="s">
        <v>149</v>
      </c>
      <c r="AW102" s="30" t="s">
        <v>149</v>
      </c>
      <c r="AX102" s="30" t="s">
        <v>149</v>
      </c>
      <c r="AY102" s="30" t="s">
        <v>149</v>
      </c>
      <c r="AZ102" s="30" t="s">
        <v>149</v>
      </c>
      <c r="BA102" s="30" t="s">
        <v>149</v>
      </c>
      <c r="BB102" s="30" t="s">
        <v>149</v>
      </c>
      <c r="BC102" s="25" t="s">
        <v>149</v>
      </c>
      <c r="BD102" s="30" t="s">
        <v>149</v>
      </c>
      <c r="BE102" s="30" t="s">
        <v>323</v>
      </c>
      <c r="BF102" s="30" t="s">
        <v>149</v>
      </c>
      <c r="BG102" s="30" t="s">
        <v>149</v>
      </c>
      <c r="BH102" s="30" t="s">
        <v>149</v>
      </c>
      <c r="BI102" s="30" t="s">
        <v>149</v>
      </c>
      <c r="BJ102" s="30" t="s">
        <v>323</v>
      </c>
      <c r="BK102" s="30" t="s">
        <v>149</v>
      </c>
      <c r="BL102" s="30" t="s">
        <v>323</v>
      </c>
      <c r="BM102" s="30" t="s">
        <v>149</v>
      </c>
      <c r="BN102" s="30" t="s">
        <v>323</v>
      </c>
      <c r="BO102" s="30" t="s">
        <v>323</v>
      </c>
      <c r="BP102" s="30" t="s">
        <v>323</v>
      </c>
      <c r="BQ102" s="30" t="s">
        <v>149</v>
      </c>
      <c r="BR102" s="30" t="s">
        <v>149</v>
      </c>
      <c r="BS102" s="30" t="s">
        <v>149</v>
      </c>
      <c r="BT102" s="30" t="s">
        <v>149</v>
      </c>
      <c r="BU102" s="30" t="s">
        <v>149</v>
      </c>
      <c r="BV102" s="30" t="s">
        <v>149</v>
      </c>
      <c r="BW102" s="30" t="s">
        <v>149</v>
      </c>
      <c r="BX102" s="30" t="s">
        <v>149</v>
      </c>
      <c r="BY102" s="30" t="s">
        <v>149</v>
      </c>
      <c r="BZ102" s="30" t="s">
        <v>150</v>
      </c>
      <c r="CA102" s="30" t="s">
        <v>149</v>
      </c>
      <c r="CB102" s="30" t="s">
        <v>149</v>
      </c>
      <c r="CC102" s="30" t="s">
        <v>149</v>
      </c>
      <c r="CD102" s="30" t="s">
        <v>149</v>
      </c>
      <c r="CE102" s="30" t="s">
        <v>323</v>
      </c>
      <c r="CF102" s="30" t="s">
        <v>323</v>
      </c>
      <c r="CG102" s="30" t="s">
        <v>149</v>
      </c>
      <c r="CH102" s="30" t="s">
        <v>149</v>
      </c>
      <c r="CI102" s="30" t="s">
        <v>148</v>
      </c>
      <c r="CJ102" s="30" t="s">
        <v>150</v>
      </c>
      <c r="CK102" s="30" t="s">
        <v>150</v>
      </c>
      <c r="CL102" s="30" t="s">
        <v>149</v>
      </c>
      <c r="CM102" s="30" t="s">
        <v>149</v>
      </c>
      <c r="CN102" s="30" t="s">
        <v>323</v>
      </c>
      <c r="CO102" s="30" t="s">
        <v>149</v>
      </c>
      <c r="CP102" s="30" t="s">
        <v>149</v>
      </c>
      <c r="CQ102" s="30" t="s">
        <v>149</v>
      </c>
      <c r="CR102" s="30" t="s">
        <v>150</v>
      </c>
      <c r="CS102" s="30" t="s">
        <v>323</v>
      </c>
      <c r="CT102" s="30" t="s">
        <v>323</v>
      </c>
      <c r="CU102" s="30" t="s">
        <v>323</v>
      </c>
      <c r="CV102" s="30" t="s">
        <v>323</v>
      </c>
      <c r="CW102" s="30" t="s">
        <v>149</v>
      </c>
      <c r="CX102" s="30" t="s">
        <v>149</v>
      </c>
      <c r="CY102" s="30" t="s">
        <v>323</v>
      </c>
      <c r="CZ102" s="30" t="s">
        <v>323</v>
      </c>
      <c r="DA102" s="30" t="s">
        <v>323</v>
      </c>
      <c r="DB102" s="30" t="s">
        <v>149</v>
      </c>
      <c r="DC102" s="30" t="s">
        <v>149</v>
      </c>
      <c r="DD102" s="30" t="s">
        <v>149</v>
      </c>
      <c r="DE102" s="30" t="s">
        <v>323</v>
      </c>
      <c r="DF102" s="30" t="s">
        <v>323</v>
      </c>
      <c r="DG102" s="30" t="s">
        <v>149</v>
      </c>
      <c r="DH102" s="30" t="s">
        <v>149</v>
      </c>
      <c r="DI102" s="30" t="s">
        <v>149</v>
      </c>
      <c r="DJ102" s="30" t="s">
        <v>323</v>
      </c>
      <c r="DK102" s="30" t="s">
        <v>149</v>
      </c>
      <c r="DL102" s="30" t="s">
        <v>149</v>
      </c>
      <c r="DM102" s="30" t="s">
        <v>323</v>
      </c>
      <c r="DN102" s="30" t="s">
        <v>149</v>
      </c>
      <c r="DO102" s="30" t="s">
        <v>149</v>
      </c>
      <c r="DP102" s="30" t="s">
        <v>323</v>
      </c>
      <c r="DQ102" s="30" t="s">
        <v>149</v>
      </c>
      <c r="DR102" s="30" t="s">
        <v>149</v>
      </c>
      <c r="DS102" s="30" t="s">
        <v>149</v>
      </c>
      <c r="DT102" s="30" t="s">
        <v>149</v>
      </c>
      <c r="DU102" s="30" t="s">
        <v>149</v>
      </c>
      <c r="DV102" s="30" t="s">
        <v>323</v>
      </c>
      <c r="DW102" s="30" t="s">
        <v>149</v>
      </c>
      <c r="DX102" s="30" t="s">
        <v>149</v>
      </c>
      <c r="DY102" s="30" t="s">
        <v>149</v>
      </c>
      <c r="DZ102" s="30" t="s">
        <v>323</v>
      </c>
      <c r="EA102" s="30" t="s">
        <v>323</v>
      </c>
      <c r="EB102" s="30" t="s">
        <v>149</v>
      </c>
      <c r="EC102" s="30" t="s">
        <v>149</v>
      </c>
      <c r="ED102" s="30" t="s">
        <v>149</v>
      </c>
      <c r="EE102" s="30" t="s">
        <v>148</v>
      </c>
      <c r="EF102" s="30" t="s">
        <v>160</v>
      </c>
      <c r="EG102" s="30" t="s">
        <v>149</v>
      </c>
      <c r="EH102" s="30" t="s">
        <v>149</v>
      </c>
      <c r="EI102" s="30" t="s">
        <v>149</v>
      </c>
      <c r="EJ102" s="30" t="s">
        <v>148</v>
      </c>
      <c r="EK102" s="30" t="s">
        <v>323</v>
      </c>
      <c r="EL102" s="41" t="s">
        <v>1085</v>
      </c>
      <c r="EM102" s="30" t="s">
        <v>1066</v>
      </c>
      <c r="EN102" s="30" t="s">
        <v>1075</v>
      </c>
      <c r="EO102" s="30" t="s">
        <v>1082</v>
      </c>
      <c r="EP102" s="30" t="s">
        <v>1048</v>
      </c>
      <c r="EQ102" s="30" t="s">
        <v>1086</v>
      </c>
      <c r="ER102" s="30" t="s">
        <v>1087</v>
      </c>
      <c r="ES102" s="30" t="s">
        <v>1066</v>
      </c>
    </row>
    <row r="103" spans="1:149" ht="15.75" customHeight="1" x14ac:dyDescent="0.35">
      <c r="A103" s="29">
        <v>101</v>
      </c>
      <c r="B103" s="30" t="s">
        <v>845</v>
      </c>
      <c r="C103" s="31" t="s">
        <v>799</v>
      </c>
      <c r="D103" s="30" t="s">
        <v>846</v>
      </c>
      <c r="E103" s="30" t="s">
        <v>847</v>
      </c>
      <c r="F103" s="30">
        <v>52</v>
      </c>
      <c r="G103" s="30">
        <v>7</v>
      </c>
      <c r="H103" s="30" t="s">
        <v>157</v>
      </c>
      <c r="I103" s="30" t="s">
        <v>158</v>
      </c>
      <c r="J103" s="38">
        <v>8000000</v>
      </c>
      <c r="K103" s="38">
        <v>7000000</v>
      </c>
      <c r="L103" s="30" t="s">
        <v>233</v>
      </c>
      <c r="M103" s="30" t="s">
        <v>848</v>
      </c>
      <c r="N103" s="30">
        <v>1000</v>
      </c>
      <c r="O103" s="30" t="s">
        <v>234</v>
      </c>
      <c r="P103" s="30" t="s">
        <v>849</v>
      </c>
      <c r="Q103" s="30" t="s">
        <v>850</v>
      </c>
      <c r="R103" s="30" t="s">
        <v>149</v>
      </c>
      <c r="S103" s="30" t="s">
        <v>149</v>
      </c>
      <c r="T103" s="30" t="s">
        <v>149</v>
      </c>
      <c r="U103" s="30" t="s">
        <v>149</v>
      </c>
      <c r="V103" s="30" t="s">
        <v>149</v>
      </c>
      <c r="W103" s="30" t="s">
        <v>149</v>
      </c>
      <c r="X103" s="30" t="s">
        <v>149</v>
      </c>
      <c r="Y103" s="30" t="s">
        <v>149</v>
      </c>
      <c r="Z103" s="30" t="s">
        <v>160</v>
      </c>
      <c r="AA103" s="30" t="s">
        <v>203</v>
      </c>
      <c r="AB103" s="30" t="s">
        <v>149</v>
      </c>
      <c r="AC103" s="30" t="s">
        <v>149</v>
      </c>
      <c r="AD103" s="30" t="s">
        <v>149</v>
      </c>
      <c r="AE103" s="30" t="s">
        <v>149</v>
      </c>
      <c r="AF103" s="30" t="s">
        <v>160</v>
      </c>
      <c r="AG103" s="30" t="s">
        <v>160</v>
      </c>
      <c r="AH103" s="30" t="s">
        <v>160</v>
      </c>
      <c r="AI103" s="30" t="s">
        <v>160</v>
      </c>
      <c r="AJ103" s="30" t="s">
        <v>160</v>
      </c>
      <c r="AK103" s="30" t="s">
        <v>149</v>
      </c>
      <c r="AL103" s="30" t="s">
        <v>149</v>
      </c>
      <c r="AM103" s="30" t="s">
        <v>203</v>
      </c>
      <c r="AN103" s="30" t="s">
        <v>160</v>
      </c>
      <c r="AO103" s="30" t="s">
        <v>159</v>
      </c>
      <c r="AP103" s="30" t="s">
        <v>159</v>
      </c>
      <c r="AQ103" s="30" t="s">
        <v>159</v>
      </c>
      <c r="AR103" s="30" t="s">
        <v>159</v>
      </c>
      <c r="AS103" s="30" t="s">
        <v>159</v>
      </c>
      <c r="AT103" s="30" t="s">
        <v>159</v>
      </c>
      <c r="AU103" s="30" t="s">
        <v>149</v>
      </c>
      <c r="AV103" s="30" t="s">
        <v>149</v>
      </c>
      <c r="AW103" s="30" t="s">
        <v>149</v>
      </c>
      <c r="AX103" s="30" t="s">
        <v>149</v>
      </c>
      <c r="AY103" s="30" t="s">
        <v>149</v>
      </c>
      <c r="AZ103" s="30" t="s">
        <v>203</v>
      </c>
      <c r="BA103" s="30" t="s">
        <v>203</v>
      </c>
      <c r="BB103" s="30" t="s">
        <v>149</v>
      </c>
      <c r="BC103" s="25" t="s">
        <v>149</v>
      </c>
      <c r="BD103" s="30" t="s">
        <v>323</v>
      </c>
      <c r="BE103" s="30" t="s">
        <v>323</v>
      </c>
      <c r="BF103" s="30" t="s">
        <v>323</v>
      </c>
      <c r="BG103" s="30" t="s">
        <v>149</v>
      </c>
      <c r="BH103" s="30" t="s">
        <v>149</v>
      </c>
      <c r="BI103" s="30" t="s">
        <v>149</v>
      </c>
      <c r="BJ103" s="30" t="s">
        <v>160</v>
      </c>
      <c r="BK103" s="30" t="s">
        <v>148</v>
      </c>
      <c r="BL103" s="30" t="s">
        <v>323</v>
      </c>
      <c r="BM103" s="30" t="s">
        <v>149</v>
      </c>
      <c r="BN103" s="30" t="s">
        <v>148</v>
      </c>
      <c r="BO103" s="30" t="s">
        <v>390</v>
      </c>
      <c r="BP103" s="30" t="s">
        <v>323</v>
      </c>
      <c r="BQ103" s="30" t="s">
        <v>149</v>
      </c>
      <c r="BR103" s="30" t="s">
        <v>160</v>
      </c>
      <c r="BS103" s="30" t="s">
        <v>323</v>
      </c>
      <c r="BT103" s="30" t="s">
        <v>323</v>
      </c>
      <c r="BU103" s="30" t="s">
        <v>149</v>
      </c>
      <c r="BV103" s="30" t="s">
        <v>203</v>
      </c>
      <c r="BW103" s="30" t="s">
        <v>323</v>
      </c>
      <c r="BX103" s="30" t="s">
        <v>149</v>
      </c>
      <c r="BY103" s="30" t="s">
        <v>160</v>
      </c>
      <c r="BZ103" s="30" t="s">
        <v>323</v>
      </c>
      <c r="CA103" s="30" t="s">
        <v>323</v>
      </c>
      <c r="CB103" s="30" t="s">
        <v>149</v>
      </c>
      <c r="CC103" s="30" t="s">
        <v>203</v>
      </c>
      <c r="CD103" s="30" t="s">
        <v>203</v>
      </c>
      <c r="CE103" s="30" t="s">
        <v>149</v>
      </c>
      <c r="CF103" s="30" t="s">
        <v>149</v>
      </c>
      <c r="CG103" s="30" t="s">
        <v>203</v>
      </c>
      <c r="CH103" s="30" t="s">
        <v>203</v>
      </c>
      <c r="CI103" s="30" t="s">
        <v>203</v>
      </c>
      <c r="CJ103" s="30" t="s">
        <v>323</v>
      </c>
      <c r="CK103" s="30" t="s">
        <v>323</v>
      </c>
      <c r="CL103" s="30" t="s">
        <v>149</v>
      </c>
      <c r="CM103" s="30" t="s">
        <v>149</v>
      </c>
      <c r="CN103" s="30" t="s">
        <v>149</v>
      </c>
      <c r="CO103" s="30" t="s">
        <v>323</v>
      </c>
      <c r="CP103" s="30" t="s">
        <v>149</v>
      </c>
      <c r="CQ103" s="39" t="s">
        <v>149</v>
      </c>
      <c r="CR103" s="39" t="s">
        <v>149</v>
      </c>
      <c r="CS103" s="39" t="s">
        <v>323</v>
      </c>
      <c r="CT103" s="39" t="s">
        <v>323</v>
      </c>
      <c r="CU103" s="39" t="s">
        <v>851</v>
      </c>
      <c r="CV103" s="39" t="s">
        <v>851</v>
      </c>
      <c r="CW103" s="39" t="s">
        <v>851</v>
      </c>
      <c r="CX103" s="39" t="s">
        <v>323</v>
      </c>
      <c r="CY103" s="39" t="s">
        <v>323</v>
      </c>
      <c r="CZ103" s="39" t="s">
        <v>149</v>
      </c>
      <c r="DA103" s="39" t="s">
        <v>149</v>
      </c>
      <c r="DB103" s="39" t="s">
        <v>149</v>
      </c>
      <c r="DC103" s="39" t="s">
        <v>323</v>
      </c>
      <c r="DD103" s="39" t="s">
        <v>323</v>
      </c>
      <c r="DE103" s="39" t="s">
        <v>323</v>
      </c>
      <c r="DF103" s="39" t="s">
        <v>323</v>
      </c>
      <c r="DG103" s="39" t="s">
        <v>149</v>
      </c>
      <c r="DH103" s="39" t="s">
        <v>149</v>
      </c>
      <c r="DI103" s="39" t="s">
        <v>149</v>
      </c>
      <c r="DJ103" s="39" t="s">
        <v>149</v>
      </c>
      <c r="DK103" s="39" t="s">
        <v>323</v>
      </c>
      <c r="DL103" s="39" t="s">
        <v>323</v>
      </c>
      <c r="DM103" s="39" t="s">
        <v>149</v>
      </c>
      <c r="DN103" s="39" t="s">
        <v>149</v>
      </c>
      <c r="DO103" s="39" t="s">
        <v>149</v>
      </c>
      <c r="DP103" s="39" t="s">
        <v>149</v>
      </c>
      <c r="DQ103" s="39" t="s">
        <v>323</v>
      </c>
      <c r="DR103" s="39" t="s">
        <v>323</v>
      </c>
      <c r="DS103" s="39" t="s">
        <v>323</v>
      </c>
      <c r="DT103" s="39" t="s">
        <v>149</v>
      </c>
      <c r="DU103" s="39" t="s">
        <v>149</v>
      </c>
      <c r="DV103" s="39" t="s">
        <v>149</v>
      </c>
      <c r="DW103" s="39" t="s">
        <v>323</v>
      </c>
      <c r="DX103" s="39" t="s">
        <v>149</v>
      </c>
      <c r="DY103" s="39" t="s">
        <v>390</v>
      </c>
      <c r="DZ103" s="39" t="s">
        <v>323</v>
      </c>
      <c r="EA103" s="39" t="s">
        <v>149</v>
      </c>
      <c r="EB103" s="39" t="s">
        <v>390</v>
      </c>
      <c r="EC103" s="39" t="s">
        <v>203</v>
      </c>
      <c r="ED103" s="39" t="s">
        <v>203</v>
      </c>
      <c r="EE103" s="39" t="s">
        <v>149</v>
      </c>
      <c r="EF103" s="39" t="s">
        <v>149</v>
      </c>
      <c r="EG103" s="39" t="s">
        <v>149</v>
      </c>
      <c r="EH103" s="39" t="s">
        <v>160</v>
      </c>
      <c r="EI103" s="39" t="s">
        <v>149</v>
      </c>
      <c r="EJ103" s="39" t="s">
        <v>149</v>
      </c>
      <c r="EK103" s="39" t="s">
        <v>323</v>
      </c>
      <c r="EL103" s="39" t="s">
        <v>852</v>
      </c>
      <c r="EM103" s="39" t="s">
        <v>853</v>
      </c>
      <c r="EN103" s="39" t="s">
        <v>794</v>
      </c>
      <c r="EO103" s="39" t="s">
        <v>854</v>
      </c>
      <c r="EP103" s="39" t="s">
        <v>855</v>
      </c>
      <c r="EQ103" s="39" t="s">
        <v>856</v>
      </c>
      <c r="ER103" s="39" t="s">
        <v>857</v>
      </c>
      <c r="ES103" s="39" t="s">
        <v>540</v>
      </c>
    </row>
    <row r="104" spans="1:149" ht="15.75" customHeight="1" x14ac:dyDescent="0.35">
      <c r="A104" s="29">
        <v>102</v>
      </c>
      <c r="B104" s="30" t="s">
        <v>858</v>
      </c>
      <c r="C104" s="31" t="s">
        <v>799</v>
      </c>
      <c r="D104" s="30" t="s">
        <v>368</v>
      </c>
      <c r="E104" s="30" t="s">
        <v>859</v>
      </c>
      <c r="F104" s="30">
        <v>68</v>
      </c>
      <c r="G104" s="30">
        <v>2</v>
      </c>
      <c r="H104" s="30" t="s">
        <v>355</v>
      </c>
      <c r="I104" s="30" t="s">
        <v>210</v>
      </c>
      <c r="J104" s="38">
        <v>2500000</v>
      </c>
      <c r="K104" s="38">
        <v>2000000</v>
      </c>
      <c r="L104" s="30" t="s">
        <v>318</v>
      </c>
      <c r="M104" s="30" t="s">
        <v>848</v>
      </c>
      <c r="N104" s="30">
        <v>125</v>
      </c>
      <c r="O104" s="30" t="s">
        <v>682</v>
      </c>
      <c r="P104" s="30" t="s">
        <v>860</v>
      </c>
      <c r="Q104" s="30" t="s">
        <v>850</v>
      </c>
      <c r="R104" s="30" t="s">
        <v>149</v>
      </c>
      <c r="S104" s="30" t="s">
        <v>149</v>
      </c>
      <c r="T104" s="30" t="s">
        <v>203</v>
      </c>
      <c r="U104" s="30" t="s">
        <v>149</v>
      </c>
      <c r="V104" s="30" t="s">
        <v>149</v>
      </c>
      <c r="W104" s="30" t="s">
        <v>149</v>
      </c>
      <c r="X104" s="30" t="s">
        <v>149</v>
      </c>
      <c r="Y104" s="30" t="s">
        <v>203</v>
      </c>
      <c r="Z104" s="30" t="s">
        <v>149</v>
      </c>
      <c r="AA104" s="30" t="s">
        <v>149</v>
      </c>
      <c r="AB104" s="30" t="s">
        <v>149</v>
      </c>
      <c r="AC104" s="30" t="s">
        <v>149</v>
      </c>
      <c r="AD104" s="30" t="s">
        <v>843</v>
      </c>
      <c r="AE104" s="30" t="s">
        <v>149</v>
      </c>
      <c r="AF104" s="30" t="s">
        <v>149</v>
      </c>
      <c r="AG104" s="30" t="s">
        <v>160</v>
      </c>
      <c r="AH104" s="30" t="s">
        <v>149</v>
      </c>
      <c r="AI104" s="30" t="s">
        <v>149</v>
      </c>
      <c r="AJ104" s="30" t="s">
        <v>149</v>
      </c>
      <c r="AK104" s="30" t="s">
        <v>149</v>
      </c>
      <c r="AL104" s="30" t="s">
        <v>149</v>
      </c>
      <c r="AM104" s="30" t="s">
        <v>203</v>
      </c>
      <c r="AN104" s="30" t="s">
        <v>160</v>
      </c>
      <c r="AO104" s="30" t="s">
        <v>148</v>
      </c>
      <c r="AP104" s="30" t="s">
        <v>160</v>
      </c>
      <c r="AQ104" s="30" t="s">
        <v>159</v>
      </c>
      <c r="AR104" s="30" t="s">
        <v>159</v>
      </c>
      <c r="AS104" s="30" t="s">
        <v>159</v>
      </c>
      <c r="AT104" s="30" t="s">
        <v>159</v>
      </c>
      <c r="AU104" s="30" t="s">
        <v>148</v>
      </c>
      <c r="AV104" s="30" t="s">
        <v>149</v>
      </c>
      <c r="AW104" s="30" t="s">
        <v>203</v>
      </c>
      <c r="AX104" s="30" t="s">
        <v>149</v>
      </c>
      <c r="AY104" s="30" t="s">
        <v>149</v>
      </c>
      <c r="AZ104" s="30" t="s">
        <v>203</v>
      </c>
      <c r="BA104" s="30" t="s">
        <v>149</v>
      </c>
      <c r="BB104" s="30" t="s">
        <v>149</v>
      </c>
      <c r="BC104" s="25" t="s">
        <v>149</v>
      </c>
      <c r="BD104" s="30" t="s">
        <v>149</v>
      </c>
      <c r="BE104" s="30" t="s">
        <v>149</v>
      </c>
      <c r="BF104" s="30" t="s">
        <v>149</v>
      </c>
      <c r="BG104" s="30" t="s">
        <v>149</v>
      </c>
      <c r="BH104" s="30" t="s">
        <v>160</v>
      </c>
      <c r="BI104" s="30" t="s">
        <v>149</v>
      </c>
      <c r="BJ104" s="30" t="s">
        <v>149</v>
      </c>
      <c r="BK104" s="30" t="s">
        <v>148</v>
      </c>
      <c r="BL104" s="30" t="s">
        <v>149</v>
      </c>
      <c r="BM104" s="30" t="s">
        <v>203</v>
      </c>
      <c r="BN104" s="30" t="s">
        <v>148</v>
      </c>
      <c r="BO104" s="30" t="s">
        <v>149</v>
      </c>
      <c r="BP104" s="30" t="s">
        <v>149</v>
      </c>
      <c r="BQ104" s="30" t="s">
        <v>203</v>
      </c>
      <c r="BR104" s="30" t="s">
        <v>149</v>
      </c>
      <c r="BS104" s="30" t="s">
        <v>203</v>
      </c>
      <c r="BT104" s="30" t="s">
        <v>203</v>
      </c>
      <c r="BU104" s="30" t="s">
        <v>203</v>
      </c>
      <c r="BV104" s="30" t="s">
        <v>203</v>
      </c>
      <c r="BW104" s="30" t="s">
        <v>149</v>
      </c>
      <c r="BX104" s="30" t="s">
        <v>149</v>
      </c>
      <c r="BY104" s="30" t="s">
        <v>149</v>
      </c>
      <c r="BZ104" s="30" t="s">
        <v>323</v>
      </c>
      <c r="CA104" s="30" t="s">
        <v>149</v>
      </c>
      <c r="CB104" s="30" t="s">
        <v>149</v>
      </c>
      <c r="CC104" s="30" t="s">
        <v>149</v>
      </c>
      <c r="CD104" s="30" t="s">
        <v>203</v>
      </c>
      <c r="CE104" s="30" t="s">
        <v>149</v>
      </c>
      <c r="CF104" s="30" t="s">
        <v>149</v>
      </c>
      <c r="CG104" s="30" t="s">
        <v>203</v>
      </c>
      <c r="CH104" s="30" t="s">
        <v>149</v>
      </c>
      <c r="CI104" s="30" t="s">
        <v>149</v>
      </c>
      <c r="CJ104" s="30" t="s">
        <v>203</v>
      </c>
      <c r="CK104" s="30" t="s">
        <v>160</v>
      </c>
      <c r="CL104" s="30" t="s">
        <v>160</v>
      </c>
      <c r="CM104" s="30" t="s">
        <v>149</v>
      </c>
      <c r="CN104" s="30" t="s">
        <v>149</v>
      </c>
      <c r="CO104" s="30" t="s">
        <v>149</v>
      </c>
      <c r="CP104" s="30" t="s">
        <v>203</v>
      </c>
      <c r="CQ104" s="39" t="s">
        <v>160</v>
      </c>
      <c r="CR104" s="39" t="s">
        <v>149</v>
      </c>
      <c r="CS104" s="39" t="s">
        <v>149</v>
      </c>
      <c r="CT104" s="39" t="s">
        <v>149</v>
      </c>
      <c r="CU104" s="39" t="s">
        <v>323</v>
      </c>
      <c r="CV104" s="39" t="s">
        <v>149</v>
      </c>
      <c r="CW104" s="39" t="s">
        <v>203</v>
      </c>
      <c r="CX104" s="39" t="s">
        <v>149</v>
      </c>
      <c r="CY104" s="39" t="s">
        <v>149</v>
      </c>
      <c r="CZ104" s="39" t="s">
        <v>149</v>
      </c>
      <c r="DA104" s="39" t="s">
        <v>149</v>
      </c>
      <c r="DB104" s="39" t="s">
        <v>149</v>
      </c>
      <c r="DC104" s="39" t="s">
        <v>323</v>
      </c>
      <c r="DD104" s="39" t="s">
        <v>149</v>
      </c>
      <c r="DE104" s="39" t="s">
        <v>149</v>
      </c>
      <c r="DF104" s="39" t="s">
        <v>203</v>
      </c>
      <c r="DG104" s="39" t="s">
        <v>149</v>
      </c>
      <c r="DH104" s="39" t="s">
        <v>149</v>
      </c>
      <c r="DI104" s="39" t="s">
        <v>149</v>
      </c>
      <c r="DJ104" s="39" t="s">
        <v>323</v>
      </c>
      <c r="DK104" s="39" t="s">
        <v>149</v>
      </c>
      <c r="DL104" s="39" t="s">
        <v>149</v>
      </c>
      <c r="DM104" s="39" t="s">
        <v>149</v>
      </c>
      <c r="DN104" s="39" t="s">
        <v>149</v>
      </c>
      <c r="DO104" s="39" t="s">
        <v>149</v>
      </c>
      <c r="DP104" s="39" t="s">
        <v>149</v>
      </c>
      <c r="DQ104" s="39" t="s">
        <v>149</v>
      </c>
      <c r="DR104" s="39" t="s">
        <v>149</v>
      </c>
      <c r="DS104" s="39" t="s">
        <v>149</v>
      </c>
      <c r="DT104" s="39" t="s">
        <v>149</v>
      </c>
      <c r="DU104" s="39" t="s">
        <v>149</v>
      </c>
      <c r="DV104" s="39" t="s">
        <v>160</v>
      </c>
      <c r="DW104" s="39" t="s">
        <v>149</v>
      </c>
      <c r="DX104" s="39" t="s">
        <v>149</v>
      </c>
      <c r="DY104" s="39" t="s">
        <v>149</v>
      </c>
      <c r="DZ104" s="39" t="s">
        <v>149</v>
      </c>
      <c r="EA104" s="39" t="s">
        <v>160</v>
      </c>
      <c r="EB104" s="39" t="s">
        <v>149</v>
      </c>
      <c r="EC104" s="39" t="s">
        <v>149</v>
      </c>
      <c r="ED104" s="39" t="s">
        <v>149</v>
      </c>
      <c r="EE104" s="39" t="s">
        <v>149</v>
      </c>
      <c r="EF104" s="39" t="s">
        <v>323</v>
      </c>
      <c r="EG104" s="39" t="s">
        <v>149</v>
      </c>
      <c r="EH104" s="39" t="s">
        <v>160</v>
      </c>
      <c r="EI104" s="39" t="s">
        <v>149</v>
      </c>
      <c r="EJ104" s="39" t="s">
        <v>149</v>
      </c>
      <c r="EK104" s="39" t="s">
        <v>149</v>
      </c>
      <c r="EL104" s="39" t="s">
        <v>861</v>
      </c>
      <c r="EM104" s="39" t="s">
        <v>695</v>
      </c>
      <c r="EN104" s="39" t="s">
        <v>862</v>
      </c>
      <c r="EO104" s="39" t="s">
        <v>697</v>
      </c>
      <c r="EP104" s="39" t="s">
        <v>863</v>
      </c>
      <c r="EQ104" s="39" t="s">
        <v>864</v>
      </c>
      <c r="ER104" s="39" t="s">
        <v>712</v>
      </c>
      <c r="ES104" s="39" t="s">
        <v>865</v>
      </c>
    </row>
    <row r="105" spans="1:149" ht="15.75" customHeight="1" x14ac:dyDescent="0.35">
      <c r="A105" s="29">
        <v>103</v>
      </c>
      <c r="B105" s="30" t="s">
        <v>866</v>
      </c>
      <c r="C105" s="31" t="s">
        <v>867</v>
      </c>
      <c r="D105" s="30" t="s">
        <v>846</v>
      </c>
      <c r="E105" s="30" t="s">
        <v>847</v>
      </c>
      <c r="F105" s="30">
        <v>58</v>
      </c>
      <c r="G105" s="30">
        <v>3</v>
      </c>
      <c r="H105" s="30" t="s">
        <v>157</v>
      </c>
      <c r="I105" s="30" t="s">
        <v>172</v>
      </c>
      <c r="J105" s="38">
        <v>6000000</v>
      </c>
      <c r="K105" s="38">
        <v>3500000</v>
      </c>
      <c r="L105" s="30" t="s">
        <v>868</v>
      </c>
      <c r="M105" s="30" t="s">
        <v>848</v>
      </c>
      <c r="N105" s="30">
        <v>750</v>
      </c>
      <c r="O105" s="30" t="s">
        <v>644</v>
      </c>
      <c r="P105" s="30" t="s">
        <v>869</v>
      </c>
      <c r="Q105" s="30" t="s">
        <v>389</v>
      </c>
      <c r="R105" s="30" t="s">
        <v>149</v>
      </c>
      <c r="S105" s="30" t="s">
        <v>149</v>
      </c>
      <c r="T105" s="30" t="s">
        <v>149</v>
      </c>
      <c r="U105" s="30" t="s">
        <v>148</v>
      </c>
      <c r="V105" s="30" t="s">
        <v>148</v>
      </c>
      <c r="W105" s="30" t="s">
        <v>148</v>
      </c>
      <c r="X105" s="30" t="s">
        <v>149</v>
      </c>
      <c r="Y105" s="30" t="s">
        <v>149</v>
      </c>
      <c r="Z105" s="30" t="s">
        <v>149</v>
      </c>
      <c r="AA105" s="30" t="s">
        <v>149</v>
      </c>
      <c r="AB105" s="30" t="s">
        <v>149</v>
      </c>
      <c r="AC105" s="30" t="s">
        <v>149</v>
      </c>
      <c r="AD105" s="30" t="s">
        <v>149</v>
      </c>
      <c r="AE105" s="30" t="s">
        <v>149</v>
      </c>
      <c r="AF105" s="30" t="s">
        <v>149</v>
      </c>
      <c r="AG105" s="30" t="s">
        <v>149</v>
      </c>
      <c r="AH105" s="30" t="s">
        <v>149</v>
      </c>
      <c r="AI105" s="30" t="s">
        <v>149</v>
      </c>
      <c r="AJ105" s="30" t="s">
        <v>149</v>
      </c>
      <c r="AK105" s="30" t="s">
        <v>149</v>
      </c>
      <c r="AL105" s="30" t="s">
        <v>149</v>
      </c>
      <c r="AM105" s="30" t="s">
        <v>149</v>
      </c>
      <c r="AN105" s="30" t="s">
        <v>149</v>
      </c>
      <c r="AO105" s="30" t="s">
        <v>149</v>
      </c>
      <c r="AP105" s="30" t="s">
        <v>149</v>
      </c>
      <c r="AQ105" s="30" t="s">
        <v>149</v>
      </c>
      <c r="AR105" s="30" t="s">
        <v>149</v>
      </c>
      <c r="AS105" s="30" t="s">
        <v>149</v>
      </c>
      <c r="AT105" s="30" t="s">
        <v>149</v>
      </c>
      <c r="AU105" s="30" t="s">
        <v>149</v>
      </c>
      <c r="AV105" s="30" t="s">
        <v>149</v>
      </c>
      <c r="AW105" s="30" t="s">
        <v>149</v>
      </c>
      <c r="AX105" s="30" t="s">
        <v>149</v>
      </c>
      <c r="AY105" s="30" t="s">
        <v>149</v>
      </c>
      <c r="AZ105" s="30" t="s">
        <v>149</v>
      </c>
      <c r="BA105" s="30" t="s">
        <v>149</v>
      </c>
      <c r="BB105" s="30" t="s">
        <v>149</v>
      </c>
      <c r="BC105" s="25" t="s">
        <v>149</v>
      </c>
      <c r="BD105" s="30" t="s">
        <v>149</v>
      </c>
      <c r="BE105" s="30" t="s">
        <v>149</v>
      </c>
      <c r="BF105" s="30" t="s">
        <v>149</v>
      </c>
      <c r="BG105" s="30" t="s">
        <v>203</v>
      </c>
      <c r="BH105" s="30" t="s">
        <v>149</v>
      </c>
      <c r="BI105" s="30" t="s">
        <v>149</v>
      </c>
      <c r="BJ105" s="30" t="s">
        <v>323</v>
      </c>
      <c r="BK105" s="30" t="s">
        <v>149</v>
      </c>
      <c r="BL105" s="30" t="s">
        <v>149</v>
      </c>
      <c r="BM105" s="30" t="s">
        <v>149</v>
      </c>
      <c r="BN105" s="30" t="s">
        <v>149</v>
      </c>
      <c r="BO105" s="30" t="s">
        <v>149</v>
      </c>
      <c r="BP105" s="30" t="s">
        <v>149</v>
      </c>
      <c r="BQ105" s="30" t="s">
        <v>149</v>
      </c>
      <c r="BR105" s="30" t="s">
        <v>149</v>
      </c>
      <c r="BS105" s="30" t="s">
        <v>203</v>
      </c>
      <c r="BT105" s="30" t="s">
        <v>203</v>
      </c>
      <c r="BU105" s="30" t="s">
        <v>149</v>
      </c>
      <c r="BV105" s="30" t="s">
        <v>149</v>
      </c>
      <c r="BW105" s="30" t="s">
        <v>149</v>
      </c>
      <c r="BX105" s="30" t="s">
        <v>149</v>
      </c>
      <c r="BY105" s="30" t="s">
        <v>149</v>
      </c>
      <c r="BZ105" s="30" t="s">
        <v>149</v>
      </c>
      <c r="CA105" s="30" t="s">
        <v>149</v>
      </c>
      <c r="CB105" s="30" t="s">
        <v>160</v>
      </c>
      <c r="CC105" s="30" t="s">
        <v>149</v>
      </c>
      <c r="CD105" s="30" t="s">
        <v>149</v>
      </c>
      <c r="CE105" s="30" t="s">
        <v>149</v>
      </c>
      <c r="CF105" s="30" t="s">
        <v>149</v>
      </c>
      <c r="CG105" s="30" t="s">
        <v>149</v>
      </c>
      <c r="CH105" s="30" t="s">
        <v>149</v>
      </c>
      <c r="CI105" s="30" t="s">
        <v>149</v>
      </c>
      <c r="CJ105" s="30" t="s">
        <v>149</v>
      </c>
      <c r="CK105" s="30" t="s">
        <v>160</v>
      </c>
      <c r="CL105" s="30" t="s">
        <v>149</v>
      </c>
      <c r="CM105" s="30" t="s">
        <v>149</v>
      </c>
      <c r="CN105" s="30" t="s">
        <v>149</v>
      </c>
      <c r="CO105" s="30" t="s">
        <v>160</v>
      </c>
      <c r="CP105" s="30" t="s">
        <v>149</v>
      </c>
      <c r="CQ105" s="39" t="s">
        <v>149</v>
      </c>
      <c r="CR105" s="39" t="s">
        <v>149</v>
      </c>
      <c r="CS105" s="39" t="s">
        <v>149</v>
      </c>
      <c r="CT105" s="39" t="s">
        <v>323</v>
      </c>
      <c r="CU105" s="39" t="s">
        <v>149</v>
      </c>
      <c r="CV105" s="39" t="s">
        <v>149</v>
      </c>
      <c r="CW105" s="39" t="s">
        <v>149</v>
      </c>
      <c r="CX105" s="39" t="s">
        <v>149</v>
      </c>
      <c r="CY105" s="39" t="s">
        <v>203</v>
      </c>
      <c r="CZ105" s="39" t="s">
        <v>149</v>
      </c>
      <c r="DA105" s="39" t="s">
        <v>149</v>
      </c>
      <c r="DB105" s="39" t="s">
        <v>149</v>
      </c>
      <c r="DC105" s="39" t="s">
        <v>149</v>
      </c>
      <c r="DD105" s="39" t="s">
        <v>149</v>
      </c>
      <c r="DE105" s="39" t="s">
        <v>323</v>
      </c>
      <c r="DF105" s="39" t="s">
        <v>323</v>
      </c>
      <c r="DG105" s="39" t="s">
        <v>149</v>
      </c>
      <c r="DH105" s="39" t="s">
        <v>149</v>
      </c>
      <c r="DI105" s="39" t="s">
        <v>149</v>
      </c>
      <c r="DJ105" s="39" t="s">
        <v>149</v>
      </c>
      <c r="DK105" s="39" t="s">
        <v>149</v>
      </c>
      <c r="DL105" s="39" t="s">
        <v>149</v>
      </c>
      <c r="DM105" s="39" t="s">
        <v>149</v>
      </c>
      <c r="DN105" s="39" t="s">
        <v>149</v>
      </c>
      <c r="DO105" s="39" t="s">
        <v>149</v>
      </c>
      <c r="DP105" s="39" t="s">
        <v>149</v>
      </c>
      <c r="DQ105" s="39" t="s">
        <v>149</v>
      </c>
      <c r="DR105" s="39" t="s">
        <v>203</v>
      </c>
      <c r="DS105" s="39" t="s">
        <v>149</v>
      </c>
      <c r="DT105" s="39" t="s">
        <v>149</v>
      </c>
      <c r="DU105" s="39" t="s">
        <v>203</v>
      </c>
      <c r="DV105" s="39" t="s">
        <v>149</v>
      </c>
      <c r="DW105" s="39" t="s">
        <v>149</v>
      </c>
      <c r="DX105" s="39" t="s">
        <v>149</v>
      </c>
      <c r="DY105" s="39" t="s">
        <v>149</v>
      </c>
      <c r="DZ105" s="39" t="s">
        <v>149</v>
      </c>
      <c r="EA105" s="39" t="s">
        <v>149</v>
      </c>
      <c r="EB105" s="39" t="s">
        <v>149</v>
      </c>
      <c r="EC105" s="39" t="s">
        <v>149</v>
      </c>
      <c r="ED105" s="39" t="s">
        <v>149</v>
      </c>
      <c r="EE105" s="39" t="s">
        <v>149</v>
      </c>
      <c r="EF105" s="39" t="s">
        <v>149</v>
      </c>
      <c r="EG105" s="39" t="s">
        <v>323</v>
      </c>
      <c r="EH105" s="39" t="s">
        <v>149</v>
      </c>
      <c r="EI105" s="39" t="s">
        <v>149</v>
      </c>
      <c r="EJ105" s="39" t="s">
        <v>149</v>
      </c>
      <c r="EK105" s="39" t="s">
        <v>149</v>
      </c>
      <c r="EL105" s="39" t="s">
        <v>870</v>
      </c>
      <c r="EM105" s="39" t="s">
        <v>695</v>
      </c>
      <c r="EN105" s="39"/>
      <c r="EO105" s="39" t="s">
        <v>697</v>
      </c>
      <c r="EP105" s="39" t="s">
        <v>863</v>
      </c>
      <c r="EQ105" s="39" t="s">
        <v>864</v>
      </c>
      <c r="ER105" s="39" t="s">
        <v>712</v>
      </c>
      <c r="ES105" s="39" t="s">
        <v>865</v>
      </c>
    </row>
    <row r="106" spans="1:149" ht="15.75" customHeight="1" x14ac:dyDescent="0.35">
      <c r="A106" s="29">
        <v>104</v>
      </c>
      <c r="B106" s="30" t="s">
        <v>871</v>
      </c>
      <c r="C106" s="31" t="s">
        <v>867</v>
      </c>
      <c r="D106" s="30" t="s">
        <v>846</v>
      </c>
      <c r="E106" s="30" t="s">
        <v>859</v>
      </c>
      <c r="F106" s="30">
        <v>50</v>
      </c>
      <c r="G106" s="30">
        <v>3</v>
      </c>
      <c r="H106" s="30" t="s">
        <v>157</v>
      </c>
      <c r="I106" s="30" t="s">
        <v>158</v>
      </c>
      <c r="J106" s="38">
        <v>4000000</v>
      </c>
      <c r="K106" s="38">
        <v>3000000</v>
      </c>
      <c r="L106" s="30" t="s">
        <v>173</v>
      </c>
      <c r="M106" s="30" t="s">
        <v>848</v>
      </c>
      <c r="N106" s="30">
        <v>250</v>
      </c>
      <c r="O106" s="30" t="s">
        <v>241</v>
      </c>
      <c r="P106" s="30" t="s">
        <v>872</v>
      </c>
      <c r="Q106" s="30" t="s">
        <v>389</v>
      </c>
      <c r="R106" s="30" t="s">
        <v>149</v>
      </c>
      <c r="S106" s="30" t="s">
        <v>149</v>
      </c>
      <c r="T106" s="30" t="s">
        <v>149</v>
      </c>
      <c r="U106" s="30" t="s">
        <v>149</v>
      </c>
      <c r="V106" s="30" t="s">
        <v>149</v>
      </c>
      <c r="W106" s="30" t="s">
        <v>149</v>
      </c>
      <c r="X106" s="30" t="s">
        <v>149</v>
      </c>
      <c r="Y106" s="30" t="s">
        <v>149</v>
      </c>
      <c r="Z106" s="30" t="s">
        <v>149</v>
      </c>
      <c r="AA106" s="30" t="s">
        <v>149</v>
      </c>
      <c r="AB106" s="30" t="s">
        <v>149</v>
      </c>
      <c r="AC106" s="30" t="s">
        <v>149</v>
      </c>
      <c r="AD106" s="30" t="s">
        <v>149</v>
      </c>
      <c r="AE106" s="30" t="s">
        <v>149</v>
      </c>
      <c r="AF106" s="30" t="s">
        <v>149</v>
      </c>
      <c r="AG106" s="30" t="s">
        <v>149</v>
      </c>
      <c r="AH106" s="30" t="s">
        <v>149</v>
      </c>
      <c r="AI106" s="30" t="s">
        <v>149</v>
      </c>
      <c r="AJ106" s="30" t="s">
        <v>149</v>
      </c>
      <c r="AK106" s="30" t="s">
        <v>149</v>
      </c>
      <c r="AL106" s="30" t="s">
        <v>149</v>
      </c>
      <c r="AM106" s="30" t="s">
        <v>149</v>
      </c>
      <c r="AN106" s="30" t="s">
        <v>149</v>
      </c>
      <c r="AO106" s="30" t="s">
        <v>149</v>
      </c>
      <c r="AP106" s="30" t="s">
        <v>149</v>
      </c>
      <c r="AQ106" s="30" t="s">
        <v>149</v>
      </c>
      <c r="AR106" s="30" t="s">
        <v>149</v>
      </c>
      <c r="AS106" s="30" t="s">
        <v>149</v>
      </c>
      <c r="AT106" s="30" t="s">
        <v>149</v>
      </c>
      <c r="AU106" s="30" t="s">
        <v>149</v>
      </c>
      <c r="AV106" s="30" t="s">
        <v>149</v>
      </c>
      <c r="AW106" s="30" t="s">
        <v>149</v>
      </c>
      <c r="AX106" s="30" t="s">
        <v>149</v>
      </c>
      <c r="AY106" s="30" t="s">
        <v>149</v>
      </c>
      <c r="AZ106" s="30" t="s">
        <v>149</v>
      </c>
      <c r="BA106" s="30" t="s">
        <v>149</v>
      </c>
      <c r="BB106" s="30" t="s">
        <v>149</v>
      </c>
      <c r="BC106" s="25" t="s">
        <v>149</v>
      </c>
      <c r="BD106" s="30" t="s">
        <v>149</v>
      </c>
      <c r="BE106" s="30" t="s">
        <v>149</v>
      </c>
      <c r="BF106" s="30" t="s">
        <v>149</v>
      </c>
      <c r="BG106" s="30" t="s">
        <v>149</v>
      </c>
      <c r="BH106" s="30" t="s">
        <v>149</v>
      </c>
      <c r="BI106" s="30" t="s">
        <v>149</v>
      </c>
      <c r="BJ106" s="30" t="s">
        <v>149</v>
      </c>
      <c r="BK106" s="30" t="s">
        <v>149</v>
      </c>
      <c r="BL106" s="30" t="s">
        <v>149</v>
      </c>
      <c r="BM106" s="30" t="s">
        <v>149</v>
      </c>
      <c r="BN106" s="30" t="s">
        <v>149</v>
      </c>
      <c r="BO106" s="30" t="s">
        <v>149</v>
      </c>
      <c r="BP106" s="30" t="s">
        <v>149</v>
      </c>
      <c r="BQ106" s="30" t="s">
        <v>149</v>
      </c>
      <c r="BR106" s="30" t="s">
        <v>149</v>
      </c>
      <c r="BS106" s="30" t="s">
        <v>149</v>
      </c>
      <c r="BT106" s="30" t="s">
        <v>149</v>
      </c>
      <c r="BU106" s="30" t="s">
        <v>149</v>
      </c>
      <c r="BV106" s="30" t="s">
        <v>149</v>
      </c>
      <c r="BW106" s="30" t="s">
        <v>149</v>
      </c>
      <c r="BX106" s="30" t="s">
        <v>149</v>
      </c>
      <c r="BY106" s="30" t="s">
        <v>149</v>
      </c>
      <c r="BZ106" s="30" t="s">
        <v>149</v>
      </c>
      <c r="CA106" s="30" t="s">
        <v>149</v>
      </c>
      <c r="CB106" s="30" t="s">
        <v>149</v>
      </c>
      <c r="CC106" s="30" t="s">
        <v>149</v>
      </c>
      <c r="CD106" s="30" t="s">
        <v>149</v>
      </c>
      <c r="CE106" s="30" t="s">
        <v>149</v>
      </c>
      <c r="CF106" s="30" t="s">
        <v>149</v>
      </c>
      <c r="CG106" s="30" t="s">
        <v>149</v>
      </c>
      <c r="CH106" s="30" t="s">
        <v>149</v>
      </c>
      <c r="CI106" s="30" t="s">
        <v>149</v>
      </c>
      <c r="CJ106" s="30" t="s">
        <v>149</v>
      </c>
      <c r="CK106" s="30" t="s">
        <v>149</v>
      </c>
      <c r="CL106" s="30" t="s">
        <v>149</v>
      </c>
      <c r="CM106" s="30" t="s">
        <v>149</v>
      </c>
      <c r="CN106" s="30" t="s">
        <v>149</v>
      </c>
      <c r="CO106" s="30" t="s">
        <v>149</v>
      </c>
      <c r="CP106" s="30" t="s">
        <v>149</v>
      </c>
      <c r="CQ106" s="39" t="s">
        <v>149</v>
      </c>
      <c r="CR106" s="39" t="s">
        <v>149</v>
      </c>
      <c r="CS106" s="39" t="s">
        <v>149</v>
      </c>
      <c r="CT106" s="39" t="s">
        <v>323</v>
      </c>
      <c r="CU106" s="39" t="s">
        <v>149</v>
      </c>
      <c r="CV106" s="39" t="s">
        <v>203</v>
      </c>
      <c r="CW106" s="39" t="s">
        <v>203</v>
      </c>
      <c r="CX106" s="39" t="s">
        <v>149</v>
      </c>
      <c r="CY106" s="39" t="s">
        <v>323</v>
      </c>
      <c r="CZ106" s="39" t="s">
        <v>149</v>
      </c>
      <c r="DA106" s="39" t="s">
        <v>149</v>
      </c>
      <c r="DB106" s="39" t="s">
        <v>160</v>
      </c>
      <c r="DC106" s="39" t="s">
        <v>149</v>
      </c>
      <c r="DD106" s="39" t="s">
        <v>149</v>
      </c>
      <c r="DE106" s="39" t="s">
        <v>149</v>
      </c>
      <c r="DF106" s="39" t="s">
        <v>149</v>
      </c>
      <c r="DG106" s="39" t="s">
        <v>149</v>
      </c>
      <c r="DH106" s="39" t="s">
        <v>149</v>
      </c>
      <c r="DI106" s="39" t="s">
        <v>149</v>
      </c>
      <c r="DJ106" s="39" t="s">
        <v>148</v>
      </c>
      <c r="DK106" s="39" t="s">
        <v>323</v>
      </c>
      <c r="DL106" s="39" t="s">
        <v>149</v>
      </c>
      <c r="DM106" s="39" t="s">
        <v>149</v>
      </c>
      <c r="DN106" s="39" t="s">
        <v>203</v>
      </c>
      <c r="DO106" s="39" t="s">
        <v>323</v>
      </c>
      <c r="DP106" s="39" t="s">
        <v>203</v>
      </c>
      <c r="DQ106" s="39" t="s">
        <v>149</v>
      </c>
      <c r="DR106" s="39" t="s">
        <v>323</v>
      </c>
      <c r="DS106" s="39" t="s">
        <v>149</v>
      </c>
      <c r="DT106" s="39" t="s">
        <v>160</v>
      </c>
      <c r="DU106" s="39" t="s">
        <v>323</v>
      </c>
      <c r="DV106" s="39" t="s">
        <v>149</v>
      </c>
      <c r="DW106" s="39" t="s">
        <v>160</v>
      </c>
      <c r="DX106" s="39" t="s">
        <v>149</v>
      </c>
      <c r="DY106" s="39" t="s">
        <v>323</v>
      </c>
      <c r="DZ106" s="39" t="s">
        <v>149</v>
      </c>
      <c r="EA106" s="39" t="s">
        <v>149</v>
      </c>
      <c r="EB106" s="39" t="s">
        <v>323</v>
      </c>
      <c r="EC106" s="39" t="s">
        <v>149</v>
      </c>
      <c r="ED106" s="39" t="s">
        <v>323</v>
      </c>
      <c r="EE106" s="39" t="s">
        <v>149</v>
      </c>
      <c r="EF106" s="39" t="s">
        <v>323</v>
      </c>
      <c r="EG106" s="39" t="s">
        <v>149</v>
      </c>
      <c r="EH106" s="39" t="s">
        <v>149</v>
      </c>
      <c r="EI106" s="39" t="s">
        <v>149</v>
      </c>
      <c r="EJ106" s="39" t="s">
        <v>149</v>
      </c>
      <c r="EK106" s="39" t="s">
        <v>149</v>
      </c>
      <c r="EL106" s="39" t="s">
        <v>873</v>
      </c>
      <c r="EM106" s="39" t="s">
        <v>874</v>
      </c>
      <c r="EN106" s="39" t="s">
        <v>875</v>
      </c>
      <c r="EO106" s="39" t="s">
        <v>876</v>
      </c>
      <c r="EP106" s="39" t="s">
        <v>877</v>
      </c>
      <c r="EQ106" s="39" t="s">
        <v>878</v>
      </c>
      <c r="ER106" s="39" t="s">
        <v>879</v>
      </c>
      <c r="ES106" s="39" t="s">
        <v>874</v>
      </c>
    </row>
    <row r="107" spans="1:149" ht="15.75" customHeight="1" x14ac:dyDescent="0.35">
      <c r="A107" s="29">
        <v>105</v>
      </c>
      <c r="B107" s="30" t="s">
        <v>880</v>
      </c>
      <c r="C107" s="31" t="s">
        <v>867</v>
      </c>
      <c r="D107" s="30" t="s">
        <v>846</v>
      </c>
      <c r="E107" s="30" t="s">
        <v>859</v>
      </c>
      <c r="F107" s="30">
        <v>48</v>
      </c>
      <c r="G107" s="30">
        <v>4</v>
      </c>
      <c r="H107" s="30" t="s">
        <v>157</v>
      </c>
      <c r="I107" s="30" t="s">
        <v>158</v>
      </c>
      <c r="J107" s="38">
        <v>4000000</v>
      </c>
      <c r="K107" s="38">
        <v>3000000</v>
      </c>
      <c r="L107" s="30" t="s">
        <v>255</v>
      </c>
      <c r="M107" s="30" t="s">
        <v>848</v>
      </c>
      <c r="N107" s="30">
        <v>250</v>
      </c>
      <c r="O107" s="30" t="s">
        <v>241</v>
      </c>
      <c r="P107" s="30" t="s">
        <v>860</v>
      </c>
      <c r="Q107" s="30" t="s">
        <v>389</v>
      </c>
      <c r="R107" s="30" t="s">
        <v>149</v>
      </c>
      <c r="S107" s="30" t="s">
        <v>149</v>
      </c>
      <c r="T107" s="30" t="s">
        <v>149</v>
      </c>
      <c r="U107" s="30" t="s">
        <v>149</v>
      </c>
      <c r="V107" s="30" t="s">
        <v>149</v>
      </c>
      <c r="W107" s="30" t="s">
        <v>149</v>
      </c>
      <c r="X107" s="30" t="s">
        <v>203</v>
      </c>
      <c r="Y107" s="30" t="s">
        <v>203</v>
      </c>
      <c r="Z107" s="30" t="s">
        <v>149</v>
      </c>
      <c r="AA107" s="30" t="s">
        <v>149</v>
      </c>
      <c r="AB107" s="30" t="s">
        <v>149</v>
      </c>
      <c r="AC107" s="30" t="s">
        <v>149</v>
      </c>
      <c r="AD107" s="30" t="s">
        <v>149</v>
      </c>
      <c r="AE107" s="30" t="s">
        <v>149</v>
      </c>
      <c r="AF107" s="30" t="s">
        <v>149</v>
      </c>
      <c r="AG107" s="30" t="s">
        <v>149</v>
      </c>
      <c r="AH107" s="30" t="s">
        <v>149</v>
      </c>
      <c r="AI107" s="30" t="s">
        <v>149</v>
      </c>
      <c r="AJ107" s="30" t="s">
        <v>160</v>
      </c>
      <c r="AK107" s="30" t="s">
        <v>149</v>
      </c>
      <c r="AL107" s="30" t="s">
        <v>149</v>
      </c>
      <c r="AM107" s="30" t="s">
        <v>149</v>
      </c>
      <c r="AN107" s="30" t="s">
        <v>160</v>
      </c>
      <c r="AO107" s="30" t="s">
        <v>149</v>
      </c>
      <c r="AP107" s="30" t="s">
        <v>149</v>
      </c>
      <c r="AQ107" s="30" t="s">
        <v>149</v>
      </c>
      <c r="AR107" s="30" t="s">
        <v>149</v>
      </c>
      <c r="AS107" s="30" t="s">
        <v>149</v>
      </c>
      <c r="AT107" s="30" t="s">
        <v>149</v>
      </c>
      <c r="AU107" s="30" t="s">
        <v>149</v>
      </c>
      <c r="AV107" s="30" t="s">
        <v>323</v>
      </c>
      <c r="AW107" s="30" t="s">
        <v>149</v>
      </c>
      <c r="AX107" s="30" t="s">
        <v>149</v>
      </c>
      <c r="AY107" s="30" t="s">
        <v>149</v>
      </c>
      <c r="AZ107" s="30" t="s">
        <v>149</v>
      </c>
      <c r="BA107" s="30" t="s">
        <v>149</v>
      </c>
      <c r="BB107" s="30" t="s">
        <v>149</v>
      </c>
      <c r="BC107" s="25" t="s">
        <v>149</v>
      </c>
      <c r="BD107" s="30" t="s">
        <v>149</v>
      </c>
      <c r="BE107" s="30" t="s">
        <v>149</v>
      </c>
      <c r="BF107" s="30" t="s">
        <v>149</v>
      </c>
      <c r="BG107" s="30" t="s">
        <v>149</v>
      </c>
      <c r="BH107" s="30" t="s">
        <v>323</v>
      </c>
      <c r="BI107" s="30" t="s">
        <v>149</v>
      </c>
      <c r="BJ107" s="30" t="s">
        <v>149</v>
      </c>
      <c r="BK107" s="30" t="s">
        <v>149</v>
      </c>
      <c r="BL107" s="30" t="s">
        <v>149</v>
      </c>
      <c r="BM107" s="30" t="s">
        <v>149</v>
      </c>
      <c r="BN107" s="30" t="s">
        <v>149</v>
      </c>
      <c r="BO107" s="30" t="s">
        <v>149</v>
      </c>
      <c r="BP107" s="30" t="s">
        <v>149</v>
      </c>
      <c r="BQ107" s="30" t="s">
        <v>149</v>
      </c>
      <c r="BR107" s="30" t="s">
        <v>323</v>
      </c>
      <c r="BS107" s="30" t="s">
        <v>323</v>
      </c>
      <c r="BT107" s="30" t="s">
        <v>149</v>
      </c>
      <c r="BU107" s="30" t="s">
        <v>203</v>
      </c>
      <c r="BV107" s="30" t="s">
        <v>149</v>
      </c>
      <c r="BW107" s="30" t="s">
        <v>323</v>
      </c>
      <c r="BX107" s="30" t="s">
        <v>149</v>
      </c>
      <c r="BY107" s="30" t="s">
        <v>149</v>
      </c>
      <c r="BZ107" s="30" t="s">
        <v>149</v>
      </c>
      <c r="CA107" s="30" t="s">
        <v>149</v>
      </c>
      <c r="CB107" s="30" t="s">
        <v>149</v>
      </c>
      <c r="CC107" s="30" t="s">
        <v>149</v>
      </c>
      <c r="CD107" s="30" t="s">
        <v>149</v>
      </c>
      <c r="CE107" s="30" t="s">
        <v>323</v>
      </c>
      <c r="CF107" s="30" t="s">
        <v>149</v>
      </c>
      <c r="CG107" s="30" t="s">
        <v>149</v>
      </c>
      <c r="CH107" s="30" t="s">
        <v>203</v>
      </c>
      <c r="CI107" s="30" t="s">
        <v>149</v>
      </c>
      <c r="CJ107" s="30" t="s">
        <v>149</v>
      </c>
      <c r="CK107" s="30" t="s">
        <v>149</v>
      </c>
      <c r="CL107" s="30" t="s">
        <v>149</v>
      </c>
      <c r="CM107" s="30" t="s">
        <v>203</v>
      </c>
      <c r="CN107" s="30" t="s">
        <v>149</v>
      </c>
      <c r="CO107" s="30" t="s">
        <v>149</v>
      </c>
      <c r="CP107" s="30" t="s">
        <v>149</v>
      </c>
      <c r="CQ107" s="39" t="s">
        <v>149</v>
      </c>
      <c r="CR107" s="39" t="s">
        <v>149</v>
      </c>
      <c r="CS107" s="39" t="s">
        <v>149</v>
      </c>
      <c r="CT107" s="39" t="s">
        <v>149</v>
      </c>
      <c r="CU107" s="39" t="s">
        <v>149</v>
      </c>
      <c r="CV107" s="39" t="s">
        <v>149</v>
      </c>
      <c r="CW107" s="39" t="s">
        <v>149</v>
      </c>
      <c r="CX107" s="39" t="s">
        <v>149</v>
      </c>
      <c r="CY107" s="39" t="s">
        <v>149</v>
      </c>
      <c r="CZ107" s="39" t="s">
        <v>149</v>
      </c>
      <c r="DA107" s="39" t="s">
        <v>149</v>
      </c>
      <c r="DB107" s="39" t="s">
        <v>149</v>
      </c>
      <c r="DC107" s="39" t="s">
        <v>149</v>
      </c>
      <c r="DD107" s="39" t="s">
        <v>160</v>
      </c>
      <c r="DE107" s="39" t="s">
        <v>159</v>
      </c>
      <c r="DF107" s="39" t="s">
        <v>323</v>
      </c>
      <c r="DG107" s="39" t="s">
        <v>149</v>
      </c>
      <c r="DH107" s="39" t="s">
        <v>149</v>
      </c>
      <c r="DI107" s="39" t="s">
        <v>149</v>
      </c>
      <c r="DJ107" s="39" t="s">
        <v>149</v>
      </c>
      <c r="DK107" s="39" t="s">
        <v>149</v>
      </c>
      <c r="DL107" s="39" t="s">
        <v>149</v>
      </c>
      <c r="DM107" s="39" t="s">
        <v>149</v>
      </c>
      <c r="DN107" s="39" t="s">
        <v>149</v>
      </c>
      <c r="DO107" s="39" t="s">
        <v>149</v>
      </c>
      <c r="DP107" s="39" t="s">
        <v>323</v>
      </c>
      <c r="DQ107" s="39" t="s">
        <v>149</v>
      </c>
      <c r="DR107" s="39" t="s">
        <v>149</v>
      </c>
      <c r="DS107" s="39" t="s">
        <v>149</v>
      </c>
      <c r="DT107" s="39" t="s">
        <v>149</v>
      </c>
      <c r="DU107" s="39" t="s">
        <v>149</v>
      </c>
      <c r="DV107" s="39" t="s">
        <v>149</v>
      </c>
      <c r="DW107" s="39" t="s">
        <v>149</v>
      </c>
      <c r="DX107" s="39" t="s">
        <v>149</v>
      </c>
      <c r="DY107" s="39" t="s">
        <v>149</v>
      </c>
      <c r="DZ107" s="39" t="s">
        <v>149</v>
      </c>
      <c r="EA107" s="39" t="s">
        <v>149</v>
      </c>
      <c r="EB107" s="39" t="s">
        <v>149</v>
      </c>
      <c r="EC107" s="39" t="s">
        <v>203</v>
      </c>
      <c r="ED107" s="39" t="s">
        <v>203</v>
      </c>
      <c r="EE107" s="39" t="s">
        <v>149</v>
      </c>
      <c r="EF107" s="39" t="s">
        <v>149</v>
      </c>
      <c r="EG107" s="39" t="s">
        <v>149</v>
      </c>
      <c r="EH107" s="39" t="s">
        <v>149</v>
      </c>
      <c r="EI107" s="39" t="s">
        <v>149</v>
      </c>
      <c r="EJ107" s="39" t="s">
        <v>149</v>
      </c>
      <c r="EK107" s="39" t="s">
        <v>149</v>
      </c>
      <c r="EL107" s="39" t="s">
        <v>873</v>
      </c>
      <c r="EM107" s="39" t="s">
        <v>874</v>
      </c>
      <c r="EN107" s="39" t="s">
        <v>875</v>
      </c>
      <c r="EO107" s="39" t="s">
        <v>876</v>
      </c>
      <c r="EP107" s="39" t="s">
        <v>877</v>
      </c>
      <c r="EQ107" s="39" t="s">
        <v>878</v>
      </c>
      <c r="ER107" s="39" t="s">
        <v>879</v>
      </c>
      <c r="ES107" s="39" t="s">
        <v>874</v>
      </c>
    </row>
    <row r="108" spans="1:149" ht="15.75" customHeight="1" x14ac:dyDescent="0.35">
      <c r="A108" s="29">
        <v>106</v>
      </c>
      <c r="B108" s="30" t="s">
        <v>881</v>
      </c>
      <c r="C108" s="31" t="s">
        <v>799</v>
      </c>
      <c r="D108" s="30" t="s">
        <v>846</v>
      </c>
      <c r="E108" s="30" t="s">
        <v>859</v>
      </c>
      <c r="F108" s="30">
        <v>50</v>
      </c>
      <c r="G108" s="30">
        <v>3</v>
      </c>
      <c r="H108" s="30" t="s">
        <v>157</v>
      </c>
      <c r="I108" s="30" t="s">
        <v>158</v>
      </c>
      <c r="J108" s="38">
        <v>3000000</v>
      </c>
      <c r="K108" s="38">
        <v>2500000</v>
      </c>
      <c r="L108" s="30" t="s">
        <v>318</v>
      </c>
      <c r="M108" s="30" t="s">
        <v>848</v>
      </c>
      <c r="N108" s="30">
        <v>125</v>
      </c>
      <c r="O108" s="30" t="s">
        <v>356</v>
      </c>
      <c r="P108" s="30" t="s">
        <v>882</v>
      </c>
      <c r="Q108" s="30" t="s">
        <v>389</v>
      </c>
      <c r="R108" s="30" t="s">
        <v>149</v>
      </c>
      <c r="S108" s="30" t="s">
        <v>149</v>
      </c>
      <c r="T108" s="30" t="s">
        <v>149</v>
      </c>
      <c r="U108" s="30" t="s">
        <v>149</v>
      </c>
      <c r="V108" s="30" t="s">
        <v>149</v>
      </c>
      <c r="W108" s="30" t="s">
        <v>149</v>
      </c>
      <c r="X108" s="30" t="s">
        <v>149</v>
      </c>
      <c r="Y108" s="30" t="s">
        <v>149</v>
      </c>
      <c r="Z108" s="30" t="s">
        <v>149</v>
      </c>
      <c r="AA108" s="30" t="s">
        <v>149</v>
      </c>
      <c r="AB108" s="30" t="s">
        <v>149</v>
      </c>
      <c r="AC108" s="30" t="s">
        <v>149</v>
      </c>
      <c r="AD108" s="30" t="s">
        <v>149</v>
      </c>
      <c r="AE108" s="30" t="s">
        <v>149</v>
      </c>
      <c r="AF108" s="30" t="s">
        <v>149</v>
      </c>
      <c r="AG108" s="30" t="s">
        <v>149</v>
      </c>
      <c r="AH108" s="30" t="s">
        <v>149</v>
      </c>
      <c r="AI108" s="30" t="s">
        <v>149</v>
      </c>
      <c r="AJ108" s="30" t="s">
        <v>149</v>
      </c>
      <c r="AK108" s="30" t="s">
        <v>149</v>
      </c>
      <c r="AL108" s="30" t="s">
        <v>149</v>
      </c>
      <c r="AM108" s="30" t="s">
        <v>149</v>
      </c>
      <c r="AN108" s="30" t="s">
        <v>149</v>
      </c>
      <c r="AO108" s="30" t="s">
        <v>149</v>
      </c>
      <c r="AP108" s="30" t="s">
        <v>149</v>
      </c>
      <c r="AQ108" s="30" t="s">
        <v>149</v>
      </c>
      <c r="AR108" s="30" t="s">
        <v>149</v>
      </c>
      <c r="AS108" s="30" t="s">
        <v>149</v>
      </c>
      <c r="AT108" s="30" t="s">
        <v>149</v>
      </c>
      <c r="AU108" s="30" t="s">
        <v>149</v>
      </c>
      <c r="AV108" s="30" t="s">
        <v>149</v>
      </c>
      <c r="AW108" s="30" t="s">
        <v>149</v>
      </c>
      <c r="AX108" s="30" t="s">
        <v>149</v>
      </c>
      <c r="AY108" s="30" t="s">
        <v>149</v>
      </c>
      <c r="AZ108" s="30" t="s">
        <v>149</v>
      </c>
      <c r="BA108" s="30" t="s">
        <v>149</v>
      </c>
      <c r="BB108" s="30" t="s">
        <v>149</v>
      </c>
      <c r="BC108" s="25" t="s">
        <v>149</v>
      </c>
      <c r="BD108" s="30" t="s">
        <v>323</v>
      </c>
      <c r="BE108" s="30" t="s">
        <v>323</v>
      </c>
      <c r="BF108" s="30" t="s">
        <v>323</v>
      </c>
      <c r="BG108" s="30" t="s">
        <v>149</v>
      </c>
      <c r="BH108" s="30" t="s">
        <v>149</v>
      </c>
      <c r="BI108" s="30" t="s">
        <v>161</v>
      </c>
      <c r="BJ108" s="30" t="s">
        <v>149</v>
      </c>
      <c r="BK108" s="30" t="s">
        <v>149</v>
      </c>
      <c r="BL108" s="30" t="s">
        <v>149</v>
      </c>
      <c r="BM108" s="30" t="s">
        <v>149</v>
      </c>
      <c r="BN108" s="30" t="s">
        <v>149</v>
      </c>
      <c r="BO108" s="30" t="s">
        <v>323</v>
      </c>
      <c r="BP108" s="30" t="s">
        <v>323</v>
      </c>
      <c r="BQ108" s="30" t="s">
        <v>323</v>
      </c>
      <c r="BR108" s="30" t="s">
        <v>323</v>
      </c>
      <c r="BS108" s="30" t="s">
        <v>149</v>
      </c>
      <c r="BT108" s="30" t="s">
        <v>149</v>
      </c>
      <c r="BU108" s="30" t="s">
        <v>149</v>
      </c>
      <c r="BV108" s="30" t="s">
        <v>149</v>
      </c>
      <c r="BW108" s="30" t="s">
        <v>323</v>
      </c>
      <c r="BX108" s="30" t="s">
        <v>161</v>
      </c>
      <c r="BY108" s="30" t="s">
        <v>161</v>
      </c>
      <c r="BZ108" s="30" t="s">
        <v>149</v>
      </c>
      <c r="CA108" s="30" t="s">
        <v>149</v>
      </c>
      <c r="CB108" s="30" t="s">
        <v>149</v>
      </c>
      <c r="CC108" s="30" t="s">
        <v>149</v>
      </c>
      <c r="CD108" s="30" t="s">
        <v>149</v>
      </c>
      <c r="CE108" s="30" t="s">
        <v>323</v>
      </c>
      <c r="CF108" s="30" t="s">
        <v>161</v>
      </c>
      <c r="CG108" s="30" t="s">
        <v>149</v>
      </c>
      <c r="CH108" s="30" t="s">
        <v>149</v>
      </c>
      <c r="CI108" s="30" t="s">
        <v>149</v>
      </c>
      <c r="CJ108" s="30" t="s">
        <v>149</v>
      </c>
      <c r="CK108" s="30" t="s">
        <v>149</v>
      </c>
      <c r="CL108" s="30" t="s">
        <v>149</v>
      </c>
      <c r="CM108" s="30" t="s">
        <v>161</v>
      </c>
      <c r="CN108" s="30" t="s">
        <v>161</v>
      </c>
      <c r="CO108" s="30" t="s">
        <v>149</v>
      </c>
      <c r="CP108" s="30" t="s">
        <v>161</v>
      </c>
      <c r="CQ108" s="39" t="s">
        <v>159</v>
      </c>
      <c r="CR108" s="39" t="s">
        <v>323</v>
      </c>
      <c r="CS108" s="39" t="s">
        <v>323</v>
      </c>
      <c r="CT108" s="39" t="s">
        <v>149</v>
      </c>
      <c r="CU108" s="39" t="s">
        <v>159</v>
      </c>
      <c r="CV108" s="39" t="s">
        <v>159</v>
      </c>
      <c r="CW108" s="39" t="s">
        <v>149</v>
      </c>
      <c r="CX108" s="39" t="s">
        <v>149</v>
      </c>
      <c r="CY108" s="39" t="s">
        <v>323</v>
      </c>
      <c r="CZ108" s="39" t="s">
        <v>149</v>
      </c>
      <c r="DA108" s="39" t="s">
        <v>161</v>
      </c>
      <c r="DB108" s="39" t="s">
        <v>149</v>
      </c>
      <c r="DC108" s="39" t="s">
        <v>149</v>
      </c>
      <c r="DD108" s="39" t="s">
        <v>149</v>
      </c>
      <c r="DE108" s="39" t="s">
        <v>323</v>
      </c>
      <c r="DF108" s="39" t="s">
        <v>323</v>
      </c>
      <c r="DG108" s="39" t="s">
        <v>161</v>
      </c>
      <c r="DH108" s="39" t="s">
        <v>161</v>
      </c>
      <c r="DI108" s="39" t="s">
        <v>149</v>
      </c>
      <c r="DJ108" s="39" t="s">
        <v>149</v>
      </c>
      <c r="DK108" s="39" t="s">
        <v>149</v>
      </c>
      <c r="DL108" s="39" t="s">
        <v>149</v>
      </c>
      <c r="DM108" s="39" t="s">
        <v>161</v>
      </c>
      <c r="DN108" s="39" t="s">
        <v>150</v>
      </c>
      <c r="DO108" s="39" t="s">
        <v>149</v>
      </c>
      <c r="DP108" s="39" t="s">
        <v>149</v>
      </c>
      <c r="DQ108" s="39" t="s">
        <v>149</v>
      </c>
      <c r="DR108" s="39" t="s">
        <v>149</v>
      </c>
      <c r="DS108" s="39" t="s">
        <v>149</v>
      </c>
      <c r="DT108" s="39" t="s">
        <v>149</v>
      </c>
      <c r="DU108" s="39" t="s">
        <v>149</v>
      </c>
      <c r="DV108" s="39" t="s">
        <v>149</v>
      </c>
      <c r="DW108" s="39" t="s">
        <v>149</v>
      </c>
      <c r="DX108" s="39" t="s">
        <v>149</v>
      </c>
      <c r="DY108" s="39" t="s">
        <v>149</v>
      </c>
      <c r="DZ108" s="39" t="s">
        <v>323</v>
      </c>
      <c r="EA108" s="39" t="s">
        <v>161</v>
      </c>
      <c r="EB108" s="39" t="s">
        <v>149</v>
      </c>
      <c r="EC108" s="39" t="s">
        <v>149</v>
      </c>
      <c r="ED108" s="39" t="s">
        <v>149</v>
      </c>
      <c r="EE108" s="39" t="s">
        <v>149</v>
      </c>
      <c r="EF108" s="39" t="s">
        <v>323</v>
      </c>
      <c r="EG108" s="39" t="s">
        <v>323</v>
      </c>
      <c r="EH108" s="39" t="s">
        <v>149</v>
      </c>
      <c r="EI108" s="39" t="s">
        <v>149</v>
      </c>
      <c r="EJ108" s="39" t="s">
        <v>149</v>
      </c>
      <c r="EK108" s="39" t="s">
        <v>149</v>
      </c>
      <c r="EL108" s="39" t="s">
        <v>883</v>
      </c>
      <c r="EM108" s="39" t="s">
        <v>874</v>
      </c>
      <c r="EN108" s="39" t="s">
        <v>875</v>
      </c>
      <c r="EO108" s="39" t="s">
        <v>876</v>
      </c>
      <c r="EP108" s="39" t="s">
        <v>877</v>
      </c>
      <c r="EQ108" s="39" t="s">
        <v>878</v>
      </c>
      <c r="ER108" s="39" t="s">
        <v>879</v>
      </c>
      <c r="ES108" s="39" t="s">
        <v>874</v>
      </c>
    </row>
    <row r="109" spans="1:149" ht="15.75" customHeight="1" x14ac:dyDescent="0.35">
      <c r="A109" s="29">
        <v>107</v>
      </c>
      <c r="B109" s="30" t="s">
        <v>884</v>
      </c>
      <c r="C109" s="31" t="s">
        <v>799</v>
      </c>
      <c r="D109" s="30" t="s">
        <v>846</v>
      </c>
      <c r="E109" s="30" t="s">
        <v>859</v>
      </c>
      <c r="F109" s="30">
        <v>70</v>
      </c>
      <c r="G109" s="30">
        <v>3</v>
      </c>
      <c r="H109" s="30" t="s">
        <v>157</v>
      </c>
      <c r="I109" s="30" t="s">
        <v>210</v>
      </c>
      <c r="J109" s="38">
        <v>4000000</v>
      </c>
      <c r="K109" s="38">
        <v>3000000</v>
      </c>
      <c r="L109" s="30" t="s">
        <v>173</v>
      </c>
      <c r="M109" s="30" t="s">
        <v>848</v>
      </c>
      <c r="N109" s="30">
        <v>250</v>
      </c>
      <c r="O109" s="30" t="s">
        <v>241</v>
      </c>
      <c r="P109" s="30" t="s">
        <v>885</v>
      </c>
      <c r="Q109" s="30" t="s">
        <v>886</v>
      </c>
      <c r="R109" s="30" t="s">
        <v>149</v>
      </c>
      <c r="S109" s="30" t="s">
        <v>149</v>
      </c>
      <c r="T109" s="30" t="s">
        <v>149</v>
      </c>
      <c r="U109" s="30" t="s">
        <v>149</v>
      </c>
      <c r="V109" s="30" t="s">
        <v>149</v>
      </c>
      <c r="W109" s="30" t="s">
        <v>149</v>
      </c>
      <c r="X109" s="30" t="s">
        <v>149</v>
      </c>
      <c r="Y109" s="30" t="s">
        <v>149</v>
      </c>
      <c r="Z109" s="30" t="s">
        <v>149</v>
      </c>
      <c r="AA109" s="30" t="s">
        <v>149</v>
      </c>
      <c r="AB109" s="30" t="s">
        <v>149</v>
      </c>
      <c r="AC109" s="30" t="s">
        <v>149</v>
      </c>
      <c r="AD109" s="30" t="s">
        <v>149</v>
      </c>
      <c r="AE109" s="30" t="s">
        <v>149</v>
      </c>
      <c r="AF109" s="30" t="s">
        <v>149</v>
      </c>
      <c r="AG109" s="30" t="s">
        <v>149</v>
      </c>
      <c r="AH109" s="30" t="s">
        <v>149</v>
      </c>
      <c r="AI109" s="30" t="s">
        <v>149</v>
      </c>
      <c r="AJ109" s="30" t="s">
        <v>149</v>
      </c>
      <c r="AK109" s="30" t="s">
        <v>149</v>
      </c>
      <c r="AL109" s="30" t="s">
        <v>149</v>
      </c>
      <c r="AM109" s="30" t="s">
        <v>149</v>
      </c>
      <c r="AN109" s="30" t="s">
        <v>149</v>
      </c>
      <c r="AO109" s="30" t="s">
        <v>149</v>
      </c>
      <c r="AP109" s="30" t="s">
        <v>149</v>
      </c>
      <c r="AQ109" s="30" t="s">
        <v>149</v>
      </c>
      <c r="AR109" s="30" t="s">
        <v>149</v>
      </c>
      <c r="AS109" s="30" t="s">
        <v>149</v>
      </c>
      <c r="AT109" s="30" t="s">
        <v>149</v>
      </c>
      <c r="AU109" s="30" t="s">
        <v>149</v>
      </c>
      <c r="AV109" s="30" t="s">
        <v>149</v>
      </c>
      <c r="AW109" s="30" t="s">
        <v>149</v>
      </c>
      <c r="AX109" s="30" t="s">
        <v>149</v>
      </c>
      <c r="AY109" s="30" t="s">
        <v>161</v>
      </c>
      <c r="AZ109" s="30" t="s">
        <v>149</v>
      </c>
      <c r="BA109" s="30" t="s">
        <v>149</v>
      </c>
      <c r="BB109" s="30" t="s">
        <v>149</v>
      </c>
      <c r="BC109" s="25" t="s">
        <v>149</v>
      </c>
      <c r="BD109" s="30" t="s">
        <v>323</v>
      </c>
      <c r="BE109" s="30" t="s">
        <v>149</v>
      </c>
      <c r="BF109" s="30" t="s">
        <v>149</v>
      </c>
      <c r="BG109" s="30" t="s">
        <v>149</v>
      </c>
      <c r="BH109" s="30" t="s">
        <v>149</v>
      </c>
      <c r="BI109" s="30" t="s">
        <v>149</v>
      </c>
      <c r="BJ109" s="30" t="s">
        <v>149</v>
      </c>
      <c r="BK109" s="30" t="s">
        <v>149</v>
      </c>
      <c r="BL109" s="30" t="s">
        <v>149</v>
      </c>
      <c r="BM109" s="30" t="s">
        <v>149</v>
      </c>
      <c r="BN109" s="30" t="s">
        <v>149</v>
      </c>
      <c r="BO109" s="30" t="s">
        <v>149</v>
      </c>
      <c r="BP109" s="30" t="s">
        <v>149</v>
      </c>
      <c r="BQ109" s="30" t="s">
        <v>149</v>
      </c>
      <c r="BR109" s="30" t="s">
        <v>149</v>
      </c>
      <c r="BS109" s="30" t="s">
        <v>149</v>
      </c>
      <c r="BT109" s="30" t="s">
        <v>149</v>
      </c>
      <c r="BU109" s="30" t="s">
        <v>149</v>
      </c>
      <c r="BV109" s="30" t="s">
        <v>149</v>
      </c>
      <c r="BW109" s="30" t="s">
        <v>149</v>
      </c>
      <c r="BX109" s="30" t="s">
        <v>149</v>
      </c>
      <c r="BY109" s="30" t="s">
        <v>149</v>
      </c>
      <c r="BZ109" s="30" t="s">
        <v>149</v>
      </c>
      <c r="CA109" s="30" t="s">
        <v>149</v>
      </c>
      <c r="CB109" s="30" t="s">
        <v>149</v>
      </c>
      <c r="CC109" s="30" t="s">
        <v>149</v>
      </c>
      <c r="CD109" s="30" t="s">
        <v>149</v>
      </c>
      <c r="CE109" s="30" t="s">
        <v>149</v>
      </c>
      <c r="CF109" s="30" t="s">
        <v>149</v>
      </c>
      <c r="CG109" s="30" t="s">
        <v>149</v>
      </c>
      <c r="CH109" s="30" t="s">
        <v>149</v>
      </c>
      <c r="CI109" s="30" t="s">
        <v>149</v>
      </c>
      <c r="CJ109" s="30" t="s">
        <v>149</v>
      </c>
      <c r="CK109" s="30" t="s">
        <v>149</v>
      </c>
      <c r="CL109" s="30" t="s">
        <v>149</v>
      </c>
      <c r="CM109" s="30" t="s">
        <v>149</v>
      </c>
      <c r="CN109" s="30" t="s">
        <v>149</v>
      </c>
      <c r="CO109" s="30" t="s">
        <v>149</v>
      </c>
      <c r="CP109" s="30" t="s">
        <v>149</v>
      </c>
      <c r="CQ109" s="39" t="s">
        <v>149</v>
      </c>
      <c r="CR109" s="39" t="s">
        <v>149</v>
      </c>
      <c r="CS109" s="39" t="s">
        <v>149</v>
      </c>
      <c r="CT109" s="39" t="s">
        <v>149</v>
      </c>
      <c r="CU109" s="39" t="s">
        <v>159</v>
      </c>
      <c r="CV109" s="39" t="s">
        <v>159</v>
      </c>
      <c r="CW109" s="39" t="s">
        <v>159</v>
      </c>
      <c r="CX109" s="39" t="s">
        <v>159</v>
      </c>
      <c r="CY109" s="39" t="s">
        <v>159</v>
      </c>
      <c r="CZ109" s="39" t="s">
        <v>159</v>
      </c>
      <c r="DA109" s="39" t="s">
        <v>159</v>
      </c>
      <c r="DB109" s="39" t="s">
        <v>159</v>
      </c>
      <c r="DC109" s="39" t="s">
        <v>159</v>
      </c>
      <c r="DD109" s="39" t="s">
        <v>159</v>
      </c>
      <c r="DE109" s="39" t="s">
        <v>159</v>
      </c>
      <c r="DF109" s="39" t="s">
        <v>159</v>
      </c>
      <c r="DG109" s="39" t="s">
        <v>159</v>
      </c>
      <c r="DH109" s="39" t="s">
        <v>159</v>
      </c>
      <c r="DI109" s="39" t="s">
        <v>159</v>
      </c>
      <c r="DJ109" s="39" t="s">
        <v>159</v>
      </c>
      <c r="DK109" s="39" t="s">
        <v>159</v>
      </c>
      <c r="DL109" s="39" t="s">
        <v>159</v>
      </c>
      <c r="DM109" s="39" t="s">
        <v>159</v>
      </c>
      <c r="DN109" s="39" t="s">
        <v>159</v>
      </c>
      <c r="DO109" s="39" t="s">
        <v>159</v>
      </c>
      <c r="DP109" s="39" t="s">
        <v>159</v>
      </c>
      <c r="DQ109" s="39" t="s">
        <v>159</v>
      </c>
      <c r="DR109" s="39" t="s">
        <v>159</v>
      </c>
      <c r="DS109" s="39" t="s">
        <v>159</v>
      </c>
      <c r="DT109" s="39" t="s">
        <v>159</v>
      </c>
      <c r="DU109" s="39" t="s">
        <v>159</v>
      </c>
      <c r="DV109" s="39" t="s">
        <v>159</v>
      </c>
      <c r="DW109" s="39" t="s">
        <v>159</v>
      </c>
      <c r="DX109" s="39" t="s">
        <v>159</v>
      </c>
      <c r="DY109" s="39" t="s">
        <v>159</v>
      </c>
      <c r="DZ109" s="39" t="s">
        <v>159</v>
      </c>
      <c r="EA109" s="39" t="s">
        <v>159</v>
      </c>
      <c r="EB109" s="39" t="s">
        <v>159</v>
      </c>
      <c r="EC109" s="39" t="s">
        <v>159</v>
      </c>
      <c r="ED109" s="39" t="s">
        <v>159</v>
      </c>
      <c r="EE109" s="39" t="s">
        <v>159</v>
      </c>
      <c r="EF109" s="39" t="s">
        <v>323</v>
      </c>
      <c r="EG109" s="39" t="s">
        <v>159</v>
      </c>
      <c r="EH109" s="39" t="s">
        <v>159</v>
      </c>
      <c r="EI109" s="39" t="s">
        <v>159</v>
      </c>
      <c r="EJ109" s="39" t="s">
        <v>159</v>
      </c>
      <c r="EK109" s="39" t="s">
        <v>159</v>
      </c>
      <c r="EL109" s="39" t="s">
        <v>883</v>
      </c>
      <c r="EM109" s="39" t="s">
        <v>874</v>
      </c>
      <c r="EN109" s="39" t="s">
        <v>875</v>
      </c>
      <c r="EO109" s="39" t="s">
        <v>876</v>
      </c>
      <c r="EP109" s="39" t="s">
        <v>877</v>
      </c>
      <c r="EQ109" s="39" t="s">
        <v>878</v>
      </c>
      <c r="ER109" s="39" t="s">
        <v>879</v>
      </c>
      <c r="ES109" s="39" t="s">
        <v>874</v>
      </c>
    </row>
    <row r="110" spans="1:149" ht="15.75" customHeight="1" x14ac:dyDescent="0.35">
      <c r="A110" s="29">
        <v>108</v>
      </c>
      <c r="B110" s="30" t="s">
        <v>887</v>
      </c>
      <c r="C110" s="31" t="s">
        <v>888</v>
      </c>
      <c r="D110" s="30" t="s">
        <v>846</v>
      </c>
      <c r="E110" s="30" t="s">
        <v>859</v>
      </c>
      <c r="F110" s="30">
        <v>45</v>
      </c>
      <c r="G110" s="30">
        <v>3</v>
      </c>
      <c r="H110" s="30" t="s">
        <v>157</v>
      </c>
      <c r="I110" s="30" t="s">
        <v>158</v>
      </c>
      <c r="J110" s="38">
        <v>4000000</v>
      </c>
      <c r="K110" s="38">
        <v>2500000</v>
      </c>
      <c r="L110" s="30" t="s">
        <v>173</v>
      </c>
      <c r="M110" s="30" t="s">
        <v>848</v>
      </c>
      <c r="N110" s="30">
        <v>250</v>
      </c>
      <c r="O110" s="30" t="s">
        <v>241</v>
      </c>
      <c r="P110" s="30" t="s">
        <v>889</v>
      </c>
      <c r="Q110" s="30" t="s">
        <v>389</v>
      </c>
      <c r="R110" s="30" t="s">
        <v>149</v>
      </c>
      <c r="S110" s="30" t="s">
        <v>149</v>
      </c>
      <c r="T110" s="30" t="s">
        <v>149</v>
      </c>
      <c r="U110" s="30" t="s">
        <v>149</v>
      </c>
      <c r="V110" s="30" t="s">
        <v>149</v>
      </c>
      <c r="W110" s="30" t="s">
        <v>148</v>
      </c>
      <c r="X110" s="30" t="s">
        <v>149</v>
      </c>
      <c r="Y110" s="30" t="s">
        <v>149</v>
      </c>
      <c r="Z110" s="30" t="s">
        <v>149</v>
      </c>
      <c r="AA110" s="30" t="s">
        <v>149</v>
      </c>
      <c r="AB110" s="30" t="s">
        <v>149</v>
      </c>
      <c r="AC110" s="30" t="s">
        <v>149</v>
      </c>
      <c r="AD110" s="30" t="s">
        <v>149</v>
      </c>
      <c r="AE110" s="30" t="s">
        <v>149</v>
      </c>
      <c r="AF110" s="30" t="s">
        <v>160</v>
      </c>
      <c r="AG110" s="30" t="s">
        <v>149</v>
      </c>
      <c r="AH110" s="30" t="s">
        <v>149</v>
      </c>
      <c r="AI110" s="30" t="s">
        <v>149</v>
      </c>
      <c r="AJ110" s="30" t="s">
        <v>149</v>
      </c>
      <c r="AK110" s="30" t="s">
        <v>149</v>
      </c>
      <c r="AL110" s="30" t="s">
        <v>149</v>
      </c>
      <c r="AM110" s="30" t="s">
        <v>149</v>
      </c>
      <c r="AN110" s="30" t="s">
        <v>149</v>
      </c>
      <c r="AO110" s="30" t="s">
        <v>159</v>
      </c>
      <c r="AP110" s="30" t="s">
        <v>159</v>
      </c>
      <c r="AQ110" s="30" t="s">
        <v>159</v>
      </c>
      <c r="AR110" s="30" t="s">
        <v>159</v>
      </c>
      <c r="AS110" s="30" t="s">
        <v>159</v>
      </c>
      <c r="AT110" s="30" t="s">
        <v>159</v>
      </c>
      <c r="AU110" s="30" t="s">
        <v>148</v>
      </c>
      <c r="AV110" s="30" t="s">
        <v>149</v>
      </c>
      <c r="AW110" s="30" t="s">
        <v>149</v>
      </c>
      <c r="AX110" s="30" t="s">
        <v>149</v>
      </c>
      <c r="AY110" s="30" t="s">
        <v>149</v>
      </c>
      <c r="AZ110" s="30" t="s">
        <v>149</v>
      </c>
      <c r="BA110" s="30" t="s">
        <v>149</v>
      </c>
      <c r="BB110" s="30" t="s">
        <v>149</v>
      </c>
      <c r="BC110" s="25" t="s">
        <v>149</v>
      </c>
      <c r="BD110" s="30" t="s">
        <v>149</v>
      </c>
      <c r="BE110" s="30" t="s">
        <v>149</v>
      </c>
      <c r="BF110" s="30" t="s">
        <v>149</v>
      </c>
      <c r="BG110" s="30" t="s">
        <v>149</v>
      </c>
      <c r="BH110" s="30" t="s">
        <v>149</v>
      </c>
      <c r="BI110" s="30" t="s">
        <v>161</v>
      </c>
      <c r="BJ110" s="30" t="s">
        <v>149</v>
      </c>
      <c r="BK110" s="30" t="s">
        <v>149</v>
      </c>
      <c r="BL110" s="30" t="s">
        <v>149</v>
      </c>
      <c r="BM110" s="30" t="s">
        <v>149</v>
      </c>
      <c r="BN110" s="30" t="s">
        <v>149</v>
      </c>
      <c r="BO110" s="30" t="s">
        <v>149</v>
      </c>
      <c r="BP110" s="30" t="s">
        <v>149</v>
      </c>
      <c r="BQ110" s="30" t="s">
        <v>149</v>
      </c>
      <c r="BR110" s="30" t="s">
        <v>149</v>
      </c>
      <c r="BS110" s="30" t="s">
        <v>149</v>
      </c>
      <c r="BT110" s="30" t="s">
        <v>149</v>
      </c>
      <c r="BU110" s="30" t="s">
        <v>149</v>
      </c>
      <c r="BV110" s="30" t="s">
        <v>203</v>
      </c>
      <c r="BW110" s="30" t="s">
        <v>149</v>
      </c>
      <c r="BX110" s="30" t="s">
        <v>161</v>
      </c>
      <c r="BY110" s="30" t="s">
        <v>149</v>
      </c>
      <c r="BZ110" s="30" t="s">
        <v>149</v>
      </c>
      <c r="CA110" s="30" t="s">
        <v>149</v>
      </c>
      <c r="CB110" s="30" t="s">
        <v>149</v>
      </c>
      <c r="CC110" s="30" t="s">
        <v>149</v>
      </c>
      <c r="CD110" s="30" t="s">
        <v>149</v>
      </c>
      <c r="CE110" s="30" t="s">
        <v>149</v>
      </c>
      <c r="CF110" s="30" t="s">
        <v>161</v>
      </c>
      <c r="CG110" s="30" t="s">
        <v>149</v>
      </c>
      <c r="CH110" s="30" t="s">
        <v>149</v>
      </c>
      <c r="CI110" s="30" t="s">
        <v>149</v>
      </c>
      <c r="CJ110" s="30" t="s">
        <v>149</v>
      </c>
      <c r="CK110" s="30" t="s">
        <v>149</v>
      </c>
      <c r="CL110" s="30" t="s">
        <v>149</v>
      </c>
      <c r="CM110" s="30" t="s">
        <v>149</v>
      </c>
      <c r="CN110" s="30" t="s">
        <v>149</v>
      </c>
      <c r="CO110" s="30" t="s">
        <v>149</v>
      </c>
      <c r="CP110" s="30" t="s">
        <v>149</v>
      </c>
      <c r="CQ110" s="39" t="s">
        <v>149</v>
      </c>
      <c r="CR110" s="39" t="s">
        <v>149</v>
      </c>
      <c r="CS110" s="39" t="s">
        <v>149</v>
      </c>
      <c r="CT110" s="39" t="s">
        <v>149</v>
      </c>
      <c r="CU110" s="39" t="s">
        <v>159</v>
      </c>
      <c r="CV110" s="39" t="s">
        <v>161</v>
      </c>
      <c r="CW110" s="39" t="s">
        <v>159</v>
      </c>
      <c r="CX110" s="39" t="s">
        <v>149</v>
      </c>
      <c r="CY110" s="39" t="s">
        <v>323</v>
      </c>
      <c r="CZ110" s="39" t="s">
        <v>149</v>
      </c>
      <c r="DA110" s="39" t="s">
        <v>149</v>
      </c>
      <c r="DB110" s="39" t="s">
        <v>149</v>
      </c>
      <c r="DC110" s="39" t="s">
        <v>149</v>
      </c>
      <c r="DD110" s="39" t="s">
        <v>149</v>
      </c>
      <c r="DE110" s="39" t="s">
        <v>149</v>
      </c>
      <c r="DF110" s="39" t="s">
        <v>149</v>
      </c>
      <c r="DG110" s="39" t="s">
        <v>149</v>
      </c>
      <c r="DH110" s="39" t="s">
        <v>149</v>
      </c>
      <c r="DI110" s="39" t="s">
        <v>149</v>
      </c>
      <c r="DJ110" s="39" t="s">
        <v>323</v>
      </c>
      <c r="DK110" s="39" t="s">
        <v>159</v>
      </c>
      <c r="DL110" s="39" t="s">
        <v>149</v>
      </c>
      <c r="DM110" s="39" t="s">
        <v>149</v>
      </c>
      <c r="DN110" s="39" t="s">
        <v>149</v>
      </c>
      <c r="DO110" s="39" t="s">
        <v>149</v>
      </c>
      <c r="DP110" s="39" t="s">
        <v>149</v>
      </c>
      <c r="DQ110" s="39" t="s">
        <v>149</v>
      </c>
      <c r="DR110" s="39" t="s">
        <v>149</v>
      </c>
      <c r="DS110" s="39" t="s">
        <v>149</v>
      </c>
      <c r="DT110" s="39" t="s">
        <v>149</v>
      </c>
      <c r="DU110" s="39" t="s">
        <v>149</v>
      </c>
      <c r="DV110" s="39" t="s">
        <v>160</v>
      </c>
      <c r="DW110" s="39" t="s">
        <v>149</v>
      </c>
      <c r="DX110" s="39" t="s">
        <v>149</v>
      </c>
      <c r="DY110" s="39" t="s">
        <v>149</v>
      </c>
      <c r="DZ110" s="39" t="s">
        <v>323</v>
      </c>
      <c r="EA110" s="39" t="s">
        <v>149</v>
      </c>
      <c r="EB110" s="39" t="s">
        <v>149</v>
      </c>
      <c r="EC110" s="39" t="s">
        <v>149</v>
      </c>
      <c r="ED110" s="39" t="s">
        <v>149</v>
      </c>
      <c r="EE110" s="39" t="s">
        <v>149</v>
      </c>
      <c r="EF110" s="39" t="s">
        <v>149</v>
      </c>
      <c r="EG110" s="39" t="s">
        <v>160</v>
      </c>
      <c r="EH110" s="39" t="s">
        <v>149</v>
      </c>
      <c r="EI110" s="39" t="s">
        <v>149</v>
      </c>
      <c r="EJ110" s="39" t="s">
        <v>161</v>
      </c>
      <c r="EK110" s="39" t="s">
        <v>149</v>
      </c>
      <c r="EL110" s="39" t="s">
        <v>870</v>
      </c>
      <c r="EM110" s="39" t="s">
        <v>695</v>
      </c>
      <c r="EN110" s="39" t="s">
        <v>862</v>
      </c>
      <c r="EO110" s="39" t="s">
        <v>876</v>
      </c>
      <c r="EP110" s="39" t="s">
        <v>877</v>
      </c>
      <c r="EQ110" s="39" t="s">
        <v>878</v>
      </c>
      <c r="ER110" s="39" t="s">
        <v>879</v>
      </c>
      <c r="ES110" s="39" t="s">
        <v>874</v>
      </c>
    </row>
    <row r="111" spans="1:149" ht="15.75" customHeight="1" x14ac:dyDescent="0.35">
      <c r="A111" s="29">
        <v>109</v>
      </c>
      <c r="B111" s="30" t="s">
        <v>890</v>
      </c>
      <c r="C111" s="31" t="s">
        <v>891</v>
      </c>
      <c r="D111" s="30" t="s">
        <v>846</v>
      </c>
      <c r="E111" s="30" t="s">
        <v>859</v>
      </c>
      <c r="F111" s="30">
        <v>68</v>
      </c>
      <c r="G111" s="30">
        <v>3</v>
      </c>
      <c r="H111" s="30" t="s">
        <v>215</v>
      </c>
      <c r="I111" s="30" t="s">
        <v>210</v>
      </c>
      <c r="J111" s="38">
        <v>5000000</v>
      </c>
      <c r="K111" s="38">
        <v>3000000</v>
      </c>
      <c r="L111" s="30" t="s">
        <v>201</v>
      </c>
      <c r="M111" s="30" t="s">
        <v>848</v>
      </c>
      <c r="N111" s="30">
        <v>650</v>
      </c>
      <c r="O111" s="30" t="s">
        <v>174</v>
      </c>
      <c r="P111" s="30" t="s">
        <v>892</v>
      </c>
      <c r="Q111" s="30" t="s">
        <v>389</v>
      </c>
      <c r="R111" s="30" t="s">
        <v>149</v>
      </c>
      <c r="S111" s="30" t="s">
        <v>149</v>
      </c>
      <c r="T111" s="30" t="s">
        <v>149</v>
      </c>
      <c r="U111" s="30" t="s">
        <v>149</v>
      </c>
      <c r="V111" s="30" t="s">
        <v>149</v>
      </c>
      <c r="W111" s="30" t="s">
        <v>149</v>
      </c>
      <c r="X111" s="30" t="s">
        <v>149</v>
      </c>
      <c r="Y111" s="30" t="s">
        <v>149</v>
      </c>
      <c r="Z111" s="30" t="s">
        <v>149</v>
      </c>
      <c r="AA111" s="30" t="s">
        <v>149</v>
      </c>
      <c r="AB111" s="30" t="s">
        <v>149</v>
      </c>
      <c r="AC111" s="30" t="s">
        <v>149</v>
      </c>
      <c r="AD111" s="30" t="s">
        <v>149</v>
      </c>
      <c r="AE111" s="30" t="s">
        <v>149</v>
      </c>
      <c r="AF111" s="30" t="s">
        <v>149</v>
      </c>
      <c r="AG111" s="30" t="s">
        <v>149</v>
      </c>
      <c r="AH111" s="30" t="s">
        <v>149</v>
      </c>
      <c r="AI111" s="30" t="s">
        <v>149</v>
      </c>
      <c r="AJ111" s="30" t="s">
        <v>149</v>
      </c>
      <c r="AK111" s="30" t="s">
        <v>149</v>
      </c>
      <c r="AL111" s="30" t="s">
        <v>149</v>
      </c>
      <c r="AM111" s="30" t="s">
        <v>149</v>
      </c>
      <c r="AN111" s="30" t="s">
        <v>149</v>
      </c>
      <c r="AO111" s="30" t="s">
        <v>159</v>
      </c>
      <c r="AP111" s="30" t="s">
        <v>159</v>
      </c>
      <c r="AQ111" s="30" t="s">
        <v>159</v>
      </c>
      <c r="AR111" s="30" t="s">
        <v>159</v>
      </c>
      <c r="AS111" s="30" t="s">
        <v>159</v>
      </c>
      <c r="AT111" s="30" t="s">
        <v>159</v>
      </c>
      <c r="AU111" s="30" t="s">
        <v>149</v>
      </c>
      <c r="AV111" s="30" t="s">
        <v>149</v>
      </c>
      <c r="AW111" s="30" t="s">
        <v>149</v>
      </c>
      <c r="AX111" s="30" t="s">
        <v>149</v>
      </c>
      <c r="AY111" s="30" t="s">
        <v>149</v>
      </c>
      <c r="AZ111" s="30" t="s">
        <v>149</v>
      </c>
      <c r="BA111" s="30" t="s">
        <v>149</v>
      </c>
      <c r="BB111" s="30" t="s">
        <v>149</v>
      </c>
      <c r="BC111" s="25" t="s">
        <v>149</v>
      </c>
      <c r="BD111" s="30" t="s">
        <v>323</v>
      </c>
      <c r="BE111" s="30" t="s">
        <v>323</v>
      </c>
      <c r="BF111" s="30" t="s">
        <v>323</v>
      </c>
      <c r="BG111" s="30" t="s">
        <v>149</v>
      </c>
      <c r="BH111" s="30" t="s">
        <v>149</v>
      </c>
      <c r="BI111" s="30" t="s">
        <v>149</v>
      </c>
      <c r="BJ111" s="30" t="s">
        <v>149</v>
      </c>
      <c r="BK111" s="30" t="s">
        <v>149</v>
      </c>
      <c r="BL111" s="30" t="s">
        <v>149</v>
      </c>
      <c r="BM111" s="30" t="s">
        <v>149</v>
      </c>
      <c r="BN111" s="30" t="s">
        <v>149</v>
      </c>
      <c r="BO111" s="30" t="s">
        <v>149</v>
      </c>
      <c r="BP111" s="30" t="s">
        <v>149</v>
      </c>
      <c r="BQ111" s="30" t="s">
        <v>323</v>
      </c>
      <c r="BR111" s="30" t="s">
        <v>149</v>
      </c>
      <c r="BS111" s="30" t="s">
        <v>149</v>
      </c>
      <c r="BT111" s="30" t="s">
        <v>149</v>
      </c>
      <c r="BU111" s="30" t="s">
        <v>149</v>
      </c>
      <c r="BV111" s="30" t="s">
        <v>150</v>
      </c>
      <c r="BW111" s="30" t="s">
        <v>149</v>
      </c>
      <c r="BX111" s="30" t="s">
        <v>149</v>
      </c>
      <c r="BY111" s="30" t="s">
        <v>149</v>
      </c>
      <c r="BZ111" s="30" t="s">
        <v>149</v>
      </c>
      <c r="CA111" s="30" t="s">
        <v>149</v>
      </c>
      <c r="CB111" s="30" t="s">
        <v>149</v>
      </c>
      <c r="CC111" s="30" t="s">
        <v>149</v>
      </c>
      <c r="CD111" s="30" t="s">
        <v>149</v>
      </c>
      <c r="CE111" s="30" t="s">
        <v>149</v>
      </c>
      <c r="CF111" s="30" t="s">
        <v>149</v>
      </c>
      <c r="CG111" s="30" t="s">
        <v>149</v>
      </c>
      <c r="CH111" s="30" t="s">
        <v>149</v>
      </c>
      <c r="CI111" s="30" t="s">
        <v>149</v>
      </c>
      <c r="CJ111" s="30" t="s">
        <v>149</v>
      </c>
      <c r="CK111" s="30" t="s">
        <v>149</v>
      </c>
      <c r="CL111" s="30" t="s">
        <v>149</v>
      </c>
      <c r="CM111" s="30" t="s">
        <v>149</v>
      </c>
      <c r="CN111" s="30" t="s">
        <v>161</v>
      </c>
      <c r="CO111" s="30" t="s">
        <v>149</v>
      </c>
      <c r="CP111" s="30" t="s">
        <v>161</v>
      </c>
      <c r="CQ111" s="39" t="s">
        <v>161</v>
      </c>
      <c r="CR111" s="39" t="s">
        <v>149</v>
      </c>
      <c r="CS111" s="39" t="s">
        <v>323</v>
      </c>
      <c r="CT111" s="39" t="s">
        <v>149</v>
      </c>
      <c r="CU111" s="39" t="s">
        <v>159</v>
      </c>
      <c r="CV111" s="39" t="s">
        <v>159</v>
      </c>
      <c r="CW111" s="39" t="s">
        <v>159</v>
      </c>
      <c r="CX111" s="39" t="s">
        <v>149</v>
      </c>
      <c r="CY111" s="39" t="s">
        <v>149</v>
      </c>
      <c r="CZ111" s="39" t="s">
        <v>149</v>
      </c>
      <c r="DA111" s="39" t="s">
        <v>149</v>
      </c>
      <c r="DB111" s="39" t="s">
        <v>149</v>
      </c>
      <c r="DC111" s="39" t="s">
        <v>149</v>
      </c>
      <c r="DD111" s="39" t="s">
        <v>149</v>
      </c>
      <c r="DE111" s="39" t="s">
        <v>161</v>
      </c>
      <c r="DF111" s="39" t="s">
        <v>161</v>
      </c>
      <c r="DG111" s="39" t="s">
        <v>161</v>
      </c>
      <c r="DH111" s="39" t="s">
        <v>161</v>
      </c>
      <c r="DI111" s="39" t="s">
        <v>161</v>
      </c>
      <c r="DJ111" s="39" t="s">
        <v>161</v>
      </c>
      <c r="DK111" s="39" t="s">
        <v>149</v>
      </c>
      <c r="DL111" s="39" t="s">
        <v>149</v>
      </c>
      <c r="DM111" s="39" t="s">
        <v>149</v>
      </c>
      <c r="DN111" s="39" t="s">
        <v>149</v>
      </c>
      <c r="DO111" s="39" t="s">
        <v>149</v>
      </c>
      <c r="DP111" s="39" t="s">
        <v>149</v>
      </c>
      <c r="DQ111" s="39" t="s">
        <v>149</v>
      </c>
      <c r="DR111" s="39" t="s">
        <v>149</v>
      </c>
      <c r="DS111" s="39" t="s">
        <v>149</v>
      </c>
      <c r="DT111" s="39" t="s">
        <v>149</v>
      </c>
      <c r="DU111" s="39" t="s">
        <v>149</v>
      </c>
      <c r="DV111" s="39" t="s">
        <v>149</v>
      </c>
      <c r="DW111" s="39" t="s">
        <v>149</v>
      </c>
      <c r="DX111" s="39" t="s">
        <v>149</v>
      </c>
      <c r="DY111" s="39" t="s">
        <v>149</v>
      </c>
      <c r="DZ111" s="39" t="s">
        <v>149</v>
      </c>
      <c r="EA111" s="39" t="s">
        <v>149</v>
      </c>
      <c r="EB111" s="39" t="s">
        <v>149</v>
      </c>
      <c r="EC111" s="39" t="s">
        <v>149</v>
      </c>
      <c r="ED111" s="39" t="s">
        <v>149</v>
      </c>
      <c r="EE111" s="39" t="s">
        <v>149</v>
      </c>
      <c r="EF111" s="39" t="s">
        <v>149</v>
      </c>
      <c r="EG111" s="39" t="s">
        <v>149</v>
      </c>
      <c r="EH111" s="39" t="s">
        <v>149</v>
      </c>
      <c r="EI111" s="39" t="s">
        <v>149</v>
      </c>
      <c r="EJ111" s="39" t="s">
        <v>149</v>
      </c>
      <c r="EK111" s="39" t="s">
        <v>149</v>
      </c>
      <c r="EL111" s="39" t="s">
        <v>870</v>
      </c>
      <c r="EM111" s="39" t="s">
        <v>695</v>
      </c>
      <c r="EN111" s="39" t="s">
        <v>862</v>
      </c>
      <c r="EO111" s="39" t="s">
        <v>893</v>
      </c>
      <c r="EP111" s="39" t="s">
        <v>863</v>
      </c>
      <c r="EQ111" s="39" t="s">
        <v>864</v>
      </c>
      <c r="ER111" s="39" t="s">
        <v>712</v>
      </c>
      <c r="ES111" s="39" t="s">
        <v>865</v>
      </c>
    </row>
    <row r="112" spans="1:149" ht="15.75" customHeight="1" x14ac:dyDescent="0.35">
      <c r="A112" s="29">
        <v>110</v>
      </c>
      <c r="B112" s="30" t="s">
        <v>894</v>
      </c>
      <c r="C112" s="31" t="s">
        <v>891</v>
      </c>
      <c r="D112" s="30" t="s">
        <v>846</v>
      </c>
      <c r="E112" s="30" t="s">
        <v>859</v>
      </c>
      <c r="F112" s="30">
        <v>48</v>
      </c>
      <c r="G112" s="30">
        <v>3</v>
      </c>
      <c r="H112" s="30" t="s">
        <v>215</v>
      </c>
      <c r="I112" s="30" t="s">
        <v>210</v>
      </c>
      <c r="J112" s="38">
        <v>400000</v>
      </c>
      <c r="K112" s="38">
        <v>2500000</v>
      </c>
      <c r="L112" s="30" t="s">
        <v>895</v>
      </c>
      <c r="M112" s="30" t="s">
        <v>848</v>
      </c>
      <c r="N112" s="30">
        <v>250</v>
      </c>
      <c r="O112" s="30" t="s">
        <v>241</v>
      </c>
      <c r="P112" s="30" t="s">
        <v>896</v>
      </c>
      <c r="Q112" s="30" t="s">
        <v>389</v>
      </c>
      <c r="R112" s="30" t="s">
        <v>149</v>
      </c>
      <c r="S112" s="30" t="s">
        <v>149</v>
      </c>
      <c r="T112" s="30" t="s">
        <v>149</v>
      </c>
      <c r="U112" s="30" t="s">
        <v>149</v>
      </c>
      <c r="V112" s="30" t="s">
        <v>149</v>
      </c>
      <c r="W112" s="30" t="s">
        <v>149</v>
      </c>
      <c r="X112" s="30" t="s">
        <v>149</v>
      </c>
      <c r="Y112" s="30" t="s">
        <v>149</v>
      </c>
      <c r="Z112" s="30" t="s">
        <v>149</v>
      </c>
      <c r="AA112" s="30" t="s">
        <v>149</v>
      </c>
      <c r="AB112" s="30" t="s">
        <v>149</v>
      </c>
      <c r="AC112" s="30" t="s">
        <v>149</v>
      </c>
      <c r="AD112" s="30" t="s">
        <v>149</v>
      </c>
      <c r="AE112" s="186" t="s">
        <v>149</v>
      </c>
      <c r="AF112" s="30" t="s">
        <v>149</v>
      </c>
      <c r="AG112" s="30" t="s">
        <v>149</v>
      </c>
      <c r="AH112" s="30" t="s">
        <v>149</v>
      </c>
      <c r="AI112" s="30" t="s">
        <v>149</v>
      </c>
      <c r="AJ112" s="30" t="s">
        <v>149</v>
      </c>
      <c r="AK112" s="30" t="s">
        <v>149</v>
      </c>
      <c r="AL112" s="30" t="s">
        <v>149</v>
      </c>
      <c r="AM112" s="30" t="s">
        <v>149</v>
      </c>
      <c r="AN112" s="30" t="s">
        <v>149</v>
      </c>
      <c r="AO112" s="30" t="s">
        <v>159</v>
      </c>
      <c r="AP112" s="30" t="s">
        <v>159</v>
      </c>
      <c r="AQ112" s="30" t="s">
        <v>159</v>
      </c>
      <c r="AR112" s="30" t="s">
        <v>159</v>
      </c>
      <c r="AS112" s="30" t="s">
        <v>159</v>
      </c>
      <c r="AT112" s="30" t="s">
        <v>159</v>
      </c>
      <c r="AU112" s="30" t="s">
        <v>149</v>
      </c>
      <c r="AV112" s="30" t="s">
        <v>149</v>
      </c>
      <c r="AW112" s="30" t="s">
        <v>149</v>
      </c>
      <c r="AX112" s="30" t="s">
        <v>149</v>
      </c>
      <c r="AY112" s="30" t="s">
        <v>149</v>
      </c>
      <c r="AZ112" s="30" t="s">
        <v>149</v>
      </c>
      <c r="BA112" s="30" t="s">
        <v>149</v>
      </c>
      <c r="BB112" s="30" t="s">
        <v>149</v>
      </c>
      <c r="BC112" s="25" t="s">
        <v>149</v>
      </c>
      <c r="BD112" s="30" t="s">
        <v>149</v>
      </c>
      <c r="BE112" s="30" t="s">
        <v>149</v>
      </c>
      <c r="BF112" s="30" t="s">
        <v>149</v>
      </c>
      <c r="BG112" s="30" t="s">
        <v>149</v>
      </c>
      <c r="BH112" s="30" t="s">
        <v>149</v>
      </c>
      <c r="BI112" s="30" t="s">
        <v>149</v>
      </c>
      <c r="BJ112" s="30" t="s">
        <v>149</v>
      </c>
      <c r="BK112" s="30" t="s">
        <v>149</v>
      </c>
      <c r="BL112" s="30" t="s">
        <v>149</v>
      </c>
      <c r="BM112" s="30" t="s">
        <v>149</v>
      </c>
      <c r="BN112" s="30" t="s">
        <v>149</v>
      </c>
      <c r="BO112" s="30" t="s">
        <v>149</v>
      </c>
      <c r="BP112" s="30" t="s">
        <v>149</v>
      </c>
      <c r="BQ112" s="30" t="s">
        <v>323</v>
      </c>
      <c r="BR112" s="30" t="s">
        <v>149</v>
      </c>
      <c r="BS112" s="30" t="s">
        <v>149</v>
      </c>
      <c r="BT112" s="30" t="s">
        <v>323</v>
      </c>
      <c r="BU112" s="30" t="s">
        <v>149</v>
      </c>
      <c r="BV112" s="30" t="s">
        <v>149</v>
      </c>
      <c r="BW112" s="30" t="s">
        <v>323</v>
      </c>
      <c r="BX112" s="30" t="s">
        <v>149</v>
      </c>
      <c r="BY112" s="30" t="s">
        <v>149</v>
      </c>
      <c r="BZ112" s="30" t="s">
        <v>149</v>
      </c>
      <c r="CA112" s="30" t="s">
        <v>149</v>
      </c>
      <c r="CB112" s="30" t="s">
        <v>149</v>
      </c>
      <c r="CC112" s="30" t="s">
        <v>149</v>
      </c>
      <c r="CD112" s="30" t="s">
        <v>149</v>
      </c>
      <c r="CE112" s="30" t="s">
        <v>149</v>
      </c>
      <c r="CF112" s="30" t="s">
        <v>149</v>
      </c>
      <c r="CG112" s="30" t="s">
        <v>149</v>
      </c>
      <c r="CH112" s="30" t="s">
        <v>149</v>
      </c>
      <c r="CI112" s="30" t="s">
        <v>149</v>
      </c>
      <c r="CJ112" s="30" t="s">
        <v>149</v>
      </c>
      <c r="CK112" s="30" t="s">
        <v>149</v>
      </c>
      <c r="CL112" s="30" t="s">
        <v>149</v>
      </c>
      <c r="CM112" s="30" t="s">
        <v>149</v>
      </c>
      <c r="CN112" s="30" t="s">
        <v>149</v>
      </c>
      <c r="CO112" s="30" t="s">
        <v>149</v>
      </c>
      <c r="CP112" s="30" t="s">
        <v>149</v>
      </c>
      <c r="CQ112" s="39" t="s">
        <v>149</v>
      </c>
      <c r="CR112" s="39" t="s">
        <v>149</v>
      </c>
      <c r="CS112" s="39" t="s">
        <v>149</v>
      </c>
      <c r="CT112" s="39" t="s">
        <v>149</v>
      </c>
      <c r="CU112" s="39" t="s">
        <v>159</v>
      </c>
      <c r="CV112" s="39" t="s">
        <v>159</v>
      </c>
      <c r="CW112" s="39" t="s">
        <v>161</v>
      </c>
      <c r="CX112" s="39" t="s">
        <v>149</v>
      </c>
      <c r="CY112" s="39" t="s">
        <v>149</v>
      </c>
      <c r="CZ112" s="39" t="s">
        <v>149</v>
      </c>
      <c r="DA112" s="39" t="s">
        <v>149</v>
      </c>
      <c r="DB112" s="39" t="s">
        <v>149</v>
      </c>
      <c r="DC112" s="39" t="s">
        <v>149</v>
      </c>
      <c r="DD112" s="39" t="s">
        <v>149</v>
      </c>
      <c r="DE112" s="39" t="s">
        <v>149</v>
      </c>
      <c r="DF112" s="39" t="s">
        <v>149</v>
      </c>
      <c r="DG112" s="39" t="s">
        <v>149</v>
      </c>
      <c r="DH112" s="39" t="s">
        <v>149</v>
      </c>
      <c r="DI112" s="39" t="s">
        <v>149</v>
      </c>
      <c r="DJ112" s="39" t="s">
        <v>149</v>
      </c>
      <c r="DK112" s="39" t="s">
        <v>149</v>
      </c>
      <c r="DL112" s="39" t="s">
        <v>323</v>
      </c>
      <c r="DM112" s="39" t="s">
        <v>149</v>
      </c>
      <c r="DN112" s="39" t="s">
        <v>149</v>
      </c>
      <c r="DO112" s="39" t="s">
        <v>149</v>
      </c>
      <c r="DP112" s="39" t="s">
        <v>149</v>
      </c>
      <c r="DQ112" s="39" t="s">
        <v>149</v>
      </c>
      <c r="DR112" s="39" t="s">
        <v>149</v>
      </c>
      <c r="DS112" s="39" t="s">
        <v>149</v>
      </c>
      <c r="DT112" s="39" t="s">
        <v>149</v>
      </c>
      <c r="DU112" s="39" t="s">
        <v>323</v>
      </c>
      <c r="DV112" s="39" t="s">
        <v>149</v>
      </c>
      <c r="DW112" s="39" t="s">
        <v>149</v>
      </c>
      <c r="DX112" s="39" t="s">
        <v>149</v>
      </c>
      <c r="DY112" s="39" t="s">
        <v>149</v>
      </c>
      <c r="DZ112" s="39" t="s">
        <v>149</v>
      </c>
      <c r="EA112" s="39" t="s">
        <v>149</v>
      </c>
      <c r="EB112" s="39" t="s">
        <v>149</v>
      </c>
      <c r="EC112" s="39" t="s">
        <v>149</v>
      </c>
      <c r="ED112" s="39" t="s">
        <v>149</v>
      </c>
      <c r="EE112" s="39" t="s">
        <v>149</v>
      </c>
      <c r="EF112" s="39" t="s">
        <v>323</v>
      </c>
      <c r="EG112" s="39" t="s">
        <v>323</v>
      </c>
      <c r="EH112" s="39" t="s">
        <v>149</v>
      </c>
      <c r="EI112" s="39" t="s">
        <v>149</v>
      </c>
      <c r="EJ112" s="39" t="s">
        <v>149</v>
      </c>
      <c r="EK112" s="39" t="s">
        <v>149</v>
      </c>
      <c r="EL112" s="39" t="s">
        <v>870</v>
      </c>
      <c r="EM112" s="39" t="s">
        <v>695</v>
      </c>
      <c r="EN112" s="39" t="s">
        <v>862</v>
      </c>
      <c r="EO112" s="39" t="s">
        <v>893</v>
      </c>
      <c r="EP112" s="39" t="s">
        <v>863</v>
      </c>
      <c r="EQ112" s="39" t="s">
        <v>864</v>
      </c>
      <c r="ER112" s="39" t="s">
        <v>712</v>
      </c>
      <c r="ES112" s="39" t="s">
        <v>865</v>
      </c>
    </row>
    <row r="113" spans="1:234" s="25" customFormat="1" ht="22.5" customHeight="1" x14ac:dyDescent="0.35">
      <c r="A113" s="29">
        <v>111</v>
      </c>
      <c r="B113" s="15" t="s">
        <v>1088</v>
      </c>
      <c r="C113" s="20" t="s">
        <v>945</v>
      </c>
      <c r="D113" s="15" t="s">
        <v>368</v>
      </c>
      <c r="E113" s="30" t="s">
        <v>1084</v>
      </c>
      <c r="F113" s="15">
        <v>60</v>
      </c>
      <c r="G113" s="15">
        <v>4</v>
      </c>
      <c r="H113" s="15" t="s">
        <v>157</v>
      </c>
      <c r="I113" s="15" t="s">
        <v>210</v>
      </c>
      <c r="J113" s="42">
        <v>4000000</v>
      </c>
      <c r="K113" s="42">
        <v>2500000</v>
      </c>
      <c r="L113" s="15" t="s">
        <v>173</v>
      </c>
      <c r="M113" s="15" t="s">
        <v>147</v>
      </c>
      <c r="N113" s="15">
        <v>250</v>
      </c>
      <c r="O113" s="15" t="s">
        <v>241</v>
      </c>
      <c r="P113" s="15">
        <v>20</v>
      </c>
      <c r="Q113" s="15"/>
      <c r="R113" s="15" t="s">
        <v>149</v>
      </c>
      <c r="S113" s="15" t="s">
        <v>203</v>
      </c>
      <c r="T113" s="15" t="s">
        <v>159</v>
      </c>
      <c r="U113" s="15" t="s">
        <v>159</v>
      </c>
      <c r="V113" s="15" t="s">
        <v>159</v>
      </c>
      <c r="W113" s="15" t="s">
        <v>160</v>
      </c>
      <c r="X113" s="15" t="s">
        <v>160</v>
      </c>
      <c r="Y113" s="15" t="s">
        <v>160</v>
      </c>
      <c r="Z113" s="15" t="s">
        <v>160</v>
      </c>
      <c r="AA113" s="15" t="s">
        <v>160</v>
      </c>
      <c r="AB113" s="15" t="s">
        <v>159</v>
      </c>
      <c r="AC113" s="15" t="s">
        <v>159</v>
      </c>
      <c r="AD113" s="15" t="s">
        <v>159</v>
      </c>
      <c r="AE113" s="15" t="s">
        <v>149</v>
      </c>
      <c r="AF113" s="15" t="s">
        <v>149</v>
      </c>
      <c r="AG113" s="15" t="s">
        <v>149</v>
      </c>
      <c r="AH113" s="15" t="s">
        <v>149</v>
      </c>
      <c r="AI113" s="15" t="s">
        <v>149</v>
      </c>
      <c r="AJ113" s="15" t="s">
        <v>149</v>
      </c>
      <c r="AK113" s="15" t="s">
        <v>149</v>
      </c>
      <c r="AL113" s="15" t="s">
        <v>149</v>
      </c>
      <c r="AM113" s="15" t="s">
        <v>149</v>
      </c>
      <c r="AN113" s="15" t="s">
        <v>149</v>
      </c>
      <c r="AO113" s="15" t="s">
        <v>149</v>
      </c>
      <c r="AP113" s="15" t="s">
        <v>149</v>
      </c>
      <c r="AQ113" s="15" t="s">
        <v>149</v>
      </c>
      <c r="AR113" s="15" t="s">
        <v>149</v>
      </c>
      <c r="AS113" s="15" t="s">
        <v>149</v>
      </c>
      <c r="AT113" s="15" t="s">
        <v>149</v>
      </c>
      <c r="AU113" s="15" t="s">
        <v>149</v>
      </c>
      <c r="AV113" s="15" t="s">
        <v>149</v>
      </c>
      <c r="AW113" s="15" t="s">
        <v>149</v>
      </c>
      <c r="AX113" s="15" t="s">
        <v>149</v>
      </c>
      <c r="AY113" s="15" t="s">
        <v>149</v>
      </c>
      <c r="AZ113" s="15" t="s">
        <v>149</v>
      </c>
      <c r="BA113" s="15" t="s">
        <v>149</v>
      </c>
      <c r="BB113" s="15" t="s">
        <v>149</v>
      </c>
      <c r="BC113" s="25" t="s">
        <v>149</v>
      </c>
      <c r="BD113" s="15" t="s">
        <v>149</v>
      </c>
      <c r="BE113" s="15" t="s">
        <v>149</v>
      </c>
      <c r="BF113" s="15" t="s">
        <v>149</v>
      </c>
      <c r="BG113" s="15" t="s">
        <v>149</v>
      </c>
      <c r="BH113" s="15" t="s">
        <v>149</v>
      </c>
      <c r="BI113" s="15" t="s">
        <v>149</v>
      </c>
      <c r="BJ113" s="15" t="s">
        <v>149</v>
      </c>
      <c r="BK113" s="15" t="s">
        <v>149</v>
      </c>
      <c r="BL113" s="15" t="s">
        <v>149</v>
      </c>
      <c r="BM113" s="15" t="s">
        <v>149</v>
      </c>
      <c r="BN113" s="15" t="s">
        <v>149</v>
      </c>
      <c r="BO113" s="15" t="s">
        <v>323</v>
      </c>
      <c r="BP113" s="15" t="s">
        <v>149</v>
      </c>
      <c r="BQ113" s="15" t="s">
        <v>323</v>
      </c>
      <c r="BR113" s="15" t="s">
        <v>159</v>
      </c>
      <c r="BS113" s="15" t="s">
        <v>159</v>
      </c>
      <c r="BT113" s="15" t="s">
        <v>159</v>
      </c>
      <c r="BU113" s="15" t="s">
        <v>159</v>
      </c>
      <c r="BV113" s="15" t="s">
        <v>161</v>
      </c>
      <c r="BW113" s="15" t="s">
        <v>159</v>
      </c>
      <c r="BX113" s="15" t="s">
        <v>159</v>
      </c>
      <c r="BY113" s="15" t="s">
        <v>159</v>
      </c>
      <c r="BZ113" s="15" t="s">
        <v>159</v>
      </c>
      <c r="CA113" s="15" t="s">
        <v>159</v>
      </c>
      <c r="CB113" s="15" t="s">
        <v>161</v>
      </c>
      <c r="CC113" s="15" t="s">
        <v>159</v>
      </c>
      <c r="CD113" s="15" t="s">
        <v>159</v>
      </c>
      <c r="CE113" s="15" t="s">
        <v>159</v>
      </c>
      <c r="CF113" s="15" t="s">
        <v>159</v>
      </c>
      <c r="CG113" s="15" t="s">
        <v>159</v>
      </c>
      <c r="CH113" s="15" t="s">
        <v>159</v>
      </c>
      <c r="CI113" s="15" t="s">
        <v>159</v>
      </c>
      <c r="CJ113" s="15" t="s">
        <v>159</v>
      </c>
      <c r="CK113" s="15" t="s">
        <v>159</v>
      </c>
      <c r="CL113" s="15" t="s">
        <v>159</v>
      </c>
      <c r="CM113" s="15" t="s">
        <v>159</v>
      </c>
      <c r="CN113" s="15" t="s">
        <v>159</v>
      </c>
      <c r="CO113" s="15" t="s">
        <v>159</v>
      </c>
      <c r="CP113" s="15" t="s">
        <v>159</v>
      </c>
      <c r="CQ113" s="15" t="s">
        <v>159</v>
      </c>
      <c r="CR113" s="15" t="s">
        <v>159</v>
      </c>
      <c r="CS113" s="15" t="s">
        <v>159</v>
      </c>
      <c r="CT113" s="15" t="s">
        <v>159</v>
      </c>
      <c r="CU113" s="15" t="s">
        <v>159</v>
      </c>
      <c r="CV113" s="15" t="s">
        <v>159</v>
      </c>
      <c r="CW113" s="15" t="s">
        <v>159</v>
      </c>
      <c r="CX113" s="15" t="s">
        <v>159</v>
      </c>
      <c r="CY113" s="15" t="s">
        <v>159</v>
      </c>
      <c r="CZ113" s="15" t="s">
        <v>159</v>
      </c>
      <c r="DA113" s="15" t="s">
        <v>159</v>
      </c>
      <c r="DB113" s="15" t="s">
        <v>159</v>
      </c>
      <c r="DC113" s="15" t="s">
        <v>159</v>
      </c>
      <c r="DD113" s="15" t="s">
        <v>159</v>
      </c>
      <c r="DE113" s="15" t="s">
        <v>161</v>
      </c>
      <c r="DF113" s="15" t="s">
        <v>161</v>
      </c>
      <c r="DG113" s="15" t="s">
        <v>161</v>
      </c>
      <c r="DH113" s="15" t="s">
        <v>159</v>
      </c>
      <c r="DI113" s="15" t="s">
        <v>159</v>
      </c>
      <c r="DJ113" s="15" t="s">
        <v>159</v>
      </c>
      <c r="DK113" s="15" t="s">
        <v>159</v>
      </c>
      <c r="DL113" s="15" t="s">
        <v>159</v>
      </c>
      <c r="DM113" s="15" t="s">
        <v>159</v>
      </c>
      <c r="DN113" s="15" t="s">
        <v>159</v>
      </c>
      <c r="DO113" s="15" t="s">
        <v>159</v>
      </c>
      <c r="DP113" s="15" t="s">
        <v>159</v>
      </c>
      <c r="DQ113" s="15" t="s">
        <v>159</v>
      </c>
      <c r="DR113" s="15" t="s">
        <v>159</v>
      </c>
      <c r="DS113" s="15" t="s">
        <v>159</v>
      </c>
      <c r="DT113" s="15" t="s">
        <v>159</v>
      </c>
      <c r="DU113" s="15" t="s">
        <v>159</v>
      </c>
      <c r="DV113" s="15" t="s">
        <v>159</v>
      </c>
      <c r="DW113" s="15" t="s">
        <v>159</v>
      </c>
      <c r="DX113" s="15" t="s">
        <v>159</v>
      </c>
      <c r="DY113" s="15" t="s">
        <v>159</v>
      </c>
      <c r="DZ113" s="15" t="s">
        <v>159</v>
      </c>
      <c r="EA113" s="15" t="s">
        <v>159</v>
      </c>
      <c r="EB113" s="15" t="s">
        <v>159</v>
      </c>
      <c r="EC113" s="15" t="s">
        <v>159</v>
      </c>
      <c r="ED113" s="15" t="s">
        <v>159</v>
      </c>
      <c r="EE113" s="15" t="s">
        <v>159</v>
      </c>
      <c r="EF113" s="15" t="s">
        <v>159</v>
      </c>
      <c r="EG113" s="15" t="s">
        <v>159</v>
      </c>
      <c r="EH113" s="15" t="s">
        <v>159</v>
      </c>
      <c r="EI113" s="15" t="s">
        <v>159</v>
      </c>
      <c r="EJ113" s="15" t="s">
        <v>159</v>
      </c>
      <c r="EK113" s="15" t="s">
        <v>159</v>
      </c>
      <c r="EL113" s="43" t="s">
        <v>1089</v>
      </c>
      <c r="EM113" s="15" t="s">
        <v>1007</v>
      </c>
      <c r="EN113" s="15" t="s">
        <v>1090</v>
      </c>
      <c r="EO113" s="15" t="s">
        <v>1091</v>
      </c>
      <c r="EP113" s="15" t="s">
        <v>1048</v>
      </c>
      <c r="EQ113" s="15" t="s">
        <v>1092</v>
      </c>
      <c r="ER113" s="15" t="s">
        <v>1033</v>
      </c>
      <c r="ES113" s="15" t="s">
        <v>411</v>
      </c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</row>
    <row r="114" spans="1:234" s="25" customFormat="1" ht="22.5" customHeight="1" x14ac:dyDescent="0.35">
      <c r="A114" s="29">
        <v>112</v>
      </c>
      <c r="B114" s="15" t="s">
        <v>1093</v>
      </c>
      <c r="C114" s="20" t="s">
        <v>1094</v>
      </c>
      <c r="D114" s="15" t="s">
        <v>353</v>
      </c>
      <c r="E114" s="30" t="s">
        <v>1084</v>
      </c>
      <c r="F114" s="15">
        <v>35</v>
      </c>
      <c r="G114" s="15">
        <v>3</v>
      </c>
      <c r="H114" s="15" t="s">
        <v>157</v>
      </c>
      <c r="I114" s="15" t="s">
        <v>158</v>
      </c>
      <c r="J114" s="42">
        <v>5000000</v>
      </c>
      <c r="K114" s="42">
        <v>3000000</v>
      </c>
      <c r="L114" s="15" t="s">
        <v>1095</v>
      </c>
      <c r="M114" s="15" t="s">
        <v>147</v>
      </c>
      <c r="N114" s="15">
        <v>500</v>
      </c>
      <c r="O114" s="15" t="s">
        <v>212</v>
      </c>
      <c r="P114" s="15">
        <v>7</v>
      </c>
      <c r="Q114" s="15"/>
      <c r="R114" s="15" t="s">
        <v>149</v>
      </c>
      <c r="S114" s="15" t="s">
        <v>149</v>
      </c>
      <c r="T114" s="15" t="s">
        <v>159</v>
      </c>
      <c r="U114" s="15" t="s">
        <v>159</v>
      </c>
      <c r="V114" s="15" t="s">
        <v>159</v>
      </c>
      <c r="W114" s="15" t="s">
        <v>148</v>
      </c>
      <c r="X114" s="15" t="s">
        <v>148</v>
      </c>
      <c r="Y114" s="15" t="s">
        <v>159</v>
      </c>
      <c r="Z114" s="15" t="s">
        <v>159</v>
      </c>
      <c r="AA114" s="15" t="s">
        <v>159</v>
      </c>
      <c r="AB114" s="15" t="s">
        <v>159</v>
      </c>
      <c r="AC114" s="15" t="s">
        <v>160</v>
      </c>
      <c r="AD114" s="15" t="s">
        <v>159</v>
      </c>
      <c r="AE114" s="15" t="s">
        <v>149</v>
      </c>
      <c r="AF114" s="15" t="s">
        <v>149</v>
      </c>
      <c r="AG114" s="15" t="s">
        <v>149</v>
      </c>
      <c r="AH114" s="15" t="s">
        <v>149</v>
      </c>
      <c r="AI114" s="15" t="s">
        <v>149</v>
      </c>
      <c r="AJ114" s="15" t="s">
        <v>149</v>
      </c>
      <c r="AK114" s="15" t="s">
        <v>149</v>
      </c>
      <c r="AL114" s="15" t="s">
        <v>149</v>
      </c>
      <c r="AM114" s="15" t="s">
        <v>160</v>
      </c>
      <c r="AN114" s="15" t="s">
        <v>149</v>
      </c>
      <c r="AO114" s="15" t="s">
        <v>149</v>
      </c>
      <c r="AP114" s="15" t="s">
        <v>149</v>
      </c>
      <c r="AQ114" s="15" t="s">
        <v>149</v>
      </c>
      <c r="AR114" s="15" t="s">
        <v>149</v>
      </c>
      <c r="AS114" s="15" t="s">
        <v>149</v>
      </c>
      <c r="AT114" s="15" t="s">
        <v>149</v>
      </c>
      <c r="AU114" s="15" t="s">
        <v>149</v>
      </c>
      <c r="AV114" s="15" t="s">
        <v>149</v>
      </c>
      <c r="AW114" s="15" t="s">
        <v>149</v>
      </c>
      <c r="AX114" s="15" t="s">
        <v>149</v>
      </c>
      <c r="AY114" s="15" t="s">
        <v>149</v>
      </c>
      <c r="AZ114" s="15" t="s">
        <v>149</v>
      </c>
      <c r="BA114" s="15" t="s">
        <v>160</v>
      </c>
      <c r="BB114" s="15" t="s">
        <v>149</v>
      </c>
      <c r="BC114" s="25" t="s">
        <v>149</v>
      </c>
      <c r="BD114" s="15" t="s">
        <v>149</v>
      </c>
      <c r="BE114" s="15" t="s">
        <v>149</v>
      </c>
      <c r="BF114" s="15" t="s">
        <v>149</v>
      </c>
      <c r="BG114" s="15" t="s">
        <v>149</v>
      </c>
      <c r="BH114" s="15" t="s">
        <v>149</v>
      </c>
      <c r="BI114" s="15" t="s">
        <v>149</v>
      </c>
      <c r="BJ114" s="15" t="s">
        <v>149</v>
      </c>
      <c r="BK114" s="15" t="s">
        <v>149</v>
      </c>
      <c r="BL114" s="15" t="s">
        <v>149</v>
      </c>
      <c r="BM114" s="15" t="s">
        <v>843</v>
      </c>
      <c r="BN114" s="15" t="s">
        <v>149</v>
      </c>
      <c r="BO114" s="15" t="s">
        <v>159</v>
      </c>
      <c r="BP114" s="15" t="s">
        <v>149</v>
      </c>
      <c r="BQ114" s="15" t="s">
        <v>159</v>
      </c>
      <c r="BR114" s="15" t="s">
        <v>159</v>
      </c>
      <c r="BS114" s="15" t="s">
        <v>159</v>
      </c>
      <c r="BT114" s="15" t="s">
        <v>159</v>
      </c>
      <c r="BU114" s="15" t="s">
        <v>161</v>
      </c>
      <c r="BV114" s="15" t="s">
        <v>159</v>
      </c>
      <c r="BW114" s="15" t="s">
        <v>161</v>
      </c>
      <c r="BX114" s="15" t="s">
        <v>159</v>
      </c>
      <c r="BY114" s="15" t="s">
        <v>159</v>
      </c>
      <c r="BZ114" s="15" t="s">
        <v>161</v>
      </c>
      <c r="CA114" s="15" t="s">
        <v>159</v>
      </c>
      <c r="CB114" s="15" t="s">
        <v>159</v>
      </c>
      <c r="CC114" s="15" t="s">
        <v>159</v>
      </c>
      <c r="CD114" s="15" t="s">
        <v>159</v>
      </c>
      <c r="CE114" s="15" t="s">
        <v>159</v>
      </c>
      <c r="CF114" s="15" t="s">
        <v>159</v>
      </c>
      <c r="CG114" s="15" t="s">
        <v>159</v>
      </c>
      <c r="CH114" s="15" t="s">
        <v>159</v>
      </c>
      <c r="CI114" s="15" t="s">
        <v>159</v>
      </c>
      <c r="CJ114" s="15" t="s">
        <v>159</v>
      </c>
      <c r="CK114" s="15" t="s">
        <v>159</v>
      </c>
      <c r="CL114" s="15" t="s">
        <v>159</v>
      </c>
      <c r="CM114" s="15" t="s">
        <v>159</v>
      </c>
      <c r="CN114" s="15" t="s">
        <v>159</v>
      </c>
      <c r="CO114" s="15" t="s">
        <v>159</v>
      </c>
      <c r="CP114" s="15" t="s">
        <v>159</v>
      </c>
      <c r="CQ114" s="15" t="s">
        <v>159</v>
      </c>
      <c r="CR114" s="15" t="s">
        <v>159</v>
      </c>
      <c r="CS114" s="15" t="s">
        <v>159</v>
      </c>
      <c r="CT114" s="15" t="s">
        <v>159</v>
      </c>
      <c r="CU114" s="15" t="s">
        <v>159</v>
      </c>
      <c r="CV114" s="15" t="s">
        <v>159</v>
      </c>
      <c r="CW114" s="15" t="s">
        <v>159</v>
      </c>
      <c r="CX114" s="15" t="s">
        <v>159</v>
      </c>
      <c r="CY114" s="15" t="s">
        <v>159</v>
      </c>
      <c r="CZ114" s="15" t="s">
        <v>1096</v>
      </c>
      <c r="DA114" s="15" t="s">
        <v>159</v>
      </c>
      <c r="DB114" s="15" t="s">
        <v>159</v>
      </c>
      <c r="DC114" s="15" t="s">
        <v>159</v>
      </c>
      <c r="DD114" s="15" t="s">
        <v>159</v>
      </c>
      <c r="DE114" s="15" t="s">
        <v>159</v>
      </c>
      <c r="DF114" s="15" t="s">
        <v>1097</v>
      </c>
      <c r="DG114" s="15" t="s">
        <v>159</v>
      </c>
      <c r="DH114" s="15" t="s">
        <v>159</v>
      </c>
      <c r="DI114" s="15" t="s">
        <v>159</v>
      </c>
      <c r="DJ114" s="15" t="s">
        <v>159</v>
      </c>
      <c r="DK114" s="15" t="s">
        <v>159</v>
      </c>
      <c r="DL114" s="15" t="s">
        <v>159</v>
      </c>
      <c r="DM114" s="15" t="s">
        <v>159</v>
      </c>
      <c r="DN114" s="15" t="s">
        <v>161</v>
      </c>
      <c r="DO114" s="15" t="s">
        <v>159</v>
      </c>
      <c r="DP114" s="15" t="s">
        <v>159</v>
      </c>
      <c r="DQ114" s="15" t="s">
        <v>159</v>
      </c>
      <c r="DR114" s="15" t="s">
        <v>159</v>
      </c>
      <c r="DS114" s="15" t="s">
        <v>159</v>
      </c>
      <c r="DT114" s="15" t="s">
        <v>159</v>
      </c>
      <c r="DU114" s="15" t="s">
        <v>159</v>
      </c>
      <c r="DV114" s="15" t="s">
        <v>159</v>
      </c>
      <c r="DW114" s="15" t="s">
        <v>159</v>
      </c>
      <c r="DX114" s="15" t="s">
        <v>159</v>
      </c>
      <c r="DY114" s="15" t="s">
        <v>159</v>
      </c>
      <c r="DZ114" s="15" t="s">
        <v>159</v>
      </c>
      <c r="EA114" s="15" t="s">
        <v>159</v>
      </c>
      <c r="EB114" s="15" t="s">
        <v>159</v>
      </c>
      <c r="EC114" s="15" t="s">
        <v>159</v>
      </c>
      <c r="ED114" s="15" t="s">
        <v>159</v>
      </c>
      <c r="EE114" s="15" t="s">
        <v>159</v>
      </c>
      <c r="EF114" s="15" t="s">
        <v>159</v>
      </c>
      <c r="EG114" s="15" t="s">
        <v>323</v>
      </c>
      <c r="EH114" s="15" t="s">
        <v>159</v>
      </c>
      <c r="EI114" s="15" t="s">
        <v>159</v>
      </c>
      <c r="EJ114" s="15" t="s">
        <v>159</v>
      </c>
      <c r="EK114" s="15" t="s">
        <v>159</v>
      </c>
      <c r="EL114" s="15" t="s">
        <v>1098</v>
      </c>
      <c r="EM114" s="15" t="s">
        <v>1051</v>
      </c>
      <c r="EN114" s="15" t="s">
        <v>1038</v>
      </c>
      <c r="EO114" s="15" t="s">
        <v>1099</v>
      </c>
      <c r="EP114" s="15" t="s">
        <v>1048</v>
      </c>
      <c r="EQ114" s="15" t="s">
        <v>988</v>
      </c>
      <c r="ER114" s="15" t="s">
        <v>1033</v>
      </c>
      <c r="ES114" s="15" t="s">
        <v>411</v>
      </c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</row>
    <row r="115" spans="1:234" s="25" customFormat="1" ht="22.5" customHeight="1" x14ac:dyDescent="0.35">
      <c r="A115" s="29">
        <v>113</v>
      </c>
      <c r="B115" s="15" t="s">
        <v>1100</v>
      </c>
      <c r="C115" s="20" t="s">
        <v>945</v>
      </c>
      <c r="D115" s="15" t="s">
        <v>353</v>
      </c>
      <c r="E115" s="15"/>
      <c r="F115" s="15">
        <v>60</v>
      </c>
      <c r="G115" s="15">
        <v>1</v>
      </c>
      <c r="H115" s="15" t="s">
        <v>157</v>
      </c>
      <c r="I115" s="15" t="s">
        <v>210</v>
      </c>
      <c r="J115" s="42">
        <v>4000000</v>
      </c>
      <c r="K115" s="42">
        <v>2500000</v>
      </c>
      <c r="L115" s="15" t="s">
        <v>255</v>
      </c>
      <c r="M115" s="15" t="s">
        <v>147</v>
      </c>
      <c r="N115" s="15">
        <v>350</v>
      </c>
      <c r="O115" s="15" t="s">
        <v>174</v>
      </c>
      <c r="P115" s="15">
        <v>17</v>
      </c>
      <c r="Q115" s="15"/>
      <c r="R115" s="15" t="s">
        <v>149</v>
      </c>
      <c r="S115" s="15" t="s">
        <v>149</v>
      </c>
      <c r="T115" s="15" t="s">
        <v>159</v>
      </c>
      <c r="U115" s="15" t="s">
        <v>159</v>
      </c>
      <c r="V115" s="15" t="s">
        <v>159</v>
      </c>
      <c r="W115" s="15" t="s">
        <v>149</v>
      </c>
      <c r="X115" s="15" t="s">
        <v>148</v>
      </c>
      <c r="Y115" s="15" t="s">
        <v>159</v>
      </c>
      <c r="Z115" s="15" t="s">
        <v>159</v>
      </c>
      <c r="AA115" s="15" t="s">
        <v>159</v>
      </c>
      <c r="AB115" s="15" t="s">
        <v>159</v>
      </c>
      <c r="AC115" s="15" t="s">
        <v>159</v>
      </c>
      <c r="AD115" s="15" t="s">
        <v>159</v>
      </c>
      <c r="AE115" s="15" t="s">
        <v>160</v>
      </c>
      <c r="AF115" s="15" t="s">
        <v>160</v>
      </c>
      <c r="AG115" s="15" t="s">
        <v>160</v>
      </c>
      <c r="AH115" s="15" t="s">
        <v>149</v>
      </c>
      <c r="AI115" s="15" t="s">
        <v>149</v>
      </c>
      <c r="AJ115" s="15" t="s">
        <v>149</v>
      </c>
      <c r="AK115" s="15" t="s">
        <v>149</v>
      </c>
      <c r="AL115" s="15" t="s">
        <v>149</v>
      </c>
      <c r="AM115" s="15" t="s">
        <v>149</v>
      </c>
      <c r="AN115" s="15" t="s">
        <v>149</v>
      </c>
      <c r="AO115" s="15" t="s">
        <v>149</v>
      </c>
      <c r="AP115" s="15" t="s">
        <v>149</v>
      </c>
      <c r="AQ115" s="15" t="s">
        <v>149</v>
      </c>
      <c r="AR115" s="15" t="s">
        <v>149</v>
      </c>
      <c r="AS115" s="15" t="s">
        <v>149</v>
      </c>
      <c r="AT115" s="15" t="s">
        <v>149</v>
      </c>
      <c r="AU115" s="15" t="s">
        <v>149</v>
      </c>
      <c r="AV115" s="15" t="s">
        <v>149</v>
      </c>
      <c r="AW115" s="15" t="s">
        <v>149</v>
      </c>
      <c r="AX115" s="15" t="s">
        <v>149</v>
      </c>
      <c r="AY115" s="15" t="s">
        <v>149</v>
      </c>
      <c r="AZ115" s="15" t="s">
        <v>149</v>
      </c>
      <c r="BA115" s="15" t="s">
        <v>149</v>
      </c>
      <c r="BB115" s="15" t="s">
        <v>149</v>
      </c>
      <c r="BC115" s="25" t="s">
        <v>149</v>
      </c>
      <c r="BD115" s="15" t="s">
        <v>149</v>
      </c>
      <c r="BE115" s="15" t="s">
        <v>149</v>
      </c>
      <c r="BF115" s="15" t="s">
        <v>149</v>
      </c>
      <c r="BG115" s="15" t="s">
        <v>161</v>
      </c>
      <c r="BH115" s="15" t="s">
        <v>161</v>
      </c>
      <c r="BI115" s="15" t="s">
        <v>161</v>
      </c>
      <c r="BJ115" s="15" t="s">
        <v>149</v>
      </c>
      <c r="BK115" s="15" t="s">
        <v>149</v>
      </c>
      <c r="BL115" s="15" t="s">
        <v>149</v>
      </c>
      <c r="BM115" s="15" t="s">
        <v>949</v>
      </c>
      <c r="BN115" s="15" t="s">
        <v>149</v>
      </c>
      <c r="BO115" s="15" t="s">
        <v>161</v>
      </c>
      <c r="BP115" s="15" t="s">
        <v>149</v>
      </c>
      <c r="BQ115" s="15" t="s">
        <v>161</v>
      </c>
      <c r="BR115" s="15" t="s">
        <v>159</v>
      </c>
      <c r="BS115" s="15" t="s">
        <v>159</v>
      </c>
      <c r="BT115" s="15" t="s">
        <v>159</v>
      </c>
      <c r="BU115" s="15" t="s">
        <v>159</v>
      </c>
      <c r="BV115" s="15" t="s">
        <v>159</v>
      </c>
      <c r="BW115" s="15" t="s">
        <v>161</v>
      </c>
      <c r="BX115" s="15" t="s">
        <v>161</v>
      </c>
      <c r="BY115" s="15" t="s">
        <v>161</v>
      </c>
      <c r="BZ115" s="15" t="s">
        <v>159</v>
      </c>
      <c r="CA115" s="15" t="s">
        <v>159</v>
      </c>
      <c r="CB115" s="15" t="s">
        <v>159</v>
      </c>
      <c r="CC115" s="15" t="s">
        <v>159</v>
      </c>
      <c r="CD115" s="15" t="s">
        <v>161</v>
      </c>
      <c r="CE115" s="15" t="s">
        <v>161</v>
      </c>
      <c r="CF115" s="15" t="s">
        <v>159</v>
      </c>
      <c r="CG115" s="15" t="s">
        <v>159</v>
      </c>
      <c r="CH115" s="15" t="s">
        <v>159</v>
      </c>
      <c r="CI115" s="15" t="s">
        <v>843</v>
      </c>
      <c r="CJ115" s="15" t="s">
        <v>159</v>
      </c>
      <c r="CK115" s="15" t="s">
        <v>161</v>
      </c>
      <c r="CL115" s="15" t="s">
        <v>159</v>
      </c>
      <c r="CM115" s="15" t="s">
        <v>159</v>
      </c>
      <c r="CN115" s="15" t="s">
        <v>161</v>
      </c>
      <c r="CO115" s="15" t="s">
        <v>159</v>
      </c>
      <c r="CP115" s="15" t="s">
        <v>161</v>
      </c>
      <c r="CQ115" s="15" t="s">
        <v>159</v>
      </c>
      <c r="CR115" s="15" t="s">
        <v>161</v>
      </c>
      <c r="CS115" s="15" t="s">
        <v>161</v>
      </c>
      <c r="CT115" s="15" t="s">
        <v>159</v>
      </c>
      <c r="CU115" s="15" t="s">
        <v>159</v>
      </c>
      <c r="CV115" s="15" t="s">
        <v>161</v>
      </c>
      <c r="CW115" s="15" t="s">
        <v>159</v>
      </c>
      <c r="CX115" s="15" t="s">
        <v>159</v>
      </c>
      <c r="CY115" s="15" t="s">
        <v>161</v>
      </c>
      <c r="CZ115" s="15" t="s">
        <v>161</v>
      </c>
      <c r="DA115" s="15" t="s">
        <v>159</v>
      </c>
      <c r="DB115" s="15" t="s">
        <v>159</v>
      </c>
      <c r="DC115" s="15" t="s">
        <v>159</v>
      </c>
      <c r="DD115" s="15" t="s">
        <v>161</v>
      </c>
      <c r="DE115" s="15" t="s">
        <v>161</v>
      </c>
      <c r="DF115" s="15" t="s">
        <v>1097</v>
      </c>
      <c r="DG115" s="15" t="s">
        <v>159</v>
      </c>
      <c r="DH115" s="15" t="s">
        <v>159</v>
      </c>
      <c r="DI115" s="15" t="s">
        <v>161</v>
      </c>
      <c r="DJ115" s="15" t="s">
        <v>159</v>
      </c>
      <c r="DK115" s="15" t="s">
        <v>1096</v>
      </c>
      <c r="DL115" s="15" t="s">
        <v>159</v>
      </c>
      <c r="DM115" s="15" t="s">
        <v>161</v>
      </c>
      <c r="DN115" s="15" t="s">
        <v>161</v>
      </c>
      <c r="DO115" s="15" t="s">
        <v>161</v>
      </c>
      <c r="DP115" s="15" t="s">
        <v>159</v>
      </c>
      <c r="DQ115" s="15" t="s">
        <v>161</v>
      </c>
      <c r="DR115" s="15" t="s">
        <v>159</v>
      </c>
      <c r="DS115" s="15" t="s">
        <v>161</v>
      </c>
      <c r="DT115" s="15" t="s">
        <v>159</v>
      </c>
      <c r="DU115" s="15" t="s">
        <v>161</v>
      </c>
      <c r="DV115" s="15" t="s">
        <v>159</v>
      </c>
      <c r="DW115" s="15" t="s">
        <v>161</v>
      </c>
      <c r="DX115" s="15" t="s">
        <v>159</v>
      </c>
      <c r="DY115" s="15" t="s">
        <v>160</v>
      </c>
      <c r="DZ115" s="15" t="s">
        <v>161</v>
      </c>
      <c r="EA115" s="15" t="s">
        <v>159</v>
      </c>
      <c r="EB115" s="15" t="s">
        <v>161</v>
      </c>
      <c r="EC115" s="15" t="s">
        <v>159</v>
      </c>
      <c r="ED115" s="15" t="s">
        <v>159</v>
      </c>
      <c r="EE115" s="15" t="s">
        <v>161</v>
      </c>
      <c r="EF115" s="15" t="s">
        <v>159</v>
      </c>
      <c r="EG115" s="15" t="s">
        <v>323</v>
      </c>
      <c r="EH115" s="15" t="s">
        <v>159</v>
      </c>
      <c r="EI115" s="15" t="s">
        <v>160</v>
      </c>
      <c r="EJ115" s="15" t="s">
        <v>161</v>
      </c>
      <c r="EK115" s="15" t="s">
        <v>160</v>
      </c>
      <c r="EL115" s="15" t="s">
        <v>1045</v>
      </c>
      <c r="EM115" s="15" t="s">
        <v>1051</v>
      </c>
      <c r="EN115" s="15" t="s">
        <v>1038</v>
      </c>
      <c r="EO115" s="15" t="s">
        <v>1099</v>
      </c>
      <c r="EP115" s="15" t="s">
        <v>1048</v>
      </c>
      <c r="EQ115" s="15" t="s">
        <v>988</v>
      </c>
      <c r="ER115" s="15" t="s">
        <v>1033</v>
      </c>
      <c r="ES115" s="15" t="s">
        <v>411</v>
      </c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</row>
    <row r="116" spans="1:234" s="25" customFormat="1" ht="22.5" customHeight="1" x14ac:dyDescent="0.35">
      <c r="A116" s="29">
        <v>114</v>
      </c>
      <c r="B116" s="15" t="s">
        <v>1101</v>
      </c>
      <c r="C116" s="20" t="s">
        <v>1065</v>
      </c>
      <c r="D116" s="15" t="s">
        <v>353</v>
      </c>
      <c r="E116" s="30" t="s">
        <v>1084</v>
      </c>
      <c r="F116" s="15">
        <v>40</v>
      </c>
      <c r="G116" s="15">
        <v>3</v>
      </c>
      <c r="H116" s="15" t="s">
        <v>157</v>
      </c>
      <c r="I116" s="15" t="s">
        <v>158</v>
      </c>
      <c r="J116" s="42">
        <v>3000000</v>
      </c>
      <c r="K116" s="42">
        <v>2500000</v>
      </c>
      <c r="L116" s="15" t="s">
        <v>318</v>
      </c>
      <c r="M116" s="15" t="s">
        <v>147</v>
      </c>
      <c r="N116" s="15">
        <v>125</v>
      </c>
      <c r="O116" s="15" t="s">
        <v>272</v>
      </c>
      <c r="P116" s="15">
        <v>10</v>
      </c>
      <c r="Q116" s="15"/>
      <c r="R116" s="15" t="s">
        <v>149</v>
      </c>
      <c r="S116" s="15" t="s">
        <v>149</v>
      </c>
      <c r="T116" s="15" t="s">
        <v>149</v>
      </c>
      <c r="U116" s="15" t="s">
        <v>149</v>
      </c>
      <c r="V116" s="15" t="s">
        <v>149</v>
      </c>
      <c r="W116" s="15" t="s">
        <v>149</v>
      </c>
      <c r="X116" s="15" t="s">
        <v>149</v>
      </c>
      <c r="Y116" s="15" t="s">
        <v>149</v>
      </c>
      <c r="Z116" s="15" t="s">
        <v>149</v>
      </c>
      <c r="AA116" s="15" t="s">
        <v>149</v>
      </c>
      <c r="AB116" s="15" t="s">
        <v>149</v>
      </c>
      <c r="AC116" s="15" t="s">
        <v>149</v>
      </c>
      <c r="AD116" s="15" t="s">
        <v>149</v>
      </c>
      <c r="AE116" s="15" t="s">
        <v>149</v>
      </c>
      <c r="AF116" s="15" t="s">
        <v>149</v>
      </c>
      <c r="AG116" s="15" t="s">
        <v>149</v>
      </c>
      <c r="AH116" s="15" t="s">
        <v>149</v>
      </c>
      <c r="AI116" s="15" t="s">
        <v>149</v>
      </c>
      <c r="AJ116" s="15" t="s">
        <v>149</v>
      </c>
      <c r="AK116" s="15" t="s">
        <v>149</v>
      </c>
      <c r="AL116" s="15" t="s">
        <v>149</v>
      </c>
      <c r="AM116" s="15" t="s">
        <v>149</v>
      </c>
      <c r="AN116" s="15" t="s">
        <v>149</v>
      </c>
      <c r="AO116" s="15" t="s">
        <v>149</v>
      </c>
      <c r="AP116" s="15" t="s">
        <v>149</v>
      </c>
      <c r="AQ116" s="15" t="s">
        <v>149</v>
      </c>
      <c r="AR116" s="15" t="s">
        <v>149</v>
      </c>
      <c r="AS116" s="15" t="s">
        <v>149</v>
      </c>
      <c r="AT116" s="15" t="s">
        <v>149</v>
      </c>
      <c r="AU116" s="15" t="s">
        <v>149</v>
      </c>
      <c r="AV116" s="15" t="s">
        <v>149</v>
      </c>
      <c r="AW116" s="15" t="s">
        <v>149</v>
      </c>
      <c r="AX116" s="15" t="s">
        <v>149</v>
      </c>
      <c r="AY116" s="15" t="s">
        <v>149</v>
      </c>
      <c r="AZ116" s="15" t="s">
        <v>149</v>
      </c>
      <c r="BA116" s="15" t="s">
        <v>149</v>
      </c>
      <c r="BB116" s="15" t="s">
        <v>149</v>
      </c>
      <c r="BC116" s="25" t="s">
        <v>149</v>
      </c>
      <c r="BD116" s="15" t="s">
        <v>323</v>
      </c>
      <c r="BE116" s="15" t="s">
        <v>161</v>
      </c>
      <c r="BF116" s="15" t="s">
        <v>149</v>
      </c>
      <c r="BG116" s="15" t="s">
        <v>161</v>
      </c>
      <c r="BH116" s="15" t="s">
        <v>149</v>
      </c>
      <c r="BI116" s="15" t="s">
        <v>149</v>
      </c>
      <c r="BJ116" s="15" t="s">
        <v>149</v>
      </c>
      <c r="BK116" s="15" t="s">
        <v>149</v>
      </c>
      <c r="BL116" s="15" t="s">
        <v>149</v>
      </c>
      <c r="BM116" s="15" t="s">
        <v>949</v>
      </c>
      <c r="BN116" s="15" t="s">
        <v>149</v>
      </c>
      <c r="BO116" s="15" t="s">
        <v>159</v>
      </c>
      <c r="BP116" s="15" t="s">
        <v>161</v>
      </c>
      <c r="BQ116" s="15" t="s">
        <v>159</v>
      </c>
      <c r="BR116" s="15" t="s">
        <v>161</v>
      </c>
      <c r="BS116" s="15" t="s">
        <v>159</v>
      </c>
      <c r="BT116" s="15" t="s">
        <v>161</v>
      </c>
      <c r="BU116" s="15" t="s">
        <v>159</v>
      </c>
      <c r="BV116" s="15" t="s">
        <v>161</v>
      </c>
      <c r="BW116" s="15" t="s">
        <v>161</v>
      </c>
      <c r="BX116" s="15" t="s">
        <v>159</v>
      </c>
      <c r="BY116" s="15" t="s">
        <v>161</v>
      </c>
      <c r="BZ116" s="15" t="s">
        <v>159</v>
      </c>
      <c r="CA116" s="15" t="s">
        <v>159</v>
      </c>
      <c r="CB116" s="15" t="s">
        <v>159</v>
      </c>
      <c r="CC116" s="15" t="s">
        <v>159</v>
      </c>
      <c r="CD116" s="15" t="s">
        <v>159</v>
      </c>
      <c r="CE116" s="15" t="s">
        <v>161</v>
      </c>
      <c r="CF116" s="15" t="s">
        <v>1102</v>
      </c>
      <c r="CG116" s="15" t="s">
        <v>161</v>
      </c>
      <c r="CH116" s="15" t="s">
        <v>159</v>
      </c>
      <c r="CI116" s="15" t="s">
        <v>159</v>
      </c>
      <c r="CJ116" s="15" t="s">
        <v>159</v>
      </c>
      <c r="CK116" s="15" t="s">
        <v>159</v>
      </c>
      <c r="CL116" s="15" t="s">
        <v>159</v>
      </c>
      <c r="CM116" s="15" t="s">
        <v>161</v>
      </c>
      <c r="CN116" s="15" t="s">
        <v>161</v>
      </c>
      <c r="CO116" s="15" t="s">
        <v>159</v>
      </c>
      <c r="CP116" s="15" t="s">
        <v>161</v>
      </c>
      <c r="CQ116" s="15" t="s">
        <v>159</v>
      </c>
      <c r="CR116" s="15" t="s">
        <v>161</v>
      </c>
      <c r="CS116" s="15" t="s">
        <v>161</v>
      </c>
      <c r="CT116" s="15" t="s">
        <v>159</v>
      </c>
      <c r="CU116" s="15" t="s">
        <v>161</v>
      </c>
      <c r="CV116" s="15" t="s">
        <v>159</v>
      </c>
      <c r="CW116" s="15" t="s">
        <v>161</v>
      </c>
      <c r="CX116" s="15" t="s">
        <v>159</v>
      </c>
      <c r="CY116" s="15" t="s">
        <v>161</v>
      </c>
      <c r="CZ116" s="15" t="s">
        <v>159</v>
      </c>
      <c r="DA116" s="15" t="s">
        <v>161</v>
      </c>
      <c r="DB116" s="15" t="s">
        <v>159</v>
      </c>
      <c r="DC116" s="15" t="s">
        <v>161</v>
      </c>
      <c r="DD116" s="15" t="s">
        <v>159</v>
      </c>
      <c r="DE116" s="15" t="s">
        <v>161</v>
      </c>
      <c r="DF116" s="15" t="s">
        <v>1097</v>
      </c>
      <c r="DG116" s="15" t="s">
        <v>161</v>
      </c>
      <c r="DH116" s="15" t="s">
        <v>159</v>
      </c>
      <c r="DI116" s="15" t="s">
        <v>159</v>
      </c>
      <c r="DJ116" s="15" t="s">
        <v>159</v>
      </c>
      <c r="DK116" s="15" t="s">
        <v>159</v>
      </c>
      <c r="DL116" s="15" t="s">
        <v>159</v>
      </c>
      <c r="DM116" s="15" t="s">
        <v>159</v>
      </c>
      <c r="DN116" s="15" t="s">
        <v>159</v>
      </c>
      <c r="DO116" s="15" t="s">
        <v>159</v>
      </c>
      <c r="DP116" s="15" t="s">
        <v>159</v>
      </c>
      <c r="DQ116" s="15" t="s">
        <v>159</v>
      </c>
      <c r="DR116" s="15" t="s">
        <v>161</v>
      </c>
      <c r="DS116" s="15" t="s">
        <v>161</v>
      </c>
      <c r="DT116" s="15" t="s">
        <v>159</v>
      </c>
      <c r="DU116" s="15" t="s">
        <v>161</v>
      </c>
      <c r="DV116" s="15" t="s">
        <v>161</v>
      </c>
      <c r="DW116" s="15" t="s">
        <v>159</v>
      </c>
      <c r="DX116" s="15" t="s">
        <v>159</v>
      </c>
      <c r="DY116" s="15" t="s">
        <v>159</v>
      </c>
      <c r="DZ116" s="15" t="s">
        <v>161</v>
      </c>
      <c r="EA116" s="15" t="s">
        <v>161</v>
      </c>
      <c r="EB116" s="15" t="s">
        <v>159</v>
      </c>
      <c r="EC116" s="15" t="s">
        <v>159</v>
      </c>
      <c r="ED116" s="15" t="s">
        <v>159</v>
      </c>
      <c r="EE116" s="15" t="s">
        <v>159</v>
      </c>
      <c r="EF116" s="15" t="s">
        <v>159</v>
      </c>
      <c r="EG116" s="15" t="s">
        <v>149</v>
      </c>
      <c r="EH116" s="15" t="s">
        <v>159</v>
      </c>
      <c r="EI116" s="15" t="s">
        <v>159</v>
      </c>
      <c r="EJ116" s="15" t="s">
        <v>159</v>
      </c>
      <c r="EK116" s="15" t="s">
        <v>159</v>
      </c>
      <c r="EL116" s="15" t="s">
        <v>1045</v>
      </c>
      <c r="EM116" s="15" t="s">
        <v>1051</v>
      </c>
      <c r="EN116" s="15" t="s">
        <v>1038</v>
      </c>
      <c r="EO116" s="15" t="s">
        <v>1099</v>
      </c>
      <c r="EP116" s="15" t="s">
        <v>1048</v>
      </c>
      <c r="EQ116" s="15" t="s">
        <v>988</v>
      </c>
      <c r="ER116" s="15" t="s">
        <v>1033</v>
      </c>
      <c r="ES116" s="15" t="s">
        <v>411</v>
      </c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</row>
    <row r="117" spans="1:234" s="25" customFormat="1" ht="22.5" customHeight="1" x14ac:dyDescent="0.35">
      <c r="A117" s="29">
        <v>115</v>
      </c>
      <c r="B117" s="15" t="s">
        <v>743</v>
      </c>
      <c r="C117" s="20" t="s">
        <v>1103</v>
      </c>
      <c r="D117" s="15" t="s">
        <v>353</v>
      </c>
      <c r="E117" s="30" t="s">
        <v>1084</v>
      </c>
      <c r="F117" s="15">
        <v>47</v>
      </c>
      <c r="G117" s="15">
        <v>4</v>
      </c>
      <c r="H117" s="15" t="s">
        <v>157</v>
      </c>
      <c r="I117" s="15" t="s">
        <v>158</v>
      </c>
      <c r="J117" s="42">
        <v>5000000</v>
      </c>
      <c r="K117" s="42">
        <v>3500000</v>
      </c>
      <c r="L117" s="15" t="s">
        <v>173</v>
      </c>
      <c r="M117" s="15" t="s">
        <v>147</v>
      </c>
      <c r="N117" s="15">
        <v>250</v>
      </c>
      <c r="O117" s="15" t="s">
        <v>174</v>
      </c>
      <c r="P117" s="15">
        <v>27</v>
      </c>
      <c r="Q117" s="15"/>
      <c r="R117" s="15" t="s">
        <v>149</v>
      </c>
      <c r="S117" s="15" t="s">
        <v>149</v>
      </c>
      <c r="T117" s="15" t="s">
        <v>149</v>
      </c>
      <c r="U117" s="15" t="s">
        <v>149</v>
      </c>
      <c r="V117" s="15" t="s">
        <v>149</v>
      </c>
      <c r="W117" s="15" t="s">
        <v>149</v>
      </c>
      <c r="X117" s="15" t="s">
        <v>149</v>
      </c>
      <c r="Y117" s="15" t="s">
        <v>149</v>
      </c>
      <c r="Z117" s="15" t="s">
        <v>149</v>
      </c>
      <c r="AA117" s="15" t="s">
        <v>149</v>
      </c>
      <c r="AB117" s="15" t="s">
        <v>149</v>
      </c>
      <c r="AC117" s="15" t="s">
        <v>149</v>
      </c>
      <c r="AD117" s="15" t="s">
        <v>149</v>
      </c>
      <c r="AE117" s="15" t="s">
        <v>149</v>
      </c>
      <c r="AF117" s="15" t="s">
        <v>149</v>
      </c>
      <c r="AG117" s="15" t="s">
        <v>149</v>
      </c>
      <c r="AH117" s="15" t="s">
        <v>149</v>
      </c>
      <c r="AI117" s="15" t="s">
        <v>149</v>
      </c>
      <c r="AJ117" s="15" t="s">
        <v>149</v>
      </c>
      <c r="AK117" s="15" t="s">
        <v>149</v>
      </c>
      <c r="AL117" s="15" t="s">
        <v>149</v>
      </c>
      <c r="AM117" s="15" t="s">
        <v>149</v>
      </c>
      <c r="AN117" s="15" t="s">
        <v>149</v>
      </c>
      <c r="AO117" s="15" t="s">
        <v>149</v>
      </c>
      <c r="AP117" s="15" t="s">
        <v>149</v>
      </c>
      <c r="AQ117" s="15" t="s">
        <v>149</v>
      </c>
      <c r="AR117" s="15" t="s">
        <v>149</v>
      </c>
      <c r="AS117" s="15" t="s">
        <v>149</v>
      </c>
      <c r="AT117" s="15" t="s">
        <v>149</v>
      </c>
      <c r="AU117" s="15" t="s">
        <v>149</v>
      </c>
      <c r="AV117" s="15" t="s">
        <v>149</v>
      </c>
      <c r="AW117" s="15" t="s">
        <v>149</v>
      </c>
      <c r="AX117" s="15" t="s">
        <v>149</v>
      </c>
      <c r="AY117" s="15" t="s">
        <v>149</v>
      </c>
      <c r="AZ117" s="15" t="s">
        <v>149</v>
      </c>
      <c r="BA117" s="15" t="s">
        <v>149</v>
      </c>
      <c r="BB117" s="15" t="s">
        <v>149</v>
      </c>
      <c r="BC117" s="25" t="s">
        <v>149</v>
      </c>
      <c r="BD117" s="15" t="s">
        <v>323</v>
      </c>
      <c r="BE117" s="15" t="s">
        <v>161</v>
      </c>
      <c r="BF117" s="15" t="s">
        <v>149</v>
      </c>
      <c r="BG117" s="15" t="s">
        <v>149</v>
      </c>
      <c r="BH117" s="15" t="s">
        <v>161</v>
      </c>
      <c r="BI117" s="15" t="s">
        <v>161</v>
      </c>
      <c r="BJ117" s="15" t="s">
        <v>149</v>
      </c>
      <c r="BK117" s="15" t="s">
        <v>323</v>
      </c>
      <c r="BL117" s="15" t="s">
        <v>149</v>
      </c>
      <c r="BM117" s="15" t="s">
        <v>949</v>
      </c>
      <c r="BN117" s="15" t="s">
        <v>149</v>
      </c>
      <c r="BO117" s="15" t="s">
        <v>161</v>
      </c>
      <c r="BP117" s="15" t="s">
        <v>161</v>
      </c>
      <c r="BQ117" s="15" t="s">
        <v>161</v>
      </c>
      <c r="BR117" s="15" t="s">
        <v>159</v>
      </c>
      <c r="BS117" s="15" t="s">
        <v>159</v>
      </c>
      <c r="BT117" s="15" t="s">
        <v>159</v>
      </c>
      <c r="BU117" s="15" t="s">
        <v>159</v>
      </c>
      <c r="BV117" s="15" t="s">
        <v>159</v>
      </c>
      <c r="BW117" s="15" t="s">
        <v>159</v>
      </c>
      <c r="BX117" s="15" t="s">
        <v>159</v>
      </c>
      <c r="BY117" s="15" t="s">
        <v>159</v>
      </c>
      <c r="BZ117" s="15" t="s">
        <v>159</v>
      </c>
      <c r="CA117" s="15" t="s">
        <v>161</v>
      </c>
      <c r="CB117" s="15" t="s">
        <v>161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 t="s">
        <v>159</v>
      </c>
      <c r="CT117" s="15" t="s">
        <v>159</v>
      </c>
      <c r="CU117" s="15" t="s">
        <v>160</v>
      </c>
      <c r="CV117" s="15" t="s">
        <v>160</v>
      </c>
      <c r="CW117" s="15" t="s">
        <v>160</v>
      </c>
      <c r="CX117" s="15" t="s">
        <v>160</v>
      </c>
      <c r="CY117" s="15" t="s">
        <v>161</v>
      </c>
      <c r="CZ117" s="15" t="s">
        <v>161</v>
      </c>
      <c r="DA117" s="15" t="s">
        <v>161</v>
      </c>
      <c r="DB117" s="15" t="s">
        <v>161</v>
      </c>
      <c r="DC117" s="15" t="s">
        <v>161</v>
      </c>
      <c r="DD117" s="15" t="s">
        <v>161</v>
      </c>
      <c r="DE117" s="15" t="s">
        <v>161</v>
      </c>
      <c r="DF117" s="15" t="s">
        <v>161</v>
      </c>
      <c r="DG117" s="15" t="s">
        <v>159</v>
      </c>
      <c r="DH117" s="15" t="s">
        <v>161</v>
      </c>
      <c r="DI117" s="15" t="s">
        <v>161</v>
      </c>
      <c r="DJ117" s="15" t="s">
        <v>161</v>
      </c>
      <c r="DK117" s="15" t="s">
        <v>161</v>
      </c>
      <c r="DL117" s="15" t="s">
        <v>159</v>
      </c>
      <c r="DM117" s="15" t="s">
        <v>159</v>
      </c>
      <c r="DN117" s="15" t="s">
        <v>159</v>
      </c>
      <c r="DO117" s="15" t="s">
        <v>161</v>
      </c>
      <c r="DP117" s="15" t="s">
        <v>161</v>
      </c>
      <c r="DQ117" s="15" t="s">
        <v>161</v>
      </c>
      <c r="DR117" s="15" t="s">
        <v>161</v>
      </c>
      <c r="DS117" s="15" t="s">
        <v>161</v>
      </c>
      <c r="DT117" s="15" t="s">
        <v>161</v>
      </c>
      <c r="DU117" s="15" t="s">
        <v>159</v>
      </c>
      <c r="DV117" s="15" t="s">
        <v>159</v>
      </c>
      <c r="DW117" s="15" t="s">
        <v>159</v>
      </c>
      <c r="DX117" s="15" t="s">
        <v>159</v>
      </c>
      <c r="DY117" s="15" t="s">
        <v>159</v>
      </c>
      <c r="DZ117" s="15" t="s">
        <v>161</v>
      </c>
      <c r="EA117" s="15" t="s">
        <v>161</v>
      </c>
      <c r="EB117" s="15" t="s">
        <v>161</v>
      </c>
      <c r="EC117" s="15" t="s">
        <v>161</v>
      </c>
      <c r="ED117" s="15" t="s">
        <v>161</v>
      </c>
      <c r="EE117" s="15" t="s">
        <v>161</v>
      </c>
      <c r="EF117" s="15" t="s">
        <v>159</v>
      </c>
      <c r="EG117" s="15" t="s">
        <v>159</v>
      </c>
      <c r="EH117" s="15" t="s">
        <v>159</v>
      </c>
      <c r="EI117" s="15" t="s">
        <v>159</v>
      </c>
      <c r="EJ117" s="15" t="s">
        <v>159</v>
      </c>
      <c r="EK117" s="15" t="s">
        <v>159</v>
      </c>
      <c r="EL117" s="15" t="s">
        <v>1045</v>
      </c>
      <c r="EM117" s="15" t="s">
        <v>1051</v>
      </c>
      <c r="EN117" s="15" t="s">
        <v>1038</v>
      </c>
      <c r="EO117" s="15" t="s">
        <v>1099</v>
      </c>
      <c r="EP117" s="15" t="s">
        <v>1048</v>
      </c>
      <c r="EQ117" s="15" t="s">
        <v>988</v>
      </c>
      <c r="ER117" s="15" t="s">
        <v>1033</v>
      </c>
      <c r="ES117" s="15" t="s">
        <v>411</v>
      </c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</row>
    <row r="118" spans="1:234" s="25" customFormat="1" ht="22.5" customHeight="1" x14ac:dyDescent="0.35">
      <c r="A118" s="29">
        <v>116</v>
      </c>
      <c r="B118" s="15" t="s">
        <v>1104</v>
      </c>
      <c r="C118" s="20" t="s">
        <v>1103</v>
      </c>
      <c r="D118" s="15" t="s">
        <v>368</v>
      </c>
      <c r="E118" s="30" t="s">
        <v>1084</v>
      </c>
      <c r="F118" s="15">
        <v>49</v>
      </c>
      <c r="G118" s="15">
        <v>3</v>
      </c>
      <c r="H118" s="15" t="s">
        <v>157</v>
      </c>
      <c r="I118" s="15" t="s">
        <v>158</v>
      </c>
      <c r="J118" s="42">
        <v>6000000</v>
      </c>
      <c r="K118" s="42">
        <v>3500000</v>
      </c>
      <c r="L118" s="15" t="s">
        <v>868</v>
      </c>
      <c r="M118" s="15" t="s">
        <v>147</v>
      </c>
      <c r="N118" s="15">
        <v>700</v>
      </c>
      <c r="O118" s="15" t="s">
        <v>212</v>
      </c>
      <c r="P118" s="15">
        <v>19</v>
      </c>
      <c r="Q118" s="15"/>
      <c r="R118" s="15" t="s">
        <v>149</v>
      </c>
      <c r="S118" s="15" t="s">
        <v>149</v>
      </c>
      <c r="T118" s="15" t="s">
        <v>149</v>
      </c>
      <c r="U118" s="15" t="s">
        <v>149</v>
      </c>
      <c r="V118" s="15" t="s">
        <v>149</v>
      </c>
      <c r="W118" s="15" t="s">
        <v>149</v>
      </c>
      <c r="X118" s="15" t="s">
        <v>149</v>
      </c>
      <c r="Y118" s="15" t="s">
        <v>149</v>
      </c>
      <c r="Z118" s="15" t="s">
        <v>149</v>
      </c>
      <c r="AA118" s="15" t="s">
        <v>149</v>
      </c>
      <c r="AB118" s="15" t="s">
        <v>149</v>
      </c>
      <c r="AC118" s="15" t="s">
        <v>149</v>
      </c>
      <c r="AD118" s="15" t="s">
        <v>149</v>
      </c>
      <c r="AE118" s="15" t="s">
        <v>149</v>
      </c>
      <c r="AF118" s="15" t="s">
        <v>149</v>
      </c>
      <c r="AG118" s="15" t="s">
        <v>149</v>
      </c>
      <c r="AH118" s="15" t="s">
        <v>149</v>
      </c>
      <c r="AI118" s="15" t="s">
        <v>149</v>
      </c>
      <c r="AJ118" s="15" t="s">
        <v>149</v>
      </c>
      <c r="AK118" s="15" t="s">
        <v>149</v>
      </c>
      <c r="AL118" s="15" t="s">
        <v>149</v>
      </c>
      <c r="AM118" s="15" t="s">
        <v>149</v>
      </c>
      <c r="AN118" s="15" t="s">
        <v>149</v>
      </c>
      <c r="AO118" s="15" t="s">
        <v>149</v>
      </c>
      <c r="AP118" s="15" t="s">
        <v>149</v>
      </c>
      <c r="AQ118" s="15" t="s">
        <v>149</v>
      </c>
      <c r="AR118" s="15" t="s">
        <v>149</v>
      </c>
      <c r="AS118" s="15" t="s">
        <v>149</v>
      </c>
      <c r="AT118" s="15" t="s">
        <v>149</v>
      </c>
      <c r="AU118" s="15" t="s">
        <v>149</v>
      </c>
      <c r="AV118" s="15" t="s">
        <v>149</v>
      </c>
      <c r="AW118" s="15" t="s">
        <v>149</v>
      </c>
      <c r="AX118" s="15" t="s">
        <v>149</v>
      </c>
      <c r="AY118" s="15" t="s">
        <v>149</v>
      </c>
      <c r="AZ118" s="15" t="s">
        <v>149</v>
      </c>
      <c r="BA118" s="15" t="s">
        <v>149</v>
      </c>
      <c r="BB118" s="15" t="s">
        <v>149</v>
      </c>
      <c r="BC118" s="25" t="s">
        <v>149</v>
      </c>
      <c r="BD118" s="15" t="s">
        <v>149</v>
      </c>
      <c r="BE118" s="15" t="s">
        <v>149</v>
      </c>
      <c r="BF118" s="15" t="s">
        <v>149</v>
      </c>
      <c r="BG118" s="15" t="s">
        <v>149</v>
      </c>
      <c r="BH118" s="15" t="s">
        <v>149</v>
      </c>
      <c r="BI118" s="15" t="s">
        <v>149</v>
      </c>
      <c r="BJ118" s="15" t="s">
        <v>149</v>
      </c>
      <c r="BK118" s="15" t="s">
        <v>149</v>
      </c>
      <c r="BL118" s="15" t="s">
        <v>149</v>
      </c>
      <c r="BM118" s="15" t="s">
        <v>149</v>
      </c>
      <c r="BN118" s="15" t="s">
        <v>149</v>
      </c>
      <c r="BO118" s="15" t="s">
        <v>149</v>
      </c>
      <c r="BP118" s="15" t="s">
        <v>149</v>
      </c>
      <c r="BQ118" s="15" t="s">
        <v>149</v>
      </c>
      <c r="BR118" s="15" t="s">
        <v>149</v>
      </c>
      <c r="BS118" s="15" t="s">
        <v>149</v>
      </c>
      <c r="BT118" s="15" t="s">
        <v>149</v>
      </c>
      <c r="BU118" s="15" t="s">
        <v>149</v>
      </c>
      <c r="BV118" s="15" t="s">
        <v>149</v>
      </c>
      <c r="BW118" s="15" t="s">
        <v>149</v>
      </c>
      <c r="BX118" s="15" t="s">
        <v>149</v>
      </c>
      <c r="BY118" s="15" t="s">
        <v>149</v>
      </c>
      <c r="BZ118" s="15" t="s">
        <v>161</v>
      </c>
      <c r="CA118" s="15" t="s">
        <v>159</v>
      </c>
      <c r="CB118" s="15" t="s">
        <v>159</v>
      </c>
      <c r="CC118" s="15" t="s">
        <v>159</v>
      </c>
      <c r="CD118" s="15" t="s">
        <v>159</v>
      </c>
      <c r="CE118" s="15" t="s">
        <v>159</v>
      </c>
      <c r="CF118" s="15" t="s">
        <v>159</v>
      </c>
      <c r="CG118" s="15" t="s">
        <v>159</v>
      </c>
      <c r="CH118" s="15" t="s">
        <v>159</v>
      </c>
      <c r="CI118" s="15" t="s">
        <v>159</v>
      </c>
      <c r="CJ118" s="15" t="s">
        <v>159</v>
      </c>
      <c r="CK118" s="15" t="s">
        <v>159</v>
      </c>
      <c r="CL118" s="15" t="s">
        <v>159</v>
      </c>
      <c r="CM118" s="15" t="s">
        <v>159</v>
      </c>
      <c r="CN118" s="15" t="s">
        <v>159</v>
      </c>
      <c r="CO118" s="15" t="s">
        <v>159</v>
      </c>
      <c r="CP118" s="15" t="s">
        <v>159</v>
      </c>
      <c r="CQ118" s="15" t="s">
        <v>159</v>
      </c>
      <c r="CR118" s="15" t="s">
        <v>159</v>
      </c>
      <c r="CS118" s="15" t="s">
        <v>159</v>
      </c>
      <c r="CT118" s="15" t="s">
        <v>159</v>
      </c>
      <c r="CU118" s="15" t="s">
        <v>159</v>
      </c>
      <c r="CV118" s="15" t="s">
        <v>160</v>
      </c>
      <c r="CW118" s="15" t="s">
        <v>160</v>
      </c>
      <c r="CX118" s="15" t="s">
        <v>159</v>
      </c>
      <c r="CY118" s="15" t="s">
        <v>159</v>
      </c>
      <c r="CZ118" s="15" t="s">
        <v>159</v>
      </c>
      <c r="DA118" s="15" t="s">
        <v>159</v>
      </c>
      <c r="DB118" s="15" t="s">
        <v>159</v>
      </c>
      <c r="DC118" s="15" t="s">
        <v>159</v>
      </c>
      <c r="DD118" s="15" t="s">
        <v>159</v>
      </c>
      <c r="DE118" s="15" t="s">
        <v>159</v>
      </c>
      <c r="DF118" s="15" t="s">
        <v>159</v>
      </c>
      <c r="DG118" s="15" t="s">
        <v>159</v>
      </c>
      <c r="DH118" s="15" t="s">
        <v>159</v>
      </c>
      <c r="DI118" s="15" t="s">
        <v>159</v>
      </c>
      <c r="DJ118" s="15" t="s">
        <v>159</v>
      </c>
      <c r="DK118" s="15" t="s">
        <v>159</v>
      </c>
      <c r="DL118" s="15" t="s">
        <v>159</v>
      </c>
      <c r="DM118" s="15" t="s">
        <v>159</v>
      </c>
      <c r="DN118" s="15" t="s">
        <v>159</v>
      </c>
      <c r="DO118" s="15" t="s">
        <v>159</v>
      </c>
      <c r="DP118" s="15" t="s">
        <v>159</v>
      </c>
      <c r="DQ118" s="15" t="s">
        <v>159</v>
      </c>
      <c r="DR118" s="15" t="s">
        <v>159</v>
      </c>
      <c r="DS118" s="15" t="s">
        <v>159</v>
      </c>
      <c r="DT118" s="15" t="s">
        <v>159</v>
      </c>
      <c r="DU118" s="15" t="s">
        <v>160</v>
      </c>
      <c r="DV118" s="15" t="s">
        <v>160</v>
      </c>
      <c r="DW118" s="15" t="s">
        <v>161</v>
      </c>
      <c r="DX118" s="15" t="s">
        <v>161</v>
      </c>
      <c r="DY118" s="15" t="s">
        <v>159</v>
      </c>
      <c r="DZ118" s="15" t="s">
        <v>159</v>
      </c>
      <c r="EA118" s="15" t="s">
        <v>159</v>
      </c>
      <c r="EB118" s="15" t="s">
        <v>159</v>
      </c>
      <c r="EC118" s="15" t="s">
        <v>159</v>
      </c>
      <c r="ED118" s="15" t="s">
        <v>159</v>
      </c>
      <c r="EE118" s="15" t="s">
        <v>159</v>
      </c>
      <c r="EF118" s="15" t="s">
        <v>159</v>
      </c>
      <c r="EG118" s="15" t="s">
        <v>149</v>
      </c>
      <c r="EH118" s="15" t="s">
        <v>159</v>
      </c>
      <c r="EI118" s="15" t="s">
        <v>159</v>
      </c>
      <c r="EJ118" s="15" t="s">
        <v>159</v>
      </c>
      <c r="EK118" s="15" t="s">
        <v>159</v>
      </c>
      <c r="EL118" s="15" t="s">
        <v>1045</v>
      </c>
      <c r="EM118" s="15" t="s">
        <v>1051</v>
      </c>
      <c r="EN118" s="15" t="s">
        <v>1038</v>
      </c>
      <c r="EO118" s="15" t="s">
        <v>1099</v>
      </c>
      <c r="EP118" s="15" t="s">
        <v>1048</v>
      </c>
      <c r="EQ118" s="15" t="s">
        <v>988</v>
      </c>
      <c r="ER118" s="15" t="s">
        <v>1033</v>
      </c>
      <c r="ES118" s="15" t="s">
        <v>411</v>
      </c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</row>
    <row r="119" spans="1:234" s="25" customFormat="1" ht="22.5" customHeight="1" x14ac:dyDescent="0.35">
      <c r="A119" s="29">
        <v>117</v>
      </c>
      <c r="B119" s="15" t="s">
        <v>1105</v>
      </c>
      <c r="C119" s="20" t="s">
        <v>542</v>
      </c>
      <c r="D119" s="15" t="s">
        <v>353</v>
      </c>
      <c r="E119" s="30" t="s">
        <v>1084</v>
      </c>
      <c r="F119" s="15">
        <v>46</v>
      </c>
      <c r="G119" s="15">
        <v>5</v>
      </c>
      <c r="H119" s="15" t="s">
        <v>157</v>
      </c>
      <c r="I119" s="15" t="s">
        <v>158</v>
      </c>
      <c r="J119" s="42">
        <v>5000000</v>
      </c>
      <c r="K119" s="42">
        <v>3000000</v>
      </c>
      <c r="L119" s="15" t="s">
        <v>1095</v>
      </c>
      <c r="M119" s="15" t="s">
        <v>147</v>
      </c>
      <c r="N119" s="15">
        <v>500</v>
      </c>
      <c r="O119" s="15" t="s">
        <v>212</v>
      </c>
      <c r="P119" s="15">
        <v>16</v>
      </c>
      <c r="Q119" s="15"/>
      <c r="R119" s="15" t="s">
        <v>149</v>
      </c>
      <c r="S119" s="15" t="s">
        <v>149</v>
      </c>
      <c r="T119" s="15" t="s">
        <v>149</v>
      </c>
      <c r="U119" s="15" t="s">
        <v>149</v>
      </c>
      <c r="V119" s="15" t="s">
        <v>149</v>
      </c>
      <c r="W119" s="15" t="s">
        <v>149</v>
      </c>
      <c r="X119" s="15" t="s">
        <v>149</v>
      </c>
      <c r="Y119" s="15" t="s">
        <v>149</v>
      </c>
      <c r="Z119" s="15" t="s">
        <v>149</v>
      </c>
      <c r="AA119" s="15" t="s">
        <v>149</v>
      </c>
      <c r="AB119" s="15" t="s">
        <v>149</v>
      </c>
      <c r="AC119" s="15" t="s">
        <v>149</v>
      </c>
      <c r="AD119" s="15" t="s">
        <v>149</v>
      </c>
      <c r="AE119" s="15" t="s">
        <v>149</v>
      </c>
      <c r="AF119" s="15" t="s">
        <v>149</v>
      </c>
      <c r="AG119" s="15" t="s">
        <v>149</v>
      </c>
      <c r="AH119" s="15" t="s">
        <v>149</v>
      </c>
      <c r="AI119" s="15" t="s">
        <v>149</v>
      </c>
      <c r="AJ119" s="15" t="s">
        <v>149</v>
      </c>
      <c r="AK119" s="15" t="s">
        <v>149</v>
      </c>
      <c r="AL119" s="15" t="s">
        <v>149</v>
      </c>
      <c r="AM119" s="15" t="s">
        <v>149</v>
      </c>
      <c r="AN119" s="15" t="s">
        <v>149</v>
      </c>
      <c r="AO119" s="15" t="s">
        <v>161</v>
      </c>
      <c r="AP119" s="15" t="s">
        <v>149</v>
      </c>
      <c r="AQ119" s="15" t="s">
        <v>149</v>
      </c>
      <c r="AR119" s="15" t="s">
        <v>149</v>
      </c>
      <c r="AS119" s="15" t="s">
        <v>149</v>
      </c>
      <c r="AT119" s="15" t="s">
        <v>149</v>
      </c>
      <c r="AU119" s="15" t="s">
        <v>149</v>
      </c>
      <c r="AV119" s="15" t="s">
        <v>149</v>
      </c>
      <c r="AW119" s="15" t="s">
        <v>149</v>
      </c>
      <c r="AX119" s="15" t="s">
        <v>149</v>
      </c>
      <c r="AY119" s="15" t="s">
        <v>149</v>
      </c>
      <c r="AZ119" s="15" t="s">
        <v>149</v>
      </c>
      <c r="BA119" s="15" t="s">
        <v>149</v>
      </c>
      <c r="BB119" s="15" t="s">
        <v>149</v>
      </c>
      <c r="BC119" s="25" t="s">
        <v>149</v>
      </c>
      <c r="BD119" s="15" t="s">
        <v>323</v>
      </c>
      <c r="BE119" s="15" t="s">
        <v>161</v>
      </c>
      <c r="BF119" s="15" t="s">
        <v>161</v>
      </c>
      <c r="BG119" s="15" t="s">
        <v>149</v>
      </c>
      <c r="BH119" s="15" t="s">
        <v>149</v>
      </c>
      <c r="BI119" s="15" t="s">
        <v>149</v>
      </c>
      <c r="BJ119" s="15" t="s">
        <v>149</v>
      </c>
      <c r="BK119" s="15"/>
      <c r="BL119" s="15" t="s">
        <v>149</v>
      </c>
      <c r="BM119" s="15" t="s">
        <v>161</v>
      </c>
      <c r="BN119" s="15" t="s">
        <v>149</v>
      </c>
      <c r="BO119" s="15" t="s">
        <v>159</v>
      </c>
      <c r="BP119" s="15" t="s">
        <v>149</v>
      </c>
      <c r="BQ119" s="15" t="s">
        <v>159</v>
      </c>
      <c r="BR119" s="15" t="s">
        <v>159</v>
      </c>
      <c r="BS119" s="15" t="s">
        <v>159</v>
      </c>
      <c r="BT119" s="15" t="s">
        <v>159</v>
      </c>
      <c r="BU119" s="15" t="s">
        <v>159</v>
      </c>
      <c r="BV119" s="15" t="s">
        <v>161</v>
      </c>
      <c r="BW119" s="15" t="s">
        <v>159</v>
      </c>
      <c r="BX119" s="15" t="s">
        <v>159</v>
      </c>
      <c r="BY119" s="15" t="s">
        <v>161</v>
      </c>
      <c r="BZ119" s="15" t="s">
        <v>159</v>
      </c>
      <c r="CA119" s="15" t="s">
        <v>161</v>
      </c>
      <c r="CB119" s="15" t="s">
        <v>159</v>
      </c>
      <c r="CC119" s="15" t="s">
        <v>161</v>
      </c>
      <c r="CD119" s="15" t="s">
        <v>159</v>
      </c>
      <c r="CE119" s="15" t="s">
        <v>161</v>
      </c>
      <c r="CF119" s="15" t="s">
        <v>161</v>
      </c>
      <c r="CG119" s="15" t="s">
        <v>161</v>
      </c>
      <c r="CH119" s="15" t="s">
        <v>159</v>
      </c>
      <c r="CI119" s="15" t="s">
        <v>161</v>
      </c>
      <c r="CJ119" s="15" t="s">
        <v>159</v>
      </c>
      <c r="CK119" s="15" t="s">
        <v>161</v>
      </c>
      <c r="CL119" s="15" t="s">
        <v>159</v>
      </c>
      <c r="CM119" s="15" t="s">
        <v>161</v>
      </c>
      <c r="CN119" s="15" t="s">
        <v>159</v>
      </c>
      <c r="CO119" s="15" t="s">
        <v>161</v>
      </c>
      <c r="CP119" s="15" t="s">
        <v>159</v>
      </c>
      <c r="CQ119" s="15" t="s">
        <v>159</v>
      </c>
      <c r="CR119" s="15" t="s">
        <v>159</v>
      </c>
      <c r="CS119" s="15" t="s">
        <v>161</v>
      </c>
      <c r="CT119" s="15" t="s">
        <v>161</v>
      </c>
      <c r="CU119" s="15" t="s">
        <v>161</v>
      </c>
      <c r="CV119" s="15" t="s">
        <v>159</v>
      </c>
      <c r="CW119" s="15" t="s">
        <v>159</v>
      </c>
      <c r="CX119" s="15" t="s">
        <v>159</v>
      </c>
      <c r="CY119" s="15" t="s">
        <v>159</v>
      </c>
      <c r="CZ119" s="15" t="s">
        <v>159</v>
      </c>
      <c r="DA119" s="15" t="s">
        <v>159</v>
      </c>
      <c r="DB119" s="15" t="s">
        <v>159</v>
      </c>
      <c r="DC119" s="15" t="s">
        <v>161</v>
      </c>
      <c r="DD119" s="15" t="s">
        <v>161</v>
      </c>
      <c r="DE119" s="15" t="s">
        <v>161</v>
      </c>
      <c r="DF119" s="15" t="s">
        <v>161</v>
      </c>
      <c r="DG119" s="15" t="s">
        <v>159</v>
      </c>
      <c r="DH119" s="15" t="s">
        <v>159</v>
      </c>
      <c r="DI119" s="15" t="s">
        <v>159</v>
      </c>
      <c r="DJ119" s="15" t="s">
        <v>161</v>
      </c>
      <c r="DK119" s="15" t="s">
        <v>161</v>
      </c>
      <c r="DL119" s="15" t="s">
        <v>161</v>
      </c>
      <c r="DM119" s="15" t="s">
        <v>161</v>
      </c>
      <c r="DN119" s="15" t="s">
        <v>161</v>
      </c>
      <c r="DO119" s="15" t="s">
        <v>159</v>
      </c>
      <c r="DP119" s="15" t="s">
        <v>159</v>
      </c>
      <c r="DQ119" s="15" t="s">
        <v>159</v>
      </c>
      <c r="DR119" s="15" t="s">
        <v>159</v>
      </c>
      <c r="DS119" s="15" t="s">
        <v>159</v>
      </c>
      <c r="DT119" s="15" t="s">
        <v>159</v>
      </c>
      <c r="DU119" s="15" t="s">
        <v>161</v>
      </c>
      <c r="DV119" s="15" t="s">
        <v>159</v>
      </c>
      <c r="DW119" s="15" t="s">
        <v>161</v>
      </c>
      <c r="DX119" s="15" t="s">
        <v>159</v>
      </c>
      <c r="DY119" s="15" t="s">
        <v>161</v>
      </c>
      <c r="DZ119" s="15" t="s">
        <v>161</v>
      </c>
      <c r="EA119" s="15" t="s">
        <v>161</v>
      </c>
      <c r="EB119" s="15" t="s">
        <v>159</v>
      </c>
      <c r="EC119" s="15" t="s">
        <v>159</v>
      </c>
      <c r="ED119" s="15" t="s">
        <v>159</v>
      </c>
      <c r="EE119" s="15" t="s">
        <v>159</v>
      </c>
      <c r="EF119" s="15" t="s">
        <v>161</v>
      </c>
      <c r="EG119" s="15" t="s">
        <v>323</v>
      </c>
      <c r="EH119" s="15" t="s">
        <v>161</v>
      </c>
      <c r="EI119" s="15" t="s">
        <v>159</v>
      </c>
      <c r="EJ119" s="15" t="s">
        <v>159</v>
      </c>
      <c r="EK119" s="15" t="s">
        <v>161</v>
      </c>
      <c r="EL119" s="15" t="s">
        <v>1106</v>
      </c>
      <c r="EM119" s="15" t="s">
        <v>793</v>
      </c>
      <c r="EN119" s="15" t="s">
        <v>1107</v>
      </c>
      <c r="EO119" s="15" t="s">
        <v>1108</v>
      </c>
      <c r="EP119" s="15" t="s">
        <v>1109</v>
      </c>
      <c r="EQ119" s="15" t="s">
        <v>1110</v>
      </c>
      <c r="ER119" s="15" t="s">
        <v>1111</v>
      </c>
      <c r="ES119" s="15" t="s">
        <v>1112</v>
      </c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</row>
    <row r="120" spans="1:234" s="25" customFormat="1" ht="22.5" customHeight="1" x14ac:dyDescent="0.35">
      <c r="A120" s="29">
        <v>118</v>
      </c>
      <c r="B120" s="15" t="s">
        <v>1113</v>
      </c>
      <c r="C120" s="20" t="s">
        <v>542</v>
      </c>
      <c r="D120" s="15" t="s">
        <v>353</v>
      </c>
      <c r="E120" s="30" t="s">
        <v>1084</v>
      </c>
      <c r="F120" s="15">
        <v>58</v>
      </c>
      <c r="G120" s="15">
        <v>3</v>
      </c>
      <c r="H120" s="15" t="s">
        <v>215</v>
      </c>
      <c r="I120" s="15" t="s">
        <v>210</v>
      </c>
      <c r="J120" s="42">
        <v>4000000</v>
      </c>
      <c r="K120" s="42">
        <v>2500000</v>
      </c>
      <c r="L120" s="15" t="s">
        <v>173</v>
      </c>
      <c r="M120" s="15" t="s">
        <v>147</v>
      </c>
      <c r="N120" s="15">
        <v>250</v>
      </c>
      <c r="O120" s="15" t="s">
        <v>241</v>
      </c>
      <c r="P120" s="15">
        <v>28</v>
      </c>
      <c r="Q120" s="15"/>
      <c r="R120" s="15" t="s">
        <v>159</v>
      </c>
      <c r="S120" s="15" t="s">
        <v>149</v>
      </c>
      <c r="T120" s="15" t="s">
        <v>149</v>
      </c>
      <c r="U120" s="15" t="s">
        <v>149</v>
      </c>
      <c r="V120" s="15" t="s">
        <v>149</v>
      </c>
      <c r="W120" s="15" t="s">
        <v>149</v>
      </c>
      <c r="X120" s="15" t="s">
        <v>149</v>
      </c>
      <c r="Y120" s="15" t="s">
        <v>149</v>
      </c>
      <c r="Z120" s="15" t="s">
        <v>149</v>
      </c>
      <c r="AA120" s="15" t="s">
        <v>149</v>
      </c>
      <c r="AB120" s="15" t="s">
        <v>149</v>
      </c>
      <c r="AC120" s="15" t="s">
        <v>149</v>
      </c>
      <c r="AD120" s="15" t="s">
        <v>149</v>
      </c>
      <c r="AE120" s="15" t="s">
        <v>149</v>
      </c>
      <c r="AF120" s="15" t="s">
        <v>149</v>
      </c>
      <c r="AG120" s="15" t="s">
        <v>149</v>
      </c>
      <c r="AH120" s="15" t="s">
        <v>149</v>
      </c>
      <c r="AI120" s="15" t="s">
        <v>149</v>
      </c>
      <c r="AJ120" s="15" t="s">
        <v>149</v>
      </c>
      <c r="AK120" s="15" t="s">
        <v>149</v>
      </c>
      <c r="AL120" s="15" t="s">
        <v>149</v>
      </c>
      <c r="AM120" s="15" t="s">
        <v>149</v>
      </c>
      <c r="AN120" s="15" t="s">
        <v>149</v>
      </c>
      <c r="AO120" s="15" t="s">
        <v>149</v>
      </c>
      <c r="AP120" s="15" t="s">
        <v>149</v>
      </c>
      <c r="AQ120" s="15" t="s">
        <v>149</v>
      </c>
      <c r="AR120" s="15" t="s">
        <v>149</v>
      </c>
      <c r="AS120" s="15" t="s">
        <v>149</v>
      </c>
      <c r="AT120" s="15" t="s">
        <v>149</v>
      </c>
      <c r="AU120" s="15" t="s">
        <v>149</v>
      </c>
      <c r="AV120" s="15" t="s">
        <v>149</v>
      </c>
      <c r="AW120" s="15" t="s">
        <v>149</v>
      </c>
      <c r="AX120" s="15" t="s">
        <v>149</v>
      </c>
      <c r="AY120" s="15" t="s">
        <v>149</v>
      </c>
      <c r="AZ120" s="15" t="s">
        <v>149</v>
      </c>
      <c r="BA120" s="15" t="s">
        <v>149</v>
      </c>
      <c r="BB120" s="15" t="s">
        <v>149</v>
      </c>
      <c r="BC120" s="25" t="s">
        <v>149</v>
      </c>
      <c r="BD120" s="15" t="s">
        <v>149</v>
      </c>
      <c r="BE120" s="15" t="s">
        <v>149</v>
      </c>
      <c r="BF120" s="15" t="s">
        <v>161</v>
      </c>
      <c r="BG120" s="15" t="s">
        <v>149</v>
      </c>
      <c r="BH120" s="15" t="s">
        <v>161</v>
      </c>
      <c r="BI120" s="15" t="s">
        <v>149</v>
      </c>
      <c r="BJ120" s="15" t="s">
        <v>160</v>
      </c>
      <c r="BK120" s="15" t="s">
        <v>323</v>
      </c>
      <c r="BL120" s="15" t="s">
        <v>149</v>
      </c>
      <c r="BM120" s="15" t="s">
        <v>161</v>
      </c>
      <c r="BN120" s="15" t="s">
        <v>160</v>
      </c>
      <c r="BO120" s="15" t="s">
        <v>159</v>
      </c>
      <c r="BP120" s="15" t="s">
        <v>161</v>
      </c>
      <c r="BQ120" s="15" t="s">
        <v>159</v>
      </c>
      <c r="BR120" s="15" t="s">
        <v>161</v>
      </c>
      <c r="BS120" s="15" t="s">
        <v>160</v>
      </c>
      <c r="BT120" s="15" t="s">
        <v>161</v>
      </c>
      <c r="BU120" s="15" t="s">
        <v>159</v>
      </c>
      <c r="BV120" s="15" t="s">
        <v>161</v>
      </c>
      <c r="BW120" s="15" t="s">
        <v>161</v>
      </c>
      <c r="BX120" s="15" t="s">
        <v>159</v>
      </c>
      <c r="BY120" s="15" t="s">
        <v>161</v>
      </c>
      <c r="BZ120" s="15" t="s">
        <v>159</v>
      </c>
      <c r="CA120" s="15" t="s">
        <v>159</v>
      </c>
      <c r="CB120" s="15" t="s">
        <v>161</v>
      </c>
      <c r="CC120" s="15" t="s">
        <v>159</v>
      </c>
      <c r="CD120" s="15" t="s">
        <v>161</v>
      </c>
      <c r="CE120" s="15" t="s">
        <v>161</v>
      </c>
      <c r="CF120" s="15" t="s">
        <v>159</v>
      </c>
      <c r="CG120" s="15" t="s">
        <v>161</v>
      </c>
      <c r="CH120" s="15" t="s">
        <v>159</v>
      </c>
      <c r="CI120" s="15" t="s">
        <v>159</v>
      </c>
      <c r="CJ120" s="15" t="s">
        <v>159</v>
      </c>
      <c r="CK120" s="15" t="s">
        <v>159</v>
      </c>
      <c r="CL120" s="15" t="s">
        <v>161</v>
      </c>
      <c r="CM120" s="15" t="s">
        <v>159</v>
      </c>
      <c r="CN120" s="15" t="s">
        <v>159</v>
      </c>
      <c r="CO120" s="15" t="s">
        <v>159</v>
      </c>
      <c r="CP120" s="15" t="s">
        <v>159</v>
      </c>
      <c r="CQ120" s="15" t="s">
        <v>161</v>
      </c>
      <c r="CR120" s="15" t="s">
        <v>159</v>
      </c>
      <c r="CS120" s="15" t="s">
        <v>159</v>
      </c>
      <c r="CT120" s="15" t="s">
        <v>159</v>
      </c>
      <c r="CU120" s="15" t="s">
        <v>159</v>
      </c>
      <c r="CV120" s="15" t="s">
        <v>159</v>
      </c>
      <c r="CW120" s="15" t="s">
        <v>159</v>
      </c>
      <c r="CX120" s="15" t="s">
        <v>161</v>
      </c>
      <c r="CY120" s="15" t="s">
        <v>159</v>
      </c>
      <c r="CZ120" s="15" t="s">
        <v>161</v>
      </c>
      <c r="DA120" s="15" t="s">
        <v>159</v>
      </c>
      <c r="DB120" s="15" t="s">
        <v>161</v>
      </c>
      <c r="DC120" s="15" t="s">
        <v>159</v>
      </c>
      <c r="DD120" s="15" t="s">
        <v>161</v>
      </c>
      <c r="DE120" s="15" t="s">
        <v>159</v>
      </c>
      <c r="DF120" s="15" t="s">
        <v>161</v>
      </c>
      <c r="DG120" s="15" t="s">
        <v>161</v>
      </c>
      <c r="DH120" s="15" t="s">
        <v>159</v>
      </c>
      <c r="DI120" s="15" t="s">
        <v>159</v>
      </c>
      <c r="DJ120" s="15" t="s">
        <v>159</v>
      </c>
      <c r="DK120" s="15" t="s">
        <v>161</v>
      </c>
      <c r="DL120" s="15" t="s">
        <v>161</v>
      </c>
      <c r="DM120" s="15" t="s">
        <v>161</v>
      </c>
      <c r="DN120" s="15" t="s">
        <v>161</v>
      </c>
      <c r="DO120" s="15" t="s">
        <v>159</v>
      </c>
      <c r="DP120" s="15" t="s">
        <v>159</v>
      </c>
      <c r="DQ120" s="15" t="s">
        <v>159</v>
      </c>
      <c r="DR120" s="15" t="s">
        <v>161</v>
      </c>
      <c r="DS120" s="15" t="s">
        <v>161</v>
      </c>
      <c r="DT120" s="15" t="s">
        <v>159</v>
      </c>
      <c r="DU120" s="15" t="s">
        <v>161</v>
      </c>
      <c r="DV120" s="15" t="s">
        <v>159</v>
      </c>
      <c r="DW120" s="15" t="s">
        <v>161</v>
      </c>
      <c r="DX120" s="15" t="s">
        <v>159</v>
      </c>
      <c r="DY120" s="15" t="s">
        <v>161</v>
      </c>
      <c r="DZ120" s="15" t="s">
        <v>159</v>
      </c>
      <c r="EA120" s="15" t="s">
        <v>161</v>
      </c>
      <c r="EB120" s="15" t="s">
        <v>159</v>
      </c>
      <c r="EC120" s="15" t="s">
        <v>161</v>
      </c>
      <c r="ED120" s="15" t="s">
        <v>159</v>
      </c>
      <c r="EE120" s="15" t="s">
        <v>161</v>
      </c>
      <c r="EF120" s="15" t="s">
        <v>159</v>
      </c>
      <c r="EG120" s="15" t="s">
        <v>323</v>
      </c>
      <c r="EH120" s="15" t="s">
        <v>159</v>
      </c>
      <c r="EI120" s="15" t="s">
        <v>161</v>
      </c>
      <c r="EJ120" s="15" t="s">
        <v>159</v>
      </c>
      <c r="EK120" s="15" t="s">
        <v>161</v>
      </c>
      <c r="EL120" s="15" t="s">
        <v>1106</v>
      </c>
      <c r="EM120" s="15" t="s">
        <v>793</v>
      </c>
      <c r="EN120" s="15" t="s">
        <v>1107</v>
      </c>
      <c r="EO120" s="15" t="s">
        <v>1108</v>
      </c>
      <c r="EP120" s="15" t="s">
        <v>1109</v>
      </c>
      <c r="EQ120" s="15" t="s">
        <v>1110</v>
      </c>
      <c r="ER120" s="15" t="s">
        <v>1111</v>
      </c>
      <c r="ES120" s="15" t="s">
        <v>1112</v>
      </c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</row>
    <row r="121" spans="1:234" s="25" customFormat="1" ht="22.5" customHeight="1" x14ac:dyDescent="0.35">
      <c r="A121" s="29">
        <v>119</v>
      </c>
      <c r="B121" s="15" t="s">
        <v>1114</v>
      </c>
      <c r="C121" s="20" t="s">
        <v>542</v>
      </c>
      <c r="D121" s="15" t="s">
        <v>368</v>
      </c>
      <c r="E121" s="30" t="s">
        <v>1084</v>
      </c>
      <c r="F121" s="15">
        <v>63</v>
      </c>
      <c r="G121" s="15">
        <v>3</v>
      </c>
      <c r="H121" s="15" t="s">
        <v>215</v>
      </c>
      <c r="I121" s="15" t="s">
        <v>210</v>
      </c>
      <c r="J121" s="42">
        <v>2500000</v>
      </c>
      <c r="K121" s="42">
        <v>2000000</v>
      </c>
      <c r="L121" s="15" t="s">
        <v>703</v>
      </c>
      <c r="M121" s="15" t="s">
        <v>147</v>
      </c>
      <c r="N121" s="15">
        <v>40</v>
      </c>
      <c r="O121" s="15" t="s">
        <v>1115</v>
      </c>
      <c r="P121" s="15">
        <v>25</v>
      </c>
      <c r="Q121" s="15"/>
      <c r="R121" s="15" t="s">
        <v>159</v>
      </c>
      <c r="S121" s="15" t="s">
        <v>149</v>
      </c>
      <c r="T121" s="15" t="s">
        <v>149</v>
      </c>
      <c r="U121" s="15" t="s">
        <v>149</v>
      </c>
      <c r="V121" s="15" t="s">
        <v>149</v>
      </c>
      <c r="W121" s="15" t="s">
        <v>149</v>
      </c>
      <c r="X121" s="15" t="s">
        <v>149</v>
      </c>
      <c r="Y121" s="15" t="s">
        <v>149</v>
      </c>
      <c r="Z121" s="15" t="s">
        <v>149</v>
      </c>
      <c r="AA121" s="15" t="s">
        <v>149</v>
      </c>
      <c r="AB121" s="15" t="s">
        <v>149</v>
      </c>
      <c r="AC121" s="15" t="s">
        <v>149</v>
      </c>
      <c r="AD121" s="15" t="s">
        <v>149</v>
      </c>
      <c r="AE121" s="15" t="s">
        <v>149</v>
      </c>
      <c r="AF121" s="15" t="s">
        <v>149</v>
      </c>
      <c r="AG121" s="15" t="s">
        <v>149</v>
      </c>
      <c r="AH121" s="15" t="s">
        <v>149</v>
      </c>
      <c r="AI121" s="15" t="s">
        <v>149</v>
      </c>
      <c r="AJ121" s="15" t="s">
        <v>149</v>
      </c>
      <c r="AK121" s="15" t="s">
        <v>149</v>
      </c>
      <c r="AL121" s="15" t="s">
        <v>149</v>
      </c>
      <c r="AM121" s="15" t="s">
        <v>149</v>
      </c>
      <c r="AN121" s="15" t="s">
        <v>149</v>
      </c>
      <c r="AO121" s="15" t="s">
        <v>149</v>
      </c>
      <c r="AP121" s="15" t="s">
        <v>149</v>
      </c>
      <c r="AQ121" s="15" t="s">
        <v>149</v>
      </c>
      <c r="AR121" s="15" t="s">
        <v>149</v>
      </c>
      <c r="AS121" s="15" t="s">
        <v>149</v>
      </c>
      <c r="AT121" s="15" t="s">
        <v>149</v>
      </c>
      <c r="AU121" s="15" t="s">
        <v>149</v>
      </c>
      <c r="AV121" s="15" t="s">
        <v>149</v>
      </c>
      <c r="AW121" s="15" t="s">
        <v>149</v>
      </c>
      <c r="AX121" s="15" t="s">
        <v>149</v>
      </c>
      <c r="AY121" s="15" t="s">
        <v>149</v>
      </c>
      <c r="AZ121" s="15" t="s">
        <v>149</v>
      </c>
      <c r="BA121" s="15" t="s">
        <v>149</v>
      </c>
      <c r="BB121" s="15" t="s">
        <v>149</v>
      </c>
      <c r="BC121" s="25" t="s">
        <v>149</v>
      </c>
      <c r="BD121" s="15" t="s">
        <v>149</v>
      </c>
      <c r="BE121" s="15" t="s">
        <v>149</v>
      </c>
      <c r="BF121" s="15" t="s">
        <v>161</v>
      </c>
      <c r="BG121" s="15" t="s">
        <v>149</v>
      </c>
      <c r="BH121" s="15" t="s">
        <v>161</v>
      </c>
      <c r="BI121" s="15" t="s">
        <v>149</v>
      </c>
      <c r="BJ121" s="15" t="s">
        <v>160</v>
      </c>
      <c r="BK121" s="15" t="s">
        <v>323</v>
      </c>
      <c r="BL121" s="15" t="s">
        <v>149</v>
      </c>
      <c r="BM121" s="15" t="s">
        <v>161</v>
      </c>
      <c r="BN121" s="15" t="s">
        <v>160</v>
      </c>
      <c r="BO121" s="15" t="s">
        <v>159</v>
      </c>
      <c r="BP121" s="15" t="s">
        <v>161</v>
      </c>
      <c r="BQ121" s="15" t="s">
        <v>159</v>
      </c>
      <c r="BR121" s="15" t="s">
        <v>161</v>
      </c>
      <c r="BS121" s="15" t="s">
        <v>160</v>
      </c>
      <c r="BT121" s="15" t="s">
        <v>161</v>
      </c>
      <c r="BU121" s="15" t="s">
        <v>159</v>
      </c>
      <c r="BV121" s="15" t="s">
        <v>161</v>
      </c>
      <c r="BW121" s="15" t="s">
        <v>161</v>
      </c>
      <c r="BX121" s="15" t="s">
        <v>159</v>
      </c>
      <c r="BY121" s="15" t="s">
        <v>161</v>
      </c>
      <c r="BZ121" s="15" t="s">
        <v>159</v>
      </c>
      <c r="CA121" s="15" t="s">
        <v>159</v>
      </c>
      <c r="CB121" s="15" t="s">
        <v>161</v>
      </c>
      <c r="CC121" s="15" t="s">
        <v>159</v>
      </c>
      <c r="CD121" s="15" t="s">
        <v>161</v>
      </c>
      <c r="CE121" s="15" t="s">
        <v>161</v>
      </c>
      <c r="CF121" s="15" t="s">
        <v>159</v>
      </c>
      <c r="CG121" s="15" t="s">
        <v>161</v>
      </c>
      <c r="CH121" s="15" t="s">
        <v>159</v>
      </c>
      <c r="CI121" s="15" t="s">
        <v>159</v>
      </c>
      <c r="CJ121" s="15" t="s">
        <v>159</v>
      </c>
      <c r="CK121" s="15" t="s">
        <v>159</v>
      </c>
      <c r="CL121" s="15" t="s">
        <v>161</v>
      </c>
      <c r="CM121" s="15" t="s">
        <v>159</v>
      </c>
      <c r="CN121" s="15" t="s">
        <v>159</v>
      </c>
      <c r="CO121" s="15" t="s">
        <v>159</v>
      </c>
      <c r="CP121" s="15" t="s">
        <v>159</v>
      </c>
      <c r="CQ121" s="15" t="s">
        <v>161</v>
      </c>
      <c r="CR121" s="15" t="s">
        <v>159</v>
      </c>
      <c r="CS121" s="15" t="s">
        <v>159</v>
      </c>
      <c r="CT121" s="15" t="s">
        <v>159</v>
      </c>
      <c r="CU121" s="15" t="s">
        <v>159</v>
      </c>
      <c r="CV121" s="15" t="s">
        <v>159</v>
      </c>
      <c r="CW121" s="15" t="s">
        <v>159</v>
      </c>
      <c r="CX121" s="15" t="s">
        <v>161</v>
      </c>
      <c r="CY121" s="15" t="s">
        <v>159</v>
      </c>
      <c r="CZ121" s="15" t="s">
        <v>161</v>
      </c>
      <c r="DA121" s="15" t="s">
        <v>159</v>
      </c>
      <c r="DB121" s="15" t="s">
        <v>161</v>
      </c>
      <c r="DC121" s="15" t="s">
        <v>159</v>
      </c>
      <c r="DD121" s="15" t="s">
        <v>161</v>
      </c>
      <c r="DE121" s="15" t="s">
        <v>159</v>
      </c>
      <c r="DF121" s="15" t="s">
        <v>161</v>
      </c>
      <c r="DG121" s="15" t="s">
        <v>161</v>
      </c>
      <c r="DH121" s="15" t="s">
        <v>159</v>
      </c>
      <c r="DI121" s="15" t="s">
        <v>159</v>
      </c>
      <c r="DJ121" s="15" t="s">
        <v>159</v>
      </c>
      <c r="DK121" s="15" t="s">
        <v>161</v>
      </c>
      <c r="DL121" s="15" t="s">
        <v>161</v>
      </c>
      <c r="DM121" s="15" t="s">
        <v>161</v>
      </c>
      <c r="DN121" s="15" t="s">
        <v>161</v>
      </c>
      <c r="DO121" s="15" t="s">
        <v>159</v>
      </c>
      <c r="DP121" s="15" t="s">
        <v>159</v>
      </c>
      <c r="DQ121" s="15" t="s">
        <v>159</v>
      </c>
      <c r="DR121" s="15" t="s">
        <v>161</v>
      </c>
      <c r="DS121" s="15" t="s">
        <v>161</v>
      </c>
      <c r="DT121" s="15" t="s">
        <v>159</v>
      </c>
      <c r="DU121" s="15" t="s">
        <v>161</v>
      </c>
      <c r="DV121" s="15" t="s">
        <v>159</v>
      </c>
      <c r="DW121" s="15" t="s">
        <v>161</v>
      </c>
      <c r="DX121" s="15" t="s">
        <v>159</v>
      </c>
      <c r="DY121" s="15" t="s">
        <v>161</v>
      </c>
      <c r="DZ121" s="15" t="s">
        <v>159</v>
      </c>
      <c r="EA121" s="15" t="s">
        <v>161</v>
      </c>
      <c r="EB121" s="15" t="s">
        <v>159</v>
      </c>
      <c r="EC121" s="15" t="s">
        <v>161</v>
      </c>
      <c r="ED121" s="15" t="s">
        <v>159</v>
      </c>
      <c r="EE121" s="15" t="s">
        <v>161</v>
      </c>
      <c r="EF121" s="15" t="s">
        <v>159</v>
      </c>
      <c r="EG121" s="15" t="s">
        <v>323</v>
      </c>
      <c r="EH121" s="15" t="s">
        <v>159</v>
      </c>
      <c r="EI121" s="15" t="s">
        <v>161</v>
      </c>
      <c r="EJ121" s="15" t="s">
        <v>159</v>
      </c>
      <c r="EK121" s="15" t="s">
        <v>161</v>
      </c>
      <c r="EL121" s="15" t="s">
        <v>1106</v>
      </c>
      <c r="EM121" s="15" t="s">
        <v>793</v>
      </c>
      <c r="EN121" s="15" t="s">
        <v>1107</v>
      </c>
      <c r="EO121" s="15" t="s">
        <v>1108</v>
      </c>
      <c r="EP121" s="15" t="s">
        <v>1109</v>
      </c>
      <c r="EQ121" s="15" t="s">
        <v>1110</v>
      </c>
      <c r="ER121" s="15" t="s">
        <v>1111</v>
      </c>
      <c r="ES121" s="15" t="s">
        <v>1112</v>
      </c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</row>
    <row r="122" spans="1:234" s="25" customFormat="1" ht="22.5" customHeight="1" x14ac:dyDescent="0.35">
      <c r="A122" s="29">
        <v>120</v>
      </c>
      <c r="B122" s="15" t="s">
        <v>1116</v>
      </c>
      <c r="C122" s="20" t="s">
        <v>1117</v>
      </c>
      <c r="D122" s="15" t="s">
        <v>368</v>
      </c>
      <c r="E122" s="15" t="s">
        <v>1118</v>
      </c>
      <c r="F122" s="15">
        <v>51</v>
      </c>
      <c r="G122" s="15">
        <v>3</v>
      </c>
      <c r="H122" s="15" t="s">
        <v>631</v>
      </c>
      <c r="I122" s="15" t="s">
        <v>518</v>
      </c>
      <c r="J122" s="42">
        <v>5000000</v>
      </c>
      <c r="K122" s="42">
        <v>4500000</v>
      </c>
      <c r="L122" s="15" t="s">
        <v>173</v>
      </c>
      <c r="M122" s="15" t="s">
        <v>147</v>
      </c>
      <c r="N122" s="15">
        <v>240</v>
      </c>
      <c r="O122" s="15" t="s">
        <v>1119</v>
      </c>
      <c r="P122" s="15">
        <v>20</v>
      </c>
      <c r="Q122" s="15" t="s">
        <v>389</v>
      </c>
      <c r="R122" s="15" t="s">
        <v>506</v>
      </c>
      <c r="S122" s="15" t="s">
        <v>159</v>
      </c>
      <c r="T122" s="15" t="s">
        <v>1120</v>
      </c>
      <c r="U122" s="15" t="s">
        <v>159</v>
      </c>
      <c r="V122" s="15" t="s">
        <v>159</v>
      </c>
      <c r="W122" s="15" t="s">
        <v>160</v>
      </c>
      <c r="X122" s="15" t="s">
        <v>159</v>
      </c>
      <c r="Y122" s="15" t="s">
        <v>159</v>
      </c>
      <c r="Z122" s="15" t="s">
        <v>160</v>
      </c>
      <c r="AA122" s="15" t="s">
        <v>159</v>
      </c>
      <c r="AB122" s="15" t="s">
        <v>149</v>
      </c>
      <c r="AC122" s="15" t="s">
        <v>149</v>
      </c>
      <c r="AD122" s="15" t="s">
        <v>149</v>
      </c>
      <c r="AE122" s="15" t="s">
        <v>149</v>
      </c>
      <c r="AF122" s="15" t="s">
        <v>149</v>
      </c>
      <c r="AG122" s="15" t="s">
        <v>149</v>
      </c>
      <c r="AH122" s="15" t="s">
        <v>149</v>
      </c>
      <c r="AI122" s="15" t="s">
        <v>149</v>
      </c>
      <c r="AJ122" s="15" t="s">
        <v>149</v>
      </c>
      <c r="AK122" s="15" t="s">
        <v>149</v>
      </c>
      <c r="AL122" s="15" t="s">
        <v>149</v>
      </c>
      <c r="AM122" s="15" t="s">
        <v>149</v>
      </c>
      <c r="AN122" s="15" t="s">
        <v>149</v>
      </c>
      <c r="AO122" s="15" t="s">
        <v>149</v>
      </c>
      <c r="AP122" s="15" t="s">
        <v>149</v>
      </c>
      <c r="AQ122" s="15" t="s">
        <v>149</v>
      </c>
      <c r="AR122" s="15" t="s">
        <v>149</v>
      </c>
      <c r="AS122" s="15" t="s">
        <v>149</v>
      </c>
      <c r="AT122" s="15" t="s">
        <v>149</v>
      </c>
      <c r="AU122" s="15" t="s">
        <v>149</v>
      </c>
      <c r="AV122" s="15" t="s">
        <v>149</v>
      </c>
      <c r="AW122" s="15" t="s">
        <v>149</v>
      </c>
      <c r="AX122" s="15" t="s">
        <v>149</v>
      </c>
      <c r="AY122" s="15" t="s">
        <v>149</v>
      </c>
      <c r="AZ122" s="15" t="s">
        <v>149</v>
      </c>
      <c r="BA122" s="15" t="s">
        <v>149</v>
      </c>
      <c r="BB122" s="15" t="s">
        <v>149</v>
      </c>
      <c r="BC122" s="15" t="s">
        <v>149</v>
      </c>
      <c r="BD122" s="15" t="s">
        <v>149</v>
      </c>
      <c r="BE122" s="15" t="s">
        <v>149</v>
      </c>
      <c r="BF122" s="15" t="s">
        <v>149</v>
      </c>
      <c r="BG122" s="15" t="s">
        <v>149</v>
      </c>
      <c r="BH122" s="15" t="s">
        <v>149</v>
      </c>
      <c r="BI122" s="15" t="s">
        <v>149</v>
      </c>
      <c r="BJ122" s="15" t="s">
        <v>149</v>
      </c>
      <c r="BK122" s="15" t="s">
        <v>149</v>
      </c>
      <c r="BL122" s="15" t="s">
        <v>149</v>
      </c>
      <c r="BM122" s="15" t="s">
        <v>149</v>
      </c>
      <c r="BN122" s="15" t="s">
        <v>149</v>
      </c>
      <c r="BO122" s="15" t="s">
        <v>149</v>
      </c>
      <c r="BP122" s="15" t="s">
        <v>149</v>
      </c>
      <c r="BQ122" s="15" t="s">
        <v>149</v>
      </c>
      <c r="BR122" s="15" t="s">
        <v>149</v>
      </c>
      <c r="BS122" s="15" t="s">
        <v>149</v>
      </c>
      <c r="BT122" s="15" t="s">
        <v>149</v>
      </c>
      <c r="BU122" s="15" t="s">
        <v>149</v>
      </c>
      <c r="BV122" s="15" t="s">
        <v>149</v>
      </c>
      <c r="BW122" s="15" t="s">
        <v>149</v>
      </c>
      <c r="BX122" s="15" t="s">
        <v>149</v>
      </c>
      <c r="BY122" s="15" t="s">
        <v>149</v>
      </c>
      <c r="BZ122" s="15" t="s">
        <v>149</v>
      </c>
      <c r="CA122" s="15" t="s">
        <v>149</v>
      </c>
      <c r="CB122" s="15" t="s">
        <v>149</v>
      </c>
      <c r="CC122" s="15" t="s">
        <v>149</v>
      </c>
      <c r="CD122" s="15" t="s">
        <v>149</v>
      </c>
      <c r="CE122" s="15" t="s">
        <v>149</v>
      </c>
      <c r="CF122" s="15" t="s">
        <v>149</v>
      </c>
      <c r="CG122" s="15" t="s">
        <v>149</v>
      </c>
      <c r="CH122" s="15" t="s">
        <v>149</v>
      </c>
      <c r="CI122" s="15" t="s">
        <v>149</v>
      </c>
      <c r="CJ122" s="15" t="s">
        <v>149</v>
      </c>
      <c r="CK122" s="15" t="s">
        <v>149</v>
      </c>
      <c r="CL122" s="15" t="s">
        <v>149</v>
      </c>
      <c r="CM122" s="15" t="s">
        <v>149</v>
      </c>
      <c r="CN122" s="15" t="s">
        <v>149</v>
      </c>
      <c r="CO122" s="15" t="s">
        <v>149</v>
      </c>
      <c r="CP122" s="15" t="s">
        <v>149</v>
      </c>
      <c r="CQ122" s="15" t="s">
        <v>149</v>
      </c>
      <c r="CR122" s="15" t="s">
        <v>149</v>
      </c>
      <c r="CS122" s="15" t="s">
        <v>149</v>
      </c>
      <c r="CT122" s="15" t="s">
        <v>149</v>
      </c>
      <c r="CU122" s="15" t="s">
        <v>149</v>
      </c>
      <c r="CV122" s="15" t="s">
        <v>149</v>
      </c>
      <c r="CW122" s="15" t="s">
        <v>149</v>
      </c>
      <c r="CX122" s="15" t="s">
        <v>149</v>
      </c>
      <c r="CY122" s="15" t="s">
        <v>149</v>
      </c>
      <c r="CZ122" s="15" t="s">
        <v>149</v>
      </c>
      <c r="DA122" s="15" t="s">
        <v>149</v>
      </c>
      <c r="DB122" s="15" t="s">
        <v>149</v>
      </c>
      <c r="DC122" s="15" t="s">
        <v>149</v>
      </c>
      <c r="DD122" s="15" t="s">
        <v>149</v>
      </c>
      <c r="DE122" s="15" t="s">
        <v>149</v>
      </c>
      <c r="DF122" s="15" t="s">
        <v>149</v>
      </c>
      <c r="DG122" s="15" t="s">
        <v>149</v>
      </c>
      <c r="DH122" s="15" t="s">
        <v>149</v>
      </c>
      <c r="DI122" s="15" t="s">
        <v>149</v>
      </c>
      <c r="DJ122" s="15" t="s">
        <v>149</v>
      </c>
      <c r="DK122" s="15" t="s">
        <v>149</v>
      </c>
      <c r="DL122" s="15" t="s">
        <v>149</v>
      </c>
      <c r="DM122" s="15" t="s">
        <v>149</v>
      </c>
      <c r="DN122" s="15" t="s">
        <v>149</v>
      </c>
      <c r="DO122" s="15" t="s">
        <v>149</v>
      </c>
      <c r="DP122" s="15" t="s">
        <v>149</v>
      </c>
      <c r="DQ122" s="15" t="s">
        <v>149</v>
      </c>
      <c r="DR122" s="15" t="s">
        <v>149</v>
      </c>
      <c r="DS122" s="15" t="s">
        <v>149</v>
      </c>
      <c r="DT122" s="15" t="s">
        <v>149</v>
      </c>
      <c r="DU122" s="15" t="s">
        <v>149</v>
      </c>
      <c r="DV122" s="15" t="s">
        <v>149</v>
      </c>
      <c r="DW122" s="15" t="s">
        <v>149</v>
      </c>
      <c r="DX122" s="15" t="s">
        <v>149</v>
      </c>
      <c r="DY122" s="15" t="s">
        <v>149</v>
      </c>
      <c r="DZ122" s="15" t="s">
        <v>149</v>
      </c>
      <c r="EA122" s="15" t="s">
        <v>149</v>
      </c>
      <c r="EB122" s="15" t="s">
        <v>149</v>
      </c>
      <c r="EC122" s="15" t="s">
        <v>149</v>
      </c>
      <c r="ED122" s="15" t="s">
        <v>149</v>
      </c>
      <c r="EE122" s="15" t="s">
        <v>149</v>
      </c>
      <c r="EF122" s="15" t="s">
        <v>149</v>
      </c>
      <c r="EG122" s="15" t="s">
        <v>149</v>
      </c>
      <c r="EH122" s="15" t="s">
        <v>149</v>
      </c>
      <c r="EI122" s="15" t="s">
        <v>149</v>
      </c>
      <c r="EJ122" s="15" t="s">
        <v>149</v>
      </c>
      <c r="EK122" s="15" t="s">
        <v>149</v>
      </c>
      <c r="EL122" s="15" t="s">
        <v>1121</v>
      </c>
      <c r="EM122" s="15" t="s">
        <v>1122</v>
      </c>
      <c r="EN122" s="15" t="s">
        <v>1123</v>
      </c>
      <c r="EO122" s="15" t="s">
        <v>1124</v>
      </c>
      <c r="EP122" s="15" t="s">
        <v>1125</v>
      </c>
      <c r="EQ122" s="15" t="s">
        <v>1126</v>
      </c>
      <c r="ER122" s="43" t="s">
        <v>1127</v>
      </c>
      <c r="ES122" s="15" t="s">
        <v>1128</v>
      </c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</row>
    <row r="123" spans="1:234" s="2" customFormat="1" ht="22.5" customHeight="1" x14ac:dyDescent="0.35">
      <c r="A123" s="29">
        <v>121</v>
      </c>
      <c r="B123" s="30" t="s">
        <v>1192</v>
      </c>
      <c r="C123" s="31" t="s">
        <v>826</v>
      </c>
      <c r="D123" s="30" t="s">
        <v>146</v>
      </c>
      <c r="E123" s="41" t="s">
        <v>1246</v>
      </c>
      <c r="F123" s="30">
        <v>68</v>
      </c>
      <c r="G123" s="30">
        <v>4</v>
      </c>
      <c r="H123" s="30" t="s">
        <v>157</v>
      </c>
      <c r="I123" s="30" t="s">
        <v>210</v>
      </c>
      <c r="J123" s="33">
        <v>4000000</v>
      </c>
      <c r="K123" s="33">
        <v>3500000</v>
      </c>
      <c r="L123" s="30">
        <v>1</v>
      </c>
      <c r="M123" s="30" t="s">
        <v>147</v>
      </c>
      <c r="N123" s="30">
        <v>135</v>
      </c>
      <c r="O123" s="30">
        <v>1</v>
      </c>
      <c r="P123" s="30">
        <v>15</v>
      </c>
      <c r="Q123" s="30" t="s">
        <v>645</v>
      </c>
      <c r="R123" s="30" t="s">
        <v>149</v>
      </c>
      <c r="S123" s="30" t="s">
        <v>149</v>
      </c>
      <c r="T123" s="30" t="s">
        <v>149</v>
      </c>
      <c r="U123" s="30" t="s">
        <v>149</v>
      </c>
      <c r="V123" s="30" t="s">
        <v>149</v>
      </c>
      <c r="W123" s="30" t="s">
        <v>149</v>
      </c>
      <c r="X123" s="30" t="s">
        <v>149</v>
      </c>
      <c r="Y123" s="30" t="s">
        <v>149</v>
      </c>
      <c r="Z123" s="30" t="s">
        <v>149</v>
      </c>
      <c r="AA123" s="30" t="s">
        <v>149</v>
      </c>
      <c r="AB123" s="30" t="s">
        <v>149</v>
      </c>
      <c r="AC123" s="30" t="s">
        <v>149</v>
      </c>
      <c r="AD123" s="30" t="s">
        <v>149</v>
      </c>
      <c r="AE123" s="30" t="s">
        <v>149</v>
      </c>
      <c r="AF123" s="30" t="s">
        <v>149</v>
      </c>
      <c r="AG123" s="30" t="s">
        <v>149</v>
      </c>
      <c r="AH123" s="30" t="s">
        <v>149</v>
      </c>
      <c r="AI123" s="30" t="s">
        <v>149</v>
      </c>
      <c r="AJ123" s="30" t="s">
        <v>149</v>
      </c>
      <c r="AK123" s="30" t="s">
        <v>149</v>
      </c>
      <c r="AL123" s="30" t="s">
        <v>149</v>
      </c>
      <c r="AM123" s="30" t="s">
        <v>149</v>
      </c>
      <c r="AN123" s="30" t="s">
        <v>149</v>
      </c>
      <c r="AO123" s="30" t="s">
        <v>149</v>
      </c>
      <c r="AP123" s="30" t="s">
        <v>149</v>
      </c>
      <c r="AQ123" s="30" t="s">
        <v>149</v>
      </c>
      <c r="AR123" s="30" t="s">
        <v>149</v>
      </c>
      <c r="AS123" s="30" t="s">
        <v>149</v>
      </c>
      <c r="AT123" s="30" t="s">
        <v>149</v>
      </c>
      <c r="AU123" s="30" t="s">
        <v>149</v>
      </c>
      <c r="AV123" s="30" t="s">
        <v>149</v>
      </c>
      <c r="AW123" s="30" t="s">
        <v>149</v>
      </c>
      <c r="AX123" s="30" t="s">
        <v>149</v>
      </c>
      <c r="AY123" s="30" t="s">
        <v>149</v>
      </c>
      <c r="AZ123" s="30" t="s">
        <v>149</v>
      </c>
      <c r="BA123" s="30" t="s">
        <v>149</v>
      </c>
      <c r="BB123" s="30" t="s">
        <v>149</v>
      </c>
      <c r="BC123" s="30" t="s">
        <v>149</v>
      </c>
      <c r="BD123" s="30" t="s">
        <v>149</v>
      </c>
      <c r="BE123" s="30" t="s">
        <v>149</v>
      </c>
      <c r="BF123" s="30" t="s">
        <v>149</v>
      </c>
      <c r="BG123" s="30" t="s">
        <v>148</v>
      </c>
      <c r="BH123" s="41" t="s">
        <v>149</v>
      </c>
      <c r="BI123" s="30" t="s">
        <v>149</v>
      </c>
      <c r="BJ123" s="30" t="s">
        <v>149</v>
      </c>
      <c r="BK123" s="30" t="s">
        <v>149</v>
      </c>
      <c r="BL123" s="30" t="s">
        <v>149</v>
      </c>
      <c r="BM123" s="30" t="s">
        <v>149</v>
      </c>
      <c r="BN123" s="30" t="s">
        <v>149</v>
      </c>
      <c r="BO123" s="30" t="s">
        <v>150</v>
      </c>
      <c r="BP123" s="30" t="s">
        <v>150</v>
      </c>
      <c r="BQ123" s="30" t="s">
        <v>150</v>
      </c>
      <c r="BR123" s="46" t="s">
        <v>150</v>
      </c>
      <c r="BS123" s="30" t="s">
        <v>150</v>
      </c>
      <c r="BT123" s="30" t="s">
        <v>149</v>
      </c>
      <c r="BU123" s="30" t="s">
        <v>149</v>
      </c>
      <c r="BV123" s="30" t="s">
        <v>150</v>
      </c>
      <c r="BW123" s="30" t="s">
        <v>149</v>
      </c>
      <c r="BX123" s="30" t="s">
        <v>149</v>
      </c>
      <c r="BY123" s="30" t="s">
        <v>149</v>
      </c>
      <c r="BZ123" s="30" t="s">
        <v>149</v>
      </c>
      <c r="CA123" s="30" t="s">
        <v>149</v>
      </c>
      <c r="CB123" s="30" t="s">
        <v>149</v>
      </c>
      <c r="CC123" s="30" t="s">
        <v>149</v>
      </c>
      <c r="CD123" s="30" t="s">
        <v>149</v>
      </c>
      <c r="CE123" s="30" t="s">
        <v>149</v>
      </c>
      <c r="CF123" s="30" t="s">
        <v>149</v>
      </c>
      <c r="CG123" s="30" t="s">
        <v>149</v>
      </c>
      <c r="CH123" s="30" t="s">
        <v>149</v>
      </c>
      <c r="CI123" s="30" t="s">
        <v>149</v>
      </c>
      <c r="CJ123" s="30" t="s">
        <v>149</v>
      </c>
      <c r="CK123" s="30" t="s">
        <v>149</v>
      </c>
      <c r="CL123" s="30" t="s">
        <v>149</v>
      </c>
      <c r="CM123" s="30" t="s">
        <v>149</v>
      </c>
      <c r="CN123" s="30" t="s">
        <v>149</v>
      </c>
      <c r="CO123" s="30" t="s">
        <v>149</v>
      </c>
      <c r="CP123" s="30" t="s">
        <v>149</v>
      </c>
      <c r="CQ123" s="30" t="s">
        <v>149</v>
      </c>
      <c r="CR123" s="30" t="s">
        <v>149</v>
      </c>
      <c r="CS123" s="30" t="s">
        <v>149</v>
      </c>
      <c r="CT123" s="30" t="s">
        <v>149</v>
      </c>
      <c r="CU123" s="30" t="s">
        <v>149</v>
      </c>
      <c r="CV123" s="30" t="s">
        <v>149</v>
      </c>
      <c r="CW123" s="30" t="s">
        <v>149</v>
      </c>
      <c r="CX123" s="30" t="s">
        <v>149</v>
      </c>
      <c r="CY123" s="30" t="s">
        <v>149</v>
      </c>
      <c r="CZ123" s="30" t="s">
        <v>149</v>
      </c>
      <c r="DA123" s="30" t="s">
        <v>149</v>
      </c>
      <c r="DB123" s="30" t="s">
        <v>149</v>
      </c>
      <c r="DC123" s="30" t="s">
        <v>149</v>
      </c>
      <c r="DD123" s="30" t="s">
        <v>149</v>
      </c>
      <c r="DE123" s="30" t="s">
        <v>149</v>
      </c>
      <c r="DF123" s="30" t="s">
        <v>149</v>
      </c>
      <c r="DG123" s="30" t="s">
        <v>149</v>
      </c>
      <c r="DH123" s="30" t="s">
        <v>149</v>
      </c>
      <c r="DI123" s="30" t="s">
        <v>149</v>
      </c>
      <c r="DJ123" s="30" t="s">
        <v>149</v>
      </c>
      <c r="DK123" s="30" t="s">
        <v>149</v>
      </c>
      <c r="DL123" s="30" t="s">
        <v>149</v>
      </c>
      <c r="DM123" s="30" t="s">
        <v>149</v>
      </c>
      <c r="DN123" s="30" t="s">
        <v>149</v>
      </c>
      <c r="DO123" s="30" t="s">
        <v>149</v>
      </c>
      <c r="DP123" s="30" t="s">
        <v>149</v>
      </c>
      <c r="DQ123" s="30" t="s">
        <v>149</v>
      </c>
      <c r="DR123" s="30" t="s">
        <v>149</v>
      </c>
      <c r="DS123" s="30" t="s">
        <v>149</v>
      </c>
      <c r="DT123" s="30" t="s">
        <v>149</v>
      </c>
      <c r="DU123" s="30" t="s">
        <v>149</v>
      </c>
      <c r="DV123" s="30" t="s">
        <v>149</v>
      </c>
      <c r="DW123" s="30" t="s">
        <v>149</v>
      </c>
      <c r="DX123" s="30" t="s">
        <v>149</v>
      </c>
      <c r="DY123" s="30" t="s">
        <v>149</v>
      </c>
      <c r="DZ123" s="30" t="s">
        <v>149</v>
      </c>
      <c r="EA123" s="30" t="s">
        <v>149</v>
      </c>
      <c r="EB123" s="30" t="s">
        <v>149</v>
      </c>
      <c r="EC123" s="30" t="s">
        <v>149</v>
      </c>
      <c r="ED123" s="30" t="s">
        <v>149</v>
      </c>
      <c r="EE123" s="30" t="s">
        <v>149</v>
      </c>
      <c r="EF123" s="30" t="s">
        <v>149</v>
      </c>
      <c r="EG123" s="30" t="s">
        <v>149</v>
      </c>
      <c r="EH123" s="30" t="s">
        <v>149</v>
      </c>
      <c r="EI123" s="30" t="s">
        <v>149</v>
      </c>
      <c r="EJ123" s="30" t="s">
        <v>149</v>
      </c>
      <c r="EK123" s="41" t="s">
        <v>149</v>
      </c>
      <c r="EL123" s="41" t="s">
        <v>1247</v>
      </c>
      <c r="EM123" s="30" t="s">
        <v>411</v>
      </c>
      <c r="EN123" s="30" t="s">
        <v>1248</v>
      </c>
      <c r="EO123" s="30" t="s">
        <v>1249</v>
      </c>
      <c r="EP123" s="30" t="s">
        <v>1250</v>
      </c>
      <c r="EQ123" s="30" t="s">
        <v>1251</v>
      </c>
      <c r="ER123" s="41" t="s">
        <v>1252</v>
      </c>
      <c r="ES123" s="30" t="s">
        <v>1253</v>
      </c>
    </row>
    <row r="124" spans="1:234" s="2" customFormat="1" ht="22.5" customHeight="1" x14ac:dyDescent="0.35">
      <c r="A124" s="29">
        <v>122</v>
      </c>
      <c r="B124" s="30" t="s">
        <v>1254</v>
      </c>
      <c r="C124" s="31" t="s">
        <v>799</v>
      </c>
      <c r="D124" s="30" t="s">
        <v>146</v>
      </c>
      <c r="E124" s="41" t="s">
        <v>1246</v>
      </c>
      <c r="F124" s="30">
        <v>55</v>
      </c>
      <c r="G124" s="30">
        <v>4</v>
      </c>
      <c r="H124" s="30" t="s">
        <v>157</v>
      </c>
      <c r="I124" s="30" t="s">
        <v>158</v>
      </c>
      <c r="J124" s="33">
        <v>16000000</v>
      </c>
      <c r="K124" s="33">
        <v>10500000</v>
      </c>
      <c r="L124" s="30">
        <v>9</v>
      </c>
      <c r="M124" s="30" t="s">
        <v>1255</v>
      </c>
      <c r="N124" s="30">
        <v>1200</v>
      </c>
      <c r="O124" s="30">
        <v>5</v>
      </c>
      <c r="P124" s="30">
        <v>9</v>
      </c>
      <c r="Q124" s="30" t="s">
        <v>645</v>
      </c>
      <c r="R124" s="30" t="s">
        <v>149</v>
      </c>
      <c r="S124" s="30" t="s">
        <v>148</v>
      </c>
      <c r="T124" s="30" t="s">
        <v>851</v>
      </c>
      <c r="U124" s="30" t="s">
        <v>851</v>
      </c>
      <c r="V124" s="30" t="s">
        <v>149</v>
      </c>
      <c r="W124" s="30" t="s">
        <v>148</v>
      </c>
      <c r="X124" s="30" t="s">
        <v>149</v>
      </c>
      <c r="Y124" s="30" t="s">
        <v>149</v>
      </c>
      <c r="Z124" s="30" t="s">
        <v>149</v>
      </c>
      <c r="AA124" s="30" t="s">
        <v>148</v>
      </c>
      <c r="AB124" s="30" t="s">
        <v>148</v>
      </c>
      <c r="AC124" s="30" t="s">
        <v>149</v>
      </c>
      <c r="AD124" s="30" t="s">
        <v>148</v>
      </c>
      <c r="AE124" s="30" t="s">
        <v>851</v>
      </c>
      <c r="AF124" s="30" t="s">
        <v>851</v>
      </c>
      <c r="AG124" s="30" t="s">
        <v>851</v>
      </c>
      <c r="AH124" s="30" t="s">
        <v>148</v>
      </c>
      <c r="AI124" s="30" t="s">
        <v>149</v>
      </c>
      <c r="AJ124" s="30" t="s">
        <v>149</v>
      </c>
      <c r="AK124" s="30" t="s">
        <v>149</v>
      </c>
      <c r="AL124" s="30" t="s">
        <v>149</v>
      </c>
      <c r="AM124" s="30" t="s">
        <v>148</v>
      </c>
      <c r="AN124" s="30" t="s">
        <v>149</v>
      </c>
      <c r="AO124" s="30" t="s">
        <v>148</v>
      </c>
      <c r="AP124" s="30" t="s">
        <v>851</v>
      </c>
      <c r="AQ124" s="30" t="s">
        <v>506</v>
      </c>
      <c r="AR124" s="30" t="s">
        <v>851</v>
      </c>
      <c r="AS124" s="30" t="s">
        <v>506</v>
      </c>
      <c r="AT124" s="30" t="s">
        <v>149</v>
      </c>
      <c r="AU124" s="30" t="s">
        <v>851</v>
      </c>
      <c r="AV124" s="30" t="s">
        <v>149</v>
      </c>
      <c r="AW124" s="30" t="s">
        <v>506</v>
      </c>
      <c r="AX124" s="30" t="s">
        <v>149</v>
      </c>
      <c r="AY124" s="30" t="s">
        <v>506</v>
      </c>
      <c r="AZ124" s="30" t="s">
        <v>149</v>
      </c>
      <c r="BA124" s="30" t="s">
        <v>149</v>
      </c>
      <c r="BB124" s="30" t="s">
        <v>506</v>
      </c>
      <c r="BC124" s="30" t="s">
        <v>149</v>
      </c>
      <c r="BD124" s="30" t="s">
        <v>149</v>
      </c>
      <c r="BE124" s="30" t="s">
        <v>149</v>
      </c>
      <c r="BF124" s="30" t="s">
        <v>149</v>
      </c>
      <c r="BG124" s="30" t="s">
        <v>149</v>
      </c>
      <c r="BH124" s="41" t="s">
        <v>506</v>
      </c>
      <c r="BI124" s="30" t="s">
        <v>506</v>
      </c>
      <c r="BJ124" s="30" t="s">
        <v>851</v>
      </c>
      <c r="BK124" s="30" t="s">
        <v>149</v>
      </c>
      <c r="BL124" s="30" t="s">
        <v>149</v>
      </c>
      <c r="BM124" s="30" t="s">
        <v>149</v>
      </c>
      <c r="BN124" s="30" t="s">
        <v>149</v>
      </c>
      <c r="BO124" s="30" t="s">
        <v>150</v>
      </c>
      <c r="BP124" s="30" t="s">
        <v>150</v>
      </c>
      <c r="BQ124" s="30" t="s">
        <v>150</v>
      </c>
      <c r="BR124" s="46" t="s">
        <v>150</v>
      </c>
      <c r="BS124" s="30" t="s">
        <v>150</v>
      </c>
      <c r="BT124" s="30" t="s">
        <v>149</v>
      </c>
      <c r="BU124" s="30" t="s">
        <v>149</v>
      </c>
      <c r="BV124" s="30" t="s">
        <v>150</v>
      </c>
      <c r="BW124" s="30" t="s">
        <v>149</v>
      </c>
      <c r="BX124" s="30" t="s">
        <v>148</v>
      </c>
      <c r="BY124" s="30" t="s">
        <v>506</v>
      </c>
      <c r="BZ124" s="30" t="s">
        <v>506</v>
      </c>
      <c r="CA124" s="30" t="s">
        <v>851</v>
      </c>
      <c r="CB124" s="30" t="s">
        <v>149</v>
      </c>
      <c r="CC124" s="30" t="s">
        <v>506</v>
      </c>
      <c r="CD124" s="30" t="s">
        <v>149</v>
      </c>
      <c r="CE124" s="30" t="s">
        <v>149</v>
      </c>
      <c r="CF124" s="30" t="s">
        <v>506</v>
      </c>
      <c r="CG124" s="30" t="s">
        <v>149</v>
      </c>
      <c r="CH124" s="30" t="s">
        <v>148</v>
      </c>
      <c r="CI124" s="30" t="s">
        <v>851</v>
      </c>
      <c r="CJ124" s="30" t="s">
        <v>506</v>
      </c>
      <c r="CK124" s="30" t="s">
        <v>851</v>
      </c>
      <c r="CL124" s="30" t="s">
        <v>506</v>
      </c>
      <c r="CM124" s="30" t="s">
        <v>149</v>
      </c>
      <c r="CN124" s="30" t="s">
        <v>149</v>
      </c>
      <c r="CO124" s="30" t="s">
        <v>149</v>
      </c>
      <c r="CP124" s="30" t="s">
        <v>149</v>
      </c>
      <c r="CQ124" s="30" t="s">
        <v>149</v>
      </c>
      <c r="CR124" s="30" t="s">
        <v>149</v>
      </c>
      <c r="CS124" s="30" t="s">
        <v>506</v>
      </c>
      <c r="CT124" s="30" t="s">
        <v>149</v>
      </c>
      <c r="CU124" s="30" t="s">
        <v>149</v>
      </c>
      <c r="CV124" s="30" t="s">
        <v>506</v>
      </c>
      <c r="CW124" s="30" t="s">
        <v>149</v>
      </c>
      <c r="CX124" s="30" t="s">
        <v>149</v>
      </c>
      <c r="CY124" s="30" t="s">
        <v>149</v>
      </c>
      <c r="CZ124" s="30" t="s">
        <v>149</v>
      </c>
      <c r="DA124" s="30" t="s">
        <v>506</v>
      </c>
      <c r="DB124" s="30" t="s">
        <v>149</v>
      </c>
      <c r="DC124" s="30" t="s">
        <v>149</v>
      </c>
      <c r="DD124" s="30" t="s">
        <v>506</v>
      </c>
      <c r="DE124" s="30" t="s">
        <v>149</v>
      </c>
      <c r="DF124" s="30" t="s">
        <v>506</v>
      </c>
      <c r="DG124" s="30" t="s">
        <v>149</v>
      </c>
      <c r="DH124" s="30" t="s">
        <v>506</v>
      </c>
      <c r="DI124" s="30" t="s">
        <v>149</v>
      </c>
      <c r="DJ124" s="30" t="s">
        <v>506</v>
      </c>
      <c r="DK124" s="30" t="s">
        <v>149</v>
      </c>
      <c r="DL124" s="30" t="s">
        <v>149</v>
      </c>
      <c r="DM124" s="30" t="s">
        <v>506</v>
      </c>
      <c r="DN124" s="30" t="s">
        <v>933</v>
      </c>
      <c r="DO124" s="30" t="s">
        <v>851</v>
      </c>
      <c r="DP124" s="30" t="s">
        <v>506</v>
      </c>
      <c r="DQ124" s="30" t="s">
        <v>149</v>
      </c>
      <c r="DR124" s="30" t="s">
        <v>506</v>
      </c>
      <c r="DS124" s="30" t="s">
        <v>149</v>
      </c>
      <c r="DT124" s="30" t="s">
        <v>506</v>
      </c>
      <c r="DU124" s="30" t="s">
        <v>851</v>
      </c>
      <c r="DV124" s="30" t="s">
        <v>506</v>
      </c>
      <c r="DW124" s="30" t="s">
        <v>149</v>
      </c>
      <c r="DX124" s="30" t="s">
        <v>506</v>
      </c>
      <c r="DY124" s="30" t="s">
        <v>149</v>
      </c>
      <c r="DZ124" s="30" t="s">
        <v>506</v>
      </c>
      <c r="EA124" s="30" t="s">
        <v>149</v>
      </c>
      <c r="EB124" s="30" t="s">
        <v>149</v>
      </c>
      <c r="EC124" s="30" t="s">
        <v>149</v>
      </c>
      <c r="ED124" s="30" t="s">
        <v>149</v>
      </c>
      <c r="EE124" s="30" t="s">
        <v>149</v>
      </c>
      <c r="EF124" s="30" t="s">
        <v>506</v>
      </c>
      <c r="EG124" s="30" t="s">
        <v>149</v>
      </c>
      <c r="EH124" s="30" t="s">
        <v>149</v>
      </c>
      <c r="EI124" s="30" t="s">
        <v>149</v>
      </c>
      <c r="EJ124" s="30" t="s">
        <v>149</v>
      </c>
      <c r="EK124" s="41" t="s">
        <v>149</v>
      </c>
      <c r="EL124" s="41" t="s">
        <v>1256</v>
      </c>
      <c r="EM124" s="41" t="s">
        <v>1257</v>
      </c>
      <c r="EN124" s="41" t="s">
        <v>1258</v>
      </c>
      <c r="EO124" s="30" t="s">
        <v>1259</v>
      </c>
      <c r="EP124" s="30" t="s">
        <v>1260</v>
      </c>
      <c r="EQ124" s="30" t="s">
        <v>1261</v>
      </c>
      <c r="ER124" s="41" t="s">
        <v>1262</v>
      </c>
      <c r="ES124" s="30" t="s">
        <v>1263</v>
      </c>
    </row>
    <row r="125" spans="1:234" s="2" customFormat="1" ht="22.5" customHeight="1" x14ac:dyDescent="0.35">
      <c r="A125" s="29">
        <v>123</v>
      </c>
      <c r="B125" s="30" t="s">
        <v>1264</v>
      </c>
      <c r="C125" s="31" t="s">
        <v>1265</v>
      </c>
      <c r="D125" s="30" t="s">
        <v>146</v>
      </c>
      <c r="E125" s="41" t="s">
        <v>1246</v>
      </c>
      <c r="F125" s="30">
        <v>67</v>
      </c>
      <c r="G125" s="30">
        <v>3</v>
      </c>
      <c r="H125" s="30" t="s">
        <v>157</v>
      </c>
      <c r="I125" s="30" t="s">
        <v>210</v>
      </c>
      <c r="J125" s="33">
        <v>4000000</v>
      </c>
      <c r="K125" s="33">
        <v>3500000</v>
      </c>
      <c r="L125" s="30">
        <v>1</v>
      </c>
      <c r="M125" s="30" t="s">
        <v>1255</v>
      </c>
      <c r="N125" s="30">
        <v>135</v>
      </c>
      <c r="O125" s="30">
        <v>1</v>
      </c>
      <c r="P125" s="30">
        <v>15</v>
      </c>
      <c r="Q125" s="30" t="s">
        <v>645</v>
      </c>
      <c r="R125" s="30" t="s">
        <v>149</v>
      </c>
      <c r="S125" s="30" t="s">
        <v>149</v>
      </c>
      <c r="T125" s="30" t="s">
        <v>149</v>
      </c>
      <c r="U125" s="30" t="s">
        <v>149</v>
      </c>
      <c r="V125" s="30" t="s">
        <v>149</v>
      </c>
      <c r="W125" s="30" t="s">
        <v>149</v>
      </c>
      <c r="X125" s="30" t="s">
        <v>149</v>
      </c>
      <c r="Y125" s="30" t="s">
        <v>149</v>
      </c>
      <c r="Z125" s="30" t="s">
        <v>149</v>
      </c>
      <c r="AA125" s="30" t="s">
        <v>149</v>
      </c>
      <c r="AB125" s="30" t="s">
        <v>149</v>
      </c>
      <c r="AC125" s="30" t="s">
        <v>149</v>
      </c>
      <c r="AD125" s="30" t="s">
        <v>149</v>
      </c>
      <c r="AE125" s="30" t="s">
        <v>149</v>
      </c>
      <c r="AF125" s="30" t="s">
        <v>149</v>
      </c>
      <c r="AG125" s="30" t="s">
        <v>149</v>
      </c>
      <c r="AH125" s="30" t="s">
        <v>149</v>
      </c>
      <c r="AI125" s="30" t="s">
        <v>149</v>
      </c>
      <c r="AJ125" s="30" t="s">
        <v>149</v>
      </c>
      <c r="AK125" s="30" t="s">
        <v>149</v>
      </c>
      <c r="AL125" s="30" t="s">
        <v>149</v>
      </c>
      <c r="AM125" s="30" t="s">
        <v>149</v>
      </c>
      <c r="AN125" s="30" t="s">
        <v>149</v>
      </c>
      <c r="AO125" s="30" t="s">
        <v>149</v>
      </c>
      <c r="AP125" s="30" t="s">
        <v>149</v>
      </c>
      <c r="AQ125" s="30" t="s">
        <v>149</v>
      </c>
      <c r="AR125" s="30" t="s">
        <v>149</v>
      </c>
      <c r="AS125" s="30" t="s">
        <v>149</v>
      </c>
      <c r="AT125" s="30" t="s">
        <v>149</v>
      </c>
      <c r="AU125" s="30" t="s">
        <v>149</v>
      </c>
      <c r="AV125" s="30" t="s">
        <v>506</v>
      </c>
      <c r="AW125" s="30" t="s">
        <v>149</v>
      </c>
      <c r="AX125" s="30" t="s">
        <v>149</v>
      </c>
      <c r="AY125" s="30" t="s">
        <v>149</v>
      </c>
      <c r="AZ125" s="30" t="s">
        <v>149</v>
      </c>
      <c r="BA125" s="30" t="s">
        <v>149</v>
      </c>
      <c r="BB125" s="30" t="s">
        <v>149</v>
      </c>
      <c r="BC125" s="30" t="s">
        <v>149</v>
      </c>
      <c r="BD125" s="30" t="s">
        <v>149</v>
      </c>
      <c r="BE125" s="30" t="s">
        <v>149</v>
      </c>
      <c r="BF125" s="30" t="s">
        <v>149</v>
      </c>
      <c r="BG125" s="30" t="s">
        <v>506</v>
      </c>
      <c r="BH125" s="41" t="s">
        <v>149</v>
      </c>
      <c r="BI125" s="30" t="s">
        <v>149</v>
      </c>
      <c r="BJ125" s="30" t="s">
        <v>149</v>
      </c>
      <c r="BK125" s="30" t="s">
        <v>149</v>
      </c>
      <c r="BL125" s="30" t="s">
        <v>148</v>
      </c>
      <c r="BM125" s="30" t="s">
        <v>148</v>
      </c>
      <c r="BN125" s="30" t="s">
        <v>149</v>
      </c>
      <c r="BO125" s="30" t="s">
        <v>150</v>
      </c>
      <c r="BP125" s="30" t="s">
        <v>150</v>
      </c>
      <c r="BQ125" s="30" t="s">
        <v>150</v>
      </c>
      <c r="BR125" s="30" t="s">
        <v>150</v>
      </c>
      <c r="BS125" s="30" t="s">
        <v>150</v>
      </c>
      <c r="BT125" s="30" t="s">
        <v>149</v>
      </c>
      <c r="BU125" s="30" t="s">
        <v>149</v>
      </c>
      <c r="BV125" s="30" t="s">
        <v>150</v>
      </c>
      <c r="BW125" s="30" t="s">
        <v>149</v>
      </c>
      <c r="BX125" s="30" t="s">
        <v>149</v>
      </c>
      <c r="BY125" s="30" t="s">
        <v>149</v>
      </c>
      <c r="BZ125" s="30" t="s">
        <v>149</v>
      </c>
      <c r="CA125" s="30" t="s">
        <v>149</v>
      </c>
      <c r="CB125" s="30" t="s">
        <v>149</v>
      </c>
      <c r="CC125" s="30" t="s">
        <v>149</v>
      </c>
      <c r="CD125" s="30" t="s">
        <v>149</v>
      </c>
      <c r="CE125" s="30" t="s">
        <v>149</v>
      </c>
      <c r="CF125" s="30" t="s">
        <v>149</v>
      </c>
      <c r="CG125" s="30" t="s">
        <v>149</v>
      </c>
      <c r="CH125" s="30" t="s">
        <v>149</v>
      </c>
      <c r="CI125" s="30" t="s">
        <v>149</v>
      </c>
      <c r="CJ125" s="30" t="s">
        <v>149</v>
      </c>
      <c r="CK125" s="30" t="s">
        <v>149</v>
      </c>
      <c r="CL125" s="30" t="s">
        <v>149</v>
      </c>
      <c r="CM125" s="30" t="s">
        <v>149</v>
      </c>
      <c r="CN125" s="30" t="s">
        <v>149</v>
      </c>
      <c r="CO125" s="30" t="s">
        <v>149</v>
      </c>
      <c r="CP125" s="30" t="s">
        <v>149</v>
      </c>
      <c r="CQ125" s="30" t="s">
        <v>149</v>
      </c>
      <c r="CR125" s="30" t="s">
        <v>149</v>
      </c>
      <c r="CS125" s="30" t="s">
        <v>149</v>
      </c>
      <c r="CT125" s="30" t="s">
        <v>149</v>
      </c>
      <c r="CU125" s="30" t="s">
        <v>149</v>
      </c>
      <c r="CV125" s="30" t="s">
        <v>149</v>
      </c>
      <c r="CW125" s="30" t="s">
        <v>149</v>
      </c>
      <c r="CX125" s="30" t="s">
        <v>149</v>
      </c>
      <c r="CY125" s="30" t="s">
        <v>149</v>
      </c>
      <c r="CZ125" s="30" t="s">
        <v>149</v>
      </c>
      <c r="DA125" s="30" t="s">
        <v>149</v>
      </c>
      <c r="DB125" s="30" t="s">
        <v>149</v>
      </c>
      <c r="DC125" s="30" t="s">
        <v>149</v>
      </c>
      <c r="DD125" s="30" t="s">
        <v>149</v>
      </c>
      <c r="DE125" s="30" t="s">
        <v>149</v>
      </c>
      <c r="DF125" s="30" t="s">
        <v>149</v>
      </c>
      <c r="DG125" s="30" t="s">
        <v>149</v>
      </c>
      <c r="DH125" s="30" t="s">
        <v>506</v>
      </c>
      <c r="DI125" s="30" t="s">
        <v>149</v>
      </c>
      <c r="DJ125" s="30" t="s">
        <v>149</v>
      </c>
      <c r="DK125" s="30" t="s">
        <v>149</v>
      </c>
      <c r="DL125" s="30" t="s">
        <v>149</v>
      </c>
      <c r="DM125" s="30" t="s">
        <v>149</v>
      </c>
      <c r="DN125" s="30" t="s">
        <v>933</v>
      </c>
      <c r="DO125" s="30" t="s">
        <v>851</v>
      </c>
      <c r="DP125" s="30" t="s">
        <v>851</v>
      </c>
      <c r="DQ125" s="30" t="s">
        <v>851</v>
      </c>
      <c r="DR125" s="30" t="s">
        <v>851</v>
      </c>
      <c r="DS125" s="30" t="s">
        <v>851</v>
      </c>
      <c r="DT125" s="30" t="s">
        <v>851</v>
      </c>
      <c r="DU125" s="30" t="s">
        <v>851</v>
      </c>
      <c r="DV125" s="30" t="s">
        <v>851</v>
      </c>
      <c r="DW125" s="30" t="s">
        <v>851</v>
      </c>
      <c r="DX125" s="30" t="s">
        <v>851</v>
      </c>
      <c r="DY125" s="30" t="s">
        <v>851</v>
      </c>
      <c r="DZ125" s="30" t="s">
        <v>851</v>
      </c>
      <c r="EA125" s="30" t="s">
        <v>851</v>
      </c>
      <c r="EB125" s="30" t="s">
        <v>851</v>
      </c>
      <c r="EC125" s="30" t="s">
        <v>851</v>
      </c>
      <c r="ED125" s="30" t="s">
        <v>851</v>
      </c>
      <c r="EE125" s="30" t="s">
        <v>851</v>
      </c>
      <c r="EF125" s="30" t="s">
        <v>851</v>
      </c>
      <c r="EG125" s="30" t="s">
        <v>851</v>
      </c>
      <c r="EH125" s="30" t="s">
        <v>851</v>
      </c>
      <c r="EI125" s="30" t="s">
        <v>851</v>
      </c>
      <c r="EJ125" s="30" t="s">
        <v>851</v>
      </c>
      <c r="EK125" s="41" t="s">
        <v>851</v>
      </c>
      <c r="EL125" s="41" t="s">
        <v>1266</v>
      </c>
      <c r="EM125" s="30" t="s">
        <v>411</v>
      </c>
      <c r="EN125" s="41" t="s">
        <v>1267</v>
      </c>
      <c r="EO125" s="30" t="s">
        <v>1268</v>
      </c>
      <c r="EP125" s="30" t="s">
        <v>1269</v>
      </c>
      <c r="EQ125" s="30" t="s">
        <v>916</v>
      </c>
      <c r="ER125" s="41" t="s">
        <v>1270</v>
      </c>
      <c r="ES125" s="30" t="s">
        <v>751</v>
      </c>
    </row>
    <row r="126" spans="1:234" s="2" customFormat="1" ht="22.5" customHeight="1" x14ac:dyDescent="0.35">
      <c r="A126" s="29">
        <v>124</v>
      </c>
      <c r="B126" s="30" t="s">
        <v>1271</v>
      </c>
      <c r="C126" s="31" t="s">
        <v>501</v>
      </c>
      <c r="D126" s="30" t="s">
        <v>146</v>
      </c>
      <c r="E126" s="41" t="s">
        <v>1246</v>
      </c>
      <c r="F126" s="30">
        <v>38</v>
      </c>
      <c r="G126" s="30">
        <v>3</v>
      </c>
      <c r="H126" s="30" t="s">
        <v>157</v>
      </c>
      <c r="I126" s="30" t="s">
        <v>210</v>
      </c>
      <c r="J126" s="33">
        <v>4000000</v>
      </c>
      <c r="K126" s="33">
        <v>3500000</v>
      </c>
      <c r="L126" s="30">
        <v>1</v>
      </c>
      <c r="M126" s="30" t="s">
        <v>1255</v>
      </c>
      <c r="N126" s="30">
        <v>135</v>
      </c>
      <c r="O126" s="30">
        <v>1</v>
      </c>
      <c r="P126" s="30">
        <v>7</v>
      </c>
      <c r="Q126" s="30" t="s">
        <v>645</v>
      </c>
      <c r="R126" s="30" t="s">
        <v>149</v>
      </c>
      <c r="S126" s="30" t="s">
        <v>149</v>
      </c>
      <c r="T126" s="30" t="s">
        <v>149</v>
      </c>
      <c r="U126" s="30" t="s">
        <v>149</v>
      </c>
      <c r="V126" s="30" t="s">
        <v>149</v>
      </c>
      <c r="W126" s="30" t="s">
        <v>149</v>
      </c>
      <c r="X126" s="30" t="s">
        <v>149</v>
      </c>
      <c r="Y126" s="30" t="s">
        <v>149</v>
      </c>
      <c r="Z126" s="30" t="s">
        <v>149</v>
      </c>
      <c r="AA126" s="30" t="s">
        <v>149</v>
      </c>
      <c r="AB126" s="30" t="s">
        <v>149</v>
      </c>
      <c r="AC126" s="30" t="s">
        <v>149</v>
      </c>
      <c r="AD126" s="30" t="s">
        <v>149</v>
      </c>
      <c r="AE126" s="30" t="s">
        <v>149</v>
      </c>
      <c r="AF126" s="30" t="s">
        <v>149</v>
      </c>
      <c r="AG126" s="30" t="s">
        <v>149</v>
      </c>
      <c r="AH126" s="30" t="s">
        <v>149</v>
      </c>
      <c r="AI126" s="30" t="s">
        <v>149</v>
      </c>
      <c r="AJ126" s="30" t="s">
        <v>149</v>
      </c>
      <c r="AK126" s="30" t="s">
        <v>149</v>
      </c>
      <c r="AL126" s="30" t="s">
        <v>149</v>
      </c>
      <c r="AM126" s="30" t="s">
        <v>149</v>
      </c>
      <c r="AN126" s="30" t="s">
        <v>149</v>
      </c>
      <c r="AO126" s="30" t="s">
        <v>149</v>
      </c>
      <c r="AP126" s="30" t="s">
        <v>149</v>
      </c>
      <c r="AQ126" s="30" t="s">
        <v>149</v>
      </c>
      <c r="AR126" s="30" t="s">
        <v>149</v>
      </c>
      <c r="AS126" s="30" t="s">
        <v>149</v>
      </c>
      <c r="AT126" s="30" t="s">
        <v>149</v>
      </c>
      <c r="AU126" s="30" t="s">
        <v>149</v>
      </c>
      <c r="AV126" s="30" t="s">
        <v>506</v>
      </c>
      <c r="AW126" s="30" t="s">
        <v>149</v>
      </c>
      <c r="AX126" s="30" t="s">
        <v>149</v>
      </c>
      <c r="AY126" s="30" t="s">
        <v>149</v>
      </c>
      <c r="AZ126" s="30" t="s">
        <v>149</v>
      </c>
      <c r="BA126" s="30" t="s">
        <v>149</v>
      </c>
      <c r="BB126" s="30" t="s">
        <v>149</v>
      </c>
      <c r="BC126" s="30" t="s">
        <v>149</v>
      </c>
      <c r="BD126" s="30" t="s">
        <v>149</v>
      </c>
      <c r="BE126" s="30" t="s">
        <v>150</v>
      </c>
      <c r="BF126" s="30" t="s">
        <v>149</v>
      </c>
      <c r="BG126" s="30" t="s">
        <v>149</v>
      </c>
      <c r="BH126" s="41" t="s">
        <v>149</v>
      </c>
      <c r="BI126" s="30" t="s">
        <v>149</v>
      </c>
      <c r="BJ126" s="30" t="s">
        <v>149</v>
      </c>
      <c r="BK126" s="30" t="s">
        <v>149</v>
      </c>
      <c r="BL126" s="30" t="s">
        <v>148</v>
      </c>
      <c r="BM126" s="30" t="s">
        <v>148</v>
      </c>
      <c r="BN126" s="30" t="s">
        <v>149</v>
      </c>
      <c r="BO126" s="30" t="s">
        <v>148</v>
      </c>
      <c r="BP126" s="30" t="s">
        <v>148</v>
      </c>
      <c r="BQ126" s="30" t="s">
        <v>148</v>
      </c>
      <c r="BR126" s="30" t="s">
        <v>148</v>
      </c>
      <c r="BS126" s="30" t="s">
        <v>148</v>
      </c>
      <c r="BT126" s="30" t="s">
        <v>148</v>
      </c>
      <c r="BU126" s="30" t="s">
        <v>148</v>
      </c>
      <c r="BV126" s="30" t="s">
        <v>148</v>
      </c>
      <c r="BW126" s="30" t="s">
        <v>149</v>
      </c>
      <c r="BX126" s="30" t="s">
        <v>149</v>
      </c>
      <c r="BY126" s="30" t="s">
        <v>149</v>
      </c>
      <c r="BZ126" s="30" t="s">
        <v>150</v>
      </c>
      <c r="CA126" s="30" t="s">
        <v>149</v>
      </c>
      <c r="CB126" s="30" t="s">
        <v>149</v>
      </c>
      <c r="CC126" s="30" t="s">
        <v>149</v>
      </c>
      <c r="CD126" s="30" t="s">
        <v>149</v>
      </c>
      <c r="CE126" s="30" t="s">
        <v>149</v>
      </c>
      <c r="CF126" s="30" t="s">
        <v>149</v>
      </c>
      <c r="CG126" s="30" t="s">
        <v>149</v>
      </c>
      <c r="CH126" s="30" t="s">
        <v>149</v>
      </c>
      <c r="CI126" s="30" t="s">
        <v>149</v>
      </c>
      <c r="CJ126" s="30" t="s">
        <v>149</v>
      </c>
      <c r="CK126" s="30" t="s">
        <v>149</v>
      </c>
      <c r="CL126" s="30" t="s">
        <v>149</v>
      </c>
      <c r="CM126" s="30" t="s">
        <v>149</v>
      </c>
      <c r="CN126" s="30" t="s">
        <v>149</v>
      </c>
      <c r="CO126" s="30" t="s">
        <v>149</v>
      </c>
      <c r="CP126" s="30" t="s">
        <v>149</v>
      </c>
      <c r="CQ126" s="30" t="s">
        <v>149</v>
      </c>
      <c r="CR126" s="30" t="s">
        <v>149</v>
      </c>
      <c r="CS126" s="30" t="s">
        <v>149</v>
      </c>
      <c r="CT126" s="30" t="s">
        <v>149</v>
      </c>
      <c r="CU126" s="30" t="s">
        <v>149</v>
      </c>
      <c r="CV126" s="30" t="s">
        <v>149</v>
      </c>
      <c r="CW126" s="30" t="s">
        <v>149</v>
      </c>
      <c r="CX126" s="30" t="s">
        <v>149</v>
      </c>
      <c r="CY126" s="30" t="s">
        <v>149</v>
      </c>
      <c r="CZ126" s="30" t="s">
        <v>149</v>
      </c>
      <c r="DA126" s="30" t="s">
        <v>149</v>
      </c>
      <c r="DB126" s="30" t="s">
        <v>149</v>
      </c>
      <c r="DC126" s="30" t="s">
        <v>149</v>
      </c>
      <c r="DD126" s="30" t="s">
        <v>149</v>
      </c>
      <c r="DE126" s="30" t="s">
        <v>149</v>
      </c>
      <c r="DF126" s="30" t="s">
        <v>149</v>
      </c>
      <c r="DG126" s="30" t="s">
        <v>149</v>
      </c>
      <c r="DH126" s="30" t="s">
        <v>149</v>
      </c>
      <c r="DI126" s="30" t="s">
        <v>148</v>
      </c>
      <c r="DJ126" s="30" t="s">
        <v>149</v>
      </c>
      <c r="DK126" s="30" t="s">
        <v>149</v>
      </c>
      <c r="DL126" s="30" t="s">
        <v>149</v>
      </c>
      <c r="DM126" s="30" t="s">
        <v>149</v>
      </c>
      <c r="DN126" s="30" t="s">
        <v>933</v>
      </c>
      <c r="DO126" s="30" t="s">
        <v>149</v>
      </c>
      <c r="DP126" s="30" t="s">
        <v>149</v>
      </c>
      <c r="DQ126" s="30" t="s">
        <v>149</v>
      </c>
      <c r="DR126" s="30" t="s">
        <v>149</v>
      </c>
      <c r="DS126" s="30" t="s">
        <v>149</v>
      </c>
      <c r="DT126" s="30" t="s">
        <v>149</v>
      </c>
      <c r="DU126" s="30" t="s">
        <v>149</v>
      </c>
      <c r="DV126" s="30" t="s">
        <v>149</v>
      </c>
      <c r="DW126" s="30" t="s">
        <v>149</v>
      </c>
      <c r="DX126" s="30" t="s">
        <v>149</v>
      </c>
      <c r="DY126" s="30" t="s">
        <v>149</v>
      </c>
      <c r="DZ126" s="30" t="s">
        <v>149</v>
      </c>
      <c r="EA126" s="30" t="s">
        <v>149</v>
      </c>
      <c r="EB126" s="30" t="s">
        <v>149</v>
      </c>
      <c r="EC126" s="30" t="s">
        <v>149</v>
      </c>
      <c r="ED126" s="30" t="s">
        <v>149</v>
      </c>
      <c r="EE126" s="30" t="s">
        <v>149</v>
      </c>
      <c r="EF126" s="30" t="s">
        <v>149</v>
      </c>
      <c r="EG126" s="30" t="s">
        <v>149</v>
      </c>
      <c r="EH126" s="30" t="s">
        <v>149</v>
      </c>
      <c r="EI126" s="30" t="s">
        <v>149</v>
      </c>
      <c r="EJ126" s="30" t="s">
        <v>149</v>
      </c>
      <c r="EK126" s="41" t="s">
        <v>149</v>
      </c>
      <c r="EL126" s="41" t="s">
        <v>1272</v>
      </c>
      <c r="EM126" s="30" t="s">
        <v>411</v>
      </c>
      <c r="EN126" s="30" t="s">
        <v>1273</v>
      </c>
      <c r="EO126" s="30" t="s">
        <v>1274</v>
      </c>
      <c r="EP126" s="30" t="s">
        <v>1275</v>
      </c>
      <c r="EQ126" s="30" t="s">
        <v>1276</v>
      </c>
      <c r="ER126" s="41" t="s">
        <v>1277</v>
      </c>
      <c r="ES126" s="30" t="s">
        <v>751</v>
      </c>
    </row>
    <row r="127" spans="1:234" s="2" customFormat="1" ht="22.5" customHeight="1" x14ac:dyDescent="0.35">
      <c r="A127" s="29">
        <v>125</v>
      </c>
      <c r="B127" s="30" t="s">
        <v>1278</v>
      </c>
      <c r="C127" s="31" t="s">
        <v>826</v>
      </c>
      <c r="D127" s="30" t="s">
        <v>146</v>
      </c>
      <c r="E127" s="41" t="s">
        <v>1246</v>
      </c>
      <c r="F127" s="30">
        <v>48</v>
      </c>
      <c r="G127" s="30">
        <v>5</v>
      </c>
      <c r="H127" s="30" t="s">
        <v>157</v>
      </c>
      <c r="I127" s="30" t="s">
        <v>158</v>
      </c>
      <c r="J127" s="33">
        <v>4000000</v>
      </c>
      <c r="K127" s="33">
        <v>3500000</v>
      </c>
      <c r="L127" s="30">
        <v>2</v>
      </c>
      <c r="M127" s="30" t="s">
        <v>1255</v>
      </c>
      <c r="N127" s="30">
        <v>135</v>
      </c>
      <c r="O127" s="30">
        <v>1</v>
      </c>
      <c r="P127" s="30">
        <v>11</v>
      </c>
      <c r="Q127" s="30" t="s">
        <v>1279</v>
      </c>
      <c r="R127" s="30" t="s">
        <v>149</v>
      </c>
      <c r="S127" s="30" t="s">
        <v>149</v>
      </c>
      <c r="T127" s="30" t="s">
        <v>149</v>
      </c>
      <c r="U127" s="30" t="s">
        <v>148</v>
      </c>
      <c r="V127" s="30" t="s">
        <v>148</v>
      </c>
      <c r="W127" s="30" t="s">
        <v>148</v>
      </c>
      <c r="X127" s="30" t="s">
        <v>148</v>
      </c>
      <c r="Y127" s="30" t="s">
        <v>148</v>
      </c>
      <c r="Z127" s="30" t="s">
        <v>148</v>
      </c>
      <c r="AA127" s="30" t="s">
        <v>148</v>
      </c>
      <c r="AB127" s="30" t="s">
        <v>851</v>
      </c>
      <c r="AC127" s="30" t="s">
        <v>506</v>
      </c>
      <c r="AD127" s="30" t="s">
        <v>851</v>
      </c>
      <c r="AE127" s="30" t="s">
        <v>148</v>
      </c>
      <c r="AF127" s="30" t="s">
        <v>148</v>
      </c>
      <c r="AG127" s="30" t="s">
        <v>148</v>
      </c>
      <c r="AH127" s="30" t="s">
        <v>148</v>
      </c>
      <c r="AI127" s="30" t="s">
        <v>851</v>
      </c>
      <c r="AJ127" s="30" t="s">
        <v>851</v>
      </c>
      <c r="AK127" s="30" t="s">
        <v>851</v>
      </c>
      <c r="AL127" s="30" t="s">
        <v>851</v>
      </c>
      <c r="AM127" s="30" t="s">
        <v>851</v>
      </c>
      <c r="AN127" s="30" t="s">
        <v>851</v>
      </c>
      <c r="AO127" s="30" t="s">
        <v>851</v>
      </c>
      <c r="AP127" s="30" t="s">
        <v>851</v>
      </c>
      <c r="AQ127" s="30" t="s">
        <v>506</v>
      </c>
      <c r="AR127" s="30" t="s">
        <v>506</v>
      </c>
      <c r="AS127" s="30" t="s">
        <v>506</v>
      </c>
      <c r="AT127" s="30" t="s">
        <v>506</v>
      </c>
      <c r="AU127" s="30" t="s">
        <v>506</v>
      </c>
      <c r="AV127" s="30" t="s">
        <v>506</v>
      </c>
      <c r="AW127" s="30" t="s">
        <v>506</v>
      </c>
      <c r="AX127" s="30" t="s">
        <v>506</v>
      </c>
      <c r="AY127" s="30" t="s">
        <v>506</v>
      </c>
      <c r="AZ127" s="30" t="s">
        <v>506</v>
      </c>
      <c r="BA127" s="30" t="s">
        <v>506</v>
      </c>
      <c r="BB127" s="30" t="s">
        <v>506</v>
      </c>
      <c r="BC127" s="30" t="s">
        <v>506</v>
      </c>
      <c r="BD127" s="30" t="s">
        <v>506</v>
      </c>
      <c r="BE127" s="30" t="s">
        <v>506</v>
      </c>
      <c r="BF127" s="30" t="s">
        <v>506</v>
      </c>
      <c r="BG127" s="30" t="s">
        <v>506</v>
      </c>
      <c r="BH127" s="41" t="s">
        <v>506</v>
      </c>
      <c r="BI127" s="30" t="s">
        <v>506</v>
      </c>
      <c r="BJ127" s="30" t="s">
        <v>506</v>
      </c>
      <c r="BK127" s="30" t="s">
        <v>506</v>
      </c>
      <c r="BL127" s="30" t="s">
        <v>506</v>
      </c>
      <c r="BM127" s="30" t="s">
        <v>506</v>
      </c>
      <c r="BN127" s="30" t="s">
        <v>506</v>
      </c>
      <c r="BO127" s="30" t="s">
        <v>506</v>
      </c>
      <c r="BP127" s="30" t="s">
        <v>506</v>
      </c>
      <c r="BQ127" s="30" t="s">
        <v>506</v>
      </c>
      <c r="BR127" s="30" t="s">
        <v>506</v>
      </c>
      <c r="BS127" s="30" t="s">
        <v>506</v>
      </c>
      <c r="BT127" s="30" t="s">
        <v>506</v>
      </c>
      <c r="BU127" s="30" t="s">
        <v>506</v>
      </c>
      <c r="BV127" s="30" t="s">
        <v>506</v>
      </c>
      <c r="BW127" s="30" t="s">
        <v>506</v>
      </c>
      <c r="BX127" s="30" t="s">
        <v>506</v>
      </c>
      <c r="BY127" s="30" t="s">
        <v>506</v>
      </c>
      <c r="BZ127" s="30" t="s">
        <v>506</v>
      </c>
      <c r="CA127" s="30" t="s">
        <v>506</v>
      </c>
      <c r="CB127" s="30" t="s">
        <v>506</v>
      </c>
      <c r="CC127" s="30" t="s">
        <v>506</v>
      </c>
      <c r="CD127" s="30" t="s">
        <v>506</v>
      </c>
      <c r="CE127" s="30" t="s">
        <v>506</v>
      </c>
      <c r="CF127" s="30" t="s">
        <v>506</v>
      </c>
      <c r="CG127" s="30" t="s">
        <v>149</v>
      </c>
      <c r="CH127" s="30" t="s">
        <v>149</v>
      </c>
      <c r="CI127" s="30" t="s">
        <v>149</v>
      </c>
      <c r="CJ127" s="30" t="s">
        <v>506</v>
      </c>
      <c r="CK127" s="30" t="s">
        <v>851</v>
      </c>
      <c r="CL127" s="30" t="s">
        <v>149</v>
      </c>
      <c r="CM127" s="30" t="s">
        <v>506</v>
      </c>
      <c r="CN127" s="30" t="s">
        <v>506</v>
      </c>
      <c r="CO127" s="30" t="s">
        <v>506</v>
      </c>
      <c r="CP127" s="30" t="s">
        <v>506</v>
      </c>
      <c r="CQ127" s="30" t="s">
        <v>506</v>
      </c>
      <c r="CR127" s="30" t="s">
        <v>506</v>
      </c>
      <c r="CS127" s="30" t="s">
        <v>506</v>
      </c>
      <c r="CT127" s="30" t="s">
        <v>506</v>
      </c>
      <c r="CU127" s="30" t="s">
        <v>506</v>
      </c>
      <c r="CV127" s="30" t="s">
        <v>506</v>
      </c>
      <c r="CW127" s="30" t="s">
        <v>506</v>
      </c>
      <c r="CX127" s="30" t="s">
        <v>506</v>
      </c>
      <c r="CY127" s="30" t="s">
        <v>506</v>
      </c>
      <c r="CZ127" s="30" t="s">
        <v>506</v>
      </c>
      <c r="DA127" s="30" t="s">
        <v>506</v>
      </c>
      <c r="DB127" s="30" t="s">
        <v>506</v>
      </c>
      <c r="DC127" s="30" t="s">
        <v>506</v>
      </c>
      <c r="DD127" s="30" t="s">
        <v>506</v>
      </c>
      <c r="DE127" s="30" t="s">
        <v>506</v>
      </c>
      <c r="DF127" s="30" t="s">
        <v>149</v>
      </c>
      <c r="DG127" s="30" t="s">
        <v>933</v>
      </c>
      <c r="DH127" s="30" t="s">
        <v>506</v>
      </c>
      <c r="DI127" s="30" t="s">
        <v>506</v>
      </c>
      <c r="DJ127" s="30" t="s">
        <v>506</v>
      </c>
      <c r="DK127" s="30" t="s">
        <v>506</v>
      </c>
      <c r="DL127" s="30" t="s">
        <v>506</v>
      </c>
      <c r="DM127" s="30" t="s">
        <v>506</v>
      </c>
      <c r="DN127" s="30" t="s">
        <v>506</v>
      </c>
      <c r="DO127" s="30" t="s">
        <v>149</v>
      </c>
      <c r="DP127" s="30" t="s">
        <v>149</v>
      </c>
      <c r="DQ127" s="30" t="s">
        <v>149</v>
      </c>
      <c r="DR127" s="30" t="s">
        <v>506</v>
      </c>
      <c r="DS127" s="30" t="s">
        <v>506</v>
      </c>
      <c r="DT127" s="30" t="s">
        <v>506</v>
      </c>
      <c r="DU127" s="30" t="s">
        <v>506</v>
      </c>
      <c r="DV127" s="30" t="s">
        <v>506</v>
      </c>
      <c r="DW127" s="30" t="s">
        <v>506</v>
      </c>
      <c r="DX127" s="30" t="s">
        <v>506</v>
      </c>
      <c r="DY127" s="30" t="s">
        <v>506</v>
      </c>
      <c r="DZ127" s="30" t="s">
        <v>506</v>
      </c>
      <c r="EA127" s="30" t="s">
        <v>506</v>
      </c>
      <c r="EB127" s="30" t="s">
        <v>506</v>
      </c>
      <c r="EC127" s="30" t="s">
        <v>506</v>
      </c>
      <c r="ED127" s="30" t="s">
        <v>506</v>
      </c>
      <c r="EE127" s="30" t="s">
        <v>506</v>
      </c>
      <c r="EF127" s="30" t="s">
        <v>506</v>
      </c>
      <c r="EG127" s="30" t="s">
        <v>506</v>
      </c>
      <c r="EH127" s="30" t="s">
        <v>506</v>
      </c>
      <c r="EI127" s="30" t="s">
        <v>506</v>
      </c>
      <c r="EJ127" s="30" t="s">
        <v>506</v>
      </c>
      <c r="EK127" s="41" t="s">
        <v>506</v>
      </c>
      <c r="EL127" s="41" t="s">
        <v>1280</v>
      </c>
      <c r="EM127" s="41" t="s">
        <v>1281</v>
      </c>
      <c r="EN127" s="30" t="s">
        <v>1282</v>
      </c>
      <c r="EO127" s="30" t="s">
        <v>1283</v>
      </c>
      <c r="EP127" s="30" t="s">
        <v>1250</v>
      </c>
      <c r="EQ127" s="30" t="s">
        <v>1284</v>
      </c>
      <c r="ER127" s="41" t="s">
        <v>1285</v>
      </c>
      <c r="ES127" s="30" t="s">
        <v>751</v>
      </c>
    </row>
    <row r="128" spans="1:234" s="2" customFormat="1" ht="22.5" customHeight="1" x14ac:dyDescent="0.35">
      <c r="A128" s="29">
        <v>126</v>
      </c>
      <c r="B128" s="30" t="s">
        <v>1286</v>
      </c>
      <c r="C128" s="31" t="s">
        <v>1207</v>
      </c>
      <c r="D128" s="30" t="s">
        <v>146</v>
      </c>
      <c r="E128" s="41" t="s">
        <v>1246</v>
      </c>
      <c r="F128" s="30">
        <v>46</v>
      </c>
      <c r="G128" s="30">
        <v>4</v>
      </c>
      <c r="H128" s="30" t="s">
        <v>157</v>
      </c>
      <c r="I128" s="30" t="s">
        <v>158</v>
      </c>
      <c r="J128" s="33">
        <v>4000000</v>
      </c>
      <c r="K128" s="33">
        <v>3500000</v>
      </c>
      <c r="L128" s="30">
        <v>2</v>
      </c>
      <c r="M128" s="30" t="s">
        <v>1255</v>
      </c>
      <c r="N128" s="30">
        <v>135</v>
      </c>
      <c r="O128" s="30">
        <v>1</v>
      </c>
      <c r="P128" s="30">
        <v>10</v>
      </c>
      <c r="Q128" s="30" t="s">
        <v>645</v>
      </c>
      <c r="R128" s="30" t="s">
        <v>149</v>
      </c>
      <c r="S128" s="30" t="s">
        <v>149</v>
      </c>
      <c r="T128" s="30" t="s">
        <v>149</v>
      </c>
      <c r="U128" s="30" t="s">
        <v>149</v>
      </c>
      <c r="V128" s="30" t="s">
        <v>149</v>
      </c>
      <c r="W128" s="30" t="s">
        <v>149</v>
      </c>
      <c r="X128" s="30" t="s">
        <v>149</v>
      </c>
      <c r="Y128" s="30" t="s">
        <v>149</v>
      </c>
      <c r="Z128" s="30" t="s">
        <v>149</v>
      </c>
      <c r="AA128" s="30" t="s">
        <v>149</v>
      </c>
      <c r="AB128" s="30" t="s">
        <v>149</v>
      </c>
      <c r="AC128" s="30" t="s">
        <v>149</v>
      </c>
      <c r="AD128" s="30" t="s">
        <v>149</v>
      </c>
      <c r="AE128" s="30" t="s">
        <v>148</v>
      </c>
      <c r="AF128" s="30" t="s">
        <v>149</v>
      </c>
      <c r="AG128" s="30" t="s">
        <v>149</v>
      </c>
      <c r="AH128" s="30" t="s">
        <v>148</v>
      </c>
      <c r="AI128" s="30" t="s">
        <v>148</v>
      </c>
      <c r="AJ128" s="30" t="s">
        <v>148</v>
      </c>
      <c r="AK128" s="30" t="s">
        <v>851</v>
      </c>
      <c r="AL128" s="30" t="s">
        <v>851</v>
      </c>
      <c r="AM128" s="30" t="s">
        <v>148</v>
      </c>
      <c r="AN128" s="30" t="s">
        <v>148</v>
      </c>
      <c r="AO128" s="30" t="s">
        <v>148</v>
      </c>
      <c r="AP128" s="30" t="s">
        <v>148</v>
      </c>
      <c r="AQ128" s="30" t="s">
        <v>148</v>
      </c>
      <c r="AR128" s="30" t="s">
        <v>148</v>
      </c>
      <c r="AS128" s="30" t="s">
        <v>148</v>
      </c>
      <c r="AT128" s="30" t="s">
        <v>148</v>
      </c>
      <c r="AU128" s="30" t="s">
        <v>148</v>
      </c>
      <c r="AV128" s="30" t="s">
        <v>148</v>
      </c>
      <c r="AW128" s="30" t="s">
        <v>148</v>
      </c>
      <c r="AX128" s="30" t="s">
        <v>148</v>
      </c>
      <c r="AY128" s="30" t="s">
        <v>148</v>
      </c>
      <c r="AZ128" s="30" t="s">
        <v>148</v>
      </c>
      <c r="BA128" s="30" t="s">
        <v>148</v>
      </c>
      <c r="BB128" s="30" t="s">
        <v>148</v>
      </c>
      <c r="BC128" s="30" t="s">
        <v>148</v>
      </c>
      <c r="BD128" s="30" t="s">
        <v>148</v>
      </c>
      <c r="BE128" s="30" t="s">
        <v>148</v>
      </c>
      <c r="BF128" s="30" t="s">
        <v>148</v>
      </c>
      <c r="BG128" s="30" t="s">
        <v>149</v>
      </c>
      <c r="BH128" s="41" t="s">
        <v>149</v>
      </c>
      <c r="BI128" s="30" t="s">
        <v>149</v>
      </c>
      <c r="BJ128" s="30" t="s">
        <v>506</v>
      </c>
      <c r="BK128" s="30" t="s">
        <v>506</v>
      </c>
      <c r="BL128" s="30" t="s">
        <v>506</v>
      </c>
      <c r="BM128" s="30" t="s">
        <v>506</v>
      </c>
      <c r="BN128" s="30" t="s">
        <v>506</v>
      </c>
      <c r="BO128" s="30" t="s">
        <v>149</v>
      </c>
      <c r="BP128" s="30" t="s">
        <v>149</v>
      </c>
      <c r="BQ128" s="30" t="s">
        <v>149</v>
      </c>
      <c r="BR128" s="30" t="s">
        <v>506</v>
      </c>
      <c r="BS128" s="30" t="s">
        <v>506</v>
      </c>
      <c r="BT128" s="30" t="s">
        <v>149</v>
      </c>
      <c r="BU128" s="30" t="s">
        <v>149</v>
      </c>
      <c r="BV128" s="30" t="s">
        <v>149</v>
      </c>
      <c r="BW128" s="30" t="s">
        <v>150</v>
      </c>
      <c r="BX128" s="30" t="s">
        <v>149</v>
      </c>
      <c r="BY128" s="30" t="s">
        <v>149</v>
      </c>
      <c r="BZ128" s="30" t="s">
        <v>506</v>
      </c>
      <c r="CA128" s="30" t="s">
        <v>506</v>
      </c>
      <c r="CB128" s="30" t="s">
        <v>506</v>
      </c>
      <c r="CC128" s="30" t="s">
        <v>506</v>
      </c>
      <c r="CD128" s="30" t="s">
        <v>506</v>
      </c>
      <c r="CE128" s="30" t="s">
        <v>506</v>
      </c>
      <c r="CF128" s="30" t="s">
        <v>506</v>
      </c>
      <c r="CG128" s="30" t="s">
        <v>506</v>
      </c>
      <c r="CH128" s="30" t="s">
        <v>506</v>
      </c>
      <c r="CI128" s="30" t="s">
        <v>506</v>
      </c>
      <c r="CJ128" s="30" t="s">
        <v>506</v>
      </c>
      <c r="CK128" s="30" t="s">
        <v>506</v>
      </c>
      <c r="CL128" s="30" t="s">
        <v>506</v>
      </c>
      <c r="CM128" s="30" t="s">
        <v>506</v>
      </c>
      <c r="CN128" s="30" t="s">
        <v>506</v>
      </c>
      <c r="CO128" s="30" t="s">
        <v>506</v>
      </c>
      <c r="CP128" s="30" t="s">
        <v>506</v>
      </c>
      <c r="CQ128" s="30" t="s">
        <v>506</v>
      </c>
      <c r="CR128" s="30" t="s">
        <v>506</v>
      </c>
      <c r="CS128" s="30" t="s">
        <v>506</v>
      </c>
      <c r="CT128" s="30" t="s">
        <v>506</v>
      </c>
      <c r="CU128" s="30" t="s">
        <v>506</v>
      </c>
      <c r="CV128" s="30" t="s">
        <v>506</v>
      </c>
      <c r="CW128" s="30" t="s">
        <v>506</v>
      </c>
      <c r="CX128" s="30" t="s">
        <v>506</v>
      </c>
      <c r="CY128" s="30" t="s">
        <v>149</v>
      </c>
      <c r="CZ128" s="30" t="s">
        <v>149</v>
      </c>
      <c r="DA128" s="30" t="s">
        <v>149</v>
      </c>
      <c r="DB128" s="30" t="s">
        <v>149</v>
      </c>
      <c r="DC128" s="30" t="s">
        <v>149</v>
      </c>
      <c r="DD128" s="30" t="s">
        <v>149</v>
      </c>
      <c r="DE128" s="30" t="s">
        <v>506</v>
      </c>
      <c r="DF128" s="30" t="s">
        <v>506</v>
      </c>
      <c r="DG128" s="30" t="s">
        <v>506</v>
      </c>
      <c r="DH128" s="30" t="s">
        <v>506</v>
      </c>
      <c r="DI128" s="30" t="s">
        <v>506</v>
      </c>
      <c r="DJ128" s="30" t="s">
        <v>506</v>
      </c>
      <c r="DK128" s="30" t="s">
        <v>506</v>
      </c>
      <c r="DL128" s="30" t="s">
        <v>506</v>
      </c>
      <c r="DM128" s="30" t="s">
        <v>506</v>
      </c>
      <c r="DN128" s="30" t="s">
        <v>506</v>
      </c>
      <c r="DO128" s="30" t="s">
        <v>506</v>
      </c>
      <c r="DP128" s="30" t="s">
        <v>506</v>
      </c>
      <c r="DQ128" s="30" t="s">
        <v>506</v>
      </c>
      <c r="DR128" s="30" t="s">
        <v>506</v>
      </c>
      <c r="DS128" s="30" t="s">
        <v>506</v>
      </c>
      <c r="DT128" s="30" t="s">
        <v>506</v>
      </c>
      <c r="DU128" s="30" t="s">
        <v>506</v>
      </c>
      <c r="DV128" s="30" t="s">
        <v>506</v>
      </c>
      <c r="DW128" s="30" t="s">
        <v>149</v>
      </c>
      <c r="DX128" s="30" t="s">
        <v>149</v>
      </c>
      <c r="DY128" s="30" t="s">
        <v>506</v>
      </c>
      <c r="DZ128" s="30" t="s">
        <v>506</v>
      </c>
      <c r="EA128" s="30" t="s">
        <v>506</v>
      </c>
      <c r="EB128" s="30" t="s">
        <v>506</v>
      </c>
      <c r="EC128" s="30" t="s">
        <v>506</v>
      </c>
      <c r="ED128" s="30" t="s">
        <v>506</v>
      </c>
      <c r="EE128" s="30" t="s">
        <v>506</v>
      </c>
      <c r="EF128" s="30" t="s">
        <v>149</v>
      </c>
      <c r="EG128" s="30" t="s">
        <v>149</v>
      </c>
      <c r="EH128" s="41" t="s">
        <v>1287</v>
      </c>
      <c r="EI128" s="30" t="s">
        <v>150</v>
      </c>
      <c r="EJ128" s="30" t="s">
        <v>149</v>
      </c>
      <c r="EK128" s="41" t="s">
        <v>632</v>
      </c>
      <c r="EL128" s="41" t="s">
        <v>1288</v>
      </c>
      <c r="EM128" s="30" t="s">
        <v>1289</v>
      </c>
      <c r="EN128" s="30" t="s">
        <v>1290</v>
      </c>
      <c r="EO128" s="30" t="s">
        <v>1291</v>
      </c>
      <c r="EP128" s="30" t="s">
        <v>1250</v>
      </c>
      <c r="EQ128" s="30" t="s">
        <v>1284</v>
      </c>
      <c r="ER128" s="41" t="s">
        <v>1285</v>
      </c>
      <c r="ES128" s="30" t="s">
        <v>751</v>
      </c>
    </row>
    <row r="129" spans="1:234" s="2" customFormat="1" ht="22.5" customHeight="1" x14ac:dyDescent="0.35">
      <c r="A129" s="29">
        <v>127</v>
      </c>
      <c r="B129" s="30" t="s">
        <v>1292</v>
      </c>
      <c r="C129" s="31" t="s">
        <v>1293</v>
      </c>
      <c r="D129" s="30" t="s">
        <v>146</v>
      </c>
      <c r="E129" s="41" t="s">
        <v>1246</v>
      </c>
      <c r="F129" s="30">
        <v>62</v>
      </c>
      <c r="G129" s="30">
        <v>3</v>
      </c>
      <c r="H129" s="30" t="s">
        <v>157</v>
      </c>
      <c r="I129" s="87" t="s">
        <v>210</v>
      </c>
      <c r="J129" s="33">
        <v>5000000</v>
      </c>
      <c r="K129" s="33">
        <v>3500000</v>
      </c>
      <c r="L129" s="30">
        <v>4</v>
      </c>
      <c r="M129" s="30" t="s">
        <v>1255</v>
      </c>
      <c r="N129" s="30">
        <v>500</v>
      </c>
      <c r="O129" s="30">
        <v>4</v>
      </c>
      <c r="P129" s="30">
        <v>12</v>
      </c>
      <c r="Q129" s="30" t="s">
        <v>645</v>
      </c>
      <c r="R129" s="30" t="s">
        <v>149</v>
      </c>
      <c r="S129" s="30" t="s">
        <v>149</v>
      </c>
      <c r="T129" s="30" t="s">
        <v>149</v>
      </c>
      <c r="U129" s="30" t="s">
        <v>149</v>
      </c>
      <c r="V129" s="30" t="s">
        <v>149</v>
      </c>
      <c r="W129" s="30" t="s">
        <v>149</v>
      </c>
      <c r="X129" s="30" t="s">
        <v>149</v>
      </c>
      <c r="Y129" s="30" t="s">
        <v>149</v>
      </c>
      <c r="Z129" s="30" t="s">
        <v>149</v>
      </c>
      <c r="AA129" s="30" t="s">
        <v>149</v>
      </c>
      <c r="AB129" s="30" t="s">
        <v>149</v>
      </c>
      <c r="AC129" s="30" t="s">
        <v>149</v>
      </c>
      <c r="AD129" s="30" t="s">
        <v>149</v>
      </c>
      <c r="AE129" s="30" t="s">
        <v>149</v>
      </c>
      <c r="AF129" s="30" t="s">
        <v>149</v>
      </c>
      <c r="AG129" s="30" t="s">
        <v>149</v>
      </c>
      <c r="AH129" s="30" t="s">
        <v>149</v>
      </c>
      <c r="AI129" s="30" t="s">
        <v>149</v>
      </c>
      <c r="AJ129" s="30" t="s">
        <v>149</v>
      </c>
      <c r="AK129" s="30" t="s">
        <v>149</v>
      </c>
      <c r="AL129" s="30" t="s">
        <v>149</v>
      </c>
      <c r="AM129" s="30" t="s">
        <v>149</v>
      </c>
      <c r="AN129" s="30" t="s">
        <v>149</v>
      </c>
      <c r="AO129" s="30" t="s">
        <v>149</v>
      </c>
      <c r="AP129" s="30" t="s">
        <v>149</v>
      </c>
      <c r="AQ129" s="30" t="s">
        <v>149</v>
      </c>
      <c r="AR129" s="30" t="s">
        <v>149</v>
      </c>
      <c r="AS129" s="30" t="s">
        <v>149</v>
      </c>
      <c r="AT129" s="30" t="s">
        <v>149</v>
      </c>
      <c r="AU129" s="30" t="s">
        <v>149</v>
      </c>
      <c r="AV129" s="30" t="s">
        <v>149</v>
      </c>
      <c r="AW129" s="30" t="s">
        <v>149</v>
      </c>
      <c r="AX129" s="30" t="s">
        <v>149</v>
      </c>
      <c r="AY129" s="30" t="s">
        <v>149</v>
      </c>
      <c r="AZ129" s="30" t="s">
        <v>149</v>
      </c>
      <c r="BA129" s="30" t="s">
        <v>149</v>
      </c>
      <c r="BB129" s="30" t="s">
        <v>149</v>
      </c>
      <c r="BC129" s="30" t="s">
        <v>149</v>
      </c>
      <c r="BD129" s="30" t="s">
        <v>149</v>
      </c>
      <c r="BE129" s="30" t="s">
        <v>149</v>
      </c>
      <c r="BF129" s="30" t="s">
        <v>149</v>
      </c>
      <c r="BG129" s="30" t="s">
        <v>149</v>
      </c>
      <c r="BH129" s="41" t="s">
        <v>149</v>
      </c>
      <c r="BI129" s="30" t="s">
        <v>149</v>
      </c>
      <c r="BJ129" s="30" t="s">
        <v>149</v>
      </c>
      <c r="BK129" s="30" t="s">
        <v>149</v>
      </c>
      <c r="BL129" s="30" t="s">
        <v>149</v>
      </c>
      <c r="BM129" s="30" t="s">
        <v>149</v>
      </c>
      <c r="BN129" s="30" t="s">
        <v>149</v>
      </c>
      <c r="BO129" s="30" t="s">
        <v>149</v>
      </c>
      <c r="BP129" s="30" t="s">
        <v>149</v>
      </c>
      <c r="BQ129" s="30" t="s">
        <v>149</v>
      </c>
      <c r="BR129" s="30" t="s">
        <v>149</v>
      </c>
      <c r="BS129" s="30" t="s">
        <v>149</v>
      </c>
      <c r="BT129" s="30" t="s">
        <v>149</v>
      </c>
      <c r="BU129" s="30" t="s">
        <v>149</v>
      </c>
      <c r="BV129" s="30" t="s">
        <v>149</v>
      </c>
      <c r="BW129" s="30" t="s">
        <v>149</v>
      </c>
      <c r="BX129" s="30" t="s">
        <v>149</v>
      </c>
      <c r="BY129" s="30" t="s">
        <v>149</v>
      </c>
      <c r="BZ129" s="30" t="s">
        <v>149</v>
      </c>
      <c r="CA129" s="30" t="s">
        <v>149</v>
      </c>
      <c r="CB129" s="30" t="s">
        <v>149</v>
      </c>
      <c r="CC129" s="30" t="s">
        <v>149</v>
      </c>
      <c r="CD129" s="30" t="s">
        <v>149</v>
      </c>
      <c r="CE129" s="30" t="s">
        <v>149</v>
      </c>
      <c r="CF129" s="30" t="s">
        <v>149</v>
      </c>
      <c r="CG129" s="30" t="s">
        <v>149</v>
      </c>
      <c r="CH129" s="30" t="s">
        <v>149</v>
      </c>
      <c r="CI129" s="30" t="s">
        <v>149</v>
      </c>
      <c r="CJ129" s="30" t="s">
        <v>149</v>
      </c>
      <c r="CK129" s="30" t="s">
        <v>149</v>
      </c>
      <c r="CL129" s="30" t="s">
        <v>149</v>
      </c>
      <c r="CM129" s="30" t="s">
        <v>149</v>
      </c>
      <c r="CN129" s="30" t="s">
        <v>149</v>
      </c>
      <c r="CO129" s="30" t="s">
        <v>149</v>
      </c>
      <c r="CP129" s="30" t="s">
        <v>149</v>
      </c>
      <c r="CQ129" s="30" t="s">
        <v>149</v>
      </c>
      <c r="CR129" s="30" t="s">
        <v>149</v>
      </c>
      <c r="CS129" s="30" t="s">
        <v>149</v>
      </c>
      <c r="CT129" s="30" t="s">
        <v>149</v>
      </c>
      <c r="CU129" s="30" t="s">
        <v>149</v>
      </c>
      <c r="CV129" s="30" t="s">
        <v>149</v>
      </c>
      <c r="CW129" s="30" t="s">
        <v>149</v>
      </c>
      <c r="CX129" s="30" t="s">
        <v>149</v>
      </c>
      <c r="CY129" s="30" t="s">
        <v>149</v>
      </c>
      <c r="CZ129" s="30" t="s">
        <v>149</v>
      </c>
      <c r="DA129" s="30" t="s">
        <v>149</v>
      </c>
      <c r="DB129" s="30" t="s">
        <v>149</v>
      </c>
      <c r="DC129" s="30" t="s">
        <v>149</v>
      </c>
      <c r="DD129" s="30" t="s">
        <v>149</v>
      </c>
      <c r="DE129" s="30" t="s">
        <v>149</v>
      </c>
      <c r="DF129" s="30" t="s">
        <v>149</v>
      </c>
      <c r="DG129" s="30" t="s">
        <v>149</v>
      </c>
      <c r="DH129" s="30" t="s">
        <v>149</v>
      </c>
      <c r="DI129" s="30" t="s">
        <v>149</v>
      </c>
      <c r="DJ129" s="30" t="s">
        <v>149</v>
      </c>
      <c r="DK129" s="30" t="s">
        <v>149</v>
      </c>
      <c r="DL129" s="30" t="s">
        <v>149</v>
      </c>
      <c r="DM129" s="30" t="s">
        <v>149</v>
      </c>
      <c r="DN129" s="30" t="s">
        <v>149</v>
      </c>
      <c r="DO129" s="30" t="s">
        <v>149</v>
      </c>
      <c r="DP129" s="30" t="s">
        <v>149</v>
      </c>
      <c r="DQ129" s="30" t="s">
        <v>149</v>
      </c>
      <c r="DR129" s="30" t="s">
        <v>149</v>
      </c>
      <c r="DS129" s="30" t="s">
        <v>149</v>
      </c>
      <c r="DT129" s="30" t="s">
        <v>149</v>
      </c>
      <c r="DU129" s="30" t="s">
        <v>149</v>
      </c>
      <c r="DV129" s="30" t="s">
        <v>149</v>
      </c>
      <c r="DW129" s="30" t="s">
        <v>149</v>
      </c>
      <c r="DX129" s="30" t="s">
        <v>149</v>
      </c>
      <c r="DY129" s="30" t="s">
        <v>149</v>
      </c>
      <c r="DZ129" s="30" t="s">
        <v>149</v>
      </c>
      <c r="EA129" s="30" t="s">
        <v>149</v>
      </c>
      <c r="EB129" s="30" t="s">
        <v>149</v>
      </c>
      <c r="EC129" s="30" t="s">
        <v>149</v>
      </c>
      <c r="ED129" s="30" t="s">
        <v>149</v>
      </c>
      <c r="EE129" s="30" t="s">
        <v>149</v>
      </c>
      <c r="EF129" s="30" t="s">
        <v>149</v>
      </c>
      <c r="EG129" s="30" t="s">
        <v>149</v>
      </c>
      <c r="EH129" s="30" t="s">
        <v>149</v>
      </c>
      <c r="EI129" s="30" t="s">
        <v>149</v>
      </c>
      <c r="EJ129" s="30" t="s">
        <v>149</v>
      </c>
      <c r="EK129" s="30" t="s">
        <v>149</v>
      </c>
      <c r="EL129" s="41" t="s">
        <v>1295</v>
      </c>
      <c r="EM129" s="30" t="s">
        <v>1296</v>
      </c>
      <c r="EN129" s="30" t="s">
        <v>1297</v>
      </c>
      <c r="EO129" s="30" t="s">
        <v>1298</v>
      </c>
      <c r="EP129" s="30" t="s">
        <v>1250</v>
      </c>
      <c r="EQ129" s="30" t="s">
        <v>1299</v>
      </c>
      <c r="ER129" s="41" t="s">
        <v>1300</v>
      </c>
      <c r="ES129" s="30" t="s">
        <v>751</v>
      </c>
      <c r="EU129" s="2" t="s">
        <v>1301</v>
      </c>
    </row>
    <row r="130" spans="1:234" s="2" customFormat="1" ht="22.5" customHeight="1" x14ac:dyDescent="0.35">
      <c r="A130" s="29">
        <v>128</v>
      </c>
      <c r="B130" s="30" t="s">
        <v>1302</v>
      </c>
      <c r="C130" s="31" t="s">
        <v>1303</v>
      </c>
      <c r="D130" s="30" t="s">
        <v>146</v>
      </c>
      <c r="E130" s="41" t="s">
        <v>1246</v>
      </c>
      <c r="F130" s="30">
        <v>45</v>
      </c>
      <c r="G130" s="30">
        <v>3</v>
      </c>
      <c r="H130" s="30" t="s">
        <v>157</v>
      </c>
      <c r="I130" s="30" t="s">
        <v>158</v>
      </c>
      <c r="J130" s="33">
        <v>4000000</v>
      </c>
      <c r="K130" s="33">
        <v>3500000</v>
      </c>
      <c r="L130" s="30">
        <v>2</v>
      </c>
      <c r="M130" s="30" t="s">
        <v>1255</v>
      </c>
      <c r="N130" s="30">
        <v>135</v>
      </c>
      <c r="O130" s="30">
        <v>1</v>
      </c>
      <c r="P130" s="30">
        <v>8</v>
      </c>
      <c r="Q130" s="30" t="s">
        <v>645</v>
      </c>
      <c r="R130" s="30" t="s">
        <v>149</v>
      </c>
      <c r="S130" s="30" t="s">
        <v>149</v>
      </c>
      <c r="T130" s="30" t="s">
        <v>149</v>
      </c>
      <c r="U130" s="30" t="s">
        <v>149</v>
      </c>
      <c r="V130" s="30" t="s">
        <v>149</v>
      </c>
      <c r="W130" s="30" t="s">
        <v>149</v>
      </c>
      <c r="X130" s="30" t="s">
        <v>149</v>
      </c>
      <c r="Y130" s="30" t="s">
        <v>149</v>
      </c>
      <c r="Z130" s="30" t="s">
        <v>149</v>
      </c>
      <c r="AA130" s="30" t="s">
        <v>149</v>
      </c>
      <c r="AB130" s="30" t="s">
        <v>149</v>
      </c>
      <c r="AC130" s="30" t="s">
        <v>149</v>
      </c>
      <c r="AD130" s="30" t="s">
        <v>149</v>
      </c>
      <c r="AE130" s="30" t="s">
        <v>149</v>
      </c>
      <c r="AF130" s="30" t="s">
        <v>149</v>
      </c>
      <c r="AG130" s="30" t="s">
        <v>149</v>
      </c>
      <c r="AH130" s="30" t="s">
        <v>149</v>
      </c>
      <c r="AI130" s="30" t="s">
        <v>149</v>
      </c>
      <c r="AJ130" s="30" t="s">
        <v>149</v>
      </c>
      <c r="AK130" s="30" t="s">
        <v>149</v>
      </c>
      <c r="AL130" s="30" t="s">
        <v>149</v>
      </c>
      <c r="AM130" s="30" t="s">
        <v>149</v>
      </c>
      <c r="AN130" s="30" t="s">
        <v>149</v>
      </c>
      <c r="AO130" s="30" t="s">
        <v>149</v>
      </c>
      <c r="AP130" s="30" t="s">
        <v>149</v>
      </c>
      <c r="AQ130" s="30" t="s">
        <v>149</v>
      </c>
      <c r="AR130" s="30" t="s">
        <v>149</v>
      </c>
      <c r="AS130" s="30" t="s">
        <v>149</v>
      </c>
      <c r="AT130" s="30" t="s">
        <v>149</v>
      </c>
      <c r="AU130" s="30" t="s">
        <v>149</v>
      </c>
      <c r="AV130" s="30" t="s">
        <v>149</v>
      </c>
      <c r="AW130" s="30" t="s">
        <v>149</v>
      </c>
      <c r="AX130" s="30" t="s">
        <v>149</v>
      </c>
      <c r="AY130" s="30" t="s">
        <v>149</v>
      </c>
      <c r="AZ130" s="30" t="s">
        <v>149</v>
      </c>
      <c r="BA130" s="30" t="s">
        <v>149</v>
      </c>
      <c r="BB130" s="30" t="s">
        <v>149</v>
      </c>
      <c r="BC130" s="30" t="s">
        <v>149</v>
      </c>
      <c r="BD130" s="30" t="s">
        <v>149</v>
      </c>
      <c r="BE130" s="30" t="s">
        <v>149</v>
      </c>
      <c r="BF130" s="30" t="s">
        <v>149</v>
      </c>
      <c r="BG130" s="30" t="s">
        <v>149</v>
      </c>
      <c r="BH130" s="41" t="s">
        <v>506</v>
      </c>
      <c r="BI130" s="30" t="s">
        <v>149</v>
      </c>
      <c r="BJ130" s="30" t="s">
        <v>149</v>
      </c>
      <c r="BK130" s="30" t="s">
        <v>149</v>
      </c>
      <c r="BL130" s="30" t="s">
        <v>149</v>
      </c>
      <c r="BM130" s="30" t="s">
        <v>149</v>
      </c>
      <c r="BN130" s="30" t="s">
        <v>149</v>
      </c>
      <c r="BO130" s="30" t="s">
        <v>150</v>
      </c>
      <c r="BP130" s="30" t="s">
        <v>150</v>
      </c>
      <c r="BQ130" s="30" t="s">
        <v>150</v>
      </c>
      <c r="BR130" s="30" t="s">
        <v>150</v>
      </c>
      <c r="BS130" s="30" t="s">
        <v>150</v>
      </c>
      <c r="BT130" s="30" t="s">
        <v>149</v>
      </c>
      <c r="BU130" s="30" t="s">
        <v>149</v>
      </c>
      <c r="BV130" s="30" t="s">
        <v>150</v>
      </c>
      <c r="BW130" s="30" t="s">
        <v>149</v>
      </c>
      <c r="BX130" s="30" t="s">
        <v>149</v>
      </c>
      <c r="BY130" s="30" t="s">
        <v>149</v>
      </c>
      <c r="BZ130" s="30" t="s">
        <v>149</v>
      </c>
      <c r="CA130" s="30" t="s">
        <v>149</v>
      </c>
      <c r="CB130" s="30" t="s">
        <v>149</v>
      </c>
      <c r="CC130" s="30" t="s">
        <v>149</v>
      </c>
      <c r="CD130" s="30" t="s">
        <v>149</v>
      </c>
      <c r="CE130" s="30" t="s">
        <v>149</v>
      </c>
      <c r="CF130" s="30" t="s">
        <v>149</v>
      </c>
      <c r="CG130" s="30" t="s">
        <v>149</v>
      </c>
      <c r="CH130" s="30" t="s">
        <v>149</v>
      </c>
      <c r="CI130" s="30" t="s">
        <v>149</v>
      </c>
      <c r="CJ130" s="30" t="s">
        <v>149</v>
      </c>
      <c r="CK130" s="30" t="s">
        <v>149</v>
      </c>
      <c r="CL130" s="30" t="s">
        <v>149</v>
      </c>
      <c r="CM130" s="30" t="s">
        <v>149</v>
      </c>
      <c r="CN130" s="30" t="s">
        <v>149</v>
      </c>
      <c r="CO130" s="30" t="s">
        <v>149</v>
      </c>
      <c r="CP130" s="30" t="s">
        <v>149</v>
      </c>
      <c r="CQ130" s="30" t="s">
        <v>149</v>
      </c>
      <c r="CR130" s="30" t="s">
        <v>149</v>
      </c>
      <c r="CS130" s="30" t="s">
        <v>149</v>
      </c>
      <c r="CT130" s="30" t="s">
        <v>149</v>
      </c>
      <c r="CU130" s="30" t="s">
        <v>149</v>
      </c>
      <c r="CV130" s="30" t="s">
        <v>149</v>
      </c>
      <c r="CW130" s="30" t="s">
        <v>149</v>
      </c>
      <c r="CX130" s="30" t="s">
        <v>149</v>
      </c>
      <c r="CY130" s="30" t="s">
        <v>149</v>
      </c>
      <c r="CZ130" s="30" t="s">
        <v>149</v>
      </c>
      <c r="DA130" s="30" t="s">
        <v>149</v>
      </c>
      <c r="DB130" s="30" t="s">
        <v>149</v>
      </c>
      <c r="DC130" s="30" t="s">
        <v>149</v>
      </c>
      <c r="DD130" s="30" t="s">
        <v>149</v>
      </c>
      <c r="DE130" s="30" t="s">
        <v>506</v>
      </c>
      <c r="DF130" s="30" t="s">
        <v>506</v>
      </c>
      <c r="DG130" s="30" t="s">
        <v>149</v>
      </c>
      <c r="DH130" s="30" t="s">
        <v>149</v>
      </c>
      <c r="DI130" s="30" t="s">
        <v>149</v>
      </c>
      <c r="DJ130" s="30" t="s">
        <v>149</v>
      </c>
      <c r="DK130" s="30" t="s">
        <v>149</v>
      </c>
      <c r="DL130" s="30" t="s">
        <v>149</v>
      </c>
      <c r="DM130" s="30" t="s">
        <v>149</v>
      </c>
      <c r="DN130" s="30" t="s">
        <v>150</v>
      </c>
      <c r="DO130" s="30" t="s">
        <v>149</v>
      </c>
      <c r="DP130" s="30" t="s">
        <v>149</v>
      </c>
      <c r="DQ130" s="30" t="s">
        <v>149</v>
      </c>
      <c r="DR130" s="30" t="s">
        <v>506</v>
      </c>
      <c r="DS130" s="30" t="s">
        <v>506</v>
      </c>
      <c r="DT130" s="30" t="s">
        <v>149</v>
      </c>
      <c r="DU130" s="30" t="s">
        <v>149</v>
      </c>
      <c r="DV130" s="30" t="s">
        <v>149</v>
      </c>
      <c r="DW130" s="30" t="s">
        <v>149</v>
      </c>
      <c r="DX130" s="30" t="s">
        <v>149</v>
      </c>
      <c r="DY130" s="30" t="s">
        <v>149</v>
      </c>
      <c r="DZ130" s="30" t="s">
        <v>149</v>
      </c>
      <c r="EA130" s="30" t="s">
        <v>149</v>
      </c>
      <c r="EB130" s="30" t="s">
        <v>149</v>
      </c>
      <c r="EC130" s="30" t="s">
        <v>149</v>
      </c>
      <c r="ED130" s="30" t="s">
        <v>149</v>
      </c>
      <c r="EE130" s="30" t="s">
        <v>149</v>
      </c>
      <c r="EF130" s="30" t="s">
        <v>149</v>
      </c>
      <c r="EG130" s="30" t="s">
        <v>149</v>
      </c>
      <c r="EH130" s="30" t="s">
        <v>149</v>
      </c>
      <c r="EI130" s="30" t="s">
        <v>506</v>
      </c>
      <c r="EJ130" s="30" t="s">
        <v>149</v>
      </c>
      <c r="EK130" s="30" t="s">
        <v>149</v>
      </c>
      <c r="EL130" s="41" t="s">
        <v>1304</v>
      </c>
      <c r="EM130" s="30" t="s">
        <v>1289</v>
      </c>
      <c r="EN130" s="30" t="s">
        <v>1305</v>
      </c>
      <c r="EO130" s="30" t="s">
        <v>1283</v>
      </c>
      <c r="EP130" s="30" t="s">
        <v>1250</v>
      </c>
      <c r="EQ130" s="30" t="s">
        <v>1284</v>
      </c>
      <c r="ER130" s="41" t="s">
        <v>1285</v>
      </c>
      <c r="ES130" s="30" t="s">
        <v>411</v>
      </c>
    </row>
    <row r="131" spans="1:234" s="2" customFormat="1" ht="22.5" customHeight="1" x14ac:dyDescent="0.35">
      <c r="A131" s="29">
        <v>129</v>
      </c>
      <c r="B131" s="30" t="s">
        <v>1306</v>
      </c>
      <c r="C131" s="31" t="s">
        <v>1207</v>
      </c>
      <c r="D131" s="30" t="s">
        <v>146</v>
      </c>
      <c r="E131" s="41" t="s">
        <v>1246</v>
      </c>
      <c r="F131" s="30">
        <v>45</v>
      </c>
      <c r="G131" s="30">
        <v>3</v>
      </c>
      <c r="H131" s="30" t="s">
        <v>157</v>
      </c>
      <c r="I131" s="30" t="s">
        <v>172</v>
      </c>
      <c r="J131" s="33">
        <v>10000000</v>
      </c>
      <c r="K131" s="33">
        <v>3500000</v>
      </c>
      <c r="L131" s="30">
        <v>4</v>
      </c>
      <c r="M131" s="30" t="s">
        <v>1255</v>
      </c>
      <c r="N131" s="30">
        <v>500</v>
      </c>
      <c r="O131" s="30">
        <v>4</v>
      </c>
      <c r="P131" s="30">
        <v>8</v>
      </c>
      <c r="Q131" s="30" t="s">
        <v>645</v>
      </c>
      <c r="R131" s="30" t="s">
        <v>149</v>
      </c>
      <c r="S131" s="30" t="s">
        <v>149</v>
      </c>
      <c r="T131" s="30" t="s">
        <v>149</v>
      </c>
      <c r="U131" s="30" t="s">
        <v>149</v>
      </c>
      <c r="V131" s="30" t="s">
        <v>149</v>
      </c>
      <c r="W131" s="30" t="s">
        <v>149</v>
      </c>
      <c r="X131" s="30" t="s">
        <v>149</v>
      </c>
      <c r="Y131" s="30" t="s">
        <v>149</v>
      </c>
      <c r="Z131" s="30" t="s">
        <v>149</v>
      </c>
      <c r="AA131" s="30" t="s">
        <v>149</v>
      </c>
      <c r="AB131" s="30" t="s">
        <v>149</v>
      </c>
      <c r="AC131" s="30" t="s">
        <v>149</v>
      </c>
      <c r="AD131" s="30" t="s">
        <v>149</v>
      </c>
      <c r="AE131" s="30" t="s">
        <v>149</v>
      </c>
      <c r="AF131" s="30" t="s">
        <v>149</v>
      </c>
      <c r="AG131" s="30" t="s">
        <v>149</v>
      </c>
      <c r="AH131" s="30" t="s">
        <v>149</v>
      </c>
      <c r="AI131" s="30" t="s">
        <v>149</v>
      </c>
      <c r="AJ131" s="30" t="s">
        <v>149</v>
      </c>
      <c r="AK131" s="30" t="s">
        <v>149</v>
      </c>
      <c r="AL131" s="30" t="s">
        <v>149</v>
      </c>
      <c r="AM131" s="30" t="s">
        <v>149</v>
      </c>
      <c r="AN131" s="30" t="s">
        <v>149</v>
      </c>
      <c r="AO131" s="30" t="s">
        <v>149</v>
      </c>
      <c r="AP131" s="30" t="s">
        <v>149</v>
      </c>
      <c r="AQ131" s="30" t="s">
        <v>149</v>
      </c>
      <c r="AR131" s="30" t="s">
        <v>149</v>
      </c>
      <c r="AS131" s="30" t="s">
        <v>149</v>
      </c>
      <c r="AT131" s="30" t="s">
        <v>149</v>
      </c>
      <c r="AU131" s="30" t="s">
        <v>149</v>
      </c>
      <c r="AV131" s="30" t="s">
        <v>149</v>
      </c>
      <c r="AW131" s="30" t="s">
        <v>149</v>
      </c>
      <c r="AX131" s="30" t="s">
        <v>149</v>
      </c>
      <c r="AY131" s="30" t="s">
        <v>149</v>
      </c>
      <c r="AZ131" s="30" t="s">
        <v>149</v>
      </c>
      <c r="BA131" s="30" t="s">
        <v>149</v>
      </c>
      <c r="BB131" s="30" t="s">
        <v>149</v>
      </c>
      <c r="BC131" s="30" t="s">
        <v>149</v>
      </c>
      <c r="BD131" s="30" t="s">
        <v>149</v>
      </c>
      <c r="BE131" s="30" t="s">
        <v>149</v>
      </c>
      <c r="BF131" s="30" t="s">
        <v>149</v>
      </c>
      <c r="BG131" s="30" t="s">
        <v>149</v>
      </c>
      <c r="BH131" s="41" t="s">
        <v>506</v>
      </c>
      <c r="BI131" s="30" t="s">
        <v>506</v>
      </c>
      <c r="BJ131" s="30" t="s">
        <v>506</v>
      </c>
      <c r="BK131" s="30" t="s">
        <v>506</v>
      </c>
      <c r="BL131" s="30" t="s">
        <v>506</v>
      </c>
      <c r="BM131" s="30" t="s">
        <v>506</v>
      </c>
      <c r="BN131" s="30" t="s">
        <v>149</v>
      </c>
      <c r="BO131" s="30" t="s">
        <v>149</v>
      </c>
      <c r="BP131" s="30" t="s">
        <v>149</v>
      </c>
      <c r="BQ131" s="30" t="s">
        <v>149</v>
      </c>
      <c r="BR131" s="30" t="s">
        <v>149</v>
      </c>
      <c r="BS131" s="30" t="s">
        <v>150</v>
      </c>
      <c r="BT131" s="30" t="s">
        <v>150</v>
      </c>
      <c r="BU131" s="30" t="s">
        <v>150</v>
      </c>
      <c r="BV131" s="30" t="s">
        <v>150</v>
      </c>
      <c r="BW131" s="30" t="s">
        <v>149</v>
      </c>
      <c r="BX131" s="30" t="s">
        <v>149</v>
      </c>
      <c r="BY131" s="30" t="s">
        <v>149</v>
      </c>
      <c r="BZ131" s="30" t="s">
        <v>149</v>
      </c>
      <c r="CA131" s="30" t="s">
        <v>149</v>
      </c>
      <c r="CB131" s="30" t="s">
        <v>149</v>
      </c>
      <c r="CC131" s="30" t="s">
        <v>149</v>
      </c>
      <c r="CD131" s="30" t="s">
        <v>149</v>
      </c>
      <c r="CE131" s="30" t="s">
        <v>149</v>
      </c>
      <c r="CF131" s="30" t="s">
        <v>149</v>
      </c>
      <c r="CG131" s="30" t="s">
        <v>149</v>
      </c>
      <c r="CH131" s="30" t="s">
        <v>149</v>
      </c>
      <c r="CI131" s="30" t="s">
        <v>149</v>
      </c>
      <c r="CJ131" s="30" t="s">
        <v>149</v>
      </c>
      <c r="CK131" s="30" t="s">
        <v>149</v>
      </c>
      <c r="CL131" s="30" t="s">
        <v>149</v>
      </c>
      <c r="CM131" s="30" t="s">
        <v>149</v>
      </c>
      <c r="CN131" s="30" t="s">
        <v>149</v>
      </c>
      <c r="CO131" s="30" t="s">
        <v>149</v>
      </c>
      <c r="CP131" s="30" t="s">
        <v>149</v>
      </c>
      <c r="CQ131" s="30" t="s">
        <v>149</v>
      </c>
      <c r="CR131" s="30" t="s">
        <v>149</v>
      </c>
      <c r="CS131" s="30" t="s">
        <v>149</v>
      </c>
      <c r="CT131" s="30" t="s">
        <v>149</v>
      </c>
      <c r="CU131" s="30" t="s">
        <v>149</v>
      </c>
      <c r="CV131" s="30" t="s">
        <v>149</v>
      </c>
      <c r="CW131" s="30" t="s">
        <v>149</v>
      </c>
      <c r="CX131" s="30" t="s">
        <v>149</v>
      </c>
      <c r="CY131" s="30" t="s">
        <v>149</v>
      </c>
      <c r="CZ131" s="30" t="s">
        <v>149</v>
      </c>
      <c r="DA131" s="30" t="s">
        <v>149</v>
      </c>
      <c r="DB131" s="30" t="s">
        <v>149</v>
      </c>
      <c r="DC131" s="30" t="s">
        <v>149</v>
      </c>
      <c r="DD131" s="30" t="s">
        <v>149</v>
      </c>
      <c r="DE131" s="30" t="s">
        <v>149</v>
      </c>
      <c r="DF131" s="30" t="s">
        <v>506</v>
      </c>
      <c r="DG131" s="30" t="s">
        <v>506</v>
      </c>
      <c r="DH131" s="30" t="s">
        <v>149</v>
      </c>
      <c r="DI131" s="30" t="s">
        <v>149</v>
      </c>
      <c r="DJ131" s="30" t="s">
        <v>149</v>
      </c>
      <c r="DK131" s="30" t="s">
        <v>149</v>
      </c>
      <c r="DL131" s="30" t="s">
        <v>149</v>
      </c>
      <c r="DM131" s="30" t="s">
        <v>149</v>
      </c>
      <c r="DN131" s="30" t="s">
        <v>149</v>
      </c>
      <c r="DO131" s="30" t="s">
        <v>149</v>
      </c>
      <c r="DP131" s="30" t="s">
        <v>149</v>
      </c>
      <c r="DQ131" s="30" t="s">
        <v>149</v>
      </c>
      <c r="DR131" s="30" t="s">
        <v>149</v>
      </c>
      <c r="DS131" s="30" t="s">
        <v>149</v>
      </c>
      <c r="DT131" s="30" t="s">
        <v>149</v>
      </c>
      <c r="DU131" s="30" t="s">
        <v>149</v>
      </c>
      <c r="DV131" s="30" t="s">
        <v>149</v>
      </c>
      <c r="DW131" s="30" t="s">
        <v>149</v>
      </c>
      <c r="DX131" s="30" t="s">
        <v>149</v>
      </c>
      <c r="DY131" s="30" t="s">
        <v>149</v>
      </c>
      <c r="DZ131" s="30" t="s">
        <v>149</v>
      </c>
      <c r="EA131" s="30" t="s">
        <v>149</v>
      </c>
      <c r="EB131" s="30" t="s">
        <v>149</v>
      </c>
      <c r="EC131" s="30" t="s">
        <v>149</v>
      </c>
      <c r="ED131" s="30" t="s">
        <v>149</v>
      </c>
      <c r="EE131" s="30" t="s">
        <v>149</v>
      </c>
      <c r="EF131" s="30" t="s">
        <v>149</v>
      </c>
      <c r="EG131" s="30" t="s">
        <v>149</v>
      </c>
      <c r="EH131" s="30" t="s">
        <v>149</v>
      </c>
      <c r="EI131" s="30" t="s">
        <v>149</v>
      </c>
      <c r="EJ131" s="30" t="s">
        <v>149</v>
      </c>
      <c r="EK131" s="30" t="s">
        <v>149</v>
      </c>
      <c r="EL131" s="41" t="s">
        <v>1304</v>
      </c>
      <c r="EM131" s="30" t="s">
        <v>1289</v>
      </c>
      <c r="EN131" s="30" t="s">
        <v>1307</v>
      </c>
      <c r="EO131" s="30" t="s">
        <v>1308</v>
      </c>
      <c r="EP131" s="30" t="s">
        <v>1250</v>
      </c>
      <c r="EQ131" s="30" t="s">
        <v>1309</v>
      </c>
      <c r="ER131" s="41" t="s">
        <v>1310</v>
      </c>
      <c r="ES131" s="30" t="s">
        <v>411</v>
      </c>
    </row>
    <row r="132" spans="1:234" s="2" customFormat="1" ht="22.5" customHeight="1" x14ac:dyDescent="0.35">
      <c r="A132" s="29">
        <v>130</v>
      </c>
      <c r="B132" s="30" t="s">
        <v>1311</v>
      </c>
      <c r="C132" s="31" t="s">
        <v>501</v>
      </c>
      <c r="D132" s="30" t="s">
        <v>146</v>
      </c>
      <c r="E132" s="41" t="s">
        <v>1246</v>
      </c>
      <c r="F132" s="30">
        <v>54</v>
      </c>
      <c r="G132" s="30">
        <v>5</v>
      </c>
      <c r="H132" s="30" t="s">
        <v>157</v>
      </c>
      <c r="I132" s="30" t="s">
        <v>172</v>
      </c>
      <c r="J132" s="33">
        <v>5000000</v>
      </c>
      <c r="K132" s="33">
        <v>3500000</v>
      </c>
      <c r="L132" s="30">
        <v>5</v>
      </c>
      <c r="M132" s="30" t="s">
        <v>1255</v>
      </c>
      <c r="N132" s="30">
        <v>501</v>
      </c>
      <c r="O132" s="30">
        <v>4</v>
      </c>
      <c r="P132" s="30">
        <v>11</v>
      </c>
      <c r="Q132" s="30" t="s">
        <v>645</v>
      </c>
      <c r="R132" s="30" t="s">
        <v>149</v>
      </c>
      <c r="S132" s="30" t="s">
        <v>149</v>
      </c>
      <c r="T132" s="30" t="s">
        <v>149</v>
      </c>
      <c r="U132" s="30" t="s">
        <v>149</v>
      </c>
      <c r="V132" s="30" t="s">
        <v>149</v>
      </c>
      <c r="W132" s="30" t="s">
        <v>323</v>
      </c>
      <c r="X132" s="30" t="s">
        <v>323</v>
      </c>
      <c r="Y132" s="30" t="s">
        <v>323</v>
      </c>
      <c r="Z132" s="30" t="s">
        <v>323</v>
      </c>
      <c r="AA132" s="30" t="s">
        <v>149</v>
      </c>
      <c r="AB132" s="30" t="s">
        <v>149</v>
      </c>
      <c r="AC132" s="30" t="s">
        <v>149</v>
      </c>
      <c r="AD132" s="30" t="s">
        <v>149</v>
      </c>
      <c r="AE132" s="30" t="s">
        <v>149</v>
      </c>
      <c r="AF132" s="30" t="s">
        <v>149</v>
      </c>
      <c r="AG132" s="30" t="s">
        <v>149</v>
      </c>
      <c r="AH132" s="30" t="s">
        <v>149</v>
      </c>
      <c r="AI132" s="30" t="s">
        <v>149</v>
      </c>
      <c r="AJ132" s="30" t="s">
        <v>150</v>
      </c>
      <c r="AK132" s="30" t="s">
        <v>149</v>
      </c>
      <c r="AL132" s="30" t="s">
        <v>506</v>
      </c>
      <c r="AM132" s="30" t="s">
        <v>506</v>
      </c>
      <c r="AN132" s="30" t="s">
        <v>506</v>
      </c>
      <c r="AO132" s="30" t="s">
        <v>149</v>
      </c>
      <c r="AP132" s="30" t="s">
        <v>150</v>
      </c>
      <c r="AQ132" s="30" t="s">
        <v>150</v>
      </c>
      <c r="AR132" s="30" t="s">
        <v>150</v>
      </c>
      <c r="AS132" s="30" t="s">
        <v>149</v>
      </c>
      <c r="AT132" s="30" t="s">
        <v>149</v>
      </c>
      <c r="AU132" s="30" t="s">
        <v>150</v>
      </c>
      <c r="AV132" s="30" t="s">
        <v>150</v>
      </c>
      <c r="AW132" s="30" t="s">
        <v>149</v>
      </c>
      <c r="AX132" s="30" t="s">
        <v>149</v>
      </c>
      <c r="AY132" s="30" t="s">
        <v>149</v>
      </c>
      <c r="AZ132" s="30" t="s">
        <v>149</v>
      </c>
      <c r="BA132" s="30" t="s">
        <v>323</v>
      </c>
      <c r="BB132" s="30" t="s">
        <v>323</v>
      </c>
      <c r="BC132" s="30" t="s">
        <v>149</v>
      </c>
      <c r="BD132" s="30" t="s">
        <v>150</v>
      </c>
      <c r="BE132" s="30" t="s">
        <v>150</v>
      </c>
      <c r="BF132" s="30" t="s">
        <v>149</v>
      </c>
      <c r="BG132" s="30" t="s">
        <v>149</v>
      </c>
      <c r="BH132" s="41" t="s">
        <v>632</v>
      </c>
      <c r="BI132" s="30" t="s">
        <v>150</v>
      </c>
      <c r="BJ132" s="30" t="s">
        <v>150</v>
      </c>
      <c r="BK132" s="30" t="s">
        <v>149</v>
      </c>
      <c r="BL132" s="30" t="s">
        <v>149</v>
      </c>
      <c r="BM132" s="30" t="s">
        <v>149</v>
      </c>
      <c r="BN132" s="30" t="s">
        <v>149</v>
      </c>
      <c r="BO132" s="30" t="s">
        <v>150</v>
      </c>
      <c r="BP132" s="30" t="s">
        <v>149</v>
      </c>
      <c r="BQ132" s="30" t="s">
        <v>150</v>
      </c>
      <c r="BR132" s="30" t="s">
        <v>149</v>
      </c>
      <c r="BS132" s="30" t="s">
        <v>149</v>
      </c>
      <c r="BT132" s="30" t="s">
        <v>149</v>
      </c>
      <c r="BU132" s="30" t="s">
        <v>150</v>
      </c>
      <c r="BV132" s="30" t="s">
        <v>149</v>
      </c>
      <c r="BW132" s="30" t="s">
        <v>150</v>
      </c>
      <c r="BX132" s="30" t="s">
        <v>150</v>
      </c>
      <c r="BY132" s="30" t="s">
        <v>150</v>
      </c>
      <c r="BZ132" s="30" t="s">
        <v>149</v>
      </c>
      <c r="CA132" s="30" t="s">
        <v>149</v>
      </c>
      <c r="CB132" s="30" t="s">
        <v>149</v>
      </c>
      <c r="CC132" s="30" t="s">
        <v>149</v>
      </c>
      <c r="CD132" s="30" t="s">
        <v>149</v>
      </c>
      <c r="CE132" s="30" t="s">
        <v>150</v>
      </c>
      <c r="CF132" s="30" t="s">
        <v>150</v>
      </c>
      <c r="CG132" s="30" t="s">
        <v>149</v>
      </c>
      <c r="CH132" s="30" t="s">
        <v>149</v>
      </c>
      <c r="CI132" s="30" t="s">
        <v>149</v>
      </c>
      <c r="CJ132" s="30" t="s">
        <v>149</v>
      </c>
      <c r="CK132" s="30" t="s">
        <v>506</v>
      </c>
      <c r="CL132" s="30" t="s">
        <v>506</v>
      </c>
      <c r="CM132" s="30" t="s">
        <v>149</v>
      </c>
      <c r="CN132" s="30" t="s">
        <v>149</v>
      </c>
      <c r="CO132" s="30" t="s">
        <v>149</v>
      </c>
      <c r="CP132" s="30" t="s">
        <v>149</v>
      </c>
      <c r="CQ132" s="30" t="s">
        <v>149</v>
      </c>
      <c r="CR132" s="30" t="s">
        <v>506</v>
      </c>
      <c r="CS132" s="30" t="s">
        <v>150</v>
      </c>
      <c r="CT132" s="30" t="s">
        <v>150</v>
      </c>
      <c r="CU132" s="30" t="s">
        <v>149</v>
      </c>
      <c r="CV132" s="30" t="s">
        <v>149</v>
      </c>
      <c r="CW132" s="30" t="s">
        <v>506</v>
      </c>
      <c r="CX132" s="30" t="s">
        <v>149</v>
      </c>
      <c r="CY132" s="30" t="s">
        <v>149</v>
      </c>
      <c r="CZ132" s="30" t="s">
        <v>150</v>
      </c>
      <c r="DA132" s="30" t="s">
        <v>150</v>
      </c>
      <c r="DB132" s="30" t="s">
        <v>149</v>
      </c>
      <c r="DC132" s="30" t="s">
        <v>506</v>
      </c>
      <c r="DD132" s="30" t="s">
        <v>506</v>
      </c>
      <c r="DE132" s="30" t="s">
        <v>150</v>
      </c>
      <c r="DF132" s="30" t="s">
        <v>149</v>
      </c>
      <c r="DG132" s="30" t="s">
        <v>149</v>
      </c>
      <c r="DH132" s="30" t="s">
        <v>149</v>
      </c>
      <c r="DI132" s="30" t="s">
        <v>149</v>
      </c>
      <c r="DJ132" s="30" t="s">
        <v>150</v>
      </c>
      <c r="DK132" s="30" t="s">
        <v>150</v>
      </c>
      <c r="DL132" s="30" t="s">
        <v>149</v>
      </c>
      <c r="DM132" s="30" t="s">
        <v>149</v>
      </c>
      <c r="DN132" s="30" t="s">
        <v>933</v>
      </c>
      <c r="DO132" s="30" t="s">
        <v>149</v>
      </c>
      <c r="DP132" s="30" t="s">
        <v>149</v>
      </c>
      <c r="DQ132" s="30" t="s">
        <v>149</v>
      </c>
      <c r="DR132" s="30" t="s">
        <v>149</v>
      </c>
      <c r="DS132" s="30" t="s">
        <v>150</v>
      </c>
      <c r="DT132" s="30" t="s">
        <v>150</v>
      </c>
      <c r="DU132" s="30" t="s">
        <v>150</v>
      </c>
      <c r="DV132" s="30" t="s">
        <v>150</v>
      </c>
      <c r="DW132" s="30" t="s">
        <v>150</v>
      </c>
      <c r="DX132" s="30" t="s">
        <v>150</v>
      </c>
      <c r="DY132" s="30" t="s">
        <v>150</v>
      </c>
      <c r="DZ132" s="30" t="s">
        <v>149</v>
      </c>
      <c r="EA132" s="30" t="s">
        <v>149</v>
      </c>
      <c r="EB132" s="30" t="s">
        <v>149</v>
      </c>
      <c r="EC132" s="30" t="s">
        <v>149</v>
      </c>
      <c r="ED132" s="30" t="s">
        <v>149</v>
      </c>
      <c r="EE132" s="30" t="s">
        <v>149</v>
      </c>
      <c r="EF132" s="30" t="s">
        <v>150</v>
      </c>
      <c r="EG132" s="30" t="s">
        <v>149</v>
      </c>
      <c r="EH132" s="30" t="s">
        <v>149</v>
      </c>
      <c r="EI132" s="30" t="s">
        <v>149</v>
      </c>
      <c r="EJ132" s="30" t="s">
        <v>149</v>
      </c>
      <c r="EK132" s="30" t="s">
        <v>149</v>
      </c>
      <c r="EL132" s="41" t="s">
        <v>1304</v>
      </c>
      <c r="EM132" s="30" t="s">
        <v>1066</v>
      </c>
      <c r="EN132" s="30" t="s">
        <v>1312</v>
      </c>
      <c r="EO132" s="30" t="s">
        <v>1313</v>
      </c>
      <c r="EP132" s="30" t="s">
        <v>1314</v>
      </c>
      <c r="EQ132" s="30" t="s">
        <v>1315</v>
      </c>
      <c r="ER132" s="41" t="s">
        <v>1316</v>
      </c>
      <c r="ES132" s="30" t="s">
        <v>411</v>
      </c>
    </row>
    <row r="133" spans="1:234" s="2" customFormat="1" ht="22.5" customHeight="1" x14ac:dyDescent="0.35">
      <c r="A133" s="29">
        <v>131</v>
      </c>
      <c r="B133" s="30" t="s">
        <v>1184</v>
      </c>
      <c r="C133" s="30">
        <v>81365756881</v>
      </c>
      <c r="D133" s="30" t="s">
        <v>146</v>
      </c>
      <c r="E133" s="30" t="s">
        <v>1185</v>
      </c>
      <c r="F133" s="30">
        <v>56</v>
      </c>
      <c r="G133" s="30">
        <v>4</v>
      </c>
      <c r="H133" s="30" t="s">
        <v>157</v>
      </c>
      <c r="I133" s="30" t="s">
        <v>210</v>
      </c>
      <c r="J133" s="33">
        <v>5000000</v>
      </c>
      <c r="K133" s="33">
        <v>3500000</v>
      </c>
      <c r="L133" s="30">
        <v>2</v>
      </c>
      <c r="M133" s="30" t="s">
        <v>147</v>
      </c>
      <c r="N133" s="30">
        <v>250</v>
      </c>
      <c r="O133" s="30">
        <v>1.5</v>
      </c>
      <c r="P133" s="30">
        <v>10</v>
      </c>
      <c r="Q133" s="30" t="s">
        <v>645</v>
      </c>
      <c r="R133" s="30" t="s">
        <v>149</v>
      </c>
      <c r="S133" s="30" t="s">
        <v>149</v>
      </c>
      <c r="T133" s="30" t="s">
        <v>149</v>
      </c>
      <c r="U133" s="30" t="s">
        <v>149</v>
      </c>
      <c r="V133" s="30" t="s">
        <v>149</v>
      </c>
      <c r="W133" s="30" t="s">
        <v>149</v>
      </c>
      <c r="X133" s="30" t="s">
        <v>149</v>
      </c>
      <c r="Y133" s="30" t="s">
        <v>149</v>
      </c>
      <c r="Z133" s="30" t="s">
        <v>149</v>
      </c>
      <c r="AA133" s="30" t="s">
        <v>149</v>
      </c>
      <c r="AB133" s="30" t="s">
        <v>149</v>
      </c>
      <c r="AC133" s="30" t="s">
        <v>149</v>
      </c>
      <c r="AD133" s="30" t="s">
        <v>149</v>
      </c>
      <c r="AE133" s="30" t="s">
        <v>149</v>
      </c>
      <c r="AF133" s="30" t="s">
        <v>149</v>
      </c>
      <c r="AG133" s="30" t="s">
        <v>149</v>
      </c>
      <c r="AH133" s="30" t="s">
        <v>149</v>
      </c>
      <c r="AI133" s="30" t="s">
        <v>149</v>
      </c>
      <c r="AJ133" s="30" t="s">
        <v>149</v>
      </c>
      <c r="AK133" s="30" t="s">
        <v>149</v>
      </c>
      <c r="AL133" s="30" t="s">
        <v>149</v>
      </c>
      <c r="AM133" s="30" t="s">
        <v>149</v>
      </c>
      <c r="AN133" s="30" t="s">
        <v>149</v>
      </c>
      <c r="AO133" s="30" t="s">
        <v>149</v>
      </c>
      <c r="AP133" s="30" t="s">
        <v>149</v>
      </c>
      <c r="AQ133" s="30" t="s">
        <v>149</v>
      </c>
      <c r="AR133" s="30" t="s">
        <v>149</v>
      </c>
      <c r="AS133" s="30" t="s">
        <v>149</v>
      </c>
      <c r="AT133" s="30" t="s">
        <v>149</v>
      </c>
      <c r="AU133" s="30" t="s">
        <v>149</v>
      </c>
      <c r="AV133" s="30" t="s">
        <v>149</v>
      </c>
      <c r="AW133" s="30" t="s">
        <v>149</v>
      </c>
      <c r="AX133" s="30" t="s">
        <v>149</v>
      </c>
      <c r="AY133" s="30" t="s">
        <v>149</v>
      </c>
      <c r="AZ133" s="30" t="s">
        <v>149</v>
      </c>
      <c r="BA133" s="30" t="s">
        <v>149</v>
      </c>
      <c r="BB133" s="30" t="s">
        <v>149</v>
      </c>
      <c r="BC133" s="30" t="s">
        <v>149</v>
      </c>
      <c r="BD133" s="30" t="s">
        <v>149</v>
      </c>
      <c r="BE133" s="30" t="s">
        <v>149</v>
      </c>
      <c r="BF133" s="30" t="s">
        <v>149</v>
      </c>
      <c r="BG133" s="30" t="s">
        <v>149</v>
      </c>
      <c r="BH133" s="30" t="s">
        <v>149</v>
      </c>
      <c r="BI133" s="30" t="s">
        <v>149</v>
      </c>
      <c r="BJ133" s="30" t="s">
        <v>149</v>
      </c>
      <c r="BK133" s="30" t="s">
        <v>149</v>
      </c>
      <c r="BL133" s="30" t="s">
        <v>149</v>
      </c>
      <c r="BM133" s="30" t="s">
        <v>149</v>
      </c>
      <c r="BN133" s="30" t="s">
        <v>149</v>
      </c>
      <c r="BO133" s="30" t="s">
        <v>150</v>
      </c>
      <c r="BP133" s="30" t="s">
        <v>149</v>
      </c>
      <c r="BQ133" s="30" t="s">
        <v>149</v>
      </c>
      <c r="BR133" s="46" t="s">
        <v>150</v>
      </c>
      <c r="BS133" s="46" t="s">
        <v>150</v>
      </c>
      <c r="BT133" s="46" t="s">
        <v>150</v>
      </c>
      <c r="BU133" s="46" t="s">
        <v>150</v>
      </c>
      <c r="BV133" s="46" t="s">
        <v>150</v>
      </c>
      <c r="BW133" s="30" t="s">
        <v>149</v>
      </c>
      <c r="BX133" s="30" t="s">
        <v>149</v>
      </c>
      <c r="BY133" s="30" t="s">
        <v>149</v>
      </c>
      <c r="BZ133" s="30" t="s">
        <v>149</v>
      </c>
      <c r="CA133" s="30" t="s">
        <v>149</v>
      </c>
      <c r="CB133" s="30" t="s">
        <v>149</v>
      </c>
      <c r="CC133" s="30" t="s">
        <v>149</v>
      </c>
      <c r="CD133" s="30" t="s">
        <v>149</v>
      </c>
      <c r="CE133" s="30" t="s">
        <v>149</v>
      </c>
      <c r="CF133" s="30" t="s">
        <v>149</v>
      </c>
      <c r="CG133" s="30" t="s">
        <v>149</v>
      </c>
      <c r="CH133" s="30" t="s">
        <v>149</v>
      </c>
      <c r="CI133" s="30" t="s">
        <v>149</v>
      </c>
      <c r="CJ133" s="30" t="s">
        <v>149</v>
      </c>
      <c r="CK133" s="30" t="s">
        <v>149</v>
      </c>
      <c r="CL133" s="30" t="s">
        <v>149</v>
      </c>
      <c r="CM133" s="30" t="s">
        <v>149</v>
      </c>
      <c r="CN133" s="30" t="s">
        <v>149</v>
      </c>
      <c r="CO133" s="30" t="s">
        <v>149</v>
      </c>
      <c r="CP133" s="30" t="s">
        <v>149</v>
      </c>
      <c r="CQ133" s="30" t="s">
        <v>149</v>
      </c>
      <c r="CR133" s="30" t="s">
        <v>149</v>
      </c>
      <c r="CS133" s="30" t="s">
        <v>149</v>
      </c>
      <c r="CT133" s="30" t="s">
        <v>149</v>
      </c>
      <c r="CU133" s="30" t="s">
        <v>149</v>
      </c>
      <c r="CV133" s="30" t="s">
        <v>149</v>
      </c>
      <c r="CW133" s="30" t="s">
        <v>149</v>
      </c>
      <c r="CX133" s="30" t="s">
        <v>149</v>
      </c>
      <c r="CY133" s="30" t="s">
        <v>149</v>
      </c>
      <c r="CZ133" s="30" t="s">
        <v>149</v>
      </c>
      <c r="DA133" s="30" t="s">
        <v>149</v>
      </c>
      <c r="DB133" s="30" t="s">
        <v>149</v>
      </c>
      <c r="DC133" s="30" t="s">
        <v>149</v>
      </c>
      <c r="DD133" s="30" t="s">
        <v>149</v>
      </c>
      <c r="DE133" s="30" t="s">
        <v>149</v>
      </c>
      <c r="DF133" s="30" t="s">
        <v>149</v>
      </c>
      <c r="DG133" s="30" t="s">
        <v>149</v>
      </c>
      <c r="DH133" s="30" t="s">
        <v>149</v>
      </c>
      <c r="DI133" s="30" t="s">
        <v>149</v>
      </c>
      <c r="DJ133" s="30" t="s">
        <v>149</v>
      </c>
      <c r="DK133" s="30" t="s">
        <v>149</v>
      </c>
      <c r="DL133" s="30" t="s">
        <v>149</v>
      </c>
      <c r="DM133" s="30" t="s">
        <v>149</v>
      </c>
      <c r="DN133" s="30" t="s">
        <v>149</v>
      </c>
      <c r="DO133" s="30" t="s">
        <v>149</v>
      </c>
      <c r="DP133" s="30" t="s">
        <v>149</v>
      </c>
      <c r="DQ133" s="30" t="s">
        <v>149</v>
      </c>
      <c r="DR133" s="30" t="s">
        <v>149</v>
      </c>
      <c r="DS133" s="30" t="s">
        <v>149</v>
      </c>
      <c r="DT133" s="30" t="s">
        <v>149</v>
      </c>
      <c r="DU133" s="30" t="s">
        <v>149</v>
      </c>
      <c r="DV133" s="30" t="s">
        <v>149</v>
      </c>
      <c r="DW133" s="30" t="s">
        <v>149</v>
      </c>
      <c r="DX133" s="30" t="s">
        <v>149</v>
      </c>
      <c r="DY133" s="30" t="s">
        <v>149</v>
      </c>
      <c r="DZ133" s="30" t="s">
        <v>150</v>
      </c>
      <c r="EA133" s="30" t="s">
        <v>149</v>
      </c>
      <c r="EB133" s="30" t="s">
        <v>149</v>
      </c>
      <c r="EC133" s="30" t="s">
        <v>149</v>
      </c>
      <c r="ED133" s="30" t="s">
        <v>149</v>
      </c>
      <c r="EE133" s="30" t="s">
        <v>149</v>
      </c>
      <c r="EF133" s="30" t="s">
        <v>148</v>
      </c>
      <c r="EG133" s="30" t="s">
        <v>149</v>
      </c>
      <c r="EH133" s="30" t="s">
        <v>148</v>
      </c>
      <c r="EI133" s="30" t="s">
        <v>148</v>
      </c>
      <c r="EJ133" s="30" t="s">
        <v>149</v>
      </c>
      <c r="EK133" s="30" t="s">
        <v>149</v>
      </c>
      <c r="EL133" s="30" t="s">
        <v>1186</v>
      </c>
      <c r="EM133" s="30" t="s">
        <v>1187</v>
      </c>
      <c r="EN133" s="30" t="s">
        <v>1188</v>
      </c>
      <c r="EO133" s="30" t="s">
        <v>1189</v>
      </c>
      <c r="EP133" s="30" t="s">
        <v>804</v>
      </c>
      <c r="EQ133" s="30" t="s">
        <v>1190</v>
      </c>
      <c r="ER133" s="30" t="s">
        <v>1191</v>
      </c>
      <c r="ES133" s="30" t="s">
        <v>274</v>
      </c>
    </row>
    <row r="134" spans="1:234" s="2" customFormat="1" ht="22.5" customHeight="1" x14ac:dyDescent="0.35">
      <c r="A134" s="29">
        <v>132</v>
      </c>
      <c r="B134" s="30" t="s">
        <v>1192</v>
      </c>
      <c r="C134" s="31" t="s">
        <v>1193</v>
      </c>
      <c r="D134" s="30" t="s">
        <v>146</v>
      </c>
      <c r="E134" s="30" t="s">
        <v>1185</v>
      </c>
      <c r="F134" s="30">
        <v>56</v>
      </c>
      <c r="G134" s="30">
        <v>4</v>
      </c>
      <c r="H134" s="30" t="s">
        <v>157</v>
      </c>
      <c r="I134" s="30" t="s">
        <v>158</v>
      </c>
      <c r="J134" s="33">
        <v>5000000</v>
      </c>
      <c r="K134" s="33">
        <v>3500000</v>
      </c>
      <c r="L134" s="30">
        <v>1</v>
      </c>
      <c r="M134" s="30" t="s">
        <v>147</v>
      </c>
      <c r="N134" s="30">
        <v>135</v>
      </c>
      <c r="O134" s="30">
        <v>1</v>
      </c>
      <c r="P134" s="30">
        <v>10</v>
      </c>
      <c r="Q134" s="30" t="s">
        <v>645</v>
      </c>
      <c r="R134" s="30" t="s">
        <v>148</v>
      </c>
      <c r="S134" s="30" t="s">
        <v>148</v>
      </c>
      <c r="T134" s="30" t="s">
        <v>148</v>
      </c>
      <c r="U134" s="30" t="s">
        <v>148</v>
      </c>
      <c r="V134" s="30" t="s">
        <v>149</v>
      </c>
      <c r="W134" s="30" t="s">
        <v>149</v>
      </c>
      <c r="X134" s="30" t="s">
        <v>149</v>
      </c>
      <c r="Y134" s="30" t="s">
        <v>149</v>
      </c>
      <c r="Z134" s="30" t="s">
        <v>149</v>
      </c>
      <c r="AA134" s="30" t="s">
        <v>148</v>
      </c>
      <c r="AB134" s="30" t="s">
        <v>148</v>
      </c>
      <c r="AC134" s="30" t="s">
        <v>148</v>
      </c>
      <c r="AD134" s="30" t="s">
        <v>148</v>
      </c>
      <c r="AE134" s="30" t="s">
        <v>148</v>
      </c>
      <c r="AF134" s="30" t="s">
        <v>148</v>
      </c>
      <c r="AG134" s="30" t="s">
        <v>148</v>
      </c>
      <c r="AH134" s="30" t="s">
        <v>148</v>
      </c>
      <c r="AI134" s="30" t="s">
        <v>148</v>
      </c>
      <c r="AJ134" s="30" t="s">
        <v>148</v>
      </c>
      <c r="AK134" s="30" t="s">
        <v>149</v>
      </c>
      <c r="AL134" s="30" t="s">
        <v>149</v>
      </c>
      <c r="AM134" s="30" t="s">
        <v>149</v>
      </c>
      <c r="AN134" s="30" t="s">
        <v>149</v>
      </c>
      <c r="AO134" s="30" t="s">
        <v>148</v>
      </c>
      <c r="AP134" s="30" t="s">
        <v>148</v>
      </c>
      <c r="AQ134" s="30" t="s">
        <v>148</v>
      </c>
      <c r="AR134" s="30" t="s">
        <v>148</v>
      </c>
      <c r="AS134" s="30" t="s">
        <v>148</v>
      </c>
      <c r="AT134" s="30" t="s">
        <v>148</v>
      </c>
      <c r="AU134" s="30" t="s">
        <v>149</v>
      </c>
      <c r="AV134" s="30" t="s">
        <v>149</v>
      </c>
      <c r="AW134" s="30" t="s">
        <v>148</v>
      </c>
      <c r="AX134" s="30" t="s">
        <v>148</v>
      </c>
      <c r="AY134" s="30" t="s">
        <v>148</v>
      </c>
      <c r="AZ134" s="30" t="s">
        <v>148</v>
      </c>
      <c r="BA134" s="30" t="s">
        <v>148</v>
      </c>
      <c r="BB134" s="30" t="s">
        <v>148</v>
      </c>
      <c r="BC134" s="30" t="s">
        <v>148</v>
      </c>
      <c r="BD134" s="30" t="s">
        <v>148</v>
      </c>
      <c r="BE134" s="30" t="s">
        <v>148</v>
      </c>
      <c r="BF134" s="30" t="s">
        <v>148</v>
      </c>
      <c r="BG134" s="30" t="s">
        <v>149</v>
      </c>
      <c r="BH134" s="30" t="s">
        <v>149</v>
      </c>
      <c r="BI134" s="30" t="s">
        <v>149</v>
      </c>
      <c r="BJ134" s="30" t="s">
        <v>149</v>
      </c>
      <c r="BK134" s="30" t="s">
        <v>149</v>
      </c>
      <c r="BL134" s="30" t="s">
        <v>148</v>
      </c>
      <c r="BM134" s="30" t="s">
        <v>148</v>
      </c>
      <c r="BN134" s="30" t="s">
        <v>148</v>
      </c>
      <c r="BO134" s="30" t="s">
        <v>148</v>
      </c>
      <c r="BP134" s="30" t="s">
        <v>148</v>
      </c>
      <c r="BQ134" s="30" t="s">
        <v>148</v>
      </c>
      <c r="BR134" s="46" t="s">
        <v>149</v>
      </c>
      <c r="BS134" s="30" t="s">
        <v>159</v>
      </c>
      <c r="BT134" s="30" t="s">
        <v>160</v>
      </c>
      <c r="BU134" s="30" t="s">
        <v>160</v>
      </c>
      <c r="BV134" s="30" t="s">
        <v>160</v>
      </c>
      <c r="BW134" s="30" t="s">
        <v>149</v>
      </c>
      <c r="BX134" s="30" t="s">
        <v>149</v>
      </c>
      <c r="BY134" s="30" t="s">
        <v>149</v>
      </c>
      <c r="BZ134" s="30" t="s">
        <v>149</v>
      </c>
      <c r="CA134" s="30" t="s">
        <v>149</v>
      </c>
      <c r="CB134" s="30" t="s">
        <v>149</v>
      </c>
      <c r="CC134" s="30" t="s">
        <v>149</v>
      </c>
      <c r="CD134" s="30" t="s">
        <v>149</v>
      </c>
      <c r="CE134" s="30" t="s">
        <v>160</v>
      </c>
      <c r="CF134" s="30" t="s">
        <v>160</v>
      </c>
      <c r="CG134" s="30" t="s">
        <v>160</v>
      </c>
      <c r="CH134" s="30" t="s">
        <v>160</v>
      </c>
      <c r="CI134" s="30" t="s">
        <v>160</v>
      </c>
      <c r="CJ134" s="30" t="s">
        <v>160</v>
      </c>
      <c r="CK134" s="30" t="s">
        <v>160</v>
      </c>
      <c r="CL134" s="30" t="s">
        <v>160</v>
      </c>
      <c r="CM134" s="30" t="s">
        <v>160</v>
      </c>
      <c r="CN134" s="30" t="s">
        <v>160</v>
      </c>
      <c r="CO134" s="30" t="s">
        <v>160</v>
      </c>
      <c r="CP134" s="30" t="s">
        <v>160</v>
      </c>
      <c r="CQ134" s="30" t="s">
        <v>160</v>
      </c>
      <c r="CR134" s="30" t="s">
        <v>160</v>
      </c>
      <c r="CS134" s="30" t="s">
        <v>160</v>
      </c>
      <c r="CT134" s="30" t="s">
        <v>149</v>
      </c>
      <c r="CU134" s="30" t="s">
        <v>149</v>
      </c>
      <c r="CV134" s="30" t="s">
        <v>149</v>
      </c>
      <c r="CW134" s="30" t="s">
        <v>160</v>
      </c>
      <c r="CX134" s="30" t="s">
        <v>160</v>
      </c>
      <c r="CY134" s="30" t="s">
        <v>160</v>
      </c>
      <c r="CZ134" s="30" t="s">
        <v>160</v>
      </c>
      <c r="DA134" s="30" t="s">
        <v>160</v>
      </c>
      <c r="DB134" s="30" t="s">
        <v>160</v>
      </c>
      <c r="DC134" s="30" t="s">
        <v>160</v>
      </c>
      <c r="DD134" s="30" t="s">
        <v>160</v>
      </c>
      <c r="DE134" s="30" t="s">
        <v>160</v>
      </c>
      <c r="DF134" s="30" t="s">
        <v>160</v>
      </c>
      <c r="DG134" s="30" t="s">
        <v>149</v>
      </c>
      <c r="DH134" s="30" t="s">
        <v>149</v>
      </c>
      <c r="DI134" s="30" t="s">
        <v>160</v>
      </c>
      <c r="DJ134" s="30" t="s">
        <v>149</v>
      </c>
      <c r="DK134" s="30" t="s">
        <v>149</v>
      </c>
      <c r="DL134" s="30" t="s">
        <v>160</v>
      </c>
      <c r="DM134" s="30" t="s">
        <v>149</v>
      </c>
      <c r="DN134" s="30" t="s">
        <v>160</v>
      </c>
      <c r="DO134" s="30" t="s">
        <v>149</v>
      </c>
      <c r="DP134" s="30" t="s">
        <v>149</v>
      </c>
      <c r="DQ134" s="30" t="s">
        <v>160</v>
      </c>
      <c r="DR134" s="30" t="s">
        <v>160</v>
      </c>
      <c r="DS134" s="30" t="s">
        <v>149</v>
      </c>
      <c r="DT134" s="30" t="s">
        <v>160</v>
      </c>
      <c r="DU134" s="30" t="s">
        <v>149</v>
      </c>
      <c r="DV134" s="30" t="s">
        <v>160</v>
      </c>
      <c r="DW134" s="30" t="s">
        <v>149</v>
      </c>
      <c r="DX134" s="30" t="s">
        <v>160</v>
      </c>
      <c r="DY134" s="30" t="s">
        <v>160</v>
      </c>
      <c r="DZ134" s="30" t="s">
        <v>160</v>
      </c>
      <c r="EA134" s="30" t="s">
        <v>160</v>
      </c>
      <c r="EB134" s="30" t="s">
        <v>160</v>
      </c>
      <c r="EC134" s="30" t="s">
        <v>160</v>
      </c>
      <c r="ED134" s="30" t="s">
        <v>160</v>
      </c>
      <c r="EE134" s="30" t="s">
        <v>160</v>
      </c>
      <c r="EF134" s="30" t="s">
        <v>160</v>
      </c>
      <c r="EG134" s="30" t="s">
        <v>149</v>
      </c>
      <c r="EH134" s="30" t="s">
        <v>159</v>
      </c>
      <c r="EI134" s="30" t="s">
        <v>160</v>
      </c>
      <c r="EJ134" s="30" t="s">
        <v>149</v>
      </c>
      <c r="EK134" s="30" t="s">
        <v>149</v>
      </c>
      <c r="EL134" s="30" t="s">
        <v>1194</v>
      </c>
      <c r="EM134" s="30" t="s">
        <v>1195</v>
      </c>
      <c r="EN134" s="30" t="s">
        <v>1196</v>
      </c>
      <c r="EO134" s="30" t="s">
        <v>1197</v>
      </c>
      <c r="EP134" s="30" t="s">
        <v>804</v>
      </c>
      <c r="EQ134" s="30" t="s">
        <v>1198</v>
      </c>
      <c r="ER134" s="30" t="s">
        <v>1199</v>
      </c>
      <c r="ES134" s="30" t="s">
        <v>274</v>
      </c>
    </row>
    <row r="135" spans="1:234" s="2" customFormat="1" ht="22.5" customHeight="1" x14ac:dyDescent="0.35">
      <c r="A135" s="29">
        <v>133</v>
      </c>
      <c r="B135" s="30" t="s">
        <v>1200</v>
      </c>
      <c r="C135" s="31" t="s">
        <v>826</v>
      </c>
      <c r="D135" s="30" t="s">
        <v>146</v>
      </c>
      <c r="E135" s="30" t="s">
        <v>1201</v>
      </c>
      <c r="F135" s="30">
        <v>58</v>
      </c>
      <c r="G135" s="30">
        <v>3</v>
      </c>
      <c r="H135" s="30" t="s">
        <v>157</v>
      </c>
      <c r="I135" s="30" t="s">
        <v>210</v>
      </c>
      <c r="J135" s="33">
        <v>4000000</v>
      </c>
      <c r="K135" s="33">
        <v>3500000</v>
      </c>
      <c r="L135" s="30">
        <v>1</v>
      </c>
      <c r="M135" s="30" t="s">
        <v>147</v>
      </c>
      <c r="N135" s="30">
        <v>135</v>
      </c>
      <c r="O135" s="30">
        <v>1</v>
      </c>
      <c r="P135" s="30">
        <v>10</v>
      </c>
      <c r="Q135" s="30" t="s">
        <v>645</v>
      </c>
      <c r="R135" s="30" t="s">
        <v>149</v>
      </c>
      <c r="S135" s="30" t="s">
        <v>149</v>
      </c>
      <c r="T135" s="30" t="s">
        <v>149</v>
      </c>
      <c r="U135" s="30" t="s">
        <v>149</v>
      </c>
      <c r="V135" s="30" t="s">
        <v>149</v>
      </c>
      <c r="W135" s="30" t="s">
        <v>149</v>
      </c>
      <c r="X135" s="30" t="s">
        <v>149</v>
      </c>
      <c r="Y135" s="30" t="s">
        <v>149</v>
      </c>
      <c r="Z135" s="30" t="s">
        <v>149</v>
      </c>
      <c r="AA135" s="30" t="s">
        <v>149</v>
      </c>
      <c r="AB135" s="30" t="s">
        <v>149</v>
      </c>
      <c r="AC135" s="30" t="s">
        <v>149</v>
      </c>
      <c r="AD135" s="30" t="s">
        <v>149</v>
      </c>
      <c r="AE135" s="30" t="s">
        <v>149</v>
      </c>
      <c r="AF135" s="30" t="s">
        <v>149</v>
      </c>
      <c r="AG135" s="30" t="s">
        <v>149</v>
      </c>
      <c r="AH135" s="30" t="s">
        <v>149</v>
      </c>
      <c r="AI135" s="30" t="s">
        <v>148</v>
      </c>
      <c r="AJ135" s="30" t="s">
        <v>148</v>
      </c>
      <c r="AK135" s="30" t="s">
        <v>149</v>
      </c>
      <c r="AL135" s="30" t="s">
        <v>149</v>
      </c>
      <c r="AM135" s="30" t="s">
        <v>149</v>
      </c>
      <c r="AN135" s="30" t="s">
        <v>149</v>
      </c>
      <c r="AO135" s="30" t="s">
        <v>149</v>
      </c>
      <c r="AP135" s="30" t="s">
        <v>149</v>
      </c>
      <c r="AQ135" s="30" t="s">
        <v>149</v>
      </c>
      <c r="AR135" s="30" t="s">
        <v>149</v>
      </c>
      <c r="AS135" s="30" t="s">
        <v>149</v>
      </c>
      <c r="AT135" s="30" t="s">
        <v>149</v>
      </c>
      <c r="AU135" s="30" t="s">
        <v>149</v>
      </c>
      <c r="AV135" s="30" t="s">
        <v>149</v>
      </c>
      <c r="AW135" s="30" t="s">
        <v>149</v>
      </c>
      <c r="AX135" s="30" t="s">
        <v>149</v>
      </c>
      <c r="AY135" s="30" t="s">
        <v>149</v>
      </c>
      <c r="AZ135" s="30" t="s">
        <v>149</v>
      </c>
      <c r="BA135" s="30" t="s">
        <v>149</v>
      </c>
      <c r="BB135" s="30" t="s">
        <v>149</v>
      </c>
      <c r="BC135" s="30" t="s">
        <v>149</v>
      </c>
      <c r="BD135" s="30" t="s">
        <v>149</v>
      </c>
      <c r="BE135" s="30" t="s">
        <v>149</v>
      </c>
      <c r="BF135" s="30" t="s">
        <v>149</v>
      </c>
      <c r="BG135" s="30" t="s">
        <v>149</v>
      </c>
      <c r="BH135" s="30" t="s">
        <v>149</v>
      </c>
      <c r="BI135" s="30" t="s">
        <v>149</v>
      </c>
      <c r="BJ135" s="30" t="s">
        <v>149</v>
      </c>
      <c r="BK135" s="30" t="s">
        <v>149</v>
      </c>
      <c r="BL135" s="30" t="s">
        <v>148</v>
      </c>
      <c r="BM135" s="30" t="s">
        <v>148</v>
      </c>
      <c r="BN135" s="30" t="s">
        <v>149</v>
      </c>
      <c r="BO135" s="30" t="s">
        <v>159</v>
      </c>
      <c r="BP135" s="30" t="s">
        <v>149</v>
      </c>
      <c r="BQ135" s="30" t="s">
        <v>149</v>
      </c>
      <c r="BR135" s="46" t="s">
        <v>149</v>
      </c>
      <c r="BS135" s="30" t="s">
        <v>150</v>
      </c>
      <c r="BT135" s="30" t="s">
        <v>159</v>
      </c>
      <c r="BU135" s="30" t="s">
        <v>159</v>
      </c>
      <c r="BV135" s="30" t="s">
        <v>159</v>
      </c>
      <c r="BW135" s="30" t="s">
        <v>159</v>
      </c>
      <c r="BX135" s="30" t="s">
        <v>159</v>
      </c>
      <c r="BY135" s="30" t="s">
        <v>159</v>
      </c>
      <c r="BZ135" s="30" t="s">
        <v>159</v>
      </c>
      <c r="CA135" s="30" t="s">
        <v>159</v>
      </c>
      <c r="CB135" s="30" t="s">
        <v>159</v>
      </c>
      <c r="CC135" s="30" t="s">
        <v>159</v>
      </c>
      <c r="CD135" s="30" t="s">
        <v>159</v>
      </c>
      <c r="CE135" s="30" t="s">
        <v>159</v>
      </c>
      <c r="CF135" s="30" t="s">
        <v>159</v>
      </c>
      <c r="CG135" s="30" t="s">
        <v>159</v>
      </c>
      <c r="CH135" s="30" t="s">
        <v>159</v>
      </c>
      <c r="CI135" s="30" t="s">
        <v>159</v>
      </c>
      <c r="CJ135" s="30" t="s">
        <v>159</v>
      </c>
      <c r="CK135" s="30" t="s">
        <v>159</v>
      </c>
      <c r="CL135" s="30" t="s">
        <v>159</v>
      </c>
      <c r="CM135" s="30" t="s">
        <v>159</v>
      </c>
      <c r="CN135" s="30" t="s">
        <v>159</v>
      </c>
      <c r="CO135" s="30" t="s">
        <v>159</v>
      </c>
      <c r="CP135" s="30" t="s">
        <v>159</v>
      </c>
      <c r="CQ135" s="30" t="s">
        <v>159</v>
      </c>
      <c r="CR135" s="30" t="s">
        <v>159</v>
      </c>
      <c r="CS135" s="30" t="s">
        <v>159</v>
      </c>
      <c r="CT135" s="30" t="s">
        <v>159</v>
      </c>
      <c r="CU135" s="30" t="s">
        <v>159</v>
      </c>
      <c r="CV135" s="30" t="s">
        <v>159</v>
      </c>
      <c r="CW135" s="30" t="s">
        <v>159</v>
      </c>
      <c r="CX135" s="30" t="s">
        <v>159</v>
      </c>
      <c r="CY135" s="30" t="s">
        <v>160</v>
      </c>
      <c r="CZ135" s="30" t="s">
        <v>149</v>
      </c>
      <c r="DA135" s="30" t="s">
        <v>149</v>
      </c>
      <c r="DB135" s="30" t="s">
        <v>149</v>
      </c>
      <c r="DC135" s="30" t="s">
        <v>149</v>
      </c>
      <c r="DD135" s="30" t="s">
        <v>160</v>
      </c>
      <c r="DE135" s="30" t="s">
        <v>149</v>
      </c>
      <c r="DF135" s="30" t="s">
        <v>149</v>
      </c>
      <c r="DG135" s="30" t="s">
        <v>149</v>
      </c>
      <c r="DH135" s="30" t="s">
        <v>149</v>
      </c>
      <c r="DI135" s="30" t="s">
        <v>149</v>
      </c>
      <c r="DJ135" s="30" t="s">
        <v>149</v>
      </c>
      <c r="DK135" s="30" t="s">
        <v>149</v>
      </c>
      <c r="DL135" s="30" t="s">
        <v>149</v>
      </c>
      <c r="DM135" s="30" t="s">
        <v>149</v>
      </c>
      <c r="DN135" s="30" t="s">
        <v>149</v>
      </c>
      <c r="DO135" s="30" t="s">
        <v>149</v>
      </c>
      <c r="DP135" s="30" t="s">
        <v>149</v>
      </c>
      <c r="DQ135" s="30" t="s">
        <v>149</v>
      </c>
      <c r="DR135" s="30" t="s">
        <v>149</v>
      </c>
      <c r="DS135" s="30" t="s">
        <v>149</v>
      </c>
      <c r="DT135" s="30" t="s">
        <v>149</v>
      </c>
      <c r="DU135" s="30" t="s">
        <v>149</v>
      </c>
      <c r="DV135" s="30" t="s">
        <v>149</v>
      </c>
      <c r="DW135" s="30" t="s">
        <v>149</v>
      </c>
      <c r="DX135" s="30" t="s">
        <v>149</v>
      </c>
      <c r="DY135" s="30" t="s">
        <v>149</v>
      </c>
      <c r="DZ135" s="30" t="s">
        <v>149</v>
      </c>
      <c r="EA135" s="30" t="s">
        <v>149</v>
      </c>
      <c r="EB135" s="30" t="s">
        <v>149</v>
      </c>
      <c r="EC135" s="30" t="s">
        <v>149</v>
      </c>
      <c r="ED135" s="30" t="s">
        <v>149</v>
      </c>
      <c r="EE135" s="30" t="s">
        <v>149</v>
      </c>
      <c r="EF135" s="30" t="s">
        <v>149</v>
      </c>
      <c r="EG135" s="30" t="s">
        <v>149</v>
      </c>
      <c r="EH135" s="30" t="s">
        <v>149</v>
      </c>
      <c r="EI135" s="30" t="s">
        <v>149</v>
      </c>
      <c r="EJ135" s="30" t="s">
        <v>149</v>
      </c>
      <c r="EK135" s="30" t="s">
        <v>149</v>
      </c>
      <c r="EL135" s="30" t="s">
        <v>1202</v>
      </c>
      <c r="EM135" s="30" t="s">
        <v>1187</v>
      </c>
      <c r="EN135" s="30" t="s">
        <v>1203</v>
      </c>
      <c r="EO135" s="30" t="s">
        <v>1204</v>
      </c>
      <c r="EP135" s="30" t="s">
        <v>804</v>
      </c>
      <c r="EQ135" s="30" t="s">
        <v>1198</v>
      </c>
      <c r="ER135" s="30" t="s">
        <v>1205</v>
      </c>
      <c r="ES135" s="30"/>
    </row>
    <row r="136" spans="1:234" s="2" customFormat="1" ht="22.5" customHeight="1" x14ac:dyDescent="0.35">
      <c r="A136" s="29">
        <v>134</v>
      </c>
      <c r="B136" s="30" t="s">
        <v>1206</v>
      </c>
      <c r="C136" s="31" t="s">
        <v>1207</v>
      </c>
      <c r="D136" s="30" t="s">
        <v>146</v>
      </c>
      <c r="E136" s="30" t="s">
        <v>1185</v>
      </c>
      <c r="F136" s="30">
        <v>45</v>
      </c>
      <c r="G136" s="30">
        <v>4</v>
      </c>
      <c r="H136" s="30" t="s">
        <v>157</v>
      </c>
      <c r="I136" s="30" t="s">
        <v>158</v>
      </c>
      <c r="J136" s="33">
        <v>7000000</v>
      </c>
      <c r="K136" s="33">
        <v>4000000</v>
      </c>
      <c r="L136" s="30">
        <v>2</v>
      </c>
      <c r="M136" s="30" t="s">
        <v>147</v>
      </c>
      <c r="N136" s="30">
        <v>250</v>
      </c>
      <c r="O136" s="30" t="s">
        <v>1208</v>
      </c>
      <c r="P136" s="30">
        <v>7</v>
      </c>
      <c r="Q136" s="30" t="s">
        <v>645</v>
      </c>
      <c r="R136" s="30" t="s">
        <v>149</v>
      </c>
      <c r="S136" s="30" t="s">
        <v>149</v>
      </c>
      <c r="T136" s="30" t="s">
        <v>149</v>
      </c>
      <c r="U136" s="30" t="s">
        <v>149</v>
      </c>
      <c r="V136" s="30" t="s">
        <v>149</v>
      </c>
      <c r="W136" s="30" t="s">
        <v>149</v>
      </c>
      <c r="X136" s="30" t="s">
        <v>149</v>
      </c>
      <c r="Y136" s="30" t="s">
        <v>149</v>
      </c>
      <c r="Z136" s="30" t="s">
        <v>149</v>
      </c>
      <c r="AA136" s="30" t="s">
        <v>149</v>
      </c>
      <c r="AB136" s="30" t="s">
        <v>149</v>
      </c>
      <c r="AC136" s="30" t="s">
        <v>149</v>
      </c>
      <c r="AD136" s="30" t="s">
        <v>149</v>
      </c>
      <c r="AE136" s="30" t="s">
        <v>149</v>
      </c>
      <c r="AF136" s="30" t="s">
        <v>149</v>
      </c>
      <c r="AG136" s="30" t="s">
        <v>149</v>
      </c>
      <c r="AH136" s="30" t="s">
        <v>149</v>
      </c>
      <c r="AI136" s="30" t="s">
        <v>149</v>
      </c>
      <c r="AJ136" s="30" t="s">
        <v>149</v>
      </c>
      <c r="AK136" s="30" t="s">
        <v>149</v>
      </c>
      <c r="AL136" s="30" t="s">
        <v>149</v>
      </c>
      <c r="AM136" s="30" t="s">
        <v>149</v>
      </c>
      <c r="AN136" s="30" t="s">
        <v>149</v>
      </c>
      <c r="AO136" s="30" t="s">
        <v>149</v>
      </c>
      <c r="AP136" s="30" t="s">
        <v>149</v>
      </c>
      <c r="AQ136" s="30" t="s">
        <v>149</v>
      </c>
      <c r="AR136" s="30" t="s">
        <v>149</v>
      </c>
      <c r="AS136" s="30" t="s">
        <v>149</v>
      </c>
      <c r="AT136" s="30" t="s">
        <v>149</v>
      </c>
      <c r="AU136" s="30" t="s">
        <v>149</v>
      </c>
      <c r="AV136" s="30" t="s">
        <v>149</v>
      </c>
      <c r="AW136" s="30" t="s">
        <v>149</v>
      </c>
      <c r="AX136" s="30" t="s">
        <v>149</v>
      </c>
      <c r="AY136" s="30" t="s">
        <v>149</v>
      </c>
      <c r="AZ136" s="30" t="s">
        <v>149</v>
      </c>
      <c r="BA136" s="30" t="s">
        <v>149</v>
      </c>
      <c r="BB136" s="30" t="s">
        <v>149</v>
      </c>
      <c r="BC136" s="30" t="s">
        <v>149</v>
      </c>
      <c r="BD136" s="30" t="s">
        <v>149</v>
      </c>
      <c r="BE136" s="30" t="s">
        <v>149</v>
      </c>
      <c r="BF136" s="30" t="s">
        <v>149</v>
      </c>
      <c r="BG136" s="30" t="s">
        <v>149</v>
      </c>
      <c r="BH136" s="30" t="s">
        <v>149</v>
      </c>
      <c r="BI136" s="30" t="s">
        <v>148</v>
      </c>
      <c r="BJ136" s="30" t="s">
        <v>149</v>
      </c>
      <c r="BK136" s="30" t="s">
        <v>149</v>
      </c>
      <c r="BL136" s="30" t="s">
        <v>148</v>
      </c>
      <c r="BM136" s="30" t="s">
        <v>148</v>
      </c>
      <c r="BN136" s="30" t="s">
        <v>149</v>
      </c>
      <c r="BO136" s="30" t="s">
        <v>150</v>
      </c>
      <c r="BP136" s="30" t="s">
        <v>150</v>
      </c>
      <c r="BQ136" s="30" t="s">
        <v>150</v>
      </c>
      <c r="BR136" s="30" t="s">
        <v>150</v>
      </c>
      <c r="BS136" s="30" t="s">
        <v>150</v>
      </c>
      <c r="BT136" s="30" t="s">
        <v>159</v>
      </c>
      <c r="BU136" s="30" t="s">
        <v>159</v>
      </c>
      <c r="BV136" s="30" t="s">
        <v>159</v>
      </c>
      <c r="BW136" s="30" t="s">
        <v>149</v>
      </c>
      <c r="BX136" s="30" t="s">
        <v>149</v>
      </c>
      <c r="BY136" s="30" t="s">
        <v>149</v>
      </c>
      <c r="BZ136" s="30" t="s">
        <v>149</v>
      </c>
      <c r="CA136" s="30" t="s">
        <v>149</v>
      </c>
      <c r="CB136" s="30" t="s">
        <v>149</v>
      </c>
      <c r="CC136" s="30" t="s">
        <v>149</v>
      </c>
      <c r="CD136" s="30" t="s">
        <v>149</v>
      </c>
      <c r="CE136" s="30" t="s">
        <v>159</v>
      </c>
      <c r="CF136" s="30" t="s">
        <v>159</v>
      </c>
      <c r="CG136" s="30" t="s">
        <v>159</v>
      </c>
      <c r="CH136" s="30" t="s">
        <v>159</v>
      </c>
      <c r="CI136" s="30" t="s">
        <v>159</v>
      </c>
      <c r="CJ136" s="30" t="s">
        <v>159</v>
      </c>
      <c r="CK136" s="30" t="s">
        <v>159</v>
      </c>
      <c r="CL136" s="30" t="s">
        <v>159</v>
      </c>
      <c r="CM136" s="30" t="s">
        <v>159</v>
      </c>
      <c r="CN136" s="30" t="s">
        <v>159</v>
      </c>
      <c r="CO136" s="30" t="s">
        <v>159</v>
      </c>
      <c r="CP136" s="30" t="s">
        <v>159</v>
      </c>
      <c r="CQ136" s="30" t="s">
        <v>159</v>
      </c>
      <c r="CR136" s="30" t="s">
        <v>159</v>
      </c>
      <c r="CS136" s="30" t="s">
        <v>159</v>
      </c>
      <c r="CT136" s="30" t="s">
        <v>159</v>
      </c>
      <c r="CU136" s="30" t="s">
        <v>159</v>
      </c>
      <c r="CV136" s="30" t="s">
        <v>159</v>
      </c>
      <c r="CW136" s="30" t="s">
        <v>159</v>
      </c>
      <c r="CX136" s="30" t="s">
        <v>159</v>
      </c>
      <c r="CY136" s="30" t="s">
        <v>159</v>
      </c>
      <c r="CZ136" s="30" t="s">
        <v>159</v>
      </c>
      <c r="DA136" s="30" t="s">
        <v>159</v>
      </c>
      <c r="DB136" s="30" t="s">
        <v>159</v>
      </c>
      <c r="DC136" s="30" t="s">
        <v>159</v>
      </c>
      <c r="DD136" s="30" t="s">
        <v>159</v>
      </c>
      <c r="DE136" s="30" t="s">
        <v>159</v>
      </c>
      <c r="DF136" s="30" t="s">
        <v>159</v>
      </c>
      <c r="DG136" s="30" t="s">
        <v>159</v>
      </c>
      <c r="DH136" s="30" t="s">
        <v>159</v>
      </c>
      <c r="DI136" s="30" t="s">
        <v>159</v>
      </c>
      <c r="DJ136" s="30" t="s">
        <v>159</v>
      </c>
      <c r="DK136" s="30" t="s">
        <v>159</v>
      </c>
      <c r="DL136" s="30" t="s">
        <v>159</v>
      </c>
      <c r="DM136" s="30" t="s">
        <v>159</v>
      </c>
      <c r="DN136" s="30" t="s">
        <v>159</v>
      </c>
      <c r="DO136" s="30" t="s">
        <v>159</v>
      </c>
      <c r="DP136" s="30" t="s">
        <v>159</v>
      </c>
      <c r="DQ136" s="30" t="s">
        <v>159</v>
      </c>
      <c r="DR136" s="30" t="s">
        <v>159</v>
      </c>
      <c r="DS136" s="30" t="s">
        <v>159</v>
      </c>
      <c r="DT136" s="30" t="s">
        <v>159</v>
      </c>
      <c r="DU136" s="30" t="s">
        <v>159</v>
      </c>
      <c r="DV136" s="30" t="s">
        <v>159</v>
      </c>
      <c r="DW136" s="30" t="s">
        <v>159</v>
      </c>
      <c r="DX136" s="30" t="s">
        <v>159</v>
      </c>
      <c r="DY136" s="30" t="s">
        <v>159</v>
      </c>
      <c r="DZ136" s="30" t="s">
        <v>159</v>
      </c>
      <c r="EA136" s="30" t="s">
        <v>159</v>
      </c>
      <c r="EB136" s="30" t="s">
        <v>159</v>
      </c>
      <c r="EC136" s="30" t="s">
        <v>159</v>
      </c>
      <c r="ED136" s="30" t="s">
        <v>159</v>
      </c>
      <c r="EE136" s="30" t="s">
        <v>159</v>
      </c>
      <c r="EF136" s="30" t="s">
        <v>159</v>
      </c>
      <c r="EG136" s="30" t="s">
        <v>159</v>
      </c>
      <c r="EH136" s="30" t="s">
        <v>159</v>
      </c>
      <c r="EI136" s="30" t="s">
        <v>159</v>
      </c>
      <c r="EJ136" s="30" t="s">
        <v>159</v>
      </c>
      <c r="EK136" s="30" t="s">
        <v>159</v>
      </c>
      <c r="EL136" s="30" t="s">
        <v>1209</v>
      </c>
      <c r="EM136" s="30" t="s">
        <v>793</v>
      </c>
      <c r="EN136" s="30" t="s">
        <v>794</v>
      </c>
      <c r="EO136" s="30" t="s">
        <v>411</v>
      </c>
      <c r="EP136" s="30" t="s">
        <v>804</v>
      </c>
      <c r="EQ136" s="30" t="s">
        <v>1210</v>
      </c>
      <c r="ER136" s="30" t="s">
        <v>1211</v>
      </c>
      <c r="ES136" s="30" t="s">
        <v>274</v>
      </c>
    </row>
    <row r="137" spans="1:234" s="2" customFormat="1" ht="22.5" customHeight="1" x14ac:dyDescent="0.35">
      <c r="A137" s="29">
        <v>135</v>
      </c>
      <c r="B137" s="30" t="s">
        <v>1212</v>
      </c>
      <c r="C137" s="31" t="s">
        <v>799</v>
      </c>
      <c r="D137" s="30" t="s">
        <v>146</v>
      </c>
      <c r="E137" s="30" t="s">
        <v>1201</v>
      </c>
      <c r="F137" s="30">
        <v>53</v>
      </c>
      <c r="G137" s="30">
        <v>5</v>
      </c>
      <c r="H137" s="30" t="s">
        <v>157</v>
      </c>
      <c r="I137" s="30" t="s">
        <v>172</v>
      </c>
      <c r="J137" s="33">
        <v>5000000</v>
      </c>
      <c r="K137" s="30">
        <v>3500000</v>
      </c>
      <c r="L137" s="30">
        <v>1</v>
      </c>
      <c r="M137" s="30" t="s">
        <v>147</v>
      </c>
      <c r="N137" s="30">
        <v>135</v>
      </c>
      <c r="O137" s="30">
        <v>1</v>
      </c>
      <c r="P137" s="30">
        <v>10</v>
      </c>
      <c r="Q137" s="30" t="s">
        <v>645</v>
      </c>
      <c r="R137" s="30" t="s">
        <v>148</v>
      </c>
      <c r="S137" s="30" t="s">
        <v>148</v>
      </c>
      <c r="T137" s="30" t="s">
        <v>148</v>
      </c>
      <c r="U137" s="30" t="s">
        <v>148</v>
      </c>
      <c r="V137" s="30" t="s">
        <v>148</v>
      </c>
      <c r="W137" s="30" t="s">
        <v>148</v>
      </c>
      <c r="X137" s="30" t="s">
        <v>148</v>
      </c>
      <c r="Y137" s="30" t="s">
        <v>148</v>
      </c>
      <c r="Z137" s="30" t="s">
        <v>148</v>
      </c>
      <c r="AA137" s="30" t="s">
        <v>148</v>
      </c>
      <c r="AB137" s="30" t="s">
        <v>148</v>
      </c>
      <c r="AC137" s="30" t="s">
        <v>148</v>
      </c>
      <c r="AD137" s="30" t="s">
        <v>148</v>
      </c>
      <c r="AE137" s="30" t="s">
        <v>148</v>
      </c>
      <c r="AF137" s="30" t="s">
        <v>148</v>
      </c>
      <c r="AG137" s="30" t="s">
        <v>148</v>
      </c>
      <c r="AH137" s="30" t="s">
        <v>148</v>
      </c>
      <c r="AI137" s="30" t="s">
        <v>148</v>
      </c>
      <c r="AJ137" s="30" t="s">
        <v>148</v>
      </c>
      <c r="AK137" s="30" t="s">
        <v>148</v>
      </c>
      <c r="AL137" s="30" t="s">
        <v>148</v>
      </c>
      <c r="AM137" s="30" t="s">
        <v>148</v>
      </c>
      <c r="AN137" s="30" t="s">
        <v>148</v>
      </c>
      <c r="AO137" s="30" t="s">
        <v>148</v>
      </c>
      <c r="AP137" s="30" t="s">
        <v>148</v>
      </c>
      <c r="AQ137" s="30" t="s">
        <v>149</v>
      </c>
      <c r="AR137" s="30" t="s">
        <v>149</v>
      </c>
      <c r="AS137" s="30" t="s">
        <v>149</v>
      </c>
      <c r="AT137" s="30" t="s">
        <v>149</v>
      </c>
      <c r="AU137" s="30" t="s">
        <v>149</v>
      </c>
      <c r="AV137" s="30" t="s">
        <v>149</v>
      </c>
      <c r="AW137" s="30" t="s">
        <v>149</v>
      </c>
      <c r="AX137" s="30" t="s">
        <v>149</v>
      </c>
      <c r="AY137" s="30" t="s">
        <v>149</v>
      </c>
      <c r="AZ137" s="30" t="s">
        <v>149</v>
      </c>
      <c r="BA137" s="30" t="s">
        <v>149</v>
      </c>
      <c r="BB137" s="30" t="s">
        <v>149</v>
      </c>
      <c r="BC137" s="30" t="s">
        <v>149</v>
      </c>
      <c r="BD137" s="30" t="s">
        <v>148</v>
      </c>
      <c r="BE137" s="30" t="s">
        <v>148</v>
      </c>
      <c r="BF137" s="30" t="s">
        <v>148</v>
      </c>
      <c r="BG137" s="30" t="s">
        <v>148</v>
      </c>
      <c r="BH137" s="30" t="s">
        <v>148</v>
      </c>
      <c r="BI137" s="30" t="s">
        <v>148</v>
      </c>
      <c r="BJ137" s="30" t="s">
        <v>148</v>
      </c>
      <c r="BK137" s="30" t="s">
        <v>148</v>
      </c>
      <c r="BL137" s="30" t="s">
        <v>148</v>
      </c>
      <c r="BM137" s="30" t="s">
        <v>148</v>
      </c>
      <c r="BN137" s="30" t="s">
        <v>148</v>
      </c>
      <c r="BO137" s="30" t="s">
        <v>159</v>
      </c>
      <c r="BP137" s="30" t="s">
        <v>149</v>
      </c>
      <c r="BQ137" s="30" t="s">
        <v>149</v>
      </c>
      <c r="BR137" s="46" t="s">
        <v>149</v>
      </c>
      <c r="BS137" s="30" t="s">
        <v>159</v>
      </c>
      <c r="BT137" s="30" t="s">
        <v>159</v>
      </c>
      <c r="BU137" s="30" t="s">
        <v>159</v>
      </c>
      <c r="BV137" s="30" t="s">
        <v>159</v>
      </c>
      <c r="BW137" s="30" t="s">
        <v>149</v>
      </c>
      <c r="BX137" s="30" t="s">
        <v>149</v>
      </c>
      <c r="BY137" s="30" t="s">
        <v>149</v>
      </c>
      <c r="BZ137" s="30" t="s">
        <v>149</v>
      </c>
      <c r="CA137" s="30" t="s">
        <v>149</v>
      </c>
      <c r="CB137" s="30" t="s">
        <v>149</v>
      </c>
      <c r="CC137" s="30" t="s">
        <v>149</v>
      </c>
      <c r="CD137" s="30" t="s">
        <v>149</v>
      </c>
      <c r="CE137" s="30" t="s">
        <v>160</v>
      </c>
      <c r="CF137" s="30" t="s">
        <v>160</v>
      </c>
      <c r="CG137" s="30" t="s">
        <v>160</v>
      </c>
      <c r="CH137" s="30" t="s">
        <v>160</v>
      </c>
      <c r="CI137" s="30" t="s">
        <v>160</v>
      </c>
      <c r="CJ137" s="30" t="s">
        <v>160</v>
      </c>
      <c r="CK137" s="30" t="s">
        <v>160</v>
      </c>
      <c r="CL137" s="30" t="s">
        <v>160</v>
      </c>
      <c r="CM137" s="30" t="s">
        <v>160</v>
      </c>
      <c r="CN137" s="30" t="s">
        <v>160</v>
      </c>
      <c r="CO137" s="30" t="s">
        <v>160</v>
      </c>
      <c r="CP137" s="30" t="s">
        <v>160</v>
      </c>
      <c r="CQ137" s="30" t="s">
        <v>160</v>
      </c>
      <c r="CR137" s="30" t="s">
        <v>160</v>
      </c>
      <c r="CS137" s="30" t="s">
        <v>160</v>
      </c>
      <c r="CT137" s="30" t="s">
        <v>160</v>
      </c>
      <c r="CU137" s="30" t="s">
        <v>160</v>
      </c>
      <c r="CV137" s="30" t="s">
        <v>160</v>
      </c>
      <c r="CW137" s="30" t="s">
        <v>160</v>
      </c>
      <c r="CX137" s="30" t="s">
        <v>160</v>
      </c>
      <c r="CY137" s="30" t="s">
        <v>160</v>
      </c>
      <c r="CZ137" s="30" t="s">
        <v>160</v>
      </c>
      <c r="DA137" s="30" t="s">
        <v>160</v>
      </c>
      <c r="DB137" s="30" t="s">
        <v>160</v>
      </c>
      <c r="DC137" s="30" t="s">
        <v>160</v>
      </c>
      <c r="DD137" s="30" t="s">
        <v>160</v>
      </c>
      <c r="DE137" s="30" t="s">
        <v>160</v>
      </c>
      <c r="DF137" s="30" t="s">
        <v>149</v>
      </c>
      <c r="DG137" s="30" t="s">
        <v>149</v>
      </c>
      <c r="DH137" s="30" t="s">
        <v>149</v>
      </c>
      <c r="DI137" s="30" t="s">
        <v>149</v>
      </c>
      <c r="DJ137" s="30" t="s">
        <v>150</v>
      </c>
      <c r="DK137" s="30" t="s">
        <v>150</v>
      </c>
      <c r="DL137" s="30" t="s">
        <v>150</v>
      </c>
      <c r="DM137" s="30" t="s">
        <v>150</v>
      </c>
      <c r="DN137" s="30" t="s">
        <v>150</v>
      </c>
      <c r="DO137" s="30" t="s">
        <v>160</v>
      </c>
      <c r="DP137" s="30" t="s">
        <v>160</v>
      </c>
      <c r="DQ137" s="30" t="s">
        <v>160</v>
      </c>
      <c r="DR137" s="30" t="s">
        <v>160</v>
      </c>
      <c r="DS137" s="30" t="s">
        <v>160</v>
      </c>
      <c r="DT137" s="30" t="s">
        <v>160</v>
      </c>
      <c r="DU137" s="30" t="s">
        <v>149</v>
      </c>
      <c r="DV137" s="30" t="s">
        <v>149</v>
      </c>
      <c r="DW137" s="30" t="s">
        <v>149</v>
      </c>
      <c r="DX137" s="30" t="s">
        <v>149</v>
      </c>
      <c r="DY137" s="30" t="s">
        <v>149</v>
      </c>
      <c r="DZ137" s="30" t="s">
        <v>160</v>
      </c>
      <c r="EA137" s="30" t="s">
        <v>149</v>
      </c>
      <c r="EB137" s="30" t="s">
        <v>150</v>
      </c>
      <c r="EC137" s="30" t="s">
        <v>149</v>
      </c>
      <c r="ED137" s="30" t="s">
        <v>149</v>
      </c>
      <c r="EE137" s="30" t="s">
        <v>150</v>
      </c>
      <c r="EF137" s="30" t="s">
        <v>150</v>
      </c>
      <c r="EG137" s="30" t="s">
        <v>632</v>
      </c>
      <c r="EH137" s="30" t="s">
        <v>632</v>
      </c>
      <c r="EI137" s="30" t="s">
        <v>150</v>
      </c>
      <c r="EJ137" s="30" t="s">
        <v>150</v>
      </c>
      <c r="EK137" s="30" t="s">
        <v>150</v>
      </c>
      <c r="EL137" s="30" t="s">
        <v>1213</v>
      </c>
      <c r="EM137" s="30" t="s">
        <v>793</v>
      </c>
      <c r="EN137" s="30" t="s">
        <v>1214</v>
      </c>
      <c r="EO137" s="30" t="s">
        <v>1215</v>
      </c>
      <c r="EP137" s="30" t="s">
        <v>804</v>
      </c>
      <c r="EQ137" s="30" t="s">
        <v>671</v>
      </c>
      <c r="ER137" s="30" t="s">
        <v>797</v>
      </c>
      <c r="ES137" s="30" t="s">
        <v>274</v>
      </c>
    </row>
    <row r="138" spans="1:234" s="2" customFormat="1" ht="22.5" customHeight="1" x14ac:dyDescent="0.35">
      <c r="A138" s="29">
        <v>136</v>
      </c>
      <c r="B138" s="30" t="s">
        <v>1216</v>
      </c>
      <c r="C138" s="31" t="s">
        <v>1207</v>
      </c>
      <c r="D138" s="30" t="s">
        <v>146</v>
      </c>
      <c r="E138" s="30" t="s">
        <v>1185</v>
      </c>
      <c r="F138" s="30">
        <v>52</v>
      </c>
      <c r="G138" s="30">
        <v>5</v>
      </c>
      <c r="H138" s="30" t="s">
        <v>157</v>
      </c>
      <c r="I138" s="30" t="s">
        <v>158</v>
      </c>
      <c r="J138" s="33">
        <v>4500000</v>
      </c>
      <c r="K138" s="30">
        <v>3500000</v>
      </c>
      <c r="L138" s="30">
        <v>2</v>
      </c>
      <c r="M138" s="30" t="s">
        <v>147</v>
      </c>
      <c r="N138" s="30">
        <v>250</v>
      </c>
      <c r="O138" s="30" t="s">
        <v>1208</v>
      </c>
      <c r="P138" s="30">
        <v>10</v>
      </c>
      <c r="Q138" s="30" t="s">
        <v>645</v>
      </c>
      <c r="R138" s="30" t="s">
        <v>149</v>
      </c>
      <c r="S138" s="30" t="s">
        <v>148</v>
      </c>
      <c r="T138" s="30" t="s">
        <v>149</v>
      </c>
      <c r="U138" s="30" t="s">
        <v>149</v>
      </c>
      <c r="V138" s="30" t="s">
        <v>149</v>
      </c>
      <c r="W138" s="30" t="s">
        <v>148</v>
      </c>
      <c r="X138" s="30" t="s">
        <v>149</v>
      </c>
      <c r="Y138" s="30" t="s">
        <v>149</v>
      </c>
      <c r="Z138" s="30" t="s">
        <v>149</v>
      </c>
      <c r="AA138" s="30" t="s">
        <v>148</v>
      </c>
      <c r="AB138" s="30" t="s">
        <v>149</v>
      </c>
      <c r="AC138" s="30" t="s">
        <v>149</v>
      </c>
      <c r="AD138" s="30" t="s">
        <v>148</v>
      </c>
      <c r="AE138" s="30" t="s">
        <v>149</v>
      </c>
      <c r="AF138" s="30" t="s">
        <v>149</v>
      </c>
      <c r="AG138" s="30" t="s">
        <v>149</v>
      </c>
      <c r="AH138" s="30" t="s">
        <v>148</v>
      </c>
      <c r="AI138" s="30" t="s">
        <v>149</v>
      </c>
      <c r="AJ138" s="30" t="s">
        <v>149</v>
      </c>
      <c r="AK138" s="30" t="s">
        <v>149</v>
      </c>
      <c r="AL138" s="30" t="s">
        <v>149</v>
      </c>
      <c r="AM138" s="30" t="s">
        <v>148</v>
      </c>
      <c r="AN138" s="30" t="s">
        <v>149</v>
      </c>
      <c r="AO138" s="30" t="s">
        <v>148</v>
      </c>
      <c r="AP138" s="30" t="s">
        <v>149</v>
      </c>
      <c r="AQ138" s="30" t="s">
        <v>148</v>
      </c>
      <c r="AR138" s="30" t="s">
        <v>149</v>
      </c>
      <c r="AS138" s="30" t="s">
        <v>148</v>
      </c>
      <c r="AT138" s="30" t="s">
        <v>149</v>
      </c>
      <c r="AU138" s="30" t="s">
        <v>149</v>
      </c>
      <c r="AV138" s="30" t="s">
        <v>149</v>
      </c>
      <c r="AW138" s="30" t="s">
        <v>148</v>
      </c>
      <c r="AX138" s="30" t="s">
        <v>149</v>
      </c>
      <c r="AY138" s="30" t="s">
        <v>148</v>
      </c>
      <c r="AZ138" s="30" t="s">
        <v>149</v>
      </c>
      <c r="BA138" s="30" t="s">
        <v>149</v>
      </c>
      <c r="BB138" s="30" t="s">
        <v>148</v>
      </c>
      <c r="BC138" s="30" t="s">
        <v>149</v>
      </c>
      <c r="BD138" s="30" t="s">
        <v>149</v>
      </c>
      <c r="BE138" s="30" t="s">
        <v>149</v>
      </c>
      <c r="BF138" s="30" t="s">
        <v>149</v>
      </c>
      <c r="BG138" s="30" t="s">
        <v>149</v>
      </c>
      <c r="BH138" s="30" t="s">
        <v>148</v>
      </c>
      <c r="BI138" s="30" t="s">
        <v>148</v>
      </c>
      <c r="BJ138" s="30" t="s">
        <v>149</v>
      </c>
      <c r="BK138" s="30" t="s">
        <v>149</v>
      </c>
      <c r="BL138" s="30" t="s">
        <v>149</v>
      </c>
      <c r="BM138" s="30" t="s">
        <v>149</v>
      </c>
      <c r="BN138" s="30" t="s">
        <v>149</v>
      </c>
      <c r="BO138" s="30" t="s">
        <v>159</v>
      </c>
      <c r="BP138" s="30" t="s">
        <v>149</v>
      </c>
      <c r="BQ138" s="30" t="s">
        <v>149</v>
      </c>
      <c r="BR138" s="46" t="s">
        <v>149</v>
      </c>
      <c r="BS138" s="30" t="s">
        <v>159</v>
      </c>
      <c r="BT138" s="30" t="s">
        <v>159</v>
      </c>
      <c r="BU138" s="30" t="s">
        <v>159</v>
      </c>
      <c r="BV138" s="30" t="s">
        <v>159</v>
      </c>
      <c r="BW138" s="30" t="s">
        <v>149</v>
      </c>
      <c r="BX138" s="30" t="s">
        <v>160</v>
      </c>
      <c r="BY138" s="30" t="s">
        <v>160</v>
      </c>
      <c r="BZ138" s="30" t="s">
        <v>160</v>
      </c>
      <c r="CA138" s="30" t="s">
        <v>149</v>
      </c>
      <c r="CB138" s="30" t="s">
        <v>149</v>
      </c>
      <c r="CC138" s="30" t="s">
        <v>160</v>
      </c>
      <c r="CD138" s="30" t="s">
        <v>149</v>
      </c>
      <c r="CE138" s="30" t="s">
        <v>149</v>
      </c>
      <c r="CF138" s="30" t="s">
        <v>160</v>
      </c>
      <c r="CG138" s="30" t="s">
        <v>149</v>
      </c>
      <c r="CH138" s="30" t="s">
        <v>160</v>
      </c>
      <c r="CI138" s="30" t="s">
        <v>149</v>
      </c>
      <c r="CJ138" s="30" t="s">
        <v>160</v>
      </c>
      <c r="CK138" s="30" t="s">
        <v>149</v>
      </c>
      <c r="CL138" s="30" t="s">
        <v>160</v>
      </c>
      <c r="CM138" s="30" t="s">
        <v>149</v>
      </c>
      <c r="CN138" s="30" t="s">
        <v>149</v>
      </c>
      <c r="CO138" s="30" t="s">
        <v>149</v>
      </c>
      <c r="CP138" s="30" t="s">
        <v>149</v>
      </c>
      <c r="CQ138" s="30" t="s">
        <v>149</v>
      </c>
      <c r="CR138" s="30" t="s">
        <v>149</v>
      </c>
      <c r="CS138" s="30" t="s">
        <v>160</v>
      </c>
      <c r="CT138" s="30" t="s">
        <v>149</v>
      </c>
      <c r="CU138" s="30" t="s">
        <v>149</v>
      </c>
      <c r="CV138" s="30" t="s">
        <v>160</v>
      </c>
      <c r="CW138" s="30" t="s">
        <v>149</v>
      </c>
      <c r="CX138" s="30" t="s">
        <v>149</v>
      </c>
      <c r="CY138" s="30" t="s">
        <v>149</v>
      </c>
      <c r="CZ138" s="30" t="s">
        <v>149</v>
      </c>
      <c r="DA138" s="30" t="s">
        <v>160</v>
      </c>
      <c r="DB138" s="30" t="s">
        <v>149</v>
      </c>
      <c r="DC138" s="30" t="s">
        <v>149</v>
      </c>
      <c r="DD138" s="30" t="s">
        <v>160</v>
      </c>
      <c r="DE138" s="30" t="s">
        <v>149</v>
      </c>
      <c r="DF138" s="30" t="s">
        <v>160</v>
      </c>
      <c r="DG138" s="30" t="s">
        <v>149</v>
      </c>
      <c r="DH138" s="30" t="s">
        <v>160</v>
      </c>
      <c r="DI138" s="30" t="s">
        <v>149</v>
      </c>
      <c r="DJ138" s="30" t="s">
        <v>160</v>
      </c>
      <c r="DK138" s="30" t="s">
        <v>149</v>
      </c>
      <c r="DL138" s="30" t="s">
        <v>149</v>
      </c>
      <c r="DM138" s="30" t="s">
        <v>160</v>
      </c>
      <c r="DN138" s="30" t="s">
        <v>150</v>
      </c>
      <c r="DO138" s="30" t="s">
        <v>149</v>
      </c>
      <c r="DP138" s="30" t="s">
        <v>160</v>
      </c>
      <c r="DQ138" s="30" t="s">
        <v>149</v>
      </c>
      <c r="DR138" s="30" t="s">
        <v>160</v>
      </c>
      <c r="DS138" s="30" t="s">
        <v>149</v>
      </c>
      <c r="DT138" s="30" t="s">
        <v>160</v>
      </c>
      <c r="DU138" s="30" t="s">
        <v>149</v>
      </c>
      <c r="DV138" s="30" t="s">
        <v>160</v>
      </c>
      <c r="DW138" s="30" t="s">
        <v>149</v>
      </c>
      <c r="DX138" s="30" t="s">
        <v>160</v>
      </c>
      <c r="DY138" s="30" t="s">
        <v>149</v>
      </c>
      <c r="DZ138" s="30" t="s">
        <v>160</v>
      </c>
      <c r="EA138" s="30" t="s">
        <v>149</v>
      </c>
      <c r="EB138" s="30" t="s">
        <v>149</v>
      </c>
      <c r="EC138" s="30" t="s">
        <v>149</v>
      </c>
      <c r="ED138" s="30" t="s">
        <v>149</v>
      </c>
      <c r="EE138" s="30" t="s">
        <v>149</v>
      </c>
      <c r="EF138" s="30" t="s">
        <v>148</v>
      </c>
      <c r="EG138" s="30" t="s">
        <v>149</v>
      </c>
      <c r="EH138" s="30" t="s">
        <v>149</v>
      </c>
      <c r="EI138" s="30" t="s">
        <v>149</v>
      </c>
      <c r="EJ138" s="30" t="s">
        <v>149</v>
      </c>
      <c r="EK138" s="30" t="s">
        <v>149</v>
      </c>
      <c r="EL138" s="30" t="s">
        <v>1217</v>
      </c>
      <c r="EM138" s="30" t="s">
        <v>1218</v>
      </c>
      <c r="EN138" s="30" t="s">
        <v>1219</v>
      </c>
      <c r="EO138" s="30" t="s">
        <v>1220</v>
      </c>
      <c r="EP138" s="30" t="s">
        <v>1221</v>
      </c>
      <c r="EQ138" s="30" t="s">
        <v>1222</v>
      </c>
      <c r="ER138" s="30" t="s">
        <v>1223</v>
      </c>
      <c r="ES138" s="30" t="s">
        <v>1224</v>
      </c>
    </row>
    <row r="139" spans="1:234" s="2" customFormat="1" ht="22.5" customHeight="1" x14ac:dyDescent="0.35">
      <c r="A139" s="29">
        <v>137</v>
      </c>
      <c r="B139" s="30" t="s">
        <v>1225</v>
      </c>
      <c r="C139" s="31" t="s">
        <v>1226</v>
      </c>
      <c r="D139" s="30" t="s">
        <v>146</v>
      </c>
      <c r="E139" s="30" t="s">
        <v>1227</v>
      </c>
      <c r="F139" s="30">
        <v>42</v>
      </c>
      <c r="G139" s="30">
        <v>5</v>
      </c>
      <c r="H139" s="30" t="s">
        <v>157</v>
      </c>
      <c r="I139" s="30" t="s">
        <v>172</v>
      </c>
      <c r="J139" s="33">
        <v>5000000</v>
      </c>
      <c r="K139" s="30">
        <v>3500000</v>
      </c>
      <c r="L139" s="30">
        <v>2</v>
      </c>
      <c r="M139" s="30" t="s">
        <v>147</v>
      </c>
      <c r="N139" s="30">
        <v>250</v>
      </c>
      <c r="O139" s="30" t="s">
        <v>1208</v>
      </c>
      <c r="P139" s="30">
        <v>10</v>
      </c>
      <c r="Q139" s="30" t="s">
        <v>645</v>
      </c>
      <c r="R139" s="30" t="s">
        <v>148</v>
      </c>
      <c r="S139" s="30" t="s">
        <v>148</v>
      </c>
      <c r="T139" s="30" t="s">
        <v>148</v>
      </c>
      <c r="U139" s="30" t="s">
        <v>148</v>
      </c>
      <c r="V139" s="30" t="s">
        <v>148</v>
      </c>
      <c r="W139" s="30" t="s">
        <v>148</v>
      </c>
      <c r="X139" s="30" t="s">
        <v>148</v>
      </c>
      <c r="Y139" s="30" t="s">
        <v>148</v>
      </c>
      <c r="Z139" s="30" t="s">
        <v>148</v>
      </c>
      <c r="AA139" s="30" t="s">
        <v>148</v>
      </c>
      <c r="AB139" s="30" t="s">
        <v>148</v>
      </c>
      <c r="AC139" s="30" t="s">
        <v>148</v>
      </c>
      <c r="AD139" s="30" t="s">
        <v>148</v>
      </c>
      <c r="AE139" s="30" t="s">
        <v>148</v>
      </c>
      <c r="AF139" s="30" t="s">
        <v>148</v>
      </c>
      <c r="AG139" s="30" t="s">
        <v>148</v>
      </c>
      <c r="AH139" s="30" t="s">
        <v>148</v>
      </c>
      <c r="AI139" s="30" t="s">
        <v>148</v>
      </c>
      <c r="AJ139" s="30" t="s">
        <v>148</v>
      </c>
      <c r="AK139" s="30" t="s">
        <v>148</v>
      </c>
      <c r="AL139" s="30" t="s">
        <v>148</v>
      </c>
      <c r="AM139" s="30" t="s">
        <v>148</v>
      </c>
      <c r="AN139" s="30" t="s">
        <v>148</v>
      </c>
      <c r="AO139" s="30" t="s">
        <v>148</v>
      </c>
      <c r="AP139" s="30" t="s">
        <v>148</v>
      </c>
      <c r="AQ139" s="30" t="s">
        <v>148</v>
      </c>
      <c r="AR139" s="30" t="s">
        <v>148</v>
      </c>
      <c r="AS139" s="30" t="s">
        <v>148</v>
      </c>
      <c r="AT139" s="30" t="s">
        <v>148</v>
      </c>
      <c r="AU139" s="30" t="s">
        <v>148</v>
      </c>
      <c r="AV139" s="30" t="s">
        <v>148</v>
      </c>
      <c r="AW139" s="30" t="s">
        <v>148</v>
      </c>
      <c r="AX139" s="30" t="s">
        <v>148</v>
      </c>
      <c r="AY139" s="30" t="s">
        <v>148</v>
      </c>
      <c r="AZ139" s="30" t="s">
        <v>148</v>
      </c>
      <c r="BA139" s="30" t="s">
        <v>148</v>
      </c>
      <c r="BB139" s="30" t="s">
        <v>148</v>
      </c>
      <c r="BC139" s="30" t="s">
        <v>148</v>
      </c>
      <c r="BD139" s="30" t="s">
        <v>149</v>
      </c>
      <c r="BE139" s="30" t="s">
        <v>149</v>
      </c>
      <c r="BF139" s="30" t="s">
        <v>149</v>
      </c>
      <c r="BG139" s="30" t="s">
        <v>148</v>
      </c>
      <c r="BH139" s="30" t="s">
        <v>149</v>
      </c>
      <c r="BI139" s="30" t="s">
        <v>149</v>
      </c>
      <c r="BJ139" s="30" t="s">
        <v>149</v>
      </c>
      <c r="BK139" s="30" t="s">
        <v>149</v>
      </c>
      <c r="BL139" s="30" t="s">
        <v>149</v>
      </c>
      <c r="BM139" s="30" t="s">
        <v>149</v>
      </c>
      <c r="BN139" s="30" t="s">
        <v>149</v>
      </c>
      <c r="BO139" s="30" t="s">
        <v>150</v>
      </c>
      <c r="BP139" s="30" t="s">
        <v>150</v>
      </c>
      <c r="BQ139" s="30" t="s">
        <v>150</v>
      </c>
      <c r="BR139" s="30" t="s">
        <v>150</v>
      </c>
      <c r="BS139" s="30" t="s">
        <v>150</v>
      </c>
      <c r="BT139" s="30" t="s">
        <v>150</v>
      </c>
      <c r="BU139" s="30" t="s">
        <v>150</v>
      </c>
      <c r="BV139" s="30" t="s">
        <v>150</v>
      </c>
      <c r="BW139" s="30" t="s">
        <v>149</v>
      </c>
      <c r="BX139" s="30" t="s">
        <v>149</v>
      </c>
      <c r="BY139" s="30" t="s">
        <v>149</v>
      </c>
      <c r="BZ139" s="30" t="s">
        <v>149</v>
      </c>
      <c r="CA139" s="30" t="s">
        <v>149</v>
      </c>
      <c r="CB139" s="30" t="s">
        <v>149</v>
      </c>
      <c r="CC139" s="30" t="s">
        <v>149</v>
      </c>
      <c r="CD139" s="30" t="s">
        <v>149</v>
      </c>
      <c r="CE139" s="30" t="s">
        <v>149</v>
      </c>
      <c r="CF139" s="30" t="s">
        <v>149</v>
      </c>
      <c r="CG139" s="30" t="s">
        <v>149</v>
      </c>
      <c r="CH139" s="30" t="s">
        <v>149</v>
      </c>
      <c r="CI139" s="30" t="s">
        <v>149</v>
      </c>
      <c r="CJ139" s="30" t="s">
        <v>149</v>
      </c>
      <c r="CK139" s="30" t="s">
        <v>149</v>
      </c>
      <c r="CL139" s="30" t="s">
        <v>149</v>
      </c>
      <c r="CM139" s="30" t="s">
        <v>149</v>
      </c>
      <c r="CN139" s="30" t="s">
        <v>149</v>
      </c>
      <c r="CO139" s="30" t="s">
        <v>149</v>
      </c>
      <c r="CP139" s="30" t="s">
        <v>149</v>
      </c>
      <c r="CQ139" s="30" t="s">
        <v>149</v>
      </c>
      <c r="CR139" s="30" t="s">
        <v>149</v>
      </c>
      <c r="CS139" s="30" t="s">
        <v>149</v>
      </c>
      <c r="CT139" s="30" t="s">
        <v>149</v>
      </c>
      <c r="CU139" s="30" t="s">
        <v>149</v>
      </c>
      <c r="CV139" s="30" t="s">
        <v>149</v>
      </c>
      <c r="CW139" s="30" t="s">
        <v>149</v>
      </c>
      <c r="CX139" s="30" t="s">
        <v>149</v>
      </c>
      <c r="CY139" s="30" t="s">
        <v>149</v>
      </c>
      <c r="CZ139" s="30" t="s">
        <v>149</v>
      </c>
      <c r="DA139" s="30" t="s">
        <v>149</v>
      </c>
      <c r="DB139" s="30" t="s">
        <v>149</v>
      </c>
      <c r="DC139" s="30" t="s">
        <v>149</v>
      </c>
      <c r="DD139" s="30" t="s">
        <v>149</v>
      </c>
      <c r="DE139" s="30" t="s">
        <v>149</v>
      </c>
      <c r="DF139" s="30" t="s">
        <v>149</v>
      </c>
      <c r="DG139" s="30" t="s">
        <v>149</v>
      </c>
      <c r="DH139" s="30" t="s">
        <v>160</v>
      </c>
      <c r="DI139" s="30" t="s">
        <v>149</v>
      </c>
      <c r="DJ139" s="30" t="s">
        <v>149</v>
      </c>
      <c r="DK139" s="30" t="s">
        <v>149</v>
      </c>
      <c r="DL139" s="30" t="s">
        <v>149</v>
      </c>
      <c r="DM139" s="30" t="s">
        <v>149</v>
      </c>
      <c r="DN139" s="30" t="s">
        <v>149</v>
      </c>
      <c r="DO139" s="30" t="s">
        <v>149</v>
      </c>
      <c r="DP139" s="30" t="s">
        <v>149</v>
      </c>
      <c r="DQ139" s="30" t="s">
        <v>149</v>
      </c>
      <c r="DR139" s="30" t="s">
        <v>149</v>
      </c>
      <c r="DS139" s="30" t="s">
        <v>149</v>
      </c>
      <c r="DT139" s="30" t="s">
        <v>149</v>
      </c>
      <c r="DU139" s="30" t="s">
        <v>149</v>
      </c>
      <c r="DV139" s="30" t="s">
        <v>149</v>
      </c>
      <c r="DW139" s="30" t="s">
        <v>149</v>
      </c>
      <c r="DX139" s="30" t="s">
        <v>149</v>
      </c>
      <c r="DY139" s="30" t="s">
        <v>149</v>
      </c>
      <c r="DZ139" s="30" t="s">
        <v>149</v>
      </c>
      <c r="EA139" s="30" t="s">
        <v>149</v>
      </c>
      <c r="EB139" s="30" t="s">
        <v>149</v>
      </c>
      <c r="EC139" s="30" t="s">
        <v>149</v>
      </c>
      <c r="ED139" s="30" t="s">
        <v>149</v>
      </c>
      <c r="EE139" s="30" t="s">
        <v>149</v>
      </c>
      <c r="EF139" s="30" t="s">
        <v>149</v>
      </c>
      <c r="EG139" s="30" t="s">
        <v>149</v>
      </c>
      <c r="EH139" s="30" t="s">
        <v>149</v>
      </c>
      <c r="EI139" s="30" t="s">
        <v>149</v>
      </c>
      <c r="EJ139" s="30" t="s">
        <v>149</v>
      </c>
      <c r="EK139" s="30" t="s">
        <v>149</v>
      </c>
      <c r="EL139" s="30" t="s">
        <v>1228</v>
      </c>
      <c r="EM139" s="30" t="s">
        <v>1229</v>
      </c>
      <c r="EN139" s="30" t="s">
        <v>1230</v>
      </c>
      <c r="EO139" s="30" t="s">
        <v>1231</v>
      </c>
      <c r="EP139" s="30" t="s">
        <v>1232</v>
      </c>
      <c r="EQ139" s="30" t="s">
        <v>820</v>
      </c>
      <c r="ER139" s="30" t="s">
        <v>1233</v>
      </c>
      <c r="ES139" s="30" t="s">
        <v>274</v>
      </c>
    </row>
    <row r="140" spans="1:234" s="2" customFormat="1" ht="22.5" customHeight="1" x14ac:dyDescent="0.35">
      <c r="A140" s="29">
        <v>138</v>
      </c>
      <c r="B140" s="30" t="s">
        <v>1234</v>
      </c>
      <c r="C140" s="31" t="s">
        <v>789</v>
      </c>
      <c r="D140" s="30" t="s">
        <v>146</v>
      </c>
      <c r="E140" s="30" t="s">
        <v>1185</v>
      </c>
      <c r="F140" s="30">
        <v>54</v>
      </c>
      <c r="G140" s="30">
        <v>4</v>
      </c>
      <c r="H140" s="30" t="s">
        <v>157</v>
      </c>
      <c r="I140" s="30" t="s">
        <v>158</v>
      </c>
      <c r="J140" s="33">
        <v>4000000</v>
      </c>
      <c r="K140" s="30">
        <v>3500000</v>
      </c>
      <c r="L140" s="30">
        <v>1</v>
      </c>
      <c r="M140" s="30" t="s">
        <v>147</v>
      </c>
      <c r="N140" s="30">
        <v>135</v>
      </c>
      <c r="O140" s="30">
        <v>1</v>
      </c>
      <c r="P140" s="30">
        <v>9</v>
      </c>
      <c r="Q140" s="30" t="s">
        <v>645</v>
      </c>
      <c r="R140" s="30" t="s">
        <v>148</v>
      </c>
      <c r="S140" s="30" t="s">
        <v>149</v>
      </c>
      <c r="T140" s="30" t="s">
        <v>148</v>
      </c>
      <c r="U140" s="30" t="s">
        <v>148</v>
      </c>
      <c r="V140" s="30" t="s">
        <v>148</v>
      </c>
      <c r="W140" s="30" t="s">
        <v>148</v>
      </c>
      <c r="X140" s="30" t="s">
        <v>148</v>
      </c>
      <c r="Y140" s="30" t="s">
        <v>148</v>
      </c>
      <c r="Z140" s="30" t="s">
        <v>149</v>
      </c>
      <c r="AA140" s="30" t="s">
        <v>149</v>
      </c>
      <c r="AB140" s="30" t="s">
        <v>148</v>
      </c>
      <c r="AC140" s="30" t="s">
        <v>148</v>
      </c>
      <c r="AD140" s="30" t="s">
        <v>148</v>
      </c>
      <c r="AE140" s="30" t="s">
        <v>148</v>
      </c>
      <c r="AF140" s="30" t="s">
        <v>148</v>
      </c>
      <c r="AG140" s="30" t="s">
        <v>148</v>
      </c>
      <c r="AH140" s="30" t="s">
        <v>148</v>
      </c>
      <c r="AI140" s="30" t="s">
        <v>148</v>
      </c>
      <c r="AJ140" s="30" t="s">
        <v>148</v>
      </c>
      <c r="AK140" s="30" t="s">
        <v>148</v>
      </c>
      <c r="AL140" s="30" t="s">
        <v>148</v>
      </c>
      <c r="AM140" s="30" t="s">
        <v>148</v>
      </c>
      <c r="AN140" s="30" t="s">
        <v>148</v>
      </c>
      <c r="AO140" s="30" t="s">
        <v>148</v>
      </c>
      <c r="AP140" s="30" t="s">
        <v>148</v>
      </c>
      <c r="AQ140" s="30" t="s">
        <v>148</v>
      </c>
      <c r="AR140" s="30" t="s">
        <v>148</v>
      </c>
      <c r="AS140" s="30" t="s">
        <v>148</v>
      </c>
      <c r="AT140" s="30" t="s">
        <v>148</v>
      </c>
      <c r="AU140" s="30" t="s">
        <v>148</v>
      </c>
      <c r="AV140" s="30" t="s">
        <v>148</v>
      </c>
      <c r="AW140" s="30" t="s">
        <v>149</v>
      </c>
      <c r="AX140" s="30" t="s">
        <v>149</v>
      </c>
      <c r="AY140" s="30" t="s">
        <v>149</v>
      </c>
      <c r="AZ140" s="30" t="s">
        <v>149</v>
      </c>
      <c r="BA140" s="30" t="s">
        <v>149</v>
      </c>
      <c r="BB140" s="30" t="s">
        <v>149</v>
      </c>
      <c r="BC140" s="30" t="s">
        <v>149</v>
      </c>
      <c r="BD140" s="30" t="s">
        <v>149</v>
      </c>
      <c r="BE140" s="30" t="s">
        <v>149</v>
      </c>
      <c r="BF140" s="30" t="s">
        <v>149</v>
      </c>
      <c r="BG140" s="30" t="s">
        <v>149</v>
      </c>
      <c r="BH140" s="30" t="s">
        <v>149</v>
      </c>
      <c r="BI140" s="30" t="s">
        <v>149</v>
      </c>
      <c r="BJ140" s="30" t="s">
        <v>149</v>
      </c>
      <c r="BK140" s="30" t="s">
        <v>149</v>
      </c>
      <c r="BL140" s="30" t="s">
        <v>148</v>
      </c>
      <c r="BM140" s="30" t="s">
        <v>148</v>
      </c>
      <c r="BN140" s="30" t="s">
        <v>149</v>
      </c>
      <c r="BO140" s="30" t="s">
        <v>150</v>
      </c>
      <c r="BP140" s="30" t="s">
        <v>150</v>
      </c>
      <c r="BQ140" s="30" t="s">
        <v>150</v>
      </c>
      <c r="BR140" s="30" t="s">
        <v>150</v>
      </c>
      <c r="BS140" s="30" t="s">
        <v>150</v>
      </c>
      <c r="BT140" s="30" t="s">
        <v>150</v>
      </c>
      <c r="BU140" s="30" t="s">
        <v>159</v>
      </c>
      <c r="BV140" s="30" t="s">
        <v>150</v>
      </c>
      <c r="BW140" s="30" t="s">
        <v>149</v>
      </c>
      <c r="BX140" s="30" t="s">
        <v>149</v>
      </c>
      <c r="BY140" s="30" t="s">
        <v>149</v>
      </c>
      <c r="BZ140" s="30" t="s">
        <v>149</v>
      </c>
      <c r="CA140" s="30" t="s">
        <v>149</v>
      </c>
      <c r="CB140" s="30" t="s">
        <v>149</v>
      </c>
      <c r="CC140" s="30" t="s">
        <v>149</v>
      </c>
      <c r="CD140" s="30" t="s">
        <v>149</v>
      </c>
      <c r="CE140" s="30" t="s">
        <v>149</v>
      </c>
      <c r="CF140" s="30" t="s">
        <v>149</v>
      </c>
      <c r="CG140" s="30" t="s">
        <v>149</v>
      </c>
      <c r="CH140" s="30" t="s">
        <v>149</v>
      </c>
      <c r="CI140" s="30" t="s">
        <v>149</v>
      </c>
      <c r="CJ140" s="30" t="s">
        <v>149</v>
      </c>
      <c r="CK140" s="30" t="s">
        <v>149</v>
      </c>
      <c r="CL140" s="30" t="s">
        <v>149</v>
      </c>
      <c r="CM140" s="30" t="s">
        <v>149</v>
      </c>
      <c r="CN140" s="30" t="s">
        <v>149</v>
      </c>
      <c r="CO140" s="30" t="s">
        <v>149</v>
      </c>
      <c r="CP140" s="30" t="s">
        <v>149</v>
      </c>
      <c r="CQ140" s="30" t="s">
        <v>149</v>
      </c>
      <c r="CR140" s="30" t="s">
        <v>149</v>
      </c>
      <c r="CS140" s="30" t="s">
        <v>149</v>
      </c>
      <c r="CT140" s="30" t="s">
        <v>149</v>
      </c>
      <c r="CU140" s="30" t="s">
        <v>149</v>
      </c>
      <c r="CV140" s="30" t="s">
        <v>149</v>
      </c>
      <c r="CW140" s="30" t="s">
        <v>149</v>
      </c>
      <c r="CX140" s="30" t="s">
        <v>149</v>
      </c>
      <c r="CY140" s="30" t="s">
        <v>149</v>
      </c>
      <c r="CZ140" s="30" t="s">
        <v>149</v>
      </c>
      <c r="DA140" s="30" t="s">
        <v>149</v>
      </c>
      <c r="DB140" s="30" t="s">
        <v>149</v>
      </c>
      <c r="DC140" s="30" t="s">
        <v>149</v>
      </c>
      <c r="DD140" s="30" t="s">
        <v>149</v>
      </c>
      <c r="DE140" s="30" t="s">
        <v>149</v>
      </c>
      <c r="DF140" s="30" t="s">
        <v>149</v>
      </c>
      <c r="DG140" s="30" t="s">
        <v>149</v>
      </c>
      <c r="DH140" s="30" t="s">
        <v>149</v>
      </c>
      <c r="DI140" s="30" t="s">
        <v>149</v>
      </c>
      <c r="DJ140" s="30" t="s">
        <v>149</v>
      </c>
      <c r="DK140" s="30" t="s">
        <v>149</v>
      </c>
      <c r="DL140" s="30" t="s">
        <v>149</v>
      </c>
      <c r="DM140" s="30" t="s">
        <v>149</v>
      </c>
      <c r="DN140" s="30" t="s">
        <v>150</v>
      </c>
      <c r="DO140" s="30" t="s">
        <v>149</v>
      </c>
      <c r="DP140" s="30" t="s">
        <v>149</v>
      </c>
      <c r="DQ140" s="30" t="s">
        <v>149</v>
      </c>
      <c r="DR140" s="30" t="s">
        <v>149</v>
      </c>
      <c r="DS140" s="30" t="s">
        <v>149</v>
      </c>
      <c r="DT140" s="30" t="s">
        <v>149</v>
      </c>
      <c r="DU140" s="30" t="s">
        <v>149</v>
      </c>
      <c r="DV140" s="30" t="s">
        <v>149</v>
      </c>
      <c r="DW140" s="30" t="s">
        <v>149</v>
      </c>
      <c r="DX140" s="30" t="s">
        <v>149</v>
      </c>
      <c r="DY140" s="30" t="s">
        <v>149</v>
      </c>
      <c r="DZ140" s="30" t="s">
        <v>149</v>
      </c>
      <c r="EA140" s="30" t="s">
        <v>149</v>
      </c>
      <c r="EB140" s="30" t="s">
        <v>149</v>
      </c>
      <c r="EC140" s="30" t="s">
        <v>149</v>
      </c>
      <c r="ED140" s="30" t="s">
        <v>149</v>
      </c>
      <c r="EE140" s="30" t="s">
        <v>149</v>
      </c>
      <c r="EF140" s="30" t="s">
        <v>149</v>
      </c>
      <c r="EG140" s="30" t="s">
        <v>149</v>
      </c>
      <c r="EH140" s="30" t="s">
        <v>149</v>
      </c>
      <c r="EI140" s="30" t="s">
        <v>149</v>
      </c>
      <c r="EJ140" s="30" t="s">
        <v>149</v>
      </c>
      <c r="EK140" s="30" t="s">
        <v>149</v>
      </c>
      <c r="EL140" s="30" t="s">
        <v>1228</v>
      </c>
      <c r="EM140" s="30" t="s">
        <v>1229</v>
      </c>
      <c r="EN140" s="30" t="s">
        <v>1235</v>
      </c>
      <c r="EO140" s="30" t="s">
        <v>1236</v>
      </c>
      <c r="EP140" s="30" t="s">
        <v>1232</v>
      </c>
      <c r="EQ140" s="30" t="s">
        <v>820</v>
      </c>
      <c r="ER140" s="30" t="s">
        <v>1233</v>
      </c>
      <c r="ES140" s="30" t="s">
        <v>274</v>
      </c>
    </row>
    <row r="141" spans="1:234" s="2" customFormat="1" ht="22.5" customHeight="1" x14ac:dyDescent="0.35">
      <c r="A141" s="29">
        <v>139</v>
      </c>
      <c r="B141" s="30" t="s">
        <v>1237</v>
      </c>
      <c r="C141" s="31" t="s">
        <v>1207</v>
      </c>
      <c r="D141" s="30" t="s">
        <v>146</v>
      </c>
      <c r="E141" s="30" t="s">
        <v>1185</v>
      </c>
      <c r="F141" s="30">
        <v>56</v>
      </c>
      <c r="G141" s="30">
        <v>4</v>
      </c>
      <c r="H141" s="30" t="s">
        <v>157</v>
      </c>
      <c r="I141" s="30" t="s">
        <v>172</v>
      </c>
      <c r="J141" s="33">
        <v>5000000</v>
      </c>
      <c r="K141" s="30">
        <v>3500000</v>
      </c>
      <c r="L141" s="30">
        <v>2</v>
      </c>
      <c r="M141" s="30" t="s">
        <v>147</v>
      </c>
      <c r="N141" s="30">
        <v>250</v>
      </c>
      <c r="O141" s="30" t="s">
        <v>1208</v>
      </c>
      <c r="P141" s="30">
        <v>10</v>
      </c>
      <c r="Q141" s="30" t="s">
        <v>645</v>
      </c>
      <c r="R141" s="30" t="s">
        <v>148</v>
      </c>
      <c r="S141" s="30" t="s">
        <v>148</v>
      </c>
      <c r="T141" s="30" t="s">
        <v>148</v>
      </c>
      <c r="U141" s="30" t="s">
        <v>148</v>
      </c>
      <c r="V141" s="30" t="s">
        <v>148</v>
      </c>
      <c r="W141" s="30" t="s">
        <v>148</v>
      </c>
      <c r="X141" s="30" t="s">
        <v>148</v>
      </c>
      <c r="Y141" s="30" t="s">
        <v>148</v>
      </c>
      <c r="Z141" s="30" t="s">
        <v>148</v>
      </c>
      <c r="AA141" s="30" t="s">
        <v>148</v>
      </c>
      <c r="AB141" s="30" t="s">
        <v>148</v>
      </c>
      <c r="AC141" s="30" t="s">
        <v>148</v>
      </c>
      <c r="AD141" s="30" t="s">
        <v>148</v>
      </c>
      <c r="AE141" s="30" t="s">
        <v>148</v>
      </c>
      <c r="AF141" s="30" t="s">
        <v>148</v>
      </c>
      <c r="AG141" s="30" t="s">
        <v>148</v>
      </c>
      <c r="AH141" s="30" t="s">
        <v>148</v>
      </c>
      <c r="AI141" s="30" t="s">
        <v>148</v>
      </c>
      <c r="AJ141" s="30" t="s">
        <v>148</v>
      </c>
      <c r="AK141" s="30" t="s">
        <v>148</v>
      </c>
      <c r="AL141" s="30" t="s">
        <v>148</v>
      </c>
      <c r="AM141" s="30" t="s">
        <v>148</v>
      </c>
      <c r="AN141" s="30" t="s">
        <v>148</v>
      </c>
      <c r="AO141" s="30" t="s">
        <v>148</v>
      </c>
      <c r="AP141" s="30" t="s">
        <v>148</v>
      </c>
      <c r="AQ141" s="30" t="s">
        <v>149</v>
      </c>
      <c r="AR141" s="30" t="s">
        <v>149</v>
      </c>
      <c r="AS141" s="30" t="s">
        <v>1238</v>
      </c>
      <c r="AT141" s="30" t="s">
        <v>149</v>
      </c>
      <c r="AU141" s="30" t="s">
        <v>149</v>
      </c>
      <c r="AV141" s="30" t="s">
        <v>149</v>
      </c>
      <c r="AW141" s="30" t="s">
        <v>149</v>
      </c>
      <c r="AX141" s="30" t="s">
        <v>149</v>
      </c>
      <c r="AY141" s="30" t="s">
        <v>149</v>
      </c>
      <c r="AZ141" s="30" t="s">
        <v>149</v>
      </c>
      <c r="BA141" s="30" t="s">
        <v>149</v>
      </c>
      <c r="BB141" s="30" t="s">
        <v>149</v>
      </c>
      <c r="BC141" s="30" t="s">
        <v>149</v>
      </c>
      <c r="BD141" s="30" t="s">
        <v>149</v>
      </c>
      <c r="BE141" s="30" t="s">
        <v>149</v>
      </c>
      <c r="BF141" s="30" t="s">
        <v>149</v>
      </c>
      <c r="BG141" s="30" t="s">
        <v>148</v>
      </c>
      <c r="BH141" s="30" t="s">
        <v>149</v>
      </c>
      <c r="BI141" s="30" t="s">
        <v>149</v>
      </c>
      <c r="BJ141" s="30" t="s">
        <v>149</v>
      </c>
      <c r="BK141" s="30" t="s">
        <v>149</v>
      </c>
      <c r="BL141" s="30" t="s">
        <v>148</v>
      </c>
      <c r="BM141" s="30" t="s">
        <v>148</v>
      </c>
      <c r="BN141" s="30" t="s">
        <v>149</v>
      </c>
      <c r="BO141" s="30" t="s">
        <v>150</v>
      </c>
      <c r="BP141" s="30" t="s">
        <v>150</v>
      </c>
      <c r="BQ141" s="30" t="s">
        <v>150</v>
      </c>
      <c r="BR141" s="30" t="s">
        <v>150</v>
      </c>
      <c r="BS141" s="30" t="s">
        <v>150</v>
      </c>
      <c r="BT141" s="30" t="s">
        <v>159</v>
      </c>
      <c r="BU141" s="30" t="s">
        <v>159</v>
      </c>
      <c r="BV141" s="30" t="s">
        <v>150</v>
      </c>
      <c r="BW141" s="30" t="s">
        <v>149</v>
      </c>
      <c r="BX141" s="30" t="s">
        <v>149</v>
      </c>
      <c r="BY141" s="30" t="s">
        <v>149</v>
      </c>
      <c r="BZ141" s="30" t="s">
        <v>149</v>
      </c>
      <c r="CA141" s="30" t="s">
        <v>149</v>
      </c>
      <c r="CB141" s="30" t="s">
        <v>149</v>
      </c>
      <c r="CC141" s="30" t="s">
        <v>149</v>
      </c>
      <c r="CD141" s="30" t="s">
        <v>149</v>
      </c>
      <c r="CE141" s="30" t="s">
        <v>149</v>
      </c>
      <c r="CF141" s="30" t="s">
        <v>149</v>
      </c>
      <c r="CG141" s="30" t="s">
        <v>149</v>
      </c>
      <c r="CH141" s="30" t="s">
        <v>149</v>
      </c>
      <c r="CI141" s="30" t="s">
        <v>149</v>
      </c>
      <c r="CJ141" s="30" t="s">
        <v>149</v>
      </c>
      <c r="CK141" s="30" t="s">
        <v>149</v>
      </c>
      <c r="CL141" s="30" t="s">
        <v>149</v>
      </c>
      <c r="CM141" s="30" t="s">
        <v>149</v>
      </c>
      <c r="CN141" s="30" t="s">
        <v>149</v>
      </c>
      <c r="CO141" s="30" t="s">
        <v>149</v>
      </c>
      <c r="CP141" s="30" t="s">
        <v>149</v>
      </c>
      <c r="CQ141" s="30" t="s">
        <v>149</v>
      </c>
      <c r="CR141" s="30" t="s">
        <v>149</v>
      </c>
      <c r="CS141" s="30" t="s">
        <v>149</v>
      </c>
      <c r="CT141" s="30" t="s">
        <v>149</v>
      </c>
      <c r="CU141" s="30" t="s">
        <v>149</v>
      </c>
      <c r="CV141" s="30" t="s">
        <v>149</v>
      </c>
      <c r="CW141" s="30" t="s">
        <v>149</v>
      </c>
      <c r="CX141" s="30" t="s">
        <v>149</v>
      </c>
      <c r="CY141" s="30" t="s">
        <v>149</v>
      </c>
      <c r="CZ141" s="30" t="s">
        <v>149</v>
      </c>
      <c r="DA141" s="30" t="s">
        <v>149</v>
      </c>
      <c r="DB141" s="30" t="s">
        <v>149</v>
      </c>
      <c r="DC141" s="30" t="s">
        <v>149</v>
      </c>
      <c r="DD141" s="30" t="s">
        <v>149</v>
      </c>
      <c r="DE141" s="30" t="s">
        <v>149</v>
      </c>
      <c r="DF141" s="30" t="s">
        <v>149</v>
      </c>
      <c r="DG141" s="30" t="s">
        <v>149</v>
      </c>
      <c r="DH141" s="30" t="s">
        <v>149</v>
      </c>
      <c r="DI141" s="30" t="s">
        <v>149</v>
      </c>
      <c r="DJ141" s="30" t="s">
        <v>149</v>
      </c>
      <c r="DK141" s="30" t="s">
        <v>149</v>
      </c>
      <c r="DL141" s="30" t="s">
        <v>149</v>
      </c>
      <c r="DM141" s="30" t="s">
        <v>149</v>
      </c>
      <c r="DN141" s="30" t="s">
        <v>150</v>
      </c>
      <c r="DO141" s="30" t="s">
        <v>149</v>
      </c>
      <c r="DP141" s="30" t="s">
        <v>149</v>
      </c>
      <c r="DQ141" s="30" t="s">
        <v>149</v>
      </c>
      <c r="DR141" s="30" t="s">
        <v>149</v>
      </c>
      <c r="DS141" s="30" t="s">
        <v>149</v>
      </c>
      <c r="DT141" s="30" t="s">
        <v>149</v>
      </c>
      <c r="DU141" s="30" t="s">
        <v>149</v>
      </c>
      <c r="DV141" s="30" t="s">
        <v>149</v>
      </c>
      <c r="DW141" s="30" t="s">
        <v>149</v>
      </c>
      <c r="DX141" s="30" t="s">
        <v>149</v>
      </c>
      <c r="DY141" s="30" t="s">
        <v>149</v>
      </c>
      <c r="DZ141" s="30" t="s">
        <v>149</v>
      </c>
      <c r="EA141" s="30" t="s">
        <v>149</v>
      </c>
      <c r="EB141" s="30" t="s">
        <v>149</v>
      </c>
      <c r="EC141" s="30" t="s">
        <v>149</v>
      </c>
      <c r="ED141" s="30" t="s">
        <v>149</v>
      </c>
      <c r="EE141" s="30" t="s">
        <v>149</v>
      </c>
      <c r="EF141" s="30" t="s">
        <v>149</v>
      </c>
      <c r="EG141" s="30" t="s">
        <v>149</v>
      </c>
      <c r="EH141" s="30" t="s">
        <v>149</v>
      </c>
      <c r="EI141" s="30" t="s">
        <v>149</v>
      </c>
      <c r="EJ141" s="30" t="s">
        <v>149</v>
      </c>
      <c r="EK141" s="30" t="s">
        <v>149</v>
      </c>
      <c r="EL141" s="30" t="s">
        <v>1239</v>
      </c>
      <c r="EM141" s="30" t="s">
        <v>1229</v>
      </c>
      <c r="EN141" s="30" t="s">
        <v>1230</v>
      </c>
      <c r="EO141" s="30" t="s">
        <v>1236</v>
      </c>
      <c r="EP141" s="30" t="s">
        <v>1232</v>
      </c>
      <c r="EQ141" s="30" t="s">
        <v>820</v>
      </c>
      <c r="ER141" s="30" t="s">
        <v>1233</v>
      </c>
      <c r="ES141" s="30" t="s">
        <v>274</v>
      </c>
    </row>
    <row r="142" spans="1:234" s="55" customFormat="1" ht="22.5" customHeight="1" x14ac:dyDescent="0.35">
      <c r="A142" s="93">
        <v>140</v>
      </c>
      <c r="B142" s="51" t="s">
        <v>1240</v>
      </c>
      <c r="C142" s="52" t="s">
        <v>501</v>
      </c>
      <c r="D142" s="51" t="s">
        <v>146</v>
      </c>
      <c r="E142" s="51" t="s">
        <v>1227</v>
      </c>
      <c r="F142" s="51">
        <v>65</v>
      </c>
      <c r="G142" s="51">
        <v>3</v>
      </c>
      <c r="H142" s="51" t="s">
        <v>157</v>
      </c>
      <c r="I142" s="51" t="s">
        <v>210</v>
      </c>
      <c r="J142" s="53">
        <v>5000000</v>
      </c>
      <c r="K142" s="51">
        <v>3500000</v>
      </c>
      <c r="L142" s="51">
        <v>4</v>
      </c>
      <c r="M142" s="51" t="s">
        <v>147</v>
      </c>
      <c r="N142" s="51">
        <v>500</v>
      </c>
      <c r="O142" s="51">
        <v>4</v>
      </c>
      <c r="P142" s="51">
        <v>15</v>
      </c>
      <c r="Q142" s="51" t="s">
        <v>645</v>
      </c>
      <c r="R142" s="51" t="s">
        <v>149</v>
      </c>
      <c r="S142" s="51" t="s">
        <v>149</v>
      </c>
      <c r="T142" s="51" t="s">
        <v>149</v>
      </c>
      <c r="U142" s="51" t="s">
        <v>149</v>
      </c>
      <c r="V142" s="51" t="s">
        <v>149</v>
      </c>
      <c r="W142" s="51" t="s">
        <v>149</v>
      </c>
      <c r="X142" s="51" t="s">
        <v>149</v>
      </c>
      <c r="Y142" s="51" t="s">
        <v>149</v>
      </c>
      <c r="Z142" s="51" t="s">
        <v>149</v>
      </c>
      <c r="AA142" s="51" t="s">
        <v>149</v>
      </c>
      <c r="AB142" s="51" t="s">
        <v>149</v>
      </c>
      <c r="AC142" s="51" t="s">
        <v>149</v>
      </c>
      <c r="AD142" s="51" t="s">
        <v>149</v>
      </c>
      <c r="AE142" s="51" t="s">
        <v>149</v>
      </c>
      <c r="AF142" s="51" t="s">
        <v>149</v>
      </c>
      <c r="AG142" s="51" t="s">
        <v>149</v>
      </c>
      <c r="AH142" s="51" t="s">
        <v>149</v>
      </c>
      <c r="AI142" s="51" t="s">
        <v>149</v>
      </c>
      <c r="AJ142" s="51" t="s">
        <v>149</v>
      </c>
      <c r="AK142" s="51" t="s">
        <v>149</v>
      </c>
      <c r="AL142" s="51" t="s">
        <v>149</v>
      </c>
      <c r="AM142" s="51" t="s">
        <v>149</v>
      </c>
      <c r="AN142" s="51" t="s">
        <v>149</v>
      </c>
      <c r="AO142" s="51" t="s">
        <v>149</v>
      </c>
      <c r="AP142" s="51" t="s">
        <v>149</v>
      </c>
      <c r="AQ142" s="51" t="s">
        <v>149</v>
      </c>
      <c r="AR142" s="51" t="s">
        <v>149</v>
      </c>
      <c r="AS142" s="51" t="s">
        <v>149</v>
      </c>
      <c r="AT142" s="51" t="s">
        <v>149</v>
      </c>
      <c r="AU142" s="51" t="s">
        <v>149</v>
      </c>
      <c r="AV142" s="51" t="s">
        <v>149</v>
      </c>
      <c r="AW142" s="51" t="s">
        <v>149</v>
      </c>
      <c r="AX142" s="51" t="s">
        <v>149</v>
      </c>
      <c r="AY142" s="51" t="s">
        <v>149</v>
      </c>
      <c r="AZ142" s="51" t="s">
        <v>149</v>
      </c>
      <c r="BA142" s="51" t="s">
        <v>149</v>
      </c>
      <c r="BB142" s="51" t="s">
        <v>149</v>
      </c>
      <c r="BC142" s="51" t="s">
        <v>149</v>
      </c>
      <c r="BD142" s="51" t="s">
        <v>149</v>
      </c>
      <c r="BE142" s="51" t="s">
        <v>149</v>
      </c>
      <c r="BF142" s="51" t="s">
        <v>149</v>
      </c>
      <c r="BG142" s="51" t="s">
        <v>149</v>
      </c>
      <c r="BH142" s="51" t="s">
        <v>161</v>
      </c>
      <c r="BI142" s="51" t="s">
        <v>149</v>
      </c>
      <c r="BJ142" s="51" t="s">
        <v>161</v>
      </c>
      <c r="BK142" s="51" t="s">
        <v>149</v>
      </c>
      <c r="BL142" s="51" t="s">
        <v>148</v>
      </c>
      <c r="BM142" s="51" t="s">
        <v>148</v>
      </c>
      <c r="BN142" s="51" t="s">
        <v>149</v>
      </c>
      <c r="BO142" s="51" t="s">
        <v>150</v>
      </c>
      <c r="BP142" s="51" t="s">
        <v>150</v>
      </c>
      <c r="BQ142" s="51" t="s">
        <v>150</v>
      </c>
      <c r="BR142" s="54" t="s">
        <v>149</v>
      </c>
      <c r="BS142" s="51" t="s">
        <v>150</v>
      </c>
      <c r="BT142" s="51" t="s">
        <v>159</v>
      </c>
      <c r="BU142" s="51" t="s">
        <v>159</v>
      </c>
      <c r="BV142" s="51" t="s">
        <v>159</v>
      </c>
      <c r="BW142" s="51" t="s">
        <v>149</v>
      </c>
      <c r="BX142" s="51" t="s">
        <v>149</v>
      </c>
      <c r="BY142" s="51" t="s">
        <v>149</v>
      </c>
      <c r="BZ142" s="51" t="s">
        <v>149</v>
      </c>
      <c r="CA142" s="51" t="s">
        <v>149</v>
      </c>
      <c r="CB142" s="51" t="s">
        <v>149</v>
      </c>
      <c r="CC142" s="51" t="s">
        <v>149</v>
      </c>
      <c r="CD142" s="51" t="s">
        <v>149</v>
      </c>
      <c r="CE142" s="51" t="s">
        <v>149</v>
      </c>
      <c r="CF142" s="51" t="s">
        <v>149</v>
      </c>
      <c r="CG142" s="51" t="s">
        <v>149</v>
      </c>
      <c r="CH142" s="51" t="s">
        <v>149</v>
      </c>
      <c r="CI142" s="51" t="s">
        <v>149</v>
      </c>
      <c r="CJ142" s="51" t="s">
        <v>149</v>
      </c>
      <c r="CK142" s="51" t="s">
        <v>149</v>
      </c>
      <c r="CL142" s="51" t="s">
        <v>149</v>
      </c>
      <c r="CM142" s="51" t="s">
        <v>149</v>
      </c>
      <c r="CN142" s="51" t="s">
        <v>149</v>
      </c>
      <c r="CO142" s="51" t="s">
        <v>149</v>
      </c>
      <c r="CP142" s="51" t="s">
        <v>149</v>
      </c>
      <c r="CQ142" s="51" t="s">
        <v>149</v>
      </c>
      <c r="CR142" s="51" t="s">
        <v>149</v>
      </c>
      <c r="CS142" s="51" t="s">
        <v>160</v>
      </c>
      <c r="CT142" s="51" t="s">
        <v>160</v>
      </c>
      <c r="CU142" s="51" t="s">
        <v>149</v>
      </c>
      <c r="CV142" s="51" t="s">
        <v>149</v>
      </c>
      <c r="CW142" s="51" t="s">
        <v>149</v>
      </c>
      <c r="CX142" s="51" t="s">
        <v>149</v>
      </c>
      <c r="CY142" s="51" t="s">
        <v>149</v>
      </c>
      <c r="CZ142" s="51" t="s">
        <v>149</v>
      </c>
      <c r="DA142" s="51" t="s">
        <v>149</v>
      </c>
      <c r="DB142" s="51" t="s">
        <v>149</v>
      </c>
      <c r="DC142" s="51" t="s">
        <v>149</v>
      </c>
      <c r="DD142" s="51" t="s">
        <v>149</v>
      </c>
      <c r="DE142" s="51" t="s">
        <v>149</v>
      </c>
      <c r="DF142" s="51" t="s">
        <v>149</v>
      </c>
      <c r="DG142" s="51" t="s">
        <v>149</v>
      </c>
      <c r="DH142" s="51" t="s">
        <v>149</v>
      </c>
      <c r="DI142" s="51" t="s">
        <v>149</v>
      </c>
      <c r="DJ142" s="51" t="s">
        <v>150</v>
      </c>
      <c r="DK142" s="51" t="s">
        <v>150</v>
      </c>
      <c r="DL142" s="51" t="s">
        <v>149</v>
      </c>
      <c r="DM142" s="51" t="s">
        <v>149</v>
      </c>
      <c r="DN142" s="51" t="s">
        <v>149</v>
      </c>
      <c r="DO142" s="51" t="s">
        <v>149</v>
      </c>
      <c r="DP142" s="51" t="s">
        <v>149</v>
      </c>
      <c r="DQ142" s="51" t="s">
        <v>149</v>
      </c>
      <c r="DR142" s="51" t="s">
        <v>149</v>
      </c>
      <c r="DS142" s="51" t="s">
        <v>149</v>
      </c>
      <c r="DT142" s="51" t="s">
        <v>149</v>
      </c>
      <c r="DU142" s="51" t="s">
        <v>149</v>
      </c>
      <c r="DV142" s="51" t="s">
        <v>149</v>
      </c>
      <c r="DW142" s="51" t="s">
        <v>149</v>
      </c>
      <c r="DX142" s="51" t="s">
        <v>149</v>
      </c>
      <c r="DY142" s="51" t="s">
        <v>149</v>
      </c>
      <c r="DZ142" s="51" t="s">
        <v>149</v>
      </c>
      <c r="EA142" s="51" t="s">
        <v>149</v>
      </c>
      <c r="EB142" s="51" t="s">
        <v>149</v>
      </c>
      <c r="EC142" s="51" t="s">
        <v>149</v>
      </c>
      <c r="ED142" s="51" t="s">
        <v>149</v>
      </c>
      <c r="EE142" s="51" t="s">
        <v>149</v>
      </c>
      <c r="EF142" s="51" t="s">
        <v>149</v>
      </c>
      <c r="EG142" s="51" t="s">
        <v>149</v>
      </c>
      <c r="EH142" s="51" t="s">
        <v>149</v>
      </c>
      <c r="EI142" s="51" t="s">
        <v>149</v>
      </c>
      <c r="EJ142" s="51" t="s">
        <v>149</v>
      </c>
      <c r="EK142" s="51" t="s">
        <v>149</v>
      </c>
      <c r="EL142" s="51" t="s">
        <v>779</v>
      </c>
      <c r="EM142" s="51" t="s">
        <v>1241</v>
      </c>
      <c r="EN142" s="51" t="s">
        <v>1242</v>
      </c>
      <c r="EO142" s="51" t="s">
        <v>1243</v>
      </c>
      <c r="EP142" s="51" t="s">
        <v>1244</v>
      </c>
      <c r="EQ142" s="51" t="s">
        <v>784</v>
      </c>
      <c r="ER142" s="51" t="s">
        <v>1245</v>
      </c>
      <c r="ES142" s="51" t="s">
        <v>274</v>
      </c>
    </row>
    <row r="143" spans="1:234" s="25" customFormat="1" ht="22.5" customHeight="1" x14ac:dyDescent="0.35">
      <c r="A143" s="29">
        <v>141</v>
      </c>
      <c r="B143" s="15" t="s">
        <v>1317</v>
      </c>
      <c r="C143" s="20" t="s">
        <v>1318</v>
      </c>
      <c r="D143" s="15" t="s">
        <v>353</v>
      </c>
      <c r="E143" s="30" t="s">
        <v>1319</v>
      </c>
      <c r="F143" s="15">
        <v>70</v>
      </c>
      <c r="G143" s="15">
        <v>2</v>
      </c>
      <c r="H143" s="15" t="s">
        <v>157</v>
      </c>
      <c r="I143" s="15" t="s">
        <v>210</v>
      </c>
      <c r="J143" s="42">
        <v>5000000</v>
      </c>
      <c r="K143" s="42">
        <v>3500000</v>
      </c>
      <c r="L143" s="15" t="s">
        <v>255</v>
      </c>
      <c r="M143" s="15" t="s">
        <v>147</v>
      </c>
      <c r="N143" s="15">
        <v>380</v>
      </c>
      <c r="O143" s="15" t="s">
        <v>174</v>
      </c>
      <c r="P143" s="15">
        <v>15</v>
      </c>
      <c r="Q143" s="15" t="s">
        <v>1041</v>
      </c>
      <c r="R143" s="15" t="s">
        <v>149</v>
      </c>
      <c r="S143" s="15" t="s">
        <v>149</v>
      </c>
      <c r="T143" s="15" t="s">
        <v>149</v>
      </c>
      <c r="U143" s="15" t="s">
        <v>149</v>
      </c>
      <c r="V143" s="15" t="s">
        <v>149</v>
      </c>
      <c r="W143" s="15" t="s">
        <v>149</v>
      </c>
      <c r="X143" s="15" t="s">
        <v>149</v>
      </c>
      <c r="Y143" s="15" t="s">
        <v>149</v>
      </c>
      <c r="Z143" s="15" t="s">
        <v>149</v>
      </c>
      <c r="AA143" s="15" t="s">
        <v>149</v>
      </c>
      <c r="AB143" s="15" t="s">
        <v>149</v>
      </c>
      <c r="AC143" s="15" t="s">
        <v>149</v>
      </c>
      <c r="AD143" s="15" t="s">
        <v>149</v>
      </c>
      <c r="AE143" s="15" t="s">
        <v>149</v>
      </c>
      <c r="AF143" s="15" t="s">
        <v>149</v>
      </c>
      <c r="AG143" s="15" t="s">
        <v>149</v>
      </c>
      <c r="AH143" s="15" t="s">
        <v>149</v>
      </c>
      <c r="AI143" s="15" t="s">
        <v>149</v>
      </c>
      <c r="AJ143" s="15" t="s">
        <v>149</v>
      </c>
      <c r="AK143" s="15" t="s">
        <v>149</v>
      </c>
      <c r="AL143" s="15" t="s">
        <v>149</v>
      </c>
      <c r="AM143" s="15" t="s">
        <v>149</v>
      </c>
      <c r="AN143" s="15" t="s">
        <v>149</v>
      </c>
      <c r="AO143" s="15" t="s">
        <v>149</v>
      </c>
      <c r="AP143" s="15" t="s">
        <v>149</v>
      </c>
      <c r="AQ143" s="15" t="s">
        <v>149</v>
      </c>
      <c r="AR143" s="15" t="s">
        <v>149</v>
      </c>
      <c r="AS143" s="15" t="s">
        <v>149</v>
      </c>
      <c r="AT143" s="15" t="s">
        <v>149</v>
      </c>
      <c r="AU143" s="15" t="s">
        <v>149</v>
      </c>
      <c r="AV143" s="15" t="s">
        <v>149</v>
      </c>
      <c r="AW143" s="15" t="s">
        <v>149</v>
      </c>
      <c r="AX143" s="15" t="s">
        <v>149</v>
      </c>
      <c r="AY143" s="15" t="s">
        <v>149</v>
      </c>
      <c r="AZ143" s="15" t="s">
        <v>149</v>
      </c>
      <c r="BA143" s="15" t="s">
        <v>149</v>
      </c>
      <c r="BB143" s="15" t="s">
        <v>149</v>
      </c>
      <c r="BC143" s="51" t="s">
        <v>149</v>
      </c>
      <c r="BD143" s="15" t="s">
        <v>150</v>
      </c>
      <c r="BE143" s="15" t="s">
        <v>150</v>
      </c>
      <c r="BF143" s="15" t="s">
        <v>149</v>
      </c>
      <c r="BG143" s="15" t="s">
        <v>149</v>
      </c>
      <c r="BH143" s="15" t="s">
        <v>150</v>
      </c>
      <c r="BI143" s="15" t="s">
        <v>149</v>
      </c>
      <c r="BJ143" s="15" t="s">
        <v>149</v>
      </c>
      <c r="BK143" s="15" t="s">
        <v>149</v>
      </c>
      <c r="BL143" s="15" t="s">
        <v>148</v>
      </c>
      <c r="BM143" s="15" t="s">
        <v>148</v>
      </c>
      <c r="BN143" s="15" t="s">
        <v>149</v>
      </c>
      <c r="BO143" s="15" t="s">
        <v>150</v>
      </c>
      <c r="BP143" s="15" t="s">
        <v>150</v>
      </c>
      <c r="BQ143" s="15" t="s">
        <v>150</v>
      </c>
      <c r="BR143" s="15" t="s">
        <v>150</v>
      </c>
      <c r="BS143" s="15" t="s">
        <v>149</v>
      </c>
      <c r="BT143" s="15" t="s">
        <v>149</v>
      </c>
      <c r="BU143" s="15" t="s">
        <v>149</v>
      </c>
      <c r="BV143" s="15" t="s">
        <v>149</v>
      </c>
      <c r="BW143" s="15" t="s">
        <v>149</v>
      </c>
      <c r="BX143" s="15" t="s">
        <v>149</v>
      </c>
      <c r="BY143" s="15" t="s">
        <v>149</v>
      </c>
      <c r="BZ143" s="15" t="s">
        <v>149</v>
      </c>
      <c r="CA143" s="15" t="s">
        <v>149</v>
      </c>
      <c r="CB143" s="15" t="s">
        <v>149</v>
      </c>
      <c r="CC143" s="15" t="s">
        <v>149</v>
      </c>
      <c r="CD143" s="15" t="s">
        <v>149</v>
      </c>
      <c r="CE143" s="15" t="s">
        <v>149</v>
      </c>
      <c r="CF143" s="15" t="s">
        <v>149</v>
      </c>
      <c r="CG143" s="15" t="s">
        <v>149</v>
      </c>
      <c r="CH143" s="15" t="s">
        <v>149</v>
      </c>
      <c r="CI143" s="15" t="s">
        <v>149</v>
      </c>
      <c r="CJ143" s="15" t="s">
        <v>149</v>
      </c>
      <c r="CK143" s="15" t="s">
        <v>149</v>
      </c>
      <c r="CL143" s="15" t="s">
        <v>149</v>
      </c>
      <c r="CM143" s="15" t="s">
        <v>149</v>
      </c>
      <c r="CN143" s="15" t="s">
        <v>149</v>
      </c>
      <c r="CO143" s="15" t="s">
        <v>149</v>
      </c>
      <c r="CP143" s="15" t="s">
        <v>149</v>
      </c>
      <c r="CQ143" s="15" t="s">
        <v>149</v>
      </c>
      <c r="CR143" s="15" t="s">
        <v>149</v>
      </c>
      <c r="CS143" s="15" t="s">
        <v>149</v>
      </c>
      <c r="CT143" s="15" t="s">
        <v>149</v>
      </c>
      <c r="CU143" s="15" t="s">
        <v>149</v>
      </c>
      <c r="CV143" s="15" t="s">
        <v>149</v>
      </c>
      <c r="CW143" s="15" t="s">
        <v>149</v>
      </c>
      <c r="CX143" s="15" t="s">
        <v>149</v>
      </c>
      <c r="CY143" s="15" t="s">
        <v>149</v>
      </c>
      <c r="CZ143" s="15" t="s">
        <v>149</v>
      </c>
      <c r="DA143" s="15" t="s">
        <v>149</v>
      </c>
      <c r="DB143" s="15" t="s">
        <v>149</v>
      </c>
      <c r="DC143" s="15" t="s">
        <v>149</v>
      </c>
      <c r="DD143" s="15" t="s">
        <v>149</v>
      </c>
      <c r="DE143" s="15" t="s">
        <v>149</v>
      </c>
      <c r="DF143" s="15" t="s">
        <v>149</v>
      </c>
      <c r="DG143" s="15" t="s">
        <v>149</v>
      </c>
      <c r="DH143" s="15" t="s">
        <v>149</v>
      </c>
      <c r="DI143" s="15" t="s">
        <v>149</v>
      </c>
      <c r="DJ143" s="15" t="s">
        <v>149</v>
      </c>
      <c r="DK143" s="15" t="s">
        <v>149</v>
      </c>
      <c r="DL143" s="15" t="s">
        <v>149</v>
      </c>
      <c r="DM143" s="15" t="s">
        <v>149</v>
      </c>
      <c r="DN143" s="15" t="s">
        <v>149</v>
      </c>
      <c r="DO143" s="15" t="s">
        <v>149</v>
      </c>
      <c r="DP143" s="15" t="s">
        <v>149</v>
      </c>
      <c r="DQ143" s="15" t="s">
        <v>149</v>
      </c>
      <c r="DR143" s="15" t="s">
        <v>149</v>
      </c>
      <c r="DS143" s="15" t="s">
        <v>149</v>
      </c>
      <c r="DT143" s="15" t="s">
        <v>149</v>
      </c>
      <c r="DU143" s="15" t="s">
        <v>149</v>
      </c>
      <c r="DV143" s="15" t="s">
        <v>149</v>
      </c>
      <c r="DW143" s="15" t="s">
        <v>149</v>
      </c>
      <c r="DX143" s="15" t="s">
        <v>149</v>
      </c>
      <c r="DY143" s="15" t="s">
        <v>149</v>
      </c>
      <c r="DZ143" s="15" t="s">
        <v>149</v>
      </c>
      <c r="EA143" s="15" t="s">
        <v>149</v>
      </c>
      <c r="EB143" s="15" t="s">
        <v>149</v>
      </c>
      <c r="EC143" s="15" t="s">
        <v>149</v>
      </c>
      <c r="ED143" s="15" t="s">
        <v>149</v>
      </c>
      <c r="EE143" s="15" t="s">
        <v>149</v>
      </c>
      <c r="EF143" s="15" t="s">
        <v>149</v>
      </c>
      <c r="EG143" s="15" t="s">
        <v>149</v>
      </c>
      <c r="EH143" s="15" t="s">
        <v>149</v>
      </c>
      <c r="EI143" s="15" t="s">
        <v>149</v>
      </c>
      <c r="EJ143" s="15" t="s">
        <v>149</v>
      </c>
      <c r="EK143" s="15" t="s">
        <v>149</v>
      </c>
      <c r="EL143" s="15" t="s">
        <v>1320</v>
      </c>
      <c r="EM143" s="15" t="s">
        <v>1321</v>
      </c>
      <c r="EN143" s="15" t="s">
        <v>1322</v>
      </c>
      <c r="EO143" s="15" t="s">
        <v>1323</v>
      </c>
      <c r="EP143" s="15" t="s">
        <v>1324</v>
      </c>
      <c r="EQ143" s="15" t="s">
        <v>1325</v>
      </c>
      <c r="ER143" s="15" t="s">
        <v>1326</v>
      </c>
      <c r="ES143" s="15" t="s">
        <v>1327</v>
      </c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</row>
    <row r="144" spans="1:234" s="25" customFormat="1" ht="22.5" customHeight="1" x14ac:dyDescent="0.35">
      <c r="A144" s="29">
        <v>142</v>
      </c>
      <c r="B144" s="15" t="s">
        <v>1328</v>
      </c>
      <c r="C144" s="20" t="s">
        <v>945</v>
      </c>
      <c r="D144" s="15" t="s">
        <v>353</v>
      </c>
      <c r="E144" s="15" t="s">
        <v>1329</v>
      </c>
      <c r="F144" s="15">
        <v>56</v>
      </c>
      <c r="G144" s="15">
        <v>5</v>
      </c>
      <c r="H144" s="15" t="s">
        <v>157</v>
      </c>
      <c r="I144" s="15" t="s">
        <v>158</v>
      </c>
      <c r="J144" s="42">
        <v>4000000</v>
      </c>
      <c r="K144" s="42">
        <v>3500000</v>
      </c>
      <c r="L144" s="15" t="s">
        <v>318</v>
      </c>
      <c r="M144" s="15" t="s">
        <v>147</v>
      </c>
      <c r="N144" s="15">
        <v>135</v>
      </c>
      <c r="O144" s="15" t="s">
        <v>356</v>
      </c>
      <c r="P144" s="15">
        <v>12</v>
      </c>
      <c r="Q144" s="15" t="s">
        <v>827</v>
      </c>
      <c r="R144" s="15" t="s">
        <v>149</v>
      </c>
      <c r="S144" s="15" t="s">
        <v>149</v>
      </c>
      <c r="T144" s="15" t="s">
        <v>149</v>
      </c>
      <c r="U144" s="15" t="s">
        <v>149</v>
      </c>
      <c r="V144" s="15" t="s">
        <v>149</v>
      </c>
      <c r="W144" s="15" t="s">
        <v>149</v>
      </c>
      <c r="X144" s="15" t="s">
        <v>149</v>
      </c>
      <c r="Y144" s="15" t="s">
        <v>149</v>
      </c>
      <c r="Z144" s="15" t="s">
        <v>149</v>
      </c>
      <c r="AA144" s="15" t="s">
        <v>149</v>
      </c>
      <c r="AB144" s="15" t="s">
        <v>149</v>
      </c>
      <c r="AC144" s="15" t="s">
        <v>149</v>
      </c>
      <c r="AD144" s="15" t="s">
        <v>149</v>
      </c>
      <c r="AE144" s="15" t="s">
        <v>149</v>
      </c>
      <c r="AF144" s="15" t="s">
        <v>149</v>
      </c>
      <c r="AG144" s="15" t="s">
        <v>149</v>
      </c>
      <c r="AH144" s="15" t="s">
        <v>149</v>
      </c>
      <c r="AI144" s="15" t="s">
        <v>149</v>
      </c>
      <c r="AJ144" s="15" t="s">
        <v>149</v>
      </c>
      <c r="AK144" s="15" t="s">
        <v>149</v>
      </c>
      <c r="AL144" s="15" t="s">
        <v>149</v>
      </c>
      <c r="AM144" s="15" t="s">
        <v>149</v>
      </c>
      <c r="AN144" s="15" t="s">
        <v>149</v>
      </c>
      <c r="AO144" s="15" t="s">
        <v>149</v>
      </c>
      <c r="AP144" s="15" t="s">
        <v>149</v>
      </c>
      <c r="AQ144" s="15" t="s">
        <v>149</v>
      </c>
      <c r="AR144" s="15" t="s">
        <v>149</v>
      </c>
      <c r="AS144" s="15" t="s">
        <v>149</v>
      </c>
      <c r="AT144" s="15" t="s">
        <v>149</v>
      </c>
      <c r="AU144" s="15" t="s">
        <v>149</v>
      </c>
      <c r="AV144" s="15" t="s">
        <v>149</v>
      </c>
      <c r="AW144" s="15" t="s">
        <v>149</v>
      </c>
      <c r="AX144" s="15" t="s">
        <v>149</v>
      </c>
      <c r="AY144" s="15" t="s">
        <v>149</v>
      </c>
      <c r="AZ144" s="15" t="s">
        <v>149</v>
      </c>
      <c r="BA144" s="15" t="s">
        <v>149</v>
      </c>
      <c r="BB144" s="15" t="s">
        <v>149</v>
      </c>
      <c r="BC144" s="51" t="s">
        <v>149</v>
      </c>
      <c r="BD144" s="15" t="s">
        <v>149</v>
      </c>
      <c r="BE144" s="15" t="s">
        <v>149</v>
      </c>
      <c r="BF144" s="15" t="s">
        <v>149</v>
      </c>
      <c r="BG144" s="15" t="s">
        <v>149</v>
      </c>
      <c r="BH144" s="15" t="s">
        <v>149</v>
      </c>
      <c r="BI144" s="15" t="s">
        <v>149</v>
      </c>
      <c r="BJ144" s="15" t="s">
        <v>149</v>
      </c>
      <c r="BK144" s="15" t="s">
        <v>149</v>
      </c>
      <c r="BL144" s="15" t="s">
        <v>149</v>
      </c>
      <c r="BM144" s="15" t="s">
        <v>149</v>
      </c>
      <c r="BN144" s="15" t="s">
        <v>149</v>
      </c>
      <c r="BO144" s="15" t="s">
        <v>632</v>
      </c>
      <c r="BP144" s="15" t="s">
        <v>149</v>
      </c>
      <c r="BQ144" s="15" t="s">
        <v>149</v>
      </c>
      <c r="BR144" s="15" t="s">
        <v>149</v>
      </c>
      <c r="BS144" s="15" t="s">
        <v>149</v>
      </c>
      <c r="BT144" s="15" t="s">
        <v>149</v>
      </c>
      <c r="BU144" s="15" t="s">
        <v>149</v>
      </c>
      <c r="BV144" s="15" t="s">
        <v>149</v>
      </c>
      <c r="BW144" s="15" t="s">
        <v>149</v>
      </c>
      <c r="BX144" s="15" t="s">
        <v>149</v>
      </c>
      <c r="BY144" s="15" t="s">
        <v>149</v>
      </c>
      <c r="BZ144" s="15" t="s">
        <v>149</v>
      </c>
      <c r="CA144" s="15" t="s">
        <v>149</v>
      </c>
      <c r="CB144" s="15" t="s">
        <v>149</v>
      </c>
      <c r="CC144" s="15" t="s">
        <v>149</v>
      </c>
      <c r="CD144" s="15" t="s">
        <v>149</v>
      </c>
      <c r="CE144" s="15" t="s">
        <v>149</v>
      </c>
      <c r="CF144" s="15" t="s">
        <v>149</v>
      </c>
      <c r="CG144" s="15" t="s">
        <v>149</v>
      </c>
      <c r="CH144" s="15" t="s">
        <v>149</v>
      </c>
      <c r="CI144" s="15" t="s">
        <v>149</v>
      </c>
      <c r="CJ144" s="15" t="s">
        <v>149</v>
      </c>
      <c r="CK144" s="15" t="s">
        <v>149</v>
      </c>
      <c r="CL144" s="15" t="s">
        <v>149</v>
      </c>
      <c r="CM144" s="15" t="s">
        <v>149</v>
      </c>
      <c r="CN144" s="15" t="s">
        <v>149</v>
      </c>
      <c r="CO144" s="15" t="s">
        <v>149</v>
      </c>
      <c r="CP144" s="15" t="s">
        <v>149</v>
      </c>
      <c r="CQ144" s="15" t="s">
        <v>149</v>
      </c>
      <c r="CR144" s="15" t="s">
        <v>149</v>
      </c>
      <c r="CS144" s="15" t="s">
        <v>149</v>
      </c>
      <c r="CT144" s="15" t="s">
        <v>149</v>
      </c>
      <c r="CU144" s="15" t="s">
        <v>149</v>
      </c>
      <c r="CV144" s="15" t="s">
        <v>149</v>
      </c>
      <c r="CW144" s="15" t="s">
        <v>149</v>
      </c>
      <c r="CX144" s="15" t="s">
        <v>149</v>
      </c>
      <c r="CY144" s="15" t="s">
        <v>149</v>
      </c>
      <c r="CZ144" s="15" t="s">
        <v>149</v>
      </c>
      <c r="DA144" s="15" t="s">
        <v>149</v>
      </c>
      <c r="DB144" s="15" t="s">
        <v>149</v>
      </c>
      <c r="DC144" s="15" t="s">
        <v>149</v>
      </c>
      <c r="DD144" s="15" t="s">
        <v>149</v>
      </c>
      <c r="DE144" s="15" t="s">
        <v>149</v>
      </c>
      <c r="DF144" s="15" t="s">
        <v>149</v>
      </c>
      <c r="DG144" s="15" t="s">
        <v>149</v>
      </c>
      <c r="DH144" s="15" t="s">
        <v>149</v>
      </c>
      <c r="DI144" s="15" t="s">
        <v>149</v>
      </c>
      <c r="DJ144" s="15" t="s">
        <v>149</v>
      </c>
      <c r="DK144" s="15" t="s">
        <v>149</v>
      </c>
      <c r="DL144" s="15" t="s">
        <v>149</v>
      </c>
      <c r="DM144" s="15" t="s">
        <v>149</v>
      </c>
      <c r="DN144" s="15" t="s">
        <v>149</v>
      </c>
      <c r="DO144" s="15" t="s">
        <v>149</v>
      </c>
      <c r="DP144" s="15" t="s">
        <v>149</v>
      </c>
      <c r="DQ144" s="15" t="s">
        <v>149</v>
      </c>
      <c r="DR144" s="15" t="s">
        <v>149</v>
      </c>
      <c r="DS144" s="15" t="s">
        <v>149</v>
      </c>
      <c r="DT144" s="15" t="s">
        <v>149</v>
      </c>
      <c r="DU144" s="15" t="s">
        <v>149</v>
      </c>
      <c r="DV144" s="15" t="s">
        <v>149</v>
      </c>
      <c r="DW144" s="15" t="s">
        <v>149</v>
      </c>
      <c r="DX144" s="15" t="s">
        <v>149</v>
      </c>
      <c r="DY144" s="15" t="s">
        <v>149</v>
      </c>
      <c r="DZ144" s="15" t="s">
        <v>149</v>
      </c>
      <c r="EA144" s="15" t="s">
        <v>149</v>
      </c>
      <c r="EB144" s="15" t="s">
        <v>149</v>
      </c>
      <c r="EC144" s="15" t="s">
        <v>149</v>
      </c>
      <c r="ED144" s="15" t="s">
        <v>149</v>
      </c>
      <c r="EE144" s="15" t="s">
        <v>149</v>
      </c>
      <c r="EF144" s="15" t="s">
        <v>149</v>
      </c>
      <c r="EG144" s="15" t="s">
        <v>149</v>
      </c>
      <c r="EH144" s="15" t="s">
        <v>149</v>
      </c>
      <c r="EI144" s="15" t="s">
        <v>149</v>
      </c>
      <c r="EJ144" s="15" t="s">
        <v>149</v>
      </c>
      <c r="EK144" s="15" t="s">
        <v>149</v>
      </c>
      <c r="EL144" s="15" t="s">
        <v>1330</v>
      </c>
      <c r="EM144" s="15" t="s">
        <v>411</v>
      </c>
      <c r="EN144" s="15" t="s">
        <v>1331</v>
      </c>
      <c r="EO144" s="15" t="s">
        <v>1332</v>
      </c>
      <c r="EP144" s="15" t="s">
        <v>1333</v>
      </c>
      <c r="EQ144" s="15" t="s">
        <v>407</v>
      </c>
      <c r="ER144" s="15" t="s">
        <v>1334</v>
      </c>
      <c r="ES144" s="15" t="s">
        <v>411</v>
      </c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</row>
    <row r="145" spans="1:234" s="25" customFormat="1" ht="22.5" customHeight="1" x14ac:dyDescent="0.35">
      <c r="A145" s="29">
        <v>143</v>
      </c>
      <c r="B145" s="15" t="s">
        <v>1335</v>
      </c>
      <c r="C145" s="20" t="s">
        <v>1336</v>
      </c>
      <c r="D145" s="15" t="s">
        <v>353</v>
      </c>
      <c r="E145" s="15" t="s">
        <v>1319</v>
      </c>
      <c r="F145" s="15">
        <v>58</v>
      </c>
      <c r="G145" s="15">
        <v>4</v>
      </c>
      <c r="H145" s="15" t="s">
        <v>157</v>
      </c>
      <c r="I145" s="15" t="s">
        <v>210</v>
      </c>
      <c r="J145" s="42">
        <v>5000000</v>
      </c>
      <c r="K145" s="42">
        <v>3500000</v>
      </c>
      <c r="L145" s="15" t="s">
        <v>255</v>
      </c>
      <c r="M145" s="15" t="s">
        <v>147</v>
      </c>
      <c r="N145" s="15">
        <v>380</v>
      </c>
      <c r="O145" s="15" t="s">
        <v>174</v>
      </c>
      <c r="P145" s="15">
        <v>10</v>
      </c>
      <c r="Q145" s="15" t="s">
        <v>827</v>
      </c>
      <c r="R145" s="15" t="s">
        <v>149</v>
      </c>
      <c r="S145" s="15" t="s">
        <v>149</v>
      </c>
      <c r="T145" s="15" t="s">
        <v>149</v>
      </c>
      <c r="U145" s="15" t="s">
        <v>149</v>
      </c>
      <c r="V145" s="15" t="s">
        <v>149</v>
      </c>
      <c r="W145" s="15" t="s">
        <v>149</v>
      </c>
      <c r="X145" s="15" t="s">
        <v>149</v>
      </c>
      <c r="Y145" s="15" t="s">
        <v>149</v>
      </c>
      <c r="Z145" s="15" t="s">
        <v>149</v>
      </c>
      <c r="AA145" s="15" t="s">
        <v>149</v>
      </c>
      <c r="AB145" s="15" t="s">
        <v>149</v>
      </c>
      <c r="AC145" s="15" t="s">
        <v>149</v>
      </c>
      <c r="AD145" s="15" t="s">
        <v>149</v>
      </c>
      <c r="AE145" s="15" t="s">
        <v>149</v>
      </c>
      <c r="AF145" s="15" t="s">
        <v>149</v>
      </c>
      <c r="AG145" s="15" t="s">
        <v>149</v>
      </c>
      <c r="AH145" s="15" t="s">
        <v>149</v>
      </c>
      <c r="AI145" s="15" t="s">
        <v>149</v>
      </c>
      <c r="AJ145" s="15" t="s">
        <v>149</v>
      </c>
      <c r="AK145" s="15" t="s">
        <v>149</v>
      </c>
      <c r="AL145" s="15" t="s">
        <v>149</v>
      </c>
      <c r="AM145" s="15" t="s">
        <v>149</v>
      </c>
      <c r="AN145" s="15" t="s">
        <v>149</v>
      </c>
      <c r="AO145" s="15" t="s">
        <v>149</v>
      </c>
      <c r="AP145" s="15" t="s">
        <v>149</v>
      </c>
      <c r="AQ145" s="15" t="s">
        <v>149</v>
      </c>
      <c r="AR145" s="15" t="s">
        <v>149</v>
      </c>
      <c r="AS145" s="15" t="s">
        <v>149</v>
      </c>
      <c r="AT145" s="15" t="s">
        <v>149</v>
      </c>
      <c r="AU145" s="15" t="s">
        <v>149</v>
      </c>
      <c r="AV145" s="15" t="s">
        <v>149</v>
      </c>
      <c r="AW145" s="15" t="s">
        <v>149</v>
      </c>
      <c r="AX145" s="15" t="s">
        <v>149</v>
      </c>
      <c r="AY145" s="15" t="s">
        <v>149</v>
      </c>
      <c r="AZ145" s="15" t="s">
        <v>149</v>
      </c>
      <c r="BA145" s="15" t="s">
        <v>149</v>
      </c>
      <c r="BB145" s="15" t="s">
        <v>149</v>
      </c>
      <c r="BC145" s="51" t="s">
        <v>149</v>
      </c>
      <c r="BD145" s="15" t="s">
        <v>149</v>
      </c>
      <c r="BE145" s="15" t="s">
        <v>149</v>
      </c>
      <c r="BF145" s="15" t="s">
        <v>149</v>
      </c>
      <c r="BG145" s="15" t="s">
        <v>149</v>
      </c>
      <c r="BH145" s="15" t="s">
        <v>149</v>
      </c>
      <c r="BI145" s="15" t="s">
        <v>149</v>
      </c>
      <c r="BJ145" s="15" t="s">
        <v>149</v>
      </c>
      <c r="BK145" s="15" t="s">
        <v>149</v>
      </c>
      <c r="BL145" s="15" t="s">
        <v>149</v>
      </c>
      <c r="BM145" s="15" t="s">
        <v>149</v>
      </c>
      <c r="BN145" s="15" t="s">
        <v>149</v>
      </c>
      <c r="BO145" s="15" t="s">
        <v>632</v>
      </c>
      <c r="BP145" s="15" t="s">
        <v>149</v>
      </c>
      <c r="BQ145" s="15" t="s">
        <v>149</v>
      </c>
      <c r="BR145" s="15" t="s">
        <v>149</v>
      </c>
      <c r="BS145" s="15" t="s">
        <v>149</v>
      </c>
      <c r="BT145" s="15" t="s">
        <v>149</v>
      </c>
      <c r="BU145" s="15" t="s">
        <v>149</v>
      </c>
      <c r="BV145" s="15" t="s">
        <v>149</v>
      </c>
      <c r="BW145" s="15" t="s">
        <v>149</v>
      </c>
      <c r="BX145" s="15" t="s">
        <v>149</v>
      </c>
      <c r="BY145" s="15" t="s">
        <v>149</v>
      </c>
      <c r="BZ145" s="15" t="s">
        <v>149</v>
      </c>
      <c r="CA145" s="15" t="s">
        <v>149</v>
      </c>
      <c r="CB145" s="15" t="s">
        <v>149</v>
      </c>
      <c r="CC145" s="15" t="s">
        <v>149</v>
      </c>
      <c r="CD145" s="15" t="s">
        <v>149</v>
      </c>
      <c r="CE145" s="15" t="s">
        <v>149</v>
      </c>
      <c r="CF145" s="15" t="s">
        <v>149</v>
      </c>
      <c r="CG145" s="15" t="s">
        <v>149</v>
      </c>
      <c r="CH145" s="15" t="s">
        <v>149</v>
      </c>
      <c r="CI145" s="15" t="s">
        <v>149</v>
      </c>
      <c r="CJ145" s="15" t="s">
        <v>149</v>
      </c>
      <c r="CK145" s="15" t="s">
        <v>149</v>
      </c>
      <c r="CL145" s="15" t="s">
        <v>149</v>
      </c>
      <c r="CM145" s="15" t="s">
        <v>149</v>
      </c>
      <c r="CN145" s="15" t="s">
        <v>149</v>
      </c>
      <c r="CO145" s="15" t="s">
        <v>149</v>
      </c>
      <c r="CP145" s="15" t="s">
        <v>149</v>
      </c>
      <c r="CQ145" s="15" t="s">
        <v>149</v>
      </c>
      <c r="CR145" s="15" t="s">
        <v>149</v>
      </c>
      <c r="CS145" s="15" t="s">
        <v>149</v>
      </c>
      <c r="CT145" s="15" t="s">
        <v>149</v>
      </c>
      <c r="CU145" s="15" t="s">
        <v>149</v>
      </c>
      <c r="CV145" s="15" t="s">
        <v>149</v>
      </c>
      <c r="CW145" s="15" t="s">
        <v>149</v>
      </c>
      <c r="CX145" s="15" t="s">
        <v>149</v>
      </c>
      <c r="CY145" s="15" t="s">
        <v>149</v>
      </c>
      <c r="CZ145" s="15" t="s">
        <v>149</v>
      </c>
      <c r="DA145" s="15" t="s">
        <v>149</v>
      </c>
      <c r="DB145" s="15" t="s">
        <v>149</v>
      </c>
      <c r="DC145" s="15" t="s">
        <v>149</v>
      </c>
      <c r="DD145" s="15" t="s">
        <v>149</v>
      </c>
      <c r="DE145" s="15" t="s">
        <v>149</v>
      </c>
      <c r="DF145" s="15" t="s">
        <v>149</v>
      </c>
      <c r="DG145" s="15" t="s">
        <v>149</v>
      </c>
      <c r="DH145" s="15" t="s">
        <v>149</v>
      </c>
      <c r="DI145" s="15" t="s">
        <v>149</v>
      </c>
      <c r="DJ145" s="15" t="s">
        <v>149</v>
      </c>
      <c r="DK145" s="15" t="s">
        <v>149</v>
      </c>
      <c r="DL145" s="15" t="s">
        <v>149</v>
      </c>
      <c r="DM145" s="15" t="s">
        <v>149</v>
      </c>
      <c r="DN145" s="15" t="s">
        <v>149</v>
      </c>
      <c r="DO145" s="15" t="s">
        <v>149</v>
      </c>
      <c r="DP145" s="15" t="s">
        <v>149</v>
      </c>
      <c r="DQ145" s="15" t="s">
        <v>149</v>
      </c>
      <c r="DR145" s="15" t="s">
        <v>149</v>
      </c>
      <c r="DS145" s="15" t="s">
        <v>149</v>
      </c>
      <c r="DT145" s="15" t="s">
        <v>149</v>
      </c>
      <c r="DU145" s="15" t="s">
        <v>149</v>
      </c>
      <c r="DV145" s="15" t="s">
        <v>149</v>
      </c>
      <c r="DW145" s="15" t="s">
        <v>149</v>
      </c>
      <c r="DX145" s="15" t="s">
        <v>149</v>
      </c>
      <c r="DY145" s="15" t="s">
        <v>149</v>
      </c>
      <c r="DZ145" s="15" t="s">
        <v>149</v>
      </c>
      <c r="EA145" s="15" t="s">
        <v>149</v>
      </c>
      <c r="EB145" s="15" t="s">
        <v>149</v>
      </c>
      <c r="EC145" s="15" t="s">
        <v>149</v>
      </c>
      <c r="ED145" s="15" t="s">
        <v>149</v>
      </c>
      <c r="EE145" s="15" t="s">
        <v>149</v>
      </c>
      <c r="EF145" s="15" t="s">
        <v>149</v>
      </c>
      <c r="EG145" s="15" t="s">
        <v>149</v>
      </c>
      <c r="EH145" s="15" t="s">
        <v>149</v>
      </c>
      <c r="EI145" s="15" t="s">
        <v>149</v>
      </c>
      <c r="EJ145" s="15" t="s">
        <v>149</v>
      </c>
      <c r="EK145" s="15" t="s">
        <v>149</v>
      </c>
      <c r="EL145" s="15" t="s">
        <v>1337</v>
      </c>
      <c r="EM145" s="15" t="s">
        <v>411</v>
      </c>
      <c r="EN145" s="15" t="s">
        <v>1331</v>
      </c>
      <c r="EO145" s="15" t="s">
        <v>1338</v>
      </c>
      <c r="EP145" s="15" t="s">
        <v>1339</v>
      </c>
      <c r="EQ145" s="15" t="s">
        <v>407</v>
      </c>
      <c r="ER145" s="15" t="s">
        <v>1334</v>
      </c>
      <c r="ES145" s="15" t="s">
        <v>411</v>
      </c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</row>
    <row r="146" spans="1:234" s="25" customFormat="1" ht="22.5" customHeight="1" x14ac:dyDescent="0.35">
      <c r="A146" s="29">
        <v>144</v>
      </c>
      <c r="B146" s="15" t="s">
        <v>1340</v>
      </c>
      <c r="C146" s="20" t="s">
        <v>959</v>
      </c>
      <c r="D146" s="15" t="s">
        <v>368</v>
      </c>
      <c r="E146" s="15" t="s">
        <v>1341</v>
      </c>
      <c r="F146" s="15">
        <v>53</v>
      </c>
      <c r="G146" s="15">
        <v>3</v>
      </c>
      <c r="H146" s="15" t="s">
        <v>157</v>
      </c>
      <c r="I146" s="15" t="s">
        <v>158</v>
      </c>
      <c r="J146" s="42">
        <v>4000000</v>
      </c>
      <c r="K146" s="42">
        <v>3500000</v>
      </c>
      <c r="L146" s="15" t="s">
        <v>259</v>
      </c>
      <c r="M146" s="15" t="s">
        <v>147</v>
      </c>
      <c r="N146" s="15">
        <v>200</v>
      </c>
      <c r="O146" s="15" t="s">
        <v>356</v>
      </c>
      <c r="P146" s="15">
        <v>11</v>
      </c>
      <c r="Q146" s="15" t="s">
        <v>827</v>
      </c>
      <c r="R146" s="15" t="s">
        <v>149</v>
      </c>
      <c r="S146" s="15" t="s">
        <v>149</v>
      </c>
      <c r="T146" s="15" t="s">
        <v>149</v>
      </c>
      <c r="U146" s="15" t="s">
        <v>149</v>
      </c>
      <c r="V146" s="15" t="s">
        <v>149</v>
      </c>
      <c r="W146" s="15" t="s">
        <v>149</v>
      </c>
      <c r="X146" s="15" t="s">
        <v>149</v>
      </c>
      <c r="Y146" s="15" t="s">
        <v>149</v>
      </c>
      <c r="Z146" s="15" t="s">
        <v>149</v>
      </c>
      <c r="AA146" s="15" t="s">
        <v>149</v>
      </c>
      <c r="AB146" s="15" t="s">
        <v>149</v>
      </c>
      <c r="AC146" s="15" t="s">
        <v>149</v>
      </c>
      <c r="AD146" s="15" t="s">
        <v>149</v>
      </c>
      <c r="AE146" s="15" t="s">
        <v>149</v>
      </c>
      <c r="AF146" s="15" t="s">
        <v>149</v>
      </c>
      <c r="AG146" s="15" t="s">
        <v>149</v>
      </c>
      <c r="AH146" s="15" t="s">
        <v>149</v>
      </c>
      <c r="AI146" s="15" t="s">
        <v>149</v>
      </c>
      <c r="AJ146" s="15" t="s">
        <v>149</v>
      </c>
      <c r="AK146" s="15" t="s">
        <v>149</v>
      </c>
      <c r="AL146" s="15" t="s">
        <v>149</v>
      </c>
      <c r="AM146" s="15" t="s">
        <v>149</v>
      </c>
      <c r="AN146" s="15" t="s">
        <v>149</v>
      </c>
      <c r="AO146" s="15" t="s">
        <v>149</v>
      </c>
      <c r="AP146" s="15" t="s">
        <v>149</v>
      </c>
      <c r="AQ146" s="15" t="s">
        <v>149</v>
      </c>
      <c r="AR146" s="15" t="s">
        <v>149</v>
      </c>
      <c r="AS146" s="15" t="s">
        <v>149</v>
      </c>
      <c r="AT146" s="15" t="s">
        <v>149</v>
      </c>
      <c r="AU146" s="15" t="s">
        <v>149</v>
      </c>
      <c r="AV146" s="15" t="s">
        <v>149</v>
      </c>
      <c r="AW146" s="15" t="s">
        <v>149</v>
      </c>
      <c r="AX146" s="15" t="s">
        <v>149</v>
      </c>
      <c r="AY146" s="15" t="s">
        <v>149</v>
      </c>
      <c r="AZ146" s="15" t="s">
        <v>149</v>
      </c>
      <c r="BA146" s="15" t="s">
        <v>149</v>
      </c>
      <c r="BB146" s="15" t="s">
        <v>149</v>
      </c>
      <c r="BC146" s="51" t="s">
        <v>149</v>
      </c>
      <c r="BD146" s="15" t="s">
        <v>149</v>
      </c>
      <c r="BE146" s="15" t="s">
        <v>149</v>
      </c>
      <c r="BF146" s="15" t="s">
        <v>149</v>
      </c>
      <c r="BG146" s="15" t="s">
        <v>149</v>
      </c>
      <c r="BH146" s="15" t="s">
        <v>149</v>
      </c>
      <c r="BI146" s="15" t="s">
        <v>149</v>
      </c>
      <c r="BJ146" s="15" t="s">
        <v>149</v>
      </c>
      <c r="BK146" s="15" t="s">
        <v>149</v>
      </c>
      <c r="BL146" s="15" t="s">
        <v>149</v>
      </c>
      <c r="BM146" s="15" t="s">
        <v>149</v>
      </c>
      <c r="BN146" s="15" t="s">
        <v>149</v>
      </c>
      <c r="BO146" s="15" t="s">
        <v>632</v>
      </c>
      <c r="BP146" s="15" t="s">
        <v>149</v>
      </c>
      <c r="BQ146" s="15" t="s">
        <v>149</v>
      </c>
      <c r="BR146" s="15" t="s">
        <v>149</v>
      </c>
      <c r="BS146" s="15" t="s">
        <v>149</v>
      </c>
      <c r="BT146" s="15" t="s">
        <v>149</v>
      </c>
      <c r="BU146" s="15" t="s">
        <v>149</v>
      </c>
      <c r="BV146" s="15" t="s">
        <v>149</v>
      </c>
      <c r="BW146" s="15" t="s">
        <v>149</v>
      </c>
      <c r="BX146" s="15" t="s">
        <v>149</v>
      </c>
      <c r="BY146" s="15" t="s">
        <v>149</v>
      </c>
      <c r="BZ146" s="15" t="s">
        <v>149</v>
      </c>
      <c r="CA146" s="15" t="s">
        <v>149</v>
      </c>
      <c r="CB146" s="15" t="s">
        <v>149</v>
      </c>
      <c r="CC146" s="15" t="s">
        <v>149</v>
      </c>
      <c r="CD146" s="15" t="s">
        <v>149</v>
      </c>
      <c r="CE146" s="15" t="s">
        <v>149</v>
      </c>
      <c r="CF146" s="15" t="s">
        <v>149</v>
      </c>
      <c r="CG146" s="15" t="s">
        <v>149</v>
      </c>
      <c r="CH146" s="15" t="s">
        <v>149</v>
      </c>
      <c r="CI146" s="15" t="s">
        <v>149</v>
      </c>
      <c r="CJ146" s="15" t="s">
        <v>149</v>
      </c>
      <c r="CK146" s="15" t="s">
        <v>149</v>
      </c>
      <c r="CL146" s="15" t="s">
        <v>149</v>
      </c>
      <c r="CM146" s="15" t="s">
        <v>149</v>
      </c>
      <c r="CN146" s="15" t="s">
        <v>149</v>
      </c>
      <c r="CO146" s="15" t="s">
        <v>149</v>
      </c>
      <c r="CP146" s="15" t="s">
        <v>149</v>
      </c>
      <c r="CQ146" s="15" t="s">
        <v>149</v>
      </c>
      <c r="CR146" s="15" t="s">
        <v>149</v>
      </c>
      <c r="CS146" s="15" t="s">
        <v>149</v>
      </c>
      <c r="CT146" s="15" t="s">
        <v>149</v>
      </c>
      <c r="CU146" s="15" t="s">
        <v>149</v>
      </c>
      <c r="CV146" s="15" t="s">
        <v>149</v>
      </c>
      <c r="CW146" s="15" t="s">
        <v>149</v>
      </c>
      <c r="CX146" s="15" t="s">
        <v>149</v>
      </c>
      <c r="CY146" s="15" t="s">
        <v>149</v>
      </c>
      <c r="CZ146" s="15" t="s">
        <v>149</v>
      </c>
      <c r="DA146" s="15" t="s">
        <v>149</v>
      </c>
      <c r="DB146" s="15" t="s">
        <v>149</v>
      </c>
      <c r="DC146" s="15" t="s">
        <v>149</v>
      </c>
      <c r="DD146" s="15" t="s">
        <v>149</v>
      </c>
      <c r="DE146" s="15" t="s">
        <v>149</v>
      </c>
      <c r="DF146" s="15" t="s">
        <v>149</v>
      </c>
      <c r="DG146" s="15" t="s">
        <v>149</v>
      </c>
      <c r="DH146" s="15" t="s">
        <v>149</v>
      </c>
      <c r="DI146" s="15" t="s">
        <v>149</v>
      </c>
      <c r="DJ146" s="15" t="s">
        <v>149</v>
      </c>
      <c r="DK146" s="15" t="s">
        <v>149</v>
      </c>
      <c r="DL146" s="15" t="s">
        <v>149</v>
      </c>
      <c r="DM146" s="15" t="s">
        <v>149</v>
      </c>
      <c r="DN146" s="15" t="s">
        <v>149</v>
      </c>
      <c r="DO146" s="15" t="s">
        <v>149</v>
      </c>
      <c r="DP146" s="15" t="s">
        <v>149</v>
      </c>
      <c r="DQ146" s="15" t="s">
        <v>149</v>
      </c>
      <c r="DR146" s="15" t="s">
        <v>149</v>
      </c>
      <c r="DS146" s="15" t="s">
        <v>149</v>
      </c>
      <c r="DT146" s="15" t="s">
        <v>149</v>
      </c>
      <c r="DU146" s="15" t="s">
        <v>149</v>
      </c>
      <c r="DV146" s="15" t="s">
        <v>149</v>
      </c>
      <c r="DW146" s="15" t="s">
        <v>149</v>
      </c>
      <c r="DX146" s="15" t="s">
        <v>149</v>
      </c>
      <c r="DY146" s="15" t="s">
        <v>149</v>
      </c>
      <c r="DZ146" s="15" t="s">
        <v>149</v>
      </c>
      <c r="EA146" s="15" t="s">
        <v>149</v>
      </c>
      <c r="EB146" s="15" t="s">
        <v>149</v>
      </c>
      <c r="EC146" s="15" t="s">
        <v>149</v>
      </c>
      <c r="ED146" s="15" t="s">
        <v>149</v>
      </c>
      <c r="EE146" s="15" t="s">
        <v>149</v>
      </c>
      <c r="EF146" s="15" t="s">
        <v>149</v>
      </c>
      <c r="EG146" s="15" t="s">
        <v>149</v>
      </c>
      <c r="EH146" s="15" t="s">
        <v>149</v>
      </c>
      <c r="EI146" s="15" t="s">
        <v>149</v>
      </c>
      <c r="EJ146" s="15" t="s">
        <v>149</v>
      </c>
      <c r="EK146" s="15" t="s">
        <v>149</v>
      </c>
      <c r="EL146" s="15" t="s">
        <v>1342</v>
      </c>
      <c r="EM146" s="15" t="s">
        <v>411</v>
      </c>
      <c r="EN146" s="15" t="s">
        <v>1343</v>
      </c>
      <c r="EO146" s="15" t="s">
        <v>1344</v>
      </c>
      <c r="EP146" s="15" t="s">
        <v>1345</v>
      </c>
      <c r="EQ146" s="15" t="s">
        <v>1346</v>
      </c>
      <c r="ER146" s="15" t="s">
        <v>1347</v>
      </c>
      <c r="ES146" s="15" t="s">
        <v>411</v>
      </c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</row>
    <row r="147" spans="1:234" s="25" customFormat="1" ht="22.5" customHeight="1" x14ac:dyDescent="0.35">
      <c r="A147" s="29">
        <v>145</v>
      </c>
      <c r="B147" s="15" t="s">
        <v>1348</v>
      </c>
      <c r="C147" s="20" t="s">
        <v>945</v>
      </c>
      <c r="D147" s="15" t="s">
        <v>353</v>
      </c>
      <c r="E147" s="15" t="s">
        <v>1341</v>
      </c>
      <c r="F147" s="15">
        <v>65</v>
      </c>
      <c r="G147" s="15">
        <v>5</v>
      </c>
      <c r="H147" s="15" t="s">
        <v>157</v>
      </c>
      <c r="I147" s="15" t="s">
        <v>210</v>
      </c>
      <c r="J147" s="42">
        <v>5000000</v>
      </c>
      <c r="K147" s="42">
        <v>3500000</v>
      </c>
      <c r="L147" s="15" t="s">
        <v>1095</v>
      </c>
      <c r="M147" s="15" t="s">
        <v>147</v>
      </c>
      <c r="N147" s="15">
        <v>500</v>
      </c>
      <c r="O147" s="15" t="s">
        <v>1349</v>
      </c>
      <c r="P147" s="15">
        <v>15</v>
      </c>
      <c r="Q147" s="15" t="s">
        <v>827</v>
      </c>
      <c r="R147" s="15" t="s">
        <v>149</v>
      </c>
      <c r="S147" s="15" t="s">
        <v>149</v>
      </c>
      <c r="T147" s="15" t="s">
        <v>149</v>
      </c>
      <c r="U147" s="15" t="s">
        <v>149</v>
      </c>
      <c r="V147" s="15" t="s">
        <v>149</v>
      </c>
      <c r="W147" s="15" t="s">
        <v>149</v>
      </c>
      <c r="X147" s="15" t="s">
        <v>149</v>
      </c>
      <c r="Y147" s="15" t="s">
        <v>149</v>
      </c>
      <c r="Z147" s="15" t="s">
        <v>149</v>
      </c>
      <c r="AA147" s="15" t="s">
        <v>149</v>
      </c>
      <c r="AB147" s="15" t="s">
        <v>149</v>
      </c>
      <c r="AC147" s="15" t="s">
        <v>149</v>
      </c>
      <c r="AD147" s="15" t="s">
        <v>149</v>
      </c>
      <c r="AE147" s="15" t="s">
        <v>149</v>
      </c>
      <c r="AF147" s="15" t="s">
        <v>149</v>
      </c>
      <c r="AG147" s="15" t="s">
        <v>149</v>
      </c>
      <c r="AH147" s="15" t="s">
        <v>149</v>
      </c>
      <c r="AI147" s="15" t="s">
        <v>149</v>
      </c>
      <c r="AJ147" s="15" t="s">
        <v>149</v>
      </c>
      <c r="AK147" s="15" t="s">
        <v>149</v>
      </c>
      <c r="AL147" s="15" t="s">
        <v>149</v>
      </c>
      <c r="AM147" s="15" t="s">
        <v>149</v>
      </c>
      <c r="AN147" s="15" t="s">
        <v>149</v>
      </c>
      <c r="AO147" s="15" t="s">
        <v>149</v>
      </c>
      <c r="AP147" s="15" t="s">
        <v>149</v>
      </c>
      <c r="AQ147" s="15" t="s">
        <v>149</v>
      </c>
      <c r="AR147" s="15" t="s">
        <v>149</v>
      </c>
      <c r="AS147" s="15" t="s">
        <v>149</v>
      </c>
      <c r="AT147" s="15" t="s">
        <v>149</v>
      </c>
      <c r="AU147" s="15" t="s">
        <v>149</v>
      </c>
      <c r="AV147" s="15" t="s">
        <v>149</v>
      </c>
      <c r="AW147" s="15" t="s">
        <v>149</v>
      </c>
      <c r="AX147" s="15" t="s">
        <v>149</v>
      </c>
      <c r="AY147" s="15" t="s">
        <v>149</v>
      </c>
      <c r="AZ147" s="15" t="s">
        <v>149</v>
      </c>
      <c r="BA147" s="15" t="s">
        <v>149</v>
      </c>
      <c r="BB147" s="15" t="s">
        <v>149</v>
      </c>
      <c r="BC147" s="51" t="s">
        <v>149</v>
      </c>
      <c r="BD147" s="15" t="s">
        <v>149</v>
      </c>
      <c r="BE147" s="15" t="s">
        <v>149</v>
      </c>
      <c r="BF147" s="15" t="s">
        <v>149</v>
      </c>
      <c r="BG147" s="15" t="s">
        <v>149</v>
      </c>
      <c r="BH147" s="15" t="s">
        <v>149</v>
      </c>
      <c r="BI147" s="15" t="s">
        <v>149</v>
      </c>
      <c r="BJ147" s="15" t="s">
        <v>149</v>
      </c>
      <c r="BK147" s="15" t="s">
        <v>149</v>
      </c>
      <c r="BL147" s="15" t="s">
        <v>149</v>
      </c>
      <c r="BM147" s="15" t="s">
        <v>149</v>
      </c>
      <c r="BN147" s="15" t="s">
        <v>149</v>
      </c>
      <c r="BO147" s="15" t="s">
        <v>149</v>
      </c>
      <c r="BP147" s="15" t="s">
        <v>149</v>
      </c>
      <c r="BQ147" s="15" t="s">
        <v>149</v>
      </c>
      <c r="BR147" s="15" t="s">
        <v>149</v>
      </c>
      <c r="BS147" s="15" t="s">
        <v>149</v>
      </c>
      <c r="BT147" s="15" t="s">
        <v>149</v>
      </c>
      <c r="BU147" s="15" t="s">
        <v>149</v>
      </c>
      <c r="BV147" s="15" t="s">
        <v>149</v>
      </c>
      <c r="BW147" s="15" t="s">
        <v>149</v>
      </c>
      <c r="BX147" s="15" t="s">
        <v>149</v>
      </c>
      <c r="BY147" s="15" t="s">
        <v>149</v>
      </c>
      <c r="BZ147" s="15" t="s">
        <v>149</v>
      </c>
      <c r="CA147" s="15" t="s">
        <v>149</v>
      </c>
      <c r="CB147" s="15" t="s">
        <v>149</v>
      </c>
      <c r="CC147" s="15" t="s">
        <v>149</v>
      </c>
      <c r="CD147" s="15" t="s">
        <v>149</v>
      </c>
      <c r="CE147" s="15" t="s">
        <v>149</v>
      </c>
      <c r="CF147" s="15" t="s">
        <v>149</v>
      </c>
      <c r="CG147" s="15" t="s">
        <v>149</v>
      </c>
      <c r="CH147" s="15" t="s">
        <v>149</v>
      </c>
      <c r="CI147" s="15" t="s">
        <v>149</v>
      </c>
      <c r="CJ147" s="15" t="s">
        <v>149</v>
      </c>
      <c r="CK147" s="15" t="s">
        <v>149</v>
      </c>
      <c r="CL147" s="15" t="s">
        <v>149</v>
      </c>
      <c r="CM147" s="15" t="s">
        <v>149</v>
      </c>
      <c r="CN147" s="15" t="s">
        <v>149</v>
      </c>
      <c r="CO147" s="15" t="s">
        <v>149</v>
      </c>
      <c r="CP147" s="15" t="s">
        <v>149</v>
      </c>
      <c r="CQ147" s="15" t="s">
        <v>149</v>
      </c>
      <c r="CR147" s="15" t="s">
        <v>149</v>
      </c>
      <c r="CS147" s="15" t="s">
        <v>149</v>
      </c>
      <c r="CT147" s="15" t="s">
        <v>149</v>
      </c>
      <c r="CU147" s="15" t="s">
        <v>149</v>
      </c>
      <c r="CV147" s="15" t="s">
        <v>149</v>
      </c>
      <c r="CW147" s="15" t="s">
        <v>149</v>
      </c>
      <c r="CX147" s="15" t="s">
        <v>149</v>
      </c>
      <c r="CY147" s="15" t="s">
        <v>149</v>
      </c>
      <c r="CZ147" s="15" t="s">
        <v>149</v>
      </c>
      <c r="DA147" s="15" t="s">
        <v>149</v>
      </c>
      <c r="DB147" s="15" t="s">
        <v>149</v>
      </c>
      <c r="DC147" s="15" t="s">
        <v>149</v>
      </c>
      <c r="DD147" s="15" t="s">
        <v>149</v>
      </c>
      <c r="DE147" s="15" t="s">
        <v>149</v>
      </c>
      <c r="DF147" s="15" t="s">
        <v>149</v>
      </c>
      <c r="DG147" s="15" t="s">
        <v>149</v>
      </c>
      <c r="DH147" s="15" t="s">
        <v>149</v>
      </c>
      <c r="DI147" s="15" t="s">
        <v>149</v>
      </c>
      <c r="DJ147" s="15" t="s">
        <v>149</v>
      </c>
      <c r="DK147" s="15" t="s">
        <v>149</v>
      </c>
      <c r="DL147" s="15" t="s">
        <v>149</v>
      </c>
      <c r="DM147" s="15" t="s">
        <v>149</v>
      </c>
      <c r="DN147" s="15" t="s">
        <v>149</v>
      </c>
      <c r="DO147" s="15" t="s">
        <v>149</v>
      </c>
      <c r="DP147" s="15" t="s">
        <v>149</v>
      </c>
      <c r="DQ147" s="15" t="s">
        <v>149</v>
      </c>
      <c r="DR147" s="15" t="s">
        <v>149</v>
      </c>
      <c r="DS147" s="15" t="s">
        <v>149</v>
      </c>
      <c r="DT147" s="15" t="s">
        <v>149</v>
      </c>
      <c r="DU147" s="15" t="s">
        <v>149</v>
      </c>
      <c r="DV147" s="15" t="s">
        <v>149</v>
      </c>
      <c r="DW147" s="15" t="s">
        <v>149</v>
      </c>
      <c r="DX147" s="15" t="s">
        <v>149</v>
      </c>
      <c r="DY147" s="15" t="s">
        <v>149</v>
      </c>
      <c r="DZ147" s="15" t="s">
        <v>149</v>
      </c>
      <c r="EA147" s="15" t="s">
        <v>149</v>
      </c>
      <c r="EB147" s="15" t="s">
        <v>149</v>
      </c>
      <c r="EC147" s="15" t="s">
        <v>149</v>
      </c>
      <c r="ED147" s="15" t="s">
        <v>149</v>
      </c>
      <c r="EE147" s="15" t="s">
        <v>149</v>
      </c>
      <c r="EF147" s="15" t="s">
        <v>149</v>
      </c>
      <c r="EG147" s="15" t="s">
        <v>149</v>
      </c>
      <c r="EH147" s="15" t="s">
        <v>149</v>
      </c>
      <c r="EI147" s="15" t="s">
        <v>149</v>
      </c>
      <c r="EJ147" s="15" t="s">
        <v>149</v>
      </c>
      <c r="EK147" s="15" t="s">
        <v>149</v>
      </c>
      <c r="EL147" s="15" t="s">
        <v>1350</v>
      </c>
      <c r="EM147" s="15" t="s">
        <v>411</v>
      </c>
      <c r="EN147" s="15" t="s">
        <v>1351</v>
      </c>
      <c r="EO147" s="15" t="s">
        <v>1344</v>
      </c>
      <c r="EP147" s="15" t="s">
        <v>1345</v>
      </c>
      <c r="EQ147" s="15" t="s">
        <v>1346</v>
      </c>
      <c r="ER147" s="15" t="s">
        <v>1347</v>
      </c>
      <c r="ES147" s="15" t="s">
        <v>923</v>
      </c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</row>
    <row r="148" spans="1:234" s="25" customFormat="1" ht="22.5" customHeight="1" x14ac:dyDescent="0.35">
      <c r="A148" s="29">
        <v>146</v>
      </c>
      <c r="B148" s="15" t="s">
        <v>1352</v>
      </c>
      <c r="C148" s="20" t="s">
        <v>1318</v>
      </c>
      <c r="D148" s="15" t="s">
        <v>353</v>
      </c>
      <c r="E148" s="15" t="s">
        <v>1319</v>
      </c>
      <c r="F148" s="15">
        <v>45</v>
      </c>
      <c r="G148" s="15">
        <v>4</v>
      </c>
      <c r="H148" s="15" t="s">
        <v>157</v>
      </c>
      <c r="I148" s="15" t="s">
        <v>158</v>
      </c>
      <c r="J148" s="42">
        <v>4500000</v>
      </c>
      <c r="K148" s="42">
        <v>3500000</v>
      </c>
      <c r="L148" s="15" t="s">
        <v>173</v>
      </c>
      <c r="M148" s="15" t="s">
        <v>147</v>
      </c>
      <c r="N148" s="15">
        <v>258</v>
      </c>
      <c r="O148" s="15" t="s">
        <v>1353</v>
      </c>
      <c r="P148" s="15">
        <v>8</v>
      </c>
      <c r="Q148" s="15" t="s">
        <v>827</v>
      </c>
      <c r="R148" s="15" t="s">
        <v>506</v>
      </c>
      <c r="S148" s="15" t="s">
        <v>203</v>
      </c>
      <c r="T148" s="15" t="s">
        <v>1120</v>
      </c>
      <c r="U148" s="15" t="s">
        <v>148</v>
      </c>
      <c r="V148" s="15" t="s">
        <v>1120</v>
      </c>
      <c r="W148" s="15" t="s">
        <v>1120</v>
      </c>
      <c r="X148" s="15" t="s">
        <v>203</v>
      </c>
      <c r="Y148" s="15" t="s">
        <v>148</v>
      </c>
      <c r="Z148" s="15" t="s">
        <v>1120</v>
      </c>
      <c r="AA148" s="15" t="s">
        <v>506</v>
      </c>
      <c r="AB148" s="15" t="s">
        <v>149</v>
      </c>
      <c r="AC148" s="15" t="s">
        <v>149</v>
      </c>
      <c r="AD148" s="15" t="s">
        <v>149</v>
      </c>
      <c r="AE148" s="15" t="s">
        <v>203</v>
      </c>
      <c r="AF148" s="15" t="s">
        <v>149</v>
      </c>
      <c r="AG148" s="15" t="s">
        <v>149</v>
      </c>
      <c r="AH148" s="15" t="s">
        <v>203</v>
      </c>
      <c r="AI148" s="15" t="s">
        <v>506</v>
      </c>
      <c r="AJ148" s="15" t="s">
        <v>203</v>
      </c>
      <c r="AK148" s="15" t="s">
        <v>149</v>
      </c>
      <c r="AL148" s="15" t="s">
        <v>149</v>
      </c>
      <c r="AM148" s="15" t="s">
        <v>203</v>
      </c>
      <c r="AN148" s="15" t="s">
        <v>203</v>
      </c>
      <c r="AO148" s="15" t="s">
        <v>203</v>
      </c>
      <c r="AP148" s="15" t="s">
        <v>203</v>
      </c>
      <c r="AQ148" s="15" t="s">
        <v>1354</v>
      </c>
      <c r="AR148" s="15" t="s">
        <v>203</v>
      </c>
      <c r="AS148" s="15" t="s">
        <v>1354</v>
      </c>
      <c r="AT148" s="15" t="s">
        <v>148</v>
      </c>
      <c r="AU148" s="15" t="s">
        <v>148</v>
      </c>
      <c r="AV148" s="15" t="s">
        <v>1120</v>
      </c>
      <c r="AW148" s="15" t="s">
        <v>506</v>
      </c>
      <c r="AX148" s="15" t="s">
        <v>1120</v>
      </c>
      <c r="AY148" s="15" t="s">
        <v>160</v>
      </c>
      <c r="AZ148" s="15" t="s">
        <v>1120</v>
      </c>
      <c r="BA148" s="15" t="s">
        <v>1354</v>
      </c>
      <c r="BB148" s="15" t="s">
        <v>148</v>
      </c>
      <c r="BC148" s="51" t="s">
        <v>149</v>
      </c>
      <c r="BD148" s="15" t="s">
        <v>1120</v>
      </c>
      <c r="BE148" s="15" t="s">
        <v>203</v>
      </c>
      <c r="BF148" s="15" t="s">
        <v>203</v>
      </c>
      <c r="BG148" s="15" t="s">
        <v>149</v>
      </c>
      <c r="BH148" s="15" t="s">
        <v>149</v>
      </c>
      <c r="BI148" s="15" t="s">
        <v>149</v>
      </c>
      <c r="BJ148" s="15" t="s">
        <v>203</v>
      </c>
      <c r="BK148" s="15" t="s">
        <v>1120</v>
      </c>
      <c r="BL148" s="15" t="s">
        <v>1354</v>
      </c>
      <c r="BM148" s="15" t="s">
        <v>1354</v>
      </c>
      <c r="BN148" s="15" t="s">
        <v>506</v>
      </c>
      <c r="BO148" s="15" t="s">
        <v>851</v>
      </c>
      <c r="BP148" s="15" t="s">
        <v>149</v>
      </c>
      <c r="BQ148" s="15" t="s">
        <v>149</v>
      </c>
      <c r="BR148" s="15" t="s">
        <v>1120</v>
      </c>
      <c r="BS148" s="15" t="s">
        <v>1120</v>
      </c>
      <c r="BT148" s="15" t="s">
        <v>149</v>
      </c>
      <c r="BU148" s="15" t="s">
        <v>149</v>
      </c>
      <c r="BV148" s="15" t="s">
        <v>149</v>
      </c>
      <c r="BW148" s="15" t="s">
        <v>149</v>
      </c>
      <c r="BX148" s="15" t="s">
        <v>203</v>
      </c>
      <c r="BY148" s="15" t="s">
        <v>203</v>
      </c>
      <c r="BZ148" s="15" t="s">
        <v>1120</v>
      </c>
      <c r="CA148" s="15" t="s">
        <v>1120</v>
      </c>
      <c r="CB148" s="15" t="s">
        <v>203</v>
      </c>
      <c r="CC148" s="15" t="s">
        <v>203</v>
      </c>
      <c r="CD148" s="15" t="s">
        <v>148</v>
      </c>
      <c r="CE148" s="15" t="s">
        <v>203</v>
      </c>
      <c r="CF148" s="15" t="s">
        <v>203</v>
      </c>
      <c r="CG148" s="15" t="s">
        <v>203</v>
      </c>
      <c r="CH148" s="15" t="s">
        <v>1120</v>
      </c>
      <c r="CI148" s="15" t="s">
        <v>506</v>
      </c>
      <c r="CJ148" s="15" t="s">
        <v>148</v>
      </c>
      <c r="CK148" s="15" t="s">
        <v>148</v>
      </c>
      <c r="CL148" s="15" t="s">
        <v>203</v>
      </c>
      <c r="CM148" s="15" t="s">
        <v>148</v>
      </c>
      <c r="CN148" s="15" t="s">
        <v>148</v>
      </c>
      <c r="CO148" s="15" t="s">
        <v>148</v>
      </c>
      <c r="CP148" s="15" t="s">
        <v>148</v>
      </c>
      <c r="CQ148" s="15" t="s">
        <v>148</v>
      </c>
      <c r="CR148" s="15" t="s">
        <v>203</v>
      </c>
      <c r="CS148" s="15" t="s">
        <v>506</v>
      </c>
      <c r="CT148" s="15" t="s">
        <v>203</v>
      </c>
      <c r="CU148" s="15" t="s">
        <v>203</v>
      </c>
      <c r="CV148" s="15" t="s">
        <v>148</v>
      </c>
      <c r="CW148" s="15" t="s">
        <v>1120</v>
      </c>
      <c r="CX148" s="15" t="s">
        <v>148</v>
      </c>
      <c r="CY148" s="15" t="s">
        <v>149</v>
      </c>
      <c r="CZ148" s="15" t="s">
        <v>149</v>
      </c>
      <c r="DA148" s="15" t="s">
        <v>149</v>
      </c>
      <c r="DB148" s="15" t="s">
        <v>149</v>
      </c>
      <c r="DC148" s="15" t="s">
        <v>149</v>
      </c>
      <c r="DD148" s="15" t="s">
        <v>149</v>
      </c>
      <c r="DE148" s="15" t="s">
        <v>203</v>
      </c>
      <c r="DF148" s="15" t="s">
        <v>1354</v>
      </c>
      <c r="DG148" s="15" t="s">
        <v>1120</v>
      </c>
      <c r="DH148" s="15" t="s">
        <v>1120</v>
      </c>
      <c r="DI148" s="15" t="s">
        <v>203</v>
      </c>
      <c r="DJ148" s="15" t="s">
        <v>1120</v>
      </c>
      <c r="DK148" s="15" t="s">
        <v>1354</v>
      </c>
      <c r="DL148" s="15" t="s">
        <v>1120</v>
      </c>
      <c r="DM148" s="15" t="s">
        <v>203</v>
      </c>
      <c r="DN148" s="15" t="s">
        <v>1120</v>
      </c>
      <c r="DO148" s="15" t="s">
        <v>1120</v>
      </c>
      <c r="DP148" s="15" t="s">
        <v>1120</v>
      </c>
      <c r="DQ148" s="15" t="s">
        <v>1120</v>
      </c>
      <c r="DR148" s="15" t="s">
        <v>506</v>
      </c>
      <c r="DS148" s="15" t="s">
        <v>1120</v>
      </c>
      <c r="DT148" s="15" t="s">
        <v>1120</v>
      </c>
      <c r="DU148" s="15" t="s">
        <v>1120</v>
      </c>
      <c r="DV148" s="15" t="s">
        <v>203</v>
      </c>
      <c r="DW148" s="15" t="s">
        <v>149</v>
      </c>
      <c r="DX148" s="15" t="s">
        <v>149</v>
      </c>
      <c r="DY148" s="15" t="s">
        <v>149</v>
      </c>
      <c r="DZ148" s="15" t="s">
        <v>1120</v>
      </c>
      <c r="EA148" s="15" t="s">
        <v>506</v>
      </c>
      <c r="EB148" s="15" t="s">
        <v>1120</v>
      </c>
      <c r="EC148" s="15" t="s">
        <v>1354</v>
      </c>
      <c r="ED148" s="15" t="s">
        <v>1120</v>
      </c>
      <c r="EE148" s="15" t="s">
        <v>1120</v>
      </c>
      <c r="EF148" s="15" t="s">
        <v>149</v>
      </c>
      <c r="EG148" s="15" t="s">
        <v>149</v>
      </c>
      <c r="EH148" s="15" t="s">
        <v>934</v>
      </c>
      <c r="EI148" s="15" t="s">
        <v>932</v>
      </c>
      <c r="EJ148" s="15" t="s">
        <v>851</v>
      </c>
      <c r="EK148" s="15" t="s">
        <v>1355</v>
      </c>
      <c r="EL148" s="15" t="s">
        <v>1356</v>
      </c>
      <c r="EM148" s="15" t="s">
        <v>1357</v>
      </c>
      <c r="EN148" s="15" t="s">
        <v>1358</v>
      </c>
      <c r="EO148" s="15" t="s">
        <v>1359</v>
      </c>
      <c r="EP148" s="15" t="s">
        <v>1360</v>
      </c>
      <c r="EQ148" s="15" t="s">
        <v>1361</v>
      </c>
      <c r="ER148" s="15" t="s">
        <v>1362</v>
      </c>
      <c r="ES148" s="15" t="s">
        <v>923</v>
      </c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</row>
    <row r="149" spans="1:234" s="25" customFormat="1" ht="22.5" customHeight="1" x14ac:dyDescent="0.35">
      <c r="A149" s="29">
        <v>147</v>
      </c>
      <c r="B149" s="15" t="s">
        <v>1363</v>
      </c>
      <c r="C149" s="20" t="s">
        <v>1364</v>
      </c>
      <c r="D149" s="15" t="s">
        <v>368</v>
      </c>
      <c r="E149" s="15" t="s">
        <v>1341</v>
      </c>
      <c r="F149" s="15">
        <v>65</v>
      </c>
      <c r="G149" s="15">
        <v>2</v>
      </c>
      <c r="H149" s="15" t="s">
        <v>157</v>
      </c>
      <c r="I149" s="15" t="s">
        <v>210</v>
      </c>
      <c r="J149" s="42">
        <v>3500000</v>
      </c>
      <c r="K149" s="42">
        <v>2500000</v>
      </c>
      <c r="L149" s="15" t="s">
        <v>318</v>
      </c>
      <c r="M149" s="15" t="s">
        <v>147</v>
      </c>
      <c r="N149" s="15">
        <v>135</v>
      </c>
      <c r="O149" s="15" t="s">
        <v>519</v>
      </c>
      <c r="P149" s="15">
        <v>15</v>
      </c>
      <c r="Q149" s="15" t="s">
        <v>827</v>
      </c>
      <c r="R149" s="15" t="s">
        <v>149</v>
      </c>
      <c r="S149" s="15" t="s">
        <v>851</v>
      </c>
      <c r="T149" s="15" t="s">
        <v>149</v>
      </c>
      <c r="U149" s="15" t="s">
        <v>851</v>
      </c>
      <c r="V149" s="15" t="s">
        <v>149</v>
      </c>
      <c r="W149" s="15" t="s">
        <v>149</v>
      </c>
      <c r="X149" s="15" t="s">
        <v>149</v>
      </c>
      <c r="Y149" s="15" t="s">
        <v>149</v>
      </c>
      <c r="Z149" s="15" t="s">
        <v>149</v>
      </c>
      <c r="AA149" s="15" t="s">
        <v>149</v>
      </c>
      <c r="AB149" s="15" t="s">
        <v>149</v>
      </c>
      <c r="AC149" s="15" t="s">
        <v>149</v>
      </c>
      <c r="AD149" s="15" t="s">
        <v>149</v>
      </c>
      <c r="AE149" s="15" t="s">
        <v>851</v>
      </c>
      <c r="AF149" s="15" t="s">
        <v>851</v>
      </c>
      <c r="AG149" s="15" t="s">
        <v>149</v>
      </c>
      <c r="AH149" s="15" t="s">
        <v>851</v>
      </c>
      <c r="AI149" s="15" t="s">
        <v>851</v>
      </c>
      <c r="AJ149" s="15" t="s">
        <v>851</v>
      </c>
      <c r="AK149" s="15" t="s">
        <v>851</v>
      </c>
      <c r="AL149" s="15" t="s">
        <v>149</v>
      </c>
      <c r="AM149" s="15" t="s">
        <v>851</v>
      </c>
      <c r="AN149" s="15" t="s">
        <v>851</v>
      </c>
      <c r="AO149" s="15" t="s">
        <v>851</v>
      </c>
      <c r="AP149" s="15" t="s">
        <v>851</v>
      </c>
      <c r="AQ149" s="15" t="s">
        <v>149</v>
      </c>
      <c r="AR149" s="15" t="s">
        <v>149</v>
      </c>
      <c r="AS149" s="15" t="s">
        <v>149</v>
      </c>
      <c r="AT149" s="15" t="s">
        <v>149</v>
      </c>
      <c r="AU149" s="15" t="s">
        <v>149</v>
      </c>
      <c r="AV149" s="15" t="s">
        <v>149</v>
      </c>
      <c r="AW149" s="15" t="s">
        <v>149</v>
      </c>
      <c r="AX149" s="15" t="s">
        <v>149</v>
      </c>
      <c r="AY149" s="15" t="s">
        <v>149</v>
      </c>
      <c r="AZ149" s="15" t="s">
        <v>149</v>
      </c>
      <c r="BA149" s="15" t="s">
        <v>149</v>
      </c>
      <c r="BB149" s="15" t="s">
        <v>149</v>
      </c>
      <c r="BC149" s="51" t="s">
        <v>149</v>
      </c>
      <c r="BD149" s="15" t="s">
        <v>149</v>
      </c>
      <c r="BE149" s="15" t="s">
        <v>149</v>
      </c>
      <c r="BF149" s="15" t="s">
        <v>149</v>
      </c>
      <c r="BG149" s="15" t="s">
        <v>149</v>
      </c>
      <c r="BH149" s="15" t="s">
        <v>149</v>
      </c>
      <c r="BI149" s="15" t="s">
        <v>149</v>
      </c>
      <c r="BJ149" s="15" t="s">
        <v>149</v>
      </c>
      <c r="BK149" s="15" t="s">
        <v>149</v>
      </c>
      <c r="BL149" s="15" t="s">
        <v>203</v>
      </c>
      <c r="BM149" s="15" t="s">
        <v>1120</v>
      </c>
      <c r="BN149" s="15" t="s">
        <v>932</v>
      </c>
      <c r="BO149" s="15" t="s">
        <v>632</v>
      </c>
      <c r="BP149" s="15" t="s">
        <v>150</v>
      </c>
      <c r="BQ149" s="15" t="s">
        <v>150</v>
      </c>
      <c r="BR149" s="15" t="s">
        <v>150</v>
      </c>
      <c r="BS149" s="15" t="s">
        <v>933</v>
      </c>
      <c r="BT149" s="15" t="s">
        <v>149</v>
      </c>
      <c r="BU149" s="15" t="s">
        <v>149</v>
      </c>
      <c r="BV149" s="15" t="s">
        <v>149</v>
      </c>
      <c r="BW149" s="15" t="s">
        <v>149</v>
      </c>
      <c r="BX149" s="15" t="s">
        <v>149</v>
      </c>
      <c r="BY149" s="15" t="s">
        <v>149</v>
      </c>
      <c r="BZ149" s="15" t="s">
        <v>149</v>
      </c>
      <c r="CA149" s="15" t="s">
        <v>149</v>
      </c>
      <c r="CB149" s="15" t="s">
        <v>149</v>
      </c>
      <c r="CC149" s="15" t="s">
        <v>149</v>
      </c>
      <c r="CD149" s="15" t="s">
        <v>149</v>
      </c>
      <c r="CE149" s="15" t="s">
        <v>149</v>
      </c>
      <c r="CF149" s="15" t="s">
        <v>149</v>
      </c>
      <c r="CG149" s="15" t="s">
        <v>149</v>
      </c>
      <c r="CH149" s="15" t="s">
        <v>149</v>
      </c>
      <c r="CI149" s="15" t="s">
        <v>149</v>
      </c>
      <c r="CJ149" s="15" t="s">
        <v>149</v>
      </c>
      <c r="CK149" s="15" t="s">
        <v>149</v>
      </c>
      <c r="CL149" s="15" t="s">
        <v>149</v>
      </c>
      <c r="CM149" s="15" t="s">
        <v>149</v>
      </c>
      <c r="CN149" s="15" t="s">
        <v>149</v>
      </c>
      <c r="CO149" s="15" t="s">
        <v>149</v>
      </c>
      <c r="CP149" s="15" t="s">
        <v>149</v>
      </c>
      <c r="CQ149" s="15" t="s">
        <v>149</v>
      </c>
      <c r="CR149" s="15" t="s">
        <v>149</v>
      </c>
      <c r="CS149" s="15" t="s">
        <v>149</v>
      </c>
      <c r="CT149" s="15" t="s">
        <v>149</v>
      </c>
      <c r="CU149" s="15" t="s">
        <v>149</v>
      </c>
      <c r="CV149" s="15" t="s">
        <v>149</v>
      </c>
      <c r="CW149" s="15" t="s">
        <v>149</v>
      </c>
      <c r="CX149" s="15" t="s">
        <v>149</v>
      </c>
      <c r="CY149" s="15" t="s">
        <v>149</v>
      </c>
      <c r="CZ149" s="15" t="s">
        <v>149</v>
      </c>
      <c r="DA149" s="15" t="s">
        <v>149</v>
      </c>
      <c r="DB149" s="15" t="s">
        <v>149</v>
      </c>
      <c r="DC149" s="15" t="s">
        <v>149</v>
      </c>
      <c r="DD149" s="15" t="s">
        <v>149</v>
      </c>
      <c r="DE149" s="15" t="s">
        <v>149</v>
      </c>
      <c r="DF149" s="15" t="s">
        <v>149</v>
      </c>
      <c r="DG149" s="15" t="s">
        <v>149</v>
      </c>
      <c r="DH149" s="15" t="s">
        <v>149</v>
      </c>
      <c r="DI149" s="15" t="s">
        <v>149</v>
      </c>
      <c r="DJ149" s="15" t="s">
        <v>149</v>
      </c>
      <c r="DK149" s="15" t="s">
        <v>149</v>
      </c>
      <c r="DL149" s="15" t="s">
        <v>149</v>
      </c>
      <c r="DM149" s="15" t="s">
        <v>149</v>
      </c>
      <c r="DN149" s="15" t="s">
        <v>149</v>
      </c>
      <c r="DO149" s="15" t="s">
        <v>149</v>
      </c>
      <c r="DP149" s="15" t="s">
        <v>149</v>
      </c>
      <c r="DQ149" s="15" t="s">
        <v>149</v>
      </c>
      <c r="DR149" s="15" t="s">
        <v>149</v>
      </c>
      <c r="DS149" s="15" t="s">
        <v>149</v>
      </c>
      <c r="DT149" s="15" t="s">
        <v>149</v>
      </c>
      <c r="DU149" s="15" t="s">
        <v>149</v>
      </c>
      <c r="DV149" s="15" t="s">
        <v>149</v>
      </c>
      <c r="DW149" s="15" t="s">
        <v>149</v>
      </c>
      <c r="DX149" s="15" t="s">
        <v>149</v>
      </c>
      <c r="DY149" s="15" t="s">
        <v>149</v>
      </c>
      <c r="DZ149" s="15" t="s">
        <v>149</v>
      </c>
      <c r="EA149" s="15" t="s">
        <v>149</v>
      </c>
      <c r="EB149" s="15" t="s">
        <v>149</v>
      </c>
      <c r="EC149" s="15" t="s">
        <v>149</v>
      </c>
      <c r="ED149" s="15" t="s">
        <v>149</v>
      </c>
      <c r="EE149" s="15" t="s">
        <v>149</v>
      </c>
      <c r="EF149" s="15" t="s">
        <v>149</v>
      </c>
      <c r="EG149" s="15" t="s">
        <v>149</v>
      </c>
      <c r="EH149" s="15" t="s">
        <v>149</v>
      </c>
      <c r="EI149" s="15" t="s">
        <v>149</v>
      </c>
      <c r="EJ149" s="15" t="s">
        <v>851</v>
      </c>
      <c r="EK149" s="15" t="s">
        <v>149</v>
      </c>
      <c r="EL149" s="15" t="s">
        <v>1365</v>
      </c>
      <c r="EM149" s="15" t="s">
        <v>923</v>
      </c>
      <c r="EN149" s="15" t="s">
        <v>1366</v>
      </c>
      <c r="EO149" s="15" t="s">
        <v>1367</v>
      </c>
      <c r="EP149" s="15" t="s">
        <v>1368</v>
      </c>
      <c r="EQ149" s="15" t="s">
        <v>1369</v>
      </c>
      <c r="ER149" s="15" t="s">
        <v>1370</v>
      </c>
      <c r="ES149" s="15" t="s">
        <v>923</v>
      </c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</row>
    <row r="150" spans="1:234" s="25" customFormat="1" ht="22.5" customHeight="1" x14ac:dyDescent="0.35">
      <c r="A150" s="29">
        <v>148</v>
      </c>
      <c r="B150" s="15" t="s">
        <v>1371</v>
      </c>
      <c r="C150" s="20" t="s">
        <v>1318</v>
      </c>
      <c r="D150" s="15" t="s">
        <v>353</v>
      </c>
      <c r="E150" s="15"/>
      <c r="F150" s="15">
        <v>48</v>
      </c>
      <c r="G150" s="15">
        <v>5</v>
      </c>
      <c r="H150" s="15" t="s">
        <v>157</v>
      </c>
      <c r="I150" s="15" t="s">
        <v>172</v>
      </c>
      <c r="J150" s="42">
        <v>5000000</v>
      </c>
      <c r="K150" s="42">
        <v>3500000</v>
      </c>
      <c r="L150" s="15" t="s">
        <v>1095</v>
      </c>
      <c r="M150" s="15" t="s">
        <v>147</v>
      </c>
      <c r="N150" s="15">
        <v>400</v>
      </c>
      <c r="O150" s="15" t="s">
        <v>1353</v>
      </c>
      <c r="P150" s="15">
        <v>6</v>
      </c>
      <c r="Q150" s="15"/>
      <c r="R150" s="15" t="s">
        <v>149</v>
      </c>
      <c r="S150" s="15" t="s">
        <v>149</v>
      </c>
      <c r="T150" s="15" t="s">
        <v>149</v>
      </c>
      <c r="U150" s="15" t="s">
        <v>149</v>
      </c>
      <c r="V150" s="15" t="s">
        <v>149</v>
      </c>
      <c r="W150" s="15" t="s">
        <v>149</v>
      </c>
      <c r="X150" s="15" t="s">
        <v>149</v>
      </c>
      <c r="Y150" s="15" t="s">
        <v>149</v>
      </c>
      <c r="Z150" s="15" t="s">
        <v>149</v>
      </c>
      <c r="AA150" s="15" t="s">
        <v>149</v>
      </c>
      <c r="AB150" s="15" t="s">
        <v>149</v>
      </c>
      <c r="AC150" s="15" t="s">
        <v>149</v>
      </c>
      <c r="AD150" s="15" t="s">
        <v>149</v>
      </c>
      <c r="AE150" s="15" t="s">
        <v>149</v>
      </c>
      <c r="AF150" s="15" t="s">
        <v>149</v>
      </c>
      <c r="AG150" s="15" t="s">
        <v>149</v>
      </c>
      <c r="AH150" s="15" t="s">
        <v>149</v>
      </c>
      <c r="AI150" s="15" t="s">
        <v>149</v>
      </c>
      <c r="AJ150" s="15" t="s">
        <v>149</v>
      </c>
      <c r="AK150" s="15" t="s">
        <v>149</v>
      </c>
      <c r="AL150" s="15" t="s">
        <v>149</v>
      </c>
      <c r="AM150" s="15" t="s">
        <v>149</v>
      </c>
      <c r="AN150" s="15" t="s">
        <v>149</v>
      </c>
      <c r="AO150" s="15" t="s">
        <v>149</v>
      </c>
      <c r="AP150" s="15" t="s">
        <v>149</v>
      </c>
      <c r="AQ150" s="15" t="s">
        <v>149</v>
      </c>
      <c r="AR150" s="15" t="s">
        <v>149</v>
      </c>
      <c r="AS150" s="15" t="s">
        <v>149</v>
      </c>
      <c r="AT150" s="15" t="s">
        <v>149</v>
      </c>
      <c r="AU150" s="15" t="s">
        <v>149</v>
      </c>
      <c r="AV150" s="15" t="s">
        <v>149</v>
      </c>
      <c r="AW150" s="15" t="s">
        <v>149</v>
      </c>
      <c r="AX150" s="15" t="s">
        <v>149</v>
      </c>
      <c r="AY150" s="15" t="s">
        <v>149</v>
      </c>
      <c r="AZ150" s="15" t="s">
        <v>149</v>
      </c>
      <c r="BA150" s="15" t="s">
        <v>149</v>
      </c>
      <c r="BB150" s="15" t="s">
        <v>149</v>
      </c>
      <c r="BC150" s="51" t="s">
        <v>149</v>
      </c>
      <c r="BD150" s="15" t="s">
        <v>149</v>
      </c>
      <c r="BE150" s="15" t="s">
        <v>149</v>
      </c>
      <c r="BF150" s="15" t="s">
        <v>149</v>
      </c>
      <c r="BG150" s="15" t="s">
        <v>149</v>
      </c>
      <c r="BH150" s="15" t="s">
        <v>149</v>
      </c>
      <c r="BI150" s="15" t="s">
        <v>149</v>
      </c>
      <c r="BJ150" s="15" t="s">
        <v>149</v>
      </c>
      <c r="BK150" s="15" t="s">
        <v>149</v>
      </c>
      <c r="BL150" s="15" t="s">
        <v>149</v>
      </c>
      <c r="BM150" s="15" t="s">
        <v>149</v>
      </c>
      <c r="BN150" s="15" t="s">
        <v>149</v>
      </c>
      <c r="BO150" s="15" t="s">
        <v>149</v>
      </c>
      <c r="BP150" s="15" t="s">
        <v>149</v>
      </c>
      <c r="BQ150" s="15" t="s">
        <v>149</v>
      </c>
      <c r="BR150" s="15" t="s">
        <v>149</v>
      </c>
      <c r="BS150" s="15" t="s">
        <v>149</v>
      </c>
      <c r="BT150" s="15" t="s">
        <v>149</v>
      </c>
      <c r="BU150" s="15" t="s">
        <v>149</v>
      </c>
      <c r="BV150" s="15" t="s">
        <v>149</v>
      </c>
      <c r="BW150" s="15" t="s">
        <v>149</v>
      </c>
      <c r="BX150" s="15" t="s">
        <v>149</v>
      </c>
      <c r="BY150" s="15" t="s">
        <v>149</v>
      </c>
      <c r="BZ150" s="15" t="s">
        <v>149</v>
      </c>
      <c r="CA150" s="15" t="s">
        <v>149</v>
      </c>
      <c r="CB150" s="15" t="s">
        <v>149</v>
      </c>
      <c r="CC150" s="15" t="s">
        <v>149</v>
      </c>
      <c r="CD150" s="15" t="s">
        <v>149</v>
      </c>
      <c r="CE150" s="15" t="s">
        <v>149</v>
      </c>
      <c r="CF150" s="15" t="s">
        <v>149</v>
      </c>
      <c r="CG150" s="15" t="s">
        <v>149</v>
      </c>
      <c r="CH150" s="15" t="s">
        <v>149</v>
      </c>
      <c r="CI150" s="15" t="s">
        <v>149</v>
      </c>
      <c r="CJ150" s="15" t="s">
        <v>149</v>
      </c>
      <c r="CK150" s="15" t="s">
        <v>149</v>
      </c>
      <c r="CL150" s="15" t="s">
        <v>149</v>
      </c>
      <c r="CM150" s="15" t="s">
        <v>149</v>
      </c>
      <c r="CN150" s="15" t="s">
        <v>149</v>
      </c>
      <c r="CO150" s="15" t="s">
        <v>149</v>
      </c>
      <c r="CP150" s="15" t="s">
        <v>149</v>
      </c>
      <c r="CQ150" s="15" t="s">
        <v>149</v>
      </c>
      <c r="CR150" s="15" t="s">
        <v>149</v>
      </c>
      <c r="CS150" s="15" t="s">
        <v>149</v>
      </c>
      <c r="CT150" s="15" t="s">
        <v>149</v>
      </c>
      <c r="CU150" s="15" t="s">
        <v>149</v>
      </c>
      <c r="CV150" s="15" t="s">
        <v>149</v>
      </c>
      <c r="CW150" s="15" t="s">
        <v>149</v>
      </c>
      <c r="CX150" s="15" t="s">
        <v>149</v>
      </c>
      <c r="CY150" s="15" t="s">
        <v>149</v>
      </c>
      <c r="CZ150" s="15" t="s">
        <v>149</v>
      </c>
      <c r="DA150" s="15" t="s">
        <v>149</v>
      </c>
      <c r="DB150" s="15" t="s">
        <v>149</v>
      </c>
      <c r="DC150" s="15" t="s">
        <v>149</v>
      </c>
      <c r="DD150" s="15" t="s">
        <v>149</v>
      </c>
      <c r="DE150" s="15" t="s">
        <v>149</v>
      </c>
      <c r="DF150" s="15" t="s">
        <v>149</v>
      </c>
      <c r="DG150" s="15" t="s">
        <v>149</v>
      </c>
      <c r="DH150" s="15" t="s">
        <v>149</v>
      </c>
      <c r="DI150" s="15" t="s">
        <v>149</v>
      </c>
      <c r="DJ150" s="15" t="s">
        <v>149</v>
      </c>
      <c r="DK150" s="15" t="s">
        <v>149</v>
      </c>
      <c r="DL150" s="15" t="s">
        <v>149</v>
      </c>
      <c r="DM150" s="15" t="s">
        <v>149</v>
      </c>
      <c r="DN150" s="15" t="s">
        <v>149</v>
      </c>
      <c r="DO150" s="15" t="s">
        <v>149</v>
      </c>
      <c r="DP150" s="15" t="s">
        <v>149</v>
      </c>
      <c r="DQ150" s="15" t="s">
        <v>149</v>
      </c>
      <c r="DR150" s="15" t="s">
        <v>149</v>
      </c>
      <c r="DS150" s="15" t="s">
        <v>149</v>
      </c>
      <c r="DT150" s="15" t="s">
        <v>149</v>
      </c>
      <c r="DU150" s="15" t="s">
        <v>149</v>
      </c>
      <c r="DV150" s="15" t="s">
        <v>149</v>
      </c>
      <c r="DW150" s="15" t="s">
        <v>149</v>
      </c>
      <c r="DX150" s="15" t="s">
        <v>149</v>
      </c>
      <c r="DY150" s="15" t="s">
        <v>149</v>
      </c>
      <c r="DZ150" s="15" t="s">
        <v>149</v>
      </c>
      <c r="EA150" s="15" t="s">
        <v>149</v>
      </c>
      <c r="EB150" s="15" t="s">
        <v>149</v>
      </c>
      <c r="EC150" s="15" t="s">
        <v>149</v>
      </c>
      <c r="ED150" s="15" t="s">
        <v>149</v>
      </c>
      <c r="EE150" s="15" t="s">
        <v>149</v>
      </c>
      <c r="EF150" s="15" t="s">
        <v>149</v>
      </c>
      <c r="EG150" s="15" t="s">
        <v>149</v>
      </c>
      <c r="EH150" s="15" t="s">
        <v>149</v>
      </c>
      <c r="EI150" s="15" t="s">
        <v>149</v>
      </c>
      <c r="EJ150" s="15" t="s">
        <v>149</v>
      </c>
      <c r="EK150" s="15" t="s">
        <v>149</v>
      </c>
      <c r="EL150" s="15" t="s">
        <v>1372</v>
      </c>
      <c r="EM150" s="15" t="s">
        <v>751</v>
      </c>
      <c r="EN150" s="15" t="s">
        <v>1373</v>
      </c>
      <c r="EO150" s="15" t="s">
        <v>1374</v>
      </c>
      <c r="EP150" s="15" t="s">
        <v>1375</v>
      </c>
      <c r="EQ150" s="15" t="s">
        <v>1376</v>
      </c>
      <c r="ER150" s="15" t="s">
        <v>1377</v>
      </c>
      <c r="ES150" s="15" t="s">
        <v>923</v>
      </c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</row>
    <row r="151" spans="1:234" s="25" customFormat="1" ht="22.5" customHeight="1" x14ac:dyDescent="0.35">
      <c r="A151" s="29">
        <v>149</v>
      </c>
      <c r="B151" s="15" t="s">
        <v>1378</v>
      </c>
      <c r="C151" s="20" t="s">
        <v>959</v>
      </c>
      <c r="D151" s="15" t="s">
        <v>353</v>
      </c>
      <c r="E151" s="15" t="s">
        <v>1341</v>
      </c>
      <c r="F151" s="15">
        <v>55</v>
      </c>
      <c r="G151" s="15">
        <v>1</v>
      </c>
      <c r="H151" s="15" t="s">
        <v>157</v>
      </c>
      <c r="I151" s="15" t="s">
        <v>210</v>
      </c>
      <c r="J151" s="42">
        <v>3000000</v>
      </c>
      <c r="K151" s="42">
        <v>2000000</v>
      </c>
      <c r="L151" s="15" t="s">
        <v>1379</v>
      </c>
      <c r="M151" s="15" t="s">
        <v>147</v>
      </c>
      <c r="N151" s="15">
        <v>135</v>
      </c>
      <c r="O151" s="15" t="s">
        <v>519</v>
      </c>
      <c r="P151" s="15">
        <v>15</v>
      </c>
      <c r="Q151" s="15" t="s">
        <v>827</v>
      </c>
      <c r="R151" s="15" t="s">
        <v>851</v>
      </c>
      <c r="S151" s="15" t="s">
        <v>851</v>
      </c>
      <c r="T151" s="15" t="s">
        <v>851</v>
      </c>
      <c r="U151" s="15" t="s">
        <v>851</v>
      </c>
      <c r="V151" s="15" t="s">
        <v>851</v>
      </c>
      <c r="W151" s="15" t="s">
        <v>851</v>
      </c>
      <c r="X151" s="15" t="s">
        <v>851</v>
      </c>
      <c r="Y151" s="15" t="s">
        <v>851</v>
      </c>
      <c r="Z151" s="15" t="s">
        <v>851</v>
      </c>
      <c r="AA151" s="15" t="s">
        <v>851</v>
      </c>
      <c r="AB151" s="15" t="s">
        <v>851</v>
      </c>
      <c r="AC151" s="15" t="s">
        <v>851</v>
      </c>
      <c r="AD151" s="15" t="s">
        <v>851</v>
      </c>
      <c r="AE151" s="15" t="s">
        <v>851</v>
      </c>
      <c r="AF151" s="15" t="s">
        <v>851</v>
      </c>
      <c r="AG151" s="15" t="s">
        <v>851</v>
      </c>
      <c r="AH151" s="15" t="s">
        <v>851</v>
      </c>
      <c r="AI151" s="15" t="s">
        <v>851</v>
      </c>
      <c r="AJ151" s="15" t="s">
        <v>851</v>
      </c>
      <c r="AK151" s="15" t="s">
        <v>851</v>
      </c>
      <c r="AL151" s="15" t="s">
        <v>851</v>
      </c>
      <c r="AM151" s="15" t="s">
        <v>851</v>
      </c>
      <c r="AN151" s="15" t="s">
        <v>851</v>
      </c>
      <c r="AO151" s="15" t="s">
        <v>851</v>
      </c>
      <c r="AP151" s="15" t="s">
        <v>851</v>
      </c>
      <c r="AQ151" s="15" t="s">
        <v>851</v>
      </c>
      <c r="AR151" s="15" t="s">
        <v>851</v>
      </c>
      <c r="AS151" s="15" t="s">
        <v>851</v>
      </c>
      <c r="AT151" s="15" t="s">
        <v>851</v>
      </c>
      <c r="AU151" s="15" t="s">
        <v>851</v>
      </c>
      <c r="AV151" s="15" t="s">
        <v>851</v>
      </c>
      <c r="AW151" s="15" t="s">
        <v>851</v>
      </c>
      <c r="AX151" s="15" t="s">
        <v>851</v>
      </c>
      <c r="AY151" s="15" t="s">
        <v>851</v>
      </c>
      <c r="AZ151" s="15" t="s">
        <v>851</v>
      </c>
      <c r="BA151" s="15" t="s">
        <v>851</v>
      </c>
      <c r="BB151" s="15" t="s">
        <v>851</v>
      </c>
      <c r="BC151" s="51" t="s">
        <v>149</v>
      </c>
      <c r="BD151" s="15" t="s">
        <v>851</v>
      </c>
      <c r="BE151" s="15" t="s">
        <v>851</v>
      </c>
      <c r="BF151" s="15" t="s">
        <v>851</v>
      </c>
      <c r="BG151" s="15" t="s">
        <v>851</v>
      </c>
      <c r="BH151" s="15" t="s">
        <v>851</v>
      </c>
      <c r="BI151" s="15" t="s">
        <v>851</v>
      </c>
      <c r="BJ151" s="15" t="s">
        <v>851</v>
      </c>
      <c r="BK151" s="15" t="s">
        <v>851</v>
      </c>
      <c r="BL151" s="15" t="s">
        <v>851</v>
      </c>
      <c r="BM151" s="15" t="s">
        <v>851</v>
      </c>
      <c r="BN151" s="15" t="s">
        <v>851</v>
      </c>
      <c r="BO151" s="15" t="s">
        <v>851</v>
      </c>
      <c r="BP151" s="15" t="s">
        <v>851</v>
      </c>
      <c r="BQ151" s="15" t="s">
        <v>851</v>
      </c>
      <c r="BR151" s="15" t="s">
        <v>851</v>
      </c>
      <c r="BS151" s="15" t="s">
        <v>851</v>
      </c>
      <c r="BT151" s="15" t="s">
        <v>851</v>
      </c>
      <c r="BU151" s="15" t="s">
        <v>851</v>
      </c>
      <c r="BV151" s="15" t="s">
        <v>851</v>
      </c>
      <c r="BW151" s="15" t="s">
        <v>851</v>
      </c>
      <c r="BX151" s="15" t="s">
        <v>851</v>
      </c>
      <c r="BY151" s="15" t="s">
        <v>851</v>
      </c>
      <c r="BZ151" s="15" t="s">
        <v>851</v>
      </c>
      <c r="CA151" s="15" t="s">
        <v>851</v>
      </c>
      <c r="CB151" s="15" t="s">
        <v>851</v>
      </c>
      <c r="CC151" s="15" t="s">
        <v>851</v>
      </c>
      <c r="CD151" s="15" t="s">
        <v>851</v>
      </c>
      <c r="CE151" s="15" t="s">
        <v>851</v>
      </c>
      <c r="CF151" s="15" t="s">
        <v>851</v>
      </c>
      <c r="CG151" s="15" t="s">
        <v>851</v>
      </c>
      <c r="CH151" s="15" t="s">
        <v>851</v>
      </c>
      <c r="CI151" s="15" t="s">
        <v>851</v>
      </c>
      <c r="CJ151" s="15" t="s">
        <v>851</v>
      </c>
      <c r="CK151" s="15" t="s">
        <v>851</v>
      </c>
      <c r="CL151" s="15" t="s">
        <v>851</v>
      </c>
      <c r="CM151" s="15" t="s">
        <v>851</v>
      </c>
      <c r="CN151" s="15" t="s">
        <v>851</v>
      </c>
      <c r="CO151" s="15" t="s">
        <v>851</v>
      </c>
      <c r="CP151" s="15" t="s">
        <v>851</v>
      </c>
      <c r="CQ151" s="15" t="s">
        <v>851</v>
      </c>
      <c r="CR151" s="15" t="s">
        <v>851</v>
      </c>
      <c r="CS151" s="15" t="s">
        <v>851</v>
      </c>
      <c r="CT151" s="15" t="s">
        <v>851</v>
      </c>
      <c r="CU151" s="15" t="s">
        <v>851</v>
      </c>
      <c r="CV151" s="15" t="s">
        <v>851</v>
      </c>
      <c r="CW151" s="15" t="s">
        <v>851</v>
      </c>
      <c r="CX151" s="15" t="s">
        <v>851</v>
      </c>
      <c r="CY151" s="15" t="s">
        <v>851</v>
      </c>
      <c r="CZ151" s="15" t="s">
        <v>851</v>
      </c>
      <c r="DA151" s="15" t="s">
        <v>851</v>
      </c>
      <c r="DB151" s="15" t="s">
        <v>851</v>
      </c>
      <c r="DC151" s="15" t="s">
        <v>851</v>
      </c>
      <c r="DD151" s="15" t="s">
        <v>851</v>
      </c>
      <c r="DE151" s="15" t="s">
        <v>851</v>
      </c>
      <c r="DF151" s="15" t="s">
        <v>851</v>
      </c>
      <c r="DG151" s="15" t="s">
        <v>851</v>
      </c>
      <c r="DH151" s="15" t="s">
        <v>851</v>
      </c>
      <c r="DI151" s="15" t="s">
        <v>851</v>
      </c>
      <c r="DJ151" s="15" t="s">
        <v>851</v>
      </c>
      <c r="DK151" s="15" t="s">
        <v>851</v>
      </c>
      <c r="DL151" s="15" t="s">
        <v>851</v>
      </c>
      <c r="DM151" s="15" t="s">
        <v>851</v>
      </c>
      <c r="DN151" s="15" t="s">
        <v>851</v>
      </c>
      <c r="DO151" s="15" t="s">
        <v>851</v>
      </c>
      <c r="DP151" s="15" t="s">
        <v>851</v>
      </c>
      <c r="DQ151" s="15" t="s">
        <v>851</v>
      </c>
      <c r="DR151" s="15" t="s">
        <v>851</v>
      </c>
      <c r="DS151" s="15" t="s">
        <v>851</v>
      </c>
      <c r="DT151" s="15" t="s">
        <v>851</v>
      </c>
      <c r="DU151" s="15" t="s">
        <v>851</v>
      </c>
      <c r="DV151" s="15" t="s">
        <v>851</v>
      </c>
      <c r="DW151" s="15" t="s">
        <v>851</v>
      </c>
      <c r="DX151" s="15" t="s">
        <v>851</v>
      </c>
      <c r="DY151" s="15" t="s">
        <v>851</v>
      </c>
      <c r="DZ151" s="15" t="s">
        <v>851</v>
      </c>
      <c r="EA151" s="15" t="s">
        <v>851</v>
      </c>
      <c r="EB151" s="15" t="s">
        <v>851</v>
      </c>
      <c r="EC151" s="15" t="s">
        <v>851</v>
      </c>
      <c r="ED151" s="15" t="s">
        <v>851</v>
      </c>
      <c r="EE151" s="15" t="s">
        <v>851</v>
      </c>
      <c r="EF151" s="15" t="s">
        <v>851</v>
      </c>
      <c r="EG151" s="15" t="s">
        <v>851</v>
      </c>
      <c r="EH151" s="15" t="s">
        <v>851</v>
      </c>
      <c r="EI151" s="15" t="s">
        <v>851</v>
      </c>
      <c r="EJ151" s="15" t="s">
        <v>851</v>
      </c>
      <c r="EK151" s="15" t="s">
        <v>851</v>
      </c>
      <c r="EL151" s="15" t="s">
        <v>1380</v>
      </c>
      <c r="EM151" s="15" t="s">
        <v>1381</v>
      </c>
      <c r="EN151" s="15" t="s">
        <v>1382</v>
      </c>
      <c r="EO151" s="15" t="s">
        <v>1383</v>
      </c>
      <c r="EP151" s="15" t="s">
        <v>1360</v>
      </c>
      <c r="EQ151" s="15" t="s">
        <v>1384</v>
      </c>
      <c r="ER151" s="15" t="s">
        <v>1385</v>
      </c>
      <c r="ES151" s="15" t="s">
        <v>923</v>
      </c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</row>
    <row r="152" spans="1:234" s="25" customFormat="1" ht="22.5" customHeight="1" x14ac:dyDescent="0.35">
      <c r="A152" s="29">
        <v>150</v>
      </c>
      <c r="B152" s="15" t="s">
        <v>1386</v>
      </c>
      <c r="C152" s="20" t="s">
        <v>1336</v>
      </c>
      <c r="D152" s="15" t="s">
        <v>353</v>
      </c>
      <c r="E152" s="15" t="s">
        <v>1319</v>
      </c>
      <c r="F152" s="15">
        <v>54</v>
      </c>
      <c r="G152" s="15">
        <v>5</v>
      </c>
      <c r="H152" s="15" t="s">
        <v>157</v>
      </c>
      <c r="I152" s="15" t="s">
        <v>1387</v>
      </c>
      <c r="J152" s="42">
        <v>4000000</v>
      </c>
      <c r="K152" s="42">
        <v>3000000</v>
      </c>
      <c r="L152" s="15" t="s">
        <v>1379</v>
      </c>
      <c r="M152" s="15" t="s">
        <v>147</v>
      </c>
      <c r="N152" s="15">
        <v>135</v>
      </c>
      <c r="O152" s="15" t="s">
        <v>519</v>
      </c>
      <c r="P152" s="15">
        <v>10</v>
      </c>
      <c r="Q152" s="15" t="s">
        <v>827</v>
      </c>
      <c r="R152" s="15" t="s">
        <v>506</v>
      </c>
      <c r="S152" s="15" t="s">
        <v>203</v>
      </c>
      <c r="T152" s="15" t="s">
        <v>1120</v>
      </c>
      <c r="U152" s="15" t="s">
        <v>148</v>
      </c>
      <c r="V152" s="15" t="s">
        <v>1120</v>
      </c>
      <c r="W152" s="15" t="s">
        <v>1120</v>
      </c>
      <c r="X152" s="15" t="s">
        <v>203</v>
      </c>
      <c r="Y152" s="15" t="s">
        <v>148</v>
      </c>
      <c r="Z152" s="15" t="s">
        <v>1120</v>
      </c>
      <c r="AA152" s="15" t="s">
        <v>506</v>
      </c>
      <c r="AB152" s="15" t="s">
        <v>203</v>
      </c>
      <c r="AC152" s="15" t="s">
        <v>1120</v>
      </c>
      <c r="AD152" s="15" t="s">
        <v>1120</v>
      </c>
      <c r="AE152" s="15" t="s">
        <v>203</v>
      </c>
      <c r="AF152" s="15" t="s">
        <v>506</v>
      </c>
      <c r="AG152" s="15" t="s">
        <v>148</v>
      </c>
      <c r="AH152" s="15" t="s">
        <v>506</v>
      </c>
      <c r="AI152" s="15" t="s">
        <v>506</v>
      </c>
      <c r="AJ152" s="15" t="s">
        <v>506</v>
      </c>
      <c r="AK152" s="15" t="s">
        <v>148</v>
      </c>
      <c r="AL152" s="15" t="s">
        <v>148</v>
      </c>
      <c r="AM152" s="15" t="s">
        <v>148</v>
      </c>
      <c r="AN152" s="15" t="s">
        <v>148</v>
      </c>
      <c r="AO152" s="15" t="s">
        <v>148</v>
      </c>
      <c r="AP152" s="15" t="s">
        <v>148</v>
      </c>
      <c r="AQ152" s="15" t="s">
        <v>148</v>
      </c>
      <c r="AR152" s="15" t="s">
        <v>148</v>
      </c>
      <c r="AS152" s="15" t="s">
        <v>1354</v>
      </c>
      <c r="AT152" s="15" t="s">
        <v>148</v>
      </c>
      <c r="AU152" s="15" t="s">
        <v>148</v>
      </c>
      <c r="AV152" s="15" t="s">
        <v>1388</v>
      </c>
      <c r="AW152" s="15" t="s">
        <v>506</v>
      </c>
      <c r="AX152" s="15" t="s">
        <v>1388</v>
      </c>
      <c r="AY152" s="15" t="s">
        <v>148</v>
      </c>
      <c r="AZ152" s="15" t="s">
        <v>1120</v>
      </c>
      <c r="BA152" s="15" t="s">
        <v>1354</v>
      </c>
      <c r="BB152" s="15" t="s">
        <v>1388</v>
      </c>
      <c r="BC152" s="51" t="s">
        <v>149</v>
      </c>
      <c r="BD152" s="15" t="s">
        <v>149</v>
      </c>
      <c r="BE152" s="15" t="s">
        <v>149</v>
      </c>
      <c r="BF152" s="15" t="s">
        <v>149</v>
      </c>
      <c r="BG152" s="15" t="s">
        <v>851</v>
      </c>
      <c r="BH152" s="15" t="s">
        <v>150</v>
      </c>
      <c r="BI152" s="15" t="s">
        <v>149</v>
      </c>
      <c r="BJ152" s="15" t="s">
        <v>933</v>
      </c>
      <c r="BK152" s="15" t="s">
        <v>149</v>
      </c>
      <c r="BL152" s="15" t="s">
        <v>1389</v>
      </c>
      <c r="BM152" s="15" t="s">
        <v>506</v>
      </c>
      <c r="BN152" s="15" t="s">
        <v>851</v>
      </c>
      <c r="BO152" s="15" t="s">
        <v>932</v>
      </c>
      <c r="BP152" s="15" t="s">
        <v>149</v>
      </c>
      <c r="BQ152" s="15" t="s">
        <v>851</v>
      </c>
      <c r="BR152" s="15" t="s">
        <v>851</v>
      </c>
      <c r="BS152" s="15" t="s">
        <v>933</v>
      </c>
      <c r="BT152" s="15" t="s">
        <v>851</v>
      </c>
      <c r="BU152" s="15" t="s">
        <v>149</v>
      </c>
      <c r="BV152" s="15" t="s">
        <v>851</v>
      </c>
      <c r="BW152" s="15" t="s">
        <v>851</v>
      </c>
      <c r="BX152" s="15" t="s">
        <v>851</v>
      </c>
      <c r="BY152" s="15" t="s">
        <v>851</v>
      </c>
      <c r="BZ152" s="15" t="s">
        <v>851</v>
      </c>
      <c r="CA152" s="15" t="s">
        <v>851</v>
      </c>
      <c r="CB152" s="15" t="s">
        <v>851</v>
      </c>
      <c r="CC152" s="15" t="s">
        <v>851</v>
      </c>
      <c r="CD152" s="15" t="s">
        <v>851</v>
      </c>
      <c r="CE152" s="15" t="s">
        <v>851</v>
      </c>
      <c r="CF152" s="15" t="s">
        <v>851</v>
      </c>
      <c r="CG152" s="15" t="s">
        <v>851</v>
      </c>
      <c r="CH152" s="15" t="s">
        <v>851</v>
      </c>
      <c r="CI152" s="15" t="s">
        <v>851</v>
      </c>
      <c r="CJ152" s="15" t="s">
        <v>851</v>
      </c>
      <c r="CK152" s="15" t="s">
        <v>851</v>
      </c>
      <c r="CL152" s="15" t="s">
        <v>851</v>
      </c>
      <c r="CM152" s="15" t="s">
        <v>851</v>
      </c>
      <c r="CN152" s="15" t="s">
        <v>851</v>
      </c>
      <c r="CO152" s="15" t="s">
        <v>851</v>
      </c>
      <c r="CP152" s="15" t="s">
        <v>851</v>
      </c>
      <c r="CQ152" s="15" t="s">
        <v>851</v>
      </c>
      <c r="CR152" s="15" t="s">
        <v>851</v>
      </c>
      <c r="CS152" s="15" t="s">
        <v>851</v>
      </c>
      <c r="CT152" s="15" t="s">
        <v>851</v>
      </c>
      <c r="CU152" s="15" t="s">
        <v>851</v>
      </c>
      <c r="CV152" s="15" t="s">
        <v>851</v>
      </c>
      <c r="CW152" s="15" t="s">
        <v>851</v>
      </c>
      <c r="CX152" s="15" t="s">
        <v>851</v>
      </c>
      <c r="CY152" s="15" t="s">
        <v>851</v>
      </c>
      <c r="CZ152" s="15" t="s">
        <v>851</v>
      </c>
      <c r="DA152" s="15" t="s">
        <v>851</v>
      </c>
      <c r="DB152" s="15" t="s">
        <v>851</v>
      </c>
      <c r="DC152" s="15" t="s">
        <v>851</v>
      </c>
      <c r="DD152" s="15" t="s">
        <v>851</v>
      </c>
      <c r="DE152" s="15" t="s">
        <v>851</v>
      </c>
      <c r="DF152" s="15" t="s">
        <v>851</v>
      </c>
      <c r="DG152" s="15" t="s">
        <v>851</v>
      </c>
      <c r="DH152" s="15" t="s">
        <v>851</v>
      </c>
      <c r="DI152" s="15" t="s">
        <v>851</v>
      </c>
      <c r="DJ152" s="15" t="s">
        <v>851</v>
      </c>
      <c r="DK152" s="15" t="s">
        <v>851</v>
      </c>
      <c r="DL152" s="15" t="s">
        <v>851</v>
      </c>
      <c r="DM152" s="15" t="s">
        <v>851</v>
      </c>
      <c r="DN152" s="15" t="s">
        <v>851</v>
      </c>
      <c r="DO152" s="15" t="s">
        <v>851</v>
      </c>
      <c r="DP152" s="15" t="s">
        <v>851</v>
      </c>
      <c r="DQ152" s="15" t="s">
        <v>851</v>
      </c>
      <c r="DR152" s="15" t="s">
        <v>851</v>
      </c>
      <c r="DS152" s="15" t="s">
        <v>851</v>
      </c>
      <c r="DT152" s="15" t="s">
        <v>851</v>
      </c>
      <c r="DU152" s="15" t="s">
        <v>851</v>
      </c>
      <c r="DV152" s="15" t="s">
        <v>851</v>
      </c>
      <c r="DW152" s="15" t="s">
        <v>851</v>
      </c>
      <c r="DX152" s="15" t="s">
        <v>851</v>
      </c>
      <c r="DY152" s="15" t="s">
        <v>851</v>
      </c>
      <c r="DZ152" s="15" t="s">
        <v>851</v>
      </c>
      <c r="EA152" s="15" t="s">
        <v>851</v>
      </c>
      <c r="EB152" s="15" t="s">
        <v>851</v>
      </c>
      <c r="EC152" s="15" t="s">
        <v>851</v>
      </c>
      <c r="ED152" s="15" t="s">
        <v>851</v>
      </c>
      <c r="EE152" s="15" t="s">
        <v>851</v>
      </c>
      <c r="EF152" s="15" t="s">
        <v>851</v>
      </c>
      <c r="EG152" s="15" t="s">
        <v>851</v>
      </c>
      <c r="EH152" s="15" t="s">
        <v>851</v>
      </c>
      <c r="EI152" s="15" t="s">
        <v>851</v>
      </c>
      <c r="EJ152" s="15" t="s">
        <v>851</v>
      </c>
      <c r="EK152" s="15" t="s">
        <v>851</v>
      </c>
      <c r="EL152" s="15" t="s">
        <v>1390</v>
      </c>
      <c r="EM152" s="15" t="s">
        <v>1391</v>
      </c>
      <c r="EN152" s="15" t="s">
        <v>1392</v>
      </c>
      <c r="EO152" s="15" t="s">
        <v>1393</v>
      </c>
      <c r="EP152" s="15" t="s">
        <v>1394</v>
      </c>
      <c r="EQ152" s="15" t="s">
        <v>1395</v>
      </c>
      <c r="ER152" s="15" t="s">
        <v>1396</v>
      </c>
      <c r="ES152" s="15" t="s">
        <v>923</v>
      </c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</row>
    <row r="153" spans="1:234" ht="15.75" customHeight="1" x14ac:dyDescent="0.35">
      <c r="A153" s="34">
        <v>151</v>
      </c>
      <c r="B153" s="17" t="s">
        <v>777</v>
      </c>
      <c r="C153" s="36" t="s">
        <v>542</v>
      </c>
      <c r="D153" s="17" t="s">
        <v>146</v>
      </c>
      <c r="E153" s="17" t="s">
        <v>778</v>
      </c>
      <c r="F153" s="17">
        <v>50</v>
      </c>
      <c r="G153" s="17">
        <v>4</v>
      </c>
      <c r="H153" s="17" t="s">
        <v>157</v>
      </c>
      <c r="I153" s="17" t="s">
        <v>158</v>
      </c>
      <c r="J153" s="48">
        <v>4000000</v>
      </c>
      <c r="K153" s="48">
        <v>3000000</v>
      </c>
      <c r="L153" s="17" t="s">
        <v>318</v>
      </c>
      <c r="M153" s="17" t="s">
        <v>147</v>
      </c>
      <c r="N153" s="17">
        <v>135</v>
      </c>
      <c r="O153" s="17" t="s">
        <v>519</v>
      </c>
      <c r="P153" s="17" t="s">
        <v>714</v>
      </c>
      <c r="Q153" s="17" t="s">
        <v>545</v>
      </c>
      <c r="R153" s="17" t="s">
        <v>148</v>
      </c>
      <c r="S153" s="17" t="s">
        <v>148</v>
      </c>
      <c r="T153" s="17" t="s">
        <v>148</v>
      </c>
      <c r="U153" s="17" t="s">
        <v>148</v>
      </c>
      <c r="V153" s="17" t="s">
        <v>148</v>
      </c>
      <c r="W153" s="17" t="s">
        <v>148</v>
      </c>
      <c r="X153" s="17" t="s">
        <v>148</v>
      </c>
      <c r="Y153" s="17" t="s">
        <v>148</v>
      </c>
      <c r="Z153" s="17" t="s">
        <v>148</v>
      </c>
      <c r="AA153" s="17" t="s">
        <v>148</v>
      </c>
      <c r="AB153" s="17" t="s">
        <v>148</v>
      </c>
      <c r="AC153" s="17" t="s">
        <v>148</v>
      </c>
      <c r="AD153" s="17" t="s">
        <v>148</v>
      </c>
      <c r="AE153" s="17" t="s">
        <v>148</v>
      </c>
      <c r="AF153" s="17" t="s">
        <v>148</v>
      </c>
      <c r="AG153" s="17" t="s">
        <v>148</v>
      </c>
      <c r="AH153" s="17" t="s">
        <v>148</v>
      </c>
      <c r="AI153" s="17" t="s">
        <v>148</v>
      </c>
      <c r="AJ153" s="17" t="s">
        <v>148</v>
      </c>
      <c r="AK153" s="17" t="s">
        <v>160</v>
      </c>
      <c r="AL153" s="17" t="s">
        <v>160</v>
      </c>
      <c r="AM153" s="17" t="s">
        <v>148</v>
      </c>
      <c r="AN153" s="17" t="s">
        <v>148</v>
      </c>
      <c r="AO153" s="17" t="s">
        <v>148</v>
      </c>
      <c r="AP153" s="17" t="s">
        <v>148</v>
      </c>
      <c r="AQ153" s="17" t="s">
        <v>149</v>
      </c>
      <c r="AR153" s="17" t="s">
        <v>149</v>
      </c>
      <c r="AS153" s="17" t="s">
        <v>149</v>
      </c>
      <c r="AT153" s="17" t="s">
        <v>149</v>
      </c>
      <c r="AU153" s="17" t="s">
        <v>149</v>
      </c>
      <c r="AV153" s="17" t="s">
        <v>149</v>
      </c>
      <c r="AW153" s="17" t="s">
        <v>149</v>
      </c>
      <c r="AX153" s="17" t="s">
        <v>149</v>
      </c>
      <c r="AY153" s="17" t="s">
        <v>149</v>
      </c>
      <c r="AZ153" s="17" t="s">
        <v>149</v>
      </c>
      <c r="BA153" s="17" t="s">
        <v>149</v>
      </c>
      <c r="BB153" s="17" t="s">
        <v>149</v>
      </c>
      <c r="BC153" s="51" t="s">
        <v>149</v>
      </c>
      <c r="BD153" s="17" t="s">
        <v>149</v>
      </c>
      <c r="BE153" s="17" t="s">
        <v>149</v>
      </c>
      <c r="BF153" s="17" t="s">
        <v>149</v>
      </c>
      <c r="BG153" s="17" t="s">
        <v>149</v>
      </c>
      <c r="BH153" s="17" t="s">
        <v>150</v>
      </c>
      <c r="BI153" s="17" t="s">
        <v>149</v>
      </c>
      <c r="BJ153" s="17" t="s">
        <v>150</v>
      </c>
      <c r="BK153" s="17" t="s">
        <v>149</v>
      </c>
      <c r="BL153" s="17" t="s">
        <v>148</v>
      </c>
      <c r="BM153" s="17" t="s">
        <v>148</v>
      </c>
      <c r="BN153" s="17" t="s">
        <v>149</v>
      </c>
      <c r="BO153" s="17" t="s">
        <v>150</v>
      </c>
      <c r="BP153" s="17" t="s">
        <v>150</v>
      </c>
      <c r="BQ153" s="17" t="s">
        <v>150</v>
      </c>
      <c r="BR153" s="47" t="s">
        <v>149</v>
      </c>
      <c r="BS153" s="17" t="s">
        <v>150</v>
      </c>
      <c r="BT153" s="17" t="s">
        <v>149</v>
      </c>
      <c r="BU153" s="17" t="s">
        <v>149</v>
      </c>
      <c r="BV153" s="17" t="s">
        <v>149</v>
      </c>
      <c r="BW153" s="17" t="s">
        <v>149</v>
      </c>
      <c r="BX153" s="17" t="s">
        <v>149</v>
      </c>
      <c r="BY153" s="17" t="s">
        <v>149</v>
      </c>
      <c r="BZ153" s="17" t="s">
        <v>149</v>
      </c>
      <c r="CA153" s="17" t="s">
        <v>149</v>
      </c>
      <c r="CB153" s="17" t="s">
        <v>149</v>
      </c>
      <c r="CC153" s="17" t="s">
        <v>149</v>
      </c>
      <c r="CD153" s="17" t="s">
        <v>149</v>
      </c>
      <c r="CE153" s="17" t="s">
        <v>149</v>
      </c>
      <c r="CF153" s="17" t="s">
        <v>149</v>
      </c>
      <c r="CG153" s="17" t="s">
        <v>149</v>
      </c>
      <c r="CH153" s="17" t="s">
        <v>149</v>
      </c>
      <c r="CI153" s="17" t="s">
        <v>149</v>
      </c>
      <c r="CJ153" s="17" t="s">
        <v>149</v>
      </c>
      <c r="CK153" s="17" t="s">
        <v>149</v>
      </c>
      <c r="CL153" s="17" t="s">
        <v>149</v>
      </c>
      <c r="CM153" s="17" t="s">
        <v>149</v>
      </c>
      <c r="CN153" s="17" t="s">
        <v>149</v>
      </c>
      <c r="CO153" s="17" t="s">
        <v>149</v>
      </c>
      <c r="CP153" s="17" t="s">
        <v>149</v>
      </c>
      <c r="CQ153" s="35" t="s">
        <v>149</v>
      </c>
      <c r="CR153" s="35" t="s">
        <v>149</v>
      </c>
      <c r="CS153" s="35" t="s">
        <v>149</v>
      </c>
      <c r="CT153" s="35" t="s">
        <v>149</v>
      </c>
      <c r="CU153" s="35" t="s">
        <v>149</v>
      </c>
      <c r="CV153" s="35" t="s">
        <v>149</v>
      </c>
      <c r="CW153" s="35" t="s">
        <v>149</v>
      </c>
      <c r="CX153" s="35" t="s">
        <v>149</v>
      </c>
      <c r="CY153" s="35" t="s">
        <v>149</v>
      </c>
      <c r="CZ153" s="35" t="s">
        <v>149</v>
      </c>
      <c r="DA153" s="35" t="s">
        <v>149</v>
      </c>
      <c r="DB153" s="35" t="s">
        <v>149</v>
      </c>
      <c r="DC153" s="35" t="s">
        <v>149</v>
      </c>
      <c r="DD153" s="35" t="s">
        <v>149</v>
      </c>
      <c r="DE153" s="35" t="s">
        <v>149</v>
      </c>
      <c r="DF153" s="35" t="s">
        <v>149</v>
      </c>
      <c r="DG153" s="35" t="s">
        <v>149</v>
      </c>
      <c r="DH153" s="35" t="s">
        <v>149</v>
      </c>
      <c r="DI153" s="35" t="s">
        <v>149</v>
      </c>
      <c r="DJ153" s="35" t="s">
        <v>150</v>
      </c>
      <c r="DK153" s="35" t="s">
        <v>150</v>
      </c>
      <c r="DL153" s="35" t="s">
        <v>149</v>
      </c>
      <c r="DM153" s="35" t="s">
        <v>149</v>
      </c>
      <c r="DN153" s="35" t="s">
        <v>149</v>
      </c>
      <c r="DO153" s="35" t="s">
        <v>149</v>
      </c>
      <c r="DP153" s="35" t="s">
        <v>149</v>
      </c>
      <c r="DQ153" s="35" t="s">
        <v>149</v>
      </c>
      <c r="DR153" s="35" t="s">
        <v>149</v>
      </c>
      <c r="DS153" s="35" t="s">
        <v>149</v>
      </c>
      <c r="DT153" s="35" t="s">
        <v>149</v>
      </c>
      <c r="DU153" s="35" t="s">
        <v>149</v>
      </c>
      <c r="DV153" s="35" t="s">
        <v>149</v>
      </c>
      <c r="DW153" s="35" t="s">
        <v>149</v>
      </c>
      <c r="DX153" s="35" t="s">
        <v>149</v>
      </c>
      <c r="DY153" s="35" t="s">
        <v>149</v>
      </c>
      <c r="DZ153" s="35" t="s">
        <v>149</v>
      </c>
      <c r="EA153" s="35" t="s">
        <v>149</v>
      </c>
      <c r="EB153" s="35" t="s">
        <v>149</v>
      </c>
      <c r="EC153" s="35" t="s">
        <v>149</v>
      </c>
      <c r="ED153" s="35" t="s">
        <v>149</v>
      </c>
      <c r="EE153" s="35" t="s">
        <v>149</v>
      </c>
      <c r="EF153" s="35" t="s">
        <v>149</v>
      </c>
      <c r="EG153" s="35" t="s">
        <v>149</v>
      </c>
      <c r="EH153" s="35" t="s">
        <v>149</v>
      </c>
      <c r="EI153" s="35" t="s">
        <v>149</v>
      </c>
      <c r="EJ153" s="35" t="s">
        <v>149</v>
      </c>
      <c r="EK153" s="35" t="s">
        <v>149</v>
      </c>
      <c r="EL153" s="35" t="s">
        <v>779</v>
      </c>
      <c r="EM153" s="35" t="s">
        <v>780</v>
      </c>
      <c r="EN153" s="35" t="s">
        <v>781</v>
      </c>
      <c r="EO153" s="35" t="s">
        <v>782</v>
      </c>
      <c r="EP153" s="35" t="s">
        <v>783</v>
      </c>
      <c r="EQ153" s="35" t="s">
        <v>784</v>
      </c>
      <c r="ER153" s="35" t="s">
        <v>785</v>
      </c>
      <c r="ES153" s="35" t="s">
        <v>274</v>
      </c>
    </row>
    <row r="154" spans="1:234" ht="15.75" customHeight="1" x14ac:dyDescent="0.35">
      <c r="A154" s="34">
        <v>152</v>
      </c>
      <c r="B154" s="17" t="s">
        <v>786</v>
      </c>
      <c r="C154" s="36" t="s">
        <v>787</v>
      </c>
      <c r="D154" s="17" t="s">
        <v>146</v>
      </c>
      <c r="E154" s="17" t="s">
        <v>778</v>
      </c>
      <c r="F154" s="17">
        <v>68</v>
      </c>
      <c r="G154" s="17">
        <v>3</v>
      </c>
      <c r="H154" s="17" t="s">
        <v>215</v>
      </c>
      <c r="I154" s="17" t="s">
        <v>210</v>
      </c>
      <c r="J154" s="48">
        <v>4000000</v>
      </c>
      <c r="K154" s="48">
        <v>3000000</v>
      </c>
      <c r="L154" s="17" t="s">
        <v>173</v>
      </c>
      <c r="M154" s="17" t="s">
        <v>147</v>
      </c>
      <c r="N154" s="17">
        <v>250</v>
      </c>
      <c r="O154" s="17" t="s">
        <v>241</v>
      </c>
      <c r="P154" s="17" t="s">
        <v>544</v>
      </c>
      <c r="Q154" s="17" t="s">
        <v>545</v>
      </c>
      <c r="R154" s="17" t="s">
        <v>148</v>
      </c>
      <c r="S154" s="17" t="s">
        <v>148</v>
      </c>
      <c r="T154" s="17" t="s">
        <v>148</v>
      </c>
      <c r="U154" s="17" t="s">
        <v>148</v>
      </c>
      <c r="V154" s="17" t="s">
        <v>148</v>
      </c>
      <c r="W154" s="17" t="s">
        <v>148</v>
      </c>
      <c r="X154" s="17" t="s">
        <v>148</v>
      </c>
      <c r="Y154" s="17" t="s">
        <v>148</v>
      </c>
      <c r="Z154" s="17" t="s">
        <v>148</v>
      </c>
      <c r="AA154" s="17" t="s">
        <v>148</v>
      </c>
      <c r="AB154" s="17" t="s">
        <v>148</v>
      </c>
      <c r="AC154" s="17" t="s">
        <v>148</v>
      </c>
      <c r="AD154" s="17" t="s">
        <v>148</v>
      </c>
      <c r="AE154" s="17" t="s">
        <v>148</v>
      </c>
      <c r="AF154" s="17" t="s">
        <v>148</v>
      </c>
      <c r="AG154" s="17" t="s">
        <v>148</v>
      </c>
      <c r="AH154" s="17" t="s">
        <v>148</v>
      </c>
      <c r="AI154" s="17" t="s">
        <v>148</v>
      </c>
      <c r="AJ154" s="17" t="s">
        <v>148</v>
      </c>
      <c r="AK154" s="17" t="s">
        <v>160</v>
      </c>
      <c r="AL154" s="17" t="s">
        <v>160</v>
      </c>
      <c r="AM154" s="17" t="s">
        <v>148</v>
      </c>
      <c r="AN154" s="17" t="s">
        <v>148</v>
      </c>
      <c r="AO154" s="17" t="s">
        <v>148</v>
      </c>
      <c r="AP154" s="17" t="s">
        <v>148</v>
      </c>
      <c r="AQ154" s="17" t="s">
        <v>148</v>
      </c>
      <c r="AR154" s="17" t="s">
        <v>148</v>
      </c>
      <c r="AS154" s="17" t="s">
        <v>148</v>
      </c>
      <c r="AT154" s="17" t="s">
        <v>148</v>
      </c>
      <c r="AU154" s="17" t="s">
        <v>148</v>
      </c>
      <c r="AV154" s="17" t="s">
        <v>148</v>
      </c>
      <c r="AW154" s="17" t="s">
        <v>148</v>
      </c>
      <c r="AX154" s="17" t="s">
        <v>148</v>
      </c>
      <c r="AY154" s="17" t="s">
        <v>148</v>
      </c>
      <c r="AZ154" s="17" t="s">
        <v>148</v>
      </c>
      <c r="BA154" s="17" t="s">
        <v>148</v>
      </c>
      <c r="BB154" s="17" t="s">
        <v>148</v>
      </c>
      <c r="BC154" s="51" t="s">
        <v>149</v>
      </c>
      <c r="BD154" s="17" t="s">
        <v>149</v>
      </c>
      <c r="BE154" s="17" t="s">
        <v>149</v>
      </c>
      <c r="BF154" s="17" t="s">
        <v>149</v>
      </c>
      <c r="BG154" s="17" t="s">
        <v>149</v>
      </c>
      <c r="BH154" s="17" t="s">
        <v>150</v>
      </c>
      <c r="BI154" s="17" t="s">
        <v>149</v>
      </c>
      <c r="BJ154" s="17" t="s">
        <v>150</v>
      </c>
      <c r="BK154" s="17" t="s">
        <v>149</v>
      </c>
      <c r="BL154" s="17" t="s">
        <v>148</v>
      </c>
      <c r="BM154" s="17" t="s">
        <v>148</v>
      </c>
      <c r="BN154" s="17" t="s">
        <v>148</v>
      </c>
      <c r="BO154" s="17" t="s">
        <v>149</v>
      </c>
      <c r="BP154" s="17" t="s">
        <v>150</v>
      </c>
      <c r="BQ154" s="17" t="s">
        <v>150</v>
      </c>
      <c r="BR154" s="47" t="s">
        <v>149</v>
      </c>
      <c r="BS154" s="17" t="s">
        <v>150</v>
      </c>
      <c r="BT154" s="17" t="s">
        <v>149</v>
      </c>
      <c r="BU154" s="17" t="s">
        <v>149</v>
      </c>
      <c r="BV154" s="17" t="s">
        <v>149</v>
      </c>
      <c r="BW154" s="17" t="s">
        <v>149</v>
      </c>
      <c r="BX154" s="17" t="s">
        <v>149</v>
      </c>
      <c r="BY154" s="17" t="s">
        <v>149</v>
      </c>
      <c r="BZ154" s="17" t="s">
        <v>149</v>
      </c>
      <c r="CA154" s="17" t="s">
        <v>149</v>
      </c>
      <c r="CB154" s="17" t="s">
        <v>149</v>
      </c>
      <c r="CC154" s="17" t="s">
        <v>149</v>
      </c>
      <c r="CD154" s="17" t="s">
        <v>149</v>
      </c>
      <c r="CE154" s="17" t="s">
        <v>149</v>
      </c>
      <c r="CF154" s="17" t="s">
        <v>149</v>
      </c>
      <c r="CG154" s="17" t="s">
        <v>149</v>
      </c>
      <c r="CH154" s="17" t="s">
        <v>149</v>
      </c>
      <c r="CI154" s="17" t="s">
        <v>149</v>
      </c>
      <c r="CJ154" s="17" t="s">
        <v>149</v>
      </c>
      <c r="CK154" s="17" t="s">
        <v>149</v>
      </c>
      <c r="CL154" s="17" t="s">
        <v>149</v>
      </c>
      <c r="CM154" s="17" t="s">
        <v>149</v>
      </c>
      <c r="CN154" s="17" t="s">
        <v>149</v>
      </c>
      <c r="CO154" s="17" t="s">
        <v>149</v>
      </c>
      <c r="CP154" s="17" t="s">
        <v>149</v>
      </c>
      <c r="CQ154" s="35" t="s">
        <v>149</v>
      </c>
      <c r="CR154" s="35" t="s">
        <v>149</v>
      </c>
      <c r="CS154" s="35" t="s">
        <v>148</v>
      </c>
      <c r="CT154" s="35" t="s">
        <v>148</v>
      </c>
      <c r="CU154" s="35" t="s">
        <v>149</v>
      </c>
      <c r="CV154" s="35" t="s">
        <v>149</v>
      </c>
      <c r="CW154" s="35" t="s">
        <v>149</v>
      </c>
      <c r="CX154" s="35" t="s">
        <v>149</v>
      </c>
      <c r="CY154" s="35" t="s">
        <v>149</v>
      </c>
      <c r="CZ154" s="35" t="s">
        <v>149</v>
      </c>
      <c r="DA154" s="35" t="s">
        <v>149</v>
      </c>
      <c r="DB154" s="35" t="s">
        <v>149</v>
      </c>
      <c r="DC154" s="35" t="s">
        <v>149</v>
      </c>
      <c r="DD154" s="35" t="s">
        <v>149</v>
      </c>
      <c r="DE154" s="35" t="s">
        <v>149</v>
      </c>
      <c r="DF154" s="35" t="s">
        <v>149</v>
      </c>
      <c r="DG154" s="35" t="s">
        <v>149</v>
      </c>
      <c r="DH154" s="35" t="s">
        <v>149</v>
      </c>
      <c r="DI154" s="35" t="s">
        <v>149</v>
      </c>
      <c r="DJ154" s="35" t="s">
        <v>150</v>
      </c>
      <c r="DK154" s="35" t="s">
        <v>150</v>
      </c>
      <c r="DL154" s="35" t="s">
        <v>149</v>
      </c>
      <c r="DM154" s="35" t="s">
        <v>149</v>
      </c>
      <c r="DN154" s="35" t="s">
        <v>149</v>
      </c>
      <c r="DO154" s="35" t="s">
        <v>149</v>
      </c>
      <c r="DP154" s="35" t="s">
        <v>149</v>
      </c>
      <c r="DQ154" s="35" t="s">
        <v>149</v>
      </c>
      <c r="DR154" s="35" t="s">
        <v>149</v>
      </c>
      <c r="DS154" s="35" t="s">
        <v>149</v>
      </c>
      <c r="DT154" s="35" t="s">
        <v>149</v>
      </c>
      <c r="DU154" s="35" t="s">
        <v>149</v>
      </c>
      <c r="DV154" s="35" t="s">
        <v>149</v>
      </c>
      <c r="DW154" s="35" t="s">
        <v>149</v>
      </c>
      <c r="DX154" s="35" t="s">
        <v>149</v>
      </c>
      <c r="DY154" s="35" t="s">
        <v>149</v>
      </c>
      <c r="DZ154" s="35" t="s">
        <v>149</v>
      </c>
      <c r="EA154" s="35" t="s">
        <v>149</v>
      </c>
      <c r="EB154" s="35" t="s">
        <v>149</v>
      </c>
      <c r="EC154" s="35" t="s">
        <v>149</v>
      </c>
      <c r="ED154" s="35" t="s">
        <v>149</v>
      </c>
      <c r="EE154" s="35" t="s">
        <v>149</v>
      </c>
      <c r="EF154" s="35" t="s">
        <v>149</v>
      </c>
      <c r="EG154" s="35" t="s">
        <v>149</v>
      </c>
      <c r="EH154" s="35" t="s">
        <v>149</v>
      </c>
      <c r="EI154" s="35" t="s">
        <v>149</v>
      </c>
      <c r="EJ154" s="35" t="s">
        <v>149</v>
      </c>
      <c r="EK154" s="35" t="s">
        <v>149</v>
      </c>
      <c r="EL154" s="35" t="s">
        <v>779</v>
      </c>
      <c r="EM154" s="35" t="s">
        <v>780</v>
      </c>
      <c r="EN154" s="35" t="s">
        <v>781</v>
      </c>
      <c r="EO154" s="35" t="s">
        <v>782</v>
      </c>
      <c r="EP154" s="35" t="s">
        <v>783</v>
      </c>
      <c r="EQ154" s="35" t="s">
        <v>784</v>
      </c>
      <c r="ER154" s="35" t="s">
        <v>785</v>
      </c>
      <c r="ES154" s="35" t="s">
        <v>274</v>
      </c>
    </row>
    <row r="155" spans="1:234" ht="15.75" customHeight="1" x14ac:dyDescent="0.35">
      <c r="A155" s="34">
        <v>153</v>
      </c>
      <c r="B155" s="17" t="s">
        <v>788</v>
      </c>
      <c r="C155" s="36" t="s">
        <v>789</v>
      </c>
      <c r="D155" s="17" t="s">
        <v>146</v>
      </c>
      <c r="E155" s="17" t="s">
        <v>595</v>
      </c>
      <c r="F155" s="17">
        <v>72</v>
      </c>
      <c r="G155" s="17">
        <v>3</v>
      </c>
      <c r="H155" s="17" t="s">
        <v>215</v>
      </c>
      <c r="I155" s="17" t="s">
        <v>210</v>
      </c>
      <c r="J155" s="48">
        <v>4000000</v>
      </c>
      <c r="K155" s="48">
        <v>3000000</v>
      </c>
      <c r="L155" s="17" t="s">
        <v>173</v>
      </c>
      <c r="M155" s="17" t="s">
        <v>147</v>
      </c>
      <c r="N155" s="17">
        <v>250</v>
      </c>
      <c r="O155" s="17" t="s">
        <v>241</v>
      </c>
      <c r="P155" s="17" t="s">
        <v>790</v>
      </c>
      <c r="Q155" s="17" t="s">
        <v>545</v>
      </c>
      <c r="R155" s="17" t="s">
        <v>149</v>
      </c>
      <c r="S155" s="17" t="s">
        <v>149</v>
      </c>
      <c r="T155" s="17" t="s">
        <v>149</v>
      </c>
      <c r="U155" s="17" t="s">
        <v>149</v>
      </c>
      <c r="V155" s="17" t="s">
        <v>149</v>
      </c>
      <c r="W155" s="17" t="s">
        <v>149</v>
      </c>
      <c r="X155" s="17" t="s">
        <v>149</v>
      </c>
      <c r="Y155" s="17" t="s">
        <v>149</v>
      </c>
      <c r="Z155" s="17" t="s">
        <v>149</v>
      </c>
      <c r="AA155" s="17" t="s">
        <v>149</v>
      </c>
      <c r="AB155" s="17" t="s">
        <v>149</v>
      </c>
      <c r="AC155" s="17" t="s">
        <v>149</v>
      </c>
      <c r="AD155" s="17" t="s">
        <v>149</v>
      </c>
      <c r="AE155" s="17" t="s">
        <v>149</v>
      </c>
      <c r="AF155" s="17" t="s">
        <v>149</v>
      </c>
      <c r="AG155" s="17" t="s">
        <v>149</v>
      </c>
      <c r="AH155" s="17" t="s">
        <v>149</v>
      </c>
      <c r="AI155" s="17" t="s">
        <v>149</v>
      </c>
      <c r="AJ155" s="17" t="s">
        <v>149</v>
      </c>
      <c r="AK155" s="17" t="s">
        <v>160</v>
      </c>
      <c r="AL155" s="17" t="s">
        <v>160</v>
      </c>
      <c r="AM155" s="17" t="s">
        <v>148</v>
      </c>
      <c r="AN155" s="17" t="s">
        <v>148</v>
      </c>
      <c r="AO155" s="17" t="s">
        <v>148</v>
      </c>
      <c r="AP155" s="17" t="s">
        <v>148</v>
      </c>
      <c r="AQ155" s="17" t="s">
        <v>148</v>
      </c>
      <c r="AR155" s="17" t="s">
        <v>148</v>
      </c>
      <c r="AS155" s="17" t="s">
        <v>148</v>
      </c>
      <c r="AT155" s="17" t="s">
        <v>148</v>
      </c>
      <c r="AU155" s="17" t="s">
        <v>149</v>
      </c>
      <c r="AV155" s="17" t="s">
        <v>149</v>
      </c>
      <c r="AW155" s="17" t="s">
        <v>149</v>
      </c>
      <c r="AX155" s="17" t="s">
        <v>149</v>
      </c>
      <c r="AY155" s="17" t="s">
        <v>149</v>
      </c>
      <c r="AZ155" s="17" t="s">
        <v>149</v>
      </c>
      <c r="BA155" s="17" t="s">
        <v>149</v>
      </c>
      <c r="BB155" s="17" t="s">
        <v>149</v>
      </c>
      <c r="BC155" s="51" t="s">
        <v>149</v>
      </c>
      <c r="BD155" s="17" t="s">
        <v>150</v>
      </c>
      <c r="BE155" s="17" t="s">
        <v>150</v>
      </c>
      <c r="BF155" s="17" t="s">
        <v>150</v>
      </c>
      <c r="BG155" s="17" t="s">
        <v>149</v>
      </c>
      <c r="BH155" s="17" t="s">
        <v>149</v>
      </c>
      <c r="BI155" s="17" t="s">
        <v>149</v>
      </c>
      <c r="BJ155" s="17" t="s">
        <v>150</v>
      </c>
      <c r="BK155" s="17" t="s">
        <v>150</v>
      </c>
      <c r="BL155" s="17" t="s">
        <v>149</v>
      </c>
      <c r="BM155" s="17" t="s">
        <v>149</v>
      </c>
      <c r="BN155" s="17" t="s">
        <v>149</v>
      </c>
      <c r="BO155" s="17" t="s">
        <v>149</v>
      </c>
      <c r="BP155" s="17" t="s">
        <v>149</v>
      </c>
      <c r="BQ155" s="17" t="s">
        <v>149</v>
      </c>
      <c r="BR155" s="47" t="s">
        <v>149</v>
      </c>
      <c r="BS155" s="17" t="s">
        <v>149</v>
      </c>
      <c r="BT155" s="17" t="s">
        <v>149</v>
      </c>
      <c r="BU155" s="17" t="s">
        <v>149</v>
      </c>
      <c r="BV155" s="17" t="s">
        <v>149</v>
      </c>
      <c r="BW155" s="17" t="s">
        <v>160</v>
      </c>
      <c r="BX155" s="17" t="s">
        <v>148</v>
      </c>
      <c r="BY155" s="17" t="s">
        <v>148</v>
      </c>
      <c r="BZ155" s="17" t="s">
        <v>148</v>
      </c>
      <c r="CA155" s="17" t="s">
        <v>148</v>
      </c>
      <c r="CB155" s="17" t="s">
        <v>148</v>
      </c>
      <c r="CC155" s="17" t="s">
        <v>148</v>
      </c>
      <c r="CD155" s="17" t="s">
        <v>148</v>
      </c>
      <c r="CE155" s="17" t="s">
        <v>160</v>
      </c>
      <c r="CF155" s="17" t="s">
        <v>148</v>
      </c>
      <c r="CG155" s="17" t="s">
        <v>148</v>
      </c>
      <c r="CH155" s="17" t="s">
        <v>148</v>
      </c>
      <c r="CI155" s="17" t="s">
        <v>148</v>
      </c>
      <c r="CJ155" s="17" t="s">
        <v>148</v>
      </c>
      <c r="CK155" s="17" t="s">
        <v>148</v>
      </c>
      <c r="CL155" s="17" t="s">
        <v>148</v>
      </c>
      <c r="CM155" s="17" t="s">
        <v>148</v>
      </c>
      <c r="CN155" s="17" t="s">
        <v>148</v>
      </c>
      <c r="CO155" s="17" t="s">
        <v>148</v>
      </c>
      <c r="CP155" s="17" t="s">
        <v>148</v>
      </c>
      <c r="CQ155" s="35" t="s">
        <v>148</v>
      </c>
      <c r="CR155" s="35" t="s">
        <v>148</v>
      </c>
      <c r="CS155" s="35" t="s">
        <v>148</v>
      </c>
      <c r="CT155" s="35" t="s">
        <v>148</v>
      </c>
      <c r="CU155" s="35" t="s">
        <v>148</v>
      </c>
      <c r="CV155" s="35" t="s">
        <v>148</v>
      </c>
      <c r="CW155" s="35" t="s">
        <v>148</v>
      </c>
      <c r="CX155" s="35" t="s">
        <v>148</v>
      </c>
      <c r="CY155" s="35" t="s">
        <v>149</v>
      </c>
      <c r="CZ155" s="35" t="s">
        <v>149</v>
      </c>
      <c r="DA155" s="35" t="s">
        <v>149</v>
      </c>
      <c r="DB155" s="35" t="s">
        <v>149</v>
      </c>
      <c r="DC155" s="35" t="s">
        <v>149</v>
      </c>
      <c r="DD155" s="35" t="s">
        <v>149</v>
      </c>
      <c r="DE155" s="35" t="s">
        <v>148</v>
      </c>
      <c r="DF155" s="35" t="s">
        <v>148</v>
      </c>
      <c r="DG155" s="35" t="s">
        <v>791</v>
      </c>
      <c r="DH155" s="35" t="s">
        <v>148</v>
      </c>
      <c r="DI155" s="35" t="s">
        <v>148</v>
      </c>
      <c r="DJ155" s="35" t="s">
        <v>148</v>
      </c>
      <c r="DK155" s="35" t="s">
        <v>148</v>
      </c>
      <c r="DL155" s="35" t="s">
        <v>148</v>
      </c>
      <c r="DM155" s="35" t="s">
        <v>148</v>
      </c>
      <c r="DN155" s="35" t="s">
        <v>148</v>
      </c>
      <c r="DO155" s="35" t="s">
        <v>148</v>
      </c>
      <c r="DP155" s="35" t="s">
        <v>148</v>
      </c>
      <c r="DQ155" s="35" t="s">
        <v>160</v>
      </c>
      <c r="DR155" s="35" t="s">
        <v>148</v>
      </c>
      <c r="DS155" s="35" t="s">
        <v>203</v>
      </c>
      <c r="DT155" s="35" t="s">
        <v>148</v>
      </c>
      <c r="DU155" s="35" t="s">
        <v>160</v>
      </c>
      <c r="DV155" s="35" t="s">
        <v>148</v>
      </c>
      <c r="DW155" s="35" t="s">
        <v>148</v>
      </c>
      <c r="DX155" s="35" t="s">
        <v>148</v>
      </c>
      <c r="DY155" s="35" t="s">
        <v>148</v>
      </c>
      <c r="DZ155" s="35" t="s">
        <v>148</v>
      </c>
      <c r="EA155" s="35" t="s">
        <v>148</v>
      </c>
      <c r="EB155" s="35" t="s">
        <v>148</v>
      </c>
      <c r="EC155" s="35" t="s">
        <v>148</v>
      </c>
      <c r="ED155" s="35" t="s">
        <v>148</v>
      </c>
      <c r="EE155" s="35" t="s">
        <v>148</v>
      </c>
      <c r="EF155" s="35" t="s">
        <v>150</v>
      </c>
      <c r="EG155" s="35" t="s">
        <v>150</v>
      </c>
      <c r="EH155" s="35" t="s">
        <v>150</v>
      </c>
      <c r="EI155" s="35" t="s">
        <v>150</v>
      </c>
      <c r="EJ155" s="35" t="s">
        <v>150</v>
      </c>
      <c r="EK155" s="35" t="s">
        <v>150</v>
      </c>
      <c r="EL155" s="35" t="s">
        <v>792</v>
      </c>
      <c r="EM155" s="35" t="s">
        <v>793</v>
      </c>
      <c r="EN155" s="35" t="s">
        <v>794</v>
      </c>
      <c r="EO155" s="35" t="s">
        <v>795</v>
      </c>
      <c r="EP155" s="35" t="s">
        <v>796</v>
      </c>
      <c r="EQ155" s="35" t="s">
        <v>784</v>
      </c>
      <c r="ER155" s="35" t="s">
        <v>797</v>
      </c>
      <c r="ES155" s="35" t="s">
        <v>274</v>
      </c>
    </row>
    <row r="156" spans="1:234" ht="15.75" customHeight="1" x14ac:dyDescent="0.35">
      <c r="A156" s="34">
        <v>154</v>
      </c>
      <c r="B156" s="17" t="s">
        <v>798</v>
      </c>
      <c r="C156" s="36" t="s">
        <v>799</v>
      </c>
      <c r="D156" s="17" t="s">
        <v>146</v>
      </c>
      <c r="E156" s="17" t="s">
        <v>778</v>
      </c>
      <c r="F156" s="17">
        <v>67</v>
      </c>
      <c r="G156" s="17">
        <v>2</v>
      </c>
      <c r="H156" s="17" t="s">
        <v>157</v>
      </c>
      <c r="I156" s="17" t="s">
        <v>210</v>
      </c>
      <c r="J156" s="48">
        <v>3500000</v>
      </c>
      <c r="K156" s="48">
        <v>3000000</v>
      </c>
      <c r="L156" s="17" t="s">
        <v>318</v>
      </c>
      <c r="M156" s="17" t="s">
        <v>147</v>
      </c>
      <c r="N156" s="17">
        <v>135</v>
      </c>
      <c r="O156" s="17" t="s">
        <v>519</v>
      </c>
      <c r="P156" s="17" t="s">
        <v>544</v>
      </c>
      <c r="Q156" s="17" t="s">
        <v>545</v>
      </c>
      <c r="R156" s="17" t="s">
        <v>148</v>
      </c>
      <c r="S156" s="17" t="s">
        <v>148</v>
      </c>
      <c r="T156" s="17" t="s">
        <v>148</v>
      </c>
      <c r="U156" s="17" t="s">
        <v>148</v>
      </c>
      <c r="V156" s="17" t="s">
        <v>148</v>
      </c>
      <c r="W156" s="17" t="s">
        <v>148</v>
      </c>
      <c r="X156" s="17" t="s">
        <v>148</v>
      </c>
      <c r="Y156" s="17" t="s">
        <v>148</v>
      </c>
      <c r="Z156" s="17" t="s">
        <v>148</v>
      </c>
      <c r="AA156" s="17" t="s">
        <v>148</v>
      </c>
      <c r="AB156" s="17" t="s">
        <v>148</v>
      </c>
      <c r="AC156" s="17" t="s">
        <v>148</v>
      </c>
      <c r="AD156" s="17" t="s">
        <v>149</v>
      </c>
      <c r="AE156" s="17" t="s">
        <v>149</v>
      </c>
      <c r="AF156" s="17" t="s">
        <v>149</v>
      </c>
      <c r="AG156" s="17" t="s">
        <v>149</v>
      </c>
      <c r="AH156" s="17" t="s">
        <v>149</v>
      </c>
      <c r="AI156" s="17" t="s">
        <v>149</v>
      </c>
      <c r="AJ156" s="17" t="s">
        <v>149</v>
      </c>
      <c r="AK156" s="17" t="s">
        <v>149</v>
      </c>
      <c r="AL156" s="17" t="s">
        <v>800</v>
      </c>
      <c r="AM156" s="17" t="s">
        <v>148</v>
      </c>
      <c r="AN156" s="17" t="s">
        <v>148</v>
      </c>
      <c r="AO156" s="17" t="s">
        <v>148</v>
      </c>
      <c r="AP156" s="17" t="s">
        <v>148</v>
      </c>
      <c r="AQ156" s="17" t="s">
        <v>149</v>
      </c>
      <c r="AR156" s="17" t="s">
        <v>149</v>
      </c>
      <c r="AS156" s="17" t="s">
        <v>149</v>
      </c>
      <c r="AT156" s="17" t="s">
        <v>149</v>
      </c>
      <c r="AU156" s="17" t="s">
        <v>148</v>
      </c>
      <c r="AV156" s="17" t="s">
        <v>148</v>
      </c>
      <c r="AW156" s="17" t="s">
        <v>148</v>
      </c>
      <c r="AX156" s="17" t="s">
        <v>148</v>
      </c>
      <c r="AY156" s="17" t="s">
        <v>148</v>
      </c>
      <c r="AZ156" s="17" t="s">
        <v>148</v>
      </c>
      <c r="BA156" s="17" t="s">
        <v>148</v>
      </c>
      <c r="BB156" s="17" t="s">
        <v>148</v>
      </c>
      <c r="BC156" s="51" t="s">
        <v>149</v>
      </c>
      <c r="BD156" s="17" t="s">
        <v>148</v>
      </c>
      <c r="BE156" s="17" t="s">
        <v>148</v>
      </c>
      <c r="BF156" s="17" t="s">
        <v>148</v>
      </c>
      <c r="BG156" s="17" t="s">
        <v>150</v>
      </c>
      <c r="BH156" s="17" t="s">
        <v>150</v>
      </c>
      <c r="BI156" s="17" t="s">
        <v>150</v>
      </c>
      <c r="BJ156" s="17" t="s">
        <v>150</v>
      </c>
      <c r="BK156" s="17" t="s">
        <v>150</v>
      </c>
      <c r="BL156" s="17" t="s">
        <v>149</v>
      </c>
      <c r="BM156" s="17" t="s">
        <v>150</v>
      </c>
      <c r="BN156" s="17" t="s">
        <v>150</v>
      </c>
      <c r="BO156" s="17" t="s">
        <v>150</v>
      </c>
      <c r="BP156" s="17" t="s">
        <v>148</v>
      </c>
      <c r="BQ156" s="17" t="s">
        <v>148</v>
      </c>
      <c r="BR156" s="47" t="s">
        <v>148</v>
      </c>
      <c r="BS156" s="17" t="s">
        <v>148</v>
      </c>
      <c r="BT156" s="17" t="s">
        <v>148</v>
      </c>
      <c r="BU156" s="17" t="s">
        <v>148</v>
      </c>
      <c r="BV156" s="17" t="s">
        <v>148</v>
      </c>
      <c r="BW156" s="17" t="s">
        <v>160</v>
      </c>
      <c r="BX156" s="17" t="s">
        <v>148</v>
      </c>
      <c r="BY156" s="17" t="s">
        <v>148</v>
      </c>
      <c r="BZ156" s="17" t="s">
        <v>148</v>
      </c>
      <c r="CA156" s="17" t="s">
        <v>148</v>
      </c>
      <c r="CB156" s="17" t="s">
        <v>148</v>
      </c>
      <c r="CC156" s="17" t="s">
        <v>148</v>
      </c>
      <c r="CD156" s="17" t="s">
        <v>148</v>
      </c>
      <c r="CE156" s="17" t="s">
        <v>160</v>
      </c>
      <c r="CF156" s="17" t="s">
        <v>148</v>
      </c>
      <c r="CG156" s="17" t="s">
        <v>148</v>
      </c>
      <c r="CH156" s="17" t="s">
        <v>148</v>
      </c>
      <c r="CI156" s="17" t="s">
        <v>148</v>
      </c>
      <c r="CJ156" s="17" t="s">
        <v>148</v>
      </c>
      <c r="CK156" s="17" t="s">
        <v>148</v>
      </c>
      <c r="CL156" s="17" t="s">
        <v>148</v>
      </c>
      <c r="CM156" s="17" t="s">
        <v>148</v>
      </c>
      <c r="CN156" s="17" t="s">
        <v>148</v>
      </c>
      <c r="CO156" s="17" t="s">
        <v>148</v>
      </c>
      <c r="CP156" s="17" t="s">
        <v>148</v>
      </c>
      <c r="CQ156" s="35" t="s">
        <v>148</v>
      </c>
      <c r="CR156" s="35" t="s">
        <v>148</v>
      </c>
      <c r="CS156" s="35" t="s">
        <v>148</v>
      </c>
      <c r="CT156" s="35" t="s">
        <v>148</v>
      </c>
      <c r="CU156" s="35" t="s">
        <v>148</v>
      </c>
      <c r="CV156" s="35" t="s">
        <v>148</v>
      </c>
      <c r="CW156" s="35" t="s">
        <v>148</v>
      </c>
      <c r="CX156" s="35" t="s">
        <v>148</v>
      </c>
      <c r="CY156" s="35" t="s">
        <v>149</v>
      </c>
      <c r="CZ156" s="35" t="s">
        <v>149</v>
      </c>
      <c r="DA156" s="35" t="s">
        <v>149</v>
      </c>
      <c r="DB156" s="35" t="s">
        <v>148</v>
      </c>
      <c r="DC156" s="35" t="s">
        <v>148</v>
      </c>
      <c r="DD156" s="35" t="s">
        <v>148</v>
      </c>
      <c r="DE156" s="35" t="s">
        <v>149</v>
      </c>
      <c r="DF156" s="35" t="s">
        <v>149</v>
      </c>
      <c r="DG156" s="35" t="s">
        <v>149</v>
      </c>
      <c r="DH156" s="35" t="s">
        <v>149</v>
      </c>
      <c r="DI156" s="35" t="s">
        <v>148</v>
      </c>
      <c r="DJ156" s="35" t="s">
        <v>149</v>
      </c>
      <c r="DK156" s="35" t="s">
        <v>149</v>
      </c>
      <c r="DL156" s="35" t="s">
        <v>149</v>
      </c>
      <c r="DM156" s="35" t="s">
        <v>149</v>
      </c>
      <c r="DN156" s="35" t="s">
        <v>149</v>
      </c>
      <c r="DO156" s="35" t="s">
        <v>148</v>
      </c>
      <c r="DP156" s="35" t="s">
        <v>148</v>
      </c>
      <c r="DQ156" s="35" t="s">
        <v>148</v>
      </c>
      <c r="DR156" s="35" t="s">
        <v>148</v>
      </c>
      <c r="DS156" s="35" t="s">
        <v>148</v>
      </c>
      <c r="DT156" s="35" t="s">
        <v>148</v>
      </c>
      <c r="DU156" s="35" t="s">
        <v>160</v>
      </c>
      <c r="DV156" s="35" t="s">
        <v>148</v>
      </c>
      <c r="DW156" s="35" t="s">
        <v>148</v>
      </c>
      <c r="DX156" s="35" t="s">
        <v>148</v>
      </c>
      <c r="DY156" s="35" t="s">
        <v>148</v>
      </c>
      <c r="DZ156" s="35" t="s">
        <v>148</v>
      </c>
      <c r="EA156" s="35" t="s">
        <v>148</v>
      </c>
      <c r="EB156" s="35" t="s">
        <v>148</v>
      </c>
      <c r="EC156" s="35" t="s">
        <v>148</v>
      </c>
      <c r="ED156" s="35" t="s">
        <v>148</v>
      </c>
      <c r="EE156" s="35" t="s">
        <v>148</v>
      </c>
      <c r="EF156" s="35" t="s">
        <v>150</v>
      </c>
      <c r="EG156" s="35" t="s">
        <v>150</v>
      </c>
      <c r="EH156" s="35" t="s">
        <v>150</v>
      </c>
      <c r="EI156" s="35" t="s">
        <v>150</v>
      </c>
      <c r="EJ156" s="35" t="s">
        <v>197</v>
      </c>
      <c r="EK156" s="35" t="s">
        <v>197</v>
      </c>
      <c r="EL156" s="35" t="s">
        <v>801</v>
      </c>
      <c r="EM156" s="35" t="s">
        <v>793</v>
      </c>
      <c r="EN156" s="35" t="s">
        <v>802</v>
      </c>
      <c r="EO156" s="35" t="s">
        <v>803</v>
      </c>
      <c r="EP156" s="35" t="s">
        <v>804</v>
      </c>
      <c r="EQ156" s="35" t="s">
        <v>784</v>
      </c>
      <c r="ER156" s="35" t="s">
        <v>797</v>
      </c>
      <c r="ES156" s="35" t="s">
        <v>274</v>
      </c>
    </row>
    <row r="157" spans="1:234" ht="15.75" customHeight="1" x14ac:dyDescent="0.35">
      <c r="A157" s="34">
        <v>155</v>
      </c>
      <c r="B157" s="17" t="s">
        <v>805</v>
      </c>
      <c r="C157" s="36" t="s">
        <v>806</v>
      </c>
      <c r="D157" s="17" t="s">
        <v>146</v>
      </c>
      <c r="E157" s="17" t="s">
        <v>807</v>
      </c>
      <c r="F157" s="17">
        <v>65</v>
      </c>
      <c r="G157" s="17">
        <v>4</v>
      </c>
      <c r="H157" s="17" t="s">
        <v>215</v>
      </c>
      <c r="I157" s="17" t="s">
        <v>210</v>
      </c>
      <c r="J157" s="48">
        <v>4000000</v>
      </c>
      <c r="K157" s="48">
        <v>3000000</v>
      </c>
      <c r="L157" s="17" t="s">
        <v>173</v>
      </c>
      <c r="M157" s="17" t="s">
        <v>147</v>
      </c>
      <c r="N157" s="17">
        <v>250</v>
      </c>
      <c r="O157" s="17" t="s">
        <v>519</v>
      </c>
      <c r="P157" s="17" t="s">
        <v>578</v>
      </c>
      <c r="Q157" s="17" t="s">
        <v>545</v>
      </c>
      <c r="R157" s="17" t="s">
        <v>149</v>
      </c>
      <c r="S157" s="17" t="s">
        <v>149</v>
      </c>
      <c r="T157" s="17" t="s">
        <v>149</v>
      </c>
      <c r="U157" s="17" t="s">
        <v>149</v>
      </c>
      <c r="V157" s="17" t="s">
        <v>149</v>
      </c>
      <c r="W157" s="17" t="s">
        <v>149</v>
      </c>
      <c r="X157" s="17" t="s">
        <v>149</v>
      </c>
      <c r="Y157" s="17" t="s">
        <v>149</v>
      </c>
      <c r="Z157" s="17" t="s">
        <v>149</v>
      </c>
      <c r="AA157" s="17" t="s">
        <v>149</v>
      </c>
      <c r="AB157" s="17" t="s">
        <v>149</v>
      </c>
      <c r="AC157" s="17" t="s">
        <v>149</v>
      </c>
      <c r="AD157" s="17" t="s">
        <v>149</v>
      </c>
      <c r="AE157" s="17" t="s">
        <v>149</v>
      </c>
      <c r="AF157" s="17" t="s">
        <v>149</v>
      </c>
      <c r="AG157" s="17" t="s">
        <v>149</v>
      </c>
      <c r="AH157" s="17" t="s">
        <v>149</v>
      </c>
      <c r="AI157" s="17" t="s">
        <v>149</v>
      </c>
      <c r="AJ157" s="17" t="s">
        <v>149</v>
      </c>
      <c r="AK157" s="17" t="s">
        <v>149</v>
      </c>
      <c r="AL157" s="17" t="s">
        <v>149</v>
      </c>
      <c r="AM157" s="17" t="s">
        <v>149</v>
      </c>
      <c r="AN157" s="17" t="s">
        <v>149</v>
      </c>
      <c r="AO157" s="17" t="s">
        <v>149</v>
      </c>
      <c r="AP157" s="17" t="s">
        <v>149</v>
      </c>
      <c r="AQ157" s="17" t="s">
        <v>149</v>
      </c>
      <c r="AR157" s="17" t="s">
        <v>149</v>
      </c>
      <c r="AS157" s="17" t="s">
        <v>149</v>
      </c>
      <c r="AT157" s="17" t="s">
        <v>149</v>
      </c>
      <c r="AU157" s="17" t="s">
        <v>149</v>
      </c>
      <c r="AV157" s="17" t="s">
        <v>149</v>
      </c>
      <c r="AW157" s="17" t="s">
        <v>149</v>
      </c>
      <c r="AX157" s="17" t="s">
        <v>149</v>
      </c>
      <c r="AY157" s="17" t="s">
        <v>149</v>
      </c>
      <c r="AZ157" s="17" t="s">
        <v>149</v>
      </c>
      <c r="BA157" s="17" t="s">
        <v>149</v>
      </c>
      <c r="BB157" s="17" t="s">
        <v>149</v>
      </c>
      <c r="BC157" s="51" t="s">
        <v>149</v>
      </c>
      <c r="BD157" s="17" t="s">
        <v>149</v>
      </c>
      <c r="BE157" s="17" t="s">
        <v>149</v>
      </c>
      <c r="BF157" s="17" t="s">
        <v>150</v>
      </c>
      <c r="BG157" s="17" t="s">
        <v>149</v>
      </c>
      <c r="BH157" s="17" t="s">
        <v>150</v>
      </c>
      <c r="BI157" s="17" t="s">
        <v>149</v>
      </c>
      <c r="BJ157" s="17" t="s">
        <v>149</v>
      </c>
      <c r="BK157" s="17" t="s">
        <v>149</v>
      </c>
      <c r="BL157" s="17" t="s">
        <v>148</v>
      </c>
      <c r="BM157" s="17" t="s">
        <v>148</v>
      </c>
      <c r="BN157" s="17" t="s">
        <v>150</v>
      </c>
      <c r="BO157" s="17" t="s">
        <v>632</v>
      </c>
      <c r="BP157" s="17" t="s">
        <v>150</v>
      </c>
      <c r="BQ157" s="17" t="s">
        <v>150</v>
      </c>
      <c r="BR157" s="47" t="s">
        <v>150</v>
      </c>
      <c r="BS157" s="17" t="s">
        <v>150</v>
      </c>
      <c r="BT157" s="17" t="s">
        <v>149</v>
      </c>
      <c r="BU157" s="17" t="s">
        <v>150</v>
      </c>
      <c r="BV157" s="17" t="s">
        <v>149</v>
      </c>
      <c r="BW157" s="17" t="s">
        <v>149</v>
      </c>
      <c r="BX157" s="17" t="s">
        <v>149</v>
      </c>
      <c r="BY157" s="17" t="s">
        <v>149</v>
      </c>
      <c r="BZ157" s="17" t="s">
        <v>149</v>
      </c>
      <c r="CA157" s="17" t="s">
        <v>149</v>
      </c>
      <c r="CB157" s="17" t="s">
        <v>149</v>
      </c>
      <c r="CC157" s="17" t="s">
        <v>149</v>
      </c>
      <c r="CD157" s="17" t="s">
        <v>149</v>
      </c>
      <c r="CE157" s="17" t="s">
        <v>149</v>
      </c>
      <c r="CF157" s="17" t="s">
        <v>149</v>
      </c>
      <c r="CG157" s="17" t="s">
        <v>149</v>
      </c>
      <c r="CH157" s="17" t="s">
        <v>159</v>
      </c>
      <c r="CI157" s="17" t="s">
        <v>149</v>
      </c>
      <c r="CJ157" s="17" t="s">
        <v>149</v>
      </c>
      <c r="CK157" s="17" t="s">
        <v>149</v>
      </c>
      <c r="CL157" s="17" t="s">
        <v>149</v>
      </c>
      <c r="CM157" s="17" t="s">
        <v>149</v>
      </c>
      <c r="CN157" s="17" t="s">
        <v>149</v>
      </c>
      <c r="CO157" s="17" t="s">
        <v>149</v>
      </c>
      <c r="CP157" s="17" t="s">
        <v>149</v>
      </c>
      <c r="CQ157" s="35" t="s">
        <v>149</v>
      </c>
      <c r="CR157" s="35" t="s">
        <v>149</v>
      </c>
      <c r="CS157" s="35" t="s">
        <v>149</v>
      </c>
      <c r="CT157" s="35" t="s">
        <v>149</v>
      </c>
      <c r="CU157" s="35" t="s">
        <v>149</v>
      </c>
      <c r="CV157" s="35" t="s">
        <v>149</v>
      </c>
      <c r="CW157" s="35" t="s">
        <v>149</v>
      </c>
      <c r="CX157" s="35" t="s">
        <v>149</v>
      </c>
      <c r="CY157" s="35" t="s">
        <v>149</v>
      </c>
      <c r="CZ157" s="35" t="s">
        <v>149</v>
      </c>
      <c r="DA157" s="35" t="s">
        <v>149</v>
      </c>
      <c r="DB157" s="35" t="s">
        <v>149</v>
      </c>
      <c r="DC157" s="35" t="s">
        <v>149</v>
      </c>
      <c r="DD157" s="35" t="s">
        <v>149</v>
      </c>
      <c r="DE157" s="35" t="s">
        <v>149</v>
      </c>
      <c r="DF157" s="35" t="s">
        <v>149</v>
      </c>
      <c r="DG157" s="35" t="s">
        <v>149</v>
      </c>
      <c r="DH157" s="35" t="s">
        <v>149</v>
      </c>
      <c r="DI157" s="35" t="s">
        <v>149</v>
      </c>
      <c r="DJ157" s="35" t="s">
        <v>149</v>
      </c>
      <c r="DK157" s="35" t="s">
        <v>149</v>
      </c>
      <c r="DL157" s="35" t="s">
        <v>149</v>
      </c>
      <c r="DM157" s="35" t="s">
        <v>149</v>
      </c>
      <c r="DN157" s="35" t="s">
        <v>149</v>
      </c>
      <c r="DO157" s="35" t="s">
        <v>149</v>
      </c>
      <c r="DP157" s="35" t="s">
        <v>149</v>
      </c>
      <c r="DQ157" s="35" t="s">
        <v>149</v>
      </c>
      <c r="DR157" s="35" t="s">
        <v>149</v>
      </c>
      <c r="DS157" s="35" t="s">
        <v>149</v>
      </c>
      <c r="DT157" s="35" t="s">
        <v>149</v>
      </c>
      <c r="DU157" s="35" t="s">
        <v>149</v>
      </c>
      <c r="DV157" s="35" t="s">
        <v>149</v>
      </c>
      <c r="DW157" s="35" t="s">
        <v>149</v>
      </c>
      <c r="DX157" s="35" t="s">
        <v>159</v>
      </c>
      <c r="DY157" s="35" t="s">
        <v>149</v>
      </c>
      <c r="DZ157" s="35" t="s">
        <v>149</v>
      </c>
      <c r="EA157" s="35" t="s">
        <v>149</v>
      </c>
      <c r="EB157" s="35" t="s">
        <v>149</v>
      </c>
      <c r="EC157" s="35" t="s">
        <v>149</v>
      </c>
      <c r="ED157" s="35" t="s">
        <v>149</v>
      </c>
      <c r="EE157" s="35" t="s">
        <v>149</v>
      </c>
      <c r="EF157" s="35" t="s">
        <v>149</v>
      </c>
      <c r="EG157" s="35" t="s">
        <v>149</v>
      </c>
      <c r="EH157" s="35" t="s">
        <v>149</v>
      </c>
      <c r="EI157" s="35" t="s">
        <v>149</v>
      </c>
      <c r="EJ157" s="35" t="s">
        <v>149</v>
      </c>
      <c r="EK157" s="35" t="s">
        <v>149</v>
      </c>
      <c r="EL157" s="35" t="s">
        <v>808</v>
      </c>
      <c r="EM157" s="35" t="s">
        <v>274</v>
      </c>
      <c r="EN157" s="35" t="s">
        <v>809</v>
      </c>
      <c r="EO157" s="35" t="s">
        <v>810</v>
      </c>
      <c r="EP157" s="35" t="s">
        <v>811</v>
      </c>
      <c r="EQ157" s="35" t="s">
        <v>812</v>
      </c>
      <c r="ER157" s="35" t="s">
        <v>813</v>
      </c>
      <c r="ES157" s="35" t="s">
        <v>274</v>
      </c>
    </row>
    <row r="158" spans="1:234" ht="15.75" customHeight="1" x14ac:dyDescent="0.35">
      <c r="A158" s="34">
        <v>156</v>
      </c>
      <c r="B158" s="17" t="s">
        <v>814</v>
      </c>
      <c r="C158" s="36" t="s">
        <v>501</v>
      </c>
      <c r="D158" s="17" t="s">
        <v>146</v>
      </c>
      <c r="E158" s="17" t="s">
        <v>530</v>
      </c>
      <c r="F158" s="17">
        <v>58</v>
      </c>
      <c r="G158" s="17">
        <v>2</v>
      </c>
      <c r="H158" s="17" t="s">
        <v>157</v>
      </c>
      <c r="I158" s="17" t="s">
        <v>210</v>
      </c>
      <c r="J158" s="48">
        <v>3500000</v>
      </c>
      <c r="K158" s="48">
        <v>3000000</v>
      </c>
      <c r="L158" s="17" t="s">
        <v>318</v>
      </c>
      <c r="M158" s="17" t="s">
        <v>147</v>
      </c>
      <c r="N158" s="17">
        <v>135</v>
      </c>
      <c r="O158" s="17" t="s">
        <v>815</v>
      </c>
      <c r="P158" s="17" t="s">
        <v>578</v>
      </c>
      <c r="Q158" s="17" t="s">
        <v>645</v>
      </c>
      <c r="R158" s="17" t="s">
        <v>149</v>
      </c>
      <c r="S158" s="17" t="s">
        <v>149</v>
      </c>
      <c r="T158" s="17" t="s">
        <v>149</v>
      </c>
      <c r="U158" s="17" t="s">
        <v>149</v>
      </c>
      <c r="V158" s="17" t="s">
        <v>149</v>
      </c>
      <c r="W158" s="17" t="s">
        <v>149</v>
      </c>
      <c r="X158" s="17" t="s">
        <v>149</v>
      </c>
      <c r="Y158" s="17" t="s">
        <v>149</v>
      </c>
      <c r="Z158" s="17" t="s">
        <v>149</v>
      </c>
      <c r="AA158" s="17" t="s">
        <v>149</v>
      </c>
      <c r="AB158" s="17" t="s">
        <v>149</v>
      </c>
      <c r="AC158" s="17" t="s">
        <v>149</v>
      </c>
      <c r="AD158" s="17" t="s">
        <v>149</v>
      </c>
      <c r="AE158" s="17" t="s">
        <v>149</v>
      </c>
      <c r="AF158" s="17" t="s">
        <v>149</v>
      </c>
      <c r="AG158" s="17" t="s">
        <v>149</v>
      </c>
      <c r="AH158" s="17" t="s">
        <v>149</v>
      </c>
      <c r="AI158" s="17" t="s">
        <v>149</v>
      </c>
      <c r="AJ158" s="17" t="s">
        <v>149</v>
      </c>
      <c r="AK158" s="17" t="s">
        <v>149</v>
      </c>
      <c r="AL158" s="17" t="s">
        <v>149</v>
      </c>
      <c r="AM158" s="17" t="s">
        <v>149</v>
      </c>
      <c r="AN158" s="17" t="s">
        <v>149</v>
      </c>
      <c r="AO158" s="17" t="s">
        <v>149</v>
      </c>
      <c r="AP158" s="17" t="s">
        <v>149</v>
      </c>
      <c r="AQ158" s="17" t="s">
        <v>149</v>
      </c>
      <c r="AR158" s="17" t="s">
        <v>149</v>
      </c>
      <c r="AS158" s="17" t="s">
        <v>149</v>
      </c>
      <c r="AT158" s="17" t="s">
        <v>149</v>
      </c>
      <c r="AU158" s="17" t="s">
        <v>149</v>
      </c>
      <c r="AV158" s="17" t="s">
        <v>148</v>
      </c>
      <c r="AW158" s="17" t="s">
        <v>149</v>
      </c>
      <c r="AX158" s="17" t="s">
        <v>149</v>
      </c>
      <c r="AY158" s="17" t="s">
        <v>149</v>
      </c>
      <c r="AZ158" s="17" t="s">
        <v>149</v>
      </c>
      <c r="BA158" s="17" t="s">
        <v>149</v>
      </c>
      <c r="BB158" s="17" t="s">
        <v>149</v>
      </c>
      <c r="BC158" s="51" t="s">
        <v>149</v>
      </c>
      <c r="BD158" s="17" t="s">
        <v>149</v>
      </c>
      <c r="BE158" s="17" t="s">
        <v>149</v>
      </c>
      <c r="BF158" s="17" t="s">
        <v>149</v>
      </c>
      <c r="BG158" s="17" t="s">
        <v>148</v>
      </c>
      <c r="BH158" s="17" t="s">
        <v>149</v>
      </c>
      <c r="BI158" s="17" t="s">
        <v>149</v>
      </c>
      <c r="BJ158" s="17" t="s">
        <v>149</v>
      </c>
      <c r="BK158" s="17" t="s">
        <v>149</v>
      </c>
      <c r="BL158" s="17" t="s">
        <v>148</v>
      </c>
      <c r="BM158" s="17" t="s">
        <v>148</v>
      </c>
      <c r="BN158" s="17" t="s">
        <v>149</v>
      </c>
      <c r="BO158" s="17" t="s">
        <v>150</v>
      </c>
      <c r="BP158" s="17" t="s">
        <v>150</v>
      </c>
      <c r="BQ158" s="17" t="s">
        <v>150</v>
      </c>
      <c r="BR158" s="47" t="s">
        <v>150</v>
      </c>
      <c r="BS158" s="17" t="s">
        <v>150</v>
      </c>
      <c r="BT158" s="17" t="s">
        <v>149</v>
      </c>
      <c r="BU158" s="17" t="s">
        <v>149</v>
      </c>
      <c r="BV158" s="17" t="s">
        <v>150</v>
      </c>
      <c r="BW158" s="17" t="s">
        <v>149</v>
      </c>
      <c r="BX158" s="17" t="s">
        <v>149</v>
      </c>
      <c r="BY158" s="17" t="s">
        <v>149</v>
      </c>
      <c r="BZ158" s="17" t="s">
        <v>149</v>
      </c>
      <c r="CA158" s="17" t="s">
        <v>149</v>
      </c>
      <c r="CB158" s="17" t="s">
        <v>149</v>
      </c>
      <c r="CC158" s="17" t="s">
        <v>149</v>
      </c>
      <c r="CD158" s="17" t="s">
        <v>149</v>
      </c>
      <c r="CE158" s="17" t="s">
        <v>149</v>
      </c>
      <c r="CF158" s="17" t="s">
        <v>149</v>
      </c>
      <c r="CG158" s="17" t="s">
        <v>149</v>
      </c>
      <c r="CH158" s="17" t="s">
        <v>149</v>
      </c>
      <c r="CI158" s="17" t="s">
        <v>149</v>
      </c>
      <c r="CJ158" s="17" t="s">
        <v>149</v>
      </c>
      <c r="CK158" s="17" t="s">
        <v>149</v>
      </c>
      <c r="CL158" s="17" t="s">
        <v>149</v>
      </c>
      <c r="CM158" s="17" t="s">
        <v>149</v>
      </c>
      <c r="CN158" s="17" t="s">
        <v>149</v>
      </c>
      <c r="CO158" s="17" t="s">
        <v>149</v>
      </c>
      <c r="CP158" s="17" t="s">
        <v>149</v>
      </c>
      <c r="CQ158" s="35" t="s">
        <v>149</v>
      </c>
      <c r="CR158" s="35" t="s">
        <v>149</v>
      </c>
      <c r="CS158" s="35" t="s">
        <v>149</v>
      </c>
      <c r="CT158" s="35" t="s">
        <v>149</v>
      </c>
      <c r="CU158" s="35" t="s">
        <v>149</v>
      </c>
      <c r="CV158" s="35" t="s">
        <v>149</v>
      </c>
      <c r="CW158" s="35" t="s">
        <v>149</v>
      </c>
      <c r="CX158" s="35" t="s">
        <v>149</v>
      </c>
      <c r="CY158" s="35" t="s">
        <v>149</v>
      </c>
      <c r="CZ158" s="35" t="s">
        <v>149</v>
      </c>
      <c r="DA158" s="35" t="s">
        <v>149</v>
      </c>
      <c r="DB158" s="35" t="s">
        <v>149</v>
      </c>
      <c r="DC158" s="35" t="s">
        <v>149</v>
      </c>
      <c r="DD158" s="35" t="s">
        <v>149</v>
      </c>
      <c r="DE158" s="35" t="s">
        <v>149</v>
      </c>
      <c r="DF158" s="35" t="s">
        <v>149</v>
      </c>
      <c r="DG158" s="35" t="s">
        <v>149</v>
      </c>
      <c r="DH158" s="35" t="s">
        <v>148</v>
      </c>
      <c r="DI158" s="35" t="s">
        <v>149</v>
      </c>
      <c r="DJ158" s="35" t="s">
        <v>149</v>
      </c>
      <c r="DK158" s="35" t="s">
        <v>149</v>
      </c>
      <c r="DL158" s="35" t="s">
        <v>149</v>
      </c>
      <c r="DM158" s="35" t="s">
        <v>149</v>
      </c>
      <c r="DN158" s="35" t="s">
        <v>150</v>
      </c>
      <c r="DO158" s="35" t="s">
        <v>149</v>
      </c>
      <c r="DP158" s="35" t="s">
        <v>149</v>
      </c>
      <c r="DQ158" s="35" t="s">
        <v>149</v>
      </c>
      <c r="DR158" s="35" t="s">
        <v>149</v>
      </c>
      <c r="DS158" s="35" t="s">
        <v>149</v>
      </c>
      <c r="DT158" s="35" t="s">
        <v>149</v>
      </c>
      <c r="DU158" s="35" t="s">
        <v>149</v>
      </c>
      <c r="DV158" s="35" t="s">
        <v>149</v>
      </c>
      <c r="DW158" s="35" t="s">
        <v>149</v>
      </c>
      <c r="DX158" s="35" t="s">
        <v>149</v>
      </c>
      <c r="DY158" s="35" t="s">
        <v>149</v>
      </c>
      <c r="DZ158" s="35" t="s">
        <v>149</v>
      </c>
      <c r="EA158" s="35" t="s">
        <v>149</v>
      </c>
      <c r="EB158" s="35" t="s">
        <v>149</v>
      </c>
      <c r="EC158" s="35" t="s">
        <v>149</v>
      </c>
      <c r="ED158" s="35" t="s">
        <v>149</v>
      </c>
      <c r="EE158" s="35" t="s">
        <v>149</v>
      </c>
      <c r="EF158" s="35" t="s">
        <v>149</v>
      </c>
      <c r="EG158" s="35" t="s">
        <v>149</v>
      </c>
      <c r="EH158" s="35" t="s">
        <v>149</v>
      </c>
      <c r="EI158" s="35" t="s">
        <v>149</v>
      </c>
      <c r="EJ158" s="35" t="s">
        <v>149</v>
      </c>
      <c r="EK158" s="35" t="s">
        <v>149</v>
      </c>
      <c r="EL158" s="35" t="s">
        <v>816</v>
      </c>
      <c r="EM158" s="35" t="s">
        <v>274</v>
      </c>
      <c r="EN158" s="35" t="s">
        <v>817</v>
      </c>
      <c r="EO158" s="35" t="s">
        <v>818</v>
      </c>
      <c r="EP158" s="35" t="s">
        <v>819</v>
      </c>
      <c r="EQ158" s="35" t="s">
        <v>820</v>
      </c>
      <c r="ER158" s="35" t="s">
        <v>821</v>
      </c>
      <c r="ES158" s="35" t="s">
        <v>274</v>
      </c>
    </row>
    <row r="159" spans="1:234" ht="15.75" customHeight="1" x14ac:dyDescent="0.35">
      <c r="A159" s="34">
        <v>157</v>
      </c>
      <c r="B159" s="17" t="s">
        <v>822</v>
      </c>
      <c r="C159" s="36" t="s">
        <v>789</v>
      </c>
      <c r="D159" s="17" t="s">
        <v>146</v>
      </c>
      <c r="E159" s="17" t="s">
        <v>778</v>
      </c>
      <c r="F159" s="17">
        <v>40</v>
      </c>
      <c r="G159" s="17">
        <v>5</v>
      </c>
      <c r="H159" s="17" t="s">
        <v>157</v>
      </c>
      <c r="I159" s="17" t="s">
        <v>518</v>
      </c>
      <c r="J159" s="48">
        <v>4000000</v>
      </c>
      <c r="K159" s="48">
        <v>3500000</v>
      </c>
      <c r="L159" s="17" t="s">
        <v>318</v>
      </c>
      <c r="M159" s="17" t="s">
        <v>147</v>
      </c>
      <c r="N159" s="17">
        <v>135</v>
      </c>
      <c r="O159" s="17" t="s">
        <v>519</v>
      </c>
      <c r="P159" s="17" t="s">
        <v>714</v>
      </c>
      <c r="Q159" s="17" t="s">
        <v>645</v>
      </c>
      <c r="R159" s="17" t="s">
        <v>148</v>
      </c>
      <c r="S159" s="17" t="s">
        <v>148</v>
      </c>
      <c r="T159" s="17" t="s">
        <v>148</v>
      </c>
      <c r="U159" s="17" t="s">
        <v>148</v>
      </c>
      <c r="V159" s="17" t="s">
        <v>148</v>
      </c>
      <c r="W159" s="17" t="s">
        <v>148</v>
      </c>
      <c r="X159" s="17" t="s">
        <v>148</v>
      </c>
      <c r="Y159" s="17" t="s">
        <v>148</v>
      </c>
      <c r="Z159" s="17" t="s">
        <v>148</v>
      </c>
      <c r="AA159" s="17" t="s">
        <v>148</v>
      </c>
      <c r="AB159" s="17" t="s">
        <v>148</v>
      </c>
      <c r="AC159" s="17" t="s">
        <v>148</v>
      </c>
      <c r="AD159" s="17" t="s">
        <v>148</v>
      </c>
      <c r="AE159" s="17" t="s">
        <v>148</v>
      </c>
      <c r="AF159" s="17" t="s">
        <v>148</v>
      </c>
      <c r="AG159" s="17" t="s">
        <v>148</v>
      </c>
      <c r="AH159" s="17" t="s">
        <v>148</v>
      </c>
      <c r="AI159" s="17" t="s">
        <v>148</v>
      </c>
      <c r="AJ159" s="17" t="s">
        <v>148</v>
      </c>
      <c r="AK159" s="17" t="s">
        <v>149</v>
      </c>
      <c r="AL159" s="17" t="s">
        <v>149</v>
      </c>
      <c r="AM159" s="17" t="s">
        <v>149</v>
      </c>
      <c r="AN159" s="17" t="s">
        <v>149</v>
      </c>
      <c r="AO159" s="17" t="s">
        <v>149</v>
      </c>
      <c r="AP159" s="17" t="s">
        <v>149</v>
      </c>
      <c r="AQ159" s="17" t="s">
        <v>149</v>
      </c>
      <c r="AR159" s="17" t="s">
        <v>149</v>
      </c>
      <c r="AS159" s="17" t="s">
        <v>149</v>
      </c>
      <c r="AT159" s="17" t="s">
        <v>149</v>
      </c>
      <c r="AU159" s="17" t="s">
        <v>149</v>
      </c>
      <c r="AV159" s="17" t="s">
        <v>149</v>
      </c>
      <c r="AW159" s="17" t="s">
        <v>149</v>
      </c>
      <c r="AX159" s="17" t="s">
        <v>149</v>
      </c>
      <c r="AY159" s="17" t="s">
        <v>149</v>
      </c>
      <c r="AZ159" s="17" t="s">
        <v>149</v>
      </c>
      <c r="BA159" s="17" t="s">
        <v>149</v>
      </c>
      <c r="BB159" s="17" t="s">
        <v>149</v>
      </c>
      <c r="BC159" s="51" t="s">
        <v>149</v>
      </c>
      <c r="BD159" s="17" t="s">
        <v>149</v>
      </c>
      <c r="BE159" s="17" t="s">
        <v>149</v>
      </c>
      <c r="BF159" s="17" t="s">
        <v>149</v>
      </c>
      <c r="BG159" s="17" t="s">
        <v>149</v>
      </c>
      <c r="BH159" s="17" t="s">
        <v>149</v>
      </c>
      <c r="BI159" s="17" t="s">
        <v>149</v>
      </c>
      <c r="BJ159" s="17" t="s">
        <v>149</v>
      </c>
      <c r="BK159" s="17" t="s">
        <v>149</v>
      </c>
      <c r="BL159" s="17" t="s">
        <v>149</v>
      </c>
      <c r="BM159" s="17" t="s">
        <v>149</v>
      </c>
      <c r="BN159" s="17" t="s">
        <v>149</v>
      </c>
      <c r="BO159" s="17" t="s">
        <v>149</v>
      </c>
      <c r="BP159" s="17" t="s">
        <v>149</v>
      </c>
      <c r="BQ159" s="17" t="s">
        <v>149</v>
      </c>
      <c r="BR159" s="47" t="s">
        <v>149</v>
      </c>
      <c r="BS159" s="17" t="s">
        <v>149</v>
      </c>
      <c r="BT159" s="17" t="s">
        <v>149</v>
      </c>
      <c r="BU159" s="17" t="s">
        <v>149</v>
      </c>
      <c r="BV159" s="17" t="s">
        <v>149</v>
      </c>
      <c r="BW159" s="17" t="s">
        <v>149</v>
      </c>
      <c r="BX159" s="17" t="s">
        <v>149</v>
      </c>
      <c r="BY159" s="17" t="s">
        <v>149</v>
      </c>
      <c r="BZ159" s="17" t="s">
        <v>149</v>
      </c>
      <c r="CA159" s="17" t="s">
        <v>149</v>
      </c>
      <c r="CB159" s="17" t="s">
        <v>149</v>
      </c>
      <c r="CC159" s="17" t="s">
        <v>149</v>
      </c>
      <c r="CD159" s="17" t="s">
        <v>149</v>
      </c>
      <c r="CE159" s="17" t="s">
        <v>149</v>
      </c>
      <c r="CF159" s="17" t="s">
        <v>149</v>
      </c>
      <c r="CG159" s="17" t="s">
        <v>149</v>
      </c>
      <c r="CH159" s="17" t="s">
        <v>149</v>
      </c>
      <c r="CI159" s="17" t="s">
        <v>149</v>
      </c>
      <c r="CJ159" s="17" t="s">
        <v>149</v>
      </c>
      <c r="CK159" s="17" t="s">
        <v>149</v>
      </c>
      <c r="CL159" s="17" t="s">
        <v>149</v>
      </c>
      <c r="CM159" s="17" t="s">
        <v>149</v>
      </c>
      <c r="CN159" s="17" t="s">
        <v>149</v>
      </c>
      <c r="CO159" s="17" t="s">
        <v>149</v>
      </c>
      <c r="CP159" s="17" t="s">
        <v>149</v>
      </c>
      <c r="CQ159" s="35" t="s">
        <v>149</v>
      </c>
      <c r="CR159" s="35" t="s">
        <v>149</v>
      </c>
      <c r="CS159" s="35" t="s">
        <v>149</v>
      </c>
      <c r="CT159" s="35" t="s">
        <v>149</v>
      </c>
      <c r="CU159" s="35" t="s">
        <v>149</v>
      </c>
      <c r="CV159" s="35" t="s">
        <v>149</v>
      </c>
      <c r="CW159" s="35" t="s">
        <v>149</v>
      </c>
      <c r="CX159" s="35" t="s">
        <v>149</v>
      </c>
      <c r="CY159" s="35" t="s">
        <v>149</v>
      </c>
      <c r="CZ159" s="35" t="s">
        <v>149</v>
      </c>
      <c r="DA159" s="35" t="s">
        <v>149</v>
      </c>
      <c r="DB159" s="35" t="s">
        <v>149</v>
      </c>
      <c r="DC159" s="35" t="s">
        <v>149</v>
      </c>
      <c r="DD159" s="35" t="s">
        <v>149</v>
      </c>
      <c r="DE159" s="35" t="s">
        <v>148</v>
      </c>
      <c r="DF159" s="35" t="s">
        <v>148</v>
      </c>
      <c r="DG159" s="35" t="s">
        <v>149</v>
      </c>
      <c r="DH159" s="35" t="s">
        <v>149</v>
      </c>
      <c r="DI159" s="35" t="s">
        <v>149</v>
      </c>
      <c r="DJ159" s="35" t="s">
        <v>148</v>
      </c>
      <c r="DK159" s="35" t="s">
        <v>149</v>
      </c>
      <c r="DL159" s="35" t="s">
        <v>148</v>
      </c>
      <c r="DM159" s="35" t="s">
        <v>149</v>
      </c>
      <c r="DN159" s="35" t="s">
        <v>148</v>
      </c>
      <c r="DO159" s="35" t="s">
        <v>149</v>
      </c>
      <c r="DP159" s="35" t="s">
        <v>148</v>
      </c>
      <c r="DQ159" s="35" t="s">
        <v>149</v>
      </c>
      <c r="DR159" s="35" t="s">
        <v>148</v>
      </c>
      <c r="DS159" s="35" t="s">
        <v>149</v>
      </c>
      <c r="DT159" s="35" t="s">
        <v>148</v>
      </c>
      <c r="DU159" s="35" t="s">
        <v>149</v>
      </c>
      <c r="DV159" s="35" t="s">
        <v>149</v>
      </c>
      <c r="DW159" s="35" t="s">
        <v>148</v>
      </c>
      <c r="DX159" s="35" t="s">
        <v>149</v>
      </c>
      <c r="DY159" s="35" t="s">
        <v>148</v>
      </c>
      <c r="DZ159" s="35" t="s">
        <v>149</v>
      </c>
      <c r="EA159" s="35" t="s">
        <v>149</v>
      </c>
      <c r="EB159" s="35" t="s">
        <v>149</v>
      </c>
      <c r="EC159" s="35" t="s">
        <v>149</v>
      </c>
      <c r="ED159" s="35" t="s">
        <v>149</v>
      </c>
      <c r="EE159" s="35" t="s">
        <v>149</v>
      </c>
      <c r="EF159" s="35" t="s">
        <v>149</v>
      </c>
      <c r="EG159" s="35" t="s">
        <v>149</v>
      </c>
      <c r="EH159" s="35" t="s">
        <v>149</v>
      </c>
      <c r="EI159" s="35" t="s">
        <v>149</v>
      </c>
      <c r="EJ159" s="35" t="s">
        <v>149</v>
      </c>
      <c r="EK159" s="35" t="s">
        <v>149</v>
      </c>
      <c r="EL159" s="35" t="s">
        <v>816</v>
      </c>
      <c r="EM159" s="35" t="s">
        <v>274</v>
      </c>
      <c r="EN159" s="35" t="s">
        <v>817</v>
      </c>
      <c r="EO159" s="35" t="s">
        <v>818</v>
      </c>
      <c r="EP159" s="35" t="s">
        <v>823</v>
      </c>
      <c r="EQ159" s="35" t="s">
        <v>274</v>
      </c>
      <c r="ER159" s="35" t="s">
        <v>824</v>
      </c>
      <c r="ES159" s="35" t="s">
        <v>274</v>
      </c>
    </row>
    <row r="160" spans="1:234" ht="15.75" customHeight="1" x14ac:dyDescent="0.35">
      <c r="A160" s="34">
        <v>158</v>
      </c>
      <c r="B160" s="17" t="s">
        <v>825</v>
      </c>
      <c r="C160" s="36" t="s">
        <v>826</v>
      </c>
      <c r="D160" s="17" t="s">
        <v>146</v>
      </c>
      <c r="E160" s="17" t="s">
        <v>778</v>
      </c>
      <c r="F160" s="17">
        <v>53</v>
      </c>
      <c r="G160" s="17">
        <v>5</v>
      </c>
      <c r="H160" s="17" t="s">
        <v>157</v>
      </c>
      <c r="I160" s="17" t="s">
        <v>210</v>
      </c>
      <c r="J160" s="48">
        <v>4500000</v>
      </c>
      <c r="K160" s="48">
        <v>3500000</v>
      </c>
      <c r="L160" s="17" t="s">
        <v>318</v>
      </c>
      <c r="M160" s="17" t="s">
        <v>147</v>
      </c>
      <c r="N160" s="17">
        <v>135</v>
      </c>
      <c r="O160" s="17" t="s">
        <v>519</v>
      </c>
      <c r="P160" s="17" t="s">
        <v>714</v>
      </c>
      <c r="Q160" s="17" t="s">
        <v>827</v>
      </c>
      <c r="R160" s="17" t="s">
        <v>148</v>
      </c>
      <c r="S160" s="17" t="s">
        <v>148</v>
      </c>
      <c r="T160" s="17" t="s">
        <v>149</v>
      </c>
      <c r="U160" s="17" t="s">
        <v>148</v>
      </c>
      <c r="V160" s="17" t="s">
        <v>148</v>
      </c>
      <c r="W160" s="17" t="s">
        <v>148</v>
      </c>
      <c r="X160" s="17" t="s">
        <v>148</v>
      </c>
      <c r="Y160" s="17" t="s">
        <v>148</v>
      </c>
      <c r="Z160" s="17" t="s">
        <v>148</v>
      </c>
      <c r="AA160" s="17" t="s">
        <v>148</v>
      </c>
      <c r="AB160" s="17" t="s">
        <v>149</v>
      </c>
      <c r="AC160" s="17" t="s">
        <v>149</v>
      </c>
      <c r="AD160" s="17" t="s">
        <v>148</v>
      </c>
      <c r="AE160" s="17" t="s">
        <v>148</v>
      </c>
      <c r="AF160" s="17" t="s">
        <v>149</v>
      </c>
      <c r="AG160" s="17" t="s">
        <v>149</v>
      </c>
      <c r="AH160" s="17" t="s">
        <v>149</v>
      </c>
      <c r="AI160" s="17" t="s">
        <v>148</v>
      </c>
      <c r="AJ160" s="17" t="s">
        <v>149</v>
      </c>
      <c r="AK160" s="17" t="s">
        <v>149</v>
      </c>
      <c r="AL160" s="17" t="s">
        <v>149</v>
      </c>
      <c r="AM160" s="17" t="s">
        <v>148</v>
      </c>
      <c r="AN160" s="17" t="s">
        <v>149</v>
      </c>
      <c r="AO160" s="17" t="s">
        <v>148</v>
      </c>
      <c r="AP160" s="17" t="s">
        <v>148</v>
      </c>
      <c r="AQ160" s="17" t="s">
        <v>149</v>
      </c>
      <c r="AR160" s="17" t="s">
        <v>148</v>
      </c>
      <c r="AS160" s="17" t="s">
        <v>149</v>
      </c>
      <c r="AT160" s="17" t="s">
        <v>148</v>
      </c>
      <c r="AU160" s="17" t="s">
        <v>149</v>
      </c>
      <c r="AV160" s="17" t="s">
        <v>149</v>
      </c>
      <c r="AW160" s="17" t="s">
        <v>148</v>
      </c>
      <c r="AX160" s="17" t="s">
        <v>149</v>
      </c>
      <c r="AY160" s="17" t="s">
        <v>148</v>
      </c>
      <c r="AZ160" s="17" t="s">
        <v>149</v>
      </c>
      <c r="BA160" s="17" t="s">
        <v>149</v>
      </c>
      <c r="BB160" s="17" t="s">
        <v>148</v>
      </c>
      <c r="BC160" s="51" t="s">
        <v>149</v>
      </c>
      <c r="BD160" s="17" t="s">
        <v>149</v>
      </c>
      <c r="BE160" s="17" t="s">
        <v>149</v>
      </c>
      <c r="BF160" s="17" t="s">
        <v>149</v>
      </c>
      <c r="BG160" s="17" t="s">
        <v>149</v>
      </c>
      <c r="BH160" s="17" t="s">
        <v>149</v>
      </c>
      <c r="BI160" s="17" t="s">
        <v>149</v>
      </c>
      <c r="BJ160" s="17" t="s">
        <v>149</v>
      </c>
      <c r="BK160" s="17" t="s">
        <v>149</v>
      </c>
      <c r="BL160" s="17" t="s">
        <v>149</v>
      </c>
      <c r="BM160" s="17" t="s">
        <v>149</v>
      </c>
      <c r="BN160" s="17" t="s">
        <v>149</v>
      </c>
      <c r="BO160" s="17" t="s">
        <v>149</v>
      </c>
      <c r="BP160" s="17" t="s">
        <v>149</v>
      </c>
      <c r="BQ160" s="17" t="s">
        <v>150</v>
      </c>
      <c r="BR160" s="47" t="s">
        <v>150</v>
      </c>
      <c r="BS160" s="17" t="s">
        <v>150</v>
      </c>
      <c r="BT160" s="17" t="s">
        <v>149</v>
      </c>
      <c r="BU160" s="17" t="s">
        <v>149</v>
      </c>
      <c r="BV160" s="17" t="s">
        <v>150</v>
      </c>
      <c r="BW160" s="17" t="s">
        <v>149</v>
      </c>
      <c r="BX160" s="17" t="s">
        <v>149</v>
      </c>
      <c r="BY160" s="17" t="s">
        <v>149</v>
      </c>
      <c r="BZ160" s="17" t="s">
        <v>148</v>
      </c>
      <c r="CA160" s="17" t="s">
        <v>149</v>
      </c>
      <c r="CB160" s="17" t="s">
        <v>149</v>
      </c>
      <c r="CC160" s="17" t="s">
        <v>148</v>
      </c>
      <c r="CD160" s="17" t="s">
        <v>149</v>
      </c>
      <c r="CE160" s="17" t="s">
        <v>149</v>
      </c>
      <c r="CF160" s="17" t="s">
        <v>148</v>
      </c>
      <c r="CG160" s="17" t="s">
        <v>149</v>
      </c>
      <c r="CH160" s="17" t="s">
        <v>148</v>
      </c>
      <c r="CI160" s="17" t="s">
        <v>149</v>
      </c>
      <c r="CJ160" s="17" t="s">
        <v>148</v>
      </c>
      <c r="CK160" s="17" t="s">
        <v>149</v>
      </c>
      <c r="CL160" s="17" t="s">
        <v>148</v>
      </c>
      <c r="CM160" s="17" t="s">
        <v>149</v>
      </c>
      <c r="CN160" s="17" t="s">
        <v>149</v>
      </c>
      <c r="CO160" s="17" t="s">
        <v>149</v>
      </c>
      <c r="CP160" s="17" t="s">
        <v>149</v>
      </c>
      <c r="CQ160" s="35" t="s">
        <v>149</v>
      </c>
      <c r="CR160" s="35" t="s">
        <v>149</v>
      </c>
      <c r="CS160" s="35" t="s">
        <v>791</v>
      </c>
      <c r="CT160" s="35" t="s">
        <v>149</v>
      </c>
      <c r="CU160" s="35" t="s">
        <v>149</v>
      </c>
      <c r="CV160" s="35" t="s">
        <v>148</v>
      </c>
      <c r="CW160" s="35" t="s">
        <v>149</v>
      </c>
      <c r="CX160" s="35" t="s">
        <v>149</v>
      </c>
      <c r="CY160" s="35" t="s">
        <v>149</v>
      </c>
      <c r="CZ160" s="35" t="s">
        <v>149</v>
      </c>
      <c r="DA160" s="35" t="s">
        <v>148</v>
      </c>
      <c r="DB160" s="35" t="s">
        <v>149</v>
      </c>
      <c r="DC160" s="35" t="s">
        <v>149</v>
      </c>
      <c r="DD160" s="35" t="s">
        <v>148</v>
      </c>
      <c r="DE160" s="35" t="s">
        <v>149</v>
      </c>
      <c r="DF160" s="35" t="s">
        <v>148</v>
      </c>
      <c r="DG160" s="35" t="s">
        <v>149</v>
      </c>
      <c r="DH160" s="35" t="s">
        <v>148</v>
      </c>
      <c r="DI160" s="35" t="s">
        <v>149</v>
      </c>
      <c r="DJ160" s="35" t="s">
        <v>148</v>
      </c>
      <c r="DK160" s="35" t="s">
        <v>149</v>
      </c>
      <c r="DL160" s="35" t="s">
        <v>149</v>
      </c>
      <c r="DM160" s="35" t="s">
        <v>148</v>
      </c>
      <c r="DN160" s="35" t="s">
        <v>150</v>
      </c>
      <c r="DO160" s="35" t="s">
        <v>149</v>
      </c>
      <c r="DP160" s="35" t="s">
        <v>148</v>
      </c>
      <c r="DQ160" s="35" t="s">
        <v>149</v>
      </c>
      <c r="DR160" s="35" t="s">
        <v>148</v>
      </c>
      <c r="DS160" s="35" t="s">
        <v>149</v>
      </c>
      <c r="DT160" s="35" t="s">
        <v>148</v>
      </c>
      <c r="DU160" s="35" t="s">
        <v>160</v>
      </c>
      <c r="DV160" s="35" t="s">
        <v>149</v>
      </c>
      <c r="DW160" s="35" t="s">
        <v>148</v>
      </c>
      <c r="DX160" s="35" t="s">
        <v>149</v>
      </c>
      <c r="DY160" s="35" t="s">
        <v>148</v>
      </c>
      <c r="DZ160" s="35" t="s">
        <v>148</v>
      </c>
      <c r="EA160" s="35" t="s">
        <v>149</v>
      </c>
      <c r="EB160" s="35" t="s">
        <v>149</v>
      </c>
      <c r="EC160" s="35" t="s">
        <v>149</v>
      </c>
      <c r="ED160" s="35" t="s">
        <v>149</v>
      </c>
      <c r="EE160" s="35" t="s">
        <v>149</v>
      </c>
      <c r="EF160" s="35" t="s">
        <v>148</v>
      </c>
      <c r="EG160" s="35" t="s">
        <v>149</v>
      </c>
      <c r="EH160" s="35" t="s">
        <v>149</v>
      </c>
      <c r="EI160" s="35" t="s">
        <v>149</v>
      </c>
      <c r="EJ160" s="35" t="s">
        <v>149</v>
      </c>
      <c r="EK160" s="35" t="s">
        <v>149</v>
      </c>
      <c r="EL160" s="35" t="s">
        <v>828</v>
      </c>
      <c r="EM160" s="35" t="s">
        <v>829</v>
      </c>
      <c r="EN160" s="35" t="s">
        <v>830</v>
      </c>
      <c r="EO160" s="35" t="s">
        <v>831</v>
      </c>
      <c r="EP160" s="35" t="s">
        <v>832</v>
      </c>
      <c r="EQ160" s="35" t="s">
        <v>833</v>
      </c>
      <c r="ER160" s="35" t="s">
        <v>376</v>
      </c>
      <c r="ES160" s="35" t="s">
        <v>274</v>
      </c>
    </row>
    <row r="161" spans="1:234" ht="15.75" customHeight="1" x14ac:dyDescent="0.35">
      <c r="A161" s="34">
        <v>159</v>
      </c>
      <c r="B161" s="17" t="s">
        <v>834</v>
      </c>
      <c r="C161" s="36" t="s">
        <v>789</v>
      </c>
      <c r="D161" s="17" t="s">
        <v>146</v>
      </c>
      <c r="E161" s="17" t="s">
        <v>835</v>
      </c>
      <c r="F161" s="17">
        <v>60</v>
      </c>
      <c r="G161" s="17">
        <v>5</v>
      </c>
      <c r="H161" s="17" t="s">
        <v>157</v>
      </c>
      <c r="I161" s="17" t="s">
        <v>210</v>
      </c>
      <c r="J161" s="48">
        <v>4500000</v>
      </c>
      <c r="K161" s="48">
        <v>3500000</v>
      </c>
      <c r="L161" s="17" t="s">
        <v>173</v>
      </c>
      <c r="M161" s="17" t="s">
        <v>147</v>
      </c>
      <c r="N161" s="17">
        <v>150</v>
      </c>
      <c r="O161" s="17" t="s">
        <v>174</v>
      </c>
      <c r="P161" s="17" t="s">
        <v>578</v>
      </c>
      <c r="Q161" s="17" t="s">
        <v>827</v>
      </c>
      <c r="R161" s="17" t="s">
        <v>149</v>
      </c>
      <c r="S161" s="17" t="s">
        <v>149</v>
      </c>
      <c r="T161" s="17" t="s">
        <v>149</v>
      </c>
      <c r="U161" s="17" t="s">
        <v>149</v>
      </c>
      <c r="V161" s="17" t="s">
        <v>149</v>
      </c>
      <c r="W161" s="17" t="s">
        <v>149</v>
      </c>
      <c r="X161" s="17" t="s">
        <v>149</v>
      </c>
      <c r="Y161" s="17" t="s">
        <v>149</v>
      </c>
      <c r="Z161" s="17" t="s">
        <v>149</v>
      </c>
      <c r="AA161" s="17" t="s">
        <v>149</v>
      </c>
      <c r="AB161" s="17" t="s">
        <v>149</v>
      </c>
      <c r="AC161" s="17" t="s">
        <v>149</v>
      </c>
      <c r="AD161" s="17" t="s">
        <v>149</v>
      </c>
      <c r="AE161" s="17" t="s">
        <v>149</v>
      </c>
      <c r="AF161" s="17" t="s">
        <v>149</v>
      </c>
      <c r="AG161" s="17" t="s">
        <v>149</v>
      </c>
      <c r="AH161" s="17" t="s">
        <v>149</v>
      </c>
      <c r="AI161" s="17" t="s">
        <v>149</v>
      </c>
      <c r="AJ161" s="17" t="s">
        <v>149</v>
      </c>
      <c r="AK161" s="17" t="s">
        <v>149</v>
      </c>
      <c r="AL161" s="17" t="s">
        <v>149</v>
      </c>
      <c r="AM161" s="17" t="s">
        <v>149</v>
      </c>
      <c r="AN161" s="17"/>
      <c r="AO161" s="17" t="s">
        <v>149</v>
      </c>
      <c r="AP161" s="17" t="s">
        <v>149</v>
      </c>
      <c r="AQ161" s="17" t="s">
        <v>149</v>
      </c>
      <c r="AR161" s="17" t="s">
        <v>149</v>
      </c>
      <c r="AS161" s="17" t="s">
        <v>149</v>
      </c>
      <c r="AT161" s="17" t="s">
        <v>149</v>
      </c>
      <c r="AU161" s="17" t="s">
        <v>149</v>
      </c>
      <c r="AV161" s="17" t="s">
        <v>149</v>
      </c>
      <c r="AW161" s="17" t="s">
        <v>149</v>
      </c>
      <c r="AX161" s="17" t="s">
        <v>149</v>
      </c>
      <c r="AY161" s="17" t="s">
        <v>149</v>
      </c>
      <c r="AZ161" s="17" t="s">
        <v>149</v>
      </c>
      <c r="BA161" s="17" t="s">
        <v>149</v>
      </c>
      <c r="BB161" s="17" t="s">
        <v>149</v>
      </c>
      <c r="BC161" s="51" t="s">
        <v>149</v>
      </c>
      <c r="BD161" s="17" t="s">
        <v>149</v>
      </c>
      <c r="BE161" s="17" t="s">
        <v>149</v>
      </c>
      <c r="BF161" s="17" t="s">
        <v>149</v>
      </c>
      <c r="BG161" s="17" t="s">
        <v>149</v>
      </c>
      <c r="BH161" s="17" t="s">
        <v>149</v>
      </c>
      <c r="BI161" s="17" t="s">
        <v>149</v>
      </c>
      <c r="BJ161" s="17" t="s">
        <v>149</v>
      </c>
      <c r="BK161" s="17" t="s">
        <v>149</v>
      </c>
      <c r="BL161" s="17" t="s">
        <v>149</v>
      </c>
      <c r="BM161" s="17" t="s">
        <v>149</v>
      </c>
      <c r="BN161" s="17" t="s">
        <v>149</v>
      </c>
      <c r="BO161" s="17" t="s">
        <v>149</v>
      </c>
      <c r="BP161" s="17" t="s">
        <v>149</v>
      </c>
      <c r="BQ161" s="17" t="s">
        <v>149</v>
      </c>
      <c r="BR161" s="47" t="s">
        <v>149</v>
      </c>
      <c r="BS161" s="17" t="s">
        <v>149</v>
      </c>
      <c r="BT161" s="17" t="s">
        <v>149</v>
      </c>
      <c r="BU161" s="17" t="s">
        <v>149</v>
      </c>
      <c r="BV161" s="17" t="s">
        <v>149</v>
      </c>
      <c r="BW161" s="17" t="s">
        <v>149</v>
      </c>
      <c r="BX161" s="17" t="s">
        <v>149</v>
      </c>
      <c r="BY161" s="17" t="s">
        <v>149</v>
      </c>
      <c r="BZ161" s="17" t="s">
        <v>149</v>
      </c>
      <c r="CA161" s="17" t="s">
        <v>149</v>
      </c>
      <c r="CB161" s="17" t="s">
        <v>149</v>
      </c>
      <c r="CC161" s="17" t="s">
        <v>149</v>
      </c>
      <c r="CD161" s="17" t="s">
        <v>149</v>
      </c>
      <c r="CE161" s="17" t="s">
        <v>149</v>
      </c>
      <c r="CF161" s="17" t="s">
        <v>149</v>
      </c>
      <c r="CG161" s="17" t="s">
        <v>149</v>
      </c>
      <c r="CH161" s="17" t="s">
        <v>149</v>
      </c>
      <c r="CI161" s="17" t="s">
        <v>149</v>
      </c>
      <c r="CJ161" s="17" t="s">
        <v>149</v>
      </c>
      <c r="CK161" s="17" t="s">
        <v>149</v>
      </c>
      <c r="CL161" s="17" t="s">
        <v>149</v>
      </c>
      <c r="CM161" s="17" t="s">
        <v>149</v>
      </c>
      <c r="CN161" s="17" t="s">
        <v>149</v>
      </c>
      <c r="CO161" s="17" t="s">
        <v>149</v>
      </c>
      <c r="CP161" s="17" t="s">
        <v>149</v>
      </c>
      <c r="CQ161" s="35" t="s">
        <v>149</v>
      </c>
      <c r="CR161" s="35" t="s">
        <v>149</v>
      </c>
      <c r="CS161" s="35" t="s">
        <v>149</v>
      </c>
      <c r="CT161" s="35" t="s">
        <v>149</v>
      </c>
      <c r="CU161" s="35" t="s">
        <v>149</v>
      </c>
      <c r="CV161" s="35" t="s">
        <v>149</v>
      </c>
      <c r="CW161" s="35" t="s">
        <v>149</v>
      </c>
      <c r="CX161" s="35" t="s">
        <v>149</v>
      </c>
      <c r="CY161" s="35" t="s">
        <v>149</v>
      </c>
      <c r="CZ161" s="35" t="s">
        <v>149</v>
      </c>
      <c r="DA161" s="35" t="s">
        <v>149</v>
      </c>
      <c r="DB161" s="35" t="s">
        <v>149</v>
      </c>
      <c r="DC161" s="35" t="s">
        <v>149</v>
      </c>
      <c r="DD161" s="35" t="s">
        <v>149</v>
      </c>
      <c r="DE161" s="35" t="s">
        <v>149</v>
      </c>
      <c r="DF161" s="35" t="s">
        <v>149</v>
      </c>
      <c r="DG161" s="35" t="s">
        <v>149</v>
      </c>
      <c r="DH161" s="35" t="s">
        <v>149</v>
      </c>
      <c r="DI161" s="35" t="s">
        <v>149</v>
      </c>
      <c r="DJ161" s="35" t="s">
        <v>149</v>
      </c>
      <c r="DK161" s="35" t="s">
        <v>149</v>
      </c>
      <c r="DL161" s="35" t="s">
        <v>149</v>
      </c>
      <c r="DM161" s="35" t="s">
        <v>149</v>
      </c>
      <c r="DN161" s="35" t="s">
        <v>149</v>
      </c>
      <c r="DO161" s="35" t="s">
        <v>149</v>
      </c>
      <c r="DP161" s="35" t="s">
        <v>149</v>
      </c>
      <c r="DQ161" s="35" t="s">
        <v>149</v>
      </c>
      <c r="DR161" s="35" t="s">
        <v>149</v>
      </c>
      <c r="DS161" s="35" t="s">
        <v>149</v>
      </c>
      <c r="DT161" s="35" t="s">
        <v>149</v>
      </c>
      <c r="DU161" s="35" t="s">
        <v>149</v>
      </c>
      <c r="DV161" s="35" t="s">
        <v>149</v>
      </c>
      <c r="DW161" s="35" t="s">
        <v>149</v>
      </c>
      <c r="DX161" s="35" t="s">
        <v>149</v>
      </c>
      <c r="DY161" s="35" t="s">
        <v>149</v>
      </c>
      <c r="DZ161" s="35" t="s">
        <v>149</v>
      </c>
      <c r="EA161" s="35" t="s">
        <v>149</v>
      </c>
      <c r="EB161" s="35" t="s">
        <v>149</v>
      </c>
      <c r="EC161" s="35" t="s">
        <v>149</v>
      </c>
      <c r="ED161" s="35" t="s">
        <v>149</v>
      </c>
      <c r="EE161" s="35" t="s">
        <v>149</v>
      </c>
      <c r="EF161" s="35" t="s">
        <v>149</v>
      </c>
      <c r="EG161" s="35" t="s">
        <v>149</v>
      </c>
      <c r="EH161" s="35" t="s">
        <v>149</v>
      </c>
      <c r="EI161" s="35" t="s">
        <v>149</v>
      </c>
      <c r="EJ161" s="35" t="s">
        <v>149</v>
      </c>
      <c r="EK161" s="35" t="s">
        <v>149</v>
      </c>
      <c r="EL161" s="35" t="s">
        <v>836</v>
      </c>
      <c r="EM161" s="35" t="s">
        <v>274</v>
      </c>
      <c r="EN161" s="35" t="s">
        <v>837</v>
      </c>
      <c r="EO161" s="35" t="s">
        <v>838</v>
      </c>
      <c r="EP161" s="35" t="s">
        <v>839</v>
      </c>
      <c r="EQ161" s="35" t="s">
        <v>840</v>
      </c>
      <c r="ER161" s="35" t="s">
        <v>841</v>
      </c>
      <c r="ES161" s="35" t="s">
        <v>274</v>
      </c>
    </row>
    <row r="162" spans="1:234" ht="15.75" customHeight="1" x14ac:dyDescent="0.35">
      <c r="A162" s="34">
        <v>160</v>
      </c>
      <c r="B162" s="17" t="s">
        <v>842</v>
      </c>
      <c r="C162" s="36" t="s">
        <v>542</v>
      </c>
      <c r="D162" s="17" t="s">
        <v>146</v>
      </c>
      <c r="E162" s="17" t="s">
        <v>595</v>
      </c>
      <c r="F162" s="17">
        <v>45</v>
      </c>
      <c r="G162" s="17">
        <v>4</v>
      </c>
      <c r="H162" s="17" t="s">
        <v>157</v>
      </c>
      <c r="I162" s="17" t="s">
        <v>158</v>
      </c>
      <c r="J162" s="48">
        <v>4000000</v>
      </c>
      <c r="K162" s="48">
        <v>3500000</v>
      </c>
      <c r="L162" s="17" t="s">
        <v>318</v>
      </c>
      <c r="M162" s="17" t="s">
        <v>147</v>
      </c>
      <c r="N162" s="17">
        <v>135</v>
      </c>
      <c r="O162" s="17" t="s">
        <v>519</v>
      </c>
      <c r="P162" s="17" t="s">
        <v>714</v>
      </c>
      <c r="Q162" s="17" t="s">
        <v>827</v>
      </c>
      <c r="R162" s="17" t="s">
        <v>149</v>
      </c>
      <c r="S162" s="17" t="s">
        <v>149</v>
      </c>
      <c r="T162" s="17" t="s">
        <v>149</v>
      </c>
      <c r="U162" s="17" t="s">
        <v>149</v>
      </c>
      <c r="V162" s="17" t="s">
        <v>149</v>
      </c>
      <c r="W162" s="17" t="s">
        <v>149</v>
      </c>
      <c r="X162" s="17" t="s">
        <v>149</v>
      </c>
      <c r="Y162" s="17" t="s">
        <v>149</v>
      </c>
      <c r="Z162" s="17" t="s">
        <v>149</v>
      </c>
      <c r="AA162" s="17" t="s">
        <v>149</v>
      </c>
      <c r="AB162" s="17" t="s">
        <v>149</v>
      </c>
      <c r="AC162" s="17" t="s">
        <v>149</v>
      </c>
      <c r="AD162" s="17" t="s">
        <v>149</v>
      </c>
      <c r="AE162" s="17" t="s">
        <v>149</v>
      </c>
      <c r="AF162" s="17" t="s">
        <v>149</v>
      </c>
      <c r="AG162" s="17" t="s">
        <v>149</v>
      </c>
      <c r="AH162" s="17" t="s">
        <v>149</v>
      </c>
      <c r="AI162" s="17" t="s">
        <v>149</v>
      </c>
      <c r="AJ162" s="17" t="s">
        <v>149</v>
      </c>
      <c r="AK162" s="17" t="s">
        <v>149</v>
      </c>
      <c r="AL162" s="17" t="s">
        <v>149</v>
      </c>
      <c r="AM162" s="17" t="s">
        <v>149</v>
      </c>
      <c r="AN162" s="17" t="s">
        <v>149</v>
      </c>
      <c r="AO162" s="17" t="s">
        <v>149</v>
      </c>
      <c r="AP162" s="17" t="s">
        <v>149</v>
      </c>
      <c r="AQ162" s="17" t="s">
        <v>149</v>
      </c>
      <c r="AR162" s="17" t="s">
        <v>149</v>
      </c>
      <c r="AS162" s="17" t="s">
        <v>149</v>
      </c>
      <c r="AT162" s="17" t="s">
        <v>149</v>
      </c>
      <c r="AU162" s="17" t="s">
        <v>149</v>
      </c>
      <c r="AV162" s="17" t="s">
        <v>149</v>
      </c>
      <c r="AW162" s="17" t="s">
        <v>149</v>
      </c>
      <c r="AX162" s="17" t="s">
        <v>149</v>
      </c>
      <c r="AY162" s="17" t="s">
        <v>149</v>
      </c>
      <c r="AZ162" s="17" t="s">
        <v>149</v>
      </c>
      <c r="BA162" s="17" t="s">
        <v>149</v>
      </c>
      <c r="BB162" s="17" t="s">
        <v>149</v>
      </c>
      <c r="BC162" s="51" t="s">
        <v>149</v>
      </c>
      <c r="BD162" s="17" t="s">
        <v>149</v>
      </c>
      <c r="BE162" s="17" t="s">
        <v>149</v>
      </c>
      <c r="BF162" s="17" t="s">
        <v>149</v>
      </c>
      <c r="BG162" s="17" t="s">
        <v>149</v>
      </c>
      <c r="BH162" s="17" t="s">
        <v>149</v>
      </c>
      <c r="BI162" s="17" t="s">
        <v>149</v>
      </c>
      <c r="BJ162" s="17" t="s">
        <v>149</v>
      </c>
      <c r="BK162" s="17" t="s">
        <v>149</v>
      </c>
      <c r="BL162" s="17" t="s">
        <v>149</v>
      </c>
      <c r="BM162" s="17" t="s">
        <v>149</v>
      </c>
      <c r="BN162" s="17" t="s">
        <v>149</v>
      </c>
      <c r="BO162" s="17" t="s">
        <v>149</v>
      </c>
      <c r="BP162" s="17" t="s">
        <v>843</v>
      </c>
      <c r="BQ162" s="17" t="s">
        <v>149</v>
      </c>
      <c r="BR162" s="47" t="s">
        <v>844</v>
      </c>
      <c r="BS162" s="17" t="s">
        <v>149</v>
      </c>
      <c r="BT162" s="17" t="s">
        <v>149</v>
      </c>
      <c r="BU162" s="17" t="s">
        <v>149</v>
      </c>
      <c r="BV162" s="17" t="s">
        <v>149</v>
      </c>
      <c r="BW162" s="17" t="s">
        <v>149</v>
      </c>
      <c r="BX162" s="17" t="s">
        <v>149</v>
      </c>
      <c r="BY162" s="17" t="s">
        <v>149</v>
      </c>
      <c r="BZ162" s="17" t="s">
        <v>149</v>
      </c>
      <c r="CA162" s="17" t="s">
        <v>150</v>
      </c>
      <c r="CB162" s="17" t="s">
        <v>149</v>
      </c>
      <c r="CC162" s="17" t="s">
        <v>149</v>
      </c>
      <c r="CD162" s="17" t="s">
        <v>149</v>
      </c>
      <c r="CE162" s="17" t="s">
        <v>149</v>
      </c>
      <c r="CF162" s="17" t="s">
        <v>149</v>
      </c>
      <c r="CG162" s="17" t="s">
        <v>149</v>
      </c>
      <c r="CH162" s="17" t="s">
        <v>149</v>
      </c>
      <c r="CI162" s="17" t="s">
        <v>149</v>
      </c>
      <c r="CJ162" s="17" t="s">
        <v>149</v>
      </c>
      <c r="CK162" s="17" t="s">
        <v>149</v>
      </c>
      <c r="CL162" s="17" t="s">
        <v>149</v>
      </c>
      <c r="CM162" s="17" t="s">
        <v>149</v>
      </c>
      <c r="CN162" s="17" t="s">
        <v>149</v>
      </c>
      <c r="CO162" s="17" t="s">
        <v>149</v>
      </c>
      <c r="CP162" s="17" t="s">
        <v>149</v>
      </c>
      <c r="CQ162" s="35" t="s">
        <v>149</v>
      </c>
      <c r="CR162" s="35" t="s">
        <v>149</v>
      </c>
      <c r="CS162" s="35" t="s">
        <v>149</v>
      </c>
      <c r="CT162" s="35" t="s">
        <v>149</v>
      </c>
      <c r="CU162" s="35" t="s">
        <v>149</v>
      </c>
      <c r="CV162" s="35" t="s">
        <v>149</v>
      </c>
      <c r="CW162" s="35" t="s">
        <v>149</v>
      </c>
      <c r="CX162" s="35" t="s">
        <v>149</v>
      </c>
      <c r="CY162" s="35" t="s">
        <v>149</v>
      </c>
      <c r="CZ162" s="35" t="s">
        <v>149</v>
      </c>
      <c r="DA162" s="35" t="s">
        <v>149</v>
      </c>
      <c r="DB162" s="35" t="s">
        <v>149</v>
      </c>
      <c r="DC162" s="35" t="s">
        <v>149</v>
      </c>
      <c r="DD162" s="35" t="s">
        <v>149</v>
      </c>
      <c r="DE162" s="35" t="s">
        <v>149</v>
      </c>
      <c r="DF162" s="35" t="s">
        <v>149</v>
      </c>
      <c r="DG162" s="35" t="s">
        <v>149</v>
      </c>
      <c r="DH162" s="35" t="s">
        <v>149</v>
      </c>
      <c r="DI162" s="35" t="s">
        <v>149</v>
      </c>
      <c r="DJ162" s="35" t="s">
        <v>149</v>
      </c>
      <c r="DK162" s="35" t="s">
        <v>149</v>
      </c>
      <c r="DL162" s="35" t="s">
        <v>149</v>
      </c>
      <c r="DM162" s="35" t="s">
        <v>149</v>
      </c>
      <c r="DN162" s="35" t="s">
        <v>149</v>
      </c>
      <c r="DO162" s="35" t="s">
        <v>149</v>
      </c>
      <c r="DP162" s="35" t="s">
        <v>149</v>
      </c>
      <c r="DQ162" s="35" t="s">
        <v>149</v>
      </c>
      <c r="DR162" s="35" t="s">
        <v>149</v>
      </c>
      <c r="DS162" s="35" t="s">
        <v>149</v>
      </c>
      <c r="DT162" s="35" t="s">
        <v>149</v>
      </c>
      <c r="DU162" s="35" t="s">
        <v>149</v>
      </c>
      <c r="DV162" s="35" t="s">
        <v>149</v>
      </c>
      <c r="DW162" s="35" t="s">
        <v>149</v>
      </c>
      <c r="DX162" s="35" t="s">
        <v>149</v>
      </c>
      <c r="DY162" s="35" t="s">
        <v>149</v>
      </c>
      <c r="DZ162" s="35" t="s">
        <v>149</v>
      </c>
      <c r="EA162" s="35" t="s">
        <v>149</v>
      </c>
      <c r="EB162" s="35" t="s">
        <v>149</v>
      </c>
      <c r="EC162" s="35" t="s">
        <v>149</v>
      </c>
      <c r="ED162" s="35" t="s">
        <v>149</v>
      </c>
      <c r="EE162" s="35" t="s">
        <v>149</v>
      </c>
      <c r="EF162" s="35" t="s">
        <v>149</v>
      </c>
      <c r="EG162" s="35" t="s">
        <v>149</v>
      </c>
      <c r="EH162" s="35" t="s">
        <v>149</v>
      </c>
      <c r="EI162" s="35" t="s">
        <v>149</v>
      </c>
      <c r="EJ162" s="35" t="s">
        <v>149</v>
      </c>
      <c r="EK162" s="35" t="s">
        <v>149</v>
      </c>
      <c r="EL162" s="35" t="s">
        <v>779</v>
      </c>
      <c r="EM162" s="35" t="s">
        <v>780</v>
      </c>
      <c r="EN162" s="35" t="s">
        <v>781</v>
      </c>
      <c r="EO162" s="35" t="s">
        <v>782</v>
      </c>
      <c r="EP162" s="35" t="s">
        <v>783</v>
      </c>
      <c r="EQ162" s="35" t="s">
        <v>784</v>
      </c>
      <c r="ER162" s="35" t="s">
        <v>785</v>
      </c>
      <c r="ES162" s="35" t="s">
        <v>274</v>
      </c>
    </row>
    <row r="163" spans="1:234" s="2" customFormat="1" ht="22.5" customHeight="1" x14ac:dyDescent="0.35">
      <c r="A163" s="29">
        <v>161</v>
      </c>
      <c r="B163" s="30" t="s">
        <v>1129</v>
      </c>
      <c r="C163" s="31" t="s">
        <v>789</v>
      </c>
      <c r="D163" s="30" t="s">
        <v>846</v>
      </c>
      <c r="E163" s="30" t="s">
        <v>778</v>
      </c>
      <c r="F163" s="30">
        <v>52</v>
      </c>
      <c r="G163" s="30">
        <v>4</v>
      </c>
      <c r="H163" s="30" t="s">
        <v>157</v>
      </c>
      <c r="I163" s="30" t="s">
        <v>210</v>
      </c>
      <c r="J163" s="38">
        <v>4500000</v>
      </c>
      <c r="K163" s="38">
        <v>3500000</v>
      </c>
      <c r="L163" s="30" t="s">
        <v>173</v>
      </c>
      <c r="M163" s="30" t="s">
        <v>848</v>
      </c>
      <c r="N163" s="30">
        <v>250</v>
      </c>
      <c r="O163" s="30" t="s">
        <v>174</v>
      </c>
      <c r="P163" s="30" t="s">
        <v>889</v>
      </c>
      <c r="Q163" s="30" t="s">
        <v>827</v>
      </c>
      <c r="R163" s="30" t="s">
        <v>149</v>
      </c>
      <c r="S163" s="30" t="s">
        <v>149</v>
      </c>
      <c r="T163" s="30" t="s">
        <v>149</v>
      </c>
      <c r="U163" s="30" t="s">
        <v>149</v>
      </c>
      <c r="V163" s="30" t="s">
        <v>149</v>
      </c>
      <c r="W163" s="30" t="s">
        <v>149</v>
      </c>
      <c r="X163" s="30" t="s">
        <v>149</v>
      </c>
      <c r="Y163" s="30" t="s">
        <v>149</v>
      </c>
      <c r="Z163" s="30" t="s">
        <v>149</v>
      </c>
      <c r="AA163" s="30" t="s">
        <v>149</v>
      </c>
      <c r="AB163" s="30" t="s">
        <v>149</v>
      </c>
      <c r="AC163" s="30" t="s">
        <v>149</v>
      </c>
      <c r="AD163" s="30" t="s">
        <v>149</v>
      </c>
      <c r="AE163" s="30" t="s">
        <v>149</v>
      </c>
      <c r="AF163" s="30" t="s">
        <v>149</v>
      </c>
      <c r="AG163" s="30" t="s">
        <v>149</v>
      </c>
      <c r="AH163" s="30" t="s">
        <v>149</v>
      </c>
      <c r="AI163" s="30" t="s">
        <v>149</v>
      </c>
      <c r="AJ163" s="30" t="s">
        <v>149</v>
      </c>
      <c r="AK163" s="30" t="s">
        <v>149</v>
      </c>
      <c r="AL163" s="30" t="s">
        <v>149</v>
      </c>
      <c r="AM163" s="30" t="s">
        <v>149</v>
      </c>
      <c r="AN163" s="30" t="s">
        <v>149</v>
      </c>
      <c r="AO163" s="30" t="s">
        <v>149</v>
      </c>
      <c r="AP163" s="30" t="s">
        <v>149</v>
      </c>
      <c r="AQ163" s="30" t="s">
        <v>149</v>
      </c>
      <c r="AR163" s="30" t="s">
        <v>149</v>
      </c>
      <c r="AS163" s="30" t="s">
        <v>149</v>
      </c>
      <c r="AT163" s="30" t="s">
        <v>149</v>
      </c>
      <c r="AU163" s="30" t="s">
        <v>149</v>
      </c>
      <c r="AV163" s="30" t="s">
        <v>149</v>
      </c>
      <c r="AW163" s="30" t="s">
        <v>149</v>
      </c>
      <c r="AX163" s="30" t="s">
        <v>149</v>
      </c>
      <c r="AY163" s="30" t="s">
        <v>149</v>
      </c>
      <c r="AZ163" s="30" t="s">
        <v>149</v>
      </c>
      <c r="BA163" s="30" t="s">
        <v>149</v>
      </c>
      <c r="BB163" s="30" t="s">
        <v>149</v>
      </c>
      <c r="BC163" s="51" t="s">
        <v>149</v>
      </c>
      <c r="BD163" s="30" t="s">
        <v>149</v>
      </c>
      <c r="BE163" s="30" t="s">
        <v>149</v>
      </c>
      <c r="BF163" s="30" t="s">
        <v>149</v>
      </c>
      <c r="BG163" s="30" t="s">
        <v>203</v>
      </c>
      <c r="BH163" s="30" t="s">
        <v>149</v>
      </c>
      <c r="BI163" s="30" t="s">
        <v>149</v>
      </c>
      <c r="BJ163" s="30" t="s">
        <v>149</v>
      </c>
      <c r="BK163" s="30" t="s">
        <v>149</v>
      </c>
      <c r="BL163" s="30" t="s">
        <v>148</v>
      </c>
      <c r="BM163" s="30" t="s">
        <v>203</v>
      </c>
      <c r="BN163" s="30" t="s">
        <v>149</v>
      </c>
      <c r="BO163" s="30" t="s">
        <v>323</v>
      </c>
      <c r="BP163" s="30" t="s">
        <v>323</v>
      </c>
      <c r="BQ163" s="30" t="s">
        <v>323</v>
      </c>
      <c r="BR163" s="30" t="s">
        <v>323</v>
      </c>
      <c r="BS163" s="30" t="s">
        <v>323</v>
      </c>
      <c r="BT163" s="30" t="s">
        <v>149</v>
      </c>
      <c r="BU163" s="30" t="s">
        <v>149</v>
      </c>
      <c r="BV163" s="30" t="s">
        <v>150</v>
      </c>
      <c r="BW163" s="30" t="s">
        <v>149</v>
      </c>
      <c r="BX163" s="30" t="s">
        <v>149</v>
      </c>
      <c r="BY163" s="30" t="s">
        <v>149</v>
      </c>
      <c r="BZ163" s="30" t="s">
        <v>149</v>
      </c>
      <c r="CA163" s="30" t="s">
        <v>149</v>
      </c>
      <c r="CB163" s="30" t="s">
        <v>149</v>
      </c>
      <c r="CC163" s="30" t="s">
        <v>149</v>
      </c>
      <c r="CD163" s="30" t="s">
        <v>149</v>
      </c>
      <c r="CE163" s="30" t="s">
        <v>149</v>
      </c>
      <c r="CF163" s="30" t="s">
        <v>149</v>
      </c>
      <c r="CG163" s="30" t="s">
        <v>149</v>
      </c>
      <c r="CH163" s="30" t="s">
        <v>149</v>
      </c>
      <c r="CI163" s="30" t="s">
        <v>149</v>
      </c>
      <c r="CJ163" s="30" t="s">
        <v>149</v>
      </c>
      <c r="CK163" s="30" t="s">
        <v>149</v>
      </c>
      <c r="CL163" s="30" t="s">
        <v>149</v>
      </c>
      <c r="CM163" s="30" t="s">
        <v>149</v>
      </c>
      <c r="CN163" s="30" t="s">
        <v>149</v>
      </c>
      <c r="CO163" s="30" t="s">
        <v>149</v>
      </c>
      <c r="CP163" s="30" t="s">
        <v>149</v>
      </c>
      <c r="CQ163" s="30" t="s">
        <v>149</v>
      </c>
      <c r="CR163" s="30" t="s">
        <v>149</v>
      </c>
      <c r="CS163" s="30" t="s">
        <v>149</v>
      </c>
      <c r="CT163" s="30" t="s">
        <v>149</v>
      </c>
      <c r="CU163" s="30" t="s">
        <v>149</v>
      </c>
      <c r="CV163" s="30" t="s">
        <v>149</v>
      </c>
      <c r="CW163" s="30" t="s">
        <v>149</v>
      </c>
      <c r="CX163" s="30" t="s">
        <v>149</v>
      </c>
      <c r="CY163" s="30" t="s">
        <v>149</v>
      </c>
      <c r="CZ163" s="30" t="s">
        <v>149</v>
      </c>
      <c r="DA163" s="30" t="s">
        <v>149</v>
      </c>
      <c r="DB163" s="30" t="s">
        <v>149</v>
      </c>
      <c r="DC163" s="30" t="s">
        <v>149</v>
      </c>
      <c r="DD163" s="30" t="s">
        <v>149</v>
      </c>
      <c r="DE163" s="30" t="s">
        <v>149</v>
      </c>
      <c r="DF163" s="30" t="s">
        <v>149</v>
      </c>
      <c r="DG163" s="30" t="s">
        <v>149</v>
      </c>
      <c r="DH163" s="30" t="s">
        <v>203</v>
      </c>
      <c r="DI163" s="30" t="s">
        <v>149</v>
      </c>
      <c r="DJ163" s="30" t="s">
        <v>149</v>
      </c>
      <c r="DK163" s="30" t="s">
        <v>149</v>
      </c>
      <c r="DL163" s="30" t="s">
        <v>149</v>
      </c>
      <c r="DM163" s="30" t="s">
        <v>149</v>
      </c>
      <c r="DN163" s="30" t="s">
        <v>150</v>
      </c>
      <c r="DO163" s="30" t="s">
        <v>149</v>
      </c>
      <c r="DP163" s="30" t="s">
        <v>149</v>
      </c>
      <c r="DQ163" s="30" t="s">
        <v>149</v>
      </c>
      <c r="DR163" s="30" t="s">
        <v>149</v>
      </c>
      <c r="DS163" s="30" t="s">
        <v>149</v>
      </c>
      <c r="DT163" s="30" t="s">
        <v>149</v>
      </c>
      <c r="DU163" s="30" t="s">
        <v>149</v>
      </c>
      <c r="DV163" s="30" t="s">
        <v>149</v>
      </c>
      <c r="DW163" s="30" t="s">
        <v>149</v>
      </c>
      <c r="DX163" s="30" t="s">
        <v>149</v>
      </c>
      <c r="DY163" s="30" t="s">
        <v>149</v>
      </c>
      <c r="DZ163" s="30" t="s">
        <v>149</v>
      </c>
      <c r="EA163" s="30" t="s">
        <v>149</v>
      </c>
      <c r="EB163" s="30" t="s">
        <v>149</v>
      </c>
      <c r="EC163" s="30" t="s">
        <v>149</v>
      </c>
      <c r="ED163" s="30" t="s">
        <v>149</v>
      </c>
      <c r="EE163" s="30" t="s">
        <v>149</v>
      </c>
      <c r="EF163" s="30" t="s">
        <v>149</v>
      </c>
      <c r="EG163" s="30" t="s">
        <v>149</v>
      </c>
      <c r="EH163" s="30" t="s">
        <v>149</v>
      </c>
      <c r="EI163" s="30" t="s">
        <v>149</v>
      </c>
      <c r="EJ163" s="30" t="s">
        <v>149</v>
      </c>
      <c r="EK163" s="30" t="s">
        <v>149</v>
      </c>
      <c r="EL163" s="30" t="s">
        <v>1130</v>
      </c>
      <c r="EM163" s="30" t="s">
        <v>274</v>
      </c>
      <c r="EN163" s="30" t="s">
        <v>1131</v>
      </c>
      <c r="EO163" s="30" t="s">
        <v>818</v>
      </c>
      <c r="EP163" s="30" t="s">
        <v>1132</v>
      </c>
      <c r="EQ163" s="30" t="s">
        <v>1133</v>
      </c>
      <c r="ER163" s="30" t="s">
        <v>1134</v>
      </c>
      <c r="ES163" s="30" t="s">
        <v>540</v>
      </c>
    </row>
    <row r="164" spans="1:234" s="2" customFormat="1" ht="22.5" customHeight="1" x14ac:dyDescent="0.35">
      <c r="A164" s="29">
        <v>162</v>
      </c>
      <c r="B164" s="30" t="s">
        <v>1135</v>
      </c>
      <c r="C164" s="31" t="s">
        <v>501</v>
      </c>
      <c r="D164" s="30" t="s">
        <v>846</v>
      </c>
      <c r="E164" s="30" t="s">
        <v>859</v>
      </c>
      <c r="F164" s="30">
        <v>52</v>
      </c>
      <c r="G164" s="30">
        <v>4</v>
      </c>
      <c r="H164" s="30" t="s">
        <v>157</v>
      </c>
      <c r="I164" s="30" t="s">
        <v>158</v>
      </c>
      <c r="J164" s="38">
        <v>4000000</v>
      </c>
      <c r="K164" s="38">
        <v>3500000</v>
      </c>
      <c r="L164" s="30" t="s">
        <v>318</v>
      </c>
      <c r="M164" s="30" t="s">
        <v>848</v>
      </c>
      <c r="N164" s="30">
        <v>130</v>
      </c>
      <c r="O164" s="30" t="s">
        <v>356</v>
      </c>
      <c r="P164" s="30" t="s">
        <v>889</v>
      </c>
      <c r="Q164" s="30" t="s">
        <v>827</v>
      </c>
      <c r="R164" s="30" t="s">
        <v>149</v>
      </c>
      <c r="S164" s="30" t="s">
        <v>149</v>
      </c>
      <c r="T164" s="30" t="s">
        <v>149</v>
      </c>
      <c r="U164" s="30" t="s">
        <v>149</v>
      </c>
      <c r="V164" s="30" t="s">
        <v>149</v>
      </c>
      <c r="W164" s="30" t="s">
        <v>149</v>
      </c>
      <c r="X164" s="30" t="s">
        <v>149</v>
      </c>
      <c r="Y164" s="30" t="s">
        <v>149</v>
      </c>
      <c r="Z164" s="30" t="s">
        <v>149</v>
      </c>
      <c r="AA164" s="30" t="s">
        <v>149</v>
      </c>
      <c r="AB164" s="30" t="s">
        <v>149</v>
      </c>
      <c r="AC164" s="30" t="s">
        <v>149</v>
      </c>
      <c r="AD164" s="30" t="s">
        <v>149</v>
      </c>
      <c r="AE164" s="30" t="s">
        <v>149</v>
      </c>
      <c r="AF164" s="30" t="s">
        <v>149</v>
      </c>
      <c r="AG164" s="30" t="s">
        <v>149</v>
      </c>
      <c r="AH164" s="30" t="s">
        <v>149</v>
      </c>
      <c r="AI164" s="30" t="s">
        <v>149</v>
      </c>
      <c r="AJ164" s="30" t="s">
        <v>149</v>
      </c>
      <c r="AK164" s="30" t="s">
        <v>149</v>
      </c>
      <c r="AL164" s="30" t="s">
        <v>149</v>
      </c>
      <c r="AM164" s="30" t="s">
        <v>149</v>
      </c>
      <c r="AN164" s="30" t="s">
        <v>149</v>
      </c>
      <c r="AO164" s="30" t="s">
        <v>149</v>
      </c>
      <c r="AP164" s="30" t="s">
        <v>149</v>
      </c>
      <c r="AQ164" s="30" t="s">
        <v>149</v>
      </c>
      <c r="AR164" s="30" t="s">
        <v>149</v>
      </c>
      <c r="AS164" s="30" t="s">
        <v>149</v>
      </c>
      <c r="AT164" s="30" t="s">
        <v>149</v>
      </c>
      <c r="AU164" s="30" t="s">
        <v>149</v>
      </c>
      <c r="AV164" s="30" t="s">
        <v>149</v>
      </c>
      <c r="AW164" s="30" t="s">
        <v>149</v>
      </c>
      <c r="AX164" s="30" t="s">
        <v>149</v>
      </c>
      <c r="AY164" s="30" t="s">
        <v>149</v>
      </c>
      <c r="AZ164" s="30" t="s">
        <v>149</v>
      </c>
      <c r="BA164" s="30" t="s">
        <v>149</v>
      </c>
      <c r="BB164" s="30" t="s">
        <v>149</v>
      </c>
      <c r="BC164" s="51" t="s">
        <v>149</v>
      </c>
      <c r="BD164" s="30" t="s">
        <v>149</v>
      </c>
      <c r="BE164" s="30" t="s">
        <v>149</v>
      </c>
      <c r="BF164" s="30" t="s">
        <v>149</v>
      </c>
      <c r="BG164" s="30" t="s">
        <v>149</v>
      </c>
      <c r="BH164" s="30" t="s">
        <v>149</v>
      </c>
      <c r="BI164" s="30" t="s">
        <v>149</v>
      </c>
      <c r="BJ164" s="30" t="s">
        <v>149</v>
      </c>
      <c r="BK164" s="30" t="s">
        <v>149</v>
      </c>
      <c r="BL164" s="30" t="s">
        <v>149</v>
      </c>
      <c r="BM164" s="30" t="s">
        <v>149</v>
      </c>
      <c r="BN164" s="30" t="s">
        <v>149</v>
      </c>
      <c r="BO164" s="30" t="s">
        <v>390</v>
      </c>
      <c r="BP164" s="30" t="s">
        <v>149</v>
      </c>
      <c r="BQ164" s="30" t="s">
        <v>149</v>
      </c>
      <c r="BR164" s="30" t="s">
        <v>149</v>
      </c>
      <c r="BS164" s="30" t="s">
        <v>149</v>
      </c>
      <c r="BT164" s="30" t="s">
        <v>149</v>
      </c>
      <c r="BU164" s="30" t="s">
        <v>149</v>
      </c>
      <c r="BV164" s="30" t="s">
        <v>149</v>
      </c>
      <c r="BW164" s="30" t="s">
        <v>149</v>
      </c>
      <c r="BX164" s="30" t="s">
        <v>149</v>
      </c>
      <c r="BY164" s="30" t="s">
        <v>149</v>
      </c>
      <c r="BZ164" s="30" t="s">
        <v>149</v>
      </c>
      <c r="CA164" s="30" t="s">
        <v>149</v>
      </c>
      <c r="CB164" s="30" t="s">
        <v>149</v>
      </c>
      <c r="CC164" s="30" t="s">
        <v>149</v>
      </c>
      <c r="CD164" s="30" t="s">
        <v>149</v>
      </c>
      <c r="CE164" s="30" t="s">
        <v>149</v>
      </c>
      <c r="CF164" s="30" t="s">
        <v>149</v>
      </c>
      <c r="CG164" s="30" t="s">
        <v>149</v>
      </c>
      <c r="CH164" s="30" t="s">
        <v>149</v>
      </c>
      <c r="CI164" s="30" t="s">
        <v>149</v>
      </c>
      <c r="CJ164" s="30" t="s">
        <v>149</v>
      </c>
      <c r="CK164" s="30" t="s">
        <v>149</v>
      </c>
      <c r="CL164" s="30" t="s">
        <v>149</v>
      </c>
      <c r="CM164" s="30" t="s">
        <v>149</v>
      </c>
      <c r="CN164" s="30" t="s">
        <v>149</v>
      </c>
      <c r="CO164" s="30" t="s">
        <v>149</v>
      </c>
      <c r="CP164" s="30" t="s">
        <v>149</v>
      </c>
      <c r="CQ164" s="30" t="s">
        <v>149</v>
      </c>
      <c r="CR164" s="30" t="s">
        <v>149</v>
      </c>
      <c r="CS164" s="30" t="s">
        <v>149</v>
      </c>
      <c r="CT164" s="30" t="s">
        <v>149</v>
      </c>
      <c r="CU164" s="30" t="s">
        <v>149</v>
      </c>
      <c r="CV164" s="30" t="s">
        <v>149</v>
      </c>
      <c r="CW164" s="30" t="s">
        <v>149</v>
      </c>
      <c r="CX164" s="30" t="s">
        <v>149</v>
      </c>
      <c r="CY164" s="30" t="s">
        <v>149</v>
      </c>
      <c r="CZ164" s="30" t="s">
        <v>149</v>
      </c>
      <c r="DA164" s="30" t="s">
        <v>149</v>
      </c>
      <c r="DB164" s="30" t="s">
        <v>149</v>
      </c>
      <c r="DC164" s="30" t="s">
        <v>149</v>
      </c>
      <c r="DD164" s="30" t="s">
        <v>149</v>
      </c>
      <c r="DE164" s="30" t="s">
        <v>149</v>
      </c>
      <c r="DF164" s="30" t="s">
        <v>149</v>
      </c>
      <c r="DG164" s="30" t="s">
        <v>149</v>
      </c>
      <c r="DH164" s="30" t="s">
        <v>149</v>
      </c>
      <c r="DI164" s="30" t="s">
        <v>149</v>
      </c>
      <c r="DJ164" s="30" t="s">
        <v>149</v>
      </c>
      <c r="DK164" s="30" t="s">
        <v>149</v>
      </c>
      <c r="DL164" s="30" t="s">
        <v>149</v>
      </c>
      <c r="DM164" s="30" t="s">
        <v>149</v>
      </c>
      <c r="DN164" s="30" t="s">
        <v>149</v>
      </c>
      <c r="DO164" s="30" t="s">
        <v>149</v>
      </c>
      <c r="DP164" s="30" t="s">
        <v>149</v>
      </c>
      <c r="DQ164" s="30" t="s">
        <v>149</v>
      </c>
      <c r="DR164" s="30" t="s">
        <v>149</v>
      </c>
      <c r="DS164" s="30" t="s">
        <v>149</v>
      </c>
      <c r="DT164" s="30" t="s">
        <v>149</v>
      </c>
      <c r="DU164" s="30" t="s">
        <v>149</v>
      </c>
      <c r="DV164" s="30" t="s">
        <v>149</v>
      </c>
      <c r="DW164" s="30" t="s">
        <v>149</v>
      </c>
      <c r="DX164" s="30" t="s">
        <v>149</v>
      </c>
      <c r="DY164" s="30" t="s">
        <v>149</v>
      </c>
      <c r="DZ164" s="30" t="s">
        <v>149</v>
      </c>
      <c r="EA164" s="30" t="s">
        <v>149</v>
      </c>
      <c r="EB164" s="30" t="s">
        <v>149</v>
      </c>
      <c r="EC164" s="30" t="s">
        <v>149</v>
      </c>
      <c r="ED164" s="30" t="s">
        <v>149</v>
      </c>
      <c r="EE164" s="30" t="s">
        <v>149</v>
      </c>
      <c r="EF164" s="30" t="s">
        <v>149</v>
      </c>
      <c r="EG164" s="30" t="s">
        <v>149</v>
      </c>
      <c r="EH164" s="30" t="s">
        <v>149</v>
      </c>
      <c r="EI164" s="30" t="s">
        <v>149</v>
      </c>
      <c r="EJ164" s="30" t="s">
        <v>149</v>
      </c>
      <c r="EK164" s="30" t="s">
        <v>149</v>
      </c>
      <c r="EL164" s="30" t="s">
        <v>836</v>
      </c>
      <c r="EM164" s="30" t="s">
        <v>274</v>
      </c>
      <c r="EN164" s="30" t="s">
        <v>1136</v>
      </c>
      <c r="EO164" s="30" t="s">
        <v>1137</v>
      </c>
      <c r="EP164" s="30" t="s">
        <v>1138</v>
      </c>
      <c r="EQ164" s="30" t="s">
        <v>1139</v>
      </c>
      <c r="ER164" s="30" t="s">
        <v>1140</v>
      </c>
      <c r="ES164" s="30" t="s">
        <v>540</v>
      </c>
    </row>
    <row r="165" spans="1:234" s="2" customFormat="1" ht="22.5" customHeight="1" x14ac:dyDescent="0.35">
      <c r="A165" s="29">
        <v>163</v>
      </c>
      <c r="B165" s="30" t="s">
        <v>1141</v>
      </c>
      <c r="C165" s="31" t="s">
        <v>789</v>
      </c>
      <c r="D165" s="30" t="s">
        <v>846</v>
      </c>
      <c r="E165" s="30" t="s">
        <v>847</v>
      </c>
      <c r="F165" s="30">
        <v>65</v>
      </c>
      <c r="G165" s="30">
        <v>1</v>
      </c>
      <c r="H165" s="30" t="s">
        <v>157</v>
      </c>
      <c r="I165" s="30" t="s">
        <v>210</v>
      </c>
      <c r="J165" s="38">
        <v>4500000</v>
      </c>
      <c r="K165" s="38">
        <v>3500000</v>
      </c>
      <c r="L165" s="30" t="s">
        <v>173</v>
      </c>
      <c r="M165" s="30" t="s">
        <v>848</v>
      </c>
      <c r="N165" s="30">
        <v>250</v>
      </c>
      <c r="O165" s="30" t="s">
        <v>174</v>
      </c>
      <c r="P165" s="30" t="s">
        <v>1142</v>
      </c>
      <c r="Q165" s="30" t="s">
        <v>827</v>
      </c>
      <c r="R165" s="30" t="s">
        <v>149</v>
      </c>
      <c r="S165" s="30" t="s">
        <v>149</v>
      </c>
      <c r="T165" s="30" t="s">
        <v>149</v>
      </c>
      <c r="U165" s="30" t="s">
        <v>149</v>
      </c>
      <c r="V165" s="30" t="s">
        <v>149</v>
      </c>
      <c r="W165" s="30" t="s">
        <v>149</v>
      </c>
      <c r="X165" s="30" t="s">
        <v>149</v>
      </c>
      <c r="Y165" s="30" t="s">
        <v>149</v>
      </c>
      <c r="Z165" s="30" t="s">
        <v>149</v>
      </c>
      <c r="AA165" s="30" t="s">
        <v>149</v>
      </c>
      <c r="AB165" s="30" t="s">
        <v>149</v>
      </c>
      <c r="AC165" s="30" t="s">
        <v>149</v>
      </c>
      <c r="AD165" s="30" t="s">
        <v>149</v>
      </c>
      <c r="AE165" s="30" t="s">
        <v>149</v>
      </c>
      <c r="AF165" s="30" t="s">
        <v>149</v>
      </c>
      <c r="AG165" s="30" t="s">
        <v>149</v>
      </c>
      <c r="AH165" s="30" t="s">
        <v>149</v>
      </c>
      <c r="AI165" s="30" t="s">
        <v>149</v>
      </c>
      <c r="AJ165" s="30" t="s">
        <v>149</v>
      </c>
      <c r="AK165" s="30" t="s">
        <v>149</v>
      </c>
      <c r="AL165" s="30" t="s">
        <v>149</v>
      </c>
      <c r="AM165" s="30" t="s">
        <v>149</v>
      </c>
      <c r="AN165" s="30" t="s">
        <v>149</v>
      </c>
      <c r="AO165" s="30" t="s">
        <v>149</v>
      </c>
      <c r="AP165" s="30" t="s">
        <v>149</v>
      </c>
      <c r="AQ165" s="30" t="s">
        <v>149</v>
      </c>
      <c r="AR165" s="30" t="s">
        <v>149</v>
      </c>
      <c r="AS165" s="30" t="s">
        <v>149</v>
      </c>
      <c r="AT165" s="30" t="s">
        <v>149</v>
      </c>
      <c r="AU165" s="30" t="s">
        <v>149</v>
      </c>
      <c r="AV165" s="30" t="s">
        <v>149</v>
      </c>
      <c r="AW165" s="30" t="s">
        <v>149</v>
      </c>
      <c r="AX165" s="30" t="s">
        <v>149</v>
      </c>
      <c r="AY165" s="30" t="s">
        <v>149</v>
      </c>
      <c r="AZ165" s="30" t="s">
        <v>149</v>
      </c>
      <c r="BA165" s="30" t="s">
        <v>149</v>
      </c>
      <c r="BB165" s="30" t="s">
        <v>149</v>
      </c>
      <c r="BC165" s="51" t="s">
        <v>149</v>
      </c>
      <c r="BD165" s="30" t="s">
        <v>149</v>
      </c>
      <c r="BE165" s="30" t="s">
        <v>149</v>
      </c>
      <c r="BF165" s="30" t="s">
        <v>149</v>
      </c>
      <c r="BG165" s="30" t="s">
        <v>149</v>
      </c>
      <c r="BH165" s="30" t="s">
        <v>149</v>
      </c>
      <c r="BI165" s="30" t="s">
        <v>149</v>
      </c>
      <c r="BJ165" s="30" t="s">
        <v>149</v>
      </c>
      <c r="BK165" s="30" t="s">
        <v>149</v>
      </c>
      <c r="BL165" s="30" t="s">
        <v>149</v>
      </c>
      <c r="BM165" s="30" t="s">
        <v>149</v>
      </c>
      <c r="BN165" s="30" t="s">
        <v>149</v>
      </c>
      <c r="BO165" s="30" t="s">
        <v>390</v>
      </c>
      <c r="BP165" s="30" t="s">
        <v>149</v>
      </c>
      <c r="BQ165" s="30" t="s">
        <v>149</v>
      </c>
      <c r="BR165" s="30" t="s">
        <v>149</v>
      </c>
      <c r="BS165" s="30" t="s">
        <v>149</v>
      </c>
      <c r="BT165" s="30" t="s">
        <v>149</v>
      </c>
      <c r="BU165" s="30" t="s">
        <v>149</v>
      </c>
      <c r="BV165" s="30" t="s">
        <v>149</v>
      </c>
      <c r="BW165" s="30" t="s">
        <v>149</v>
      </c>
      <c r="BX165" s="30" t="s">
        <v>149</v>
      </c>
      <c r="BY165" s="30" t="s">
        <v>149</v>
      </c>
      <c r="BZ165" s="30" t="s">
        <v>149</v>
      </c>
      <c r="CA165" s="30" t="s">
        <v>149</v>
      </c>
      <c r="CB165" s="30" t="s">
        <v>149</v>
      </c>
      <c r="CC165" s="30" t="s">
        <v>149</v>
      </c>
      <c r="CD165" s="30" t="s">
        <v>149</v>
      </c>
      <c r="CE165" s="30" t="s">
        <v>149</v>
      </c>
      <c r="CF165" s="30" t="s">
        <v>149</v>
      </c>
      <c r="CG165" s="30" t="s">
        <v>149</v>
      </c>
      <c r="CH165" s="30" t="s">
        <v>149</v>
      </c>
      <c r="CI165" s="30" t="s">
        <v>149</v>
      </c>
      <c r="CJ165" s="30" t="s">
        <v>149</v>
      </c>
      <c r="CK165" s="30" t="s">
        <v>149</v>
      </c>
      <c r="CL165" s="30" t="s">
        <v>149</v>
      </c>
      <c r="CM165" s="30" t="s">
        <v>149</v>
      </c>
      <c r="CN165" s="30" t="s">
        <v>149</v>
      </c>
      <c r="CO165" s="30" t="s">
        <v>149</v>
      </c>
      <c r="CP165" s="30" t="s">
        <v>149</v>
      </c>
      <c r="CQ165" s="30" t="s">
        <v>149</v>
      </c>
      <c r="CR165" s="30" t="s">
        <v>149</v>
      </c>
      <c r="CS165" s="30" t="s">
        <v>149</v>
      </c>
      <c r="CT165" s="30" t="s">
        <v>149</v>
      </c>
      <c r="CU165" s="30" t="s">
        <v>149</v>
      </c>
      <c r="CV165" s="30" t="s">
        <v>149</v>
      </c>
      <c r="CW165" s="30" t="s">
        <v>149</v>
      </c>
      <c r="CX165" s="30" t="s">
        <v>149</v>
      </c>
      <c r="CY165" s="30" t="s">
        <v>149</v>
      </c>
      <c r="CZ165" s="30" t="s">
        <v>149</v>
      </c>
      <c r="DA165" s="30" t="s">
        <v>149</v>
      </c>
      <c r="DB165" s="30" t="s">
        <v>149</v>
      </c>
      <c r="DC165" s="30" t="s">
        <v>149</v>
      </c>
      <c r="DD165" s="30" t="s">
        <v>149</v>
      </c>
      <c r="DE165" s="30" t="s">
        <v>149</v>
      </c>
      <c r="DF165" s="30" t="s">
        <v>149</v>
      </c>
      <c r="DG165" s="30" t="s">
        <v>149</v>
      </c>
      <c r="DH165" s="30" t="s">
        <v>149</v>
      </c>
      <c r="DI165" s="30" t="s">
        <v>149</v>
      </c>
      <c r="DJ165" s="30" t="s">
        <v>149</v>
      </c>
      <c r="DK165" s="30" t="s">
        <v>149</v>
      </c>
      <c r="DL165" s="30" t="s">
        <v>149</v>
      </c>
      <c r="DM165" s="30" t="s">
        <v>149</v>
      </c>
      <c r="DN165" s="30" t="s">
        <v>149</v>
      </c>
      <c r="DO165" s="30" t="s">
        <v>149</v>
      </c>
      <c r="DP165" s="30" t="s">
        <v>149</v>
      </c>
      <c r="DQ165" s="30" t="s">
        <v>149</v>
      </c>
      <c r="DR165" s="30" t="s">
        <v>149</v>
      </c>
      <c r="DS165" s="30" t="s">
        <v>149</v>
      </c>
      <c r="DT165" s="30" t="s">
        <v>149</v>
      </c>
      <c r="DU165" s="30" t="s">
        <v>149</v>
      </c>
      <c r="DV165" s="30" t="s">
        <v>149</v>
      </c>
      <c r="DW165" s="30" t="s">
        <v>149</v>
      </c>
      <c r="DX165" s="30" t="s">
        <v>149</v>
      </c>
      <c r="DY165" s="30" t="s">
        <v>149</v>
      </c>
      <c r="DZ165" s="30" t="s">
        <v>149</v>
      </c>
      <c r="EA165" s="30" t="s">
        <v>149</v>
      </c>
      <c r="EB165" s="30" t="s">
        <v>149</v>
      </c>
      <c r="EC165" s="30" t="s">
        <v>149</v>
      </c>
      <c r="ED165" s="30" t="s">
        <v>149</v>
      </c>
      <c r="EE165" s="30" t="s">
        <v>149</v>
      </c>
      <c r="EF165" s="30" t="s">
        <v>149</v>
      </c>
      <c r="EG165" s="30" t="s">
        <v>149</v>
      </c>
      <c r="EH165" s="30" t="s">
        <v>149</v>
      </c>
      <c r="EI165" s="30" t="s">
        <v>149</v>
      </c>
      <c r="EJ165" s="30" t="s">
        <v>149</v>
      </c>
      <c r="EK165" s="30" t="s">
        <v>149</v>
      </c>
      <c r="EL165" s="30" t="s">
        <v>836</v>
      </c>
      <c r="EM165" s="30" t="s">
        <v>274</v>
      </c>
      <c r="EN165" s="30" t="s">
        <v>1136</v>
      </c>
      <c r="EO165" s="30" t="s">
        <v>1137</v>
      </c>
      <c r="EP165" s="30" t="s">
        <v>1138</v>
      </c>
      <c r="EQ165" s="30" t="s">
        <v>1139</v>
      </c>
      <c r="ER165" s="30" t="s">
        <v>1140</v>
      </c>
      <c r="ES165" s="30" t="s">
        <v>540</v>
      </c>
    </row>
    <row r="166" spans="1:234" s="2" customFormat="1" ht="22.5" customHeight="1" x14ac:dyDescent="0.35">
      <c r="A166" s="29">
        <v>164</v>
      </c>
      <c r="B166" s="30" t="s">
        <v>1143</v>
      </c>
      <c r="C166" s="31" t="s">
        <v>789</v>
      </c>
      <c r="D166" s="30" t="s">
        <v>846</v>
      </c>
      <c r="E166" s="30" t="s">
        <v>847</v>
      </c>
      <c r="F166" s="30">
        <v>46</v>
      </c>
      <c r="G166" s="30">
        <v>3</v>
      </c>
      <c r="H166" s="30" t="s">
        <v>157</v>
      </c>
      <c r="I166" s="30" t="s">
        <v>210</v>
      </c>
      <c r="J166" s="38">
        <v>7500000</v>
      </c>
      <c r="K166" s="38">
        <v>6000000</v>
      </c>
      <c r="L166" s="30" t="s">
        <v>318</v>
      </c>
      <c r="M166" s="30" t="s">
        <v>848</v>
      </c>
      <c r="N166" s="30">
        <v>135</v>
      </c>
      <c r="O166" s="30" t="s">
        <v>356</v>
      </c>
      <c r="P166" s="30" t="s">
        <v>889</v>
      </c>
      <c r="Q166" s="30" t="s">
        <v>827</v>
      </c>
      <c r="R166" s="30" t="s">
        <v>149</v>
      </c>
      <c r="S166" s="30" t="s">
        <v>149</v>
      </c>
      <c r="T166" s="30" t="s">
        <v>149</v>
      </c>
      <c r="U166" s="30" t="s">
        <v>149</v>
      </c>
      <c r="V166" s="30" t="s">
        <v>149</v>
      </c>
      <c r="W166" s="30" t="s">
        <v>149</v>
      </c>
      <c r="X166" s="30" t="s">
        <v>149</v>
      </c>
      <c r="Y166" s="30" t="s">
        <v>149</v>
      </c>
      <c r="Z166" s="30" t="s">
        <v>149</v>
      </c>
      <c r="AA166" s="30" t="s">
        <v>149</v>
      </c>
      <c r="AB166" s="30" t="s">
        <v>149</v>
      </c>
      <c r="AC166" s="30" t="s">
        <v>149</v>
      </c>
      <c r="AD166" s="30" t="s">
        <v>149</v>
      </c>
      <c r="AE166" s="30" t="s">
        <v>149</v>
      </c>
      <c r="AF166" s="30" t="s">
        <v>149</v>
      </c>
      <c r="AG166" s="30" t="s">
        <v>149</v>
      </c>
      <c r="AH166" s="30" t="s">
        <v>149</v>
      </c>
      <c r="AI166" s="30" t="s">
        <v>149</v>
      </c>
      <c r="AJ166" s="30" t="s">
        <v>149</v>
      </c>
      <c r="AK166" s="30" t="s">
        <v>149</v>
      </c>
      <c r="AL166" s="30" t="s">
        <v>149</v>
      </c>
      <c r="AM166" s="30" t="s">
        <v>149</v>
      </c>
      <c r="AN166" s="30" t="s">
        <v>149</v>
      </c>
      <c r="AO166" s="30" t="s">
        <v>149</v>
      </c>
      <c r="AP166" s="30" t="s">
        <v>149</v>
      </c>
      <c r="AQ166" s="30" t="s">
        <v>149</v>
      </c>
      <c r="AR166" s="30" t="s">
        <v>149</v>
      </c>
      <c r="AS166" s="30" t="s">
        <v>149</v>
      </c>
      <c r="AT166" s="30" t="s">
        <v>149</v>
      </c>
      <c r="AU166" s="30" t="s">
        <v>149</v>
      </c>
      <c r="AV166" s="30" t="s">
        <v>149</v>
      </c>
      <c r="AW166" s="30" t="s">
        <v>149</v>
      </c>
      <c r="AX166" s="30" t="s">
        <v>149</v>
      </c>
      <c r="AY166" s="30" t="s">
        <v>149</v>
      </c>
      <c r="AZ166" s="30" t="s">
        <v>149</v>
      </c>
      <c r="BA166" s="30" t="s">
        <v>149</v>
      </c>
      <c r="BB166" s="30" t="s">
        <v>149</v>
      </c>
      <c r="BC166" s="51" t="s">
        <v>149</v>
      </c>
      <c r="BD166" s="30" t="s">
        <v>149</v>
      </c>
      <c r="BE166" s="30" t="s">
        <v>149</v>
      </c>
      <c r="BF166" s="30" t="s">
        <v>149</v>
      </c>
      <c r="BG166" s="30" t="s">
        <v>149</v>
      </c>
      <c r="BH166" s="30" t="s">
        <v>149</v>
      </c>
      <c r="BI166" s="30" t="s">
        <v>149</v>
      </c>
      <c r="BJ166" s="30" t="s">
        <v>149</v>
      </c>
      <c r="BK166" s="30" t="s">
        <v>149</v>
      </c>
      <c r="BL166" s="30" t="s">
        <v>149</v>
      </c>
      <c r="BM166" s="30" t="s">
        <v>149</v>
      </c>
      <c r="BN166" s="30" t="s">
        <v>149</v>
      </c>
      <c r="BO166" s="30" t="s">
        <v>390</v>
      </c>
      <c r="BP166" s="30" t="s">
        <v>149</v>
      </c>
      <c r="BQ166" s="30" t="s">
        <v>149</v>
      </c>
      <c r="BR166" s="30" t="s">
        <v>149</v>
      </c>
      <c r="BS166" s="30" t="s">
        <v>149</v>
      </c>
      <c r="BT166" s="30" t="s">
        <v>149</v>
      </c>
      <c r="BU166" s="30" t="s">
        <v>149</v>
      </c>
      <c r="BV166" s="30" t="s">
        <v>149</v>
      </c>
      <c r="BW166" s="30" t="s">
        <v>149</v>
      </c>
      <c r="BX166" s="30" t="s">
        <v>149</v>
      </c>
      <c r="BY166" s="30" t="s">
        <v>149</v>
      </c>
      <c r="BZ166" s="30" t="s">
        <v>149</v>
      </c>
      <c r="CA166" s="30" t="s">
        <v>149</v>
      </c>
      <c r="CB166" s="30" t="s">
        <v>149</v>
      </c>
      <c r="CC166" s="30" t="s">
        <v>149</v>
      </c>
      <c r="CD166" s="30" t="s">
        <v>149</v>
      </c>
      <c r="CE166" s="30" t="s">
        <v>149</v>
      </c>
      <c r="CF166" s="30" t="s">
        <v>149</v>
      </c>
      <c r="CG166" s="30" t="s">
        <v>149</v>
      </c>
      <c r="CH166" s="30" t="s">
        <v>149</v>
      </c>
      <c r="CI166" s="30" t="s">
        <v>149</v>
      </c>
      <c r="CJ166" s="30" t="s">
        <v>149</v>
      </c>
      <c r="CK166" s="30" t="s">
        <v>149</v>
      </c>
      <c r="CL166" s="30" t="s">
        <v>149</v>
      </c>
      <c r="CM166" s="30" t="s">
        <v>149</v>
      </c>
      <c r="CN166" s="30" t="s">
        <v>149</v>
      </c>
      <c r="CO166" s="30" t="s">
        <v>149</v>
      </c>
      <c r="CP166" s="30" t="s">
        <v>149</v>
      </c>
      <c r="CQ166" s="30" t="s">
        <v>149</v>
      </c>
      <c r="CR166" s="30" t="s">
        <v>149</v>
      </c>
      <c r="CS166" s="30" t="s">
        <v>149</v>
      </c>
      <c r="CT166" s="30" t="s">
        <v>149</v>
      </c>
      <c r="CU166" s="30" t="s">
        <v>149</v>
      </c>
      <c r="CV166" s="30" t="s">
        <v>149</v>
      </c>
      <c r="CW166" s="30" t="s">
        <v>149</v>
      </c>
      <c r="CX166" s="30" t="s">
        <v>149</v>
      </c>
      <c r="CY166" s="30" t="s">
        <v>149</v>
      </c>
      <c r="CZ166" s="30" t="s">
        <v>149</v>
      </c>
      <c r="DA166" s="30" t="s">
        <v>149</v>
      </c>
      <c r="DB166" s="30" t="s">
        <v>149</v>
      </c>
      <c r="DC166" s="30" t="s">
        <v>149</v>
      </c>
      <c r="DD166" s="30" t="s">
        <v>149</v>
      </c>
      <c r="DE166" s="30" t="s">
        <v>149</v>
      </c>
      <c r="DF166" s="30" t="s">
        <v>149</v>
      </c>
      <c r="DG166" s="30" t="s">
        <v>149</v>
      </c>
      <c r="DH166" s="30" t="s">
        <v>149</v>
      </c>
      <c r="DI166" s="30" t="s">
        <v>149</v>
      </c>
      <c r="DJ166" s="30" t="s">
        <v>149</v>
      </c>
      <c r="DK166" s="30" t="s">
        <v>149</v>
      </c>
      <c r="DL166" s="30" t="s">
        <v>149</v>
      </c>
      <c r="DM166" s="30" t="s">
        <v>149</v>
      </c>
      <c r="DN166" s="30" t="s">
        <v>149</v>
      </c>
      <c r="DO166" s="30" t="s">
        <v>149</v>
      </c>
      <c r="DP166" s="30" t="s">
        <v>149</v>
      </c>
      <c r="DQ166" s="30" t="s">
        <v>149</v>
      </c>
      <c r="DR166" s="30" t="s">
        <v>149</v>
      </c>
      <c r="DS166" s="30" t="s">
        <v>149</v>
      </c>
      <c r="DT166" s="30" t="s">
        <v>149</v>
      </c>
      <c r="DU166" s="30" t="s">
        <v>149</v>
      </c>
      <c r="DV166" s="30" t="s">
        <v>149</v>
      </c>
      <c r="DW166" s="30" t="s">
        <v>149</v>
      </c>
      <c r="DX166" s="30" t="s">
        <v>149</v>
      </c>
      <c r="DY166" s="30" t="s">
        <v>149</v>
      </c>
      <c r="DZ166" s="30" t="s">
        <v>149</v>
      </c>
      <c r="EA166" s="30" t="s">
        <v>149</v>
      </c>
      <c r="EB166" s="30" t="s">
        <v>149</v>
      </c>
      <c r="EC166" s="30" t="s">
        <v>149</v>
      </c>
      <c r="ED166" s="30" t="s">
        <v>149</v>
      </c>
      <c r="EE166" s="30" t="s">
        <v>149</v>
      </c>
      <c r="EF166" s="30" t="s">
        <v>149</v>
      </c>
      <c r="EG166" s="30" t="s">
        <v>149</v>
      </c>
      <c r="EH166" s="30" t="s">
        <v>149</v>
      </c>
      <c r="EI166" s="30" t="s">
        <v>149</v>
      </c>
      <c r="EJ166" s="30" t="s">
        <v>149</v>
      </c>
      <c r="EK166" s="30" t="s">
        <v>149</v>
      </c>
      <c r="EL166" s="30" t="s">
        <v>836</v>
      </c>
      <c r="EM166" s="30" t="s">
        <v>274</v>
      </c>
      <c r="EN166" s="30" t="s">
        <v>1136</v>
      </c>
      <c r="EO166" s="30" t="s">
        <v>1137</v>
      </c>
      <c r="EP166" s="30" t="s">
        <v>1144</v>
      </c>
      <c r="EQ166" s="30" t="s">
        <v>1139</v>
      </c>
      <c r="ER166" s="30" t="s">
        <v>1145</v>
      </c>
      <c r="ES166" s="30" t="s">
        <v>540</v>
      </c>
    </row>
    <row r="167" spans="1:234" s="2" customFormat="1" ht="22.5" customHeight="1" x14ac:dyDescent="0.35">
      <c r="A167" s="29">
        <v>165</v>
      </c>
      <c r="B167" s="30" t="s">
        <v>1146</v>
      </c>
      <c r="C167" s="31" t="s">
        <v>826</v>
      </c>
      <c r="D167" s="30" t="s">
        <v>368</v>
      </c>
      <c r="E167" s="30" t="s">
        <v>859</v>
      </c>
      <c r="F167" s="30">
        <v>47</v>
      </c>
      <c r="G167" s="30">
        <v>3</v>
      </c>
      <c r="H167" s="30" t="s">
        <v>355</v>
      </c>
      <c r="I167" s="30" t="s">
        <v>158</v>
      </c>
      <c r="J167" s="38">
        <v>4500000</v>
      </c>
      <c r="K167" s="38">
        <v>3500000</v>
      </c>
      <c r="L167" s="30" t="s">
        <v>173</v>
      </c>
      <c r="M167" s="30" t="s">
        <v>848</v>
      </c>
      <c r="N167" s="30">
        <v>250</v>
      </c>
      <c r="O167" s="30" t="s">
        <v>174</v>
      </c>
      <c r="P167" s="30" t="s">
        <v>889</v>
      </c>
      <c r="Q167" s="30" t="s">
        <v>827</v>
      </c>
      <c r="R167" s="30" t="s">
        <v>149</v>
      </c>
      <c r="S167" s="30" t="s">
        <v>149</v>
      </c>
      <c r="T167" s="30" t="s">
        <v>149</v>
      </c>
      <c r="U167" s="30" t="s">
        <v>149</v>
      </c>
      <c r="V167" s="30" t="s">
        <v>149</v>
      </c>
      <c r="W167" s="30" t="s">
        <v>149</v>
      </c>
      <c r="X167" s="30" t="s">
        <v>149</v>
      </c>
      <c r="Y167" s="30" t="s">
        <v>149</v>
      </c>
      <c r="Z167" s="30" t="s">
        <v>149</v>
      </c>
      <c r="AA167" s="30" t="s">
        <v>149</v>
      </c>
      <c r="AB167" s="30" t="s">
        <v>149</v>
      </c>
      <c r="AC167" s="30" t="s">
        <v>149</v>
      </c>
      <c r="AD167" s="30" t="s">
        <v>149</v>
      </c>
      <c r="AE167" s="30" t="s">
        <v>149</v>
      </c>
      <c r="AF167" s="30" t="s">
        <v>149</v>
      </c>
      <c r="AG167" s="30" t="s">
        <v>149</v>
      </c>
      <c r="AH167" s="30" t="s">
        <v>149</v>
      </c>
      <c r="AI167" s="30" t="s">
        <v>149</v>
      </c>
      <c r="AJ167" s="30" t="s">
        <v>149</v>
      </c>
      <c r="AK167" s="30" t="s">
        <v>149</v>
      </c>
      <c r="AL167" s="30" t="s">
        <v>149</v>
      </c>
      <c r="AM167" s="30" t="s">
        <v>149</v>
      </c>
      <c r="AN167" s="30" t="s">
        <v>149</v>
      </c>
      <c r="AO167" s="30" t="s">
        <v>149</v>
      </c>
      <c r="AP167" s="30" t="s">
        <v>149</v>
      </c>
      <c r="AQ167" s="30" t="s">
        <v>149</v>
      </c>
      <c r="AR167" s="30" t="s">
        <v>149</v>
      </c>
      <c r="AS167" s="30" t="s">
        <v>149</v>
      </c>
      <c r="AT167" s="30" t="s">
        <v>149</v>
      </c>
      <c r="AU167" s="30" t="s">
        <v>149</v>
      </c>
      <c r="AV167" s="30" t="s">
        <v>149</v>
      </c>
      <c r="AW167" s="30" t="s">
        <v>149</v>
      </c>
      <c r="AX167" s="30" t="s">
        <v>149</v>
      </c>
      <c r="AY167" s="30" t="s">
        <v>149</v>
      </c>
      <c r="AZ167" s="30" t="s">
        <v>149</v>
      </c>
      <c r="BA167" s="30" t="s">
        <v>149</v>
      </c>
      <c r="BB167" s="30" t="s">
        <v>149</v>
      </c>
      <c r="BC167" s="51" t="s">
        <v>149</v>
      </c>
      <c r="BD167" s="30" t="s">
        <v>149</v>
      </c>
      <c r="BE167" s="30" t="s">
        <v>149</v>
      </c>
      <c r="BF167" s="30" t="s">
        <v>149</v>
      </c>
      <c r="BG167" s="30" t="s">
        <v>149</v>
      </c>
      <c r="BH167" s="30" t="s">
        <v>149</v>
      </c>
      <c r="BI167" s="30" t="s">
        <v>149</v>
      </c>
      <c r="BJ167" s="30" t="s">
        <v>149</v>
      </c>
      <c r="BK167" s="30" t="s">
        <v>149</v>
      </c>
      <c r="BL167" s="30" t="s">
        <v>149</v>
      </c>
      <c r="BM167" s="30" t="s">
        <v>149</v>
      </c>
      <c r="BN167" s="30" t="s">
        <v>149</v>
      </c>
      <c r="BO167" s="30" t="s">
        <v>390</v>
      </c>
      <c r="BP167" s="30" t="s">
        <v>149</v>
      </c>
      <c r="BQ167" s="30" t="s">
        <v>149</v>
      </c>
      <c r="BR167" s="30" t="s">
        <v>149</v>
      </c>
      <c r="BS167" s="30" t="s">
        <v>149</v>
      </c>
      <c r="BT167" s="30" t="s">
        <v>149</v>
      </c>
      <c r="BU167" s="30" t="s">
        <v>149</v>
      </c>
      <c r="BV167" s="30" t="s">
        <v>149</v>
      </c>
      <c r="BW167" s="30" t="s">
        <v>149</v>
      </c>
      <c r="BX167" s="30" t="s">
        <v>149</v>
      </c>
      <c r="BY167" s="30" t="s">
        <v>149</v>
      </c>
      <c r="BZ167" s="30" t="s">
        <v>149</v>
      </c>
      <c r="CA167" s="30" t="s">
        <v>149</v>
      </c>
      <c r="CB167" s="30" t="s">
        <v>149</v>
      </c>
      <c r="CC167" s="30" t="s">
        <v>149</v>
      </c>
      <c r="CD167" s="30" t="s">
        <v>149</v>
      </c>
      <c r="CE167" s="30" t="s">
        <v>149</v>
      </c>
      <c r="CF167" s="30" t="s">
        <v>149</v>
      </c>
      <c r="CG167" s="30" t="s">
        <v>149</v>
      </c>
      <c r="CH167" s="30" t="s">
        <v>149</v>
      </c>
      <c r="CI167" s="30" t="s">
        <v>149</v>
      </c>
      <c r="CJ167" s="30" t="s">
        <v>149</v>
      </c>
      <c r="CK167" s="30" t="s">
        <v>149</v>
      </c>
      <c r="CL167" s="30" t="s">
        <v>149</v>
      </c>
      <c r="CM167" s="30" t="s">
        <v>149</v>
      </c>
      <c r="CN167" s="30" t="s">
        <v>149</v>
      </c>
      <c r="CO167" s="30" t="s">
        <v>149</v>
      </c>
      <c r="CP167" s="30" t="s">
        <v>149</v>
      </c>
      <c r="CQ167" s="30" t="s">
        <v>149</v>
      </c>
      <c r="CR167" s="30" t="s">
        <v>149</v>
      </c>
      <c r="CS167" s="30" t="s">
        <v>149</v>
      </c>
      <c r="CT167" s="30" t="s">
        <v>149</v>
      </c>
      <c r="CU167" s="30" t="s">
        <v>149</v>
      </c>
      <c r="CV167" s="30" t="s">
        <v>149</v>
      </c>
      <c r="CW167" s="30" t="s">
        <v>149</v>
      </c>
      <c r="CX167" s="30" t="s">
        <v>149</v>
      </c>
      <c r="CY167" s="30" t="s">
        <v>149</v>
      </c>
      <c r="CZ167" s="30" t="s">
        <v>149</v>
      </c>
      <c r="DA167" s="30" t="s">
        <v>149</v>
      </c>
      <c r="DB167" s="30" t="s">
        <v>149</v>
      </c>
      <c r="DC167" s="30" t="s">
        <v>149</v>
      </c>
      <c r="DD167" s="30" t="s">
        <v>149</v>
      </c>
      <c r="DE167" s="30" t="s">
        <v>149</v>
      </c>
      <c r="DF167" s="30" t="s">
        <v>149</v>
      </c>
      <c r="DG167" s="30" t="s">
        <v>149</v>
      </c>
      <c r="DH167" s="30" t="s">
        <v>149</v>
      </c>
      <c r="DI167" s="30" t="s">
        <v>149</v>
      </c>
      <c r="DJ167" s="30" t="s">
        <v>149</v>
      </c>
      <c r="DK167" s="30" t="s">
        <v>149</v>
      </c>
      <c r="DL167" s="30" t="s">
        <v>149</v>
      </c>
      <c r="DM167" s="30" t="s">
        <v>149</v>
      </c>
      <c r="DN167" s="30" t="s">
        <v>149</v>
      </c>
      <c r="DO167" s="30" t="s">
        <v>149</v>
      </c>
      <c r="DP167" s="30" t="s">
        <v>149</v>
      </c>
      <c r="DQ167" s="30" t="s">
        <v>149</v>
      </c>
      <c r="DR167" s="30" t="s">
        <v>149</v>
      </c>
      <c r="DS167" s="30" t="s">
        <v>149</v>
      </c>
      <c r="DT167" s="30" t="s">
        <v>149</v>
      </c>
      <c r="DU167" s="30" t="s">
        <v>149</v>
      </c>
      <c r="DV167" s="30" t="s">
        <v>149</v>
      </c>
      <c r="DW167" s="30" t="s">
        <v>149</v>
      </c>
      <c r="DX167" s="30" t="s">
        <v>149</v>
      </c>
      <c r="DY167" s="30" t="s">
        <v>149</v>
      </c>
      <c r="DZ167" s="30" t="s">
        <v>149</v>
      </c>
      <c r="EA167" s="30" t="s">
        <v>149</v>
      </c>
      <c r="EB167" s="30" t="s">
        <v>149</v>
      </c>
      <c r="EC167" s="30" t="s">
        <v>149</v>
      </c>
      <c r="ED167" s="30" t="s">
        <v>149</v>
      </c>
      <c r="EE167" s="30" t="s">
        <v>149</v>
      </c>
      <c r="EF167" s="30" t="s">
        <v>149</v>
      </c>
      <c r="EG167" s="30" t="s">
        <v>149</v>
      </c>
      <c r="EH167" s="30" t="s">
        <v>149</v>
      </c>
      <c r="EI167" s="30" t="s">
        <v>149</v>
      </c>
      <c r="EJ167" s="30" t="s">
        <v>149</v>
      </c>
      <c r="EK167" s="30" t="s">
        <v>149</v>
      </c>
      <c r="EL167" s="30" t="s">
        <v>1147</v>
      </c>
      <c r="EM167" s="30" t="s">
        <v>274</v>
      </c>
      <c r="EN167" s="30" t="s">
        <v>1136</v>
      </c>
      <c r="EO167" s="30" t="s">
        <v>1148</v>
      </c>
      <c r="EP167" s="30" t="s">
        <v>274</v>
      </c>
      <c r="EQ167" s="30" t="s">
        <v>274</v>
      </c>
      <c r="ER167" s="30" t="s">
        <v>1149</v>
      </c>
      <c r="ES167" s="30" t="s">
        <v>540</v>
      </c>
    </row>
    <row r="168" spans="1:234" s="2" customFormat="1" ht="22.5" customHeight="1" x14ac:dyDescent="0.35">
      <c r="A168" s="29">
        <v>166</v>
      </c>
      <c r="B168" s="30" t="s">
        <v>1150</v>
      </c>
      <c r="C168" s="31" t="s">
        <v>826</v>
      </c>
      <c r="D168" s="30" t="s">
        <v>846</v>
      </c>
      <c r="E168" s="30" t="s">
        <v>859</v>
      </c>
      <c r="F168" s="30">
        <v>42</v>
      </c>
      <c r="G168" s="30">
        <v>3</v>
      </c>
      <c r="H168" s="30" t="s">
        <v>157</v>
      </c>
      <c r="I168" s="30" t="s">
        <v>911</v>
      </c>
      <c r="J168" s="38">
        <v>4500000</v>
      </c>
      <c r="K168" s="38">
        <v>3500000</v>
      </c>
      <c r="L168" s="30" t="s">
        <v>173</v>
      </c>
      <c r="M168" s="30" t="s">
        <v>848</v>
      </c>
      <c r="N168" s="30">
        <v>250</v>
      </c>
      <c r="O168" s="30" t="s">
        <v>174</v>
      </c>
      <c r="P168" s="30" t="s">
        <v>1151</v>
      </c>
      <c r="Q168" s="30" t="s">
        <v>827</v>
      </c>
      <c r="R168" s="30" t="s">
        <v>149</v>
      </c>
      <c r="S168" s="30" t="s">
        <v>149</v>
      </c>
      <c r="T168" s="30" t="s">
        <v>149</v>
      </c>
      <c r="U168" s="30" t="s">
        <v>149</v>
      </c>
      <c r="V168" s="30" t="s">
        <v>149</v>
      </c>
      <c r="W168" s="30" t="s">
        <v>149</v>
      </c>
      <c r="X168" s="30" t="s">
        <v>149</v>
      </c>
      <c r="Y168" s="30" t="s">
        <v>149</v>
      </c>
      <c r="Z168" s="30" t="s">
        <v>149</v>
      </c>
      <c r="AA168" s="30" t="s">
        <v>149</v>
      </c>
      <c r="AB168" s="30" t="s">
        <v>149</v>
      </c>
      <c r="AC168" s="30" t="s">
        <v>149</v>
      </c>
      <c r="AD168" s="30" t="s">
        <v>149</v>
      </c>
      <c r="AE168" s="30" t="s">
        <v>149</v>
      </c>
      <c r="AF168" s="30" t="s">
        <v>149</v>
      </c>
      <c r="AG168" s="30" t="s">
        <v>149</v>
      </c>
      <c r="AH168" s="30" t="s">
        <v>149</v>
      </c>
      <c r="AI168" s="30" t="s">
        <v>149</v>
      </c>
      <c r="AJ168" s="30" t="s">
        <v>149</v>
      </c>
      <c r="AK168" s="30" t="s">
        <v>149</v>
      </c>
      <c r="AL168" s="30" t="s">
        <v>149</v>
      </c>
      <c r="AM168" s="30" t="s">
        <v>149</v>
      </c>
      <c r="AN168" s="30" t="s">
        <v>149</v>
      </c>
      <c r="AO168" s="30" t="s">
        <v>149</v>
      </c>
      <c r="AP168" s="30" t="s">
        <v>149</v>
      </c>
      <c r="AQ168" s="30" t="s">
        <v>149</v>
      </c>
      <c r="AR168" s="30" t="s">
        <v>149</v>
      </c>
      <c r="AS168" s="30" t="s">
        <v>149</v>
      </c>
      <c r="AT168" s="30" t="s">
        <v>149</v>
      </c>
      <c r="AU168" s="30" t="s">
        <v>149</v>
      </c>
      <c r="AV168" s="30" t="s">
        <v>149</v>
      </c>
      <c r="AW168" s="30" t="s">
        <v>149</v>
      </c>
      <c r="AX168" s="30" t="s">
        <v>149</v>
      </c>
      <c r="AY168" s="30" t="s">
        <v>149</v>
      </c>
      <c r="AZ168" s="30" t="s">
        <v>149</v>
      </c>
      <c r="BA168" s="30" t="s">
        <v>149</v>
      </c>
      <c r="BB168" s="30" t="s">
        <v>149</v>
      </c>
      <c r="BC168" s="51" t="s">
        <v>149</v>
      </c>
      <c r="BD168" s="30" t="s">
        <v>149</v>
      </c>
      <c r="BE168" s="30" t="s">
        <v>149</v>
      </c>
      <c r="BF168" s="30" t="s">
        <v>149</v>
      </c>
      <c r="BG168" s="30" t="s">
        <v>149</v>
      </c>
      <c r="BH168" s="30" t="s">
        <v>323</v>
      </c>
      <c r="BI168" s="30" t="s">
        <v>149</v>
      </c>
      <c r="BJ168" s="30" t="s">
        <v>149</v>
      </c>
      <c r="BK168" s="30" t="s">
        <v>149</v>
      </c>
      <c r="BL168" s="30" t="s">
        <v>148</v>
      </c>
      <c r="BM168" s="30" t="s">
        <v>203</v>
      </c>
      <c r="BN168" s="30" t="s">
        <v>149</v>
      </c>
      <c r="BO168" s="30" t="s">
        <v>149</v>
      </c>
      <c r="BP168" s="30" t="s">
        <v>149</v>
      </c>
      <c r="BQ168" s="30" t="s">
        <v>149</v>
      </c>
      <c r="BR168" s="46" t="s">
        <v>149</v>
      </c>
      <c r="BS168" s="30" t="s">
        <v>149</v>
      </c>
      <c r="BT168" s="30" t="s">
        <v>149</v>
      </c>
      <c r="BU168" s="30" t="s">
        <v>150</v>
      </c>
      <c r="BV168" s="30" t="s">
        <v>150</v>
      </c>
      <c r="BW168" s="2" t="s">
        <v>149</v>
      </c>
      <c r="BX168" s="2" t="s">
        <v>149</v>
      </c>
      <c r="BY168" s="2" t="s">
        <v>149</v>
      </c>
      <c r="BZ168" s="2" t="s">
        <v>149</v>
      </c>
      <c r="CA168" s="2" t="s">
        <v>149</v>
      </c>
      <c r="CB168" s="2" t="s">
        <v>149</v>
      </c>
      <c r="CC168" s="2" t="s">
        <v>149</v>
      </c>
      <c r="CD168" s="2" t="s">
        <v>149</v>
      </c>
      <c r="CE168" s="2" t="s">
        <v>149</v>
      </c>
      <c r="CF168" s="2" t="s">
        <v>149</v>
      </c>
      <c r="CG168" s="2" t="s">
        <v>149</v>
      </c>
      <c r="CH168" s="2" t="s">
        <v>149</v>
      </c>
      <c r="CI168" s="2" t="s">
        <v>149</v>
      </c>
      <c r="CJ168" s="2" t="s">
        <v>149</v>
      </c>
      <c r="CK168" s="2" t="s">
        <v>149</v>
      </c>
      <c r="CL168" s="2" t="s">
        <v>149</v>
      </c>
      <c r="CM168" s="2" t="s">
        <v>149</v>
      </c>
      <c r="CN168" s="2" t="s">
        <v>149</v>
      </c>
      <c r="CO168" s="2" t="s">
        <v>149</v>
      </c>
      <c r="CP168" s="2" t="s">
        <v>149</v>
      </c>
      <c r="CQ168" s="2" t="s">
        <v>149</v>
      </c>
      <c r="CR168" s="2" t="s">
        <v>149</v>
      </c>
      <c r="CS168" s="2" t="s">
        <v>149</v>
      </c>
      <c r="CT168" s="2" t="s">
        <v>149</v>
      </c>
      <c r="CU168" s="2" t="s">
        <v>149</v>
      </c>
      <c r="CV168" s="2" t="s">
        <v>149</v>
      </c>
      <c r="CW168" s="2" t="s">
        <v>149</v>
      </c>
      <c r="CX168" s="2" t="s">
        <v>149</v>
      </c>
      <c r="CY168" s="2" t="s">
        <v>149</v>
      </c>
      <c r="CZ168" s="2" t="s">
        <v>149</v>
      </c>
      <c r="DA168" s="2" t="s">
        <v>149</v>
      </c>
      <c r="DB168" s="2" t="s">
        <v>149</v>
      </c>
      <c r="DC168" s="2" t="s">
        <v>149</v>
      </c>
      <c r="DD168" s="2" t="s">
        <v>149</v>
      </c>
      <c r="DE168" s="2" t="s">
        <v>149</v>
      </c>
      <c r="DF168" s="2" t="s">
        <v>149</v>
      </c>
      <c r="DG168" s="2" t="s">
        <v>149</v>
      </c>
      <c r="DH168" s="2" t="s">
        <v>149</v>
      </c>
      <c r="DI168" s="2" t="s">
        <v>149</v>
      </c>
      <c r="DJ168" s="30" t="s">
        <v>148</v>
      </c>
      <c r="DK168" s="30" t="s">
        <v>149</v>
      </c>
      <c r="DL168" s="30" t="s">
        <v>149</v>
      </c>
      <c r="DM168" s="30" t="s">
        <v>149</v>
      </c>
      <c r="DN168" s="30" t="s">
        <v>149</v>
      </c>
      <c r="DO168" s="30" t="s">
        <v>149</v>
      </c>
      <c r="DP168" s="30" t="s">
        <v>149</v>
      </c>
      <c r="DQ168" s="30" t="s">
        <v>149</v>
      </c>
      <c r="DR168" s="30" t="s">
        <v>149</v>
      </c>
      <c r="DS168" s="30" t="s">
        <v>149</v>
      </c>
      <c r="DT168" s="30" t="s">
        <v>149</v>
      </c>
      <c r="DU168" s="30" t="s">
        <v>149</v>
      </c>
      <c r="DV168" s="30" t="s">
        <v>149</v>
      </c>
      <c r="DW168" s="30" t="s">
        <v>149</v>
      </c>
      <c r="DX168" s="30" t="s">
        <v>149</v>
      </c>
      <c r="DY168" s="30" t="s">
        <v>149</v>
      </c>
      <c r="DZ168" s="30" t="s">
        <v>149</v>
      </c>
      <c r="EA168" s="30" t="s">
        <v>149</v>
      </c>
      <c r="EB168" s="30" t="s">
        <v>149</v>
      </c>
      <c r="EC168" s="30" t="s">
        <v>149</v>
      </c>
      <c r="ED168" s="30" t="s">
        <v>149</v>
      </c>
      <c r="EE168" s="30" t="s">
        <v>149</v>
      </c>
      <c r="EF168" s="30" t="s">
        <v>149</v>
      </c>
      <c r="EG168" s="30" t="s">
        <v>149</v>
      </c>
      <c r="EH168" s="30" t="s">
        <v>159</v>
      </c>
      <c r="EI168" s="2" t="s">
        <v>149</v>
      </c>
      <c r="EJ168" s="30" t="s">
        <v>149</v>
      </c>
      <c r="EK168" s="30" t="s">
        <v>149</v>
      </c>
      <c r="EL168" s="30" t="s">
        <v>1152</v>
      </c>
      <c r="EM168" s="30" t="s">
        <v>274</v>
      </c>
      <c r="EN168" s="30" t="s">
        <v>1153</v>
      </c>
      <c r="EO168" s="30" t="s">
        <v>1154</v>
      </c>
      <c r="EP168" s="30" t="s">
        <v>1155</v>
      </c>
      <c r="EQ168" s="30" t="s">
        <v>878</v>
      </c>
      <c r="ER168" s="30" t="s">
        <v>1156</v>
      </c>
      <c r="ES168" s="30" t="s">
        <v>540</v>
      </c>
    </row>
    <row r="169" spans="1:234" s="2" customFormat="1" ht="22.5" customHeight="1" x14ac:dyDescent="0.35">
      <c r="A169" s="29">
        <v>167</v>
      </c>
      <c r="B169" s="30" t="s">
        <v>1157</v>
      </c>
      <c r="C169" s="31" t="s">
        <v>789</v>
      </c>
      <c r="D169" s="30" t="s">
        <v>846</v>
      </c>
      <c r="E169" s="30" t="s">
        <v>859</v>
      </c>
      <c r="F169" s="30">
        <v>40</v>
      </c>
      <c r="G169" s="30">
        <v>4</v>
      </c>
      <c r="H169" s="30" t="s">
        <v>157</v>
      </c>
      <c r="I169" s="30" t="s">
        <v>158</v>
      </c>
      <c r="J169" s="38">
        <v>4000000</v>
      </c>
      <c r="K169" s="38">
        <v>3500000</v>
      </c>
      <c r="L169" s="30" t="s">
        <v>318</v>
      </c>
      <c r="M169" s="30" t="s">
        <v>848</v>
      </c>
      <c r="N169" s="30">
        <v>135</v>
      </c>
      <c r="O169" s="30" t="s">
        <v>356</v>
      </c>
      <c r="P169" s="30" t="s">
        <v>1151</v>
      </c>
      <c r="Q169" s="30" t="s">
        <v>1158</v>
      </c>
      <c r="R169" s="30" t="s">
        <v>149</v>
      </c>
      <c r="S169" s="30" t="s">
        <v>149</v>
      </c>
      <c r="T169" s="30" t="s">
        <v>149</v>
      </c>
      <c r="U169" s="30" t="s">
        <v>148</v>
      </c>
      <c r="V169" s="30" t="s">
        <v>149</v>
      </c>
      <c r="W169" s="30" t="s">
        <v>148</v>
      </c>
      <c r="X169" s="30" t="s">
        <v>149</v>
      </c>
      <c r="Y169" s="30" t="s">
        <v>149</v>
      </c>
      <c r="Z169" s="30" t="s">
        <v>160</v>
      </c>
      <c r="AA169" s="30" t="s">
        <v>149</v>
      </c>
      <c r="AB169" s="30" t="s">
        <v>149</v>
      </c>
      <c r="AC169" s="30" t="s">
        <v>149</v>
      </c>
      <c r="AD169" s="30" t="s">
        <v>149</v>
      </c>
      <c r="AE169" s="30" t="s">
        <v>149</v>
      </c>
      <c r="AF169" s="30" t="s">
        <v>149</v>
      </c>
      <c r="AG169" s="30" t="s">
        <v>149</v>
      </c>
      <c r="AH169" s="30" t="s">
        <v>149</v>
      </c>
      <c r="AI169" s="30" t="s">
        <v>148</v>
      </c>
      <c r="AJ169" s="30" t="s">
        <v>149</v>
      </c>
      <c r="AK169" s="30" t="s">
        <v>149</v>
      </c>
      <c r="AL169" s="30" t="s">
        <v>160</v>
      </c>
      <c r="AM169" s="30" t="s">
        <v>149</v>
      </c>
      <c r="AN169" s="30" t="s">
        <v>149</v>
      </c>
      <c r="AO169" s="30" t="s">
        <v>148</v>
      </c>
      <c r="AP169" s="30" t="s">
        <v>149</v>
      </c>
      <c r="AQ169" s="30" t="s">
        <v>148</v>
      </c>
      <c r="AR169" s="30" t="s">
        <v>149</v>
      </c>
      <c r="AS169" s="30" t="s">
        <v>149</v>
      </c>
      <c r="AT169" s="30" t="s">
        <v>149</v>
      </c>
      <c r="AU169" s="30" t="s">
        <v>148</v>
      </c>
      <c r="AV169" s="30" t="s">
        <v>149</v>
      </c>
      <c r="AW169" s="30" t="s">
        <v>149</v>
      </c>
      <c r="AX169" s="30" t="s">
        <v>148</v>
      </c>
      <c r="AY169" s="30" t="s">
        <v>149</v>
      </c>
      <c r="AZ169" s="30" t="s">
        <v>149</v>
      </c>
      <c r="BA169" s="30" t="s">
        <v>149</v>
      </c>
      <c r="BB169" s="30" t="s">
        <v>149</v>
      </c>
      <c r="BC169" s="51" t="s">
        <v>149</v>
      </c>
      <c r="BD169" s="30" t="s">
        <v>149</v>
      </c>
      <c r="BE169" s="30" t="s">
        <v>148</v>
      </c>
      <c r="BF169" s="30" t="s">
        <v>149</v>
      </c>
      <c r="BG169" s="30" t="s">
        <v>149</v>
      </c>
      <c r="BH169" s="30" t="s">
        <v>149</v>
      </c>
      <c r="BI169" s="30" t="s">
        <v>149</v>
      </c>
      <c r="BJ169" s="30" t="s">
        <v>149</v>
      </c>
      <c r="BK169" s="30" t="s">
        <v>148</v>
      </c>
      <c r="BL169" s="30" t="s">
        <v>149</v>
      </c>
      <c r="BM169" s="30" t="s">
        <v>149</v>
      </c>
      <c r="BN169" s="30" t="s">
        <v>148</v>
      </c>
      <c r="BO169" s="30" t="s">
        <v>323</v>
      </c>
      <c r="BP169" s="30" t="s">
        <v>323</v>
      </c>
      <c r="BQ169" s="30" t="s">
        <v>323</v>
      </c>
      <c r="BR169" s="46" t="s">
        <v>323</v>
      </c>
      <c r="BS169" s="30" t="s">
        <v>323</v>
      </c>
      <c r="BT169" s="30" t="s">
        <v>149</v>
      </c>
      <c r="BU169" s="30" t="s">
        <v>149</v>
      </c>
      <c r="BV169" s="30" t="s">
        <v>150</v>
      </c>
      <c r="BW169" s="30" t="s">
        <v>149</v>
      </c>
      <c r="BX169" s="30" t="s">
        <v>149</v>
      </c>
      <c r="BY169" s="30" t="s">
        <v>149</v>
      </c>
      <c r="BZ169" s="30" t="s">
        <v>149</v>
      </c>
      <c r="CA169" s="30" t="s">
        <v>161</v>
      </c>
      <c r="CB169" s="30" t="s">
        <v>149</v>
      </c>
      <c r="CC169" s="30" t="s">
        <v>149</v>
      </c>
      <c r="CD169" s="30" t="s">
        <v>148</v>
      </c>
      <c r="CE169" s="30" t="s">
        <v>149</v>
      </c>
      <c r="CF169" s="30" t="s">
        <v>149</v>
      </c>
      <c r="CG169" s="30" t="s">
        <v>160</v>
      </c>
      <c r="CH169" s="30" t="s">
        <v>149</v>
      </c>
      <c r="CI169" s="30" t="s">
        <v>149</v>
      </c>
      <c r="CJ169" s="30" t="s">
        <v>149</v>
      </c>
      <c r="CK169" s="30" t="s">
        <v>160</v>
      </c>
      <c r="CL169" s="30" t="s">
        <v>149</v>
      </c>
      <c r="CM169" s="30" t="s">
        <v>149</v>
      </c>
      <c r="CN169" s="30" t="s">
        <v>149</v>
      </c>
      <c r="CO169" s="30" t="s">
        <v>160</v>
      </c>
      <c r="CP169" s="30" t="s">
        <v>149</v>
      </c>
      <c r="CQ169" s="30" t="s">
        <v>149</v>
      </c>
      <c r="CR169" s="30" t="s">
        <v>203</v>
      </c>
      <c r="CS169" s="30" t="s">
        <v>203</v>
      </c>
      <c r="CT169" s="30" t="s">
        <v>149</v>
      </c>
      <c r="CU169" s="30" t="s">
        <v>149</v>
      </c>
      <c r="CV169" s="30" t="s">
        <v>203</v>
      </c>
      <c r="CW169" s="30" t="s">
        <v>149</v>
      </c>
      <c r="CX169" s="30" t="s">
        <v>149</v>
      </c>
      <c r="CY169" s="30" t="s">
        <v>149</v>
      </c>
      <c r="CZ169" s="30" t="s">
        <v>149</v>
      </c>
      <c r="DA169" s="30" t="s">
        <v>149</v>
      </c>
      <c r="DB169" s="30" t="s">
        <v>149</v>
      </c>
      <c r="DC169" s="30" t="s">
        <v>149</v>
      </c>
      <c r="DD169" s="30" t="s">
        <v>149</v>
      </c>
      <c r="DE169" s="30" t="s">
        <v>149</v>
      </c>
      <c r="DF169" s="30" t="s">
        <v>149</v>
      </c>
      <c r="DG169" s="30" t="s">
        <v>203</v>
      </c>
      <c r="DH169" s="30" t="s">
        <v>149</v>
      </c>
      <c r="DI169" s="30" t="s">
        <v>149</v>
      </c>
      <c r="DJ169" s="30" t="s">
        <v>148</v>
      </c>
      <c r="DK169" s="30" t="s">
        <v>160</v>
      </c>
      <c r="DL169" s="30" t="s">
        <v>149</v>
      </c>
      <c r="DM169" s="30" t="s">
        <v>160</v>
      </c>
      <c r="DN169" s="30" t="s">
        <v>150</v>
      </c>
      <c r="DO169" s="30" t="s">
        <v>160</v>
      </c>
      <c r="DP169" s="30" t="s">
        <v>149</v>
      </c>
      <c r="DQ169" s="30" t="s">
        <v>160</v>
      </c>
      <c r="DR169" s="30" t="s">
        <v>149</v>
      </c>
      <c r="DS169" s="30" t="s">
        <v>149</v>
      </c>
      <c r="DT169" s="30" t="s">
        <v>160</v>
      </c>
      <c r="DU169" s="30" t="s">
        <v>149</v>
      </c>
      <c r="DV169" s="30" t="s">
        <v>160</v>
      </c>
      <c r="DW169" s="30" t="s">
        <v>149</v>
      </c>
      <c r="DX169" s="30" t="s">
        <v>149</v>
      </c>
      <c r="DY169" s="30" t="s">
        <v>160</v>
      </c>
      <c r="DZ169" s="30" t="s">
        <v>149</v>
      </c>
      <c r="EA169" s="30" t="s">
        <v>160</v>
      </c>
      <c r="EB169" s="30" t="s">
        <v>149</v>
      </c>
      <c r="EC169" s="30" t="s">
        <v>149</v>
      </c>
      <c r="ED169" s="30" t="s">
        <v>149</v>
      </c>
      <c r="EE169" s="30" t="s">
        <v>160</v>
      </c>
      <c r="EF169" s="30" t="s">
        <v>149</v>
      </c>
      <c r="EG169" s="30" t="s">
        <v>149</v>
      </c>
      <c r="EH169" s="30" t="s">
        <v>160</v>
      </c>
      <c r="EI169" s="30" t="s">
        <v>149</v>
      </c>
      <c r="EJ169" s="30" t="s">
        <v>149</v>
      </c>
      <c r="EK169" s="30" t="s">
        <v>160</v>
      </c>
      <c r="EL169" s="30" t="s">
        <v>1159</v>
      </c>
      <c r="EM169" s="30" t="s">
        <v>1160</v>
      </c>
      <c r="EN169" s="30" t="s">
        <v>1161</v>
      </c>
      <c r="EO169" s="30" t="s">
        <v>1162</v>
      </c>
      <c r="EP169" s="30" t="s">
        <v>1163</v>
      </c>
      <c r="EQ169" s="30" t="s">
        <v>1164</v>
      </c>
      <c r="ER169" s="30" t="s">
        <v>1165</v>
      </c>
      <c r="ES169" s="30" t="s">
        <v>1166</v>
      </c>
    </row>
    <row r="170" spans="1:234" s="2" customFormat="1" ht="22.5" customHeight="1" x14ac:dyDescent="0.35">
      <c r="A170" s="29">
        <v>168</v>
      </c>
      <c r="B170" s="30" t="s">
        <v>1167</v>
      </c>
      <c r="C170" s="31" t="s">
        <v>826</v>
      </c>
      <c r="D170" s="30" t="s">
        <v>846</v>
      </c>
      <c r="E170" s="30" t="s">
        <v>859</v>
      </c>
      <c r="F170" s="30">
        <v>49</v>
      </c>
      <c r="G170" s="30">
        <v>7</v>
      </c>
      <c r="H170" s="30" t="s">
        <v>157</v>
      </c>
      <c r="I170" s="30" t="s">
        <v>158</v>
      </c>
      <c r="J170" s="38">
        <v>7000000</v>
      </c>
      <c r="K170" s="38">
        <v>3500000</v>
      </c>
      <c r="L170" s="30" t="s">
        <v>318</v>
      </c>
      <c r="M170" s="30" t="s">
        <v>848</v>
      </c>
      <c r="N170" s="30">
        <v>135</v>
      </c>
      <c r="O170" s="30" t="s">
        <v>356</v>
      </c>
      <c r="P170" s="30" t="s">
        <v>1151</v>
      </c>
      <c r="Q170" s="30" t="s">
        <v>1158</v>
      </c>
      <c r="R170" s="30" t="s">
        <v>149</v>
      </c>
      <c r="S170" s="30" t="s">
        <v>149</v>
      </c>
      <c r="T170" s="30" t="s">
        <v>149</v>
      </c>
      <c r="U170" s="30" t="s">
        <v>149</v>
      </c>
      <c r="V170" s="30" t="s">
        <v>149</v>
      </c>
      <c r="W170" s="30" t="s">
        <v>149</v>
      </c>
      <c r="X170" s="30" t="s">
        <v>149</v>
      </c>
      <c r="Y170" s="30" t="s">
        <v>149</v>
      </c>
      <c r="Z170" s="30" t="s">
        <v>149</v>
      </c>
      <c r="AA170" s="30" t="s">
        <v>149</v>
      </c>
      <c r="AB170" s="30" t="s">
        <v>149</v>
      </c>
      <c r="AC170" s="30" t="s">
        <v>149</v>
      </c>
      <c r="AD170" s="30" t="s">
        <v>149</v>
      </c>
      <c r="AE170" s="30" t="s">
        <v>149</v>
      </c>
      <c r="AF170" s="30" t="s">
        <v>149</v>
      </c>
      <c r="AG170" s="30" t="s">
        <v>149</v>
      </c>
      <c r="AH170" s="30" t="s">
        <v>149</v>
      </c>
      <c r="AI170" s="30" t="s">
        <v>149</v>
      </c>
      <c r="AJ170" s="30" t="s">
        <v>149</v>
      </c>
      <c r="AK170" s="30" t="s">
        <v>149</v>
      </c>
      <c r="AL170" s="30" t="s">
        <v>149</v>
      </c>
      <c r="AM170" s="30" t="s">
        <v>149</v>
      </c>
      <c r="AN170" s="30" t="s">
        <v>149</v>
      </c>
      <c r="AO170" s="30" t="s">
        <v>149</v>
      </c>
      <c r="AP170" s="30" t="s">
        <v>149</v>
      </c>
      <c r="AQ170" s="30" t="s">
        <v>149</v>
      </c>
      <c r="AR170" s="30" t="s">
        <v>149</v>
      </c>
      <c r="AS170" s="30" t="s">
        <v>149</v>
      </c>
      <c r="AT170" s="30" t="s">
        <v>149</v>
      </c>
      <c r="AU170" s="30" t="s">
        <v>149</v>
      </c>
      <c r="AV170" s="30" t="s">
        <v>149</v>
      </c>
      <c r="AW170" s="30" t="s">
        <v>149</v>
      </c>
      <c r="AX170" s="30" t="s">
        <v>149</v>
      </c>
      <c r="AY170" s="30" t="s">
        <v>149</v>
      </c>
      <c r="AZ170" s="30" t="s">
        <v>149</v>
      </c>
      <c r="BA170" s="30" t="s">
        <v>149</v>
      </c>
      <c r="BB170" s="30" t="s">
        <v>149</v>
      </c>
      <c r="BC170" s="51" t="s">
        <v>149</v>
      </c>
      <c r="BD170" s="30" t="s">
        <v>149</v>
      </c>
      <c r="BE170" s="30" t="s">
        <v>149</v>
      </c>
      <c r="BF170" s="30" t="s">
        <v>149</v>
      </c>
      <c r="BG170" s="30" t="s">
        <v>149</v>
      </c>
      <c r="BH170" s="30" t="s">
        <v>149</v>
      </c>
      <c r="BI170" s="30" t="s">
        <v>149</v>
      </c>
      <c r="BJ170" s="30" t="s">
        <v>149</v>
      </c>
      <c r="BK170" s="30" t="s">
        <v>149</v>
      </c>
      <c r="BL170" s="30" t="s">
        <v>148</v>
      </c>
      <c r="BM170" s="30" t="s">
        <v>149</v>
      </c>
      <c r="BN170" s="30" t="s">
        <v>149</v>
      </c>
      <c r="BO170" s="30" t="s">
        <v>323</v>
      </c>
      <c r="BP170" s="30" t="s">
        <v>323</v>
      </c>
      <c r="BQ170" s="30" t="s">
        <v>323</v>
      </c>
      <c r="BR170" s="46" t="s">
        <v>149</v>
      </c>
      <c r="BS170" s="30" t="s">
        <v>323</v>
      </c>
      <c r="BT170" s="30" t="s">
        <v>149</v>
      </c>
      <c r="BU170" s="30" t="s">
        <v>149</v>
      </c>
      <c r="BV170" s="30" t="s">
        <v>150</v>
      </c>
      <c r="BW170" s="30" t="s">
        <v>149</v>
      </c>
      <c r="BX170" s="30" t="s">
        <v>149</v>
      </c>
      <c r="BY170" s="30" t="s">
        <v>149</v>
      </c>
      <c r="BZ170" s="30" t="s">
        <v>149</v>
      </c>
      <c r="CA170" s="30" t="s">
        <v>149</v>
      </c>
      <c r="CB170" s="30" t="s">
        <v>149</v>
      </c>
      <c r="CC170" s="30" t="s">
        <v>149</v>
      </c>
      <c r="CD170" s="30" t="s">
        <v>149</v>
      </c>
      <c r="CE170" s="30" t="s">
        <v>149</v>
      </c>
      <c r="CF170" s="30" t="s">
        <v>149</v>
      </c>
      <c r="CG170" s="30" t="s">
        <v>149</v>
      </c>
      <c r="CH170" s="30" t="s">
        <v>149</v>
      </c>
      <c r="CI170" s="30" t="s">
        <v>149</v>
      </c>
      <c r="CJ170" s="30" t="s">
        <v>149</v>
      </c>
      <c r="CK170" s="30" t="s">
        <v>149</v>
      </c>
      <c r="CL170" s="30" t="s">
        <v>149</v>
      </c>
      <c r="CM170" s="30" t="s">
        <v>149</v>
      </c>
      <c r="CN170" s="30" t="s">
        <v>149</v>
      </c>
      <c r="CO170" s="30" t="s">
        <v>149</v>
      </c>
      <c r="CP170" s="30" t="s">
        <v>149</v>
      </c>
      <c r="CQ170" s="30" t="s">
        <v>149</v>
      </c>
      <c r="CR170" s="30" t="s">
        <v>149</v>
      </c>
      <c r="CS170" s="30" t="s">
        <v>149</v>
      </c>
      <c r="CT170" s="30" t="s">
        <v>149</v>
      </c>
      <c r="CU170" s="30" t="s">
        <v>149</v>
      </c>
      <c r="CV170" s="30" t="s">
        <v>149</v>
      </c>
      <c r="CW170" s="30" t="s">
        <v>149</v>
      </c>
      <c r="CX170" s="30" t="s">
        <v>149</v>
      </c>
      <c r="CY170" s="30" t="s">
        <v>149</v>
      </c>
      <c r="CZ170" s="30" t="s">
        <v>149</v>
      </c>
      <c r="DA170" s="30" t="s">
        <v>149</v>
      </c>
      <c r="DB170" s="30" t="s">
        <v>149</v>
      </c>
      <c r="DC170" s="30" t="s">
        <v>149</v>
      </c>
      <c r="DD170" s="30" t="s">
        <v>149</v>
      </c>
      <c r="DE170" s="30" t="s">
        <v>149</v>
      </c>
      <c r="DF170" s="30" t="s">
        <v>149</v>
      </c>
      <c r="DG170" s="30" t="s">
        <v>149</v>
      </c>
      <c r="DH170" s="30" t="s">
        <v>149</v>
      </c>
      <c r="DI170" s="30" t="s">
        <v>149</v>
      </c>
      <c r="DJ170" s="30" t="s">
        <v>149</v>
      </c>
      <c r="DK170" s="30" t="s">
        <v>149</v>
      </c>
      <c r="DL170" s="30" t="s">
        <v>149</v>
      </c>
      <c r="DM170" s="30" t="s">
        <v>149</v>
      </c>
      <c r="DN170" s="30" t="s">
        <v>149</v>
      </c>
      <c r="DO170" s="30" t="s">
        <v>149</v>
      </c>
      <c r="DP170" s="30" t="s">
        <v>149</v>
      </c>
      <c r="DQ170" s="30" t="s">
        <v>149</v>
      </c>
      <c r="DR170" s="30" t="s">
        <v>149</v>
      </c>
      <c r="DS170" s="30" t="s">
        <v>149</v>
      </c>
      <c r="DT170" s="30" t="s">
        <v>149</v>
      </c>
      <c r="DU170" s="30" t="s">
        <v>149</v>
      </c>
      <c r="DV170" s="30" t="s">
        <v>149</v>
      </c>
      <c r="DW170" s="30" t="s">
        <v>149</v>
      </c>
      <c r="DX170" s="30" t="s">
        <v>149</v>
      </c>
      <c r="DY170" s="30" t="s">
        <v>149</v>
      </c>
      <c r="DZ170" s="30" t="s">
        <v>149</v>
      </c>
      <c r="EA170" s="30" t="s">
        <v>149</v>
      </c>
      <c r="EB170" s="30" t="s">
        <v>149</v>
      </c>
      <c r="EC170" s="30" t="s">
        <v>149</v>
      </c>
      <c r="ED170" s="30" t="s">
        <v>149</v>
      </c>
      <c r="EE170" s="30" t="s">
        <v>149</v>
      </c>
      <c r="EF170" s="30" t="s">
        <v>149</v>
      </c>
      <c r="EG170" s="30" t="s">
        <v>149</v>
      </c>
      <c r="EH170" s="30" t="s">
        <v>149</v>
      </c>
      <c r="EI170" s="30" t="s">
        <v>149</v>
      </c>
      <c r="EJ170" s="30" t="s">
        <v>149</v>
      </c>
      <c r="EK170" s="30" t="s">
        <v>149</v>
      </c>
      <c r="EL170" s="30" t="s">
        <v>836</v>
      </c>
      <c r="EM170" s="30" t="s">
        <v>274</v>
      </c>
      <c r="EN170" s="30" t="s">
        <v>1168</v>
      </c>
      <c r="EO170" s="30" t="s">
        <v>1137</v>
      </c>
      <c r="EP170" s="30" t="s">
        <v>1169</v>
      </c>
      <c r="EQ170" s="30" t="s">
        <v>878</v>
      </c>
      <c r="ER170" s="30" t="s">
        <v>1170</v>
      </c>
      <c r="ES170" s="30" t="s">
        <v>274</v>
      </c>
    </row>
    <row r="171" spans="1:234" s="2" customFormat="1" ht="22.5" customHeight="1" x14ac:dyDescent="0.35">
      <c r="A171" s="29">
        <v>169</v>
      </c>
      <c r="B171" s="30" t="s">
        <v>1171</v>
      </c>
      <c r="C171" s="31" t="s">
        <v>826</v>
      </c>
      <c r="D171" s="30" t="s">
        <v>846</v>
      </c>
      <c r="E171" s="30" t="s">
        <v>859</v>
      </c>
      <c r="F171" s="30">
        <v>48</v>
      </c>
      <c r="G171" s="30">
        <v>5</v>
      </c>
      <c r="H171" s="30" t="s">
        <v>157</v>
      </c>
      <c r="I171" s="30" t="s">
        <v>172</v>
      </c>
      <c r="J171" s="38">
        <v>4500000</v>
      </c>
      <c r="K171" s="38">
        <v>3500000</v>
      </c>
      <c r="L171" s="30" t="s">
        <v>173</v>
      </c>
      <c r="M171" s="30" t="s">
        <v>848</v>
      </c>
      <c r="N171" s="30">
        <v>250</v>
      </c>
      <c r="O171" s="30" t="s">
        <v>174</v>
      </c>
      <c r="P171" s="30" t="s">
        <v>1151</v>
      </c>
      <c r="Q171" s="30" t="s">
        <v>827</v>
      </c>
      <c r="R171" s="30" t="s">
        <v>149</v>
      </c>
      <c r="S171" s="30" t="s">
        <v>160</v>
      </c>
      <c r="T171" s="30" t="s">
        <v>149</v>
      </c>
      <c r="U171" s="30" t="s">
        <v>148</v>
      </c>
      <c r="V171" s="30" t="s">
        <v>149</v>
      </c>
      <c r="W171" s="30" t="s">
        <v>148</v>
      </c>
      <c r="X171" s="30" t="s">
        <v>149</v>
      </c>
      <c r="Y171" s="30" t="s">
        <v>149</v>
      </c>
      <c r="Z171" s="30" t="s">
        <v>160</v>
      </c>
      <c r="AA171" s="30" t="s">
        <v>149</v>
      </c>
      <c r="AB171" s="30" t="s">
        <v>149</v>
      </c>
      <c r="AC171" s="30" t="s">
        <v>149</v>
      </c>
      <c r="AD171" s="30" t="s">
        <v>160</v>
      </c>
      <c r="AE171" s="30" t="s">
        <v>149</v>
      </c>
      <c r="AF171" s="30" t="s">
        <v>160</v>
      </c>
      <c r="AG171" s="30" t="s">
        <v>159</v>
      </c>
      <c r="AH171" s="30" t="s">
        <v>160</v>
      </c>
      <c r="AI171" s="30" t="s">
        <v>149</v>
      </c>
      <c r="AJ171" s="30" t="s">
        <v>149</v>
      </c>
      <c r="AK171" s="30" t="s">
        <v>149</v>
      </c>
      <c r="AL171" s="30" t="s">
        <v>160</v>
      </c>
      <c r="AM171" s="30" t="s">
        <v>149</v>
      </c>
      <c r="AN171" s="30" t="s">
        <v>160</v>
      </c>
      <c r="AO171" s="30" t="s">
        <v>159</v>
      </c>
      <c r="AP171" s="30" t="s">
        <v>160</v>
      </c>
      <c r="AQ171" s="30" t="s">
        <v>149</v>
      </c>
      <c r="AR171" s="30" t="s">
        <v>149</v>
      </c>
      <c r="AS171" s="30" t="s">
        <v>160</v>
      </c>
      <c r="AT171" s="30" t="s">
        <v>149</v>
      </c>
      <c r="AU171" s="30" t="s">
        <v>149</v>
      </c>
      <c r="AV171" s="30" t="s">
        <v>160</v>
      </c>
      <c r="AW171" s="30" t="s">
        <v>149</v>
      </c>
      <c r="AX171" s="30" t="s">
        <v>149</v>
      </c>
      <c r="AY171" s="30" t="s">
        <v>149</v>
      </c>
      <c r="AZ171" s="30" t="s">
        <v>149</v>
      </c>
      <c r="BA171" s="30" t="s">
        <v>149</v>
      </c>
      <c r="BB171" s="30" t="s">
        <v>149</v>
      </c>
      <c r="BC171" s="51" t="s">
        <v>149</v>
      </c>
      <c r="BD171" s="30" t="s">
        <v>149</v>
      </c>
      <c r="BE171" s="30" t="s">
        <v>149</v>
      </c>
      <c r="BF171" s="30" t="s">
        <v>160</v>
      </c>
      <c r="BG171" s="30" t="s">
        <v>149</v>
      </c>
      <c r="BH171" s="30" t="s">
        <v>160</v>
      </c>
      <c r="BI171" s="30" t="s">
        <v>149</v>
      </c>
      <c r="BJ171" s="30" t="s">
        <v>160</v>
      </c>
      <c r="BK171" s="30" t="s">
        <v>149</v>
      </c>
      <c r="BL171" s="30" t="s">
        <v>149</v>
      </c>
      <c r="BM171" s="30" t="s">
        <v>149</v>
      </c>
      <c r="BN171" s="30" t="s">
        <v>149</v>
      </c>
      <c r="BO171" s="30" t="s">
        <v>323</v>
      </c>
      <c r="BP171" s="30" t="s">
        <v>149</v>
      </c>
      <c r="BQ171" s="30" t="s">
        <v>149</v>
      </c>
      <c r="BR171" s="46" t="s">
        <v>160</v>
      </c>
      <c r="BS171" s="30" t="s">
        <v>149</v>
      </c>
      <c r="BT171" s="30" t="s">
        <v>149</v>
      </c>
      <c r="BU171" s="30" t="s">
        <v>149</v>
      </c>
      <c r="BV171" s="30" t="s">
        <v>150</v>
      </c>
      <c r="BW171" s="30" t="s">
        <v>149</v>
      </c>
      <c r="BX171" s="30" t="s">
        <v>149</v>
      </c>
      <c r="BY171" s="30" t="s">
        <v>160</v>
      </c>
      <c r="BZ171" s="30" t="s">
        <v>160</v>
      </c>
      <c r="CA171" s="30" t="s">
        <v>160</v>
      </c>
      <c r="CB171" s="30" t="s">
        <v>160</v>
      </c>
      <c r="CC171" s="30" t="s">
        <v>160</v>
      </c>
      <c r="CD171" s="30" t="s">
        <v>160</v>
      </c>
      <c r="CE171" s="2" t="s">
        <v>149</v>
      </c>
      <c r="CF171" s="30" t="s">
        <v>159</v>
      </c>
      <c r="CG171" s="30" t="s">
        <v>149</v>
      </c>
      <c r="CH171" s="30" t="s">
        <v>149</v>
      </c>
      <c r="CI171" s="30" t="s">
        <v>149</v>
      </c>
      <c r="CJ171" s="30" t="s">
        <v>149</v>
      </c>
      <c r="CK171" s="30" t="s">
        <v>149</v>
      </c>
      <c r="CL171" s="30" t="s">
        <v>160</v>
      </c>
      <c r="CM171" s="30" t="s">
        <v>149</v>
      </c>
      <c r="CN171" s="30" t="s">
        <v>160</v>
      </c>
      <c r="CO171" s="30" t="s">
        <v>149</v>
      </c>
      <c r="CP171" s="30" t="s">
        <v>149</v>
      </c>
      <c r="CQ171" s="30" t="s">
        <v>160</v>
      </c>
      <c r="CR171" s="30" t="s">
        <v>149</v>
      </c>
      <c r="CS171" s="30" t="s">
        <v>149</v>
      </c>
      <c r="CT171" s="30" t="s">
        <v>149</v>
      </c>
      <c r="CU171" s="30" t="s">
        <v>160</v>
      </c>
      <c r="CV171" s="30" t="s">
        <v>149</v>
      </c>
      <c r="CW171" s="30" t="s">
        <v>149</v>
      </c>
      <c r="CX171" s="30" t="s">
        <v>149</v>
      </c>
      <c r="CY171" s="30" t="s">
        <v>149</v>
      </c>
      <c r="CZ171" s="30" t="s">
        <v>149</v>
      </c>
      <c r="DA171" s="30" t="s">
        <v>149</v>
      </c>
      <c r="DB171" s="30" t="s">
        <v>160</v>
      </c>
      <c r="DC171" s="30" t="s">
        <v>149</v>
      </c>
      <c r="DD171" s="30" t="s">
        <v>160</v>
      </c>
      <c r="DE171" s="30" t="s">
        <v>160</v>
      </c>
      <c r="DF171" s="30" t="s">
        <v>149</v>
      </c>
      <c r="DG171" s="30" t="s">
        <v>149</v>
      </c>
      <c r="DH171" s="30" t="s">
        <v>149</v>
      </c>
      <c r="DI171" s="30" t="s">
        <v>149</v>
      </c>
      <c r="DJ171" s="30" t="s">
        <v>149</v>
      </c>
      <c r="DK171" s="30" t="s">
        <v>149</v>
      </c>
      <c r="DL171" s="30" t="s">
        <v>149</v>
      </c>
      <c r="DM171" s="30" t="s">
        <v>149</v>
      </c>
      <c r="DN171" s="30" t="s">
        <v>150</v>
      </c>
      <c r="DO171" s="30" t="s">
        <v>160</v>
      </c>
      <c r="DP171" s="30" t="s">
        <v>149</v>
      </c>
      <c r="DQ171" s="30" t="s">
        <v>160</v>
      </c>
      <c r="DR171" s="30" t="s">
        <v>149</v>
      </c>
      <c r="DS171" s="30" t="s">
        <v>160</v>
      </c>
      <c r="DT171" s="30" t="s">
        <v>149</v>
      </c>
      <c r="DU171" s="30" t="s">
        <v>149</v>
      </c>
      <c r="DV171" s="30" t="s">
        <v>149</v>
      </c>
      <c r="DW171" s="30" t="s">
        <v>160</v>
      </c>
      <c r="DX171" s="30" t="s">
        <v>149</v>
      </c>
      <c r="DY171" s="30" t="s">
        <v>149</v>
      </c>
      <c r="DZ171" s="30" t="s">
        <v>149</v>
      </c>
      <c r="EA171" s="30" t="s">
        <v>149</v>
      </c>
      <c r="EB171" s="30" t="s">
        <v>160</v>
      </c>
      <c r="EC171" s="30" t="s">
        <v>149</v>
      </c>
      <c r="ED171" s="30" t="s">
        <v>149</v>
      </c>
      <c r="EE171" s="30" t="s">
        <v>160</v>
      </c>
      <c r="EF171" s="30" t="s">
        <v>149</v>
      </c>
      <c r="EG171" s="30" t="s">
        <v>149</v>
      </c>
      <c r="EH171" s="30" t="s">
        <v>149</v>
      </c>
      <c r="EI171" s="30" t="s">
        <v>160</v>
      </c>
      <c r="EJ171" s="30" t="s">
        <v>149</v>
      </c>
      <c r="EK171" s="30" t="s">
        <v>160</v>
      </c>
      <c r="EL171" s="30" t="s">
        <v>1172</v>
      </c>
      <c r="EM171" s="30" t="s">
        <v>1173</v>
      </c>
      <c r="EN171" s="30" t="s">
        <v>1174</v>
      </c>
      <c r="EO171" s="30" t="s">
        <v>1175</v>
      </c>
      <c r="EP171" s="30" t="s">
        <v>1176</v>
      </c>
      <c r="EQ171" s="30" t="s">
        <v>1177</v>
      </c>
      <c r="ER171" s="30" t="s">
        <v>1178</v>
      </c>
      <c r="ES171" s="30" t="s">
        <v>1179</v>
      </c>
    </row>
    <row r="172" spans="1:234" s="2" customFormat="1" ht="22.5" customHeight="1" x14ac:dyDescent="0.35">
      <c r="A172" s="29">
        <v>170</v>
      </c>
      <c r="B172" s="30" t="s">
        <v>1180</v>
      </c>
      <c r="C172" s="31" t="s">
        <v>826</v>
      </c>
      <c r="D172" s="30" t="s">
        <v>846</v>
      </c>
      <c r="E172" s="30" t="s">
        <v>859</v>
      </c>
      <c r="F172" s="30">
        <v>54</v>
      </c>
      <c r="G172" s="30">
        <v>5</v>
      </c>
      <c r="H172" s="30" t="s">
        <v>157</v>
      </c>
      <c r="I172" s="30" t="s">
        <v>158</v>
      </c>
      <c r="J172" s="38">
        <v>4500000</v>
      </c>
      <c r="K172" s="38">
        <v>3500000</v>
      </c>
      <c r="L172" s="30" t="s">
        <v>173</v>
      </c>
      <c r="M172" s="30" t="s">
        <v>848</v>
      </c>
      <c r="N172" s="30">
        <v>250</v>
      </c>
      <c r="O172" s="30" t="s">
        <v>174</v>
      </c>
      <c r="P172" s="30" t="s">
        <v>1181</v>
      </c>
      <c r="Q172" s="30" t="s">
        <v>827</v>
      </c>
      <c r="R172" s="30" t="s">
        <v>149</v>
      </c>
      <c r="S172" s="30" t="s">
        <v>149</v>
      </c>
      <c r="T172" s="30" t="s">
        <v>149</v>
      </c>
      <c r="U172" s="30" t="s">
        <v>149</v>
      </c>
      <c r="V172" s="30" t="s">
        <v>149</v>
      </c>
      <c r="W172" s="30" t="s">
        <v>149</v>
      </c>
      <c r="X172" s="30" t="s">
        <v>149</v>
      </c>
      <c r="Y172" s="30" t="s">
        <v>149</v>
      </c>
      <c r="Z172" s="30" t="s">
        <v>149</v>
      </c>
      <c r="AA172" s="30" t="s">
        <v>149</v>
      </c>
      <c r="AB172" s="30" t="s">
        <v>149</v>
      </c>
      <c r="AC172" s="30" t="s">
        <v>149</v>
      </c>
      <c r="AD172" s="30" t="s">
        <v>149</v>
      </c>
      <c r="AE172" s="30" t="s">
        <v>149</v>
      </c>
      <c r="AF172" s="30" t="s">
        <v>149</v>
      </c>
      <c r="AG172" s="30" t="s">
        <v>149</v>
      </c>
      <c r="AH172" s="30" t="s">
        <v>149</v>
      </c>
      <c r="AI172" s="30" t="s">
        <v>149</v>
      </c>
      <c r="AJ172" s="30" t="s">
        <v>149</v>
      </c>
      <c r="AK172" s="30" t="s">
        <v>149</v>
      </c>
      <c r="AL172" s="30" t="s">
        <v>149</v>
      </c>
      <c r="AM172" s="30" t="s">
        <v>149</v>
      </c>
      <c r="AN172" s="30" t="s">
        <v>149</v>
      </c>
      <c r="AO172" s="30" t="s">
        <v>149</v>
      </c>
      <c r="AP172" s="30" t="s">
        <v>149</v>
      </c>
      <c r="AQ172" s="30" t="s">
        <v>149</v>
      </c>
      <c r="AR172" s="30" t="s">
        <v>149</v>
      </c>
      <c r="AS172" s="30" t="s">
        <v>149</v>
      </c>
      <c r="AT172" s="30" t="s">
        <v>149</v>
      </c>
      <c r="AU172" s="30" t="s">
        <v>149</v>
      </c>
      <c r="AV172" s="30" t="s">
        <v>149</v>
      </c>
      <c r="AW172" s="30" t="s">
        <v>149</v>
      </c>
      <c r="AX172" s="30" t="s">
        <v>149</v>
      </c>
      <c r="AY172" s="30" t="s">
        <v>149</v>
      </c>
      <c r="AZ172" s="30" t="s">
        <v>149</v>
      </c>
      <c r="BA172" s="30" t="s">
        <v>149</v>
      </c>
      <c r="BB172" s="30" t="s">
        <v>149</v>
      </c>
      <c r="BC172" s="51" t="s">
        <v>149</v>
      </c>
      <c r="BD172" s="30" t="s">
        <v>149</v>
      </c>
      <c r="BE172" s="30" t="s">
        <v>149</v>
      </c>
      <c r="BF172" s="30" t="s">
        <v>149</v>
      </c>
      <c r="BG172" s="30" t="s">
        <v>203</v>
      </c>
      <c r="BH172" s="30" t="s">
        <v>149</v>
      </c>
      <c r="BI172" s="30" t="s">
        <v>149</v>
      </c>
      <c r="BJ172" s="30" t="s">
        <v>149</v>
      </c>
      <c r="BK172" s="30" t="s">
        <v>149</v>
      </c>
      <c r="BL172" s="30" t="s">
        <v>148</v>
      </c>
      <c r="BM172" s="30" t="s">
        <v>203</v>
      </c>
      <c r="BN172" s="30" t="s">
        <v>149</v>
      </c>
      <c r="BO172" s="30" t="s">
        <v>323</v>
      </c>
      <c r="BP172" s="30" t="s">
        <v>323</v>
      </c>
      <c r="BQ172" s="30" t="s">
        <v>323</v>
      </c>
      <c r="BR172" s="46" t="s">
        <v>323</v>
      </c>
      <c r="BS172" s="30" t="s">
        <v>323</v>
      </c>
      <c r="BT172" s="30" t="s">
        <v>149</v>
      </c>
      <c r="BU172" s="30" t="s">
        <v>149</v>
      </c>
      <c r="BV172" s="30" t="s">
        <v>150</v>
      </c>
      <c r="BW172" s="30" t="s">
        <v>149</v>
      </c>
      <c r="BX172" s="30" t="s">
        <v>149</v>
      </c>
      <c r="BY172" s="30" t="s">
        <v>149</v>
      </c>
      <c r="BZ172" s="30" t="s">
        <v>149</v>
      </c>
      <c r="CA172" s="30" t="s">
        <v>149</v>
      </c>
      <c r="CB172" s="30" t="s">
        <v>149</v>
      </c>
      <c r="CC172" s="30" t="s">
        <v>149</v>
      </c>
      <c r="CD172" s="30" t="s">
        <v>149</v>
      </c>
      <c r="CE172" s="30" t="s">
        <v>149</v>
      </c>
      <c r="CF172" s="30" t="s">
        <v>149</v>
      </c>
      <c r="CG172" s="30" t="s">
        <v>149</v>
      </c>
      <c r="CH172" s="30" t="s">
        <v>149</v>
      </c>
      <c r="CI172" s="30" t="s">
        <v>149</v>
      </c>
      <c r="CJ172" s="30" t="s">
        <v>149</v>
      </c>
      <c r="CK172" s="30" t="s">
        <v>149</v>
      </c>
      <c r="CL172" s="30" t="s">
        <v>149</v>
      </c>
      <c r="CM172" s="30" t="s">
        <v>149</v>
      </c>
      <c r="CN172" s="30" t="s">
        <v>149</v>
      </c>
      <c r="CO172" s="30" t="s">
        <v>149</v>
      </c>
      <c r="CP172" s="30" t="s">
        <v>149</v>
      </c>
      <c r="CQ172" s="30" t="s">
        <v>149</v>
      </c>
      <c r="CR172" s="30" t="s">
        <v>149</v>
      </c>
      <c r="CS172" s="30" t="s">
        <v>149</v>
      </c>
      <c r="CT172" s="30" t="s">
        <v>149</v>
      </c>
      <c r="CU172" s="30" t="s">
        <v>149</v>
      </c>
      <c r="CV172" s="30" t="s">
        <v>149</v>
      </c>
      <c r="CW172" s="30" t="s">
        <v>149</v>
      </c>
      <c r="CX172" s="30" t="s">
        <v>149</v>
      </c>
      <c r="CY172" s="30" t="s">
        <v>149</v>
      </c>
      <c r="CZ172" s="30" t="s">
        <v>149</v>
      </c>
      <c r="DA172" s="30" t="s">
        <v>149</v>
      </c>
      <c r="DB172" s="30" t="s">
        <v>149</v>
      </c>
      <c r="DC172" s="30" t="s">
        <v>149</v>
      </c>
      <c r="DD172" s="30" t="s">
        <v>149</v>
      </c>
      <c r="DE172" s="30" t="s">
        <v>149</v>
      </c>
      <c r="DF172" s="30" t="s">
        <v>149</v>
      </c>
      <c r="DG172" s="30" t="s">
        <v>149</v>
      </c>
      <c r="DH172" s="30" t="s">
        <v>203</v>
      </c>
      <c r="DI172" s="30" t="s">
        <v>149</v>
      </c>
      <c r="DJ172" s="30" t="s">
        <v>159</v>
      </c>
      <c r="DK172" s="30" t="s">
        <v>159</v>
      </c>
      <c r="DL172" s="30" t="s">
        <v>159</v>
      </c>
      <c r="DM172" s="30" t="s">
        <v>159</v>
      </c>
      <c r="DN172" s="30" t="s">
        <v>150</v>
      </c>
      <c r="DO172" s="2" t="s">
        <v>149</v>
      </c>
      <c r="DP172" s="2" t="s">
        <v>149</v>
      </c>
      <c r="DQ172" s="2" t="s">
        <v>149</v>
      </c>
      <c r="DR172" s="2" t="s">
        <v>149</v>
      </c>
      <c r="DS172" s="2" t="s">
        <v>149</v>
      </c>
      <c r="DT172" s="2" t="s">
        <v>149</v>
      </c>
      <c r="DU172" s="2" t="s">
        <v>149</v>
      </c>
      <c r="DV172" s="2" t="s">
        <v>149</v>
      </c>
      <c r="DW172" s="2" t="s">
        <v>149</v>
      </c>
      <c r="DX172" s="2" t="s">
        <v>149</v>
      </c>
      <c r="DY172" s="2" t="s">
        <v>149</v>
      </c>
      <c r="DZ172" s="2" t="s">
        <v>149</v>
      </c>
      <c r="EA172" s="2" t="s">
        <v>149</v>
      </c>
      <c r="EB172" s="2" t="s">
        <v>149</v>
      </c>
      <c r="EC172" s="2" t="s">
        <v>149</v>
      </c>
      <c r="ED172" s="2" t="s">
        <v>149</v>
      </c>
      <c r="EE172" s="2" t="s">
        <v>149</v>
      </c>
      <c r="EF172" s="2" t="s">
        <v>149</v>
      </c>
      <c r="EG172" s="2" t="s">
        <v>149</v>
      </c>
      <c r="EH172" s="2" t="s">
        <v>149</v>
      </c>
      <c r="EI172" s="2" t="s">
        <v>149</v>
      </c>
      <c r="EJ172" s="2" t="s">
        <v>149</v>
      </c>
      <c r="EK172" s="2" t="s">
        <v>149</v>
      </c>
      <c r="EL172" s="30" t="s">
        <v>1182</v>
      </c>
      <c r="EM172" s="30" t="s">
        <v>274</v>
      </c>
      <c r="EN172" s="30" t="s">
        <v>1131</v>
      </c>
      <c r="EO172" s="30" t="s">
        <v>818</v>
      </c>
      <c r="EP172" s="30" t="s">
        <v>1132</v>
      </c>
      <c r="EQ172" s="30" t="s">
        <v>1133</v>
      </c>
      <c r="ER172" s="30" t="s">
        <v>1134</v>
      </c>
      <c r="ES172" s="30" t="s">
        <v>274</v>
      </c>
    </row>
    <row r="173" spans="1:234" s="2" customFormat="1" ht="22.5" customHeight="1" x14ac:dyDescent="0.35">
      <c r="A173" s="29">
        <v>171</v>
      </c>
      <c r="B173" s="30" t="s">
        <v>1183</v>
      </c>
      <c r="C173" s="31" t="s">
        <v>826</v>
      </c>
      <c r="D173" s="30" t="s">
        <v>846</v>
      </c>
      <c r="E173" s="30" t="s">
        <v>859</v>
      </c>
      <c r="F173" s="30">
        <v>45</v>
      </c>
      <c r="G173" s="30">
        <v>4</v>
      </c>
      <c r="H173" s="30" t="s">
        <v>157</v>
      </c>
      <c r="I173" s="30" t="s">
        <v>158</v>
      </c>
      <c r="J173" s="38">
        <v>4500000</v>
      </c>
      <c r="K173" s="38">
        <v>3500000</v>
      </c>
      <c r="L173" s="30" t="s">
        <v>318</v>
      </c>
      <c r="M173" s="30" t="s">
        <v>848</v>
      </c>
      <c r="N173" s="30">
        <v>135</v>
      </c>
      <c r="O173" s="30" t="s">
        <v>356</v>
      </c>
      <c r="P173" s="30" t="s">
        <v>889</v>
      </c>
      <c r="Q173" s="30" t="s">
        <v>827</v>
      </c>
      <c r="R173" s="30" t="s">
        <v>149</v>
      </c>
      <c r="S173" s="30" t="s">
        <v>149</v>
      </c>
      <c r="T173" s="30" t="s">
        <v>149</v>
      </c>
      <c r="U173" s="30" t="s">
        <v>149</v>
      </c>
      <c r="V173" s="30" t="s">
        <v>149</v>
      </c>
      <c r="W173" s="30" t="s">
        <v>149</v>
      </c>
      <c r="X173" s="30" t="s">
        <v>149</v>
      </c>
      <c r="Y173" s="30" t="s">
        <v>149</v>
      </c>
      <c r="Z173" s="30" t="s">
        <v>149</v>
      </c>
      <c r="AA173" s="30" t="s">
        <v>149</v>
      </c>
      <c r="AB173" s="30" t="s">
        <v>149</v>
      </c>
      <c r="AC173" s="30" t="s">
        <v>149</v>
      </c>
      <c r="AD173" s="30" t="s">
        <v>149</v>
      </c>
      <c r="AE173" s="30" t="s">
        <v>149</v>
      </c>
      <c r="AF173" s="30" t="s">
        <v>149</v>
      </c>
      <c r="AG173" s="30" t="s">
        <v>149</v>
      </c>
      <c r="AH173" s="30" t="s">
        <v>149</v>
      </c>
      <c r="AI173" s="30" t="s">
        <v>149</v>
      </c>
      <c r="AJ173" s="30" t="s">
        <v>149</v>
      </c>
      <c r="AK173" s="30" t="s">
        <v>149</v>
      </c>
      <c r="AL173" s="30" t="s">
        <v>149</v>
      </c>
      <c r="AM173" s="30" t="s">
        <v>149</v>
      </c>
      <c r="AN173" s="30" t="s">
        <v>149</v>
      </c>
      <c r="AO173" s="30" t="s">
        <v>149</v>
      </c>
      <c r="AP173" s="30" t="s">
        <v>149</v>
      </c>
      <c r="AQ173" s="30" t="s">
        <v>149</v>
      </c>
      <c r="AR173" s="30" t="s">
        <v>149</v>
      </c>
      <c r="AS173" s="30" t="s">
        <v>149</v>
      </c>
      <c r="AT173" s="30" t="s">
        <v>149</v>
      </c>
      <c r="AU173" s="30" t="s">
        <v>149</v>
      </c>
      <c r="AV173" s="30" t="s">
        <v>149</v>
      </c>
      <c r="AW173" s="30" t="s">
        <v>149</v>
      </c>
      <c r="AX173" s="30" t="s">
        <v>149</v>
      </c>
      <c r="AY173" s="30" t="s">
        <v>149</v>
      </c>
      <c r="AZ173" s="30" t="s">
        <v>149</v>
      </c>
      <c r="BA173" s="30" t="s">
        <v>149</v>
      </c>
      <c r="BB173" s="30" t="s">
        <v>149</v>
      </c>
      <c r="BC173" s="51" t="s">
        <v>149</v>
      </c>
      <c r="BD173" s="30" t="s">
        <v>149</v>
      </c>
      <c r="BE173" s="30" t="s">
        <v>149</v>
      </c>
      <c r="BF173" s="30" t="s">
        <v>149</v>
      </c>
      <c r="BG173" s="30" t="s">
        <v>203</v>
      </c>
      <c r="BH173" s="30" t="s">
        <v>149</v>
      </c>
      <c r="BI173" s="30" t="s">
        <v>149</v>
      </c>
      <c r="BJ173" s="30" t="s">
        <v>149</v>
      </c>
      <c r="BK173" s="30" t="s">
        <v>149</v>
      </c>
      <c r="BL173" s="30" t="s">
        <v>148</v>
      </c>
      <c r="BM173" s="30" t="s">
        <v>203</v>
      </c>
      <c r="BN173" s="30" t="s">
        <v>149</v>
      </c>
      <c r="BO173" s="2" t="s">
        <v>323</v>
      </c>
      <c r="BP173" s="2" t="s">
        <v>323</v>
      </c>
      <c r="BQ173" s="2" t="s">
        <v>323</v>
      </c>
      <c r="BR173" s="2" t="s">
        <v>323</v>
      </c>
      <c r="BS173" s="2" t="s">
        <v>323</v>
      </c>
      <c r="BT173" s="30" t="s">
        <v>149</v>
      </c>
      <c r="BU173" s="30" t="s">
        <v>149</v>
      </c>
      <c r="BV173" s="30" t="s">
        <v>150</v>
      </c>
      <c r="BW173" s="30" t="s">
        <v>149</v>
      </c>
      <c r="BX173" s="30" t="s">
        <v>149</v>
      </c>
      <c r="BY173" s="30" t="s">
        <v>149</v>
      </c>
      <c r="BZ173" s="30" t="s">
        <v>149</v>
      </c>
      <c r="CA173" s="30" t="s">
        <v>149</v>
      </c>
      <c r="CB173" s="30" t="s">
        <v>149</v>
      </c>
      <c r="CC173" s="30" t="s">
        <v>149</v>
      </c>
      <c r="CD173" s="30" t="s">
        <v>149</v>
      </c>
      <c r="CE173" s="30" t="s">
        <v>149</v>
      </c>
      <c r="CF173" s="30" t="s">
        <v>149</v>
      </c>
      <c r="CG173" s="30" t="s">
        <v>149</v>
      </c>
      <c r="CH173" s="30" t="s">
        <v>149</v>
      </c>
      <c r="CI173" s="30" t="s">
        <v>149</v>
      </c>
      <c r="CJ173" s="30" t="s">
        <v>149</v>
      </c>
      <c r="CK173" s="30" t="s">
        <v>149</v>
      </c>
      <c r="CL173" s="30" t="s">
        <v>149</v>
      </c>
      <c r="CM173" s="30" t="s">
        <v>149</v>
      </c>
      <c r="CN173" s="30" t="s">
        <v>149</v>
      </c>
      <c r="CO173" s="30" t="s">
        <v>149</v>
      </c>
      <c r="CP173" s="30" t="s">
        <v>149</v>
      </c>
      <c r="CQ173" s="30" t="s">
        <v>149</v>
      </c>
      <c r="CR173" s="30" t="s">
        <v>149</v>
      </c>
      <c r="CS173" s="30" t="s">
        <v>149</v>
      </c>
      <c r="CT173" s="30" t="s">
        <v>149</v>
      </c>
      <c r="CU173" s="30" t="s">
        <v>149</v>
      </c>
      <c r="CV173" s="30" t="s">
        <v>149</v>
      </c>
      <c r="CW173" s="30" t="s">
        <v>149</v>
      </c>
      <c r="CX173" s="30" t="s">
        <v>149</v>
      </c>
      <c r="CY173" s="30" t="s">
        <v>149</v>
      </c>
      <c r="CZ173" s="30" t="s">
        <v>149</v>
      </c>
      <c r="DA173" s="30" t="s">
        <v>149</v>
      </c>
      <c r="DB173" s="30" t="s">
        <v>149</v>
      </c>
      <c r="DC173" s="30" t="s">
        <v>149</v>
      </c>
      <c r="DD173" s="30" t="s">
        <v>149</v>
      </c>
      <c r="DE173" s="30" t="s">
        <v>149</v>
      </c>
      <c r="DF173" s="30" t="s">
        <v>149</v>
      </c>
      <c r="DG173" s="30" t="s">
        <v>149</v>
      </c>
      <c r="DH173" s="30" t="s">
        <v>203</v>
      </c>
      <c r="DI173" s="30" t="s">
        <v>149</v>
      </c>
      <c r="DJ173" s="30" t="s">
        <v>159</v>
      </c>
      <c r="DK173" s="30" t="s">
        <v>159</v>
      </c>
      <c r="DL173" s="30" t="s">
        <v>159</v>
      </c>
      <c r="DM173" s="30" t="s">
        <v>159</v>
      </c>
      <c r="DN173" s="30" t="s">
        <v>150</v>
      </c>
      <c r="DO173" s="2" t="s">
        <v>149</v>
      </c>
      <c r="DP173" s="2" t="s">
        <v>149</v>
      </c>
      <c r="DQ173" s="2" t="s">
        <v>149</v>
      </c>
      <c r="DR173" s="2" t="s">
        <v>149</v>
      </c>
      <c r="DS173" s="2" t="s">
        <v>149</v>
      </c>
      <c r="DT173" s="2" t="s">
        <v>149</v>
      </c>
      <c r="DU173" s="2" t="s">
        <v>149</v>
      </c>
      <c r="DV173" s="2" t="s">
        <v>149</v>
      </c>
      <c r="DW173" s="2" t="s">
        <v>149</v>
      </c>
      <c r="DX173" s="2" t="s">
        <v>149</v>
      </c>
      <c r="DY173" s="2" t="s">
        <v>149</v>
      </c>
      <c r="DZ173" s="2" t="s">
        <v>149</v>
      </c>
      <c r="EA173" s="2" t="s">
        <v>149</v>
      </c>
      <c r="EB173" s="2" t="s">
        <v>149</v>
      </c>
      <c r="EC173" s="2" t="s">
        <v>149</v>
      </c>
      <c r="ED173" s="2" t="s">
        <v>149</v>
      </c>
      <c r="EE173" s="2" t="s">
        <v>149</v>
      </c>
      <c r="EF173" s="2" t="s">
        <v>149</v>
      </c>
      <c r="EG173" s="2" t="s">
        <v>149</v>
      </c>
      <c r="EH173" s="2" t="s">
        <v>149</v>
      </c>
      <c r="EI173" s="2" t="s">
        <v>149</v>
      </c>
      <c r="EJ173" s="2" t="s">
        <v>149</v>
      </c>
      <c r="EK173" s="2" t="s">
        <v>149</v>
      </c>
      <c r="EL173" s="30" t="s">
        <v>1182</v>
      </c>
      <c r="EM173" s="30" t="s">
        <v>274</v>
      </c>
      <c r="EN173" s="30" t="s">
        <v>1131</v>
      </c>
      <c r="EO173" s="30" t="s">
        <v>818</v>
      </c>
      <c r="EP173" s="30" t="s">
        <v>1132</v>
      </c>
      <c r="EQ173" s="30" t="s">
        <v>1133</v>
      </c>
      <c r="ER173" s="30" t="s">
        <v>1134</v>
      </c>
      <c r="ES173" s="30" t="s">
        <v>274</v>
      </c>
    </row>
    <row r="174" spans="1:234" s="25" customFormat="1" ht="22.5" customHeight="1" x14ac:dyDescent="0.35">
      <c r="A174" s="34">
        <v>172</v>
      </c>
      <c r="B174" s="56" t="s">
        <v>1397</v>
      </c>
      <c r="C174" s="57" t="s">
        <v>945</v>
      </c>
      <c r="D174" s="56" t="s">
        <v>846</v>
      </c>
      <c r="E174" s="56" t="s">
        <v>1398</v>
      </c>
      <c r="F174" s="56">
        <v>46</v>
      </c>
      <c r="G174" s="56">
        <v>5</v>
      </c>
      <c r="H174" s="56" t="s">
        <v>344</v>
      </c>
      <c r="I174" s="56" t="s">
        <v>172</v>
      </c>
      <c r="J174" s="58">
        <v>8000000</v>
      </c>
      <c r="K174" s="58">
        <v>6000000</v>
      </c>
      <c r="L174" s="56" t="s">
        <v>173</v>
      </c>
      <c r="M174" s="56" t="s">
        <v>147</v>
      </c>
      <c r="N174" s="56">
        <v>245</v>
      </c>
      <c r="O174" s="56" t="s">
        <v>1349</v>
      </c>
      <c r="P174" s="56" t="s">
        <v>889</v>
      </c>
      <c r="Q174" s="56" t="s">
        <v>827</v>
      </c>
      <c r="R174" s="56" t="s">
        <v>149</v>
      </c>
      <c r="S174" s="56" t="s">
        <v>149</v>
      </c>
      <c r="T174" s="56" t="s">
        <v>149</v>
      </c>
      <c r="U174" s="56" t="s">
        <v>149</v>
      </c>
      <c r="V174" s="56" t="s">
        <v>149</v>
      </c>
      <c r="W174" s="56" t="s">
        <v>149</v>
      </c>
      <c r="X174" s="56" t="s">
        <v>149</v>
      </c>
      <c r="Y174" s="56" t="s">
        <v>149</v>
      </c>
      <c r="Z174" s="56" t="s">
        <v>149</v>
      </c>
      <c r="AA174" s="56" t="s">
        <v>149</v>
      </c>
      <c r="AB174" s="56" t="s">
        <v>149</v>
      </c>
      <c r="AC174" s="56" t="s">
        <v>149</v>
      </c>
      <c r="AD174" s="56" t="s">
        <v>149</v>
      </c>
      <c r="AE174" s="56" t="s">
        <v>149</v>
      </c>
      <c r="AF174" s="56" t="s">
        <v>149</v>
      </c>
      <c r="AG174" s="56" t="s">
        <v>149</v>
      </c>
      <c r="AH174" s="56" t="s">
        <v>149</v>
      </c>
      <c r="AI174" s="56" t="s">
        <v>149</v>
      </c>
      <c r="AJ174" s="56" t="s">
        <v>149</v>
      </c>
      <c r="AK174" s="56" t="s">
        <v>149</v>
      </c>
      <c r="AL174" s="56" t="s">
        <v>149</v>
      </c>
      <c r="AM174" s="56" t="s">
        <v>149</v>
      </c>
      <c r="AN174" s="56" t="s">
        <v>149</v>
      </c>
      <c r="AO174" s="56" t="s">
        <v>148</v>
      </c>
      <c r="AP174" s="56" t="s">
        <v>149</v>
      </c>
      <c r="AQ174" s="56" t="s">
        <v>149</v>
      </c>
      <c r="AR174" s="56" t="s">
        <v>149</v>
      </c>
      <c r="AS174" s="56" t="s">
        <v>149</v>
      </c>
      <c r="AT174" s="56" t="s">
        <v>149</v>
      </c>
      <c r="AU174" s="56" t="s">
        <v>149</v>
      </c>
      <c r="AV174" s="56" t="s">
        <v>149</v>
      </c>
      <c r="AW174" s="56" t="s">
        <v>148</v>
      </c>
      <c r="AX174" s="56" t="s">
        <v>149</v>
      </c>
      <c r="AY174" s="56" t="s">
        <v>149</v>
      </c>
      <c r="AZ174" s="56" t="s">
        <v>149</v>
      </c>
      <c r="BA174" s="56" t="s">
        <v>149</v>
      </c>
      <c r="BB174" s="56" t="s">
        <v>149</v>
      </c>
      <c r="BC174" s="51" t="s">
        <v>149</v>
      </c>
      <c r="BD174" s="56" t="s">
        <v>149</v>
      </c>
      <c r="BE174" s="56" t="s">
        <v>149</v>
      </c>
      <c r="BF174" s="56" t="s">
        <v>149</v>
      </c>
      <c r="BG174" s="56" t="s">
        <v>149</v>
      </c>
      <c r="BH174" s="56" t="s">
        <v>149</v>
      </c>
      <c r="BI174" s="56" t="s">
        <v>149</v>
      </c>
      <c r="BJ174" s="56" t="s">
        <v>323</v>
      </c>
      <c r="BK174" s="56" t="s">
        <v>149</v>
      </c>
      <c r="BL174" s="56" t="s">
        <v>149</v>
      </c>
      <c r="BM174" s="56" t="s">
        <v>149</v>
      </c>
      <c r="BN174" s="56" t="s">
        <v>149</v>
      </c>
      <c r="BO174" s="56" t="s">
        <v>150</v>
      </c>
      <c r="BP174" s="56" t="s">
        <v>149</v>
      </c>
      <c r="BQ174" s="56" t="s">
        <v>150</v>
      </c>
      <c r="BR174" s="56" t="s">
        <v>150</v>
      </c>
      <c r="BS174" s="56" t="s">
        <v>150</v>
      </c>
      <c r="BT174" s="56" t="s">
        <v>149</v>
      </c>
      <c r="BU174" s="56" t="s">
        <v>150</v>
      </c>
      <c r="BV174" s="56" t="s">
        <v>150</v>
      </c>
      <c r="BW174" s="56" t="s">
        <v>149</v>
      </c>
      <c r="BX174" s="56" t="s">
        <v>149</v>
      </c>
      <c r="BY174" s="56" t="s">
        <v>149</v>
      </c>
      <c r="BZ174" s="56" t="s">
        <v>149</v>
      </c>
      <c r="CA174" s="56" t="s">
        <v>149</v>
      </c>
      <c r="CB174" s="56" t="s">
        <v>149</v>
      </c>
      <c r="CC174" s="56" t="s">
        <v>149</v>
      </c>
      <c r="CD174" s="56" t="s">
        <v>149</v>
      </c>
      <c r="CE174" s="56" t="s">
        <v>149</v>
      </c>
      <c r="CF174" s="56" t="s">
        <v>149</v>
      </c>
      <c r="CG174" s="56" t="s">
        <v>149</v>
      </c>
      <c r="CH174" s="56" t="s">
        <v>149</v>
      </c>
      <c r="CI174" s="56" t="s">
        <v>149</v>
      </c>
      <c r="CJ174" s="56" t="s">
        <v>149</v>
      </c>
      <c r="CK174" s="56" t="s">
        <v>149</v>
      </c>
      <c r="CL174" s="56" t="s">
        <v>149</v>
      </c>
      <c r="CM174" s="56" t="s">
        <v>150</v>
      </c>
      <c r="CN174" s="56" t="s">
        <v>149</v>
      </c>
      <c r="CO174" s="56" t="s">
        <v>149</v>
      </c>
      <c r="CP174" s="56" t="s">
        <v>149</v>
      </c>
      <c r="CQ174" s="56" t="s">
        <v>149</v>
      </c>
      <c r="CR174" s="56" t="s">
        <v>149</v>
      </c>
      <c r="CS174" s="56" t="s">
        <v>149</v>
      </c>
      <c r="CT174" s="56" t="s">
        <v>149</v>
      </c>
      <c r="CU174" s="56" t="s">
        <v>149</v>
      </c>
      <c r="CV174" s="56" t="s">
        <v>149</v>
      </c>
      <c r="CW174" s="56" t="s">
        <v>149</v>
      </c>
      <c r="CX174" s="56" t="s">
        <v>149</v>
      </c>
      <c r="CY174" s="56" t="s">
        <v>149</v>
      </c>
      <c r="CZ174" s="56" t="s">
        <v>149</v>
      </c>
      <c r="DA174" s="56" t="s">
        <v>149</v>
      </c>
      <c r="DB174" s="56" t="s">
        <v>149</v>
      </c>
      <c r="DC174" s="56" t="s">
        <v>149</v>
      </c>
      <c r="DD174" s="56" t="s">
        <v>149</v>
      </c>
      <c r="DE174" s="56" t="s">
        <v>149</v>
      </c>
      <c r="DF174" s="56" t="s">
        <v>149</v>
      </c>
      <c r="DG174" s="56" t="s">
        <v>149</v>
      </c>
      <c r="DH174" s="56" t="s">
        <v>149</v>
      </c>
      <c r="DI174" s="56" t="s">
        <v>149</v>
      </c>
      <c r="DJ174" s="56" t="s">
        <v>149</v>
      </c>
      <c r="DK174" s="56" t="s">
        <v>149</v>
      </c>
      <c r="DL174" s="56" t="s">
        <v>149</v>
      </c>
      <c r="DM174" s="56" t="s">
        <v>323</v>
      </c>
      <c r="DN174" s="56" t="s">
        <v>149</v>
      </c>
      <c r="DO174" s="56" t="s">
        <v>149</v>
      </c>
      <c r="DP174" s="56" t="s">
        <v>149</v>
      </c>
      <c r="DQ174" s="56" t="s">
        <v>149</v>
      </c>
      <c r="DR174" s="56" t="s">
        <v>149</v>
      </c>
      <c r="DS174" s="56" t="s">
        <v>149</v>
      </c>
      <c r="DT174" s="56" t="s">
        <v>149</v>
      </c>
      <c r="DU174" s="56" t="s">
        <v>149</v>
      </c>
      <c r="DV174" s="56" t="s">
        <v>149</v>
      </c>
      <c r="DW174" s="56" t="s">
        <v>149</v>
      </c>
      <c r="DX174" s="56" t="s">
        <v>149</v>
      </c>
      <c r="DY174" s="56" t="s">
        <v>149</v>
      </c>
      <c r="DZ174" s="56" t="s">
        <v>150</v>
      </c>
      <c r="EA174" s="56" t="s">
        <v>203</v>
      </c>
      <c r="EB174" s="56" t="s">
        <v>149</v>
      </c>
      <c r="EC174" s="56" t="s">
        <v>149</v>
      </c>
      <c r="ED174" s="56" t="s">
        <v>149</v>
      </c>
      <c r="EE174" s="56" t="s">
        <v>149</v>
      </c>
      <c r="EF174" s="56" t="s">
        <v>203</v>
      </c>
      <c r="EG174" s="56" t="s">
        <v>149</v>
      </c>
      <c r="EH174" s="56" t="s">
        <v>149</v>
      </c>
      <c r="EI174" s="56" t="s">
        <v>149</v>
      </c>
      <c r="EJ174" s="56" t="s">
        <v>149</v>
      </c>
      <c r="EK174" s="56" t="s">
        <v>149</v>
      </c>
      <c r="EL174" s="56" t="s">
        <v>1399</v>
      </c>
      <c r="EM174" s="56" t="s">
        <v>411</v>
      </c>
      <c r="EN174" s="56" t="s">
        <v>1400</v>
      </c>
      <c r="EO174" s="56" t="s">
        <v>1401</v>
      </c>
      <c r="EP174" s="56" t="s">
        <v>1402</v>
      </c>
      <c r="EQ174" s="56" t="s">
        <v>1403</v>
      </c>
      <c r="ER174" s="56" t="s">
        <v>386</v>
      </c>
      <c r="ES174" s="56" t="s">
        <v>411</v>
      </c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</row>
    <row r="175" spans="1:234" s="25" customFormat="1" ht="22.5" customHeight="1" x14ac:dyDescent="0.35">
      <c r="A175" s="34">
        <v>173</v>
      </c>
      <c r="B175" s="17" t="s">
        <v>1404</v>
      </c>
      <c r="C175" s="57" t="s">
        <v>945</v>
      </c>
      <c r="D175" s="17" t="s">
        <v>368</v>
      </c>
      <c r="E175" s="56" t="s">
        <v>1398</v>
      </c>
      <c r="F175" s="17">
        <v>41</v>
      </c>
      <c r="G175" s="17">
        <v>5</v>
      </c>
      <c r="H175" s="17" t="s">
        <v>157</v>
      </c>
      <c r="I175" s="17" t="s">
        <v>172</v>
      </c>
      <c r="J175" s="59">
        <v>8600000</v>
      </c>
      <c r="K175" s="59">
        <v>5500000</v>
      </c>
      <c r="L175" s="17" t="s">
        <v>173</v>
      </c>
      <c r="M175" s="17" t="s">
        <v>147</v>
      </c>
      <c r="N175" s="17">
        <v>250</v>
      </c>
      <c r="O175" s="17" t="s">
        <v>1405</v>
      </c>
      <c r="P175" s="17" t="s">
        <v>889</v>
      </c>
      <c r="Q175" s="17" t="s">
        <v>827</v>
      </c>
      <c r="R175" s="60" t="s">
        <v>149</v>
      </c>
      <c r="S175" s="60" t="s">
        <v>149</v>
      </c>
      <c r="T175" s="60" t="s">
        <v>149</v>
      </c>
      <c r="U175" s="60" t="s">
        <v>149</v>
      </c>
      <c r="V175" s="60" t="s">
        <v>203</v>
      </c>
      <c r="W175" s="60" t="s">
        <v>149</v>
      </c>
      <c r="X175" s="60" t="s">
        <v>203</v>
      </c>
      <c r="Y175" s="60" t="s">
        <v>149</v>
      </c>
      <c r="Z175" s="60" t="s">
        <v>149</v>
      </c>
      <c r="AA175" s="60" t="s">
        <v>149</v>
      </c>
      <c r="AB175" s="60" t="s">
        <v>149</v>
      </c>
      <c r="AC175" s="60" t="s">
        <v>149</v>
      </c>
      <c r="AD175" s="60" t="s">
        <v>203</v>
      </c>
      <c r="AE175" s="60" t="s">
        <v>203</v>
      </c>
      <c r="AF175" s="60" t="s">
        <v>203</v>
      </c>
      <c r="AG175" s="60" t="s">
        <v>149</v>
      </c>
      <c r="AH175" s="60" t="s">
        <v>149</v>
      </c>
      <c r="AI175" s="60" t="s">
        <v>149</v>
      </c>
      <c r="AJ175" s="56" t="s">
        <v>149</v>
      </c>
      <c r="AK175" s="56" t="s">
        <v>149</v>
      </c>
      <c r="AL175" s="56" t="s">
        <v>149</v>
      </c>
      <c r="AM175" s="56" t="s">
        <v>149</v>
      </c>
      <c r="AN175" s="56" t="s">
        <v>149</v>
      </c>
      <c r="AO175" s="56" t="s">
        <v>149</v>
      </c>
      <c r="AP175" s="56" t="s">
        <v>149</v>
      </c>
      <c r="AQ175" s="56" t="s">
        <v>149</v>
      </c>
      <c r="AR175" s="56" t="s">
        <v>149</v>
      </c>
      <c r="AS175" s="56" t="s">
        <v>149</v>
      </c>
      <c r="AT175" s="56" t="s">
        <v>149</v>
      </c>
      <c r="AU175" s="56" t="s">
        <v>149</v>
      </c>
      <c r="AV175" s="56" t="s">
        <v>149</v>
      </c>
      <c r="AW175" s="56" t="s">
        <v>149</v>
      </c>
      <c r="AX175" s="56" t="s">
        <v>149</v>
      </c>
      <c r="AY175" s="56" t="s">
        <v>149</v>
      </c>
      <c r="AZ175" s="60" t="s">
        <v>203</v>
      </c>
      <c r="BA175" s="60" t="s">
        <v>203</v>
      </c>
      <c r="BB175" s="60" t="s">
        <v>149</v>
      </c>
      <c r="BC175" s="51" t="s">
        <v>149</v>
      </c>
      <c r="BD175" s="60" t="s">
        <v>149</v>
      </c>
      <c r="BE175" s="60" t="s">
        <v>149</v>
      </c>
      <c r="BF175" s="60" t="s">
        <v>149</v>
      </c>
      <c r="BG175" s="60" t="s">
        <v>149</v>
      </c>
      <c r="BH175" s="60" t="s">
        <v>149</v>
      </c>
      <c r="BI175" s="60" t="s">
        <v>149</v>
      </c>
      <c r="BJ175" s="17" t="s">
        <v>323</v>
      </c>
      <c r="BK175" s="17" t="s">
        <v>323</v>
      </c>
      <c r="BL175" s="60" t="s">
        <v>203</v>
      </c>
      <c r="BM175" s="60" t="s">
        <v>149</v>
      </c>
      <c r="BN175" s="60" t="s">
        <v>323</v>
      </c>
      <c r="BO175" s="60" t="s">
        <v>150</v>
      </c>
      <c r="BP175" s="60" t="s">
        <v>150</v>
      </c>
      <c r="BQ175" s="60" t="s">
        <v>150</v>
      </c>
      <c r="BR175" s="60" t="s">
        <v>150</v>
      </c>
      <c r="BS175" s="60" t="s">
        <v>150</v>
      </c>
      <c r="BT175" s="60" t="s">
        <v>150</v>
      </c>
      <c r="BU175" s="60" t="s">
        <v>149</v>
      </c>
      <c r="BV175" s="60" t="s">
        <v>149</v>
      </c>
      <c r="BW175" s="60" t="s">
        <v>149</v>
      </c>
      <c r="BX175" s="60" t="s">
        <v>149</v>
      </c>
      <c r="BY175" s="60" t="s">
        <v>149</v>
      </c>
      <c r="BZ175" s="60" t="s">
        <v>149</v>
      </c>
      <c r="CA175" s="60" t="s">
        <v>149</v>
      </c>
      <c r="CB175" s="60" t="s">
        <v>149</v>
      </c>
      <c r="CC175" s="60" t="s">
        <v>149</v>
      </c>
      <c r="CD175" s="60" t="s">
        <v>149</v>
      </c>
      <c r="CE175" s="60" t="s">
        <v>149</v>
      </c>
      <c r="CF175" s="60" t="s">
        <v>149</v>
      </c>
      <c r="CG175" s="60" t="s">
        <v>323</v>
      </c>
      <c r="CH175" s="60" t="s">
        <v>203</v>
      </c>
      <c r="CI175" s="60" t="s">
        <v>203</v>
      </c>
      <c r="CJ175" s="60" t="s">
        <v>149</v>
      </c>
      <c r="CK175" s="60" t="s">
        <v>843</v>
      </c>
      <c r="CL175" s="60" t="s">
        <v>149</v>
      </c>
      <c r="CM175" s="17" t="s">
        <v>149</v>
      </c>
      <c r="CN175" s="60" t="s">
        <v>149</v>
      </c>
      <c r="CO175" s="60" t="s">
        <v>149</v>
      </c>
      <c r="CP175" s="60" t="s">
        <v>149</v>
      </c>
      <c r="CQ175" s="60" t="s">
        <v>203</v>
      </c>
      <c r="CR175" s="60" t="s">
        <v>149</v>
      </c>
      <c r="CS175" s="60" t="s">
        <v>149</v>
      </c>
      <c r="CT175" s="60" t="s">
        <v>149</v>
      </c>
      <c r="CU175" s="60" t="s">
        <v>149</v>
      </c>
      <c r="CV175" s="60" t="s">
        <v>203</v>
      </c>
      <c r="CW175" s="60" t="s">
        <v>203</v>
      </c>
      <c r="CX175" s="60" t="s">
        <v>149</v>
      </c>
      <c r="CY175" s="60" t="s">
        <v>149</v>
      </c>
      <c r="CZ175" s="60" t="s">
        <v>203</v>
      </c>
      <c r="DA175" s="60" t="s">
        <v>149</v>
      </c>
      <c r="DB175" s="60" t="s">
        <v>149</v>
      </c>
      <c r="DC175" s="60" t="s">
        <v>149</v>
      </c>
      <c r="DD175" s="60" t="s">
        <v>149</v>
      </c>
      <c r="DE175" s="60" t="s">
        <v>149</v>
      </c>
      <c r="DF175" s="60" t="s">
        <v>149</v>
      </c>
      <c r="DG175" s="60" t="s">
        <v>149</v>
      </c>
      <c r="DH175" s="60" t="s">
        <v>203</v>
      </c>
      <c r="DI175" s="60" t="s">
        <v>203</v>
      </c>
      <c r="DJ175" s="60" t="s">
        <v>149</v>
      </c>
      <c r="DK175" s="60" t="s">
        <v>323</v>
      </c>
      <c r="DL175" s="60" t="s">
        <v>149</v>
      </c>
      <c r="DM175" s="17" t="s">
        <v>149</v>
      </c>
      <c r="DN175" s="60" t="s">
        <v>149</v>
      </c>
      <c r="DO175" s="60" t="s">
        <v>203</v>
      </c>
      <c r="DP175" s="60" t="s">
        <v>203</v>
      </c>
      <c r="DQ175" s="60" t="s">
        <v>149</v>
      </c>
      <c r="DR175" s="60" t="s">
        <v>149</v>
      </c>
      <c r="DS175" s="60" t="s">
        <v>149</v>
      </c>
      <c r="DT175" s="60" t="s">
        <v>149</v>
      </c>
      <c r="DU175" s="60" t="s">
        <v>203</v>
      </c>
      <c r="DV175" s="60" t="s">
        <v>203</v>
      </c>
      <c r="DW175" s="60" t="s">
        <v>323</v>
      </c>
      <c r="DX175" s="60" t="s">
        <v>323</v>
      </c>
      <c r="DY175" s="60" t="s">
        <v>149</v>
      </c>
      <c r="DZ175" s="17" t="s">
        <v>150</v>
      </c>
      <c r="EA175" s="17" t="s">
        <v>149</v>
      </c>
      <c r="EB175" s="17" t="s">
        <v>149</v>
      </c>
      <c r="EC175" s="60" t="s">
        <v>323</v>
      </c>
      <c r="ED175" s="60" t="s">
        <v>149</v>
      </c>
      <c r="EE175" s="60" t="s">
        <v>323</v>
      </c>
      <c r="EF175" s="17" t="s">
        <v>149</v>
      </c>
      <c r="EG175" s="60" t="s">
        <v>323</v>
      </c>
      <c r="EH175" s="60" t="s">
        <v>203</v>
      </c>
      <c r="EI175" s="60" t="s">
        <v>149</v>
      </c>
      <c r="EJ175" s="60" t="s">
        <v>149</v>
      </c>
      <c r="EK175" s="60" t="s">
        <v>149</v>
      </c>
      <c r="EL175" s="17" t="s">
        <v>1406</v>
      </c>
      <c r="EM175" s="17" t="s">
        <v>324</v>
      </c>
      <c r="EN175" s="17" t="s">
        <v>1407</v>
      </c>
      <c r="EO175" s="17" t="s">
        <v>1408</v>
      </c>
      <c r="EP175" s="17" t="s">
        <v>1409</v>
      </c>
      <c r="EQ175" s="17" t="s">
        <v>1410</v>
      </c>
      <c r="ER175" s="17" t="s">
        <v>1411</v>
      </c>
      <c r="ES175" s="17" t="s">
        <v>1412</v>
      </c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</row>
    <row r="176" spans="1:234" s="25" customFormat="1" ht="22.5" customHeight="1" x14ac:dyDescent="0.35">
      <c r="A176" s="34">
        <v>174</v>
      </c>
      <c r="B176" s="17" t="s">
        <v>1413</v>
      </c>
      <c r="C176" s="57" t="s">
        <v>945</v>
      </c>
      <c r="D176" s="17" t="s">
        <v>368</v>
      </c>
      <c r="E176" s="56" t="s">
        <v>1414</v>
      </c>
      <c r="F176" s="17">
        <v>45</v>
      </c>
      <c r="G176" s="17">
        <v>4</v>
      </c>
      <c r="H176" s="17" t="s">
        <v>355</v>
      </c>
      <c r="I176" s="17" t="s">
        <v>158</v>
      </c>
      <c r="J176" s="59">
        <v>9000000</v>
      </c>
      <c r="K176" s="59">
        <v>7500000</v>
      </c>
      <c r="L176" s="17" t="s">
        <v>1415</v>
      </c>
      <c r="M176" s="17" t="s">
        <v>147</v>
      </c>
      <c r="N176" s="17">
        <v>310</v>
      </c>
      <c r="O176" s="17" t="s">
        <v>1405</v>
      </c>
      <c r="P176" s="17">
        <v>5</v>
      </c>
      <c r="Q176" s="17"/>
      <c r="R176" s="60" t="s">
        <v>149</v>
      </c>
      <c r="S176" s="60" t="s">
        <v>149</v>
      </c>
      <c r="T176" s="60" t="s">
        <v>149</v>
      </c>
      <c r="U176" s="60" t="s">
        <v>149</v>
      </c>
      <c r="V176" s="60" t="s">
        <v>149</v>
      </c>
      <c r="W176" s="60" t="s">
        <v>149</v>
      </c>
      <c r="X176" s="60" t="s">
        <v>149</v>
      </c>
      <c r="Y176" s="60" t="s">
        <v>149</v>
      </c>
      <c r="Z176" s="60" t="s">
        <v>149</v>
      </c>
      <c r="AA176" s="60" t="s">
        <v>149</v>
      </c>
      <c r="AB176" s="60" t="s">
        <v>149</v>
      </c>
      <c r="AC176" s="60" t="s">
        <v>149</v>
      </c>
      <c r="AD176" s="60" t="s">
        <v>149</v>
      </c>
      <c r="AE176" s="60" t="s">
        <v>149</v>
      </c>
      <c r="AF176" s="60" t="s">
        <v>149</v>
      </c>
      <c r="AG176" s="60" t="s">
        <v>149</v>
      </c>
      <c r="AH176" s="60" t="s">
        <v>149</v>
      </c>
      <c r="AI176" s="60" t="s">
        <v>149</v>
      </c>
      <c r="AJ176" s="60" t="s">
        <v>149</v>
      </c>
      <c r="AK176" s="60" t="s">
        <v>149</v>
      </c>
      <c r="AL176" s="60" t="s">
        <v>149</v>
      </c>
      <c r="AM176" s="60" t="s">
        <v>149</v>
      </c>
      <c r="AN176" s="60" t="s">
        <v>149</v>
      </c>
      <c r="AO176" s="60" t="s">
        <v>149</v>
      </c>
      <c r="AP176" s="17" t="s">
        <v>323</v>
      </c>
      <c r="AQ176" s="17" t="s">
        <v>149</v>
      </c>
      <c r="AR176" s="17" t="s">
        <v>149</v>
      </c>
      <c r="AS176" s="17" t="s">
        <v>149</v>
      </c>
      <c r="AT176" s="17" t="s">
        <v>149</v>
      </c>
      <c r="AU176" s="17" t="s">
        <v>149</v>
      </c>
      <c r="AV176" s="17" t="s">
        <v>149</v>
      </c>
      <c r="AW176" s="17" t="s">
        <v>149</v>
      </c>
      <c r="AX176" s="17" t="s">
        <v>149</v>
      </c>
      <c r="AY176" s="17" t="s">
        <v>149</v>
      </c>
      <c r="AZ176" s="17" t="s">
        <v>149</v>
      </c>
      <c r="BA176" s="17" t="s">
        <v>149</v>
      </c>
      <c r="BB176" s="17" t="s">
        <v>149</v>
      </c>
      <c r="BC176" s="51" t="s">
        <v>149</v>
      </c>
      <c r="BD176" s="17" t="s">
        <v>149</v>
      </c>
      <c r="BE176" s="17" t="s">
        <v>149</v>
      </c>
      <c r="BF176" s="17" t="s">
        <v>149</v>
      </c>
      <c r="BG176" s="17" t="s">
        <v>149</v>
      </c>
      <c r="BH176" s="60" t="s">
        <v>323</v>
      </c>
      <c r="BI176" s="60" t="s">
        <v>149</v>
      </c>
      <c r="BJ176" s="17" t="s">
        <v>323</v>
      </c>
      <c r="BK176" s="17" t="s">
        <v>149</v>
      </c>
      <c r="BL176" s="60" t="s">
        <v>149</v>
      </c>
      <c r="BM176" s="60" t="s">
        <v>149</v>
      </c>
      <c r="BN176" s="60" t="s">
        <v>149</v>
      </c>
      <c r="BO176" s="60" t="s">
        <v>149</v>
      </c>
      <c r="BP176" s="60" t="s">
        <v>149</v>
      </c>
      <c r="BQ176" s="60" t="s">
        <v>390</v>
      </c>
      <c r="BR176" s="60" t="s">
        <v>390</v>
      </c>
      <c r="BS176" s="60" t="s">
        <v>150</v>
      </c>
      <c r="BT176" s="17" t="s">
        <v>150</v>
      </c>
      <c r="BU176" s="60" t="s">
        <v>149</v>
      </c>
      <c r="BV176" s="60" t="s">
        <v>150</v>
      </c>
      <c r="BW176" s="60" t="s">
        <v>149</v>
      </c>
      <c r="BX176" s="60" t="s">
        <v>149</v>
      </c>
      <c r="BY176" s="60" t="s">
        <v>149</v>
      </c>
      <c r="BZ176" s="60" t="s">
        <v>149</v>
      </c>
      <c r="CA176" s="60" t="s">
        <v>149</v>
      </c>
      <c r="CB176" s="60" t="s">
        <v>149</v>
      </c>
      <c r="CC176" s="60" t="s">
        <v>149</v>
      </c>
      <c r="CD176" s="60" t="s">
        <v>149</v>
      </c>
      <c r="CE176" s="60" t="s">
        <v>149</v>
      </c>
      <c r="CF176" s="60" t="s">
        <v>149</v>
      </c>
      <c r="CG176" s="60" t="s">
        <v>149</v>
      </c>
      <c r="CH176" s="60" t="s">
        <v>149</v>
      </c>
      <c r="CI176" s="60" t="s">
        <v>149</v>
      </c>
      <c r="CJ176" s="60" t="s">
        <v>149</v>
      </c>
      <c r="CK176" s="60" t="s">
        <v>149</v>
      </c>
      <c r="CL176" s="60" t="s">
        <v>149</v>
      </c>
      <c r="CM176" s="60" t="s">
        <v>149</v>
      </c>
      <c r="CN176" s="60" t="s">
        <v>149</v>
      </c>
      <c r="CO176" s="60" t="s">
        <v>149</v>
      </c>
      <c r="CP176" s="60" t="s">
        <v>149</v>
      </c>
      <c r="CQ176" s="60" t="s">
        <v>149</v>
      </c>
      <c r="CR176" s="60" t="s">
        <v>149</v>
      </c>
      <c r="CS176" s="60" t="s">
        <v>149</v>
      </c>
      <c r="CT176" s="60" t="s">
        <v>149</v>
      </c>
      <c r="CU176" s="60" t="s">
        <v>149</v>
      </c>
      <c r="CV176" s="60" t="s">
        <v>149</v>
      </c>
      <c r="CW176" s="60" t="s">
        <v>149</v>
      </c>
      <c r="CX176" s="60" t="s">
        <v>149</v>
      </c>
      <c r="CY176" s="60" t="s">
        <v>149</v>
      </c>
      <c r="CZ176" s="60" t="s">
        <v>149</v>
      </c>
      <c r="DA176" s="60" t="s">
        <v>149</v>
      </c>
      <c r="DB176" s="60" t="s">
        <v>149</v>
      </c>
      <c r="DC176" s="60" t="s">
        <v>149</v>
      </c>
      <c r="DD176" s="60" t="s">
        <v>149</v>
      </c>
      <c r="DE176" s="60" t="s">
        <v>149</v>
      </c>
      <c r="DF176" s="60" t="s">
        <v>149</v>
      </c>
      <c r="DG176" s="60" t="s">
        <v>149</v>
      </c>
      <c r="DH176" s="60" t="s">
        <v>149</v>
      </c>
      <c r="DI176" s="60" t="s">
        <v>149</v>
      </c>
      <c r="DJ176" s="60" t="s">
        <v>323</v>
      </c>
      <c r="DK176" s="60" t="s">
        <v>323</v>
      </c>
      <c r="DL176" s="60" t="s">
        <v>149</v>
      </c>
      <c r="DM176" s="17" t="s">
        <v>149</v>
      </c>
      <c r="DN176" s="17" t="s">
        <v>149</v>
      </c>
      <c r="DO176" s="17" t="s">
        <v>149</v>
      </c>
      <c r="DP176" s="17" t="s">
        <v>149</v>
      </c>
      <c r="DQ176" s="17" t="s">
        <v>149</v>
      </c>
      <c r="DR176" s="17" t="s">
        <v>149</v>
      </c>
      <c r="DS176" s="17" t="s">
        <v>149</v>
      </c>
      <c r="DT176" s="17" t="s">
        <v>149</v>
      </c>
      <c r="DU176" s="17" t="s">
        <v>149</v>
      </c>
      <c r="DV176" s="17" t="s">
        <v>149</v>
      </c>
      <c r="DW176" s="17" t="s">
        <v>149</v>
      </c>
      <c r="DX176" s="17" t="s">
        <v>149</v>
      </c>
      <c r="DY176" s="17" t="s">
        <v>149</v>
      </c>
      <c r="DZ176" s="17" t="s">
        <v>323</v>
      </c>
      <c r="EA176" s="17" t="s">
        <v>149</v>
      </c>
      <c r="EB176" s="17" t="s">
        <v>149</v>
      </c>
      <c r="EC176" s="60" t="s">
        <v>149</v>
      </c>
      <c r="ED176" s="60" t="s">
        <v>149</v>
      </c>
      <c r="EE176" s="60" t="s">
        <v>149</v>
      </c>
      <c r="EF176" s="17" t="s">
        <v>149</v>
      </c>
      <c r="EG176" s="60" t="s">
        <v>323</v>
      </c>
      <c r="EH176" s="60" t="s">
        <v>323</v>
      </c>
      <c r="EI176" s="60" t="s">
        <v>149</v>
      </c>
      <c r="EJ176" s="60" t="s">
        <v>149</v>
      </c>
      <c r="EK176" s="60" t="s">
        <v>149</v>
      </c>
      <c r="EL176" s="17" t="s">
        <v>1416</v>
      </c>
      <c r="EM176" s="17" t="s">
        <v>411</v>
      </c>
      <c r="EN176" s="17" t="s">
        <v>1417</v>
      </c>
      <c r="EO176" s="17" t="s">
        <v>1418</v>
      </c>
      <c r="EP176" s="17" t="s">
        <v>1419</v>
      </c>
      <c r="EQ176" s="17" t="s">
        <v>1052</v>
      </c>
      <c r="ER176" s="17" t="s">
        <v>1420</v>
      </c>
      <c r="ES176" s="17" t="s">
        <v>411</v>
      </c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</row>
    <row r="177" spans="1:234" s="25" customFormat="1" ht="22.5" customHeight="1" x14ac:dyDescent="0.35">
      <c r="A177" s="34">
        <v>175</v>
      </c>
      <c r="B177" s="17" t="s">
        <v>1421</v>
      </c>
      <c r="C177" s="61" t="s">
        <v>1065</v>
      </c>
      <c r="D177" s="17" t="s">
        <v>846</v>
      </c>
      <c r="E177" s="17" t="s">
        <v>1414</v>
      </c>
      <c r="F177" s="17">
        <v>53</v>
      </c>
      <c r="G177" s="17">
        <v>4</v>
      </c>
      <c r="H177" s="17" t="s">
        <v>157</v>
      </c>
      <c r="I177" s="17" t="s">
        <v>158</v>
      </c>
      <c r="J177" s="59">
        <v>12000000</v>
      </c>
      <c r="K177" s="59">
        <v>10000000</v>
      </c>
      <c r="L177" s="17" t="s">
        <v>1422</v>
      </c>
      <c r="M177" s="17" t="s">
        <v>147</v>
      </c>
      <c r="N177" s="17">
        <v>325</v>
      </c>
      <c r="O177" s="17" t="s">
        <v>1423</v>
      </c>
      <c r="P177" s="17">
        <v>6</v>
      </c>
      <c r="Q177" s="17"/>
      <c r="R177" s="60" t="s">
        <v>149</v>
      </c>
      <c r="S177" s="60" t="s">
        <v>149</v>
      </c>
      <c r="T177" s="60" t="s">
        <v>149</v>
      </c>
      <c r="U177" s="60" t="s">
        <v>149</v>
      </c>
      <c r="V177" s="60" t="s">
        <v>149</v>
      </c>
      <c r="W177" s="60" t="s">
        <v>149</v>
      </c>
      <c r="X177" s="60" t="s">
        <v>149</v>
      </c>
      <c r="Y177" s="60" t="s">
        <v>203</v>
      </c>
      <c r="Z177" s="60" t="s">
        <v>203</v>
      </c>
      <c r="AA177" s="60" t="s">
        <v>203</v>
      </c>
      <c r="AB177" s="60" t="s">
        <v>149</v>
      </c>
      <c r="AC177" s="60" t="s">
        <v>149</v>
      </c>
      <c r="AD177" s="60" t="s">
        <v>149</v>
      </c>
      <c r="AE177" s="60" t="s">
        <v>149</v>
      </c>
      <c r="AF177" s="60" t="s">
        <v>149</v>
      </c>
      <c r="AG177" s="60" t="s">
        <v>149</v>
      </c>
      <c r="AH177" s="60" t="s">
        <v>149</v>
      </c>
      <c r="AI177" s="60" t="s">
        <v>149</v>
      </c>
      <c r="AJ177" s="60" t="s">
        <v>149</v>
      </c>
      <c r="AK177" s="60" t="s">
        <v>203</v>
      </c>
      <c r="AL177" s="60" t="s">
        <v>203</v>
      </c>
      <c r="AM177" s="60" t="s">
        <v>203</v>
      </c>
      <c r="AN177" s="60" t="s">
        <v>203</v>
      </c>
      <c r="AO177" s="60" t="s">
        <v>203</v>
      </c>
      <c r="AP177" s="60" t="s">
        <v>203</v>
      </c>
      <c r="AQ177" s="17" t="s">
        <v>149</v>
      </c>
      <c r="AR177" s="17" t="s">
        <v>149</v>
      </c>
      <c r="AS177" s="17" t="s">
        <v>149</v>
      </c>
      <c r="AT177" s="60" t="s">
        <v>149</v>
      </c>
      <c r="AU177" s="60" t="s">
        <v>203</v>
      </c>
      <c r="AV177" s="60" t="s">
        <v>203</v>
      </c>
      <c r="AW177" s="60" t="s">
        <v>203</v>
      </c>
      <c r="AX177" s="60" t="s">
        <v>203</v>
      </c>
      <c r="AY177" s="60" t="s">
        <v>203</v>
      </c>
      <c r="AZ177" s="60" t="s">
        <v>203</v>
      </c>
      <c r="BA177" s="60" t="s">
        <v>203</v>
      </c>
      <c r="BB177" s="60" t="s">
        <v>203</v>
      </c>
      <c r="BC177" s="51" t="s">
        <v>149</v>
      </c>
      <c r="BD177" s="60" t="s">
        <v>149</v>
      </c>
      <c r="BE177" s="60" t="s">
        <v>149</v>
      </c>
      <c r="BF177" s="60" t="s">
        <v>149</v>
      </c>
      <c r="BG177" s="60" t="s">
        <v>203</v>
      </c>
      <c r="BH177" s="60" t="s">
        <v>203</v>
      </c>
      <c r="BI177" s="60" t="s">
        <v>203</v>
      </c>
      <c r="BJ177" s="17" t="s">
        <v>323</v>
      </c>
      <c r="BK177" s="17" t="s">
        <v>323</v>
      </c>
      <c r="BL177" s="60" t="s">
        <v>203</v>
      </c>
      <c r="BM177" s="60" t="s">
        <v>203</v>
      </c>
      <c r="BN177" s="60" t="s">
        <v>323</v>
      </c>
      <c r="BO177" s="60" t="s">
        <v>150</v>
      </c>
      <c r="BP177" s="60" t="s">
        <v>149</v>
      </c>
      <c r="BQ177" s="60" t="s">
        <v>149</v>
      </c>
      <c r="BR177" s="60" t="s">
        <v>149</v>
      </c>
      <c r="BS177" s="60" t="s">
        <v>149</v>
      </c>
      <c r="BT177" s="17" t="s">
        <v>150</v>
      </c>
      <c r="BU177" s="60" t="s">
        <v>149</v>
      </c>
      <c r="BV177" s="60" t="s">
        <v>149</v>
      </c>
      <c r="BW177" s="60" t="s">
        <v>149</v>
      </c>
      <c r="BX177" s="60" t="s">
        <v>149</v>
      </c>
      <c r="BY177" s="60" t="s">
        <v>149</v>
      </c>
      <c r="BZ177" s="60" t="s">
        <v>203</v>
      </c>
      <c r="CA177" s="60" t="s">
        <v>203</v>
      </c>
      <c r="CB177" s="60" t="s">
        <v>203</v>
      </c>
      <c r="CC177" s="60" t="s">
        <v>203</v>
      </c>
      <c r="CD177" s="60" t="s">
        <v>203</v>
      </c>
      <c r="CE177" s="60" t="s">
        <v>149</v>
      </c>
      <c r="CF177" s="60" t="s">
        <v>149</v>
      </c>
      <c r="CG177" s="60" t="s">
        <v>323</v>
      </c>
      <c r="CH177" s="60" t="s">
        <v>149</v>
      </c>
      <c r="CI177" s="60" t="s">
        <v>149</v>
      </c>
      <c r="CJ177" s="60" t="s">
        <v>203</v>
      </c>
      <c r="CK177" s="60" t="s">
        <v>203</v>
      </c>
      <c r="CL177" s="60" t="s">
        <v>203</v>
      </c>
      <c r="CM177" s="17" t="s">
        <v>149</v>
      </c>
      <c r="CN177" s="60" t="s">
        <v>149</v>
      </c>
      <c r="CO177" s="60" t="s">
        <v>149</v>
      </c>
      <c r="CP177" s="60" t="s">
        <v>149</v>
      </c>
      <c r="CQ177" s="60" t="s">
        <v>203</v>
      </c>
      <c r="CR177" s="60" t="s">
        <v>203</v>
      </c>
      <c r="CS177" s="60" t="s">
        <v>149</v>
      </c>
      <c r="CT177" s="60" t="s">
        <v>149</v>
      </c>
      <c r="CU177" s="60" t="s">
        <v>203</v>
      </c>
      <c r="CV177" s="60" t="s">
        <v>203</v>
      </c>
      <c r="CW177" s="60" t="s">
        <v>203</v>
      </c>
      <c r="CX177" s="60" t="s">
        <v>1424</v>
      </c>
      <c r="CY177" s="60" t="s">
        <v>149</v>
      </c>
      <c r="CZ177" s="60" t="s">
        <v>149</v>
      </c>
      <c r="DA177" s="60" t="s">
        <v>149</v>
      </c>
      <c r="DB177" s="60" t="s">
        <v>203</v>
      </c>
      <c r="DC177" s="60" t="s">
        <v>203</v>
      </c>
      <c r="DD177" s="60" t="s">
        <v>203</v>
      </c>
      <c r="DE177" s="60" t="s">
        <v>149</v>
      </c>
      <c r="DF177" s="60" t="s">
        <v>149</v>
      </c>
      <c r="DG177" s="60" t="s">
        <v>149</v>
      </c>
      <c r="DH177" s="60" t="s">
        <v>149</v>
      </c>
      <c r="DI177" s="60" t="s">
        <v>149</v>
      </c>
      <c r="DJ177" s="60" t="s">
        <v>203</v>
      </c>
      <c r="DK177" s="60" t="s">
        <v>323</v>
      </c>
      <c r="DL177" s="60" t="s">
        <v>203</v>
      </c>
      <c r="DM177" s="60" t="s">
        <v>203</v>
      </c>
      <c r="DN177" s="60" t="s">
        <v>203</v>
      </c>
      <c r="DO177" s="60" t="s">
        <v>203</v>
      </c>
      <c r="DP177" s="60" t="s">
        <v>203</v>
      </c>
      <c r="DQ177" s="60" t="s">
        <v>203</v>
      </c>
      <c r="DR177" s="60" t="s">
        <v>149</v>
      </c>
      <c r="DS177" s="60" t="s">
        <v>843</v>
      </c>
      <c r="DT177" s="60" t="s">
        <v>203</v>
      </c>
      <c r="DU177" s="60" t="s">
        <v>149</v>
      </c>
      <c r="DV177" s="60" t="s">
        <v>149</v>
      </c>
      <c r="DW177" s="60" t="s">
        <v>323</v>
      </c>
      <c r="DX177" s="60" t="s">
        <v>323</v>
      </c>
      <c r="DY177" s="60" t="s">
        <v>203</v>
      </c>
      <c r="DZ177" s="17" t="s">
        <v>323</v>
      </c>
      <c r="EA177" s="17" t="s">
        <v>149</v>
      </c>
      <c r="EB177" s="17" t="s">
        <v>149</v>
      </c>
      <c r="EC177" s="60" t="s">
        <v>323</v>
      </c>
      <c r="ED177" s="60" t="s">
        <v>203</v>
      </c>
      <c r="EE177" s="60" t="s">
        <v>323</v>
      </c>
      <c r="EF177" s="17" t="s">
        <v>203</v>
      </c>
      <c r="EG177" s="60" t="s">
        <v>323</v>
      </c>
      <c r="EH177" s="60" t="s">
        <v>203</v>
      </c>
      <c r="EI177" s="60" t="s">
        <v>203</v>
      </c>
      <c r="EJ177" s="60" t="s">
        <v>203</v>
      </c>
      <c r="EK177" s="60" t="s">
        <v>203</v>
      </c>
      <c r="EL177" s="17" t="s">
        <v>1406</v>
      </c>
      <c r="EM177" s="17" t="s">
        <v>324</v>
      </c>
      <c r="EN177" s="17" t="s">
        <v>1407</v>
      </c>
      <c r="EO177" s="17" t="s">
        <v>1408</v>
      </c>
      <c r="EP177" s="17" t="s">
        <v>1409</v>
      </c>
      <c r="EQ177" s="17" t="s">
        <v>1410</v>
      </c>
      <c r="ER177" s="17" t="s">
        <v>1411</v>
      </c>
      <c r="ES177" s="17" t="s">
        <v>1412</v>
      </c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</row>
    <row r="178" spans="1:234" s="25" customFormat="1" ht="22.5" customHeight="1" x14ac:dyDescent="0.35">
      <c r="A178" s="34">
        <v>176</v>
      </c>
      <c r="B178" s="17" t="s">
        <v>1425</v>
      </c>
      <c r="C178" s="61" t="s">
        <v>1065</v>
      </c>
      <c r="D178" s="17" t="s">
        <v>846</v>
      </c>
      <c r="E178" s="17" t="s">
        <v>1414</v>
      </c>
      <c r="F178" s="17">
        <v>46</v>
      </c>
      <c r="G178" s="17">
        <v>4</v>
      </c>
      <c r="H178" s="17" t="s">
        <v>157</v>
      </c>
      <c r="I178" s="17" t="s">
        <v>172</v>
      </c>
      <c r="J178" s="59">
        <v>14500000</v>
      </c>
      <c r="K178" s="59">
        <v>13500000</v>
      </c>
      <c r="L178" s="17" t="s">
        <v>173</v>
      </c>
      <c r="M178" s="17" t="s">
        <v>147</v>
      </c>
      <c r="N178" s="17">
        <v>250</v>
      </c>
      <c r="O178" s="17" t="s">
        <v>1405</v>
      </c>
      <c r="P178" s="17" t="s">
        <v>1426</v>
      </c>
      <c r="Q178" s="17" t="s">
        <v>1427</v>
      </c>
      <c r="R178" s="60" t="s">
        <v>149</v>
      </c>
      <c r="S178" s="60" t="s">
        <v>149</v>
      </c>
      <c r="T178" s="60" t="s">
        <v>149</v>
      </c>
      <c r="U178" s="60" t="s">
        <v>149</v>
      </c>
      <c r="V178" s="60" t="s">
        <v>149</v>
      </c>
      <c r="W178" s="60" t="s">
        <v>149</v>
      </c>
      <c r="X178" s="60" t="s">
        <v>149</v>
      </c>
      <c r="Y178" s="60" t="s">
        <v>149</v>
      </c>
      <c r="Z178" s="60" t="s">
        <v>149</v>
      </c>
      <c r="AA178" s="60" t="s">
        <v>149</v>
      </c>
      <c r="AB178" s="60" t="s">
        <v>149</v>
      </c>
      <c r="AC178" s="60" t="s">
        <v>149</v>
      </c>
      <c r="AD178" s="60" t="s">
        <v>149</v>
      </c>
      <c r="AE178" s="60" t="s">
        <v>149</v>
      </c>
      <c r="AF178" s="60" t="s">
        <v>149</v>
      </c>
      <c r="AG178" s="60" t="s">
        <v>149</v>
      </c>
      <c r="AH178" s="60" t="s">
        <v>149</v>
      </c>
      <c r="AI178" s="60" t="s">
        <v>149</v>
      </c>
      <c r="AJ178" s="60" t="s">
        <v>149</v>
      </c>
      <c r="AK178" s="60" t="s">
        <v>149</v>
      </c>
      <c r="AL178" s="60" t="s">
        <v>149</v>
      </c>
      <c r="AM178" s="60" t="s">
        <v>149</v>
      </c>
      <c r="AN178" s="60" t="s">
        <v>149</v>
      </c>
      <c r="AO178" s="60" t="s">
        <v>149</v>
      </c>
      <c r="AP178" s="60" t="s">
        <v>149</v>
      </c>
      <c r="AQ178" s="60" t="s">
        <v>149</v>
      </c>
      <c r="AR178" s="60" t="s">
        <v>149</v>
      </c>
      <c r="AS178" s="60" t="s">
        <v>149</v>
      </c>
      <c r="AT178" s="60" t="s">
        <v>149</v>
      </c>
      <c r="AU178" s="60" t="s">
        <v>149</v>
      </c>
      <c r="AV178" s="60" t="s">
        <v>149</v>
      </c>
      <c r="AW178" s="60" t="s">
        <v>149</v>
      </c>
      <c r="AX178" s="60" t="s">
        <v>149</v>
      </c>
      <c r="AY178" s="60" t="s">
        <v>149</v>
      </c>
      <c r="AZ178" s="60" t="s">
        <v>149</v>
      </c>
      <c r="BA178" s="60" t="s">
        <v>149</v>
      </c>
      <c r="BB178" s="60" t="s">
        <v>149</v>
      </c>
      <c r="BC178" s="51" t="s">
        <v>149</v>
      </c>
      <c r="BD178" s="60" t="s">
        <v>149</v>
      </c>
      <c r="BE178" s="60" t="s">
        <v>149</v>
      </c>
      <c r="BF178" s="60" t="s">
        <v>149</v>
      </c>
      <c r="BG178" s="60" t="s">
        <v>149</v>
      </c>
      <c r="BH178" s="60" t="s">
        <v>203</v>
      </c>
      <c r="BI178" s="60" t="s">
        <v>203</v>
      </c>
      <c r="BJ178" s="17" t="s">
        <v>149</v>
      </c>
      <c r="BK178" s="17" t="s">
        <v>149</v>
      </c>
      <c r="BL178" s="60" t="s">
        <v>203</v>
      </c>
      <c r="BM178" s="60" t="s">
        <v>203</v>
      </c>
      <c r="BN178" s="60" t="s">
        <v>149</v>
      </c>
      <c r="BO178" s="60" t="s">
        <v>150</v>
      </c>
      <c r="BP178" s="60" t="s">
        <v>149</v>
      </c>
      <c r="BQ178" s="60" t="s">
        <v>149</v>
      </c>
      <c r="BR178" s="60" t="s">
        <v>149</v>
      </c>
      <c r="BS178" s="60" t="s">
        <v>150</v>
      </c>
      <c r="BT178" s="17" t="s">
        <v>150</v>
      </c>
      <c r="BU178" s="60" t="s">
        <v>149</v>
      </c>
      <c r="BV178" s="60" t="s">
        <v>150</v>
      </c>
      <c r="BW178" s="60" t="s">
        <v>149</v>
      </c>
      <c r="BX178" s="60" t="s">
        <v>149</v>
      </c>
      <c r="BY178" s="60" t="s">
        <v>149</v>
      </c>
      <c r="BZ178" s="60" t="s">
        <v>149</v>
      </c>
      <c r="CA178" s="60" t="s">
        <v>149</v>
      </c>
      <c r="CB178" s="60" t="s">
        <v>149</v>
      </c>
      <c r="CC178" s="60" t="s">
        <v>149</v>
      </c>
      <c r="CD178" s="60" t="s">
        <v>149</v>
      </c>
      <c r="CE178" s="60" t="s">
        <v>149</v>
      </c>
      <c r="CF178" s="60" t="s">
        <v>149</v>
      </c>
      <c r="CG178" s="60" t="s">
        <v>149</v>
      </c>
      <c r="CH178" s="60" t="s">
        <v>149</v>
      </c>
      <c r="CI178" s="60" t="s">
        <v>149</v>
      </c>
      <c r="CJ178" s="60" t="s">
        <v>149</v>
      </c>
      <c r="CK178" s="60" t="s">
        <v>149</v>
      </c>
      <c r="CL178" s="60" t="s">
        <v>149</v>
      </c>
      <c r="CM178" s="60" t="s">
        <v>149</v>
      </c>
      <c r="CN178" s="60" t="s">
        <v>149</v>
      </c>
      <c r="CO178" s="60" t="s">
        <v>149</v>
      </c>
      <c r="CP178" s="60" t="s">
        <v>149</v>
      </c>
      <c r="CQ178" s="60" t="s">
        <v>149</v>
      </c>
      <c r="CR178" s="60" t="s">
        <v>149</v>
      </c>
      <c r="CS178" s="60" t="s">
        <v>149</v>
      </c>
      <c r="CT178" s="60" t="s">
        <v>149</v>
      </c>
      <c r="CU178" s="60" t="s">
        <v>149</v>
      </c>
      <c r="CV178" s="60" t="s">
        <v>149</v>
      </c>
      <c r="CW178" s="60" t="s">
        <v>149</v>
      </c>
      <c r="CX178" s="60" t="s">
        <v>149</v>
      </c>
      <c r="CY178" s="60" t="s">
        <v>149</v>
      </c>
      <c r="CZ178" s="60" t="s">
        <v>149</v>
      </c>
      <c r="DA178" s="60" t="s">
        <v>149</v>
      </c>
      <c r="DB178" s="60" t="s">
        <v>149</v>
      </c>
      <c r="DC178" s="60" t="s">
        <v>149</v>
      </c>
      <c r="DD178" s="60" t="s">
        <v>149</v>
      </c>
      <c r="DE178" s="60" t="s">
        <v>149</v>
      </c>
      <c r="DF178" s="60" t="s">
        <v>149</v>
      </c>
      <c r="DG178" s="60" t="s">
        <v>149</v>
      </c>
      <c r="DH178" s="60" t="s">
        <v>149</v>
      </c>
      <c r="DI178" s="60" t="s">
        <v>149</v>
      </c>
      <c r="DJ178" s="60" t="s">
        <v>149</v>
      </c>
      <c r="DK178" s="60" t="s">
        <v>149</v>
      </c>
      <c r="DL178" s="60" t="s">
        <v>149</v>
      </c>
      <c r="DM178" s="60" t="s">
        <v>149</v>
      </c>
      <c r="DN178" s="60" t="s">
        <v>149</v>
      </c>
      <c r="DO178" s="60" t="s">
        <v>149</v>
      </c>
      <c r="DP178" s="60" t="s">
        <v>149</v>
      </c>
      <c r="DQ178" s="60" t="s">
        <v>149</v>
      </c>
      <c r="DR178" s="60" t="s">
        <v>149</v>
      </c>
      <c r="DS178" s="60" t="s">
        <v>149</v>
      </c>
      <c r="DT178" s="60" t="s">
        <v>149</v>
      </c>
      <c r="DU178" s="60" t="s">
        <v>149</v>
      </c>
      <c r="DV178" s="60" t="s">
        <v>149</v>
      </c>
      <c r="DW178" s="60" t="s">
        <v>149</v>
      </c>
      <c r="DX178" s="60" t="s">
        <v>149</v>
      </c>
      <c r="DY178" s="60" t="s">
        <v>149</v>
      </c>
      <c r="DZ178" s="60" t="s">
        <v>149</v>
      </c>
      <c r="EA178" s="60" t="s">
        <v>149</v>
      </c>
      <c r="EB178" s="60" t="s">
        <v>149</v>
      </c>
      <c r="EC178" s="60" t="s">
        <v>149</v>
      </c>
      <c r="ED178" s="60" t="s">
        <v>149</v>
      </c>
      <c r="EE178" s="60" t="s">
        <v>149</v>
      </c>
      <c r="EF178" s="60" t="s">
        <v>149</v>
      </c>
      <c r="EG178" s="60" t="s">
        <v>149</v>
      </c>
      <c r="EH178" s="60" t="s">
        <v>149</v>
      </c>
      <c r="EI178" s="60" t="s">
        <v>149</v>
      </c>
      <c r="EJ178" s="60" t="s">
        <v>149</v>
      </c>
      <c r="EK178" s="60" t="s">
        <v>149</v>
      </c>
      <c r="EL178" s="17" t="s">
        <v>1428</v>
      </c>
      <c r="EM178" s="17" t="s">
        <v>1429</v>
      </c>
      <c r="EN178" s="62" t="s">
        <v>1430</v>
      </c>
      <c r="EO178" s="17" t="s">
        <v>1431</v>
      </c>
      <c r="EP178" s="17" t="s">
        <v>1432</v>
      </c>
      <c r="EQ178" s="17" t="s">
        <v>1433</v>
      </c>
      <c r="ER178" s="17" t="s">
        <v>1434</v>
      </c>
      <c r="ES178" s="17" t="s">
        <v>411</v>
      </c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</row>
    <row r="179" spans="1:234" s="25" customFormat="1" ht="22.5" customHeight="1" x14ac:dyDescent="0.35">
      <c r="A179" s="34">
        <v>177</v>
      </c>
      <c r="B179" s="17" t="s">
        <v>1435</v>
      </c>
      <c r="C179" s="57" t="s">
        <v>945</v>
      </c>
      <c r="D179" s="17" t="s">
        <v>368</v>
      </c>
      <c r="E179" s="17" t="s">
        <v>1414</v>
      </c>
      <c r="F179" s="17">
        <v>41</v>
      </c>
      <c r="G179" s="17">
        <v>4</v>
      </c>
      <c r="H179" s="17" t="s">
        <v>355</v>
      </c>
      <c r="I179" s="17" t="s">
        <v>172</v>
      </c>
      <c r="J179" s="59">
        <v>5500000</v>
      </c>
      <c r="K179" s="59">
        <v>3000000</v>
      </c>
      <c r="L179" s="17" t="s">
        <v>173</v>
      </c>
      <c r="M179" s="17" t="s">
        <v>147</v>
      </c>
      <c r="N179" s="17">
        <v>250</v>
      </c>
      <c r="O179" s="17" t="s">
        <v>1349</v>
      </c>
      <c r="P179" s="17" t="s">
        <v>1436</v>
      </c>
      <c r="Q179" s="17" t="s">
        <v>389</v>
      </c>
      <c r="R179" s="60" t="s">
        <v>149</v>
      </c>
      <c r="S179" s="60" t="s">
        <v>149</v>
      </c>
      <c r="T179" s="60" t="s">
        <v>149</v>
      </c>
      <c r="U179" s="60" t="s">
        <v>149</v>
      </c>
      <c r="V179" s="60" t="s">
        <v>149</v>
      </c>
      <c r="W179" s="60" t="s">
        <v>149</v>
      </c>
      <c r="X179" s="60" t="s">
        <v>149</v>
      </c>
      <c r="Y179" s="60" t="s">
        <v>149</v>
      </c>
      <c r="Z179" s="60" t="s">
        <v>203</v>
      </c>
      <c r="AA179" s="60" t="s">
        <v>149</v>
      </c>
      <c r="AB179" s="60" t="s">
        <v>149</v>
      </c>
      <c r="AC179" s="60" t="s">
        <v>149</v>
      </c>
      <c r="AD179" s="60" t="s">
        <v>203</v>
      </c>
      <c r="AE179" s="60" t="s">
        <v>149</v>
      </c>
      <c r="AF179" s="60" t="s">
        <v>149</v>
      </c>
      <c r="AG179" s="60" t="s">
        <v>149</v>
      </c>
      <c r="AH179" s="60" t="s">
        <v>149</v>
      </c>
      <c r="AI179" s="60" t="s">
        <v>149</v>
      </c>
      <c r="AJ179" s="60" t="s">
        <v>149</v>
      </c>
      <c r="AK179" s="60" t="s">
        <v>149</v>
      </c>
      <c r="AL179" s="60" t="s">
        <v>149</v>
      </c>
      <c r="AM179" s="60" t="s">
        <v>149</v>
      </c>
      <c r="AN179" s="60" t="s">
        <v>149</v>
      </c>
      <c r="AO179" s="60" t="s">
        <v>149</v>
      </c>
      <c r="AP179" s="60" t="s">
        <v>149</v>
      </c>
      <c r="AQ179" s="60" t="s">
        <v>149</v>
      </c>
      <c r="AR179" s="60" t="s">
        <v>149</v>
      </c>
      <c r="AS179" s="60" t="s">
        <v>149</v>
      </c>
      <c r="AT179" s="60" t="s">
        <v>149</v>
      </c>
      <c r="AU179" s="60" t="s">
        <v>149</v>
      </c>
      <c r="AV179" s="60" t="s">
        <v>149</v>
      </c>
      <c r="AW179" s="60" t="s">
        <v>149</v>
      </c>
      <c r="AX179" s="60" t="s">
        <v>149</v>
      </c>
      <c r="AY179" s="60" t="s">
        <v>149</v>
      </c>
      <c r="AZ179" s="60" t="s">
        <v>149</v>
      </c>
      <c r="BA179" s="60" t="s">
        <v>149</v>
      </c>
      <c r="BB179" s="60" t="s">
        <v>149</v>
      </c>
      <c r="BC179" s="51" t="s">
        <v>149</v>
      </c>
      <c r="BD179" s="60" t="s">
        <v>149</v>
      </c>
      <c r="BE179" s="60" t="s">
        <v>149</v>
      </c>
      <c r="BF179" s="60" t="s">
        <v>149</v>
      </c>
      <c r="BG179" s="60" t="s">
        <v>149</v>
      </c>
      <c r="BH179" s="60" t="s">
        <v>149</v>
      </c>
      <c r="BI179" s="60" t="s">
        <v>149</v>
      </c>
      <c r="BJ179" s="60" t="s">
        <v>149</v>
      </c>
      <c r="BK179" s="60" t="s">
        <v>149</v>
      </c>
      <c r="BL179" s="60" t="s">
        <v>149</v>
      </c>
      <c r="BM179" s="60" t="s">
        <v>149</v>
      </c>
      <c r="BN179" s="60" t="s">
        <v>149</v>
      </c>
      <c r="BO179" s="60" t="s">
        <v>149</v>
      </c>
      <c r="BP179" s="60" t="s">
        <v>149</v>
      </c>
      <c r="BQ179" s="60" t="s">
        <v>149</v>
      </c>
      <c r="BR179" s="60" t="s">
        <v>149</v>
      </c>
      <c r="BS179" s="60" t="s">
        <v>149</v>
      </c>
      <c r="BT179" s="60" t="s">
        <v>149</v>
      </c>
      <c r="BU179" s="60" t="s">
        <v>149</v>
      </c>
      <c r="BV179" s="60" t="s">
        <v>149</v>
      </c>
      <c r="BW179" s="60" t="s">
        <v>149</v>
      </c>
      <c r="BX179" s="60" t="s">
        <v>149</v>
      </c>
      <c r="BY179" s="60" t="s">
        <v>149</v>
      </c>
      <c r="BZ179" s="60" t="s">
        <v>149</v>
      </c>
      <c r="CA179" s="60" t="s">
        <v>149</v>
      </c>
      <c r="CB179" s="60" t="s">
        <v>149</v>
      </c>
      <c r="CC179" s="60" t="s">
        <v>149</v>
      </c>
      <c r="CD179" s="60" t="s">
        <v>149</v>
      </c>
      <c r="CE179" s="60" t="s">
        <v>149</v>
      </c>
      <c r="CF179" s="60" t="s">
        <v>149</v>
      </c>
      <c r="CG179" s="60" t="s">
        <v>149</v>
      </c>
      <c r="CH179" s="60" t="s">
        <v>149</v>
      </c>
      <c r="CI179" s="60" t="s">
        <v>149</v>
      </c>
      <c r="CJ179" s="60" t="s">
        <v>149</v>
      </c>
      <c r="CK179" s="60" t="s">
        <v>149</v>
      </c>
      <c r="CL179" s="60" t="s">
        <v>149</v>
      </c>
      <c r="CM179" s="60" t="s">
        <v>149</v>
      </c>
      <c r="CN179" s="60" t="s">
        <v>149</v>
      </c>
      <c r="CO179" s="60" t="s">
        <v>149</v>
      </c>
      <c r="CP179" s="60" t="s">
        <v>149</v>
      </c>
      <c r="CQ179" s="60" t="s">
        <v>149</v>
      </c>
      <c r="CR179" s="60" t="s">
        <v>149</v>
      </c>
      <c r="CS179" s="60" t="s">
        <v>149</v>
      </c>
      <c r="CT179" s="60" t="s">
        <v>149</v>
      </c>
      <c r="CU179" s="60" t="s">
        <v>149</v>
      </c>
      <c r="CV179" s="60" t="s">
        <v>149</v>
      </c>
      <c r="CW179" s="60" t="s">
        <v>149</v>
      </c>
      <c r="CX179" s="60" t="s">
        <v>149</v>
      </c>
      <c r="CY179" s="60" t="s">
        <v>149</v>
      </c>
      <c r="CZ179" s="60" t="s">
        <v>149</v>
      </c>
      <c r="DA179" s="60" t="s">
        <v>149</v>
      </c>
      <c r="DB179" s="60" t="s">
        <v>149</v>
      </c>
      <c r="DC179" s="60" t="s">
        <v>149</v>
      </c>
      <c r="DD179" s="60" t="s">
        <v>149</v>
      </c>
      <c r="DE179" s="60" t="s">
        <v>203</v>
      </c>
      <c r="DF179" s="60" t="s">
        <v>149</v>
      </c>
      <c r="DG179" s="60" t="s">
        <v>149</v>
      </c>
      <c r="DH179" s="60" t="s">
        <v>203</v>
      </c>
      <c r="DI179" s="60" t="s">
        <v>149</v>
      </c>
      <c r="DJ179" s="60" t="s">
        <v>149</v>
      </c>
      <c r="DK179" s="60" t="s">
        <v>149</v>
      </c>
      <c r="DL179" s="60" t="s">
        <v>149</v>
      </c>
      <c r="DM179" s="60" t="s">
        <v>149</v>
      </c>
      <c r="DN179" s="60" t="s">
        <v>149</v>
      </c>
      <c r="DO179" s="60" t="s">
        <v>149</v>
      </c>
      <c r="DP179" s="60" t="s">
        <v>149</v>
      </c>
      <c r="DQ179" s="60" t="s">
        <v>149</v>
      </c>
      <c r="DR179" s="60" t="s">
        <v>149</v>
      </c>
      <c r="DS179" s="60" t="s">
        <v>149</v>
      </c>
      <c r="DT179" s="60" t="s">
        <v>149</v>
      </c>
      <c r="DU179" s="60" t="s">
        <v>149</v>
      </c>
      <c r="DV179" s="60" t="s">
        <v>149</v>
      </c>
      <c r="DW179" s="60" t="s">
        <v>149</v>
      </c>
      <c r="DX179" s="60" t="s">
        <v>203</v>
      </c>
      <c r="DY179" s="60" t="s">
        <v>149</v>
      </c>
      <c r="DZ179" s="17" t="s">
        <v>149</v>
      </c>
      <c r="EA179" s="17" t="s">
        <v>149</v>
      </c>
      <c r="EB179" s="17" t="s">
        <v>149</v>
      </c>
      <c r="EC179" s="60" t="s">
        <v>203</v>
      </c>
      <c r="ED179" s="60" t="s">
        <v>149</v>
      </c>
      <c r="EE179" s="60" t="s">
        <v>149</v>
      </c>
      <c r="EF179" s="17" t="s">
        <v>149</v>
      </c>
      <c r="EG179" s="60" t="s">
        <v>149</v>
      </c>
      <c r="EH179" s="60" t="s">
        <v>149</v>
      </c>
      <c r="EI179" s="60" t="s">
        <v>149</v>
      </c>
      <c r="EJ179" s="60" t="s">
        <v>149</v>
      </c>
      <c r="EK179" s="60" t="s">
        <v>149</v>
      </c>
      <c r="EL179" s="62" t="s">
        <v>1437</v>
      </c>
      <c r="EM179" s="17" t="s">
        <v>1029</v>
      </c>
      <c r="EN179" s="62"/>
      <c r="EO179" s="17" t="s">
        <v>1438</v>
      </c>
      <c r="EP179" s="17" t="s">
        <v>1439</v>
      </c>
      <c r="EQ179" s="17" t="s">
        <v>1070</v>
      </c>
      <c r="ER179" s="62" t="s">
        <v>1440</v>
      </c>
      <c r="ES179" s="17" t="s">
        <v>1441</v>
      </c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</row>
    <row r="180" spans="1:234" s="25" customFormat="1" ht="22.5" customHeight="1" x14ac:dyDescent="0.35">
      <c r="A180" s="34">
        <v>178</v>
      </c>
      <c r="B180" s="17" t="s">
        <v>1442</v>
      </c>
      <c r="C180" s="57" t="s">
        <v>945</v>
      </c>
      <c r="D180" s="17" t="s">
        <v>368</v>
      </c>
      <c r="E180" s="17" t="s">
        <v>1443</v>
      </c>
      <c r="F180" s="17">
        <v>56</v>
      </c>
      <c r="G180" s="17">
        <v>3</v>
      </c>
      <c r="H180" s="17" t="s">
        <v>157</v>
      </c>
      <c r="I180" s="17" t="s">
        <v>158</v>
      </c>
      <c r="J180" s="59">
        <v>8000000</v>
      </c>
      <c r="K180" s="59">
        <v>4000000</v>
      </c>
      <c r="L180" s="17" t="s">
        <v>173</v>
      </c>
      <c r="M180" s="17" t="s">
        <v>147</v>
      </c>
      <c r="N180" s="17">
        <v>245</v>
      </c>
      <c r="O180" s="17" t="s">
        <v>1444</v>
      </c>
      <c r="P180" s="17" t="s">
        <v>1426</v>
      </c>
      <c r="Q180" s="17" t="s">
        <v>389</v>
      </c>
      <c r="R180" s="60" t="s">
        <v>149</v>
      </c>
      <c r="S180" s="60" t="s">
        <v>149</v>
      </c>
      <c r="T180" s="60" t="s">
        <v>149</v>
      </c>
      <c r="U180" s="60" t="s">
        <v>149</v>
      </c>
      <c r="V180" s="60" t="s">
        <v>149</v>
      </c>
      <c r="W180" s="60" t="s">
        <v>323</v>
      </c>
      <c r="X180" s="60" t="s">
        <v>323</v>
      </c>
      <c r="Y180" s="60" t="s">
        <v>1445</v>
      </c>
      <c r="Z180" s="60" t="s">
        <v>149</v>
      </c>
      <c r="AA180" s="60" t="s">
        <v>323</v>
      </c>
      <c r="AB180" s="60" t="s">
        <v>149</v>
      </c>
      <c r="AC180" s="60" t="s">
        <v>323</v>
      </c>
      <c r="AD180" s="60" t="s">
        <v>149</v>
      </c>
      <c r="AE180" s="60" t="s">
        <v>149</v>
      </c>
      <c r="AF180" s="60" t="s">
        <v>149</v>
      </c>
      <c r="AG180" s="60" t="s">
        <v>149</v>
      </c>
      <c r="AH180" s="60" t="s">
        <v>149</v>
      </c>
      <c r="AI180" s="60" t="s">
        <v>149</v>
      </c>
      <c r="AJ180" s="60" t="s">
        <v>149</v>
      </c>
      <c r="AK180" s="60" t="s">
        <v>323</v>
      </c>
      <c r="AL180" s="60" t="s">
        <v>149</v>
      </c>
      <c r="AM180" s="60" t="s">
        <v>149</v>
      </c>
      <c r="AN180" s="60" t="s">
        <v>323</v>
      </c>
      <c r="AO180" s="17" t="s">
        <v>149</v>
      </c>
      <c r="AP180" s="17" t="s">
        <v>149</v>
      </c>
      <c r="AQ180" s="17" t="s">
        <v>149</v>
      </c>
      <c r="AR180" s="17" t="s">
        <v>149</v>
      </c>
      <c r="AS180" s="17" t="s">
        <v>149</v>
      </c>
      <c r="AT180" s="60" t="s">
        <v>149</v>
      </c>
      <c r="AU180" s="60" t="s">
        <v>149</v>
      </c>
      <c r="AV180" s="60" t="s">
        <v>323</v>
      </c>
      <c r="AW180" s="60" t="s">
        <v>323</v>
      </c>
      <c r="AX180" s="60" t="s">
        <v>323</v>
      </c>
      <c r="AY180" s="60" t="s">
        <v>323</v>
      </c>
      <c r="AZ180" s="60" t="s">
        <v>149</v>
      </c>
      <c r="BA180" s="60" t="s">
        <v>149</v>
      </c>
      <c r="BB180" s="60" t="s">
        <v>149</v>
      </c>
      <c r="BC180" s="51" t="s">
        <v>149</v>
      </c>
      <c r="BD180" s="60" t="s">
        <v>323</v>
      </c>
      <c r="BE180" s="60" t="s">
        <v>323</v>
      </c>
      <c r="BF180" s="60" t="s">
        <v>323</v>
      </c>
      <c r="BG180" s="60" t="s">
        <v>149</v>
      </c>
      <c r="BH180" s="60" t="s">
        <v>149</v>
      </c>
      <c r="BI180" s="60" t="s">
        <v>149</v>
      </c>
      <c r="BJ180" s="17" t="s">
        <v>149</v>
      </c>
      <c r="BK180" s="17" t="s">
        <v>149</v>
      </c>
      <c r="BL180" s="60" t="s">
        <v>149</v>
      </c>
      <c r="BM180" s="60" t="s">
        <v>149</v>
      </c>
      <c r="BN180" s="60" t="s">
        <v>149</v>
      </c>
      <c r="BO180" s="60" t="s">
        <v>150</v>
      </c>
      <c r="BP180" s="60" t="s">
        <v>150</v>
      </c>
      <c r="BQ180" s="60" t="s">
        <v>150</v>
      </c>
      <c r="BR180" s="60" t="s">
        <v>150</v>
      </c>
      <c r="BS180" s="60" t="s">
        <v>150</v>
      </c>
      <c r="BT180" s="60" t="s">
        <v>150</v>
      </c>
      <c r="BU180" s="60" t="s">
        <v>149</v>
      </c>
      <c r="BV180" s="60" t="s">
        <v>149</v>
      </c>
      <c r="BW180" s="60" t="s">
        <v>150</v>
      </c>
      <c r="BX180" s="60" t="s">
        <v>150</v>
      </c>
      <c r="BY180" s="60" t="s">
        <v>150</v>
      </c>
      <c r="BZ180" s="60" t="s">
        <v>149</v>
      </c>
      <c r="CA180" s="60" t="s">
        <v>149</v>
      </c>
      <c r="CB180" s="60" t="s">
        <v>149</v>
      </c>
      <c r="CC180" s="60" t="s">
        <v>149</v>
      </c>
      <c r="CD180" s="60" t="s">
        <v>149</v>
      </c>
      <c r="CE180" s="60" t="s">
        <v>323</v>
      </c>
      <c r="CF180" s="60" t="s">
        <v>323</v>
      </c>
      <c r="CG180" s="60" t="s">
        <v>323</v>
      </c>
      <c r="CH180" s="60" t="s">
        <v>323</v>
      </c>
      <c r="CI180" s="60" t="s">
        <v>323</v>
      </c>
      <c r="CJ180" s="60" t="s">
        <v>323</v>
      </c>
      <c r="CK180" s="60" t="s">
        <v>323</v>
      </c>
      <c r="CL180" s="60" t="s">
        <v>323</v>
      </c>
      <c r="CM180" s="17" t="s">
        <v>149</v>
      </c>
      <c r="CN180" s="60" t="s">
        <v>149</v>
      </c>
      <c r="CO180" s="60" t="s">
        <v>149</v>
      </c>
      <c r="CP180" s="60" t="s">
        <v>149</v>
      </c>
      <c r="CQ180" s="60" t="s">
        <v>323</v>
      </c>
      <c r="CR180" s="60" t="s">
        <v>323</v>
      </c>
      <c r="CS180" s="60" t="s">
        <v>323</v>
      </c>
      <c r="CT180" s="60" t="s">
        <v>323</v>
      </c>
      <c r="CU180" s="60" t="s">
        <v>323</v>
      </c>
      <c r="CV180" s="60" t="s">
        <v>323</v>
      </c>
      <c r="CW180" s="60" t="s">
        <v>323</v>
      </c>
      <c r="CX180" s="60" t="s">
        <v>323</v>
      </c>
      <c r="CY180" s="60" t="s">
        <v>149</v>
      </c>
      <c r="CZ180" s="60" t="s">
        <v>149</v>
      </c>
      <c r="DA180" s="60" t="s">
        <v>149</v>
      </c>
      <c r="DB180" s="60" t="s">
        <v>149</v>
      </c>
      <c r="DC180" s="60" t="s">
        <v>149</v>
      </c>
      <c r="DD180" s="60" t="s">
        <v>149</v>
      </c>
      <c r="DE180" s="60" t="s">
        <v>323</v>
      </c>
      <c r="DF180" s="60" t="s">
        <v>323</v>
      </c>
      <c r="DG180" s="60" t="s">
        <v>323</v>
      </c>
      <c r="DH180" s="60" t="s">
        <v>323</v>
      </c>
      <c r="DI180" s="60" t="s">
        <v>323</v>
      </c>
      <c r="DJ180" s="60" t="s">
        <v>149</v>
      </c>
      <c r="DK180" s="60" t="s">
        <v>149</v>
      </c>
      <c r="DL180" s="60" t="s">
        <v>149</v>
      </c>
      <c r="DM180" s="17" t="s">
        <v>149</v>
      </c>
      <c r="DN180" s="60" t="s">
        <v>149</v>
      </c>
      <c r="DO180" s="60" t="s">
        <v>149</v>
      </c>
      <c r="DP180" s="60" t="s">
        <v>149</v>
      </c>
      <c r="DQ180" s="60" t="s">
        <v>149</v>
      </c>
      <c r="DR180" s="60" t="s">
        <v>323</v>
      </c>
      <c r="DS180" s="60" t="s">
        <v>149</v>
      </c>
      <c r="DT180" s="60" t="s">
        <v>203</v>
      </c>
      <c r="DU180" s="60" t="s">
        <v>323</v>
      </c>
      <c r="DV180" s="60" t="s">
        <v>149</v>
      </c>
      <c r="DW180" s="60" t="s">
        <v>203</v>
      </c>
      <c r="DX180" s="60" t="s">
        <v>323</v>
      </c>
      <c r="DY180" s="60" t="s">
        <v>149</v>
      </c>
      <c r="DZ180" s="17" t="s">
        <v>150</v>
      </c>
      <c r="EA180" s="17" t="s">
        <v>149</v>
      </c>
      <c r="EB180" s="17" t="s">
        <v>323</v>
      </c>
      <c r="EC180" s="60" t="s">
        <v>323</v>
      </c>
      <c r="ED180" s="60" t="s">
        <v>149</v>
      </c>
      <c r="EE180" s="60" t="s">
        <v>149</v>
      </c>
      <c r="EF180" s="17" t="s">
        <v>149</v>
      </c>
      <c r="EG180" s="60" t="s">
        <v>149</v>
      </c>
      <c r="EH180" s="60" t="s">
        <v>149</v>
      </c>
      <c r="EI180" s="60" t="s">
        <v>149</v>
      </c>
      <c r="EJ180" s="60" t="s">
        <v>323</v>
      </c>
      <c r="EK180" s="60" t="s">
        <v>323</v>
      </c>
      <c r="EL180" s="17" t="s">
        <v>1446</v>
      </c>
      <c r="EM180" s="17" t="s">
        <v>411</v>
      </c>
      <c r="EN180" s="17" t="s">
        <v>1447</v>
      </c>
      <c r="EO180" s="17" t="s">
        <v>1448</v>
      </c>
      <c r="EP180" s="62" t="s">
        <v>1449</v>
      </c>
      <c r="EQ180" s="17" t="s">
        <v>1450</v>
      </c>
      <c r="ER180" s="62" t="s">
        <v>1451</v>
      </c>
      <c r="ES180" s="17" t="s">
        <v>411</v>
      </c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</row>
    <row r="181" spans="1:234" s="25" customFormat="1" ht="22.5" customHeight="1" x14ac:dyDescent="0.35">
      <c r="A181" s="34">
        <v>179</v>
      </c>
      <c r="B181" s="17" t="s">
        <v>1452</v>
      </c>
      <c r="C181" s="61" t="s">
        <v>945</v>
      </c>
      <c r="D181" s="17" t="s">
        <v>846</v>
      </c>
      <c r="E181" s="17" t="s">
        <v>1443</v>
      </c>
      <c r="F181" s="17">
        <v>58</v>
      </c>
      <c r="G181" s="17">
        <v>3</v>
      </c>
      <c r="H181" s="17" t="s">
        <v>157</v>
      </c>
      <c r="I181" s="17" t="s">
        <v>158</v>
      </c>
      <c r="J181" s="59">
        <v>9000000</v>
      </c>
      <c r="K181" s="59">
        <v>4500000</v>
      </c>
      <c r="L181" s="17" t="s">
        <v>173</v>
      </c>
      <c r="M181" s="17" t="s">
        <v>147</v>
      </c>
      <c r="N181" s="17">
        <v>250</v>
      </c>
      <c r="O181" s="17" t="s">
        <v>1405</v>
      </c>
      <c r="P181" s="17" t="s">
        <v>1453</v>
      </c>
      <c r="Q181" s="17" t="s">
        <v>389</v>
      </c>
      <c r="R181" s="60" t="s">
        <v>203</v>
      </c>
      <c r="S181" s="60" t="s">
        <v>149</v>
      </c>
      <c r="T181" s="60" t="s">
        <v>149</v>
      </c>
      <c r="U181" s="60" t="s">
        <v>149</v>
      </c>
      <c r="V181" s="60" t="s">
        <v>149</v>
      </c>
      <c r="W181" s="60" t="s">
        <v>149</v>
      </c>
      <c r="X181" s="60" t="s">
        <v>149</v>
      </c>
      <c r="Y181" s="60" t="s">
        <v>149</v>
      </c>
      <c r="Z181" s="60" t="s">
        <v>149</v>
      </c>
      <c r="AA181" s="60" t="s">
        <v>149</v>
      </c>
      <c r="AB181" s="60" t="s">
        <v>149</v>
      </c>
      <c r="AC181" s="60" t="s">
        <v>149</v>
      </c>
      <c r="AD181" s="60" t="s">
        <v>149</v>
      </c>
      <c r="AE181" s="60" t="s">
        <v>203</v>
      </c>
      <c r="AF181" s="60" t="s">
        <v>149</v>
      </c>
      <c r="AG181" s="60" t="s">
        <v>149</v>
      </c>
      <c r="AH181" s="60" t="s">
        <v>149</v>
      </c>
      <c r="AI181" s="60" t="s">
        <v>149</v>
      </c>
      <c r="AJ181" s="60" t="s">
        <v>149</v>
      </c>
      <c r="AK181" s="60" t="s">
        <v>203</v>
      </c>
      <c r="AL181" s="60" t="s">
        <v>203</v>
      </c>
      <c r="AM181" s="60" t="s">
        <v>149</v>
      </c>
      <c r="AN181" s="60" t="s">
        <v>149</v>
      </c>
      <c r="AO181" s="17" t="s">
        <v>149</v>
      </c>
      <c r="AP181" s="17" t="s">
        <v>149</v>
      </c>
      <c r="AQ181" s="17" t="s">
        <v>149</v>
      </c>
      <c r="AR181" s="17" t="s">
        <v>149</v>
      </c>
      <c r="AS181" s="17" t="s">
        <v>149</v>
      </c>
      <c r="AT181" s="60" t="s">
        <v>149</v>
      </c>
      <c r="AU181" s="60" t="s">
        <v>203</v>
      </c>
      <c r="AV181" s="60" t="s">
        <v>149</v>
      </c>
      <c r="AW181" s="17" t="s">
        <v>149</v>
      </c>
      <c r="AX181" s="60" t="s">
        <v>149</v>
      </c>
      <c r="AY181" s="60" t="s">
        <v>149</v>
      </c>
      <c r="AZ181" s="60" t="s">
        <v>149</v>
      </c>
      <c r="BA181" s="60" t="s">
        <v>149</v>
      </c>
      <c r="BB181" s="60" t="s">
        <v>149</v>
      </c>
      <c r="BC181" s="51" t="s">
        <v>149</v>
      </c>
      <c r="BD181" s="60" t="s">
        <v>149</v>
      </c>
      <c r="BE181" s="60" t="s">
        <v>323</v>
      </c>
      <c r="BF181" s="60" t="s">
        <v>323</v>
      </c>
      <c r="BG181" s="60" t="s">
        <v>149</v>
      </c>
      <c r="BH181" s="60" t="s">
        <v>323</v>
      </c>
      <c r="BI181" s="60" t="s">
        <v>149</v>
      </c>
      <c r="BJ181" s="17" t="s">
        <v>149</v>
      </c>
      <c r="BK181" s="17" t="s">
        <v>149</v>
      </c>
      <c r="BL181" s="60" t="s">
        <v>149</v>
      </c>
      <c r="BM181" s="60" t="s">
        <v>149</v>
      </c>
      <c r="BN181" s="60" t="s">
        <v>149</v>
      </c>
      <c r="BO181" s="60" t="s">
        <v>150</v>
      </c>
      <c r="BP181" s="60" t="s">
        <v>150</v>
      </c>
      <c r="BQ181" s="60" t="s">
        <v>150</v>
      </c>
      <c r="BR181" s="60" t="s">
        <v>150</v>
      </c>
      <c r="BS181" s="60" t="s">
        <v>150</v>
      </c>
      <c r="BT181" s="17" t="s">
        <v>149</v>
      </c>
      <c r="BU181" s="60" t="s">
        <v>149</v>
      </c>
      <c r="BV181" s="60" t="s">
        <v>150</v>
      </c>
      <c r="BW181" s="60" t="s">
        <v>149</v>
      </c>
      <c r="BX181" s="60" t="s">
        <v>149</v>
      </c>
      <c r="BY181" s="60" t="s">
        <v>149</v>
      </c>
      <c r="BZ181" s="60" t="s">
        <v>149</v>
      </c>
      <c r="CA181" s="60" t="s">
        <v>149</v>
      </c>
      <c r="CB181" s="60" t="s">
        <v>149</v>
      </c>
      <c r="CC181" s="60" t="s">
        <v>149</v>
      </c>
      <c r="CD181" s="60" t="s">
        <v>149</v>
      </c>
      <c r="CE181" s="60" t="s">
        <v>149</v>
      </c>
      <c r="CF181" s="60" t="s">
        <v>149</v>
      </c>
      <c r="CG181" s="60" t="s">
        <v>149</v>
      </c>
      <c r="CH181" s="60" t="s">
        <v>149</v>
      </c>
      <c r="CI181" s="60" t="s">
        <v>149</v>
      </c>
      <c r="CJ181" s="60" t="s">
        <v>149</v>
      </c>
      <c r="CK181" s="60" t="s">
        <v>149</v>
      </c>
      <c r="CL181" s="60" t="s">
        <v>149</v>
      </c>
      <c r="CM181" s="60" t="s">
        <v>149</v>
      </c>
      <c r="CN181" s="60" t="s">
        <v>149</v>
      </c>
      <c r="CO181" s="60" t="s">
        <v>149</v>
      </c>
      <c r="CP181" s="60" t="s">
        <v>149</v>
      </c>
      <c r="CQ181" s="60" t="s">
        <v>149</v>
      </c>
      <c r="CR181" s="60" t="s">
        <v>149</v>
      </c>
      <c r="CS181" s="60" t="s">
        <v>149</v>
      </c>
      <c r="CT181" s="60" t="s">
        <v>149</v>
      </c>
      <c r="CU181" s="60" t="s">
        <v>149</v>
      </c>
      <c r="CV181" s="60" t="s">
        <v>149</v>
      </c>
      <c r="CW181" s="60" t="s">
        <v>149</v>
      </c>
      <c r="CX181" s="60" t="s">
        <v>149</v>
      </c>
      <c r="CY181" s="60" t="s">
        <v>149</v>
      </c>
      <c r="CZ181" s="60" t="s">
        <v>149</v>
      </c>
      <c r="DA181" s="60" t="s">
        <v>149</v>
      </c>
      <c r="DB181" s="60" t="s">
        <v>149</v>
      </c>
      <c r="DC181" s="60" t="s">
        <v>149</v>
      </c>
      <c r="DD181" s="60" t="s">
        <v>149</v>
      </c>
      <c r="DE181" s="60" t="s">
        <v>149</v>
      </c>
      <c r="DF181" s="60" t="s">
        <v>149</v>
      </c>
      <c r="DG181" s="60" t="s">
        <v>149</v>
      </c>
      <c r="DH181" s="60" t="s">
        <v>149</v>
      </c>
      <c r="DI181" s="60" t="s">
        <v>149</v>
      </c>
      <c r="DJ181" s="60" t="s">
        <v>149</v>
      </c>
      <c r="DK181" s="60" t="s">
        <v>149</v>
      </c>
      <c r="DL181" s="60" t="s">
        <v>323</v>
      </c>
      <c r="DM181" s="17" t="s">
        <v>149</v>
      </c>
      <c r="DN181" s="17" t="s">
        <v>149</v>
      </c>
      <c r="DO181" s="17" t="s">
        <v>149</v>
      </c>
      <c r="DP181" s="17" t="s">
        <v>149</v>
      </c>
      <c r="DQ181" s="17" t="s">
        <v>149</v>
      </c>
      <c r="DR181" s="17" t="s">
        <v>149</v>
      </c>
      <c r="DS181" s="17" t="s">
        <v>149</v>
      </c>
      <c r="DT181" s="17" t="s">
        <v>149</v>
      </c>
      <c r="DU181" s="17" t="s">
        <v>149</v>
      </c>
      <c r="DV181" s="17" t="s">
        <v>149</v>
      </c>
      <c r="DW181" s="17" t="s">
        <v>149</v>
      </c>
      <c r="DX181" s="17" t="s">
        <v>149</v>
      </c>
      <c r="DY181" s="17" t="s">
        <v>149</v>
      </c>
      <c r="DZ181" s="17" t="s">
        <v>150</v>
      </c>
      <c r="EA181" s="17" t="s">
        <v>149</v>
      </c>
      <c r="EB181" s="17" t="s">
        <v>149</v>
      </c>
      <c r="EC181" s="17" t="s">
        <v>149</v>
      </c>
      <c r="ED181" s="17" t="s">
        <v>149</v>
      </c>
      <c r="EE181" s="17" t="s">
        <v>149</v>
      </c>
      <c r="EF181" s="17" t="s">
        <v>149</v>
      </c>
      <c r="EG181" s="17" t="s">
        <v>149</v>
      </c>
      <c r="EH181" s="17" t="s">
        <v>149</v>
      </c>
      <c r="EI181" s="17" t="s">
        <v>149</v>
      </c>
      <c r="EJ181" s="17" t="s">
        <v>149</v>
      </c>
      <c r="EK181" s="17" t="s">
        <v>149</v>
      </c>
      <c r="EL181" s="17" t="s">
        <v>1454</v>
      </c>
      <c r="EM181" s="17" t="s">
        <v>1455</v>
      </c>
      <c r="EN181" s="17" t="s">
        <v>1456</v>
      </c>
      <c r="EO181" s="17" t="s">
        <v>1457</v>
      </c>
      <c r="EP181" s="62" t="s">
        <v>1458</v>
      </c>
      <c r="EQ181" s="17" t="s">
        <v>1459</v>
      </c>
      <c r="ER181" s="17" t="s">
        <v>1334</v>
      </c>
      <c r="ES181" s="17" t="s">
        <v>411</v>
      </c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</row>
    <row r="182" spans="1:234" s="25" customFormat="1" ht="22.5" customHeight="1" x14ac:dyDescent="0.35">
      <c r="A182" s="34">
        <v>180</v>
      </c>
      <c r="B182" s="17" t="s">
        <v>1460</v>
      </c>
      <c r="C182" s="61" t="s">
        <v>867</v>
      </c>
      <c r="D182" s="17" t="s">
        <v>846</v>
      </c>
      <c r="E182" s="17" t="s">
        <v>1461</v>
      </c>
      <c r="F182" s="17">
        <v>65</v>
      </c>
      <c r="G182" s="17">
        <v>3</v>
      </c>
      <c r="H182" s="17" t="s">
        <v>157</v>
      </c>
      <c r="I182" s="17" t="s">
        <v>210</v>
      </c>
      <c r="J182" s="59">
        <v>5500000</v>
      </c>
      <c r="K182" s="59">
        <v>3500000</v>
      </c>
      <c r="L182" s="17" t="s">
        <v>173</v>
      </c>
      <c r="M182" s="17" t="s">
        <v>147</v>
      </c>
      <c r="N182" s="17">
        <v>260</v>
      </c>
      <c r="O182" s="17" t="s">
        <v>1349</v>
      </c>
      <c r="P182" s="17" t="s">
        <v>1426</v>
      </c>
      <c r="Q182" s="17" t="s">
        <v>827</v>
      </c>
      <c r="R182" s="60" t="s">
        <v>149</v>
      </c>
      <c r="S182" s="60" t="s">
        <v>149</v>
      </c>
      <c r="T182" s="60" t="s">
        <v>149</v>
      </c>
      <c r="U182" s="60" t="s">
        <v>149</v>
      </c>
      <c r="V182" s="60" t="s">
        <v>149</v>
      </c>
      <c r="W182" s="60" t="s">
        <v>149</v>
      </c>
      <c r="X182" s="60" t="s">
        <v>149</v>
      </c>
      <c r="Y182" s="60" t="s">
        <v>149</v>
      </c>
      <c r="Z182" s="60" t="s">
        <v>149</v>
      </c>
      <c r="AA182" s="60" t="s">
        <v>149</v>
      </c>
      <c r="AB182" s="60" t="s">
        <v>149</v>
      </c>
      <c r="AC182" s="60" t="s">
        <v>149</v>
      </c>
      <c r="AD182" s="60" t="s">
        <v>149</v>
      </c>
      <c r="AE182" s="60" t="s">
        <v>149</v>
      </c>
      <c r="AF182" s="60" t="s">
        <v>149</v>
      </c>
      <c r="AG182" s="60" t="s">
        <v>149</v>
      </c>
      <c r="AH182" s="60" t="s">
        <v>149</v>
      </c>
      <c r="AI182" s="60" t="s">
        <v>149</v>
      </c>
      <c r="AJ182" s="60" t="s">
        <v>149</v>
      </c>
      <c r="AK182" s="60" t="s">
        <v>149</v>
      </c>
      <c r="AL182" s="60" t="s">
        <v>149</v>
      </c>
      <c r="AM182" s="60" t="s">
        <v>149</v>
      </c>
      <c r="AN182" s="60" t="s">
        <v>149</v>
      </c>
      <c r="AO182" s="60" t="s">
        <v>149</v>
      </c>
      <c r="AP182" s="60" t="s">
        <v>149</v>
      </c>
      <c r="AQ182" s="60" t="s">
        <v>149</v>
      </c>
      <c r="AR182" s="60" t="s">
        <v>149</v>
      </c>
      <c r="AS182" s="60" t="s">
        <v>149</v>
      </c>
      <c r="AT182" s="60" t="s">
        <v>149</v>
      </c>
      <c r="AU182" s="60" t="s">
        <v>149</v>
      </c>
      <c r="AV182" s="60" t="s">
        <v>149</v>
      </c>
      <c r="AW182" s="60" t="s">
        <v>149</v>
      </c>
      <c r="AX182" s="60" t="s">
        <v>149</v>
      </c>
      <c r="AY182" s="60" t="s">
        <v>149</v>
      </c>
      <c r="AZ182" s="60" t="s">
        <v>149</v>
      </c>
      <c r="BA182" s="60" t="s">
        <v>149</v>
      </c>
      <c r="BB182" s="60" t="s">
        <v>149</v>
      </c>
      <c r="BC182" s="51" t="s">
        <v>149</v>
      </c>
      <c r="BD182" s="60" t="s">
        <v>149</v>
      </c>
      <c r="BE182" s="60" t="s">
        <v>149</v>
      </c>
      <c r="BF182" s="60" t="s">
        <v>149</v>
      </c>
      <c r="BG182" s="60" t="s">
        <v>149</v>
      </c>
      <c r="BH182" s="60" t="s">
        <v>149</v>
      </c>
      <c r="BI182" s="60" t="s">
        <v>149</v>
      </c>
      <c r="BJ182" s="60" t="s">
        <v>149</v>
      </c>
      <c r="BK182" s="60" t="s">
        <v>149</v>
      </c>
      <c r="BL182" s="60" t="s">
        <v>149</v>
      </c>
      <c r="BM182" s="60" t="s">
        <v>149</v>
      </c>
      <c r="BN182" s="60" t="s">
        <v>149</v>
      </c>
      <c r="BO182" s="60" t="s">
        <v>149</v>
      </c>
      <c r="BP182" s="60" t="s">
        <v>149</v>
      </c>
      <c r="BQ182" s="60" t="s">
        <v>149</v>
      </c>
      <c r="BR182" s="60" t="s">
        <v>149</v>
      </c>
      <c r="BS182" s="60" t="s">
        <v>149</v>
      </c>
      <c r="BT182" s="60" t="s">
        <v>149</v>
      </c>
      <c r="BU182" s="60" t="s">
        <v>149</v>
      </c>
      <c r="BV182" s="60" t="s">
        <v>149</v>
      </c>
      <c r="BW182" s="60" t="s">
        <v>149</v>
      </c>
      <c r="BX182" s="60" t="s">
        <v>149</v>
      </c>
      <c r="BY182" s="60" t="s">
        <v>149</v>
      </c>
      <c r="BZ182" s="60" t="s">
        <v>149</v>
      </c>
      <c r="CA182" s="60" t="s">
        <v>149</v>
      </c>
      <c r="CB182" s="60" t="s">
        <v>149</v>
      </c>
      <c r="CC182" s="60" t="s">
        <v>149</v>
      </c>
      <c r="CD182" s="60" t="s">
        <v>149</v>
      </c>
      <c r="CE182" s="60" t="s">
        <v>149</v>
      </c>
      <c r="CF182" s="60" t="s">
        <v>149</v>
      </c>
      <c r="CG182" s="60" t="s">
        <v>149</v>
      </c>
      <c r="CH182" s="60" t="s">
        <v>149</v>
      </c>
      <c r="CI182" s="60" t="s">
        <v>149</v>
      </c>
      <c r="CJ182" s="60" t="s">
        <v>149</v>
      </c>
      <c r="CK182" s="60" t="s">
        <v>149</v>
      </c>
      <c r="CL182" s="60" t="s">
        <v>149</v>
      </c>
      <c r="CM182" s="60" t="s">
        <v>149</v>
      </c>
      <c r="CN182" s="60" t="s">
        <v>149</v>
      </c>
      <c r="CO182" s="60" t="s">
        <v>149</v>
      </c>
      <c r="CP182" s="60" t="s">
        <v>149</v>
      </c>
      <c r="CQ182" s="60" t="s">
        <v>149</v>
      </c>
      <c r="CR182" s="60" t="s">
        <v>149</v>
      </c>
      <c r="CS182" s="60" t="s">
        <v>149</v>
      </c>
      <c r="CT182" s="60" t="s">
        <v>149</v>
      </c>
      <c r="CU182" s="60" t="s">
        <v>149</v>
      </c>
      <c r="CV182" s="60" t="s">
        <v>149</v>
      </c>
      <c r="CW182" s="60" t="s">
        <v>149</v>
      </c>
      <c r="CX182" s="60" t="s">
        <v>149</v>
      </c>
      <c r="CY182" s="60" t="s">
        <v>149</v>
      </c>
      <c r="CZ182" s="60" t="s">
        <v>149</v>
      </c>
      <c r="DA182" s="60" t="s">
        <v>149</v>
      </c>
      <c r="DB182" s="60" t="s">
        <v>149</v>
      </c>
      <c r="DC182" s="60" t="s">
        <v>149</v>
      </c>
      <c r="DD182" s="60" t="s">
        <v>149</v>
      </c>
      <c r="DE182" s="60" t="s">
        <v>149</v>
      </c>
      <c r="DF182" s="60" t="s">
        <v>149</v>
      </c>
      <c r="DG182" s="60" t="s">
        <v>149</v>
      </c>
      <c r="DH182" s="60" t="s">
        <v>149</v>
      </c>
      <c r="DI182" s="60" t="s">
        <v>149</v>
      </c>
      <c r="DJ182" s="60" t="s">
        <v>149</v>
      </c>
      <c r="DK182" s="60" t="s">
        <v>149</v>
      </c>
      <c r="DL182" s="60" t="s">
        <v>149</v>
      </c>
      <c r="DM182" s="60" t="s">
        <v>149</v>
      </c>
      <c r="DN182" s="60" t="s">
        <v>149</v>
      </c>
      <c r="DO182" s="60" t="s">
        <v>149</v>
      </c>
      <c r="DP182" s="60" t="s">
        <v>149</v>
      </c>
      <c r="DQ182" s="60" t="s">
        <v>149</v>
      </c>
      <c r="DR182" s="60" t="s">
        <v>149</v>
      </c>
      <c r="DS182" s="60" t="s">
        <v>149</v>
      </c>
      <c r="DT182" s="60" t="s">
        <v>149</v>
      </c>
      <c r="DU182" s="60" t="s">
        <v>149</v>
      </c>
      <c r="DV182" s="60" t="s">
        <v>149</v>
      </c>
      <c r="DW182" s="60" t="s">
        <v>149</v>
      </c>
      <c r="DX182" s="60" t="s">
        <v>149</v>
      </c>
      <c r="DY182" s="60" t="s">
        <v>149</v>
      </c>
      <c r="DZ182" s="60" t="s">
        <v>149</v>
      </c>
      <c r="EA182" s="60" t="s">
        <v>149</v>
      </c>
      <c r="EB182" s="60" t="s">
        <v>149</v>
      </c>
      <c r="EC182" s="60" t="s">
        <v>149</v>
      </c>
      <c r="ED182" s="60" t="s">
        <v>149</v>
      </c>
      <c r="EE182" s="60" t="s">
        <v>149</v>
      </c>
      <c r="EF182" s="60" t="s">
        <v>149</v>
      </c>
      <c r="EG182" s="60" t="s">
        <v>149</v>
      </c>
      <c r="EH182" s="60" t="s">
        <v>149</v>
      </c>
      <c r="EI182" s="60" t="s">
        <v>149</v>
      </c>
      <c r="EJ182" s="60" t="s">
        <v>149</v>
      </c>
      <c r="EK182" s="60" t="s">
        <v>149</v>
      </c>
      <c r="EL182" s="17" t="s">
        <v>1462</v>
      </c>
      <c r="EM182" s="17" t="s">
        <v>411</v>
      </c>
      <c r="EN182" s="17" t="s">
        <v>1463</v>
      </c>
      <c r="EO182" s="17" t="s">
        <v>1464</v>
      </c>
      <c r="EP182" s="17" t="s">
        <v>1465</v>
      </c>
      <c r="EQ182" s="17" t="s">
        <v>1450</v>
      </c>
      <c r="ER182" s="62" t="s">
        <v>1466</v>
      </c>
      <c r="ES182" s="17" t="s">
        <v>411</v>
      </c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</row>
    <row r="183" spans="1:234" s="25" customFormat="1" ht="22.5" customHeight="1" x14ac:dyDescent="0.35">
      <c r="A183" s="34">
        <v>181</v>
      </c>
      <c r="B183" s="17" t="s">
        <v>1467</v>
      </c>
      <c r="C183" s="61" t="s">
        <v>945</v>
      </c>
      <c r="D183" s="17" t="s">
        <v>846</v>
      </c>
      <c r="E183" s="17" t="s">
        <v>1398</v>
      </c>
      <c r="F183" s="17">
        <v>20</v>
      </c>
      <c r="G183" s="17">
        <v>3</v>
      </c>
      <c r="H183" s="17" t="s">
        <v>157</v>
      </c>
      <c r="I183" s="17" t="s">
        <v>172</v>
      </c>
      <c r="J183" s="59">
        <v>5000000</v>
      </c>
      <c r="K183" s="59">
        <v>4500000</v>
      </c>
      <c r="L183" s="17" t="s">
        <v>318</v>
      </c>
      <c r="M183" s="17" t="s">
        <v>147</v>
      </c>
      <c r="N183" s="17">
        <v>125</v>
      </c>
      <c r="O183" s="17" t="s">
        <v>1468</v>
      </c>
      <c r="P183" s="17">
        <v>5</v>
      </c>
      <c r="Q183" s="17"/>
      <c r="R183" s="60" t="s">
        <v>149</v>
      </c>
      <c r="S183" s="60" t="s">
        <v>149</v>
      </c>
      <c r="T183" s="60" t="s">
        <v>149</v>
      </c>
      <c r="U183" s="60" t="s">
        <v>149</v>
      </c>
      <c r="V183" s="60" t="s">
        <v>149</v>
      </c>
      <c r="W183" s="60" t="s">
        <v>149</v>
      </c>
      <c r="X183" s="60" t="s">
        <v>149</v>
      </c>
      <c r="Y183" s="60" t="s">
        <v>149</v>
      </c>
      <c r="Z183" s="60" t="s">
        <v>149</v>
      </c>
      <c r="AA183" s="60" t="s">
        <v>149</v>
      </c>
      <c r="AB183" s="60" t="s">
        <v>149</v>
      </c>
      <c r="AC183" s="60" t="s">
        <v>149</v>
      </c>
      <c r="AD183" s="60" t="s">
        <v>149</v>
      </c>
      <c r="AE183" s="60" t="s">
        <v>149</v>
      </c>
      <c r="AF183" s="60" t="s">
        <v>149</v>
      </c>
      <c r="AG183" s="60" t="s">
        <v>149</v>
      </c>
      <c r="AH183" s="60" t="s">
        <v>149</v>
      </c>
      <c r="AI183" s="60" t="s">
        <v>149</v>
      </c>
      <c r="AJ183" s="60" t="s">
        <v>149</v>
      </c>
      <c r="AK183" s="60" t="s">
        <v>149</v>
      </c>
      <c r="AL183" s="60" t="s">
        <v>149</v>
      </c>
      <c r="AM183" s="60" t="s">
        <v>149</v>
      </c>
      <c r="AN183" s="60" t="s">
        <v>149</v>
      </c>
      <c r="AO183" s="60" t="s">
        <v>149</v>
      </c>
      <c r="AP183" s="60" t="s">
        <v>149</v>
      </c>
      <c r="AQ183" s="60" t="s">
        <v>149</v>
      </c>
      <c r="AR183" s="60" t="s">
        <v>149</v>
      </c>
      <c r="AS183" s="60" t="s">
        <v>149</v>
      </c>
      <c r="AT183" s="60" t="s">
        <v>149</v>
      </c>
      <c r="AU183" s="60" t="s">
        <v>149</v>
      </c>
      <c r="AV183" s="60" t="s">
        <v>149</v>
      </c>
      <c r="AW183" s="60" t="s">
        <v>149</v>
      </c>
      <c r="AX183" s="60" t="s">
        <v>149</v>
      </c>
      <c r="AY183" s="60" t="s">
        <v>149</v>
      </c>
      <c r="AZ183" s="60" t="s">
        <v>149</v>
      </c>
      <c r="BA183" s="60" t="s">
        <v>149</v>
      </c>
      <c r="BB183" s="60" t="s">
        <v>149</v>
      </c>
      <c r="BC183" s="51" t="s">
        <v>149</v>
      </c>
      <c r="BD183" s="60" t="s">
        <v>149</v>
      </c>
      <c r="BE183" s="60" t="s">
        <v>149</v>
      </c>
      <c r="BF183" s="60" t="s">
        <v>149</v>
      </c>
      <c r="BG183" s="60" t="s">
        <v>149</v>
      </c>
      <c r="BH183" s="60" t="s">
        <v>149</v>
      </c>
      <c r="BI183" s="60" t="s">
        <v>149</v>
      </c>
      <c r="BJ183" s="60" t="s">
        <v>149</v>
      </c>
      <c r="BK183" s="60" t="s">
        <v>149</v>
      </c>
      <c r="BL183" s="60" t="s">
        <v>149</v>
      </c>
      <c r="BM183" s="60" t="s">
        <v>149</v>
      </c>
      <c r="BN183" s="60" t="s">
        <v>149</v>
      </c>
      <c r="BO183" s="60" t="s">
        <v>149</v>
      </c>
      <c r="BP183" s="60" t="s">
        <v>149</v>
      </c>
      <c r="BQ183" s="60" t="s">
        <v>149</v>
      </c>
      <c r="BR183" s="60" t="s">
        <v>149</v>
      </c>
      <c r="BS183" s="60" t="s">
        <v>149</v>
      </c>
      <c r="BT183" s="60" t="s">
        <v>149</v>
      </c>
      <c r="BU183" s="60" t="s">
        <v>149</v>
      </c>
      <c r="BV183" s="60" t="s">
        <v>149</v>
      </c>
      <c r="BW183" s="60" t="s">
        <v>149</v>
      </c>
      <c r="BX183" s="60" t="s">
        <v>149</v>
      </c>
      <c r="BY183" s="60" t="s">
        <v>149</v>
      </c>
      <c r="BZ183" s="60" t="s">
        <v>149</v>
      </c>
      <c r="CA183" s="60" t="s">
        <v>149</v>
      </c>
      <c r="CB183" s="60" t="s">
        <v>149</v>
      </c>
      <c r="CC183" s="60" t="s">
        <v>149</v>
      </c>
      <c r="CD183" s="60" t="s">
        <v>149</v>
      </c>
      <c r="CE183" s="60" t="s">
        <v>149</v>
      </c>
      <c r="CF183" s="60" t="s">
        <v>149</v>
      </c>
      <c r="CG183" s="60" t="s">
        <v>149</v>
      </c>
      <c r="CH183" s="60" t="s">
        <v>149</v>
      </c>
      <c r="CI183" s="60" t="s">
        <v>149</v>
      </c>
      <c r="CJ183" s="60" t="s">
        <v>149</v>
      </c>
      <c r="CK183" s="60" t="s">
        <v>149</v>
      </c>
      <c r="CL183" s="60" t="s">
        <v>149</v>
      </c>
      <c r="CM183" s="60" t="s">
        <v>149</v>
      </c>
      <c r="CN183" s="60" t="s">
        <v>149</v>
      </c>
      <c r="CO183" s="60" t="s">
        <v>149</v>
      </c>
      <c r="CP183" s="60" t="s">
        <v>149</v>
      </c>
      <c r="CQ183" s="60" t="s">
        <v>149</v>
      </c>
      <c r="CR183" s="60" t="s">
        <v>149</v>
      </c>
      <c r="CS183" s="60" t="s">
        <v>149</v>
      </c>
      <c r="CT183" s="60" t="s">
        <v>149</v>
      </c>
      <c r="CU183" s="60" t="s">
        <v>149</v>
      </c>
      <c r="CV183" s="60" t="s">
        <v>149</v>
      </c>
      <c r="CW183" s="60" t="s">
        <v>149</v>
      </c>
      <c r="CX183" s="60" t="s">
        <v>149</v>
      </c>
      <c r="CY183" s="60" t="s">
        <v>149</v>
      </c>
      <c r="CZ183" s="60" t="s">
        <v>149</v>
      </c>
      <c r="DA183" s="60" t="s">
        <v>149</v>
      </c>
      <c r="DB183" s="60" t="s">
        <v>149</v>
      </c>
      <c r="DC183" s="60" t="s">
        <v>149</v>
      </c>
      <c r="DD183" s="60" t="s">
        <v>149</v>
      </c>
      <c r="DE183" s="60" t="s">
        <v>149</v>
      </c>
      <c r="DF183" s="60" t="s">
        <v>149</v>
      </c>
      <c r="DG183" s="60" t="s">
        <v>149</v>
      </c>
      <c r="DH183" s="60" t="s">
        <v>149</v>
      </c>
      <c r="DI183" s="60" t="s">
        <v>149</v>
      </c>
      <c r="DJ183" s="60" t="s">
        <v>149</v>
      </c>
      <c r="DK183" s="60" t="s">
        <v>149</v>
      </c>
      <c r="DL183" s="60" t="s">
        <v>149</v>
      </c>
      <c r="DM183" s="60" t="s">
        <v>149</v>
      </c>
      <c r="DN183" s="60" t="s">
        <v>149</v>
      </c>
      <c r="DO183" s="60" t="s">
        <v>149</v>
      </c>
      <c r="DP183" s="60" t="s">
        <v>149</v>
      </c>
      <c r="DQ183" s="60" t="s">
        <v>149</v>
      </c>
      <c r="DR183" s="60" t="s">
        <v>149</v>
      </c>
      <c r="DS183" s="60" t="s">
        <v>149</v>
      </c>
      <c r="DT183" s="60" t="s">
        <v>149</v>
      </c>
      <c r="DU183" s="60" t="s">
        <v>149</v>
      </c>
      <c r="DV183" s="60" t="s">
        <v>149</v>
      </c>
      <c r="DW183" s="60" t="s">
        <v>149</v>
      </c>
      <c r="DX183" s="60" t="s">
        <v>149</v>
      </c>
      <c r="DY183" s="60" t="s">
        <v>149</v>
      </c>
      <c r="DZ183" s="60" t="s">
        <v>149</v>
      </c>
      <c r="EA183" s="60" t="s">
        <v>149</v>
      </c>
      <c r="EB183" s="60" t="s">
        <v>149</v>
      </c>
      <c r="EC183" s="60" t="s">
        <v>149</v>
      </c>
      <c r="ED183" s="60" t="s">
        <v>149</v>
      </c>
      <c r="EE183" s="60" t="s">
        <v>149</v>
      </c>
      <c r="EF183" s="60" t="s">
        <v>149</v>
      </c>
      <c r="EG183" s="60" t="s">
        <v>149</v>
      </c>
      <c r="EH183" s="60" t="s">
        <v>149</v>
      </c>
      <c r="EI183" s="60" t="s">
        <v>149</v>
      </c>
      <c r="EJ183" s="60" t="s">
        <v>149</v>
      </c>
      <c r="EK183" s="60" t="s">
        <v>149</v>
      </c>
      <c r="EL183" s="62" t="s">
        <v>1469</v>
      </c>
      <c r="EM183" s="17" t="s">
        <v>411</v>
      </c>
      <c r="EN183" s="17" t="s">
        <v>1470</v>
      </c>
      <c r="EO183" s="17" t="s">
        <v>1471</v>
      </c>
      <c r="EP183" s="17" t="s">
        <v>1472</v>
      </c>
      <c r="EQ183" s="17" t="s">
        <v>1450</v>
      </c>
      <c r="ER183" s="17" t="s">
        <v>1473</v>
      </c>
      <c r="ES183" s="17" t="s">
        <v>411</v>
      </c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</row>
    <row r="184" spans="1:234" s="25" customFormat="1" ht="22.5" customHeight="1" x14ac:dyDescent="0.35">
      <c r="A184" s="34">
        <v>182</v>
      </c>
      <c r="B184" s="17" t="s">
        <v>1474</v>
      </c>
      <c r="C184" s="61" t="s">
        <v>1065</v>
      </c>
      <c r="D184" s="17" t="s">
        <v>846</v>
      </c>
      <c r="E184" s="17" t="s">
        <v>1398</v>
      </c>
      <c r="F184" s="17">
        <v>28</v>
      </c>
      <c r="G184" s="17">
        <v>3</v>
      </c>
      <c r="H184" s="17" t="s">
        <v>344</v>
      </c>
      <c r="I184" s="17" t="s">
        <v>172</v>
      </c>
      <c r="J184" s="59">
        <v>8000000</v>
      </c>
      <c r="K184" s="59">
        <v>6000000</v>
      </c>
      <c r="L184" s="17" t="s">
        <v>173</v>
      </c>
      <c r="M184" s="17" t="s">
        <v>147</v>
      </c>
      <c r="N184" s="17">
        <v>250</v>
      </c>
      <c r="O184" s="17" t="s">
        <v>1405</v>
      </c>
      <c r="P184" s="17" t="s">
        <v>1475</v>
      </c>
      <c r="Q184" s="17" t="s">
        <v>389</v>
      </c>
      <c r="R184" s="60" t="s">
        <v>149</v>
      </c>
      <c r="S184" s="60" t="s">
        <v>149</v>
      </c>
      <c r="T184" s="60" t="s">
        <v>149</v>
      </c>
      <c r="U184" s="60" t="s">
        <v>149</v>
      </c>
      <c r="V184" s="60" t="s">
        <v>149</v>
      </c>
      <c r="W184" s="60" t="s">
        <v>149</v>
      </c>
      <c r="X184" s="60" t="s">
        <v>149</v>
      </c>
      <c r="Y184" s="60" t="s">
        <v>149</v>
      </c>
      <c r="Z184" s="60" t="s">
        <v>149</v>
      </c>
      <c r="AA184" s="60" t="s">
        <v>149</v>
      </c>
      <c r="AB184" s="60" t="s">
        <v>149</v>
      </c>
      <c r="AC184" s="60" t="s">
        <v>149</v>
      </c>
      <c r="AD184" s="60" t="s">
        <v>149</v>
      </c>
      <c r="AE184" s="60" t="s">
        <v>149</v>
      </c>
      <c r="AF184" s="60" t="s">
        <v>149</v>
      </c>
      <c r="AG184" s="60" t="s">
        <v>149</v>
      </c>
      <c r="AH184" s="60" t="s">
        <v>149</v>
      </c>
      <c r="AI184" s="60" t="s">
        <v>149</v>
      </c>
      <c r="AJ184" s="60" t="s">
        <v>149</v>
      </c>
      <c r="AK184" s="60" t="s">
        <v>149</v>
      </c>
      <c r="AL184" s="60" t="s">
        <v>149</v>
      </c>
      <c r="AM184" s="60" t="s">
        <v>149</v>
      </c>
      <c r="AN184" s="60" t="s">
        <v>149</v>
      </c>
      <c r="AO184" s="60" t="s">
        <v>149</v>
      </c>
      <c r="AP184" s="60" t="s">
        <v>149</v>
      </c>
      <c r="AQ184" s="60" t="s">
        <v>149</v>
      </c>
      <c r="AR184" s="60" t="s">
        <v>149</v>
      </c>
      <c r="AS184" s="60" t="s">
        <v>149</v>
      </c>
      <c r="AT184" s="60" t="s">
        <v>149</v>
      </c>
      <c r="AU184" s="60" t="s">
        <v>149</v>
      </c>
      <c r="AV184" s="60" t="s">
        <v>149</v>
      </c>
      <c r="AW184" s="60" t="s">
        <v>149</v>
      </c>
      <c r="AX184" s="60" t="s">
        <v>149</v>
      </c>
      <c r="AY184" s="60" t="s">
        <v>149</v>
      </c>
      <c r="AZ184" s="60" t="s">
        <v>149</v>
      </c>
      <c r="BA184" s="60" t="s">
        <v>149</v>
      </c>
      <c r="BB184" s="60" t="s">
        <v>149</v>
      </c>
      <c r="BC184" s="51" t="s">
        <v>149</v>
      </c>
      <c r="BD184" s="60" t="s">
        <v>149</v>
      </c>
      <c r="BE184" s="60" t="s">
        <v>149</v>
      </c>
      <c r="BF184" s="60" t="s">
        <v>149</v>
      </c>
      <c r="BG184" s="60" t="s">
        <v>149</v>
      </c>
      <c r="BH184" s="60" t="s">
        <v>149</v>
      </c>
      <c r="BI184" s="60" t="s">
        <v>149</v>
      </c>
      <c r="BJ184" s="60" t="s">
        <v>149</v>
      </c>
      <c r="BK184" s="60" t="s">
        <v>149</v>
      </c>
      <c r="BL184" s="60" t="s">
        <v>149</v>
      </c>
      <c r="BM184" s="60" t="s">
        <v>149</v>
      </c>
      <c r="BN184" s="60" t="s">
        <v>149</v>
      </c>
      <c r="BO184" s="60" t="s">
        <v>149</v>
      </c>
      <c r="BP184" s="60" t="s">
        <v>149</v>
      </c>
      <c r="BQ184" s="60" t="s">
        <v>149</v>
      </c>
      <c r="BR184" s="60" t="s">
        <v>149</v>
      </c>
      <c r="BS184" s="60" t="s">
        <v>149</v>
      </c>
      <c r="BT184" s="60" t="s">
        <v>149</v>
      </c>
      <c r="BU184" s="60" t="s">
        <v>149</v>
      </c>
      <c r="BV184" s="60" t="s">
        <v>149</v>
      </c>
      <c r="BW184" s="60" t="s">
        <v>149</v>
      </c>
      <c r="BX184" s="60" t="s">
        <v>149</v>
      </c>
      <c r="BY184" s="60" t="s">
        <v>149</v>
      </c>
      <c r="BZ184" s="60" t="s">
        <v>149</v>
      </c>
      <c r="CA184" s="60" t="s">
        <v>149</v>
      </c>
      <c r="CB184" s="60" t="s">
        <v>149</v>
      </c>
      <c r="CC184" s="60" t="s">
        <v>149</v>
      </c>
      <c r="CD184" s="60" t="s">
        <v>149</v>
      </c>
      <c r="CE184" s="60" t="s">
        <v>149</v>
      </c>
      <c r="CF184" s="60" t="s">
        <v>149</v>
      </c>
      <c r="CG184" s="60" t="s">
        <v>149</v>
      </c>
      <c r="CH184" s="60" t="s">
        <v>149</v>
      </c>
      <c r="CI184" s="60" t="s">
        <v>149</v>
      </c>
      <c r="CJ184" s="60" t="s">
        <v>149</v>
      </c>
      <c r="CK184" s="60" t="s">
        <v>149</v>
      </c>
      <c r="CL184" s="60" t="s">
        <v>149</v>
      </c>
      <c r="CM184" s="60" t="s">
        <v>149</v>
      </c>
      <c r="CN184" s="60" t="s">
        <v>149</v>
      </c>
      <c r="CO184" s="60" t="s">
        <v>149</v>
      </c>
      <c r="CP184" s="60" t="s">
        <v>149</v>
      </c>
      <c r="CQ184" s="60" t="s">
        <v>149</v>
      </c>
      <c r="CR184" s="60" t="s">
        <v>149</v>
      </c>
      <c r="CS184" s="60" t="s">
        <v>149</v>
      </c>
      <c r="CT184" s="60" t="s">
        <v>149</v>
      </c>
      <c r="CU184" s="60" t="s">
        <v>149</v>
      </c>
      <c r="CV184" s="60" t="s">
        <v>149</v>
      </c>
      <c r="CW184" s="60" t="s">
        <v>149</v>
      </c>
      <c r="CX184" s="60" t="s">
        <v>149</v>
      </c>
      <c r="CY184" s="60" t="s">
        <v>149</v>
      </c>
      <c r="CZ184" s="60" t="s">
        <v>149</v>
      </c>
      <c r="DA184" s="60" t="s">
        <v>149</v>
      </c>
      <c r="DB184" s="60" t="s">
        <v>149</v>
      </c>
      <c r="DC184" s="60" t="s">
        <v>149</v>
      </c>
      <c r="DD184" s="60" t="s">
        <v>149</v>
      </c>
      <c r="DE184" s="60" t="s">
        <v>149</v>
      </c>
      <c r="DF184" s="60" t="s">
        <v>149</v>
      </c>
      <c r="DG184" s="60" t="s">
        <v>149</v>
      </c>
      <c r="DH184" s="60" t="s">
        <v>149</v>
      </c>
      <c r="DI184" s="60" t="s">
        <v>149</v>
      </c>
      <c r="DJ184" s="60" t="s">
        <v>149</v>
      </c>
      <c r="DK184" s="60" t="s">
        <v>149</v>
      </c>
      <c r="DL184" s="60" t="s">
        <v>149</v>
      </c>
      <c r="DM184" s="60" t="s">
        <v>149</v>
      </c>
      <c r="DN184" s="60" t="s">
        <v>149</v>
      </c>
      <c r="DO184" s="60" t="s">
        <v>149</v>
      </c>
      <c r="DP184" s="60" t="s">
        <v>149</v>
      </c>
      <c r="DQ184" s="60" t="s">
        <v>149</v>
      </c>
      <c r="DR184" s="60" t="s">
        <v>149</v>
      </c>
      <c r="DS184" s="60" t="s">
        <v>149</v>
      </c>
      <c r="DT184" s="60" t="s">
        <v>149</v>
      </c>
      <c r="DU184" s="60" t="s">
        <v>149</v>
      </c>
      <c r="DV184" s="60" t="s">
        <v>149</v>
      </c>
      <c r="DW184" s="60" t="s">
        <v>149</v>
      </c>
      <c r="DX184" s="60" t="s">
        <v>149</v>
      </c>
      <c r="DY184" s="60" t="s">
        <v>149</v>
      </c>
      <c r="DZ184" s="60" t="s">
        <v>149</v>
      </c>
      <c r="EA184" s="60" t="s">
        <v>149</v>
      </c>
      <c r="EB184" s="60" t="s">
        <v>149</v>
      </c>
      <c r="EC184" s="60" t="s">
        <v>149</v>
      </c>
      <c r="ED184" s="60" t="s">
        <v>149</v>
      </c>
      <c r="EE184" s="60" t="s">
        <v>149</v>
      </c>
      <c r="EF184" s="60" t="s">
        <v>149</v>
      </c>
      <c r="EG184" s="60" t="s">
        <v>149</v>
      </c>
      <c r="EH184" s="60" t="s">
        <v>149</v>
      </c>
      <c r="EI184" s="60" t="s">
        <v>149</v>
      </c>
      <c r="EJ184" s="60" t="s">
        <v>149</v>
      </c>
      <c r="EK184" s="60" t="s">
        <v>149</v>
      </c>
      <c r="EL184" s="17" t="s">
        <v>1476</v>
      </c>
      <c r="EM184" s="17" t="s">
        <v>411</v>
      </c>
      <c r="EN184" s="17" t="s">
        <v>1477</v>
      </c>
      <c r="EO184" s="17" t="s">
        <v>1471</v>
      </c>
      <c r="EP184" s="17" t="s">
        <v>1478</v>
      </c>
      <c r="EQ184" s="17" t="s">
        <v>1450</v>
      </c>
      <c r="ER184" s="17" t="s">
        <v>1479</v>
      </c>
      <c r="ES184" s="17" t="s">
        <v>411</v>
      </c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</row>
    <row r="185" spans="1:234" s="25" customFormat="1" ht="22.5" customHeight="1" x14ac:dyDescent="0.35">
      <c r="A185" s="34">
        <v>183</v>
      </c>
      <c r="B185" s="17" t="s">
        <v>1480</v>
      </c>
      <c r="C185" s="61" t="s">
        <v>1065</v>
      </c>
      <c r="D185" s="17" t="s">
        <v>846</v>
      </c>
      <c r="E185" s="17" t="s">
        <v>1461</v>
      </c>
      <c r="F185" s="17">
        <v>69</v>
      </c>
      <c r="G185" s="17">
        <v>2</v>
      </c>
      <c r="H185" s="17" t="s">
        <v>157</v>
      </c>
      <c r="I185" s="17" t="s">
        <v>172</v>
      </c>
      <c r="J185" s="59">
        <v>5000000</v>
      </c>
      <c r="K185" s="59">
        <v>4500000</v>
      </c>
      <c r="L185" s="17" t="s">
        <v>318</v>
      </c>
      <c r="M185" s="17" t="s">
        <v>147</v>
      </c>
      <c r="N185" s="17">
        <v>130</v>
      </c>
      <c r="O185" s="17" t="s">
        <v>1349</v>
      </c>
      <c r="P185" s="17" t="s">
        <v>1481</v>
      </c>
      <c r="Q185" s="17" t="s">
        <v>1482</v>
      </c>
      <c r="R185" s="60" t="s">
        <v>149</v>
      </c>
      <c r="S185" s="60" t="s">
        <v>149</v>
      </c>
      <c r="T185" s="60" t="s">
        <v>149</v>
      </c>
      <c r="U185" s="60" t="s">
        <v>149</v>
      </c>
      <c r="V185" s="60" t="s">
        <v>203</v>
      </c>
      <c r="W185" s="60" t="s">
        <v>203</v>
      </c>
      <c r="X185" s="60" t="s">
        <v>203</v>
      </c>
      <c r="Y185" s="60" t="s">
        <v>203</v>
      </c>
      <c r="Z185" s="60" t="s">
        <v>203</v>
      </c>
      <c r="AA185" s="60" t="s">
        <v>203</v>
      </c>
      <c r="AB185" s="60" t="s">
        <v>149</v>
      </c>
      <c r="AC185" s="60" t="s">
        <v>149</v>
      </c>
      <c r="AD185" s="60" t="s">
        <v>149</v>
      </c>
      <c r="AE185" s="60" t="s">
        <v>149</v>
      </c>
      <c r="AF185" s="60" t="s">
        <v>149</v>
      </c>
      <c r="AG185" s="60" t="s">
        <v>149</v>
      </c>
      <c r="AH185" s="60" t="s">
        <v>149</v>
      </c>
      <c r="AI185" s="60" t="s">
        <v>323</v>
      </c>
      <c r="AJ185" s="60" t="s">
        <v>323</v>
      </c>
      <c r="AK185" s="60" t="s">
        <v>149</v>
      </c>
      <c r="AL185" s="60" t="s">
        <v>149</v>
      </c>
      <c r="AM185" s="60" t="s">
        <v>323</v>
      </c>
      <c r="AN185" s="60" t="s">
        <v>149</v>
      </c>
      <c r="AO185" s="17" t="s">
        <v>149</v>
      </c>
      <c r="AP185" s="17" t="s">
        <v>149</v>
      </c>
      <c r="AQ185" s="17" t="s">
        <v>323</v>
      </c>
      <c r="AR185" s="17" t="s">
        <v>323</v>
      </c>
      <c r="AS185" s="17" t="s">
        <v>149</v>
      </c>
      <c r="AT185" s="60" t="s">
        <v>149</v>
      </c>
      <c r="AU185" s="60" t="s">
        <v>323</v>
      </c>
      <c r="AV185" s="60" t="s">
        <v>323</v>
      </c>
      <c r="AW185" s="17" t="s">
        <v>149</v>
      </c>
      <c r="AX185" s="60" t="s">
        <v>149</v>
      </c>
      <c r="AY185" s="60" t="s">
        <v>149</v>
      </c>
      <c r="AZ185" s="60" t="s">
        <v>149</v>
      </c>
      <c r="BA185" s="60" t="s">
        <v>149</v>
      </c>
      <c r="BB185" s="60" t="s">
        <v>149</v>
      </c>
      <c r="BC185" s="51" t="s">
        <v>149</v>
      </c>
      <c r="BD185" s="60" t="s">
        <v>323</v>
      </c>
      <c r="BE185" s="60" t="s">
        <v>149</v>
      </c>
      <c r="BF185" s="60" t="s">
        <v>149</v>
      </c>
      <c r="BG185" s="60" t="s">
        <v>323</v>
      </c>
      <c r="BH185" s="60" t="s">
        <v>149</v>
      </c>
      <c r="BI185" s="60" t="s">
        <v>149</v>
      </c>
      <c r="BJ185" s="17" t="s">
        <v>323</v>
      </c>
      <c r="BK185" s="17" t="s">
        <v>149</v>
      </c>
      <c r="BL185" s="60" t="s">
        <v>149</v>
      </c>
      <c r="BM185" s="60" t="s">
        <v>1483</v>
      </c>
      <c r="BN185" s="60" t="s">
        <v>149</v>
      </c>
      <c r="BO185" s="60" t="s">
        <v>150</v>
      </c>
      <c r="BP185" s="60" t="s">
        <v>149</v>
      </c>
      <c r="BQ185" s="60" t="s">
        <v>149</v>
      </c>
      <c r="BR185" s="60" t="s">
        <v>149</v>
      </c>
      <c r="BS185" s="60" t="s">
        <v>149</v>
      </c>
      <c r="BT185" s="17" t="s">
        <v>149</v>
      </c>
      <c r="BU185" s="60" t="s">
        <v>149</v>
      </c>
      <c r="BV185" s="60" t="s">
        <v>149</v>
      </c>
      <c r="BW185" s="60" t="s">
        <v>150</v>
      </c>
      <c r="BX185" s="60" t="s">
        <v>150</v>
      </c>
      <c r="BY185" s="60" t="s">
        <v>150</v>
      </c>
      <c r="BZ185" s="60" t="s">
        <v>149</v>
      </c>
      <c r="CA185" s="60" t="s">
        <v>149</v>
      </c>
      <c r="CB185" s="60" t="s">
        <v>149</v>
      </c>
      <c r="CC185" s="60" t="s">
        <v>149</v>
      </c>
      <c r="CD185" s="60" t="s">
        <v>149</v>
      </c>
      <c r="CE185" s="60" t="s">
        <v>149</v>
      </c>
      <c r="CF185" s="60" t="s">
        <v>149</v>
      </c>
      <c r="CG185" s="60" t="s">
        <v>149</v>
      </c>
      <c r="CH185" s="60" t="s">
        <v>323</v>
      </c>
      <c r="CI185" s="60" t="s">
        <v>203</v>
      </c>
      <c r="CJ185" s="60" t="s">
        <v>203</v>
      </c>
      <c r="CK185" s="60" t="s">
        <v>203</v>
      </c>
      <c r="CL185" s="60" t="s">
        <v>203</v>
      </c>
      <c r="CM185" s="17" t="s">
        <v>203</v>
      </c>
      <c r="CN185" s="60" t="s">
        <v>149</v>
      </c>
      <c r="CO185" s="60" t="s">
        <v>149</v>
      </c>
      <c r="CP185" s="60" t="s">
        <v>149</v>
      </c>
      <c r="CQ185" s="60" t="s">
        <v>323</v>
      </c>
      <c r="CR185" s="60" t="s">
        <v>149</v>
      </c>
      <c r="CS185" s="60" t="s">
        <v>323</v>
      </c>
      <c r="CT185" s="60" t="s">
        <v>323</v>
      </c>
      <c r="CU185" s="60" t="s">
        <v>149</v>
      </c>
      <c r="CV185" s="60" t="s">
        <v>843</v>
      </c>
      <c r="CW185" s="60" t="s">
        <v>149</v>
      </c>
      <c r="CX185" s="60" t="s">
        <v>323</v>
      </c>
      <c r="CY185" s="60" t="s">
        <v>149</v>
      </c>
      <c r="CZ185" s="60" t="s">
        <v>149</v>
      </c>
      <c r="DA185" s="60" t="s">
        <v>149</v>
      </c>
      <c r="DB185" s="60" t="s">
        <v>323</v>
      </c>
      <c r="DC185" s="60" t="s">
        <v>1484</v>
      </c>
      <c r="DD185" s="60" t="s">
        <v>149</v>
      </c>
      <c r="DE185" s="60" t="s">
        <v>149</v>
      </c>
      <c r="DF185" s="60" t="s">
        <v>149</v>
      </c>
      <c r="DG185" s="60" t="s">
        <v>149</v>
      </c>
      <c r="DH185" s="60" t="s">
        <v>323</v>
      </c>
      <c r="DI185" s="60" t="s">
        <v>323</v>
      </c>
      <c r="DJ185" s="60" t="s">
        <v>149</v>
      </c>
      <c r="DK185" s="60" t="s">
        <v>149</v>
      </c>
      <c r="DL185" s="60" t="s">
        <v>323</v>
      </c>
      <c r="DM185" s="17" t="s">
        <v>323</v>
      </c>
      <c r="DN185" s="60" t="s">
        <v>149</v>
      </c>
      <c r="DO185" s="60" t="s">
        <v>149</v>
      </c>
      <c r="DP185" s="60" t="s">
        <v>149</v>
      </c>
      <c r="DQ185" s="60" t="s">
        <v>149</v>
      </c>
      <c r="DR185" s="60" t="s">
        <v>323</v>
      </c>
      <c r="DS185" s="60" t="s">
        <v>323</v>
      </c>
      <c r="DT185" s="60" t="s">
        <v>149</v>
      </c>
      <c r="DU185" s="60" t="s">
        <v>149</v>
      </c>
      <c r="DV185" s="60" t="s">
        <v>149</v>
      </c>
      <c r="DW185" s="60" t="s">
        <v>149</v>
      </c>
      <c r="DX185" s="60" t="s">
        <v>323</v>
      </c>
      <c r="DY185" s="60" t="s">
        <v>323</v>
      </c>
      <c r="DZ185" s="17" t="s">
        <v>150</v>
      </c>
      <c r="EA185" s="17" t="s">
        <v>323</v>
      </c>
      <c r="EB185" s="17" t="s">
        <v>323</v>
      </c>
      <c r="EC185" s="60" t="s">
        <v>149</v>
      </c>
      <c r="ED185" s="60" t="s">
        <v>323</v>
      </c>
      <c r="EE185" s="60" t="s">
        <v>149</v>
      </c>
      <c r="EF185" s="17" t="s">
        <v>149</v>
      </c>
      <c r="EG185" s="60" t="s">
        <v>149</v>
      </c>
      <c r="EH185" s="60" t="s">
        <v>149</v>
      </c>
      <c r="EI185" s="60" t="s">
        <v>149</v>
      </c>
      <c r="EJ185" s="60" t="s">
        <v>323</v>
      </c>
      <c r="EK185" s="60" t="s">
        <v>323</v>
      </c>
      <c r="EL185" s="62" t="s">
        <v>1485</v>
      </c>
      <c r="EM185" s="17" t="s">
        <v>755</v>
      </c>
      <c r="EN185" s="17" t="s">
        <v>1486</v>
      </c>
      <c r="EO185" s="56" t="s">
        <v>1401</v>
      </c>
      <c r="EP185" s="17" t="s">
        <v>1487</v>
      </c>
      <c r="EQ185" s="17" t="s">
        <v>1488</v>
      </c>
      <c r="ER185" s="62" t="s">
        <v>1489</v>
      </c>
      <c r="ES185" s="17" t="s">
        <v>411</v>
      </c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</row>
    <row r="186" spans="1:234" s="25" customFormat="1" ht="22.5" customHeight="1" x14ac:dyDescent="0.35">
      <c r="A186" s="34">
        <v>184</v>
      </c>
      <c r="B186" s="17" t="s">
        <v>1490</v>
      </c>
      <c r="C186" s="61" t="s">
        <v>945</v>
      </c>
      <c r="D186" s="17" t="s">
        <v>368</v>
      </c>
      <c r="E186" s="17" t="s">
        <v>1398</v>
      </c>
      <c r="F186" s="17">
        <v>33</v>
      </c>
      <c r="G186" s="17">
        <v>3</v>
      </c>
      <c r="H186" s="17" t="s">
        <v>643</v>
      </c>
      <c r="I186" s="17" t="s">
        <v>172</v>
      </c>
      <c r="J186" s="59">
        <v>12000000</v>
      </c>
      <c r="K186" s="59">
        <v>8500000</v>
      </c>
      <c r="L186" s="17" t="s">
        <v>173</v>
      </c>
      <c r="M186" s="17" t="s">
        <v>147</v>
      </c>
      <c r="N186" s="17">
        <v>260</v>
      </c>
      <c r="O186" s="17" t="s">
        <v>1423</v>
      </c>
      <c r="P186" s="17" t="s">
        <v>1475</v>
      </c>
      <c r="Q186" s="17" t="s">
        <v>389</v>
      </c>
      <c r="R186" s="60" t="s">
        <v>149</v>
      </c>
      <c r="S186" s="60" t="s">
        <v>149</v>
      </c>
      <c r="T186" s="60" t="s">
        <v>149</v>
      </c>
      <c r="U186" s="60" t="s">
        <v>149</v>
      </c>
      <c r="V186" s="60" t="s">
        <v>149</v>
      </c>
      <c r="W186" s="60" t="s">
        <v>149</v>
      </c>
      <c r="X186" s="60" t="s">
        <v>149</v>
      </c>
      <c r="Y186" s="60" t="s">
        <v>149</v>
      </c>
      <c r="Z186" s="60" t="s">
        <v>149</v>
      </c>
      <c r="AA186" s="60" t="s">
        <v>149</v>
      </c>
      <c r="AB186" s="60" t="s">
        <v>149</v>
      </c>
      <c r="AC186" s="60" t="s">
        <v>149</v>
      </c>
      <c r="AD186" s="60" t="s">
        <v>149</v>
      </c>
      <c r="AE186" s="60" t="s">
        <v>149</v>
      </c>
      <c r="AF186" s="60" t="s">
        <v>149</v>
      </c>
      <c r="AG186" s="60" t="s">
        <v>149</v>
      </c>
      <c r="AH186" s="60" t="s">
        <v>149</v>
      </c>
      <c r="AI186" s="60" t="s">
        <v>149</v>
      </c>
      <c r="AJ186" s="60" t="s">
        <v>149</v>
      </c>
      <c r="AK186" s="60" t="s">
        <v>149</v>
      </c>
      <c r="AL186" s="60" t="s">
        <v>149</v>
      </c>
      <c r="AM186" s="60" t="s">
        <v>149</v>
      </c>
      <c r="AN186" s="60" t="s">
        <v>149</v>
      </c>
      <c r="AO186" s="60" t="s">
        <v>149</v>
      </c>
      <c r="AP186" s="60" t="s">
        <v>149</v>
      </c>
      <c r="AQ186" s="60" t="s">
        <v>149</v>
      </c>
      <c r="AR186" s="60" t="s">
        <v>149</v>
      </c>
      <c r="AS186" s="60" t="s">
        <v>149</v>
      </c>
      <c r="AT186" s="60" t="s">
        <v>149</v>
      </c>
      <c r="AU186" s="60" t="s">
        <v>149</v>
      </c>
      <c r="AV186" s="60" t="s">
        <v>149</v>
      </c>
      <c r="AW186" s="60" t="s">
        <v>149</v>
      </c>
      <c r="AX186" s="60" t="s">
        <v>149</v>
      </c>
      <c r="AY186" s="60" t="s">
        <v>149</v>
      </c>
      <c r="AZ186" s="60" t="s">
        <v>149</v>
      </c>
      <c r="BA186" s="60" t="s">
        <v>149</v>
      </c>
      <c r="BB186" s="60" t="s">
        <v>149</v>
      </c>
      <c r="BC186" s="51" t="s">
        <v>149</v>
      </c>
      <c r="BD186" s="60" t="s">
        <v>149</v>
      </c>
      <c r="BE186" s="60" t="s">
        <v>149</v>
      </c>
      <c r="BF186" s="60" t="s">
        <v>149</v>
      </c>
      <c r="BG186" s="60" t="s">
        <v>149</v>
      </c>
      <c r="BH186" s="60" t="s">
        <v>149</v>
      </c>
      <c r="BI186" s="60" t="s">
        <v>149</v>
      </c>
      <c r="BJ186" s="60" t="s">
        <v>149</v>
      </c>
      <c r="BK186" s="60" t="s">
        <v>149</v>
      </c>
      <c r="BL186" s="60" t="s">
        <v>149</v>
      </c>
      <c r="BM186" s="60" t="s">
        <v>149</v>
      </c>
      <c r="BN186" s="60" t="s">
        <v>149</v>
      </c>
      <c r="BO186" s="60" t="s">
        <v>149</v>
      </c>
      <c r="BP186" s="60" t="s">
        <v>149</v>
      </c>
      <c r="BQ186" s="60" t="s">
        <v>149</v>
      </c>
      <c r="BR186" s="60" t="s">
        <v>149</v>
      </c>
      <c r="BS186" s="60" t="s">
        <v>149</v>
      </c>
      <c r="BT186" s="60" t="s">
        <v>149</v>
      </c>
      <c r="BU186" s="60" t="s">
        <v>149</v>
      </c>
      <c r="BV186" s="60" t="s">
        <v>149</v>
      </c>
      <c r="BW186" s="60" t="s">
        <v>149</v>
      </c>
      <c r="BX186" s="60" t="s">
        <v>149</v>
      </c>
      <c r="BY186" s="60" t="s">
        <v>149</v>
      </c>
      <c r="BZ186" s="60" t="s">
        <v>149</v>
      </c>
      <c r="CA186" s="60" t="s">
        <v>149</v>
      </c>
      <c r="CB186" s="60" t="s">
        <v>149</v>
      </c>
      <c r="CC186" s="60" t="s">
        <v>149</v>
      </c>
      <c r="CD186" s="60" t="s">
        <v>149</v>
      </c>
      <c r="CE186" s="60" t="s">
        <v>149</v>
      </c>
      <c r="CF186" s="60" t="s">
        <v>149</v>
      </c>
      <c r="CG186" s="60" t="s">
        <v>149</v>
      </c>
      <c r="CH186" s="60" t="s">
        <v>149</v>
      </c>
      <c r="CI186" s="60" t="s">
        <v>149</v>
      </c>
      <c r="CJ186" s="60" t="s">
        <v>149</v>
      </c>
      <c r="CK186" s="60" t="s">
        <v>149</v>
      </c>
      <c r="CL186" s="60" t="s">
        <v>149</v>
      </c>
      <c r="CM186" s="60" t="s">
        <v>149</v>
      </c>
      <c r="CN186" s="60" t="s">
        <v>149</v>
      </c>
      <c r="CO186" s="60" t="s">
        <v>149</v>
      </c>
      <c r="CP186" s="60" t="s">
        <v>149</v>
      </c>
      <c r="CQ186" s="60" t="s">
        <v>149</v>
      </c>
      <c r="CR186" s="60" t="s">
        <v>149</v>
      </c>
      <c r="CS186" s="60" t="s">
        <v>149</v>
      </c>
      <c r="CT186" s="60" t="s">
        <v>149</v>
      </c>
      <c r="CU186" s="60" t="s">
        <v>149</v>
      </c>
      <c r="CV186" s="60" t="s">
        <v>149</v>
      </c>
      <c r="CW186" s="60" t="s">
        <v>149</v>
      </c>
      <c r="CX186" s="60" t="s">
        <v>149</v>
      </c>
      <c r="CY186" s="60" t="s">
        <v>149</v>
      </c>
      <c r="CZ186" s="60" t="s">
        <v>149</v>
      </c>
      <c r="DA186" s="60" t="s">
        <v>149</v>
      </c>
      <c r="DB186" s="60" t="s">
        <v>149</v>
      </c>
      <c r="DC186" s="60" t="s">
        <v>149</v>
      </c>
      <c r="DD186" s="60" t="s">
        <v>149</v>
      </c>
      <c r="DE186" s="60" t="s">
        <v>149</v>
      </c>
      <c r="DF186" s="60" t="s">
        <v>149</v>
      </c>
      <c r="DG186" s="60" t="s">
        <v>149</v>
      </c>
      <c r="DH186" s="60" t="s">
        <v>149</v>
      </c>
      <c r="DI186" s="60" t="s">
        <v>149</v>
      </c>
      <c r="DJ186" s="60" t="s">
        <v>149</v>
      </c>
      <c r="DK186" s="60" t="s">
        <v>149</v>
      </c>
      <c r="DL186" s="60" t="s">
        <v>149</v>
      </c>
      <c r="DM186" s="60" t="s">
        <v>149</v>
      </c>
      <c r="DN186" s="60" t="s">
        <v>149</v>
      </c>
      <c r="DO186" s="60" t="s">
        <v>149</v>
      </c>
      <c r="DP186" s="60" t="s">
        <v>149</v>
      </c>
      <c r="DQ186" s="60" t="s">
        <v>149</v>
      </c>
      <c r="DR186" s="60" t="s">
        <v>149</v>
      </c>
      <c r="DS186" s="60" t="s">
        <v>149</v>
      </c>
      <c r="DT186" s="60" t="s">
        <v>149</v>
      </c>
      <c r="DU186" s="60" t="s">
        <v>149</v>
      </c>
      <c r="DV186" s="60" t="s">
        <v>149</v>
      </c>
      <c r="DW186" s="60" t="s">
        <v>149</v>
      </c>
      <c r="DX186" s="60" t="s">
        <v>149</v>
      </c>
      <c r="DY186" s="60" t="s">
        <v>149</v>
      </c>
      <c r="DZ186" s="60" t="s">
        <v>149</v>
      </c>
      <c r="EA186" s="60" t="s">
        <v>149</v>
      </c>
      <c r="EB186" s="60" t="s">
        <v>149</v>
      </c>
      <c r="EC186" s="60" t="s">
        <v>149</v>
      </c>
      <c r="ED186" s="60" t="s">
        <v>149</v>
      </c>
      <c r="EE186" s="60" t="s">
        <v>149</v>
      </c>
      <c r="EF186" s="60" t="s">
        <v>149</v>
      </c>
      <c r="EG186" s="60" t="s">
        <v>149</v>
      </c>
      <c r="EH186" s="60" t="s">
        <v>149</v>
      </c>
      <c r="EI186" s="60" t="s">
        <v>149</v>
      </c>
      <c r="EJ186" s="60" t="s">
        <v>149</v>
      </c>
      <c r="EK186" s="60" t="s">
        <v>149</v>
      </c>
      <c r="EL186" s="17"/>
      <c r="EM186" s="17"/>
      <c r="EN186" s="17"/>
      <c r="EO186" s="17"/>
      <c r="EP186" s="17"/>
      <c r="EQ186" s="17"/>
      <c r="ER186" s="17"/>
      <c r="ES186" s="17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</row>
    <row r="187" spans="1:234" s="25" customFormat="1" ht="22.5" customHeight="1" x14ac:dyDescent="0.35">
      <c r="A187" s="34">
        <v>185</v>
      </c>
      <c r="B187" s="62" t="s">
        <v>1491</v>
      </c>
      <c r="C187" s="61" t="s">
        <v>959</v>
      </c>
      <c r="D187" s="17" t="s">
        <v>846</v>
      </c>
      <c r="E187" s="17" t="s">
        <v>778</v>
      </c>
      <c r="F187" s="17">
        <v>35</v>
      </c>
      <c r="G187" s="17">
        <v>2</v>
      </c>
      <c r="H187" s="17" t="s">
        <v>157</v>
      </c>
      <c r="I187" s="17" t="s">
        <v>158</v>
      </c>
      <c r="J187" s="59">
        <v>6000000</v>
      </c>
      <c r="K187" s="59">
        <v>3500000</v>
      </c>
      <c r="L187" s="17" t="s">
        <v>173</v>
      </c>
      <c r="M187" s="17" t="s">
        <v>147</v>
      </c>
      <c r="N187" s="17">
        <v>245</v>
      </c>
      <c r="O187" s="17" t="s">
        <v>1349</v>
      </c>
      <c r="P187" s="17" t="s">
        <v>1492</v>
      </c>
      <c r="Q187" s="17" t="s">
        <v>389</v>
      </c>
      <c r="R187" s="60" t="s">
        <v>149</v>
      </c>
      <c r="S187" s="60" t="s">
        <v>149</v>
      </c>
      <c r="T187" s="60" t="s">
        <v>149</v>
      </c>
      <c r="U187" s="60" t="s">
        <v>149</v>
      </c>
      <c r="V187" s="60" t="s">
        <v>149</v>
      </c>
      <c r="W187" s="60" t="s">
        <v>149</v>
      </c>
      <c r="X187" s="60" t="s">
        <v>149</v>
      </c>
      <c r="Y187" s="60" t="s">
        <v>149</v>
      </c>
      <c r="Z187" s="60" t="s">
        <v>149</v>
      </c>
      <c r="AA187" s="60" t="s">
        <v>149</v>
      </c>
      <c r="AB187" s="60" t="s">
        <v>149</v>
      </c>
      <c r="AC187" s="60" t="s">
        <v>149</v>
      </c>
      <c r="AD187" s="60" t="s">
        <v>149</v>
      </c>
      <c r="AE187" s="60" t="s">
        <v>149</v>
      </c>
      <c r="AF187" s="60" t="s">
        <v>149</v>
      </c>
      <c r="AG187" s="60" t="s">
        <v>149</v>
      </c>
      <c r="AH187" s="60" t="s">
        <v>149</v>
      </c>
      <c r="AI187" s="60" t="s">
        <v>149</v>
      </c>
      <c r="AJ187" s="60" t="s">
        <v>149</v>
      </c>
      <c r="AK187" s="60" t="s">
        <v>149</v>
      </c>
      <c r="AL187" s="60" t="s">
        <v>149</v>
      </c>
      <c r="AM187" s="60" t="s">
        <v>149</v>
      </c>
      <c r="AN187" s="60" t="s">
        <v>149</v>
      </c>
      <c r="AO187" s="60" t="s">
        <v>149</v>
      </c>
      <c r="AP187" s="60" t="s">
        <v>149</v>
      </c>
      <c r="AQ187" s="60" t="s">
        <v>149</v>
      </c>
      <c r="AR187" s="60" t="s">
        <v>149</v>
      </c>
      <c r="AS187" s="60" t="s">
        <v>149</v>
      </c>
      <c r="AT187" s="60" t="s">
        <v>149</v>
      </c>
      <c r="AU187" s="60" t="s">
        <v>149</v>
      </c>
      <c r="AV187" s="60" t="s">
        <v>149</v>
      </c>
      <c r="AW187" s="60" t="s">
        <v>149</v>
      </c>
      <c r="AX187" s="60" t="s">
        <v>149</v>
      </c>
      <c r="AY187" s="60" t="s">
        <v>149</v>
      </c>
      <c r="AZ187" s="60" t="s">
        <v>149</v>
      </c>
      <c r="BA187" s="60" t="s">
        <v>149</v>
      </c>
      <c r="BB187" s="60" t="s">
        <v>149</v>
      </c>
      <c r="BC187" s="51" t="s">
        <v>149</v>
      </c>
      <c r="BD187" s="60" t="s">
        <v>323</v>
      </c>
      <c r="BE187" s="60" t="s">
        <v>323</v>
      </c>
      <c r="BF187" s="60" t="s">
        <v>149</v>
      </c>
      <c r="BG187" s="60" t="s">
        <v>149</v>
      </c>
      <c r="BH187" s="60" t="s">
        <v>203</v>
      </c>
      <c r="BI187" s="60" t="s">
        <v>203</v>
      </c>
      <c r="BJ187" s="17" t="s">
        <v>149</v>
      </c>
      <c r="BK187" s="17" t="s">
        <v>149</v>
      </c>
      <c r="BL187" s="60" t="s">
        <v>203</v>
      </c>
      <c r="BM187" s="60" t="s">
        <v>203</v>
      </c>
      <c r="BN187" s="60" t="s">
        <v>149</v>
      </c>
      <c r="BO187" s="60" t="s">
        <v>150</v>
      </c>
      <c r="BP187" s="60" t="s">
        <v>150</v>
      </c>
      <c r="BQ187" s="60" t="s">
        <v>150</v>
      </c>
      <c r="BR187" s="60" t="s">
        <v>150</v>
      </c>
      <c r="BS187" s="60" t="s">
        <v>150</v>
      </c>
      <c r="BT187" s="17" t="s">
        <v>149</v>
      </c>
      <c r="BU187" s="60" t="s">
        <v>149</v>
      </c>
      <c r="BV187" s="60" t="s">
        <v>149</v>
      </c>
      <c r="BW187" s="60" t="s">
        <v>149</v>
      </c>
      <c r="BX187" s="60" t="s">
        <v>149</v>
      </c>
      <c r="BY187" s="60" t="s">
        <v>149</v>
      </c>
      <c r="BZ187" s="60" t="s">
        <v>149</v>
      </c>
      <c r="CA187" s="60" t="s">
        <v>149</v>
      </c>
      <c r="CB187" s="60" t="s">
        <v>149</v>
      </c>
      <c r="CC187" s="60" t="s">
        <v>149</v>
      </c>
      <c r="CD187" s="60" t="s">
        <v>149</v>
      </c>
      <c r="CE187" s="60" t="s">
        <v>149</v>
      </c>
      <c r="CF187" s="60" t="s">
        <v>149</v>
      </c>
      <c r="CG187" s="60" t="s">
        <v>149</v>
      </c>
      <c r="CH187" s="60" t="s">
        <v>149</v>
      </c>
      <c r="CI187" s="60" t="s">
        <v>149</v>
      </c>
      <c r="CJ187" s="60" t="s">
        <v>149</v>
      </c>
      <c r="CK187" s="60" t="s">
        <v>149</v>
      </c>
      <c r="CL187" s="60" t="s">
        <v>149</v>
      </c>
      <c r="CM187" s="60" t="s">
        <v>149</v>
      </c>
      <c r="CN187" s="60" t="s">
        <v>149</v>
      </c>
      <c r="CO187" s="60" t="s">
        <v>149</v>
      </c>
      <c r="CP187" s="60" t="s">
        <v>149</v>
      </c>
      <c r="CQ187" s="60" t="s">
        <v>149</v>
      </c>
      <c r="CR187" s="60" t="s">
        <v>149</v>
      </c>
      <c r="CS187" s="60" t="s">
        <v>149</v>
      </c>
      <c r="CT187" s="60" t="s">
        <v>149</v>
      </c>
      <c r="CU187" s="60" t="s">
        <v>149</v>
      </c>
      <c r="CV187" s="60" t="s">
        <v>149</v>
      </c>
      <c r="CW187" s="60" t="s">
        <v>149</v>
      </c>
      <c r="CX187" s="60" t="s">
        <v>149</v>
      </c>
      <c r="CY187" s="60" t="s">
        <v>149</v>
      </c>
      <c r="CZ187" s="60" t="s">
        <v>149</v>
      </c>
      <c r="DA187" s="60" t="s">
        <v>149</v>
      </c>
      <c r="DB187" s="60" t="s">
        <v>149</v>
      </c>
      <c r="DC187" s="60" t="s">
        <v>149</v>
      </c>
      <c r="DD187" s="60" t="s">
        <v>149</v>
      </c>
      <c r="DE187" s="60" t="s">
        <v>149</v>
      </c>
      <c r="DF187" s="60" t="s">
        <v>149</v>
      </c>
      <c r="DG187" s="60" t="s">
        <v>149</v>
      </c>
      <c r="DH187" s="60" t="s">
        <v>149</v>
      </c>
      <c r="DI187" s="60" t="s">
        <v>149</v>
      </c>
      <c r="DJ187" s="60" t="s">
        <v>149</v>
      </c>
      <c r="DK187" s="60" t="s">
        <v>149</v>
      </c>
      <c r="DL187" s="60" t="s">
        <v>149</v>
      </c>
      <c r="DM187" s="60" t="s">
        <v>149</v>
      </c>
      <c r="DN187" s="60" t="s">
        <v>149</v>
      </c>
      <c r="DO187" s="60" t="s">
        <v>149</v>
      </c>
      <c r="DP187" s="60" t="s">
        <v>149</v>
      </c>
      <c r="DQ187" s="60" t="s">
        <v>149</v>
      </c>
      <c r="DR187" s="60" t="s">
        <v>149</v>
      </c>
      <c r="DS187" s="60" t="s">
        <v>149</v>
      </c>
      <c r="DT187" s="60" t="s">
        <v>149</v>
      </c>
      <c r="DU187" s="60" t="s">
        <v>149</v>
      </c>
      <c r="DV187" s="60" t="s">
        <v>149</v>
      </c>
      <c r="DW187" s="60" t="s">
        <v>149</v>
      </c>
      <c r="DX187" s="60" t="s">
        <v>149</v>
      </c>
      <c r="DY187" s="60" t="s">
        <v>149</v>
      </c>
      <c r="DZ187" s="60" t="s">
        <v>149</v>
      </c>
      <c r="EA187" s="60" t="s">
        <v>149</v>
      </c>
      <c r="EB187" s="60" t="s">
        <v>149</v>
      </c>
      <c r="EC187" s="60" t="s">
        <v>149</v>
      </c>
      <c r="ED187" s="60" t="s">
        <v>149</v>
      </c>
      <c r="EE187" s="60" t="s">
        <v>149</v>
      </c>
      <c r="EF187" s="60" t="s">
        <v>149</v>
      </c>
      <c r="EG187" s="60" t="s">
        <v>149</v>
      </c>
      <c r="EH187" s="60" t="s">
        <v>149</v>
      </c>
      <c r="EI187" s="60" t="s">
        <v>149</v>
      </c>
      <c r="EJ187" s="60" t="s">
        <v>149</v>
      </c>
      <c r="EK187" s="60" t="s">
        <v>149</v>
      </c>
      <c r="EL187" s="17" t="s">
        <v>1493</v>
      </c>
      <c r="EM187" s="17" t="s">
        <v>1494</v>
      </c>
      <c r="EN187" s="17" t="s">
        <v>1495</v>
      </c>
      <c r="EO187" s="17" t="s">
        <v>1496</v>
      </c>
      <c r="EP187" s="17"/>
      <c r="EQ187" s="17"/>
      <c r="ER187" s="17"/>
      <c r="ES187" s="17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</row>
    <row r="188" spans="1:234" s="25" customFormat="1" ht="22.5" customHeight="1" x14ac:dyDescent="0.35">
      <c r="A188" s="34">
        <v>186</v>
      </c>
      <c r="B188" s="17" t="s">
        <v>1497</v>
      </c>
      <c r="C188" s="61" t="s">
        <v>1318</v>
      </c>
      <c r="D188" s="17" t="s">
        <v>846</v>
      </c>
      <c r="E188" s="17" t="s">
        <v>778</v>
      </c>
      <c r="F188" s="17">
        <v>60</v>
      </c>
      <c r="G188" s="17">
        <v>2</v>
      </c>
      <c r="H188" s="17" t="s">
        <v>157</v>
      </c>
      <c r="I188" s="17" t="s">
        <v>210</v>
      </c>
      <c r="J188" s="59">
        <v>4500000</v>
      </c>
      <c r="K188" s="59">
        <v>3500000</v>
      </c>
      <c r="L188" s="17" t="s">
        <v>318</v>
      </c>
      <c r="M188" s="17" t="s">
        <v>147</v>
      </c>
      <c r="N188" s="17">
        <v>120</v>
      </c>
      <c r="O188" s="17" t="s">
        <v>226</v>
      </c>
      <c r="P188" s="17" t="s">
        <v>1498</v>
      </c>
      <c r="Q188" s="17" t="s">
        <v>389</v>
      </c>
      <c r="R188" s="60" t="s">
        <v>149</v>
      </c>
      <c r="S188" s="60" t="s">
        <v>149</v>
      </c>
      <c r="T188" s="60" t="s">
        <v>149</v>
      </c>
      <c r="U188" s="60" t="s">
        <v>149</v>
      </c>
      <c r="V188" s="60" t="s">
        <v>149</v>
      </c>
      <c r="W188" s="60" t="s">
        <v>149</v>
      </c>
      <c r="X188" s="60" t="s">
        <v>149</v>
      </c>
      <c r="Y188" s="60" t="s">
        <v>149</v>
      </c>
      <c r="Z188" s="60" t="s">
        <v>149</v>
      </c>
      <c r="AA188" s="60" t="s">
        <v>149</v>
      </c>
      <c r="AB188" s="60" t="s">
        <v>149</v>
      </c>
      <c r="AC188" s="60" t="s">
        <v>149</v>
      </c>
      <c r="AD188" s="60" t="s">
        <v>149</v>
      </c>
      <c r="AE188" s="60" t="s">
        <v>149</v>
      </c>
      <c r="AF188" s="60" t="s">
        <v>149</v>
      </c>
      <c r="AG188" s="60" t="s">
        <v>149</v>
      </c>
      <c r="AH188" s="60" t="s">
        <v>149</v>
      </c>
      <c r="AI188" s="60" t="s">
        <v>149</v>
      </c>
      <c r="AJ188" s="60" t="s">
        <v>149</v>
      </c>
      <c r="AK188" s="60" t="s">
        <v>149</v>
      </c>
      <c r="AL188" s="60" t="s">
        <v>149</v>
      </c>
      <c r="AM188" s="60" t="s">
        <v>149</v>
      </c>
      <c r="AN188" s="60" t="s">
        <v>149</v>
      </c>
      <c r="AO188" s="60" t="s">
        <v>149</v>
      </c>
      <c r="AP188" s="60" t="s">
        <v>149</v>
      </c>
      <c r="AQ188" s="60" t="s">
        <v>149</v>
      </c>
      <c r="AR188" s="60" t="s">
        <v>149</v>
      </c>
      <c r="AS188" s="60" t="s">
        <v>149</v>
      </c>
      <c r="AT188" s="60" t="s">
        <v>149</v>
      </c>
      <c r="AU188" s="60" t="s">
        <v>149</v>
      </c>
      <c r="AV188" s="60" t="s">
        <v>149</v>
      </c>
      <c r="AW188" s="60" t="s">
        <v>149</v>
      </c>
      <c r="AX188" s="60" t="s">
        <v>149</v>
      </c>
      <c r="AY188" s="60" t="s">
        <v>149</v>
      </c>
      <c r="AZ188" s="60" t="s">
        <v>149</v>
      </c>
      <c r="BA188" s="60" t="s">
        <v>149</v>
      </c>
      <c r="BB188" s="60" t="s">
        <v>149</v>
      </c>
      <c r="BC188" s="51" t="s">
        <v>149</v>
      </c>
      <c r="BD188" s="60" t="s">
        <v>149</v>
      </c>
      <c r="BE188" s="60" t="s">
        <v>149</v>
      </c>
      <c r="BF188" s="60" t="s">
        <v>149</v>
      </c>
      <c r="BG188" s="60" t="s">
        <v>149</v>
      </c>
      <c r="BH188" s="60" t="s">
        <v>149</v>
      </c>
      <c r="BI188" s="60" t="s">
        <v>149</v>
      </c>
      <c r="BJ188" s="60" t="s">
        <v>149</v>
      </c>
      <c r="BK188" s="60" t="s">
        <v>149</v>
      </c>
      <c r="BL188" s="60" t="s">
        <v>149</v>
      </c>
      <c r="BM188" s="60" t="s">
        <v>149</v>
      </c>
      <c r="BN188" s="60" t="s">
        <v>149</v>
      </c>
      <c r="BO188" s="60" t="s">
        <v>149</v>
      </c>
      <c r="BP188" s="60" t="s">
        <v>149</v>
      </c>
      <c r="BQ188" s="60" t="s">
        <v>149</v>
      </c>
      <c r="BR188" s="60" t="s">
        <v>149</v>
      </c>
      <c r="BS188" s="60" t="s">
        <v>149</v>
      </c>
      <c r="BT188" s="60" t="s">
        <v>149</v>
      </c>
      <c r="BU188" s="60" t="s">
        <v>149</v>
      </c>
      <c r="BV188" s="60" t="s">
        <v>149</v>
      </c>
      <c r="BW188" s="60" t="s">
        <v>149</v>
      </c>
      <c r="BX188" s="60" t="s">
        <v>149</v>
      </c>
      <c r="BY188" s="60" t="s">
        <v>149</v>
      </c>
      <c r="BZ188" s="60" t="s">
        <v>149</v>
      </c>
      <c r="CA188" s="60" t="s">
        <v>149</v>
      </c>
      <c r="CB188" s="60" t="s">
        <v>149</v>
      </c>
      <c r="CC188" s="60" t="s">
        <v>149</v>
      </c>
      <c r="CD188" s="60" t="s">
        <v>149</v>
      </c>
      <c r="CE188" s="60" t="s">
        <v>149</v>
      </c>
      <c r="CF188" s="60" t="s">
        <v>149</v>
      </c>
      <c r="CG188" s="60" t="s">
        <v>149</v>
      </c>
      <c r="CH188" s="60" t="s">
        <v>149</v>
      </c>
      <c r="CI188" s="60" t="s">
        <v>149</v>
      </c>
      <c r="CJ188" s="60" t="s">
        <v>149</v>
      </c>
      <c r="CK188" s="60" t="s">
        <v>149</v>
      </c>
      <c r="CL188" s="60" t="s">
        <v>149</v>
      </c>
      <c r="CM188" s="60" t="s">
        <v>149</v>
      </c>
      <c r="CN188" s="60" t="s">
        <v>149</v>
      </c>
      <c r="CO188" s="60" t="s">
        <v>149</v>
      </c>
      <c r="CP188" s="60" t="s">
        <v>149</v>
      </c>
      <c r="CQ188" s="60" t="s">
        <v>149</v>
      </c>
      <c r="CR188" s="60" t="s">
        <v>149</v>
      </c>
      <c r="CS188" s="60" t="s">
        <v>149</v>
      </c>
      <c r="CT188" s="60" t="s">
        <v>149</v>
      </c>
      <c r="CU188" s="60" t="s">
        <v>149</v>
      </c>
      <c r="CV188" s="60" t="s">
        <v>149</v>
      </c>
      <c r="CW188" s="60" t="s">
        <v>149</v>
      </c>
      <c r="CX188" s="60" t="s">
        <v>149</v>
      </c>
      <c r="CY188" s="60" t="s">
        <v>149</v>
      </c>
      <c r="CZ188" s="60" t="s">
        <v>149</v>
      </c>
      <c r="DA188" s="60" t="s">
        <v>149</v>
      </c>
      <c r="DB188" s="60" t="s">
        <v>149</v>
      </c>
      <c r="DC188" s="60" t="s">
        <v>149</v>
      </c>
      <c r="DD188" s="60" t="s">
        <v>149</v>
      </c>
      <c r="DE188" s="60" t="s">
        <v>149</v>
      </c>
      <c r="DF188" s="60" t="s">
        <v>149</v>
      </c>
      <c r="DG188" s="60" t="s">
        <v>149</v>
      </c>
      <c r="DH188" s="60" t="s">
        <v>149</v>
      </c>
      <c r="DI188" s="60" t="s">
        <v>149</v>
      </c>
      <c r="DJ188" s="60" t="s">
        <v>149</v>
      </c>
      <c r="DK188" s="60" t="s">
        <v>149</v>
      </c>
      <c r="DL188" s="60" t="s">
        <v>149</v>
      </c>
      <c r="DM188" s="60" t="s">
        <v>149</v>
      </c>
      <c r="DN188" s="60" t="s">
        <v>149</v>
      </c>
      <c r="DO188" s="60" t="s">
        <v>149</v>
      </c>
      <c r="DP188" s="60" t="s">
        <v>149</v>
      </c>
      <c r="DQ188" s="60" t="s">
        <v>149</v>
      </c>
      <c r="DR188" s="60" t="s">
        <v>149</v>
      </c>
      <c r="DS188" s="60" t="s">
        <v>149</v>
      </c>
      <c r="DT188" s="60" t="s">
        <v>149</v>
      </c>
      <c r="DU188" s="60" t="s">
        <v>149</v>
      </c>
      <c r="DV188" s="60" t="s">
        <v>149</v>
      </c>
      <c r="DW188" s="60" t="s">
        <v>149</v>
      </c>
      <c r="DX188" s="60" t="s">
        <v>149</v>
      </c>
      <c r="DY188" s="60" t="s">
        <v>149</v>
      </c>
      <c r="DZ188" s="60" t="s">
        <v>149</v>
      </c>
      <c r="EA188" s="60" t="s">
        <v>149</v>
      </c>
      <c r="EB188" s="60" t="s">
        <v>149</v>
      </c>
      <c r="EC188" s="60" t="s">
        <v>149</v>
      </c>
      <c r="ED188" s="60" t="s">
        <v>149</v>
      </c>
      <c r="EE188" s="60" t="s">
        <v>149</v>
      </c>
      <c r="EF188" s="60" t="s">
        <v>149</v>
      </c>
      <c r="EG188" s="60" t="s">
        <v>149</v>
      </c>
      <c r="EH188" s="60" t="s">
        <v>149</v>
      </c>
      <c r="EI188" s="60" t="s">
        <v>149</v>
      </c>
      <c r="EJ188" s="60" t="s">
        <v>149</v>
      </c>
      <c r="EK188" s="60" t="s">
        <v>149</v>
      </c>
      <c r="EL188" s="62" t="s">
        <v>1499</v>
      </c>
      <c r="EM188" s="17" t="s">
        <v>755</v>
      </c>
      <c r="EN188" s="17" t="s">
        <v>1486</v>
      </c>
      <c r="EO188" s="56" t="s">
        <v>1401</v>
      </c>
      <c r="EP188" s="17" t="s">
        <v>1487</v>
      </c>
      <c r="EQ188" s="17" t="s">
        <v>1488</v>
      </c>
      <c r="ER188" s="62" t="s">
        <v>1489</v>
      </c>
      <c r="ES188" s="17" t="s">
        <v>411</v>
      </c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</row>
    <row r="189" spans="1:234" s="25" customFormat="1" ht="22.5" customHeight="1" x14ac:dyDescent="0.35">
      <c r="A189" s="34">
        <v>187</v>
      </c>
      <c r="B189" s="15" t="s">
        <v>1500</v>
      </c>
      <c r="C189" s="57" t="s">
        <v>927</v>
      </c>
      <c r="D189" s="15" t="s">
        <v>368</v>
      </c>
      <c r="E189" s="15" t="s">
        <v>859</v>
      </c>
      <c r="F189" s="15">
        <v>58</v>
      </c>
      <c r="G189" s="15">
        <v>2</v>
      </c>
      <c r="H189" s="15" t="s">
        <v>157</v>
      </c>
      <c r="I189" s="15" t="s">
        <v>210</v>
      </c>
      <c r="J189" s="42">
        <v>8500000</v>
      </c>
      <c r="K189" s="42">
        <v>3500000</v>
      </c>
      <c r="L189" s="15" t="s">
        <v>255</v>
      </c>
      <c r="M189" s="15" t="s">
        <v>147</v>
      </c>
      <c r="N189" s="15">
        <v>390</v>
      </c>
      <c r="O189" s="15" t="s">
        <v>1405</v>
      </c>
      <c r="P189" s="15" t="s">
        <v>1501</v>
      </c>
      <c r="Q189" s="17" t="s">
        <v>389</v>
      </c>
      <c r="R189" s="60" t="s">
        <v>149</v>
      </c>
      <c r="S189" s="60" t="s">
        <v>149</v>
      </c>
      <c r="T189" s="60" t="s">
        <v>149</v>
      </c>
      <c r="U189" s="60" t="s">
        <v>149</v>
      </c>
      <c r="V189" s="60" t="s">
        <v>149</v>
      </c>
      <c r="W189" s="60" t="s">
        <v>149</v>
      </c>
      <c r="X189" s="60" t="s">
        <v>149</v>
      </c>
      <c r="Y189" s="60" t="s">
        <v>149</v>
      </c>
      <c r="Z189" s="60" t="s">
        <v>149</v>
      </c>
      <c r="AA189" s="60" t="s">
        <v>149</v>
      </c>
      <c r="AB189" s="60" t="s">
        <v>149</v>
      </c>
      <c r="AC189" s="60" t="s">
        <v>149</v>
      </c>
      <c r="AD189" s="60" t="s">
        <v>149</v>
      </c>
      <c r="AE189" s="60" t="s">
        <v>149</v>
      </c>
      <c r="AF189" s="60" t="s">
        <v>149</v>
      </c>
      <c r="AG189" s="60" t="s">
        <v>149</v>
      </c>
      <c r="AH189" s="60" t="s">
        <v>149</v>
      </c>
      <c r="AI189" s="60" t="s">
        <v>149</v>
      </c>
      <c r="AJ189" s="60" t="s">
        <v>149</v>
      </c>
      <c r="AK189" s="60" t="s">
        <v>149</v>
      </c>
      <c r="AL189" s="60" t="s">
        <v>149</v>
      </c>
      <c r="AM189" s="60" t="s">
        <v>149</v>
      </c>
      <c r="AN189" s="60" t="s">
        <v>149</v>
      </c>
      <c r="AO189" s="60" t="s">
        <v>149</v>
      </c>
      <c r="AP189" s="60" t="s">
        <v>149</v>
      </c>
      <c r="AQ189" s="60" t="s">
        <v>149</v>
      </c>
      <c r="AR189" s="60" t="s">
        <v>149</v>
      </c>
      <c r="AS189" s="60" t="s">
        <v>149</v>
      </c>
      <c r="AT189" s="60" t="s">
        <v>149</v>
      </c>
      <c r="AU189" s="56" t="s">
        <v>149</v>
      </c>
      <c r="AV189" s="56" t="s">
        <v>149</v>
      </c>
      <c r="AW189" s="15" t="s">
        <v>149</v>
      </c>
      <c r="AX189" s="56" t="s">
        <v>149</v>
      </c>
      <c r="AY189" s="56" t="s">
        <v>149</v>
      </c>
      <c r="AZ189" s="56" t="s">
        <v>149</v>
      </c>
      <c r="BA189" s="56" t="s">
        <v>149</v>
      </c>
      <c r="BB189" s="56" t="s">
        <v>149</v>
      </c>
      <c r="BC189" s="51" t="s">
        <v>149</v>
      </c>
      <c r="BD189" s="56" t="s">
        <v>149</v>
      </c>
      <c r="BE189" s="56" t="s">
        <v>149</v>
      </c>
      <c r="BF189" s="56" t="s">
        <v>149</v>
      </c>
      <c r="BG189" s="56" t="s">
        <v>203</v>
      </c>
      <c r="BH189" s="56" t="s">
        <v>203</v>
      </c>
      <c r="BI189" s="56" t="s">
        <v>203</v>
      </c>
      <c r="BJ189" s="15" t="s">
        <v>149</v>
      </c>
      <c r="BK189" s="15" t="s">
        <v>203</v>
      </c>
      <c r="BL189" s="56" t="s">
        <v>203</v>
      </c>
      <c r="BM189" s="56" t="s">
        <v>149</v>
      </c>
      <c r="BN189" s="56" t="s">
        <v>149</v>
      </c>
      <c r="BO189" s="56" t="s">
        <v>150</v>
      </c>
      <c r="BP189" s="56" t="s">
        <v>149</v>
      </c>
      <c r="BQ189" s="56" t="s">
        <v>149</v>
      </c>
      <c r="BR189" s="56" t="s">
        <v>149</v>
      </c>
      <c r="BS189" s="56" t="s">
        <v>150</v>
      </c>
      <c r="BT189" s="15" t="s">
        <v>150</v>
      </c>
      <c r="BU189" s="56" t="s">
        <v>149</v>
      </c>
      <c r="BV189" s="56" t="s">
        <v>149</v>
      </c>
      <c r="BW189" s="56" t="s">
        <v>150</v>
      </c>
      <c r="BX189" s="60" t="s">
        <v>149</v>
      </c>
      <c r="BY189" s="60" t="s">
        <v>149</v>
      </c>
      <c r="BZ189" s="60" t="s">
        <v>149</v>
      </c>
      <c r="CA189" s="60" t="s">
        <v>149</v>
      </c>
      <c r="CB189" s="60" t="s">
        <v>149</v>
      </c>
      <c r="CC189" s="60" t="s">
        <v>149</v>
      </c>
      <c r="CD189" s="60" t="s">
        <v>149</v>
      </c>
      <c r="CE189" s="60" t="s">
        <v>149</v>
      </c>
      <c r="CF189" s="60" t="s">
        <v>149</v>
      </c>
      <c r="CG189" s="60" t="s">
        <v>149</v>
      </c>
      <c r="CH189" s="60" t="s">
        <v>149</v>
      </c>
      <c r="CI189" s="60" t="s">
        <v>149</v>
      </c>
      <c r="CJ189" s="60" t="s">
        <v>149</v>
      </c>
      <c r="CK189" s="60" t="s">
        <v>149</v>
      </c>
      <c r="CL189" s="60" t="s">
        <v>149</v>
      </c>
      <c r="CM189" s="60" t="s">
        <v>149</v>
      </c>
      <c r="CN189" s="60" t="s">
        <v>149</v>
      </c>
      <c r="CO189" s="60" t="s">
        <v>149</v>
      </c>
      <c r="CP189" s="60" t="s">
        <v>149</v>
      </c>
      <c r="CQ189" s="60" t="s">
        <v>149</v>
      </c>
      <c r="CR189" s="60" t="s">
        <v>149</v>
      </c>
      <c r="CS189" s="60" t="s">
        <v>149</v>
      </c>
      <c r="CT189" s="60" t="s">
        <v>149</v>
      </c>
      <c r="CU189" s="60" t="s">
        <v>149</v>
      </c>
      <c r="CV189" s="60" t="s">
        <v>149</v>
      </c>
      <c r="CW189" s="60" t="s">
        <v>149</v>
      </c>
      <c r="CX189" s="60" t="s">
        <v>149</v>
      </c>
      <c r="CY189" s="60" t="s">
        <v>149</v>
      </c>
      <c r="CZ189" s="60" t="s">
        <v>149</v>
      </c>
      <c r="DA189" s="60" t="s">
        <v>149</v>
      </c>
      <c r="DB189" s="60" t="s">
        <v>149</v>
      </c>
      <c r="DC189" s="60" t="s">
        <v>149</v>
      </c>
      <c r="DD189" s="60" t="s">
        <v>149</v>
      </c>
      <c r="DE189" s="60" t="s">
        <v>149</v>
      </c>
      <c r="DF189" s="60" t="s">
        <v>149</v>
      </c>
      <c r="DG189" s="60" t="s">
        <v>149</v>
      </c>
      <c r="DH189" s="60" t="s">
        <v>149</v>
      </c>
      <c r="DI189" s="60" t="s">
        <v>149</v>
      </c>
      <c r="DJ189" s="60" t="s">
        <v>149</v>
      </c>
      <c r="DK189" s="60" t="s">
        <v>149</v>
      </c>
      <c r="DL189" s="60" t="s">
        <v>149</v>
      </c>
      <c r="DM189" s="60" t="s">
        <v>149</v>
      </c>
      <c r="DN189" s="60" t="s">
        <v>149</v>
      </c>
      <c r="DO189" s="60" t="s">
        <v>149</v>
      </c>
      <c r="DP189" s="60" t="s">
        <v>149</v>
      </c>
      <c r="DQ189" s="60" t="s">
        <v>149</v>
      </c>
      <c r="DR189" s="60" t="s">
        <v>149</v>
      </c>
      <c r="DS189" s="60" t="s">
        <v>149</v>
      </c>
      <c r="DT189" s="60" t="s">
        <v>149</v>
      </c>
      <c r="DU189" s="60" t="s">
        <v>149</v>
      </c>
      <c r="DV189" s="60" t="s">
        <v>149</v>
      </c>
      <c r="DW189" s="60" t="s">
        <v>149</v>
      </c>
      <c r="DX189" s="60" t="s">
        <v>149</v>
      </c>
      <c r="DY189" s="60" t="s">
        <v>149</v>
      </c>
      <c r="DZ189" s="60" t="s">
        <v>149</v>
      </c>
      <c r="EA189" s="60" t="s">
        <v>149</v>
      </c>
      <c r="EB189" s="60" t="s">
        <v>149</v>
      </c>
      <c r="EC189" s="60" t="s">
        <v>149</v>
      </c>
      <c r="ED189" s="60" t="s">
        <v>149</v>
      </c>
      <c r="EE189" s="60" t="s">
        <v>149</v>
      </c>
      <c r="EF189" s="60" t="s">
        <v>149</v>
      </c>
      <c r="EG189" s="60" t="s">
        <v>149</v>
      </c>
      <c r="EH189" s="60" t="s">
        <v>149</v>
      </c>
      <c r="EI189" s="60" t="s">
        <v>149</v>
      </c>
      <c r="EJ189" s="60" t="s">
        <v>149</v>
      </c>
      <c r="EK189" s="60" t="s">
        <v>149</v>
      </c>
      <c r="EL189" s="43" t="s">
        <v>1502</v>
      </c>
      <c r="EM189" s="15" t="s">
        <v>755</v>
      </c>
      <c r="EN189" s="15" t="s">
        <v>1503</v>
      </c>
      <c r="EO189" s="15" t="s">
        <v>1504</v>
      </c>
      <c r="EP189" s="17" t="s">
        <v>1487</v>
      </c>
      <c r="EQ189" s="17" t="s">
        <v>1488</v>
      </c>
      <c r="ER189" s="43" t="s">
        <v>1489</v>
      </c>
      <c r="ES189" s="15" t="s">
        <v>411</v>
      </c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</row>
    <row r="190" spans="1:234" s="25" customFormat="1" ht="22.5" customHeight="1" x14ac:dyDescent="0.35">
      <c r="A190" s="34">
        <v>188</v>
      </c>
      <c r="B190" s="15" t="s">
        <v>1505</v>
      </c>
      <c r="C190" s="57" t="s">
        <v>1506</v>
      </c>
      <c r="D190" s="15" t="s">
        <v>846</v>
      </c>
      <c r="E190" s="17" t="s">
        <v>778</v>
      </c>
      <c r="F190" s="15">
        <v>52</v>
      </c>
      <c r="G190" s="15">
        <v>3</v>
      </c>
      <c r="H190" s="15" t="s">
        <v>157</v>
      </c>
      <c r="I190" s="15" t="s">
        <v>210</v>
      </c>
      <c r="J190" s="42">
        <v>4500000</v>
      </c>
      <c r="K190" s="42">
        <v>4000000</v>
      </c>
      <c r="L190" s="15" t="s">
        <v>173</v>
      </c>
      <c r="M190" s="15" t="s">
        <v>147</v>
      </c>
      <c r="N190" s="15">
        <v>250</v>
      </c>
      <c r="O190" s="15" t="s">
        <v>1349</v>
      </c>
      <c r="P190" s="15" t="s">
        <v>1436</v>
      </c>
      <c r="Q190" s="17" t="s">
        <v>389</v>
      </c>
      <c r="R190" s="60" t="s">
        <v>149</v>
      </c>
      <c r="S190" s="56" t="s">
        <v>149</v>
      </c>
      <c r="T190" s="56" t="s">
        <v>149</v>
      </c>
      <c r="U190" s="56" t="s">
        <v>149</v>
      </c>
      <c r="V190" s="56" t="s">
        <v>149</v>
      </c>
      <c r="W190" s="56" t="s">
        <v>149</v>
      </c>
      <c r="X190" s="56" t="s">
        <v>149</v>
      </c>
      <c r="Y190" s="56" t="s">
        <v>149</v>
      </c>
      <c r="Z190" s="186" t="s">
        <v>149</v>
      </c>
      <c r="AA190" s="186" t="s">
        <v>149</v>
      </c>
      <c r="AB190" s="56" t="s">
        <v>149</v>
      </c>
      <c r="AC190" s="56" t="s">
        <v>149</v>
      </c>
      <c r="AD190" s="56" t="s">
        <v>149</v>
      </c>
      <c r="AE190" s="56" t="s">
        <v>149</v>
      </c>
      <c r="AF190" s="56" t="s">
        <v>149</v>
      </c>
      <c r="AG190" s="56" t="s">
        <v>149</v>
      </c>
      <c r="AH190" s="56" t="s">
        <v>149</v>
      </c>
      <c r="AI190" s="56" t="s">
        <v>149</v>
      </c>
      <c r="AJ190" s="56" t="s">
        <v>149</v>
      </c>
      <c r="AK190" s="56" t="s">
        <v>149</v>
      </c>
      <c r="AL190" s="56" t="s">
        <v>149</v>
      </c>
      <c r="AM190" s="56" t="s">
        <v>149</v>
      </c>
      <c r="AN190" s="56" t="s">
        <v>149</v>
      </c>
      <c r="AO190" s="15" t="s">
        <v>149</v>
      </c>
      <c r="AP190" s="15" t="s">
        <v>149</v>
      </c>
      <c r="AQ190" s="15" t="s">
        <v>149</v>
      </c>
      <c r="AR190" s="15" t="s">
        <v>149</v>
      </c>
      <c r="AS190" s="15" t="s">
        <v>149</v>
      </c>
      <c r="AT190" s="56" t="s">
        <v>149</v>
      </c>
      <c r="AU190" s="56" t="s">
        <v>149</v>
      </c>
      <c r="AV190" s="56" t="s">
        <v>149</v>
      </c>
      <c r="AW190" s="15" t="s">
        <v>149</v>
      </c>
      <c r="AX190" s="56" t="s">
        <v>149</v>
      </c>
      <c r="AY190" s="56" t="s">
        <v>149</v>
      </c>
      <c r="AZ190" s="56" t="s">
        <v>149</v>
      </c>
      <c r="BA190" s="56" t="s">
        <v>149</v>
      </c>
      <c r="BB190" s="56" t="s">
        <v>149</v>
      </c>
      <c r="BC190" s="51" t="s">
        <v>149</v>
      </c>
      <c r="BD190" s="56" t="s">
        <v>149</v>
      </c>
      <c r="BE190" s="56" t="s">
        <v>149</v>
      </c>
      <c r="BF190" s="56" t="s">
        <v>149</v>
      </c>
      <c r="BG190" s="56" t="s">
        <v>149</v>
      </c>
      <c r="BH190" s="56" t="s">
        <v>149</v>
      </c>
      <c r="BI190" s="56" t="s">
        <v>149</v>
      </c>
      <c r="BJ190" s="15" t="s">
        <v>149</v>
      </c>
      <c r="BK190" s="15" t="s">
        <v>149</v>
      </c>
      <c r="BL190" s="56" t="s">
        <v>203</v>
      </c>
      <c r="BM190" s="56" t="s">
        <v>203</v>
      </c>
      <c r="BN190" s="56" t="s">
        <v>149</v>
      </c>
      <c r="BO190" s="56" t="s">
        <v>149</v>
      </c>
      <c r="BP190" s="56" t="s">
        <v>150</v>
      </c>
      <c r="BQ190" s="56" t="s">
        <v>150</v>
      </c>
      <c r="BR190" s="56" t="s">
        <v>150</v>
      </c>
      <c r="BS190" s="56" t="s">
        <v>150</v>
      </c>
      <c r="BT190" s="15" t="s">
        <v>149</v>
      </c>
      <c r="BU190" s="56" t="s">
        <v>149</v>
      </c>
      <c r="BV190" s="56" t="s">
        <v>149</v>
      </c>
      <c r="BW190" s="56" t="s">
        <v>149</v>
      </c>
      <c r="BX190" s="60" t="s">
        <v>149</v>
      </c>
      <c r="BY190" s="60" t="s">
        <v>149</v>
      </c>
      <c r="BZ190" s="60" t="s">
        <v>149</v>
      </c>
      <c r="CA190" s="60" t="s">
        <v>149</v>
      </c>
      <c r="CB190" s="60" t="s">
        <v>149</v>
      </c>
      <c r="CC190" s="60" t="s">
        <v>149</v>
      </c>
      <c r="CD190" s="60" t="s">
        <v>149</v>
      </c>
      <c r="CE190" s="60" t="s">
        <v>149</v>
      </c>
      <c r="CF190" s="60" t="s">
        <v>149</v>
      </c>
      <c r="CG190" s="60" t="s">
        <v>149</v>
      </c>
      <c r="CH190" s="60" t="s">
        <v>149</v>
      </c>
      <c r="CI190" s="60" t="s">
        <v>149</v>
      </c>
      <c r="CJ190" s="60" t="s">
        <v>149</v>
      </c>
      <c r="CK190" s="60" t="s">
        <v>149</v>
      </c>
      <c r="CL190" s="60" t="s">
        <v>149</v>
      </c>
      <c r="CM190" s="60" t="s">
        <v>149</v>
      </c>
      <c r="CN190" s="60" t="s">
        <v>149</v>
      </c>
      <c r="CO190" s="60" t="s">
        <v>149</v>
      </c>
      <c r="CP190" s="60" t="s">
        <v>149</v>
      </c>
      <c r="CQ190" s="60" t="s">
        <v>149</v>
      </c>
      <c r="CR190" s="60" t="s">
        <v>149</v>
      </c>
      <c r="CS190" s="60" t="s">
        <v>149</v>
      </c>
      <c r="CT190" s="60" t="s">
        <v>149</v>
      </c>
      <c r="CU190" s="60" t="s">
        <v>149</v>
      </c>
      <c r="CV190" s="60" t="s">
        <v>149</v>
      </c>
      <c r="CW190" s="60" t="s">
        <v>149</v>
      </c>
      <c r="CX190" s="60" t="s">
        <v>149</v>
      </c>
      <c r="CY190" s="60" t="s">
        <v>149</v>
      </c>
      <c r="CZ190" s="60" t="s">
        <v>149</v>
      </c>
      <c r="DA190" s="60" t="s">
        <v>149</v>
      </c>
      <c r="DB190" s="60" t="s">
        <v>149</v>
      </c>
      <c r="DC190" s="60" t="s">
        <v>149</v>
      </c>
      <c r="DD190" s="60" t="s">
        <v>149</v>
      </c>
      <c r="DE190" s="60" t="s">
        <v>149</v>
      </c>
      <c r="DF190" s="60" t="s">
        <v>149</v>
      </c>
      <c r="DG190" s="60" t="s">
        <v>149</v>
      </c>
      <c r="DH190" s="60" t="s">
        <v>149</v>
      </c>
      <c r="DI190" s="60" t="s">
        <v>149</v>
      </c>
      <c r="DJ190" s="60" t="s">
        <v>149</v>
      </c>
      <c r="DK190" s="60" t="s">
        <v>149</v>
      </c>
      <c r="DL190" s="60" t="s">
        <v>149</v>
      </c>
      <c r="DM190" s="60" t="s">
        <v>149</v>
      </c>
      <c r="DN190" s="60" t="s">
        <v>149</v>
      </c>
      <c r="DO190" s="60" t="s">
        <v>149</v>
      </c>
      <c r="DP190" s="60" t="s">
        <v>149</v>
      </c>
      <c r="DQ190" s="60" t="s">
        <v>149</v>
      </c>
      <c r="DR190" s="60" t="s">
        <v>149</v>
      </c>
      <c r="DS190" s="60" t="s">
        <v>149</v>
      </c>
      <c r="DT190" s="60" t="s">
        <v>149</v>
      </c>
      <c r="DU190" s="60" t="s">
        <v>149</v>
      </c>
      <c r="DV190" s="60" t="s">
        <v>149</v>
      </c>
      <c r="DW190" s="60" t="s">
        <v>149</v>
      </c>
      <c r="DX190" s="60" t="s">
        <v>149</v>
      </c>
      <c r="DY190" s="60" t="s">
        <v>149</v>
      </c>
      <c r="DZ190" s="60" t="s">
        <v>149</v>
      </c>
      <c r="EA190" s="60" t="s">
        <v>149</v>
      </c>
      <c r="EB190" s="60" t="s">
        <v>149</v>
      </c>
      <c r="EC190" s="60" t="s">
        <v>149</v>
      </c>
      <c r="ED190" s="60" t="s">
        <v>149</v>
      </c>
      <c r="EE190" s="60" t="s">
        <v>149</v>
      </c>
      <c r="EF190" s="60" t="s">
        <v>149</v>
      </c>
      <c r="EG190" s="60" t="s">
        <v>149</v>
      </c>
      <c r="EH190" s="60" t="s">
        <v>149</v>
      </c>
      <c r="EI190" s="60" t="s">
        <v>149</v>
      </c>
      <c r="EJ190" s="60" t="s">
        <v>149</v>
      </c>
      <c r="EK190" s="60" t="s">
        <v>149</v>
      </c>
      <c r="EL190" s="15" t="s">
        <v>1508</v>
      </c>
      <c r="EM190" s="15" t="s">
        <v>411</v>
      </c>
      <c r="EN190" s="15" t="s">
        <v>1463</v>
      </c>
      <c r="EO190" s="15" t="s">
        <v>1509</v>
      </c>
      <c r="EP190" s="15" t="s">
        <v>1510</v>
      </c>
      <c r="EQ190" s="15" t="s">
        <v>1450</v>
      </c>
      <c r="ER190" s="15" t="s">
        <v>1511</v>
      </c>
      <c r="ES190" s="15" t="s">
        <v>411</v>
      </c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</row>
    <row r="191" spans="1:234" s="25" customFormat="1" ht="22.5" customHeight="1" x14ac:dyDescent="0.35">
      <c r="A191" s="34">
        <v>189</v>
      </c>
      <c r="B191" s="17" t="s">
        <v>1512</v>
      </c>
      <c r="C191" s="61" t="s">
        <v>927</v>
      </c>
      <c r="D191" s="17" t="s">
        <v>846</v>
      </c>
      <c r="E191" s="17" t="s">
        <v>778</v>
      </c>
      <c r="F191" s="17">
        <v>42</v>
      </c>
      <c r="G191" s="17">
        <v>4</v>
      </c>
      <c r="H191" s="17" t="s">
        <v>157</v>
      </c>
      <c r="I191" s="17" t="s">
        <v>158</v>
      </c>
      <c r="J191" s="59">
        <v>5000000</v>
      </c>
      <c r="K191" s="59">
        <v>4000000</v>
      </c>
      <c r="L191" s="17" t="s">
        <v>173</v>
      </c>
      <c r="M191" s="17" t="s">
        <v>147</v>
      </c>
      <c r="N191" s="17">
        <v>255</v>
      </c>
      <c r="O191" s="17" t="s">
        <v>1349</v>
      </c>
      <c r="P191" s="17" t="s">
        <v>1436</v>
      </c>
      <c r="Q191" s="17" t="s">
        <v>827</v>
      </c>
      <c r="R191" s="60" t="s">
        <v>149</v>
      </c>
      <c r="S191" s="60" t="s">
        <v>149</v>
      </c>
      <c r="T191" s="60" t="s">
        <v>149</v>
      </c>
      <c r="U191" s="60" t="s">
        <v>149</v>
      </c>
      <c r="V191" s="60" t="s">
        <v>149</v>
      </c>
      <c r="W191" s="60" t="s">
        <v>149</v>
      </c>
      <c r="X191" s="60" t="s">
        <v>149</v>
      </c>
      <c r="Y191" s="60" t="s">
        <v>149</v>
      </c>
      <c r="Z191" s="60" t="s">
        <v>149</v>
      </c>
      <c r="AA191" s="60" t="s">
        <v>149</v>
      </c>
      <c r="AB191" s="60" t="s">
        <v>149</v>
      </c>
      <c r="AC191" s="60" t="s">
        <v>149</v>
      </c>
      <c r="AD191" s="60" t="s">
        <v>149</v>
      </c>
      <c r="AE191" s="60" t="s">
        <v>149</v>
      </c>
      <c r="AF191" s="60" t="s">
        <v>149</v>
      </c>
      <c r="AG191" s="60" t="s">
        <v>149</v>
      </c>
      <c r="AH191" s="60" t="s">
        <v>149</v>
      </c>
      <c r="AI191" s="60" t="s">
        <v>149</v>
      </c>
      <c r="AJ191" s="60" t="s">
        <v>149</v>
      </c>
      <c r="AK191" s="60" t="s">
        <v>149</v>
      </c>
      <c r="AL191" s="60" t="s">
        <v>149</v>
      </c>
      <c r="AM191" s="60" t="s">
        <v>149</v>
      </c>
      <c r="AN191" s="60" t="s">
        <v>149</v>
      </c>
      <c r="AO191" s="60" t="s">
        <v>149</v>
      </c>
      <c r="AP191" s="60" t="s">
        <v>149</v>
      </c>
      <c r="AQ191" s="60" t="s">
        <v>149</v>
      </c>
      <c r="AR191" s="60" t="s">
        <v>149</v>
      </c>
      <c r="AS191" s="60" t="s">
        <v>149</v>
      </c>
      <c r="AT191" s="60" t="s">
        <v>149</v>
      </c>
      <c r="AU191" s="60" t="s">
        <v>149</v>
      </c>
      <c r="AV191" s="60" t="s">
        <v>149</v>
      </c>
      <c r="AW191" s="60" t="s">
        <v>149</v>
      </c>
      <c r="AX191" s="60" t="s">
        <v>149</v>
      </c>
      <c r="AY191" s="60" t="s">
        <v>149</v>
      </c>
      <c r="AZ191" s="60" t="s">
        <v>149</v>
      </c>
      <c r="BA191" s="60" t="s">
        <v>149</v>
      </c>
      <c r="BB191" s="60" t="s">
        <v>149</v>
      </c>
      <c r="BC191" s="51" t="s">
        <v>149</v>
      </c>
      <c r="BD191" s="60" t="s">
        <v>149</v>
      </c>
      <c r="BE191" s="60" t="s">
        <v>203</v>
      </c>
      <c r="BF191" s="60" t="s">
        <v>149</v>
      </c>
      <c r="BG191" s="60" t="s">
        <v>323</v>
      </c>
      <c r="BH191" s="60" t="s">
        <v>149</v>
      </c>
      <c r="BI191" s="60" t="s">
        <v>149</v>
      </c>
      <c r="BJ191" s="60" t="s">
        <v>149</v>
      </c>
      <c r="BK191" s="60" t="s">
        <v>149</v>
      </c>
      <c r="BL191" s="60" t="s">
        <v>149</v>
      </c>
      <c r="BM191" s="60" t="s">
        <v>203</v>
      </c>
      <c r="BN191" s="60" t="s">
        <v>149</v>
      </c>
      <c r="BO191" s="60" t="s">
        <v>149</v>
      </c>
      <c r="BP191" s="60" t="s">
        <v>149</v>
      </c>
      <c r="BQ191" s="60" t="s">
        <v>149</v>
      </c>
      <c r="BR191" s="60" t="s">
        <v>149</v>
      </c>
      <c r="BS191" s="60" t="s">
        <v>149</v>
      </c>
      <c r="BT191" s="60" t="s">
        <v>149</v>
      </c>
      <c r="BU191" s="60" t="s">
        <v>149</v>
      </c>
      <c r="BV191" s="60" t="s">
        <v>149</v>
      </c>
      <c r="BW191" s="60" t="s">
        <v>203</v>
      </c>
      <c r="BX191" s="60" t="s">
        <v>203</v>
      </c>
      <c r="BY191" s="60" t="s">
        <v>203</v>
      </c>
      <c r="BZ191" s="60" t="s">
        <v>149</v>
      </c>
      <c r="CA191" s="60" t="s">
        <v>149</v>
      </c>
      <c r="CB191" s="60" t="s">
        <v>149</v>
      </c>
      <c r="CC191" s="60" t="s">
        <v>149</v>
      </c>
      <c r="CD191" s="60" t="s">
        <v>149</v>
      </c>
      <c r="CE191" s="60" t="s">
        <v>149</v>
      </c>
      <c r="CF191" s="60" t="s">
        <v>149</v>
      </c>
      <c r="CG191" s="60" t="s">
        <v>149</v>
      </c>
      <c r="CH191" s="60" t="s">
        <v>203</v>
      </c>
      <c r="CI191" s="60" t="s">
        <v>323</v>
      </c>
      <c r="CJ191" s="60" t="s">
        <v>149</v>
      </c>
      <c r="CK191" s="60" t="s">
        <v>149</v>
      </c>
      <c r="CL191" s="60" t="s">
        <v>323</v>
      </c>
      <c r="CM191" s="60" t="s">
        <v>149</v>
      </c>
      <c r="CN191" s="60" t="s">
        <v>149</v>
      </c>
      <c r="CO191" s="60" t="s">
        <v>149</v>
      </c>
      <c r="CP191" s="60" t="s">
        <v>149</v>
      </c>
      <c r="CQ191" s="60" t="s">
        <v>149</v>
      </c>
      <c r="CR191" s="60" t="s">
        <v>149</v>
      </c>
      <c r="CS191" s="60" t="s">
        <v>149</v>
      </c>
      <c r="CT191" s="60" t="s">
        <v>149</v>
      </c>
      <c r="CU191" s="60" t="s">
        <v>149</v>
      </c>
      <c r="CV191" s="60" t="s">
        <v>149</v>
      </c>
      <c r="CW191" s="60" t="s">
        <v>149</v>
      </c>
      <c r="CX191" s="60" t="s">
        <v>149</v>
      </c>
      <c r="CY191" s="60" t="s">
        <v>203</v>
      </c>
      <c r="CZ191" s="60" t="s">
        <v>203</v>
      </c>
      <c r="DA191" s="60" t="s">
        <v>149</v>
      </c>
      <c r="DB191" s="60" t="s">
        <v>149</v>
      </c>
      <c r="DC191" s="60" t="s">
        <v>149</v>
      </c>
      <c r="DD191" s="60" t="s">
        <v>149</v>
      </c>
      <c r="DE191" s="60" t="s">
        <v>203</v>
      </c>
      <c r="DF191" s="60" t="s">
        <v>203</v>
      </c>
      <c r="DG191" s="60" t="s">
        <v>203</v>
      </c>
      <c r="DH191" s="60" t="s">
        <v>203</v>
      </c>
      <c r="DI191" s="60" t="s">
        <v>203</v>
      </c>
      <c r="DJ191" s="60" t="s">
        <v>149</v>
      </c>
      <c r="DK191" s="60" t="s">
        <v>149</v>
      </c>
      <c r="DL191" s="60" t="s">
        <v>149</v>
      </c>
      <c r="DM191" s="17" t="s">
        <v>149</v>
      </c>
      <c r="DN191" s="60" t="s">
        <v>149</v>
      </c>
      <c r="DO191" s="60" t="s">
        <v>149</v>
      </c>
      <c r="DP191" s="60" t="s">
        <v>149</v>
      </c>
      <c r="DQ191" s="60" t="s">
        <v>149</v>
      </c>
      <c r="DR191" s="60" t="s">
        <v>149</v>
      </c>
      <c r="DS191" s="60" t="s">
        <v>149</v>
      </c>
      <c r="DT191" s="60" t="s">
        <v>149</v>
      </c>
      <c r="DU191" s="60" t="s">
        <v>149</v>
      </c>
      <c r="DV191" s="60" t="s">
        <v>149</v>
      </c>
      <c r="DW191" s="60" t="s">
        <v>149</v>
      </c>
      <c r="DX191" s="60" t="s">
        <v>149</v>
      </c>
      <c r="DY191" s="60" t="s">
        <v>149</v>
      </c>
      <c r="DZ191" s="17" t="s">
        <v>149</v>
      </c>
      <c r="EA191" s="17" t="s">
        <v>149</v>
      </c>
      <c r="EB191" s="17" t="s">
        <v>149</v>
      </c>
      <c r="EC191" s="60" t="s">
        <v>149</v>
      </c>
      <c r="ED191" s="60" t="s">
        <v>149</v>
      </c>
      <c r="EE191" s="60" t="s">
        <v>149</v>
      </c>
      <c r="EF191" s="17" t="s">
        <v>149</v>
      </c>
      <c r="EG191" s="60" t="s">
        <v>149</v>
      </c>
      <c r="EH191" s="60" t="s">
        <v>149</v>
      </c>
      <c r="EI191" s="60" t="s">
        <v>149</v>
      </c>
      <c r="EJ191" s="60" t="s">
        <v>149</v>
      </c>
      <c r="EK191" s="60" t="s">
        <v>149</v>
      </c>
      <c r="EL191" s="62" t="s">
        <v>1513</v>
      </c>
      <c r="EM191" s="17" t="s">
        <v>755</v>
      </c>
      <c r="EN191" s="17" t="s">
        <v>1486</v>
      </c>
      <c r="EO191" s="15" t="s">
        <v>1504</v>
      </c>
      <c r="EP191" s="17" t="s">
        <v>1487</v>
      </c>
      <c r="EQ191" s="17" t="s">
        <v>1488</v>
      </c>
      <c r="ER191" s="43" t="s">
        <v>1489</v>
      </c>
      <c r="ES191" s="17" t="s">
        <v>411</v>
      </c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</row>
    <row r="192" spans="1:234" s="25" customFormat="1" ht="22.5" customHeight="1" x14ac:dyDescent="0.35">
      <c r="A192" s="34">
        <v>190</v>
      </c>
      <c r="B192" s="17" t="s">
        <v>1514</v>
      </c>
      <c r="C192" s="61" t="s">
        <v>1515</v>
      </c>
      <c r="D192" s="17" t="s">
        <v>846</v>
      </c>
      <c r="E192" s="17" t="s">
        <v>1461</v>
      </c>
      <c r="F192" s="17">
        <v>40</v>
      </c>
      <c r="G192" s="17">
        <v>4</v>
      </c>
      <c r="H192" s="17" t="s">
        <v>157</v>
      </c>
      <c r="I192" s="17" t="s">
        <v>158</v>
      </c>
      <c r="J192" s="59">
        <v>7000000</v>
      </c>
      <c r="K192" s="59">
        <v>5000000</v>
      </c>
      <c r="L192" s="17" t="s">
        <v>201</v>
      </c>
      <c r="M192" s="17" t="s">
        <v>147</v>
      </c>
      <c r="N192" s="17">
        <v>100</v>
      </c>
      <c r="O192" s="17" t="s">
        <v>1349</v>
      </c>
      <c r="P192" s="17" t="s">
        <v>1453</v>
      </c>
      <c r="Q192" s="17" t="s">
        <v>827</v>
      </c>
      <c r="R192" s="60" t="s">
        <v>149</v>
      </c>
      <c r="S192" s="60" t="s">
        <v>149</v>
      </c>
      <c r="T192" s="60" t="s">
        <v>149</v>
      </c>
      <c r="U192" s="60" t="s">
        <v>149</v>
      </c>
      <c r="V192" s="60" t="s">
        <v>149</v>
      </c>
      <c r="W192" s="60" t="s">
        <v>149</v>
      </c>
      <c r="X192" s="60" t="s">
        <v>149</v>
      </c>
      <c r="Y192" s="60" t="s">
        <v>149</v>
      </c>
      <c r="Z192" s="60" t="s">
        <v>149</v>
      </c>
      <c r="AA192" s="60" t="s">
        <v>149</v>
      </c>
      <c r="AB192" s="60" t="s">
        <v>149</v>
      </c>
      <c r="AC192" s="60" t="s">
        <v>149</v>
      </c>
      <c r="AD192" s="60" t="s">
        <v>149</v>
      </c>
      <c r="AE192" s="60" t="s">
        <v>149</v>
      </c>
      <c r="AF192" s="60" t="s">
        <v>149</v>
      </c>
      <c r="AG192" s="60" t="s">
        <v>149</v>
      </c>
      <c r="AH192" s="60" t="s">
        <v>149</v>
      </c>
      <c r="AI192" s="60" t="s">
        <v>149</v>
      </c>
      <c r="AJ192" s="60" t="s">
        <v>149</v>
      </c>
      <c r="AK192" s="60" t="s">
        <v>149</v>
      </c>
      <c r="AL192" s="60" t="s">
        <v>149</v>
      </c>
      <c r="AM192" s="60" t="s">
        <v>149</v>
      </c>
      <c r="AN192" s="60" t="s">
        <v>149</v>
      </c>
      <c r="AO192" s="60" t="s">
        <v>149</v>
      </c>
      <c r="AP192" s="60" t="s">
        <v>149</v>
      </c>
      <c r="AQ192" s="60" t="s">
        <v>149</v>
      </c>
      <c r="AR192" s="60" t="s">
        <v>149</v>
      </c>
      <c r="AS192" s="60" t="s">
        <v>149</v>
      </c>
      <c r="AT192" s="60" t="s">
        <v>149</v>
      </c>
      <c r="AU192" s="60" t="s">
        <v>203</v>
      </c>
      <c r="AV192" s="60" t="s">
        <v>203</v>
      </c>
      <c r="AW192" s="17" t="s">
        <v>149</v>
      </c>
      <c r="AX192" s="60" t="s">
        <v>149</v>
      </c>
      <c r="AY192" s="60" t="s">
        <v>149</v>
      </c>
      <c r="AZ192" s="60" t="s">
        <v>149</v>
      </c>
      <c r="BA192" s="60" t="s">
        <v>149</v>
      </c>
      <c r="BB192" s="60" t="s">
        <v>149</v>
      </c>
      <c r="BC192" s="51" t="s">
        <v>149</v>
      </c>
      <c r="BD192" s="60" t="s">
        <v>149</v>
      </c>
      <c r="BE192" s="60" t="s">
        <v>149</v>
      </c>
      <c r="BF192" s="60" t="s">
        <v>149</v>
      </c>
      <c r="BG192" s="60" t="s">
        <v>149</v>
      </c>
      <c r="BH192" s="60" t="s">
        <v>323</v>
      </c>
      <c r="BI192" s="60" t="s">
        <v>149</v>
      </c>
      <c r="BJ192" s="17" t="s">
        <v>149</v>
      </c>
      <c r="BK192" s="17" t="s">
        <v>149</v>
      </c>
      <c r="BL192" s="60" t="s">
        <v>203</v>
      </c>
      <c r="BM192" s="60" t="s">
        <v>203</v>
      </c>
      <c r="BN192" s="60" t="s">
        <v>149</v>
      </c>
      <c r="BO192" s="60" t="s">
        <v>150</v>
      </c>
      <c r="BP192" s="60" t="s">
        <v>150</v>
      </c>
      <c r="BQ192" s="60" t="s">
        <v>150</v>
      </c>
      <c r="BR192" s="60" t="s">
        <v>150</v>
      </c>
      <c r="BS192" s="60" t="s">
        <v>150</v>
      </c>
      <c r="BT192" s="17" t="s">
        <v>149</v>
      </c>
      <c r="BU192" s="60" t="s">
        <v>149</v>
      </c>
      <c r="BV192" s="60" t="s">
        <v>150</v>
      </c>
      <c r="BW192" s="56" t="s">
        <v>150</v>
      </c>
      <c r="BX192" s="60" t="s">
        <v>149</v>
      </c>
      <c r="BY192" s="60" t="s">
        <v>149</v>
      </c>
      <c r="BZ192" s="60" t="s">
        <v>149</v>
      </c>
      <c r="CA192" s="60" t="s">
        <v>149</v>
      </c>
      <c r="CB192" s="60" t="s">
        <v>149</v>
      </c>
      <c r="CC192" s="60" t="s">
        <v>149</v>
      </c>
      <c r="CD192" s="60" t="s">
        <v>149</v>
      </c>
      <c r="CE192" s="60" t="s">
        <v>149</v>
      </c>
      <c r="CF192" s="60" t="s">
        <v>149</v>
      </c>
      <c r="CG192" s="60" t="s">
        <v>149</v>
      </c>
      <c r="CH192" s="60" t="s">
        <v>149</v>
      </c>
      <c r="CI192" s="60" t="s">
        <v>149</v>
      </c>
      <c r="CJ192" s="60" t="s">
        <v>149</v>
      </c>
      <c r="CK192" s="60" t="s">
        <v>149</v>
      </c>
      <c r="CL192" s="60" t="s">
        <v>149</v>
      </c>
      <c r="CM192" s="60" t="s">
        <v>149</v>
      </c>
      <c r="CN192" s="60" t="s">
        <v>149</v>
      </c>
      <c r="CO192" s="60" t="s">
        <v>149</v>
      </c>
      <c r="CP192" s="60" t="s">
        <v>149</v>
      </c>
      <c r="CQ192" s="60" t="s">
        <v>149</v>
      </c>
      <c r="CR192" s="60" t="s">
        <v>149</v>
      </c>
      <c r="CS192" s="60" t="s">
        <v>149</v>
      </c>
      <c r="CT192" s="60" t="s">
        <v>149</v>
      </c>
      <c r="CU192" s="60" t="s">
        <v>149</v>
      </c>
      <c r="CV192" s="60" t="s">
        <v>149</v>
      </c>
      <c r="CW192" s="60" t="s">
        <v>149</v>
      </c>
      <c r="CX192" s="60" t="s">
        <v>149</v>
      </c>
      <c r="CY192" s="60" t="s">
        <v>149</v>
      </c>
      <c r="CZ192" s="60" t="s">
        <v>149</v>
      </c>
      <c r="DA192" s="60" t="s">
        <v>149</v>
      </c>
      <c r="DB192" s="60" t="s">
        <v>149</v>
      </c>
      <c r="DC192" s="60" t="s">
        <v>149</v>
      </c>
      <c r="DD192" s="60" t="s">
        <v>149</v>
      </c>
      <c r="DE192" s="60" t="s">
        <v>149</v>
      </c>
      <c r="DF192" s="60" t="s">
        <v>149</v>
      </c>
      <c r="DG192" s="60" t="s">
        <v>149</v>
      </c>
      <c r="DH192" s="60" t="s">
        <v>149</v>
      </c>
      <c r="DI192" s="60" t="s">
        <v>149</v>
      </c>
      <c r="DJ192" s="60" t="s">
        <v>149</v>
      </c>
      <c r="DK192" s="60" t="s">
        <v>149</v>
      </c>
      <c r="DL192" s="60" t="s">
        <v>149</v>
      </c>
      <c r="DM192" s="60" t="s">
        <v>149</v>
      </c>
      <c r="DN192" s="60" t="s">
        <v>149</v>
      </c>
      <c r="DO192" s="60" t="s">
        <v>149</v>
      </c>
      <c r="DP192" s="60" t="s">
        <v>149</v>
      </c>
      <c r="DQ192" s="60" t="s">
        <v>149</v>
      </c>
      <c r="DR192" s="60" t="s">
        <v>149</v>
      </c>
      <c r="DS192" s="60" t="s">
        <v>149</v>
      </c>
      <c r="DT192" s="60" t="s">
        <v>149</v>
      </c>
      <c r="DU192" s="60" t="s">
        <v>149</v>
      </c>
      <c r="DV192" s="60" t="s">
        <v>149</v>
      </c>
      <c r="DW192" s="60" t="s">
        <v>149</v>
      </c>
      <c r="DX192" s="60" t="s">
        <v>149</v>
      </c>
      <c r="DY192" s="60" t="s">
        <v>149</v>
      </c>
      <c r="DZ192" s="60" t="s">
        <v>149</v>
      </c>
      <c r="EA192" s="60" t="s">
        <v>149</v>
      </c>
      <c r="EB192" s="60" t="s">
        <v>149</v>
      </c>
      <c r="EC192" s="60" t="s">
        <v>149</v>
      </c>
      <c r="ED192" s="60" t="s">
        <v>149</v>
      </c>
      <c r="EE192" s="60" t="s">
        <v>149</v>
      </c>
      <c r="EF192" s="60" t="s">
        <v>149</v>
      </c>
      <c r="EG192" s="60" t="s">
        <v>149</v>
      </c>
      <c r="EH192" s="60" t="s">
        <v>149</v>
      </c>
      <c r="EI192" s="60" t="s">
        <v>149</v>
      </c>
      <c r="EJ192" s="60" t="s">
        <v>149</v>
      </c>
      <c r="EK192" s="60" t="s">
        <v>149</v>
      </c>
      <c r="EL192" s="62" t="s">
        <v>1513</v>
      </c>
      <c r="EM192" s="17" t="s">
        <v>755</v>
      </c>
      <c r="EN192" s="17" t="s">
        <v>1486</v>
      </c>
      <c r="EO192" s="15" t="s">
        <v>1504</v>
      </c>
      <c r="EP192" s="60" t="s">
        <v>149</v>
      </c>
      <c r="EQ192" s="17" t="s">
        <v>1488</v>
      </c>
      <c r="ER192" s="43" t="s">
        <v>1489</v>
      </c>
      <c r="ES192" s="60" t="s">
        <v>411</v>
      </c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</row>
    <row r="193" spans="1:234" s="25" customFormat="1" ht="22.5" customHeight="1" x14ac:dyDescent="0.35">
      <c r="A193" s="34">
        <v>191</v>
      </c>
      <c r="B193" s="17" t="s">
        <v>1516</v>
      </c>
      <c r="C193" s="61" t="s">
        <v>1515</v>
      </c>
      <c r="D193" s="17" t="s">
        <v>846</v>
      </c>
      <c r="E193" s="17" t="s">
        <v>1461</v>
      </c>
      <c r="F193" s="17">
        <v>70</v>
      </c>
      <c r="G193" s="17">
        <v>7</v>
      </c>
      <c r="H193" s="17" t="s">
        <v>157</v>
      </c>
      <c r="I193" s="17" t="s">
        <v>210</v>
      </c>
      <c r="J193" s="59">
        <v>5000000</v>
      </c>
      <c r="K193" s="59">
        <v>3000000</v>
      </c>
      <c r="L193" s="17" t="s">
        <v>173</v>
      </c>
      <c r="M193" s="17" t="s">
        <v>147</v>
      </c>
      <c r="N193" s="17">
        <v>50</v>
      </c>
      <c r="O193" s="17" t="s">
        <v>226</v>
      </c>
      <c r="P193" s="17" t="s">
        <v>1453</v>
      </c>
      <c r="Q193" s="17" t="s">
        <v>827</v>
      </c>
      <c r="R193" s="60" t="s">
        <v>149</v>
      </c>
      <c r="S193" s="60" t="s">
        <v>149</v>
      </c>
      <c r="T193" s="60" t="s">
        <v>149</v>
      </c>
      <c r="U193" s="60" t="s">
        <v>203</v>
      </c>
      <c r="V193" s="60" t="s">
        <v>149</v>
      </c>
      <c r="W193" s="60" t="s">
        <v>203</v>
      </c>
      <c r="X193" s="60" t="s">
        <v>149</v>
      </c>
      <c r="Y193" s="60" t="s">
        <v>149</v>
      </c>
      <c r="Z193" s="60" t="s">
        <v>149</v>
      </c>
      <c r="AA193" s="60" t="s">
        <v>149</v>
      </c>
      <c r="AB193" s="60" t="s">
        <v>149</v>
      </c>
      <c r="AC193" s="60" t="s">
        <v>149</v>
      </c>
      <c r="AD193" s="60" t="s">
        <v>149</v>
      </c>
      <c r="AE193" s="60" t="s">
        <v>149</v>
      </c>
      <c r="AF193" s="60" t="s">
        <v>149</v>
      </c>
      <c r="AG193" s="60" t="s">
        <v>149</v>
      </c>
      <c r="AH193" s="60" t="s">
        <v>149</v>
      </c>
      <c r="AI193" s="60" t="s">
        <v>149</v>
      </c>
      <c r="AJ193" s="60" t="s">
        <v>149</v>
      </c>
      <c r="AK193" s="60" t="s">
        <v>149</v>
      </c>
      <c r="AL193" s="60" t="s">
        <v>149</v>
      </c>
      <c r="AM193" s="60" t="s">
        <v>149</v>
      </c>
      <c r="AN193" s="60" t="s">
        <v>149</v>
      </c>
      <c r="AO193" s="60" t="s">
        <v>149</v>
      </c>
      <c r="AP193" s="60" t="s">
        <v>149</v>
      </c>
      <c r="AQ193" s="60" t="s">
        <v>149</v>
      </c>
      <c r="AR193" s="17" t="s">
        <v>149</v>
      </c>
      <c r="AS193" s="17" t="s">
        <v>149</v>
      </c>
      <c r="AT193" s="60" t="s">
        <v>149</v>
      </c>
      <c r="AU193" s="60" t="s">
        <v>203</v>
      </c>
      <c r="AV193" s="60" t="s">
        <v>203</v>
      </c>
      <c r="AW193" s="17" t="s">
        <v>149</v>
      </c>
      <c r="AX193" s="60" t="s">
        <v>149</v>
      </c>
      <c r="AY193" s="60" t="s">
        <v>149</v>
      </c>
      <c r="AZ193" s="60" t="s">
        <v>149</v>
      </c>
      <c r="BA193" s="60" t="s">
        <v>149</v>
      </c>
      <c r="BB193" s="60" t="s">
        <v>149</v>
      </c>
      <c r="BC193" s="51" t="s">
        <v>149</v>
      </c>
      <c r="BD193" s="60" t="s">
        <v>149</v>
      </c>
      <c r="BE193" s="60" t="s">
        <v>149</v>
      </c>
      <c r="BF193" s="60" t="s">
        <v>149</v>
      </c>
      <c r="BG193" s="60" t="s">
        <v>323</v>
      </c>
      <c r="BH193" s="60" t="s">
        <v>323</v>
      </c>
      <c r="BI193" s="60" t="s">
        <v>1517</v>
      </c>
      <c r="BJ193" s="17" t="s">
        <v>149</v>
      </c>
      <c r="BK193" s="17" t="s">
        <v>203</v>
      </c>
      <c r="BL193" s="60" t="s">
        <v>203</v>
      </c>
      <c r="BM193" s="60" t="s">
        <v>203</v>
      </c>
      <c r="BN193" s="60" t="s">
        <v>149</v>
      </c>
      <c r="BO193" s="60" t="s">
        <v>149</v>
      </c>
      <c r="BP193" s="60" t="s">
        <v>149</v>
      </c>
      <c r="BQ193" s="60" t="s">
        <v>149</v>
      </c>
      <c r="BR193" s="60" t="s">
        <v>150</v>
      </c>
      <c r="BS193" s="60" t="s">
        <v>150</v>
      </c>
      <c r="BT193" s="17" t="s">
        <v>149</v>
      </c>
      <c r="BU193" s="60" t="s">
        <v>149</v>
      </c>
      <c r="BV193" s="60" t="s">
        <v>149</v>
      </c>
      <c r="BW193" s="60" t="s">
        <v>149</v>
      </c>
      <c r="BX193" s="60" t="s">
        <v>149</v>
      </c>
      <c r="BY193" s="60" t="s">
        <v>149</v>
      </c>
      <c r="BZ193" s="60" t="s">
        <v>149</v>
      </c>
      <c r="CA193" s="60" t="s">
        <v>149</v>
      </c>
      <c r="CB193" s="60" t="s">
        <v>149</v>
      </c>
      <c r="CC193" s="60" t="s">
        <v>149</v>
      </c>
      <c r="CD193" s="60" t="s">
        <v>149</v>
      </c>
      <c r="CE193" s="60" t="s">
        <v>149</v>
      </c>
      <c r="CF193" s="60" t="s">
        <v>149</v>
      </c>
      <c r="CG193" s="60" t="s">
        <v>149</v>
      </c>
      <c r="CH193" s="60" t="s">
        <v>149</v>
      </c>
      <c r="CI193" s="60" t="s">
        <v>149</v>
      </c>
      <c r="CJ193" s="60" t="s">
        <v>149</v>
      </c>
      <c r="CK193" s="60" t="s">
        <v>149</v>
      </c>
      <c r="CL193" s="60" t="s">
        <v>149</v>
      </c>
      <c r="CM193" s="60" t="s">
        <v>149</v>
      </c>
      <c r="CN193" s="60" t="s">
        <v>149</v>
      </c>
      <c r="CO193" s="60" t="s">
        <v>149</v>
      </c>
      <c r="CP193" s="60" t="s">
        <v>149</v>
      </c>
      <c r="CQ193" s="60" t="s">
        <v>149</v>
      </c>
      <c r="CR193" s="60" t="s">
        <v>149</v>
      </c>
      <c r="CS193" s="60" t="s">
        <v>149</v>
      </c>
      <c r="CT193" s="60" t="s">
        <v>149</v>
      </c>
      <c r="CU193" s="60" t="s">
        <v>149</v>
      </c>
      <c r="CV193" s="60" t="s">
        <v>149</v>
      </c>
      <c r="CW193" s="60" t="s">
        <v>149</v>
      </c>
      <c r="CX193" s="60" t="s">
        <v>149</v>
      </c>
      <c r="CY193" s="60" t="s">
        <v>149</v>
      </c>
      <c r="CZ193" s="60" t="s">
        <v>149</v>
      </c>
      <c r="DA193" s="60" t="s">
        <v>149</v>
      </c>
      <c r="DB193" s="60" t="s">
        <v>149</v>
      </c>
      <c r="DC193" s="60" t="s">
        <v>149</v>
      </c>
      <c r="DD193" s="60" t="s">
        <v>149</v>
      </c>
      <c r="DE193" s="60" t="s">
        <v>149</v>
      </c>
      <c r="DF193" s="60" t="s">
        <v>149</v>
      </c>
      <c r="DG193" s="60" t="s">
        <v>149</v>
      </c>
      <c r="DH193" s="60" t="s">
        <v>149</v>
      </c>
      <c r="DI193" s="60" t="s">
        <v>149</v>
      </c>
      <c r="DJ193" s="60" t="s">
        <v>149</v>
      </c>
      <c r="DK193" s="60" t="s">
        <v>149</v>
      </c>
      <c r="DL193" s="60" t="s">
        <v>149</v>
      </c>
      <c r="DM193" s="60" t="s">
        <v>149</v>
      </c>
      <c r="DN193" s="60" t="s">
        <v>149</v>
      </c>
      <c r="DO193" s="60" t="s">
        <v>149</v>
      </c>
      <c r="DP193" s="60" t="s">
        <v>149</v>
      </c>
      <c r="DQ193" s="60" t="s">
        <v>149</v>
      </c>
      <c r="DR193" s="60" t="s">
        <v>149</v>
      </c>
      <c r="DS193" s="60" t="s">
        <v>149</v>
      </c>
      <c r="DT193" s="60" t="s">
        <v>149</v>
      </c>
      <c r="DU193" s="60" t="s">
        <v>149</v>
      </c>
      <c r="DV193" s="60" t="s">
        <v>149</v>
      </c>
      <c r="DW193" s="60" t="s">
        <v>149</v>
      </c>
      <c r="DX193" s="60" t="s">
        <v>149</v>
      </c>
      <c r="DY193" s="60" t="s">
        <v>149</v>
      </c>
      <c r="DZ193" s="60" t="s">
        <v>149</v>
      </c>
      <c r="EA193" s="60" t="s">
        <v>149</v>
      </c>
      <c r="EB193" s="60" t="s">
        <v>149</v>
      </c>
      <c r="EC193" s="60" t="s">
        <v>149</v>
      </c>
      <c r="ED193" s="60" t="s">
        <v>149</v>
      </c>
      <c r="EE193" s="60" t="s">
        <v>149</v>
      </c>
      <c r="EF193" s="60" t="s">
        <v>149</v>
      </c>
      <c r="EG193" s="60" t="s">
        <v>149</v>
      </c>
      <c r="EH193" s="60" t="s">
        <v>149</v>
      </c>
      <c r="EI193" s="60" t="s">
        <v>149</v>
      </c>
      <c r="EJ193" s="60" t="s">
        <v>149</v>
      </c>
      <c r="EK193" s="60" t="s">
        <v>149</v>
      </c>
      <c r="EL193" s="17" t="s">
        <v>1518</v>
      </c>
      <c r="EM193" s="62" t="s">
        <v>1519</v>
      </c>
      <c r="EN193" s="62" t="s">
        <v>1520</v>
      </c>
      <c r="EO193" s="17" t="s">
        <v>1521</v>
      </c>
      <c r="EP193" s="17" t="s">
        <v>1522</v>
      </c>
      <c r="EQ193" s="17" t="s">
        <v>1523</v>
      </c>
      <c r="ER193" s="62" t="s">
        <v>1524</v>
      </c>
      <c r="ES193" s="17" t="s">
        <v>411</v>
      </c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</row>
    <row r="194" spans="1:234" s="25" customFormat="1" ht="22.5" customHeight="1" x14ac:dyDescent="0.35">
      <c r="A194" s="34">
        <v>192</v>
      </c>
      <c r="B194" s="61" t="s">
        <v>1525</v>
      </c>
      <c r="C194" s="61" t="s">
        <v>1515</v>
      </c>
      <c r="D194" s="17" t="s">
        <v>846</v>
      </c>
      <c r="E194" s="17" t="s">
        <v>1461</v>
      </c>
      <c r="F194" s="17">
        <v>46</v>
      </c>
      <c r="G194" s="17">
        <v>7</v>
      </c>
      <c r="H194" s="17" t="s">
        <v>157</v>
      </c>
      <c r="I194" s="17" t="s">
        <v>158</v>
      </c>
      <c r="J194" s="59">
        <v>5000000</v>
      </c>
      <c r="K194" s="59">
        <v>3000000</v>
      </c>
      <c r="L194" s="17" t="s">
        <v>318</v>
      </c>
      <c r="M194" s="17" t="s">
        <v>147</v>
      </c>
      <c r="N194" s="17">
        <v>20</v>
      </c>
      <c r="O194" s="17" t="s">
        <v>401</v>
      </c>
      <c r="P194" s="17" t="s">
        <v>1526</v>
      </c>
      <c r="Q194" s="17" t="s">
        <v>827</v>
      </c>
      <c r="R194" s="60" t="s">
        <v>149</v>
      </c>
      <c r="S194" s="60" t="s">
        <v>149</v>
      </c>
      <c r="T194" s="60" t="s">
        <v>149</v>
      </c>
      <c r="U194" s="60" t="s">
        <v>149</v>
      </c>
      <c r="V194" s="60" t="s">
        <v>149</v>
      </c>
      <c r="W194" s="60" t="s">
        <v>149</v>
      </c>
      <c r="X194" s="60" t="s">
        <v>149</v>
      </c>
      <c r="Y194" s="60" t="s">
        <v>149</v>
      </c>
      <c r="Z194" s="60" t="s">
        <v>149</v>
      </c>
      <c r="AA194" s="60" t="s">
        <v>149</v>
      </c>
      <c r="AB194" s="60" t="s">
        <v>149</v>
      </c>
      <c r="AC194" s="60" t="s">
        <v>149</v>
      </c>
      <c r="AD194" s="60" t="s">
        <v>149</v>
      </c>
      <c r="AE194" s="60" t="s">
        <v>149</v>
      </c>
      <c r="AF194" s="60" t="s">
        <v>149</v>
      </c>
      <c r="AG194" s="60" t="s">
        <v>149</v>
      </c>
      <c r="AH194" s="60" t="s">
        <v>149</v>
      </c>
      <c r="AI194" s="60" t="s">
        <v>149</v>
      </c>
      <c r="AJ194" s="60" t="s">
        <v>149</v>
      </c>
      <c r="AK194" s="60" t="s">
        <v>149</v>
      </c>
      <c r="AL194" s="60" t="s">
        <v>149</v>
      </c>
      <c r="AM194" s="60" t="s">
        <v>149</v>
      </c>
      <c r="AN194" s="60" t="s">
        <v>149</v>
      </c>
      <c r="AO194" s="60" t="s">
        <v>149</v>
      </c>
      <c r="AP194" s="60" t="s">
        <v>149</v>
      </c>
      <c r="AQ194" s="60" t="s">
        <v>149</v>
      </c>
      <c r="AR194" s="60" t="s">
        <v>149</v>
      </c>
      <c r="AS194" s="17" t="s">
        <v>149</v>
      </c>
      <c r="AT194" s="17" t="s">
        <v>149</v>
      </c>
      <c r="AU194" s="17" t="s">
        <v>149</v>
      </c>
      <c r="AV194" s="17" t="s">
        <v>149</v>
      </c>
      <c r="AW194" s="17" t="s">
        <v>149</v>
      </c>
      <c r="AX194" s="17" t="s">
        <v>149</v>
      </c>
      <c r="AY194" s="17" t="s">
        <v>149</v>
      </c>
      <c r="AZ194" s="17" t="s">
        <v>149</v>
      </c>
      <c r="BA194" s="17" t="s">
        <v>149</v>
      </c>
      <c r="BB194" s="17" t="s">
        <v>149</v>
      </c>
      <c r="BC194" s="17" t="s">
        <v>149</v>
      </c>
      <c r="BD194" s="17" t="s">
        <v>149</v>
      </c>
      <c r="BE194" s="17" t="s">
        <v>149</v>
      </c>
      <c r="BF194" s="17" t="s">
        <v>149</v>
      </c>
      <c r="BG194" s="17" t="s">
        <v>149</v>
      </c>
      <c r="BH194" s="17" t="s">
        <v>149</v>
      </c>
      <c r="BI194" s="17" t="s">
        <v>149</v>
      </c>
      <c r="BJ194" s="17" t="s">
        <v>149</v>
      </c>
      <c r="BK194" s="17" t="s">
        <v>149</v>
      </c>
      <c r="BL194" s="17" t="s">
        <v>149</v>
      </c>
      <c r="BM194" s="17" t="s">
        <v>149</v>
      </c>
      <c r="BN194" s="17" t="s">
        <v>149</v>
      </c>
      <c r="BO194" s="60" t="s">
        <v>149</v>
      </c>
      <c r="BP194" s="60" t="s">
        <v>149</v>
      </c>
      <c r="BQ194" s="60" t="s">
        <v>150</v>
      </c>
      <c r="BR194" s="60" t="s">
        <v>150</v>
      </c>
      <c r="BS194" s="60" t="s">
        <v>150</v>
      </c>
      <c r="BT194" s="17" t="s">
        <v>149</v>
      </c>
      <c r="BU194" s="60" t="s">
        <v>149</v>
      </c>
      <c r="BV194" s="60" t="s">
        <v>150</v>
      </c>
      <c r="BW194" s="60" t="s">
        <v>149</v>
      </c>
      <c r="BX194" s="60" t="s">
        <v>149</v>
      </c>
      <c r="BY194" s="60" t="s">
        <v>149</v>
      </c>
      <c r="BZ194" s="60" t="s">
        <v>149</v>
      </c>
      <c r="CA194" s="60" t="s">
        <v>149</v>
      </c>
      <c r="CB194" s="60" t="s">
        <v>149</v>
      </c>
      <c r="CC194" s="60" t="s">
        <v>149</v>
      </c>
      <c r="CD194" s="60" t="s">
        <v>149</v>
      </c>
      <c r="CE194" s="60" t="s">
        <v>149</v>
      </c>
      <c r="CF194" s="60" t="s">
        <v>149</v>
      </c>
      <c r="CG194" s="60" t="s">
        <v>149</v>
      </c>
      <c r="CH194" s="60" t="s">
        <v>149</v>
      </c>
      <c r="CI194" s="60" t="s">
        <v>149</v>
      </c>
      <c r="CJ194" s="60" t="s">
        <v>149</v>
      </c>
      <c r="CK194" s="60" t="s">
        <v>149</v>
      </c>
      <c r="CL194" s="60" t="s">
        <v>149</v>
      </c>
      <c r="CM194" s="60" t="s">
        <v>149</v>
      </c>
      <c r="CN194" s="60" t="s">
        <v>149</v>
      </c>
      <c r="CO194" s="60" t="s">
        <v>149</v>
      </c>
      <c r="CP194" s="60" t="s">
        <v>149</v>
      </c>
      <c r="CQ194" s="60" t="s">
        <v>149</v>
      </c>
      <c r="CR194" s="60" t="s">
        <v>149</v>
      </c>
      <c r="CS194" s="60" t="s">
        <v>149</v>
      </c>
      <c r="CT194" s="60" t="s">
        <v>149</v>
      </c>
      <c r="CU194" s="60" t="s">
        <v>149</v>
      </c>
      <c r="CV194" s="60" t="s">
        <v>149</v>
      </c>
      <c r="CW194" s="60" t="s">
        <v>149</v>
      </c>
      <c r="CX194" s="60" t="s">
        <v>149</v>
      </c>
      <c r="CY194" s="60" t="s">
        <v>149</v>
      </c>
      <c r="CZ194" s="60" t="s">
        <v>149</v>
      </c>
      <c r="DA194" s="60" t="s">
        <v>149</v>
      </c>
      <c r="DB194" s="60" t="s">
        <v>149</v>
      </c>
      <c r="DC194" s="60" t="s">
        <v>149</v>
      </c>
      <c r="DD194" s="60" t="s">
        <v>149</v>
      </c>
      <c r="DE194" s="60" t="s">
        <v>149</v>
      </c>
      <c r="DF194" s="60" t="s">
        <v>149</v>
      </c>
      <c r="DG194" s="60" t="s">
        <v>149</v>
      </c>
      <c r="DH194" s="60" t="s">
        <v>149</v>
      </c>
      <c r="DI194" s="60" t="s">
        <v>149</v>
      </c>
      <c r="DJ194" s="60" t="s">
        <v>149</v>
      </c>
      <c r="DK194" s="60" t="s">
        <v>149</v>
      </c>
      <c r="DL194" s="60" t="s">
        <v>149</v>
      </c>
      <c r="DM194" s="60" t="s">
        <v>149</v>
      </c>
      <c r="DN194" s="60" t="s">
        <v>149</v>
      </c>
      <c r="DO194" s="60" t="s">
        <v>149</v>
      </c>
      <c r="DP194" s="60" t="s">
        <v>149</v>
      </c>
      <c r="DQ194" s="60" t="s">
        <v>149</v>
      </c>
      <c r="DR194" s="60" t="s">
        <v>149</v>
      </c>
      <c r="DS194" s="60" t="s">
        <v>149</v>
      </c>
      <c r="DT194" s="60" t="s">
        <v>149</v>
      </c>
      <c r="DU194" s="60" t="s">
        <v>149</v>
      </c>
      <c r="DV194" s="60" t="s">
        <v>149</v>
      </c>
      <c r="DW194" s="60" t="s">
        <v>149</v>
      </c>
      <c r="DX194" s="60" t="s">
        <v>149</v>
      </c>
      <c r="DY194" s="60" t="s">
        <v>149</v>
      </c>
      <c r="DZ194" s="60" t="s">
        <v>149</v>
      </c>
      <c r="EA194" s="60" t="s">
        <v>149</v>
      </c>
      <c r="EB194" s="60" t="s">
        <v>149</v>
      </c>
      <c r="EC194" s="60" t="s">
        <v>149</v>
      </c>
      <c r="ED194" s="60" t="s">
        <v>149</v>
      </c>
      <c r="EE194" s="60" t="s">
        <v>149</v>
      </c>
      <c r="EF194" s="60" t="s">
        <v>149</v>
      </c>
      <c r="EG194" s="60" t="s">
        <v>149</v>
      </c>
      <c r="EH194" s="60" t="s">
        <v>149</v>
      </c>
      <c r="EI194" s="60" t="s">
        <v>149</v>
      </c>
      <c r="EJ194" s="60" t="s">
        <v>149</v>
      </c>
      <c r="EK194" s="60" t="s">
        <v>149</v>
      </c>
      <c r="EL194" s="17" t="s">
        <v>1527</v>
      </c>
      <c r="EM194" s="17" t="s">
        <v>411</v>
      </c>
      <c r="EN194" s="17" t="s">
        <v>1528</v>
      </c>
      <c r="EO194" s="17" t="s">
        <v>1529</v>
      </c>
      <c r="EP194" s="17" t="s">
        <v>1530</v>
      </c>
      <c r="EQ194" s="17" t="s">
        <v>1531</v>
      </c>
      <c r="ER194" s="17" t="s">
        <v>1532</v>
      </c>
      <c r="ES194" s="62" t="s">
        <v>1533</v>
      </c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</row>
    <row r="195" spans="1:234" s="25" customFormat="1" ht="22.5" customHeight="1" x14ac:dyDescent="0.35">
      <c r="A195" s="34">
        <v>193</v>
      </c>
      <c r="B195" s="15" t="s">
        <v>1534</v>
      </c>
      <c r="C195" s="61" t="s">
        <v>1515</v>
      </c>
      <c r="D195" s="15" t="s">
        <v>368</v>
      </c>
      <c r="E195" s="17" t="s">
        <v>1461</v>
      </c>
      <c r="F195" s="15">
        <v>70</v>
      </c>
      <c r="G195" s="15">
        <v>11</v>
      </c>
      <c r="H195" s="15" t="s">
        <v>157</v>
      </c>
      <c r="I195" s="15" t="s">
        <v>210</v>
      </c>
      <c r="J195" s="42">
        <v>2000000</v>
      </c>
      <c r="K195" s="42">
        <v>1000000</v>
      </c>
      <c r="L195" s="15" t="s">
        <v>1535</v>
      </c>
      <c r="M195" s="15" t="s">
        <v>147</v>
      </c>
      <c r="N195" s="15">
        <v>15</v>
      </c>
      <c r="O195" s="15" t="s">
        <v>1536</v>
      </c>
      <c r="P195" s="15" t="s">
        <v>1481</v>
      </c>
      <c r="Q195" s="15" t="s">
        <v>827</v>
      </c>
      <c r="R195" s="60" t="s">
        <v>149</v>
      </c>
      <c r="S195" s="60" t="s">
        <v>149</v>
      </c>
      <c r="T195" s="60" t="s">
        <v>149</v>
      </c>
      <c r="U195" s="60" t="s">
        <v>149</v>
      </c>
      <c r="V195" s="60" t="s">
        <v>149</v>
      </c>
      <c r="W195" s="60" t="s">
        <v>149</v>
      </c>
      <c r="X195" s="60" t="s">
        <v>149</v>
      </c>
      <c r="Y195" s="60" t="s">
        <v>149</v>
      </c>
      <c r="Z195" s="60" t="s">
        <v>149</v>
      </c>
      <c r="AA195" s="60" t="s">
        <v>149</v>
      </c>
      <c r="AB195" s="60" t="s">
        <v>149</v>
      </c>
      <c r="AC195" s="60" t="s">
        <v>149</v>
      </c>
      <c r="AD195" s="60" t="s">
        <v>149</v>
      </c>
      <c r="AE195" s="60" t="s">
        <v>149</v>
      </c>
      <c r="AF195" s="60" t="s">
        <v>149</v>
      </c>
      <c r="AG195" s="60" t="s">
        <v>149</v>
      </c>
      <c r="AH195" s="60" t="s">
        <v>149</v>
      </c>
      <c r="AI195" s="60" t="s">
        <v>149</v>
      </c>
      <c r="AJ195" s="60" t="s">
        <v>149</v>
      </c>
      <c r="AK195" s="60" t="s">
        <v>149</v>
      </c>
      <c r="AL195" s="60" t="s">
        <v>149</v>
      </c>
      <c r="AM195" s="60" t="s">
        <v>149</v>
      </c>
      <c r="AN195" s="60" t="s">
        <v>149</v>
      </c>
      <c r="AO195" s="60" t="s">
        <v>149</v>
      </c>
      <c r="AP195" s="60" t="s">
        <v>149</v>
      </c>
      <c r="AQ195" s="60" t="s">
        <v>149</v>
      </c>
      <c r="AR195" s="60" t="s">
        <v>149</v>
      </c>
      <c r="AS195" s="60" t="s">
        <v>149</v>
      </c>
      <c r="AT195" s="60" t="s">
        <v>149</v>
      </c>
      <c r="AU195" s="60" t="s">
        <v>149</v>
      </c>
      <c r="AV195" s="60" t="s">
        <v>149</v>
      </c>
      <c r="AW195" s="60" t="s">
        <v>149</v>
      </c>
      <c r="AX195" s="60" t="s">
        <v>149</v>
      </c>
      <c r="AY195" s="60" t="s">
        <v>149</v>
      </c>
      <c r="AZ195" s="60" t="s">
        <v>149</v>
      </c>
      <c r="BA195" s="60" t="s">
        <v>149</v>
      </c>
      <c r="BB195" s="60" t="s">
        <v>149</v>
      </c>
      <c r="BC195" s="60" t="s">
        <v>149</v>
      </c>
      <c r="BD195" s="60" t="s">
        <v>149</v>
      </c>
      <c r="BE195" s="60" t="s">
        <v>149</v>
      </c>
      <c r="BF195" s="60" t="s">
        <v>149</v>
      </c>
      <c r="BG195" s="60" t="s">
        <v>149</v>
      </c>
      <c r="BH195" s="56" t="s">
        <v>323</v>
      </c>
      <c r="BI195" s="56" t="s">
        <v>149</v>
      </c>
      <c r="BJ195" s="15" t="s">
        <v>149</v>
      </c>
      <c r="BK195" s="15" t="s">
        <v>149</v>
      </c>
      <c r="BL195" s="56" t="s">
        <v>203</v>
      </c>
      <c r="BM195" s="56" t="s">
        <v>203</v>
      </c>
      <c r="BN195" s="56" t="s">
        <v>149</v>
      </c>
      <c r="BO195" s="56" t="s">
        <v>150</v>
      </c>
      <c r="BP195" s="56" t="s">
        <v>149</v>
      </c>
      <c r="BQ195" s="56" t="s">
        <v>150</v>
      </c>
      <c r="BR195" s="56" t="s">
        <v>150</v>
      </c>
      <c r="BS195" s="56" t="s">
        <v>150</v>
      </c>
      <c r="BT195" s="15" t="s">
        <v>149</v>
      </c>
      <c r="BU195" s="56" t="s">
        <v>149</v>
      </c>
      <c r="BV195" s="56" t="s">
        <v>149</v>
      </c>
      <c r="BW195" s="60" t="s">
        <v>149</v>
      </c>
      <c r="BX195" s="60" t="s">
        <v>149</v>
      </c>
      <c r="BY195" s="60" t="s">
        <v>149</v>
      </c>
      <c r="BZ195" s="60" t="s">
        <v>149</v>
      </c>
      <c r="CA195" s="60" t="s">
        <v>149</v>
      </c>
      <c r="CB195" s="60" t="s">
        <v>149</v>
      </c>
      <c r="CC195" s="60" t="s">
        <v>149</v>
      </c>
      <c r="CD195" s="60" t="s">
        <v>149</v>
      </c>
      <c r="CE195" s="60" t="s">
        <v>149</v>
      </c>
      <c r="CF195" s="60" t="s">
        <v>149</v>
      </c>
      <c r="CG195" s="60" t="s">
        <v>149</v>
      </c>
      <c r="CH195" s="60" t="s">
        <v>149</v>
      </c>
      <c r="CI195" s="60" t="s">
        <v>149</v>
      </c>
      <c r="CJ195" s="60" t="s">
        <v>149</v>
      </c>
      <c r="CK195" s="60" t="s">
        <v>149</v>
      </c>
      <c r="CL195" s="60" t="s">
        <v>149</v>
      </c>
      <c r="CM195" s="60" t="s">
        <v>149</v>
      </c>
      <c r="CN195" s="60" t="s">
        <v>149</v>
      </c>
      <c r="CO195" s="60" t="s">
        <v>149</v>
      </c>
      <c r="CP195" s="60" t="s">
        <v>149</v>
      </c>
      <c r="CQ195" s="60" t="s">
        <v>149</v>
      </c>
      <c r="CR195" s="60" t="s">
        <v>149</v>
      </c>
      <c r="CS195" s="60" t="s">
        <v>149</v>
      </c>
      <c r="CT195" s="60" t="s">
        <v>149</v>
      </c>
      <c r="CU195" s="60" t="s">
        <v>149</v>
      </c>
      <c r="CV195" s="60" t="s">
        <v>149</v>
      </c>
      <c r="CW195" s="60" t="s">
        <v>149</v>
      </c>
      <c r="CX195" s="60" t="s">
        <v>149</v>
      </c>
      <c r="CY195" s="60" t="s">
        <v>149</v>
      </c>
      <c r="CZ195" s="60" t="s">
        <v>149</v>
      </c>
      <c r="DA195" s="60" t="s">
        <v>149</v>
      </c>
      <c r="DB195" s="60" t="s">
        <v>149</v>
      </c>
      <c r="DC195" s="60" t="s">
        <v>149</v>
      </c>
      <c r="DD195" s="60" t="s">
        <v>149</v>
      </c>
      <c r="DE195" s="60" t="s">
        <v>149</v>
      </c>
      <c r="DF195" s="60" t="s">
        <v>149</v>
      </c>
      <c r="DG195" s="60" t="s">
        <v>149</v>
      </c>
      <c r="DH195" s="60" t="s">
        <v>149</v>
      </c>
      <c r="DI195" s="60" t="s">
        <v>149</v>
      </c>
      <c r="DJ195" s="60" t="s">
        <v>149</v>
      </c>
      <c r="DK195" s="60" t="s">
        <v>149</v>
      </c>
      <c r="DL195" s="60" t="s">
        <v>149</v>
      </c>
      <c r="DM195" s="60" t="s">
        <v>149</v>
      </c>
      <c r="DN195" s="60" t="s">
        <v>149</v>
      </c>
      <c r="DO195" s="60" t="s">
        <v>149</v>
      </c>
      <c r="DP195" s="60" t="s">
        <v>149</v>
      </c>
      <c r="DQ195" s="60" t="s">
        <v>149</v>
      </c>
      <c r="DR195" s="60" t="s">
        <v>149</v>
      </c>
      <c r="DS195" s="60" t="s">
        <v>149</v>
      </c>
      <c r="DT195" s="60" t="s">
        <v>149</v>
      </c>
      <c r="DU195" s="60" t="s">
        <v>149</v>
      </c>
      <c r="DV195" s="60" t="s">
        <v>149</v>
      </c>
      <c r="DW195" s="60" t="s">
        <v>149</v>
      </c>
      <c r="DX195" s="60" t="s">
        <v>149</v>
      </c>
      <c r="DY195" s="60" t="s">
        <v>149</v>
      </c>
      <c r="DZ195" s="60" t="s">
        <v>149</v>
      </c>
      <c r="EA195" s="60" t="s">
        <v>149</v>
      </c>
      <c r="EB195" s="60" t="s">
        <v>149</v>
      </c>
      <c r="EC195" s="60" t="s">
        <v>149</v>
      </c>
      <c r="ED195" s="60" t="s">
        <v>149</v>
      </c>
      <c r="EE195" s="60" t="s">
        <v>149</v>
      </c>
      <c r="EF195" s="60" t="s">
        <v>149</v>
      </c>
      <c r="EG195" s="60" t="s">
        <v>149</v>
      </c>
      <c r="EH195" s="60" t="s">
        <v>149</v>
      </c>
      <c r="EI195" s="60" t="s">
        <v>149</v>
      </c>
      <c r="EJ195" s="60" t="s">
        <v>149</v>
      </c>
      <c r="EK195" s="60" t="s">
        <v>149</v>
      </c>
      <c r="EL195" s="15" t="s">
        <v>1537</v>
      </c>
      <c r="EM195" s="15" t="s">
        <v>1538</v>
      </c>
      <c r="EN195" s="15" t="s">
        <v>1456</v>
      </c>
      <c r="EO195" s="15" t="s">
        <v>1539</v>
      </c>
      <c r="EP195" s="43" t="s">
        <v>1540</v>
      </c>
      <c r="EQ195" s="15" t="s">
        <v>1541</v>
      </c>
      <c r="ER195" s="15" t="s">
        <v>1542</v>
      </c>
      <c r="ES195" s="43" t="s">
        <v>1543</v>
      </c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  <c r="FY195" s="15"/>
      <c r="FZ195" s="15"/>
      <c r="GA195" s="15"/>
      <c r="GB195" s="15"/>
      <c r="GC195" s="15"/>
      <c r="GD195" s="15"/>
      <c r="GE195" s="15"/>
      <c r="GF195" s="15"/>
      <c r="GG195" s="15"/>
      <c r="GH195" s="15"/>
      <c r="GI195" s="15"/>
      <c r="GJ195" s="15"/>
      <c r="GK195" s="15"/>
      <c r="GL195" s="15"/>
      <c r="GM195" s="15"/>
      <c r="GN195" s="15"/>
      <c r="GO195" s="15"/>
      <c r="GP195" s="15"/>
      <c r="GQ195" s="15"/>
      <c r="GR195" s="15"/>
      <c r="GS195" s="15"/>
      <c r="GT195" s="15"/>
      <c r="GU195" s="15"/>
      <c r="GV195" s="15"/>
      <c r="GW195" s="15"/>
      <c r="GX195" s="15"/>
      <c r="GY195" s="15"/>
      <c r="GZ195" s="15"/>
      <c r="HA195" s="15"/>
      <c r="HB195" s="15"/>
      <c r="HC195" s="15"/>
      <c r="HD195" s="15"/>
      <c r="HE195" s="15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  <c r="HQ195" s="15"/>
      <c r="HR195" s="15"/>
      <c r="HS195" s="15"/>
      <c r="HT195" s="15"/>
      <c r="HU195" s="15"/>
      <c r="HV195" s="15"/>
      <c r="HW195" s="15"/>
      <c r="HX195" s="15"/>
      <c r="HY195" s="15"/>
      <c r="HZ195" s="15"/>
    </row>
    <row r="196" spans="1:234" s="25" customFormat="1" ht="22.5" customHeight="1" x14ac:dyDescent="0.35">
      <c r="A196" s="34">
        <v>194</v>
      </c>
      <c r="B196" s="17" t="s">
        <v>1544</v>
      </c>
      <c r="C196" s="61" t="s">
        <v>1515</v>
      </c>
      <c r="D196" s="17" t="s">
        <v>846</v>
      </c>
      <c r="E196" s="17" t="s">
        <v>1461</v>
      </c>
      <c r="F196" s="17">
        <v>80</v>
      </c>
      <c r="G196" s="17">
        <v>2</v>
      </c>
      <c r="H196" s="17" t="s">
        <v>157</v>
      </c>
      <c r="I196" s="17" t="s">
        <v>1545</v>
      </c>
      <c r="J196" s="59">
        <v>10000000</v>
      </c>
      <c r="K196" s="59">
        <v>5000000</v>
      </c>
      <c r="L196" s="17" t="s">
        <v>201</v>
      </c>
      <c r="M196" s="17" t="s">
        <v>147</v>
      </c>
      <c r="N196" s="17">
        <v>100</v>
      </c>
      <c r="O196" s="17" t="s">
        <v>1349</v>
      </c>
      <c r="P196" s="17" t="s">
        <v>1546</v>
      </c>
      <c r="Q196" s="15" t="s">
        <v>827</v>
      </c>
      <c r="R196" s="60" t="s">
        <v>149</v>
      </c>
      <c r="S196" s="60" t="s">
        <v>149</v>
      </c>
      <c r="T196" s="60" t="s">
        <v>149</v>
      </c>
      <c r="U196" s="60" t="s">
        <v>149</v>
      </c>
      <c r="V196" s="60" t="s">
        <v>149</v>
      </c>
      <c r="W196" s="60" t="s">
        <v>149</v>
      </c>
      <c r="X196" s="60" t="s">
        <v>149</v>
      </c>
      <c r="Y196" s="60" t="s">
        <v>149</v>
      </c>
      <c r="Z196" s="60" t="s">
        <v>149</v>
      </c>
      <c r="AA196" s="60" t="s">
        <v>149</v>
      </c>
      <c r="AB196" s="60" t="s">
        <v>149</v>
      </c>
      <c r="AC196" s="60" t="s">
        <v>149</v>
      </c>
      <c r="AD196" s="60" t="s">
        <v>149</v>
      </c>
      <c r="AE196" s="60" t="s">
        <v>149</v>
      </c>
      <c r="AF196" s="60" t="s">
        <v>149</v>
      </c>
      <c r="AG196" s="60" t="s">
        <v>149</v>
      </c>
      <c r="AH196" s="60" t="s">
        <v>149</v>
      </c>
      <c r="AI196" s="60" t="s">
        <v>149</v>
      </c>
      <c r="AJ196" s="60" t="s">
        <v>149</v>
      </c>
      <c r="AK196" s="60" t="s">
        <v>149</v>
      </c>
      <c r="AL196" s="60" t="s">
        <v>149</v>
      </c>
      <c r="AM196" s="60" t="s">
        <v>149</v>
      </c>
      <c r="AN196" s="60" t="s">
        <v>149</v>
      </c>
      <c r="AO196" s="60" t="s">
        <v>149</v>
      </c>
      <c r="AP196" s="60" t="s">
        <v>149</v>
      </c>
      <c r="AQ196" s="60" t="s">
        <v>149</v>
      </c>
      <c r="AR196" s="60" t="s">
        <v>149</v>
      </c>
      <c r="AS196" s="60" t="s">
        <v>149</v>
      </c>
      <c r="AT196" s="60" t="s">
        <v>149</v>
      </c>
      <c r="AU196" s="60" t="s">
        <v>149</v>
      </c>
      <c r="AV196" s="60" t="s">
        <v>149</v>
      </c>
      <c r="AW196" s="60" t="s">
        <v>149</v>
      </c>
      <c r="AX196" s="60" t="s">
        <v>149</v>
      </c>
      <c r="AY196" s="60" t="s">
        <v>149</v>
      </c>
      <c r="AZ196" s="60" t="s">
        <v>149</v>
      </c>
      <c r="BA196" s="60" t="s">
        <v>149</v>
      </c>
      <c r="BB196" s="60" t="s">
        <v>149</v>
      </c>
      <c r="BC196" s="60" t="s">
        <v>149</v>
      </c>
      <c r="BD196" s="60" t="s">
        <v>149</v>
      </c>
      <c r="BE196" s="60" t="s">
        <v>149</v>
      </c>
      <c r="BF196" s="60" t="s">
        <v>149</v>
      </c>
      <c r="BG196" s="60" t="s">
        <v>203</v>
      </c>
      <c r="BH196" s="60" t="s">
        <v>203</v>
      </c>
      <c r="BI196" s="60" t="s">
        <v>203</v>
      </c>
      <c r="BJ196" s="17" t="s">
        <v>149</v>
      </c>
      <c r="BK196" s="17" t="s">
        <v>203</v>
      </c>
      <c r="BL196" s="60" t="s">
        <v>203</v>
      </c>
      <c r="BM196" s="60" t="s">
        <v>149</v>
      </c>
      <c r="BN196" s="60" t="s">
        <v>149</v>
      </c>
      <c r="BO196" s="60" t="s">
        <v>150</v>
      </c>
      <c r="BP196" s="60" t="s">
        <v>149</v>
      </c>
      <c r="BQ196" s="60" t="s">
        <v>149</v>
      </c>
      <c r="BR196" s="60" t="s">
        <v>844</v>
      </c>
      <c r="BS196" s="60" t="s">
        <v>150</v>
      </c>
      <c r="BT196" s="17" t="s">
        <v>150</v>
      </c>
      <c r="BU196" s="60" t="s">
        <v>149</v>
      </c>
      <c r="BV196" s="60" t="s">
        <v>150</v>
      </c>
      <c r="BW196" s="60" t="s">
        <v>149</v>
      </c>
      <c r="BX196" s="60" t="s">
        <v>149</v>
      </c>
      <c r="BY196" s="60" t="s">
        <v>149</v>
      </c>
      <c r="BZ196" s="60" t="s">
        <v>149</v>
      </c>
      <c r="CA196" s="60" t="s">
        <v>149</v>
      </c>
      <c r="CB196" s="60" t="s">
        <v>149</v>
      </c>
      <c r="CC196" s="60" t="s">
        <v>149</v>
      </c>
      <c r="CD196" s="60" t="s">
        <v>149</v>
      </c>
      <c r="CE196" s="60" t="s">
        <v>149</v>
      </c>
      <c r="CF196" s="60" t="s">
        <v>149</v>
      </c>
      <c r="CG196" s="60" t="s">
        <v>149</v>
      </c>
      <c r="CH196" s="60" t="s">
        <v>149</v>
      </c>
      <c r="CI196" s="60" t="s">
        <v>149</v>
      </c>
      <c r="CJ196" s="60" t="s">
        <v>149</v>
      </c>
      <c r="CK196" s="60" t="s">
        <v>149</v>
      </c>
      <c r="CL196" s="60" t="s">
        <v>149</v>
      </c>
      <c r="CM196" s="60" t="s">
        <v>149</v>
      </c>
      <c r="CN196" s="60" t="s">
        <v>149</v>
      </c>
      <c r="CO196" s="60" t="s">
        <v>149</v>
      </c>
      <c r="CP196" s="60" t="s">
        <v>149</v>
      </c>
      <c r="CQ196" s="60" t="s">
        <v>149</v>
      </c>
      <c r="CR196" s="60" t="s">
        <v>149</v>
      </c>
      <c r="CS196" s="60" t="s">
        <v>149</v>
      </c>
      <c r="CT196" s="60" t="s">
        <v>149</v>
      </c>
      <c r="CU196" s="60" t="s">
        <v>149</v>
      </c>
      <c r="CV196" s="60" t="s">
        <v>149</v>
      </c>
      <c r="CW196" s="60" t="s">
        <v>149</v>
      </c>
      <c r="CX196" s="60" t="s">
        <v>149</v>
      </c>
      <c r="CY196" s="60" t="s">
        <v>149</v>
      </c>
      <c r="CZ196" s="60" t="s">
        <v>149</v>
      </c>
      <c r="DA196" s="60" t="s">
        <v>149</v>
      </c>
      <c r="DB196" s="60" t="s">
        <v>149</v>
      </c>
      <c r="DC196" s="60" t="s">
        <v>149</v>
      </c>
      <c r="DD196" s="60" t="s">
        <v>149</v>
      </c>
      <c r="DE196" s="60" t="s">
        <v>149</v>
      </c>
      <c r="DF196" s="60" t="s">
        <v>149</v>
      </c>
      <c r="DG196" s="60" t="s">
        <v>149</v>
      </c>
      <c r="DH196" s="60" t="s">
        <v>149</v>
      </c>
      <c r="DI196" s="60" t="s">
        <v>149</v>
      </c>
      <c r="DJ196" s="60" t="s">
        <v>149</v>
      </c>
      <c r="DK196" s="60" t="s">
        <v>149</v>
      </c>
      <c r="DL196" s="60" t="s">
        <v>149</v>
      </c>
      <c r="DM196" s="60" t="s">
        <v>149</v>
      </c>
      <c r="DN196" s="60" t="s">
        <v>149</v>
      </c>
      <c r="DO196" s="60" t="s">
        <v>149</v>
      </c>
      <c r="DP196" s="60" t="s">
        <v>149</v>
      </c>
      <c r="DQ196" s="60" t="s">
        <v>149</v>
      </c>
      <c r="DR196" s="60" t="s">
        <v>149</v>
      </c>
      <c r="DS196" s="60" t="s">
        <v>149</v>
      </c>
      <c r="DT196" s="60" t="s">
        <v>149</v>
      </c>
      <c r="DU196" s="60" t="s">
        <v>149</v>
      </c>
      <c r="DV196" s="60" t="s">
        <v>149</v>
      </c>
      <c r="DW196" s="60" t="s">
        <v>149</v>
      </c>
      <c r="DX196" s="60" t="s">
        <v>149</v>
      </c>
      <c r="DY196" s="60" t="s">
        <v>149</v>
      </c>
      <c r="DZ196" s="60" t="s">
        <v>149</v>
      </c>
      <c r="EA196" s="60" t="s">
        <v>149</v>
      </c>
      <c r="EB196" s="60" t="s">
        <v>149</v>
      </c>
      <c r="EC196" s="60" t="s">
        <v>149</v>
      </c>
      <c r="ED196" s="60" t="s">
        <v>149</v>
      </c>
      <c r="EE196" s="60" t="s">
        <v>149</v>
      </c>
      <c r="EF196" s="60" t="s">
        <v>149</v>
      </c>
      <c r="EG196" s="60" t="s">
        <v>149</v>
      </c>
      <c r="EH196" s="60" t="s">
        <v>149</v>
      </c>
      <c r="EI196" s="60" t="s">
        <v>149</v>
      </c>
      <c r="EJ196" s="60" t="s">
        <v>149</v>
      </c>
      <c r="EK196" s="60" t="s">
        <v>149</v>
      </c>
      <c r="EL196" s="60" t="s">
        <v>1547</v>
      </c>
      <c r="EM196" s="60" t="s">
        <v>411</v>
      </c>
      <c r="EN196" s="60" t="s">
        <v>1548</v>
      </c>
      <c r="EO196" s="60" t="s">
        <v>1549</v>
      </c>
      <c r="EP196" s="17" t="s">
        <v>1550</v>
      </c>
      <c r="EQ196" s="17" t="s">
        <v>1551</v>
      </c>
      <c r="ER196" s="62" t="s">
        <v>1552</v>
      </c>
      <c r="ES196" s="17" t="s">
        <v>411</v>
      </c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</row>
    <row r="197" spans="1:234" s="25" customFormat="1" ht="22.5" customHeight="1" x14ac:dyDescent="0.35">
      <c r="A197" s="34">
        <v>195</v>
      </c>
      <c r="B197" s="17" t="s">
        <v>1553</v>
      </c>
      <c r="C197" s="61" t="s">
        <v>1554</v>
      </c>
      <c r="D197" s="17" t="s">
        <v>846</v>
      </c>
      <c r="E197" s="17" t="s">
        <v>1461</v>
      </c>
      <c r="F197" s="17">
        <v>40</v>
      </c>
      <c r="G197" s="17">
        <v>4</v>
      </c>
      <c r="H197" s="17" t="s">
        <v>157</v>
      </c>
      <c r="I197" s="17" t="s">
        <v>158</v>
      </c>
      <c r="J197" s="59">
        <v>16000000</v>
      </c>
      <c r="K197" s="59">
        <v>13500000</v>
      </c>
      <c r="L197" s="17" t="s">
        <v>868</v>
      </c>
      <c r="M197" s="17" t="s">
        <v>1555</v>
      </c>
      <c r="N197" s="17">
        <v>720</v>
      </c>
      <c r="O197" s="17" t="s">
        <v>1556</v>
      </c>
      <c r="P197" s="17" t="s">
        <v>1436</v>
      </c>
      <c r="Q197" s="17" t="s">
        <v>827</v>
      </c>
      <c r="R197" s="60" t="s">
        <v>149</v>
      </c>
      <c r="S197" s="60" t="s">
        <v>149</v>
      </c>
      <c r="T197" s="60" t="s">
        <v>149</v>
      </c>
      <c r="U197" s="60" t="s">
        <v>149</v>
      </c>
      <c r="V197" s="60" t="s">
        <v>149</v>
      </c>
      <c r="W197" s="60" t="s">
        <v>149</v>
      </c>
      <c r="X197" s="60" t="s">
        <v>149</v>
      </c>
      <c r="Y197" s="60" t="s">
        <v>149</v>
      </c>
      <c r="Z197" s="60" t="s">
        <v>149</v>
      </c>
      <c r="AA197" s="60" t="s">
        <v>149</v>
      </c>
      <c r="AB197" s="60" t="s">
        <v>203</v>
      </c>
      <c r="AC197" s="60" t="s">
        <v>149</v>
      </c>
      <c r="AD197" s="60" t="s">
        <v>149</v>
      </c>
      <c r="AE197" s="60" t="s">
        <v>149</v>
      </c>
      <c r="AF197" s="60" t="s">
        <v>149</v>
      </c>
      <c r="AG197" s="60" t="s">
        <v>149</v>
      </c>
      <c r="AH197" s="60" t="s">
        <v>149</v>
      </c>
      <c r="AI197" s="60" t="s">
        <v>149</v>
      </c>
      <c r="AJ197" s="60" t="s">
        <v>149</v>
      </c>
      <c r="AK197" s="60" t="s">
        <v>149</v>
      </c>
      <c r="AL197" s="60" t="s">
        <v>149</v>
      </c>
      <c r="AM197" s="60" t="s">
        <v>149</v>
      </c>
      <c r="AN197" s="60" t="s">
        <v>149</v>
      </c>
      <c r="AO197" s="60" t="s">
        <v>149</v>
      </c>
      <c r="AP197" s="60" t="s">
        <v>149</v>
      </c>
      <c r="AQ197" s="60" t="s">
        <v>149</v>
      </c>
      <c r="AR197" s="60" t="s">
        <v>149</v>
      </c>
      <c r="AS197" s="60" t="s">
        <v>149</v>
      </c>
      <c r="AT197" s="60" t="s">
        <v>149</v>
      </c>
      <c r="AU197" s="60" t="s">
        <v>149</v>
      </c>
      <c r="AV197" s="60" t="s">
        <v>149</v>
      </c>
      <c r="AW197" s="60" t="s">
        <v>149</v>
      </c>
      <c r="AX197" s="60" t="s">
        <v>149</v>
      </c>
      <c r="AY197" s="60" t="s">
        <v>149</v>
      </c>
      <c r="AZ197" s="60" t="s">
        <v>149</v>
      </c>
      <c r="BA197" s="60" t="s">
        <v>149</v>
      </c>
      <c r="BB197" s="60" t="s">
        <v>149</v>
      </c>
      <c r="BC197" s="60" t="s">
        <v>149</v>
      </c>
      <c r="BD197" s="60" t="s">
        <v>149</v>
      </c>
      <c r="BE197" s="60" t="s">
        <v>149</v>
      </c>
      <c r="BF197" s="60" t="s">
        <v>149</v>
      </c>
      <c r="BG197" s="60" t="s">
        <v>149</v>
      </c>
      <c r="BH197" s="60" t="s">
        <v>203</v>
      </c>
      <c r="BI197" s="60" t="s">
        <v>203</v>
      </c>
      <c r="BJ197" s="17" t="s">
        <v>149</v>
      </c>
      <c r="BK197" s="17" t="s">
        <v>149</v>
      </c>
      <c r="BL197" s="60" t="s">
        <v>203</v>
      </c>
      <c r="BM197" s="60" t="s">
        <v>203</v>
      </c>
      <c r="BN197" s="60" t="s">
        <v>149</v>
      </c>
      <c r="BO197" s="60" t="s">
        <v>149</v>
      </c>
      <c r="BP197" s="60" t="s">
        <v>390</v>
      </c>
      <c r="BQ197" s="60" t="s">
        <v>390</v>
      </c>
      <c r="BR197" s="60" t="s">
        <v>390</v>
      </c>
      <c r="BS197" s="60" t="s">
        <v>150</v>
      </c>
      <c r="BT197" s="17" t="s">
        <v>150</v>
      </c>
      <c r="BU197" s="60" t="s">
        <v>150</v>
      </c>
      <c r="BV197" s="60" t="s">
        <v>150</v>
      </c>
      <c r="BW197" s="60" t="s">
        <v>149</v>
      </c>
      <c r="BX197" s="60" t="s">
        <v>149</v>
      </c>
      <c r="BY197" s="60" t="s">
        <v>149</v>
      </c>
      <c r="BZ197" s="60" t="s">
        <v>149</v>
      </c>
      <c r="CA197" s="60" t="s">
        <v>149</v>
      </c>
      <c r="CB197" s="60" t="s">
        <v>149</v>
      </c>
      <c r="CC197" s="60" t="s">
        <v>149</v>
      </c>
      <c r="CD197" s="60" t="s">
        <v>149</v>
      </c>
      <c r="CE197" s="60" t="s">
        <v>149</v>
      </c>
      <c r="CF197" s="60" t="s">
        <v>149</v>
      </c>
      <c r="CG197" s="60" t="s">
        <v>149</v>
      </c>
      <c r="CH197" s="60" t="s">
        <v>149</v>
      </c>
      <c r="CI197" s="60" t="s">
        <v>149</v>
      </c>
      <c r="CJ197" s="60" t="s">
        <v>149</v>
      </c>
      <c r="CK197" s="60" t="s">
        <v>149</v>
      </c>
      <c r="CL197" s="60" t="s">
        <v>149</v>
      </c>
      <c r="CM197" s="17" t="s">
        <v>149</v>
      </c>
      <c r="CN197" s="60" t="s">
        <v>149</v>
      </c>
      <c r="CO197" s="60" t="s">
        <v>149</v>
      </c>
      <c r="CP197" s="60" t="s">
        <v>149</v>
      </c>
      <c r="CQ197" s="60" t="s">
        <v>149</v>
      </c>
      <c r="CR197" s="60" t="s">
        <v>149</v>
      </c>
      <c r="CS197" s="60" t="s">
        <v>149</v>
      </c>
      <c r="CT197" s="60" t="s">
        <v>149</v>
      </c>
      <c r="CU197" s="60" t="s">
        <v>149</v>
      </c>
      <c r="CV197" s="60" t="s">
        <v>149</v>
      </c>
      <c r="CW197" s="60" t="s">
        <v>844</v>
      </c>
      <c r="CX197" s="60" t="s">
        <v>1557</v>
      </c>
      <c r="CY197" s="60" t="s">
        <v>149</v>
      </c>
      <c r="CZ197" s="60" t="s">
        <v>149</v>
      </c>
      <c r="DA197" s="60" t="s">
        <v>149</v>
      </c>
      <c r="DB197" s="60" t="s">
        <v>149</v>
      </c>
      <c r="DC197" s="60" t="s">
        <v>149</v>
      </c>
      <c r="DD197" s="60" t="s">
        <v>149</v>
      </c>
      <c r="DE197" s="60" t="s">
        <v>149</v>
      </c>
      <c r="DF197" s="60" t="s">
        <v>149</v>
      </c>
      <c r="DG197" s="60" t="s">
        <v>149</v>
      </c>
      <c r="DH197" s="60" t="s">
        <v>149</v>
      </c>
      <c r="DI197" s="60" t="s">
        <v>149</v>
      </c>
      <c r="DJ197" s="60" t="s">
        <v>149</v>
      </c>
      <c r="DK197" s="60" t="s">
        <v>149</v>
      </c>
      <c r="DL197" s="60" t="s">
        <v>203</v>
      </c>
      <c r="DM197" s="17" t="s">
        <v>149</v>
      </c>
      <c r="DN197" s="60" t="s">
        <v>149</v>
      </c>
      <c r="DO197" s="60" t="s">
        <v>149</v>
      </c>
      <c r="DP197" s="60" t="s">
        <v>149</v>
      </c>
      <c r="DQ197" s="60" t="s">
        <v>149</v>
      </c>
      <c r="DR197" s="60" t="s">
        <v>203</v>
      </c>
      <c r="DS197" s="60" t="s">
        <v>149</v>
      </c>
      <c r="DT197" s="60" t="s">
        <v>149</v>
      </c>
      <c r="DU197" s="60" t="s">
        <v>149</v>
      </c>
      <c r="DV197" s="60" t="s">
        <v>149</v>
      </c>
      <c r="DW197" s="60" t="s">
        <v>149</v>
      </c>
      <c r="DX197" s="60" t="s">
        <v>149</v>
      </c>
      <c r="DY197" s="60" t="s">
        <v>149</v>
      </c>
      <c r="DZ197" s="17" t="s">
        <v>150</v>
      </c>
      <c r="EA197" s="17" t="s">
        <v>149</v>
      </c>
      <c r="EB197" s="17" t="s">
        <v>149</v>
      </c>
      <c r="EC197" s="60" t="s">
        <v>149</v>
      </c>
      <c r="ED197" s="60" t="s">
        <v>149</v>
      </c>
      <c r="EE197" s="60" t="s">
        <v>149</v>
      </c>
      <c r="EF197" s="17" t="s">
        <v>149</v>
      </c>
      <c r="EG197" s="60" t="s">
        <v>149</v>
      </c>
      <c r="EH197" s="60" t="s">
        <v>149</v>
      </c>
      <c r="EI197" s="60" t="s">
        <v>203</v>
      </c>
      <c r="EJ197" s="60" t="s">
        <v>149</v>
      </c>
      <c r="EK197" s="60" t="s">
        <v>149</v>
      </c>
      <c r="EL197" s="17" t="s">
        <v>1558</v>
      </c>
      <c r="EM197" s="17" t="s">
        <v>411</v>
      </c>
      <c r="EN197" s="17" t="s">
        <v>1559</v>
      </c>
      <c r="EO197" s="17" t="s">
        <v>1560</v>
      </c>
      <c r="EP197" s="17" t="s">
        <v>1561</v>
      </c>
      <c r="EQ197" s="17" t="s">
        <v>1562</v>
      </c>
      <c r="ER197" s="62" t="s">
        <v>1563</v>
      </c>
      <c r="ES197" s="17" t="s">
        <v>411</v>
      </c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</row>
    <row r="198" spans="1:234" s="73" customFormat="1" ht="22.5" customHeight="1" x14ac:dyDescent="0.35">
      <c r="A198" s="95">
        <v>196</v>
      </c>
      <c r="B198" s="69" t="s">
        <v>1564</v>
      </c>
      <c r="C198" s="70" t="s">
        <v>1565</v>
      </c>
      <c r="D198" s="69" t="s">
        <v>846</v>
      </c>
      <c r="E198" s="69" t="s">
        <v>1461</v>
      </c>
      <c r="F198" s="69">
        <v>51</v>
      </c>
      <c r="G198" s="69">
        <v>3</v>
      </c>
      <c r="H198" s="69" t="s">
        <v>157</v>
      </c>
      <c r="I198" s="69" t="s">
        <v>210</v>
      </c>
      <c r="J198" s="71">
        <v>4000000</v>
      </c>
      <c r="K198" s="71">
        <v>3500000</v>
      </c>
      <c r="L198" s="69" t="s">
        <v>1566</v>
      </c>
      <c r="M198" s="69" t="s">
        <v>147</v>
      </c>
      <c r="N198" s="69">
        <v>25</v>
      </c>
      <c r="O198" s="69" t="s">
        <v>1567</v>
      </c>
      <c r="P198" s="69" t="s">
        <v>1436</v>
      </c>
      <c r="Q198" s="69" t="s">
        <v>827</v>
      </c>
      <c r="R198" s="72" t="s">
        <v>203</v>
      </c>
      <c r="S198" s="72" t="s">
        <v>203</v>
      </c>
      <c r="T198" s="72" t="s">
        <v>149</v>
      </c>
      <c r="U198" s="72" t="s">
        <v>149</v>
      </c>
      <c r="V198" s="72" t="s">
        <v>149</v>
      </c>
      <c r="W198" s="72" t="s">
        <v>149</v>
      </c>
      <c r="X198" s="72" t="s">
        <v>149</v>
      </c>
      <c r="Y198" s="72" t="s">
        <v>149</v>
      </c>
      <c r="Z198" s="72" t="s">
        <v>149</v>
      </c>
      <c r="AA198" s="72" t="s">
        <v>149</v>
      </c>
      <c r="AB198" s="72" t="s">
        <v>149</v>
      </c>
      <c r="AC198" s="72" t="s">
        <v>149</v>
      </c>
      <c r="AD198" s="72" t="s">
        <v>149</v>
      </c>
      <c r="AE198" s="72" t="s">
        <v>149</v>
      </c>
      <c r="AF198" s="72" t="s">
        <v>149</v>
      </c>
      <c r="AG198" s="72" t="s">
        <v>149</v>
      </c>
      <c r="AH198" s="72" t="s">
        <v>149</v>
      </c>
      <c r="AI198" s="72" t="s">
        <v>149</v>
      </c>
      <c r="AJ198" s="72" t="s">
        <v>149</v>
      </c>
      <c r="AK198" s="72" t="s">
        <v>149</v>
      </c>
      <c r="AL198" s="72" t="s">
        <v>149</v>
      </c>
      <c r="AM198" s="72" t="s">
        <v>149</v>
      </c>
      <c r="AN198" s="72" t="s">
        <v>149</v>
      </c>
      <c r="AO198" s="69" t="s">
        <v>149</v>
      </c>
      <c r="AP198" s="69" t="s">
        <v>149</v>
      </c>
      <c r="AQ198" s="69" t="s">
        <v>149</v>
      </c>
      <c r="AR198" s="69" t="s">
        <v>149</v>
      </c>
      <c r="AS198" s="69" t="s">
        <v>149</v>
      </c>
      <c r="AT198" s="72" t="s">
        <v>149</v>
      </c>
      <c r="AU198" s="72" t="s">
        <v>203</v>
      </c>
      <c r="AV198" s="72" t="s">
        <v>149</v>
      </c>
      <c r="AW198" s="69" t="s">
        <v>149</v>
      </c>
      <c r="AX198" s="72" t="s">
        <v>149</v>
      </c>
      <c r="AY198" s="72" t="s">
        <v>149</v>
      </c>
      <c r="AZ198" s="72" t="s">
        <v>149</v>
      </c>
      <c r="BA198" s="72" t="s">
        <v>149</v>
      </c>
      <c r="BB198" s="72" t="s">
        <v>149</v>
      </c>
      <c r="BC198" s="60" t="s">
        <v>149</v>
      </c>
      <c r="BD198" s="72" t="s">
        <v>149</v>
      </c>
      <c r="BE198" s="72" t="s">
        <v>149</v>
      </c>
      <c r="BF198" s="72" t="s">
        <v>149</v>
      </c>
      <c r="BG198" s="72" t="s">
        <v>323</v>
      </c>
      <c r="BH198" s="72" t="s">
        <v>149</v>
      </c>
      <c r="BI198" s="72" t="s">
        <v>149</v>
      </c>
      <c r="BJ198" s="69" t="s">
        <v>149</v>
      </c>
      <c r="BK198" s="69" t="s">
        <v>149</v>
      </c>
      <c r="BL198" s="72" t="s">
        <v>203</v>
      </c>
      <c r="BM198" s="72" t="s">
        <v>203</v>
      </c>
      <c r="BN198" s="72" t="s">
        <v>149</v>
      </c>
      <c r="BO198" s="72" t="s">
        <v>150</v>
      </c>
      <c r="BP198" s="72" t="s">
        <v>844</v>
      </c>
      <c r="BQ198" s="72" t="s">
        <v>150</v>
      </c>
      <c r="BR198" s="72" t="s">
        <v>150</v>
      </c>
      <c r="BS198" s="72" t="s">
        <v>150</v>
      </c>
      <c r="BT198" s="69" t="s">
        <v>150</v>
      </c>
      <c r="BU198" s="72" t="s">
        <v>149</v>
      </c>
      <c r="BV198" s="72" t="s">
        <v>150</v>
      </c>
      <c r="BW198" s="72" t="s">
        <v>149</v>
      </c>
      <c r="BX198" s="72" t="s">
        <v>149</v>
      </c>
      <c r="BY198" s="72" t="s">
        <v>149</v>
      </c>
      <c r="BZ198" s="72" t="s">
        <v>149</v>
      </c>
      <c r="CA198" s="72" t="s">
        <v>149</v>
      </c>
      <c r="CB198" s="72" t="s">
        <v>149</v>
      </c>
      <c r="CC198" s="72" t="s">
        <v>149</v>
      </c>
      <c r="CD198" s="72" t="s">
        <v>149</v>
      </c>
      <c r="CE198" s="72" t="s">
        <v>203</v>
      </c>
      <c r="CF198" s="72" t="s">
        <v>149</v>
      </c>
      <c r="CG198" s="72" t="s">
        <v>149</v>
      </c>
      <c r="CH198" s="72" t="s">
        <v>149</v>
      </c>
      <c r="CI198" s="72" t="s">
        <v>149</v>
      </c>
      <c r="CJ198" s="72" t="s">
        <v>1568</v>
      </c>
      <c r="CK198" s="72" t="s">
        <v>149</v>
      </c>
      <c r="CL198" s="72" t="s">
        <v>149</v>
      </c>
      <c r="CM198" s="69" t="s">
        <v>149</v>
      </c>
      <c r="CN198" s="72" t="s">
        <v>149</v>
      </c>
      <c r="CO198" s="72" t="s">
        <v>149</v>
      </c>
      <c r="CP198" s="72" t="s">
        <v>149</v>
      </c>
      <c r="CQ198" s="72" t="s">
        <v>149</v>
      </c>
      <c r="CR198" s="72" t="s">
        <v>149</v>
      </c>
      <c r="CS198" s="72" t="s">
        <v>149</v>
      </c>
      <c r="CT198" s="72" t="s">
        <v>149</v>
      </c>
      <c r="CU198" s="72" t="s">
        <v>149</v>
      </c>
      <c r="CV198" s="72" t="s">
        <v>149</v>
      </c>
      <c r="CW198" s="72" t="s">
        <v>149</v>
      </c>
      <c r="CX198" s="72" t="s">
        <v>149</v>
      </c>
      <c r="CY198" s="72" t="s">
        <v>203</v>
      </c>
      <c r="CZ198" s="72" t="s">
        <v>149</v>
      </c>
      <c r="DA198" s="72" t="s">
        <v>149</v>
      </c>
      <c r="DB198" s="72" t="s">
        <v>149</v>
      </c>
      <c r="DC198" s="72" t="s">
        <v>149</v>
      </c>
      <c r="DD198" s="72" t="s">
        <v>149</v>
      </c>
      <c r="DE198" s="72" t="s">
        <v>149</v>
      </c>
      <c r="DF198" s="72" t="s">
        <v>149</v>
      </c>
      <c r="DG198" s="72" t="s">
        <v>149</v>
      </c>
      <c r="DH198" s="72" t="s">
        <v>149</v>
      </c>
      <c r="DI198" s="72" t="s">
        <v>149</v>
      </c>
      <c r="DJ198" s="72" t="s">
        <v>149</v>
      </c>
      <c r="DK198" s="72" t="s">
        <v>149</v>
      </c>
      <c r="DL198" s="72" t="s">
        <v>149</v>
      </c>
      <c r="DM198" s="72" t="s">
        <v>149</v>
      </c>
      <c r="DN198" s="72" t="s">
        <v>149</v>
      </c>
      <c r="DO198" s="72" t="s">
        <v>149</v>
      </c>
      <c r="DP198" s="72" t="s">
        <v>149</v>
      </c>
      <c r="DQ198" s="72" t="s">
        <v>149</v>
      </c>
      <c r="DR198" s="72" t="s">
        <v>149</v>
      </c>
      <c r="DS198" s="72" t="s">
        <v>149</v>
      </c>
      <c r="DT198" s="72" t="s">
        <v>149</v>
      </c>
      <c r="DU198" s="72" t="s">
        <v>149</v>
      </c>
      <c r="DV198" s="72" t="s">
        <v>149</v>
      </c>
      <c r="DW198" s="72" t="s">
        <v>149</v>
      </c>
      <c r="DX198" s="72" t="s">
        <v>149</v>
      </c>
      <c r="DY198" s="72" t="s">
        <v>149</v>
      </c>
      <c r="DZ198" s="72" t="s">
        <v>149</v>
      </c>
      <c r="EA198" s="72" t="s">
        <v>149</v>
      </c>
      <c r="EB198" s="72" t="s">
        <v>149</v>
      </c>
      <c r="EC198" s="72" t="s">
        <v>149</v>
      </c>
      <c r="ED198" s="72" t="s">
        <v>149</v>
      </c>
      <c r="EE198" s="72" t="s">
        <v>149</v>
      </c>
      <c r="EF198" s="72" t="s">
        <v>149</v>
      </c>
      <c r="EG198" s="72" t="s">
        <v>149</v>
      </c>
      <c r="EH198" s="72" t="s">
        <v>149</v>
      </c>
      <c r="EI198" s="72" t="s">
        <v>149</v>
      </c>
      <c r="EJ198" s="72" t="s">
        <v>149</v>
      </c>
      <c r="EK198" s="72" t="s">
        <v>149</v>
      </c>
      <c r="EL198" s="69" t="s">
        <v>1569</v>
      </c>
      <c r="EM198" s="69" t="s">
        <v>411</v>
      </c>
      <c r="EN198" s="69" t="s">
        <v>1570</v>
      </c>
      <c r="EO198" s="69" t="s">
        <v>1571</v>
      </c>
      <c r="EP198" s="69" t="s">
        <v>1572</v>
      </c>
      <c r="EQ198" s="69" t="s">
        <v>1573</v>
      </c>
      <c r="ER198" s="69" t="s">
        <v>386</v>
      </c>
      <c r="ES198" s="69" t="s">
        <v>411</v>
      </c>
      <c r="ET198" s="68"/>
      <c r="EU198" s="68"/>
      <c r="EV198" s="68"/>
      <c r="EW198" s="68"/>
      <c r="EX198" s="68"/>
      <c r="EY198" s="68"/>
      <c r="EZ198" s="68"/>
      <c r="FA198" s="68"/>
      <c r="FB198" s="68"/>
      <c r="FC198" s="68"/>
      <c r="FD198" s="68"/>
      <c r="FE198" s="68"/>
      <c r="FF198" s="68"/>
      <c r="FG198" s="68"/>
      <c r="FH198" s="68"/>
      <c r="FI198" s="68"/>
      <c r="FJ198" s="68"/>
      <c r="FK198" s="68"/>
      <c r="FL198" s="68"/>
      <c r="FM198" s="68"/>
      <c r="FN198" s="68"/>
      <c r="FO198" s="68"/>
      <c r="FP198" s="68"/>
      <c r="FQ198" s="68"/>
      <c r="FR198" s="68"/>
      <c r="FS198" s="68"/>
      <c r="FT198" s="68"/>
      <c r="FU198" s="68"/>
      <c r="FV198" s="68"/>
      <c r="FW198" s="68"/>
      <c r="FX198" s="68"/>
      <c r="FY198" s="68"/>
      <c r="FZ198" s="68"/>
      <c r="GA198" s="68"/>
      <c r="GB198" s="68"/>
      <c r="GC198" s="68"/>
      <c r="GD198" s="68"/>
      <c r="GE198" s="68"/>
      <c r="GF198" s="68"/>
      <c r="GG198" s="68"/>
      <c r="GH198" s="68"/>
      <c r="GI198" s="68"/>
      <c r="GJ198" s="68"/>
      <c r="GK198" s="68"/>
      <c r="GL198" s="68"/>
      <c r="GM198" s="68"/>
      <c r="GN198" s="68"/>
      <c r="GO198" s="68"/>
      <c r="GP198" s="68"/>
      <c r="GQ198" s="68"/>
      <c r="GR198" s="68"/>
      <c r="GS198" s="68"/>
      <c r="GT198" s="68"/>
      <c r="GU198" s="68"/>
      <c r="GV198" s="68"/>
      <c r="GW198" s="68"/>
      <c r="GX198" s="68"/>
      <c r="GY198" s="68"/>
      <c r="GZ198" s="68"/>
      <c r="HA198" s="68"/>
      <c r="HB198" s="68"/>
      <c r="HC198" s="68"/>
      <c r="HD198" s="68"/>
      <c r="HE198" s="68"/>
      <c r="HF198" s="68"/>
      <c r="HG198" s="68"/>
      <c r="HH198" s="68"/>
      <c r="HI198" s="68"/>
      <c r="HJ198" s="68"/>
      <c r="HK198" s="68"/>
      <c r="HL198" s="68"/>
      <c r="HM198" s="68"/>
      <c r="HN198" s="68"/>
      <c r="HO198" s="68"/>
      <c r="HP198" s="68"/>
      <c r="HQ198" s="68"/>
      <c r="HR198" s="68"/>
      <c r="HS198" s="68"/>
      <c r="HT198" s="68"/>
      <c r="HU198" s="68"/>
      <c r="HV198" s="68"/>
      <c r="HW198" s="68"/>
      <c r="HX198" s="68"/>
      <c r="HY198" s="68"/>
      <c r="HZ198" s="68"/>
    </row>
    <row r="199" spans="1:234" s="25" customFormat="1" ht="22.5" customHeight="1" x14ac:dyDescent="0.35">
      <c r="A199" s="34">
        <v>197</v>
      </c>
      <c r="B199" s="17" t="s">
        <v>1776</v>
      </c>
      <c r="C199" s="74" t="s">
        <v>1777</v>
      </c>
      <c r="D199" s="17" t="s">
        <v>846</v>
      </c>
      <c r="E199" s="17" t="s">
        <v>1461</v>
      </c>
      <c r="F199" s="17">
        <v>38</v>
      </c>
      <c r="G199" s="17">
        <v>3</v>
      </c>
      <c r="H199" s="17" t="s">
        <v>157</v>
      </c>
      <c r="I199" s="17" t="s">
        <v>210</v>
      </c>
      <c r="J199" s="59">
        <v>4500000</v>
      </c>
      <c r="K199" s="59">
        <v>3500000</v>
      </c>
      <c r="L199" s="17" t="s">
        <v>1778</v>
      </c>
      <c r="M199" s="17" t="s">
        <v>147</v>
      </c>
      <c r="N199" s="17">
        <v>40</v>
      </c>
      <c r="O199" s="17" t="s">
        <v>1779</v>
      </c>
      <c r="P199" s="17" t="s">
        <v>1526</v>
      </c>
      <c r="Q199" s="17" t="s">
        <v>389</v>
      </c>
      <c r="R199" s="75" t="s">
        <v>149</v>
      </c>
      <c r="S199" s="75" t="s">
        <v>149</v>
      </c>
      <c r="T199" s="75" t="s">
        <v>203</v>
      </c>
      <c r="U199" s="75" t="s">
        <v>149</v>
      </c>
      <c r="V199" s="75" t="s">
        <v>203</v>
      </c>
      <c r="W199" s="75" t="s">
        <v>149</v>
      </c>
      <c r="X199" s="75" t="s">
        <v>149</v>
      </c>
      <c r="Y199" s="75" t="s">
        <v>149</v>
      </c>
      <c r="Z199" s="75" t="s">
        <v>149</v>
      </c>
      <c r="AA199" s="75" t="s">
        <v>149</v>
      </c>
      <c r="AB199" s="75" t="s">
        <v>149</v>
      </c>
      <c r="AC199" s="75" t="s">
        <v>149</v>
      </c>
      <c r="AD199" s="75" t="s">
        <v>149</v>
      </c>
      <c r="AE199" s="75" t="s">
        <v>149</v>
      </c>
      <c r="AF199" s="75" t="s">
        <v>149</v>
      </c>
      <c r="AG199" s="75" t="s">
        <v>149</v>
      </c>
      <c r="AH199" s="75" t="s">
        <v>149</v>
      </c>
      <c r="AI199" s="75" t="s">
        <v>149</v>
      </c>
      <c r="AJ199" s="75" t="s">
        <v>149</v>
      </c>
      <c r="AK199" s="75" t="s">
        <v>149</v>
      </c>
      <c r="AL199" s="75" t="s">
        <v>149</v>
      </c>
      <c r="AM199" s="75" t="s">
        <v>149</v>
      </c>
      <c r="AN199" s="75" t="s">
        <v>203</v>
      </c>
      <c r="AO199" s="17" t="s">
        <v>149</v>
      </c>
      <c r="AP199" s="17" t="s">
        <v>149</v>
      </c>
      <c r="AQ199" s="17" t="s">
        <v>149</v>
      </c>
      <c r="AR199" s="17" t="s">
        <v>149</v>
      </c>
      <c r="AS199" s="17" t="s">
        <v>149</v>
      </c>
      <c r="AT199" s="17" t="s">
        <v>149</v>
      </c>
      <c r="AU199" s="17" t="s">
        <v>149</v>
      </c>
      <c r="AV199" s="17" t="s">
        <v>149</v>
      </c>
      <c r="AW199" s="17" t="s">
        <v>149</v>
      </c>
      <c r="AX199" s="17" t="s">
        <v>149</v>
      </c>
      <c r="AY199" s="17" t="s">
        <v>149</v>
      </c>
      <c r="AZ199" s="17" t="s">
        <v>149</v>
      </c>
      <c r="BA199" s="17" t="s">
        <v>149</v>
      </c>
      <c r="BB199" s="17" t="s">
        <v>149</v>
      </c>
      <c r="BC199" s="60" t="s">
        <v>149</v>
      </c>
      <c r="BD199" s="17" t="s">
        <v>149</v>
      </c>
      <c r="BE199" s="17" t="s">
        <v>149</v>
      </c>
      <c r="BF199" s="17" t="s">
        <v>149</v>
      </c>
      <c r="BG199" s="75" t="s">
        <v>323</v>
      </c>
      <c r="BH199" s="75" t="s">
        <v>149</v>
      </c>
      <c r="BI199" s="75" t="s">
        <v>149</v>
      </c>
      <c r="BJ199" s="17" t="s">
        <v>323</v>
      </c>
      <c r="BK199" s="17" t="s">
        <v>149</v>
      </c>
      <c r="BL199" s="75" t="s">
        <v>149</v>
      </c>
      <c r="BM199" s="75" t="s">
        <v>149</v>
      </c>
      <c r="BN199" s="75" t="s">
        <v>323</v>
      </c>
      <c r="BO199" s="75" t="s">
        <v>149</v>
      </c>
      <c r="BP199" s="75" t="s">
        <v>150</v>
      </c>
      <c r="BQ199" s="75" t="s">
        <v>150</v>
      </c>
      <c r="BR199" s="75" t="s">
        <v>150</v>
      </c>
      <c r="BS199" s="75" t="s">
        <v>150</v>
      </c>
      <c r="BT199" s="17" t="s">
        <v>149</v>
      </c>
      <c r="BU199" s="75" t="s">
        <v>150</v>
      </c>
      <c r="BV199" s="75" t="s">
        <v>150</v>
      </c>
      <c r="BW199" s="75" t="s">
        <v>149</v>
      </c>
      <c r="BX199" s="75" t="s">
        <v>149</v>
      </c>
      <c r="BY199" s="75" t="s">
        <v>149</v>
      </c>
      <c r="BZ199" s="75" t="s">
        <v>149</v>
      </c>
      <c r="CA199" s="75" t="s">
        <v>149</v>
      </c>
      <c r="CB199" s="75" t="s">
        <v>149</v>
      </c>
      <c r="CC199" s="75" t="s">
        <v>149</v>
      </c>
      <c r="CD199" s="75" t="s">
        <v>149</v>
      </c>
      <c r="CE199" s="75" t="s">
        <v>149</v>
      </c>
      <c r="CF199" s="75" t="s">
        <v>149</v>
      </c>
      <c r="CG199" s="75" t="s">
        <v>149</v>
      </c>
      <c r="CH199" s="75" t="s">
        <v>149</v>
      </c>
      <c r="CI199" s="75" t="s">
        <v>149</v>
      </c>
      <c r="CJ199" s="75" t="s">
        <v>149</v>
      </c>
      <c r="CK199" s="75" t="s">
        <v>149</v>
      </c>
      <c r="CL199" s="75" t="s">
        <v>149</v>
      </c>
      <c r="CM199" s="75" t="s">
        <v>149</v>
      </c>
      <c r="CN199" s="75" t="s">
        <v>149</v>
      </c>
      <c r="CO199" s="75" t="s">
        <v>149</v>
      </c>
      <c r="CP199" s="75" t="s">
        <v>323</v>
      </c>
      <c r="CQ199" s="75" t="s">
        <v>149</v>
      </c>
      <c r="CR199" s="75" t="s">
        <v>149</v>
      </c>
      <c r="CS199" s="75" t="s">
        <v>149</v>
      </c>
      <c r="CT199" s="75" t="s">
        <v>149</v>
      </c>
      <c r="CU199" s="75" t="s">
        <v>149</v>
      </c>
      <c r="CV199" s="75" t="s">
        <v>149</v>
      </c>
      <c r="CW199" s="75" t="s">
        <v>149</v>
      </c>
      <c r="CX199" s="75" t="s">
        <v>149</v>
      </c>
      <c r="CY199" s="75" t="s">
        <v>149</v>
      </c>
      <c r="CZ199" s="75" t="s">
        <v>149</v>
      </c>
      <c r="DA199" s="75" t="s">
        <v>149</v>
      </c>
      <c r="DB199" s="75" t="s">
        <v>149</v>
      </c>
      <c r="DC199" s="75" t="s">
        <v>149</v>
      </c>
      <c r="DD199" s="75" t="s">
        <v>149</v>
      </c>
      <c r="DE199" s="75" t="s">
        <v>149</v>
      </c>
      <c r="DF199" s="75" t="s">
        <v>149</v>
      </c>
      <c r="DG199" s="75" t="s">
        <v>149</v>
      </c>
      <c r="DH199" s="75" t="s">
        <v>149</v>
      </c>
      <c r="DI199" s="75" t="s">
        <v>323</v>
      </c>
      <c r="DJ199" s="75" t="s">
        <v>149</v>
      </c>
      <c r="DK199" s="75" t="s">
        <v>323</v>
      </c>
      <c r="DL199" s="75" t="s">
        <v>149</v>
      </c>
      <c r="DM199" s="17" t="s">
        <v>323</v>
      </c>
      <c r="DN199" s="75" t="s">
        <v>149</v>
      </c>
      <c r="DO199" s="75" t="s">
        <v>323</v>
      </c>
      <c r="DP199" s="75" t="s">
        <v>149</v>
      </c>
      <c r="DQ199" s="75" t="s">
        <v>149</v>
      </c>
      <c r="DR199" s="75" t="s">
        <v>323</v>
      </c>
      <c r="DS199" s="75" t="s">
        <v>149</v>
      </c>
      <c r="DT199" s="75" t="s">
        <v>149</v>
      </c>
      <c r="DU199" s="75" t="s">
        <v>149</v>
      </c>
      <c r="DV199" s="75" t="s">
        <v>149</v>
      </c>
      <c r="DW199" s="75" t="s">
        <v>323</v>
      </c>
      <c r="DX199" s="75" t="s">
        <v>149</v>
      </c>
      <c r="DY199" s="75" t="s">
        <v>149</v>
      </c>
      <c r="DZ199" s="17" t="s">
        <v>150</v>
      </c>
      <c r="EA199" s="17" t="s">
        <v>149</v>
      </c>
      <c r="EB199" s="17" t="s">
        <v>149</v>
      </c>
      <c r="EC199" s="75" t="s">
        <v>149</v>
      </c>
      <c r="ED199" s="75" t="s">
        <v>149</v>
      </c>
      <c r="EE199" s="75" t="s">
        <v>149</v>
      </c>
      <c r="EF199" s="17" t="s">
        <v>149</v>
      </c>
      <c r="EG199" s="75" t="s">
        <v>323</v>
      </c>
      <c r="EH199" s="75" t="s">
        <v>323</v>
      </c>
      <c r="EI199" s="75" t="s">
        <v>323</v>
      </c>
      <c r="EJ199" s="75" t="s">
        <v>149</v>
      </c>
      <c r="EK199" s="75" t="s">
        <v>323</v>
      </c>
      <c r="EL199" s="17" t="s">
        <v>1780</v>
      </c>
      <c r="EM199" s="62" t="s">
        <v>1781</v>
      </c>
      <c r="EN199" s="17" t="s">
        <v>1782</v>
      </c>
      <c r="EO199" s="17" t="s">
        <v>1783</v>
      </c>
      <c r="EP199" s="17" t="s">
        <v>1784</v>
      </c>
      <c r="EQ199" s="17" t="s">
        <v>1785</v>
      </c>
      <c r="ER199" s="62" t="s">
        <v>1786</v>
      </c>
      <c r="ES199" s="62" t="s">
        <v>1787</v>
      </c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</row>
    <row r="200" spans="1:234" s="25" customFormat="1" ht="22.5" customHeight="1" x14ac:dyDescent="0.35">
      <c r="A200" s="34">
        <v>198</v>
      </c>
      <c r="B200" s="17" t="s">
        <v>1788</v>
      </c>
      <c r="C200" s="74" t="s">
        <v>1789</v>
      </c>
      <c r="D200" s="17" t="s">
        <v>846</v>
      </c>
      <c r="E200" s="17" t="s">
        <v>1461</v>
      </c>
      <c r="F200" s="17">
        <v>42</v>
      </c>
      <c r="G200" s="17">
        <v>5</v>
      </c>
      <c r="H200" s="17" t="s">
        <v>157</v>
      </c>
      <c r="I200" s="17" t="s">
        <v>210</v>
      </c>
      <c r="J200" s="59">
        <v>4000000</v>
      </c>
      <c r="K200" s="59">
        <v>3500000</v>
      </c>
      <c r="L200" s="17" t="s">
        <v>1778</v>
      </c>
      <c r="M200" s="17" t="s">
        <v>147</v>
      </c>
      <c r="N200" s="17">
        <v>50</v>
      </c>
      <c r="O200" s="17" t="s">
        <v>1790</v>
      </c>
      <c r="P200" s="17" t="s">
        <v>1791</v>
      </c>
      <c r="Q200" s="17" t="s">
        <v>827</v>
      </c>
      <c r="R200" s="75" t="s">
        <v>149</v>
      </c>
      <c r="S200" s="75" t="s">
        <v>149</v>
      </c>
      <c r="T200" s="75" t="s">
        <v>149</v>
      </c>
      <c r="U200" s="75" t="s">
        <v>149</v>
      </c>
      <c r="V200" s="75" t="s">
        <v>149</v>
      </c>
      <c r="W200" s="75" t="s">
        <v>149</v>
      </c>
      <c r="X200" s="75" t="s">
        <v>149</v>
      </c>
      <c r="Y200" s="75" t="s">
        <v>149</v>
      </c>
      <c r="Z200" s="75" t="s">
        <v>149</v>
      </c>
      <c r="AA200" s="75" t="s">
        <v>149</v>
      </c>
      <c r="AB200" s="75" t="s">
        <v>149</v>
      </c>
      <c r="AC200" s="75" t="s">
        <v>149</v>
      </c>
      <c r="AD200" s="75" t="s">
        <v>149</v>
      </c>
      <c r="AE200" s="75" t="s">
        <v>149</v>
      </c>
      <c r="AF200" s="75" t="s">
        <v>149</v>
      </c>
      <c r="AG200" s="75" t="s">
        <v>149</v>
      </c>
      <c r="AH200" s="75" t="s">
        <v>149</v>
      </c>
      <c r="AI200" s="75" t="s">
        <v>149</v>
      </c>
      <c r="AJ200" s="75" t="s">
        <v>149</v>
      </c>
      <c r="AK200" s="75" t="s">
        <v>203</v>
      </c>
      <c r="AL200" s="75" t="s">
        <v>149</v>
      </c>
      <c r="AM200" s="75" t="s">
        <v>149</v>
      </c>
      <c r="AN200" s="75" t="s">
        <v>149</v>
      </c>
      <c r="AO200" s="75" t="s">
        <v>149</v>
      </c>
      <c r="AP200" s="75" t="s">
        <v>149</v>
      </c>
      <c r="AQ200" s="75" t="s">
        <v>149</v>
      </c>
      <c r="AR200" s="75" t="s">
        <v>149</v>
      </c>
      <c r="AS200" s="75" t="s">
        <v>149</v>
      </c>
      <c r="AT200" s="75" t="s">
        <v>149</v>
      </c>
      <c r="AU200" s="75" t="s">
        <v>149</v>
      </c>
      <c r="AV200" s="75" t="s">
        <v>149</v>
      </c>
      <c r="AW200" s="75" t="s">
        <v>149</v>
      </c>
      <c r="AX200" s="75" t="s">
        <v>149</v>
      </c>
      <c r="AY200" s="75" t="s">
        <v>149</v>
      </c>
      <c r="AZ200" s="75" t="s">
        <v>149</v>
      </c>
      <c r="BA200" s="75" t="s">
        <v>149</v>
      </c>
      <c r="BB200" s="75" t="s">
        <v>149</v>
      </c>
      <c r="BC200" s="60" t="s">
        <v>149</v>
      </c>
      <c r="BD200" s="75" t="s">
        <v>149</v>
      </c>
      <c r="BE200" s="75" t="s">
        <v>149</v>
      </c>
      <c r="BF200" s="75" t="s">
        <v>149</v>
      </c>
      <c r="BG200" s="75" t="s">
        <v>149</v>
      </c>
      <c r="BH200" s="75" t="s">
        <v>149</v>
      </c>
      <c r="BI200" s="75" t="s">
        <v>149</v>
      </c>
      <c r="BJ200" s="75" t="s">
        <v>149</v>
      </c>
      <c r="BK200" s="75" t="s">
        <v>149</v>
      </c>
      <c r="BL200" s="75" t="s">
        <v>203</v>
      </c>
      <c r="BM200" s="75" t="s">
        <v>203</v>
      </c>
      <c r="BN200" s="75" t="s">
        <v>149</v>
      </c>
      <c r="BO200" s="75" t="s">
        <v>149</v>
      </c>
      <c r="BP200" s="75" t="s">
        <v>149</v>
      </c>
      <c r="BQ200" s="75" t="s">
        <v>149</v>
      </c>
      <c r="BR200" s="75" t="s">
        <v>150</v>
      </c>
      <c r="BS200" s="75" t="s">
        <v>150</v>
      </c>
      <c r="BT200" s="17" t="s">
        <v>149</v>
      </c>
      <c r="BU200" s="75" t="s">
        <v>150</v>
      </c>
      <c r="BV200" s="75" t="s">
        <v>150</v>
      </c>
      <c r="BW200" s="75" t="s">
        <v>149</v>
      </c>
      <c r="BX200" s="75" t="s">
        <v>149</v>
      </c>
      <c r="BY200" s="75" t="s">
        <v>149</v>
      </c>
      <c r="BZ200" s="75" t="s">
        <v>149</v>
      </c>
      <c r="CA200" s="75" t="s">
        <v>149</v>
      </c>
      <c r="CB200" s="75" t="s">
        <v>149</v>
      </c>
      <c r="CC200" s="75" t="s">
        <v>149</v>
      </c>
      <c r="CD200" s="75" t="s">
        <v>149</v>
      </c>
      <c r="CE200" s="75" t="s">
        <v>149</v>
      </c>
      <c r="CF200" s="75" t="s">
        <v>149</v>
      </c>
      <c r="CG200" s="75" t="s">
        <v>149</v>
      </c>
      <c r="CH200" s="75" t="s">
        <v>149</v>
      </c>
      <c r="CI200" s="75" t="s">
        <v>149</v>
      </c>
      <c r="CJ200" s="75" t="s">
        <v>149</v>
      </c>
      <c r="CK200" s="75" t="s">
        <v>149</v>
      </c>
      <c r="CL200" s="75" t="s">
        <v>149</v>
      </c>
      <c r="CM200" s="75" t="s">
        <v>149</v>
      </c>
      <c r="CN200" s="75" t="s">
        <v>149</v>
      </c>
      <c r="CO200" s="75" t="s">
        <v>149</v>
      </c>
      <c r="CP200" s="75" t="s">
        <v>149</v>
      </c>
      <c r="CQ200" s="75" t="s">
        <v>149</v>
      </c>
      <c r="CR200" s="75" t="s">
        <v>149</v>
      </c>
      <c r="CS200" s="75" t="s">
        <v>149</v>
      </c>
      <c r="CT200" s="75" t="s">
        <v>149</v>
      </c>
      <c r="CU200" s="75" t="s">
        <v>149</v>
      </c>
      <c r="CV200" s="75" t="s">
        <v>149</v>
      </c>
      <c r="CW200" s="75" t="s">
        <v>149</v>
      </c>
      <c r="CX200" s="75" t="s">
        <v>149</v>
      </c>
      <c r="CY200" s="75" t="s">
        <v>149</v>
      </c>
      <c r="CZ200" s="75" t="s">
        <v>149</v>
      </c>
      <c r="DA200" s="75" t="s">
        <v>149</v>
      </c>
      <c r="DB200" s="75" t="s">
        <v>149</v>
      </c>
      <c r="DC200" s="75" t="s">
        <v>149</v>
      </c>
      <c r="DD200" s="75" t="s">
        <v>149</v>
      </c>
      <c r="DE200" s="75" t="s">
        <v>149</v>
      </c>
      <c r="DF200" s="75" t="s">
        <v>149</v>
      </c>
      <c r="DG200" s="75" t="s">
        <v>149</v>
      </c>
      <c r="DH200" s="75" t="s">
        <v>149</v>
      </c>
      <c r="DI200" s="75" t="s">
        <v>149</v>
      </c>
      <c r="DJ200" s="75" t="s">
        <v>149</v>
      </c>
      <c r="DK200" s="75" t="s">
        <v>149</v>
      </c>
      <c r="DL200" s="75" t="s">
        <v>149</v>
      </c>
      <c r="DM200" s="75" t="s">
        <v>149</v>
      </c>
      <c r="DN200" s="75" t="s">
        <v>149</v>
      </c>
      <c r="DO200" s="75" t="s">
        <v>149</v>
      </c>
      <c r="DP200" s="75" t="s">
        <v>323</v>
      </c>
      <c r="DQ200" s="75" t="s">
        <v>149</v>
      </c>
      <c r="DR200" s="75" t="s">
        <v>149</v>
      </c>
      <c r="DS200" s="75" t="s">
        <v>149</v>
      </c>
      <c r="DT200" s="75" t="s">
        <v>149</v>
      </c>
      <c r="DU200" s="75" t="s">
        <v>149</v>
      </c>
      <c r="DV200" s="75" t="s">
        <v>149</v>
      </c>
      <c r="DW200" s="75" t="s">
        <v>149</v>
      </c>
      <c r="DX200" s="75" t="s">
        <v>149</v>
      </c>
      <c r="DY200" s="75" t="s">
        <v>149</v>
      </c>
      <c r="DZ200" s="75" t="s">
        <v>149</v>
      </c>
      <c r="EA200" s="75" t="s">
        <v>149</v>
      </c>
      <c r="EB200" s="75" t="s">
        <v>149</v>
      </c>
      <c r="EC200" s="75" t="s">
        <v>149</v>
      </c>
      <c r="ED200" s="75" t="s">
        <v>149</v>
      </c>
      <c r="EE200" s="75" t="s">
        <v>149</v>
      </c>
      <c r="EF200" s="75" t="s">
        <v>149</v>
      </c>
      <c r="EG200" s="75" t="s">
        <v>149</v>
      </c>
      <c r="EH200" s="75" t="s">
        <v>149</v>
      </c>
      <c r="EI200" s="75" t="s">
        <v>149</v>
      </c>
      <c r="EJ200" s="75" t="s">
        <v>149</v>
      </c>
      <c r="EK200" s="75" t="s">
        <v>149</v>
      </c>
      <c r="EL200" s="17" t="s">
        <v>1792</v>
      </c>
      <c r="EM200" s="17" t="s">
        <v>1793</v>
      </c>
      <c r="EN200" s="17" t="s">
        <v>1794</v>
      </c>
      <c r="EO200" s="17" t="s">
        <v>1795</v>
      </c>
      <c r="EP200" s="17" t="s">
        <v>1796</v>
      </c>
      <c r="EQ200" s="17" t="s">
        <v>1797</v>
      </c>
      <c r="ER200" s="17" t="s">
        <v>1798</v>
      </c>
      <c r="ES200" s="17" t="s">
        <v>411</v>
      </c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</row>
    <row r="201" spans="1:234" s="25" customFormat="1" ht="22.5" customHeight="1" x14ac:dyDescent="0.35">
      <c r="A201" s="34">
        <v>199</v>
      </c>
      <c r="B201" s="17" t="s">
        <v>1799</v>
      </c>
      <c r="C201" s="74" t="s">
        <v>1800</v>
      </c>
      <c r="D201" s="17" t="s">
        <v>846</v>
      </c>
      <c r="E201" s="17" t="s">
        <v>1461</v>
      </c>
      <c r="F201" s="17">
        <v>64</v>
      </c>
      <c r="G201" s="17">
        <v>4</v>
      </c>
      <c r="H201" s="17" t="s">
        <v>157</v>
      </c>
      <c r="I201" s="17" t="s">
        <v>210</v>
      </c>
      <c r="J201" s="59">
        <v>4500000</v>
      </c>
      <c r="K201" s="59">
        <v>3500000</v>
      </c>
      <c r="L201" s="17" t="s">
        <v>1535</v>
      </c>
      <c r="M201" s="17" t="s">
        <v>147</v>
      </c>
      <c r="N201" s="17">
        <v>30</v>
      </c>
      <c r="O201" s="17" t="s">
        <v>1790</v>
      </c>
      <c r="P201" s="17" t="s">
        <v>1426</v>
      </c>
      <c r="Q201" s="17" t="s">
        <v>827</v>
      </c>
      <c r="R201" s="75" t="s">
        <v>149</v>
      </c>
      <c r="S201" s="75" t="s">
        <v>149</v>
      </c>
      <c r="T201" s="75" t="s">
        <v>149</v>
      </c>
      <c r="U201" s="75" t="s">
        <v>149</v>
      </c>
      <c r="V201" s="75" t="s">
        <v>149</v>
      </c>
      <c r="W201" s="75" t="s">
        <v>149</v>
      </c>
      <c r="X201" s="75" t="s">
        <v>149</v>
      </c>
      <c r="Y201" s="75" t="s">
        <v>149</v>
      </c>
      <c r="Z201" s="75" t="s">
        <v>149</v>
      </c>
      <c r="AA201" s="75" t="s">
        <v>149</v>
      </c>
      <c r="AB201" s="75" t="s">
        <v>149</v>
      </c>
      <c r="AC201" s="75" t="s">
        <v>149</v>
      </c>
      <c r="AD201" s="75" t="s">
        <v>149</v>
      </c>
      <c r="AE201" s="75" t="s">
        <v>149</v>
      </c>
      <c r="AF201" s="75" t="s">
        <v>149</v>
      </c>
      <c r="AG201" s="75" t="s">
        <v>149</v>
      </c>
      <c r="AH201" s="75" t="s">
        <v>149</v>
      </c>
      <c r="AI201" s="75" t="s">
        <v>149</v>
      </c>
      <c r="AJ201" s="75" t="s">
        <v>149</v>
      </c>
      <c r="AK201" s="75" t="s">
        <v>149</v>
      </c>
      <c r="AL201" s="75" t="s">
        <v>149</v>
      </c>
      <c r="AM201" s="75" t="s">
        <v>149</v>
      </c>
      <c r="AN201" s="75" t="s">
        <v>149</v>
      </c>
      <c r="AO201" s="75" t="s">
        <v>149</v>
      </c>
      <c r="AP201" s="75" t="s">
        <v>149</v>
      </c>
      <c r="AQ201" s="75" t="s">
        <v>149</v>
      </c>
      <c r="AR201" s="75" t="s">
        <v>149</v>
      </c>
      <c r="AS201" s="75" t="s">
        <v>149</v>
      </c>
      <c r="AT201" s="75" t="s">
        <v>149</v>
      </c>
      <c r="AU201" s="75" t="s">
        <v>149</v>
      </c>
      <c r="AV201" s="75" t="s">
        <v>149</v>
      </c>
      <c r="AW201" s="75" t="s">
        <v>149</v>
      </c>
      <c r="AX201" s="75" t="s">
        <v>149</v>
      </c>
      <c r="AY201" s="75" t="s">
        <v>149</v>
      </c>
      <c r="AZ201" s="75" t="s">
        <v>149</v>
      </c>
      <c r="BA201" s="75" t="s">
        <v>149</v>
      </c>
      <c r="BB201" s="75" t="s">
        <v>149</v>
      </c>
      <c r="BC201" s="60" t="s">
        <v>149</v>
      </c>
      <c r="BD201" s="75" t="s">
        <v>323</v>
      </c>
      <c r="BE201" s="75" t="s">
        <v>323</v>
      </c>
      <c r="BF201" s="75" t="s">
        <v>323</v>
      </c>
      <c r="BG201" s="75" t="s">
        <v>323</v>
      </c>
      <c r="BH201" s="75" t="s">
        <v>149</v>
      </c>
      <c r="BI201" s="75" t="s">
        <v>149</v>
      </c>
      <c r="BJ201" s="17" t="s">
        <v>149</v>
      </c>
      <c r="BK201" s="17" t="s">
        <v>203</v>
      </c>
      <c r="BL201" s="75" t="s">
        <v>203</v>
      </c>
      <c r="BM201" s="75" t="s">
        <v>149</v>
      </c>
      <c r="BN201" s="75" t="s">
        <v>323</v>
      </c>
      <c r="BO201" s="75" t="s">
        <v>149</v>
      </c>
      <c r="BP201" s="75" t="s">
        <v>149</v>
      </c>
      <c r="BQ201" s="75" t="s">
        <v>150</v>
      </c>
      <c r="BR201" s="75" t="s">
        <v>150</v>
      </c>
      <c r="BS201" s="75" t="s">
        <v>149</v>
      </c>
      <c r="BT201" s="17" t="s">
        <v>149</v>
      </c>
      <c r="BU201" s="75" t="s">
        <v>149</v>
      </c>
      <c r="BV201" s="75" t="s">
        <v>149</v>
      </c>
      <c r="BW201" s="75" t="s">
        <v>149</v>
      </c>
      <c r="BX201" s="75" t="s">
        <v>149</v>
      </c>
      <c r="BY201" s="75" t="s">
        <v>149</v>
      </c>
      <c r="BZ201" s="75" t="s">
        <v>149</v>
      </c>
      <c r="CA201" s="75" t="s">
        <v>149</v>
      </c>
      <c r="CB201" s="75" t="s">
        <v>149</v>
      </c>
      <c r="CC201" s="75" t="s">
        <v>149</v>
      </c>
      <c r="CD201" s="75" t="s">
        <v>149</v>
      </c>
      <c r="CE201" s="75" t="s">
        <v>149</v>
      </c>
      <c r="CF201" s="75" t="s">
        <v>149</v>
      </c>
      <c r="CG201" s="75" t="s">
        <v>149</v>
      </c>
      <c r="CH201" s="75" t="s">
        <v>149</v>
      </c>
      <c r="CI201" s="75" t="s">
        <v>149</v>
      </c>
      <c r="CJ201" s="75" t="s">
        <v>149</v>
      </c>
      <c r="CK201" s="75" t="s">
        <v>149</v>
      </c>
      <c r="CL201" s="75" t="s">
        <v>149</v>
      </c>
      <c r="CM201" s="75" t="s">
        <v>149</v>
      </c>
      <c r="CN201" s="75" t="s">
        <v>149</v>
      </c>
      <c r="CO201" s="75" t="s">
        <v>149</v>
      </c>
      <c r="CP201" s="75" t="s">
        <v>149</v>
      </c>
      <c r="CQ201" s="75" t="s">
        <v>149</v>
      </c>
      <c r="CR201" s="75" t="s">
        <v>149</v>
      </c>
      <c r="CS201" s="75" t="s">
        <v>149</v>
      </c>
      <c r="CT201" s="75" t="s">
        <v>203</v>
      </c>
      <c r="CU201" s="75" t="s">
        <v>149</v>
      </c>
      <c r="CV201" s="75" t="s">
        <v>149</v>
      </c>
      <c r="CW201" s="75" t="s">
        <v>149</v>
      </c>
      <c r="CX201" s="75" t="s">
        <v>149</v>
      </c>
      <c r="CY201" s="75" t="s">
        <v>149</v>
      </c>
      <c r="CZ201" s="75" t="s">
        <v>149</v>
      </c>
      <c r="DA201" s="75" t="s">
        <v>149</v>
      </c>
      <c r="DB201" s="75" t="s">
        <v>149</v>
      </c>
      <c r="DC201" s="75" t="s">
        <v>149</v>
      </c>
      <c r="DD201" s="75" t="s">
        <v>149</v>
      </c>
      <c r="DE201" s="75" t="s">
        <v>149</v>
      </c>
      <c r="DF201" s="75" t="s">
        <v>149</v>
      </c>
      <c r="DG201" s="75" t="s">
        <v>149</v>
      </c>
      <c r="DH201" s="75" t="s">
        <v>149</v>
      </c>
      <c r="DI201" s="75" t="s">
        <v>149</v>
      </c>
      <c r="DJ201" s="75" t="s">
        <v>323</v>
      </c>
      <c r="DK201" s="75" t="s">
        <v>323</v>
      </c>
      <c r="DL201" s="75" t="s">
        <v>149</v>
      </c>
      <c r="DM201" s="17" t="s">
        <v>149</v>
      </c>
      <c r="DN201" s="75" t="s">
        <v>323</v>
      </c>
      <c r="DO201" s="75" t="s">
        <v>149</v>
      </c>
      <c r="DP201" s="75" t="s">
        <v>149</v>
      </c>
      <c r="DQ201" s="75" t="s">
        <v>149</v>
      </c>
      <c r="DR201" s="75" t="s">
        <v>149</v>
      </c>
      <c r="DS201" s="75" t="s">
        <v>149</v>
      </c>
      <c r="DT201" s="75" t="s">
        <v>149</v>
      </c>
      <c r="DU201" s="75" t="s">
        <v>149</v>
      </c>
      <c r="DV201" s="75" t="s">
        <v>149</v>
      </c>
      <c r="DW201" s="75" t="s">
        <v>149</v>
      </c>
      <c r="DX201" s="75" t="s">
        <v>149</v>
      </c>
      <c r="DY201" s="75" t="s">
        <v>149</v>
      </c>
      <c r="DZ201" s="17" t="s">
        <v>150</v>
      </c>
      <c r="EA201" s="75" t="s">
        <v>149</v>
      </c>
      <c r="EB201" s="75" t="s">
        <v>149</v>
      </c>
      <c r="EC201" s="75" t="s">
        <v>149</v>
      </c>
      <c r="ED201" s="75" t="s">
        <v>149</v>
      </c>
      <c r="EE201" s="75" t="s">
        <v>149</v>
      </c>
      <c r="EF201" s="75" t="s">
        <v>149</v>
      </c>
      <c r="EG201" s="75" t="s">
        <v>149</v>
      </c>
      <c r="EH201" s="75" t="s">
        <v>149</v>
      </c>
      <c r="EI201" s="75" t="s">
        <v>149</v>
      </c>
      <c r="EJ201" s="75" t="s">
        <v>149</v>
      </c>
      <c r="EK201" s="75" t="s">
        <v>149</v>
      </c>
      <c r="EL201" s="62" t="s">
        <v>1801</v>
      </c>
      <c r="EM201" s="17" t="s">
        <v>755</v>
      </c>
      <c r="EN201" s="62" t="s">
        <v>1486</v>
      </c>
      <c r="EO201" s="17" t="s">
        <v>1802</v>
      </c>
      <c r="EP201" s="17" t="s">
        <v>1487</v>
      </c>
      <c r="EQ201" s="17" t="s">
        <v>1488</v>
      </c>
      <c r="ER201" s="62" t="s">
        <v>1489</v>
      </c>
      <c r="ES201" s="17" t="s">
        <v>411</v>
      </c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</row>
    <row r="202" spans="1:234" s="25" customFormat="1" ht="22.5" customHeight="1" x14ac:dyDescent="0.35">
      <c r="A202" s="34">
        <v>200</v>
      </c>
      <c r="B202" s="17" t="s">
        <v>1803</v>
      </c>
      <c r="C202" s="74" t="s">
        <v>1804</v>
      </c>
      <c r="D202" s="17" t="s">
        <v>846</v>
      </c>
      <c r="E202" s="17" t="s">
        <v>778</v>
      </c>
      <c r="F202" s="17">
        <v>43</v>
      </c>
      <c r="G202" s="17">
        <v>3</v>
      </c>
      <c r="H202" s="17" t="s">
        <v>157</v>
      </c>
      <c r="I202" s="17" t="s">
        <v>158</v>
      </c>
      <c r="J202" s="59">
        <v>4500000</v>
      </c>
      <c r="K202" s="59">
        <v>3500000</v>
      </c>
      <c r="L202" s="17" t="s">
        <v>173</v>
      </c>
      <c r="M202" s="17" t="s">
        <v>147</v>
      </c>
      <c r="N202" s="17">
        <v>255</v>
      </c>
      <c r="O202" s="17" t="s">
        <v>1349</v>
      </c>
      <c r="P202" s="17" t="s">
        <v>1492</v>
      </c>
      <c r="Q202" s="17" t="s">
        <v>827</v>
      </c>
      <c r="R202" s="75" t="s">
        <v>149</v>
      </c>
      <c r="S202" s="75" t="s">
        <v>149</v>
      </c>
      <c r="T202" s="75" t="s">
        <v>149</v>
      </c>
      <c r="U202" s="75" t="s">
        <v>149</v>
      </c>
      <c r="V202" s="75" t="s">
        <v>149</v>
      </c>
      <c r="W202" s="75" t="s">
        <v>149</v>
      </c>
      <c r="X202" s="75" t="s">
        <v>149</v>
      </c>
      <c r="Y202" s="75" t="s">
        <v>149</v>
      </c>
      <c r="Z202" s="75" t="s">
        <v>149</v>
      </c>
      <c r="AA202" s="75" t="s">
        <v>149</v>
      </c>
      <c r="AB202" s="75" t="s">
        <v>149</v>
      </c>
      <c r="AC202" s="75" t="s">
        <v>149</v>
      </c>
      <c r="AD202" s="75" t="s">
        <v>149</v>
      </c>
      <c r="AE202" s="75" t="s">
        <v>149</v>
      </c>
      <c r="AF202" s="75" t="s">
        <v>149</v>
      </c>
      <c r="AG202" s="75" t="s">
        <v>149</v>
      </c>
      <c r="AH202" s="75" t="s">
        <v>149</v>
      </c>
      <c r="AI202" s="75" t="s">
        <v>149</v>
      </c>
      <c r="AJ202" s="75" t="s">
        <v>149</v>
      </c>
      <c r="AK202" s="75" t="s">
        <v>149</v>
      </c>
      <c r="AL202" s="75" t="s">
        <v>149</v>
      </c>
      <c r="AM202" s="75" t="s">
        <v>149</v>
      </c>
      <c r="AN202" s="75" t="s">
        <v>149</v>
      </c>
      <c r="AO202" s="75" t="s">
        <v>149</v>
      </c>
      <c r="AP202" s="75" t="s">
        <v>149</v>
      </c>
      <c r="AQ202" s="75" t="s">
        <v>149</v>
      </c>
      <c r="AR202" s="75" t="s">
        <v>149</v>
      </c>
      <c r="AS202" s="75" t="s">
        <v>149</v>
      </c>
      <c r="AT202" s="75" t="s">
        <v>149</v>
      </c>
      <c r="AU202" s="75" t="s">
        <v>149</v>
      </c>
      <c r="AV202" s="75" t="s">
        <v>149</v>
      </c>
      <c r="AW202" s="75" t="s">
        <v>149</v>
      </c>
      <c r="AX202" s="75" t="s">
        <v>149</v>
      </c>
      <c r="AY202" s="75" t="s">
        <v>149</v>
      </c>
      <c r="AZ202" s="75" t="s">
        <v>149</v>
      </c>
      <c r="BA202" s="75" t="s">
        <v>149</v>
      </c>
      <c r="BB202" s="75" t="s">
        <v>149</v>
      </c>
      <c r="BC202" s="60" t="s">
        <v>149</v>
      </c>
      <c r="BD202" s="75" t="s">
        <v>149</v>
      </c>
      <c r="BE202" s="75" t="s">
        <v>149</v>
      </c>
      <c r="BF202" s="75" t="s">
        <v>149</v>
      </c>
      <c r="BG202" s="75" t="s">
        <v>149</v>
      </c>
      <c r="BH202" s="75" t="s">
        <v>149</v>
      </c>
      <c r="BI202" s="75" t="s">
        <v>149</v>
      </c>
      <c r="BJ202" s="75" t="s">
        <v>149</v>
      </c>
      <c r="BK202" s="75" t="s">
        <v>149</v>
      </c>
      <c r="BL202" s="75" t="s">
        <v>203</v>
      </c>
      <c r="BM202" s="75" t="s">
        <v>203</v>
      </c>
      <c r="BN202" s="75" t="s">
        <v>149</v>
      </c>
      <c r="BO202" s="75" t="s">
        <v>149</v>
      </c>
      <c r="BP202" s="75" t="s">
        <v>149</v>
      </c>
      <c r="BQ202" s="75" t="s">
        <v>149</v>
      </c>
      <c r="BR202" s="75" t="s">
        <v>150</v>
      </c>
      <c r="BS202" s="75" t="s">
        <v>150</v>
      </c>
      <c r="BT202" s="75" t="s">
        <v>149</v>
      </c>
      <c r="BU202" s="75" t="s">
        <v>150</v>
      </c>
      <c r="BV202" s="75" t="s">
        <v>150</v>
      </c>
      <c r="BW202" s="75" t="s">
        <v>149</v>
      </c>
      <c r="BX202" s="75" t="s">
        <v>149</v>
      </c>
      <c r="BY202" s="75" t="s">
        <v>149</v>
      </c>
      <c r="BZ202" s="75" t="s">
        <v>149</v>
      </c>
      <c r="CA202" s="75" t="s">
        <v>149</v>
      </c>
      <c r="CB202" s="75" t="s">
        <v>149</v>
      </c>
      <c r="CC202" s="75" t="s">
        <v>149</v>
      </c>
      <c r="CD202" s="75" t="s">
        <v>149</v>
      </c>
      <c r="CE202" s="75" t="s">
        <v>149</v>
      </c>
      <c r="CF202" s="75" t="s">
        <v>149</v>
      </c>
      <c r="CG202" s="75" t="s">
        <v>149</v>
      </c>
      <c r="CH202" s="75" t="s">
        <v>149</v>
      </c>
      <c r="CI202" s="75" t="s">
        <v>149</v>
      </c>
      <c r="CJ202" s="75" t="s">
        <v>149</v>
      </c>
      <c r="CK202" s="75" t="s">
        <v>149</v>
      </c>
      <c r="CL202" s="75" t="s">
        <v>149</v>
      </c>
      <c r="CM202" s="75" t="s">
        <v>149</v>
      </c>
      <c r="CN202" s="75" t="s">
        <v>149</v>
      </c>
      <c r="CO202" s="75" t="s">
        <v>149</v>
      </c>
      <c r="CP202" s="75" t="s">
        <v>149</v>
      </c>
      <c r="CQ202" s="75" t="s">
        <v>149</v>
      </c>
      <c r="CR202" s="75" t="s">
        <v>149</v>
      </c>
      <c r="CS202" s="75" t="s">
        <v>149</v>
      </c>
      <c r="CT202" s="75" t="s">
        <v>149</v>
      </c>
      <c r="CU202" s="75" t="s">
        <v>149</v>
      </c>
      <c r="CV202" s="75" t="s">
        <v>149</v>
      </c>
      <c r="CW202" s="75" t="s">
        <v>149</v>
      </c>
      <c r="CX202" s="75" t="s">
        <v>149</v>
      </c>
      <c r="CY202" s="75" t="s">
        <v>149</v>
      </c>
      <c r="CZ202" s="75" t="s">
        <v>149</v>
      </c>
      <c r="DA202" s="75" t="s">
        <v>149</v>
      </c>
      <c r="DB202" s="75" t="s">
        <v>149</v>
      </c>
      <c r="DC202" s="75" t="s">
        <v>149</v>
      </c>
      <c r="DD202" s="75" t="s">
        <v>149</v>
      </c>
      <c r="DE202" s="75" t="s">
        <v>149</v>
      </c>
      <c r="DF202" s="75" t="s">
        <v>149</v>
      </c>
      <c r="DG202" s="75" t="s">
        <v>149</v>
      </c>
      <c r="DH202" s="75" t="s">
        <v>149</v>
      </c>
      <c r="DI202" s="75" t="s">
        <v>149</v>
      </c>
      <c r="DJ202" s="75" t="s">
        <v>149</v>
      </c>
      <c r="DK202" s="75" t="s">
        <v>149</v>
      </c>
      <c r="DL202" s="75" t="s">
        <v>149</v>
      </c>
      <c r="DM202" s="75" t="s">
        <v>149</v>
      </c>
      <c r="DN202" s="75" t="s">
        <v>149</v>
      </c>
      <c r="DO202" s="75" t="s">
        <v>149</v>
      </c>
      <c r="DP202" s="75" t="s">
        <v>323</v>
      </c>
      <c r="DQ202" s="75" t="s">
        <v>149</v>
      </c>
      <c r="DR202" s="75" t="s">
        <v>149</v>
      </c>
      <c r="DS202" s="75" t="s">
        <v>149</v>
      </c>
      <c r="DT202" s="75" t="s">
        <v>149</v>
      </c>
      <c r="DU202" s="75" t="s">
        <v>149</v>
      </c>
      <c r="DV202" s="75" t="s">
        <v>149</v>
      </c>
      <c r="DW202" s="75" t="s">
        <v>149</v>
      </c>
      <c r="DX202" s="75" t="s">
        <v>149</v>
      </c>
      <c r="DY202" s="75" t="s">
        <v>149</v>
      </c>
      <c r="DZ202" s="75" t="s">
        <v>149</v>
      </c>
      <c r="EA202" s="75" t="s">
        <v>149</v>
      </c>
      <c r="EB202" s="75" t="s">
        <v>149</v>
      </c>
      <c r="EC202" s="75" t="s">
        <v>149</v>
      </c>
      <c r="ED202" s="75" t="s">
        <v>149</v>
      </c>
      <c r="EE202" s="75" t="s">
        <v>149</v>
      </c>
      <c r="EF202" s="75" t="s">
        <v>149</v>
      </c>
      <c r="EG202" s="75" t="s">
        <v>149</v>
      </c>
      <c r="EH202" s="75" t="s">
        <v>149</v>
      </c>
      <c r="EI202" s="75" t="s">
        <v>149</v>
      </c>
      <c r="EJ202" s="75" t="s">
        <v>149</v>
      </c>
      <c r="EK202" s="75" t="s">
        <v>149</v>
      </c>
      <c r="EL202" s="62" t="s">
        <v>1805</v>
      </c>
      <c r="EM202" s="17" t="s">
        <v>755</v>
      </c>
      <c r="EN202" s="17" t="s">
        <v>1486</v>
      </c>
      <c r="EO202" s="17" t="s">
        <v>1802</v>
      </c>
      <c r="EP202" s="17" t="s">
        <v>1487</v>
      </c>
      <c r="EQ202" s="17" t="s">
        <v>1488</v>
      </c>
      <c r="ER202" s="62" t="s">
        <v>1489</v>
      </c>
      <c r="ES202" s="17" t="s">
        <v>411</v>
      </c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</row>
    <row r="203" spans="1:234" s="2" customFormat="1" ht="22.5" customHeight="1" x14ac:dyDescent="0.35">
      <c r="A203" s="29">
        <v>201</v>
      </c>
      <c r="B203" s="63" t="s">
        <v>1574</v>
      </c>
      <c r="C203" s="63"/>
      <c r="D203" s="63" t="s">
        <v>846</v>
      </c>
      <c r="E203" s="63" t="s">
        <v>1575</v>
      </c>
      <c r="F203" s="63">
        <v>35</v>
      </c>
      <c r="G203" s="63">
        <v>3</v>
      </c>
      <c r="H203" s="63" t="s">
        <v>157</v>
      </c>
      <c r="I203" s="63" t="s">
        <v>518</v>
      </c>
      <c r="J203" s="64">
        <v>5000000</v>
      </c>
      <c r="K203" s="64">
        <v>3000000000</v>
      </c>
      <c r="L203" s="63" t="s">
        <v>250</v>
      </c>
      <c r="M203" s="63" t="s">
        <v>1576</v>
      </c>
      <c r="N203" s="65">
        <v>1250</v>
      </c>
      <c r="O203" s="63" t="s">
        <v>1577</v>
      </c>
      <c r="P203" s="63">
        <v>1</v>
      </c>
      <c r="Q203" s="63" t="s">
        <v>1578</v>
      </c>
      <c r="R203" s="63" t="s">
        <v>149</v>
      </c>
      <c r="S203" s="63" t="s">
        <v>149</v>
      </c>
      <c r="T203" s="63" t="s">
        <v>149</v>
      </c>
      <c r="U203" s="63" t="s">
        <v>149</v>
      </c>
      <c r="V203" s="63" t="s">
        <v>149</v>
      </c>
      <c r="W203" s="63" t="s">
        <v>149</v>
      </c>
      <c r="X203" s="63" t="s">
        <v>149</v>
      </c>
      <c r="Y203" s="63" t="s">
        <v>149</v>
      </c>
      <c r="Z203" s="63" t="s">
        <v>149</v>
      </c>
      <c r="AA203" s="63" t="s">
        <v>149</v>
      </c>
      <c r="AB203" s="63" t="s">
        <v>149</v>
      </c>
      <c r="AC203" s="63" t="s">
        <v>149</v>
      </c>
      <c r="AD203" s="63" t="s">
        <v>149</v>
      </c>
      <c r="AE203" s="66" t="s">
        <v>149</v>
      </c>
      <c r="AF203" s="63" t="s">
        <v>149</v>
      </c>
      <c r="AG203" s="63" t="s">
        <v>149</v>
      </c>
      <c r="AH203" s="63" t="s">
        <v>149</v>
      </c>
      <c r="AI203" s="63" t="s">
        <v>149</v>
      </c>
      <c r="AJ203" s="63" t="s">
        <v>149</v>
      </c>
      <c r="AK203" s="63" t="s">
        <v>149</v>
      </c>
      <c r="AL203" s="63" t="s">
        <v>149</v>
      </c>
      <c r="AM203" s="63" t="s">
        <v>149</v>
      </c>
      <c r="AN203" s="63" t="s">
        <v>203</v>
      </c>
      <c r="AO203" s="63" t="s">
        <v>149</v>
      </c>
      <c r="AP203" s="63" t="s">
        <v>203</v>
      </c>
      <c r="AQ203" s="63" t="s">
        <v>149</v>
      </c>
      <c r="AR203" s="63" t="s">
        <v>149</v>
      </c>
      <c r="AS203" s="63" t="s">
        <v>149</v>
      </c>
      <c r="AT203" s="63" t="s">
        <v>149</v>
      </c>
      <c r="AU203" s="63" t="s">
        <v>149</v>
      </c>
      <c r="AV203" s="63" t="s">
        <v>149</v>
      </c>
      <c r="AW203" s="63" t="s">
        <v>149</v>
      </c>
      <c r="AX203" s="63" t="s">
        <v>149</v>
      </c>
      <c r="AY203" s="63" t="s">
        <v>149</v>
      </c>
      <c r="AZ203" s="63" t="s">
        <v>149</v>
      </c>
      <c r="BA203" s="63" t="s">
        <v>149</v>
      </c>
      <c r="BB203" s="63" t="s">
        <v>149</v>
      </c>
      <c r="BC203" s="60" t="s">
        <v>149</v>
      </c>
      <c r="BD203" s="63" t="s">
        <v>149</v>
      </c>
      <c r="BE203" s="63" t="s">
        <v>149</v>
      </c>
      <c r="BF203" s="63" t="s">
        <v>149</v>
      </c>
      <c r="BG203" s="63" t="s">
        <v>149</v>
      </c>
      <c r="BH203" s="63" t="s">
        <v>149</v>
      </c>
      <c r="BI203" s="63" t="s">
        <v>149</v>
      </c>
      <c r="BJ203" s="63" t="s">
        <v>149</v>
      </c>
      <c r="BK203" s="63" t="s">
        <v>149</v>
      </c>
      <c r="BL203" s="63" t="s">
        <v>149</v>
      </c>
      <c r="BM203" s="63" t="s">
        <v>149</v>
      </c>
      <c r="BN203" s="63" t="s">
        <v>149</v>
      </c>
      <c r="BO203" s="63" t="s">
        <v>149</v>
      </c>
      <c r="BP203" s="63" t="s">
        <v>149</v>
      </c>
      <c r="BQ203" s="63" t="s">
        <v>149</v>
      </c>
      <c r="BR203" s="63" t="s">
        <v>149</v>
      </c>
      <c r="BS203" s="63" t="s">
        <v>149</v>
      </c>
      <c r="BT203" s="63" t="s">
        <v>149</v>
      </c>
      <c r="BU203" s="63" t="s">
        <v>149</v>
      </c>
      <c r="BV203" s="63" t="s">
        <v>149</v>
      </c>
      <c r="BW203" s="63" t="s">
        <v>149</v>
      </c>
      <c r="BX203" s="63" t="s">
        <v>149</v>
      </c>
      <c r="BY203" s="63" t="s">
        <v>149</v>
      </c>
      <c r="BZ203" s="63" t="s">
        <v>149</v>
      </c>
      <c r="CA203" s="63" t="s">
        <v>149</v>
      </c>
      <c r="CB203" s="63" t="s">
        <v>149</v>
      </c>
      <c r="CC203" s="63" t="s">
        <v>149</v>
      </c>
      <c r="CD203" s="63" t="s">
        <v>149</v>
      </c>
      <c r="CE203" s="63" t="s">
        <v>149</v>
      </c>
      <c r="CF203" s="63" t="s">
        <v>149</v>
      </c>
      <c r="CG203" s="63" t="s">
        <v>149</v>
      </c>
      <c r="CH203" s="63" t="s">
        <v>149</v>
      </c>
      <c r="CI203" s="63" t="s">
        <v>149</v>
      </c>
      <c r="CJ203" s="63" t="s">
        <v>149</v>
      </c>
      <c r="CK203" s="63" t="s">
        <v>149</v>
      </c>
      <c r="CL203" s="63" t="s">
        <v>149</v>
      </c>
      <c r="CM203" s="63" t="s">
        <v>149</v>
      </c>
      <c r="CN203" s="63" t="s">
        <v>149</v>
      </c>
      <c r="CO203" s="63" t="s">
        <v>149</v>
      </c>
      <c r="CP203" s="63" t="s">
        <v>149</v>
      </c>
      <c r="CQ203" s="63" t="s">
        <v>149</v>
      </c>
      <c r="CR203" s="63" t="s">
        <v>149</v>
      </c>
      <c r="CS203" s="63" t="s">
        <v>149</v>
      </c>
      <c r="CT203" s="63" t="s">
        <v>149</v>
      </c>
      <c r="CU203" s="63" t="s">
        <v>149</v>
      </c>
      <c r="CV203" s="63" t="s">
        <v>149</v>
      </c>
      <c r="CW203" s="63" t="s">
        <v>149</v>
      </c>
      <c r="CX203" s="63" t="s">
        <v>149</v>
      </c>
      <c r="CY203" s="63" t="s">
        <v>149</v>
      </c>
      <c r="CZ203" s="63" t="s">
        <v>149</v>
      </c>
      <c r="DA203" s="63" t="s">
        <v>149</v>
      </c>
      <c r="DB203" s="63" t="s">
        <v>149</v>
      </c>
      <c r="DC203" s="63" t="s">
        <v>149</v>
      </c>
      <c r="DD203" s="63" t="s">
        <v>149</v>
      </c>
      <c r="DE203" s="63" t="s">
        <v>149</v>
      </c>
      <c r="DF203" s="63" t="s">
        <v>149</v>
      </c>
      <c r="DG203" s="63" t="s">
        <v>149</v>
      </c>
      <c r="DH203" s="63" t="s">
        <v>149</v>
      </c>
      <c r="DI203" s="63" t="s">
        <v>149</v>
      </c>
      <c r="DJ203" s="63" t="s">
        <v>149</v>
      </c>
      <c r="DK203" s="63" t="s">
        <v>149</v>
      </c>
      <c r="DL203" s="63" t="s">
        <v>149</v>
      </c>
      <c r="DM203" s="63" t="s">
        <v>149</v>
      </c>
      <c r="DN203" s="63" t="s">
        <v>149</v>
      </c>
      <c r="DO203" s="63" t="s">
        <v>149</v>
      </c>
      <c r="DP203" s="63" t="s">
        <v>149</v>
      </c>
      <c r="DQ203" s="63" t="s">
        <v>149</v>
      </c>
      <c r="DR203" s="63" t="s">
        <v>149</v>
      </c>
      <c r="DS203" s="63" t="s">
        <v>203</v>
      </c>
      <c r="DT203" s="63" t="s">
        <v>149</v>
      </c>
      <c r="DU203" s="63" t="s">
        <v>149</v>
      </c>
      <c r="DV203" s="63" t="s">
        <v>203</v>
      </c>
      <c r="DW203" s="63" t="s">
        <v>149</v>
      </c>
      <c r="DX203" s="63" t="s">
        <v>203</v>
      </c>
      <c r="DY203" s="63" t="s">
        <v>149</v>
      </c>
      <c r="DZ203" s="63" t="s">
        <v>149</v>
      </c>
      <c r="EA203" s="63" t="s">
        <v>149</v>
      </c>
      <c r="EB203" s="63" t="s">
        <v>149</v>
      </c>
      <c r="EC203" s="63" t="s">
        <v>149</v>
      </c>
      <c r="ED203" s="63" t="s">
        <v>149</v>
      </c>
      <c r="EE203" s="63" t="s">
        <v>149</v>
      </c>
      <c r="EF203" s="63" t="s">
        <v>149</v>
      </c>
      <c r="EG203" s="63" t="s">
        <v>149</v>
      </c>
      <c r="EH203" s="63" t="s">
        <v>149</v>
      </c>
      <c r="EI203" s="63" t="s">
        <v>149</v>
      </c>
      <c r="EJ203" s="63" t="s">
        <v>149</v>
      </c>
      <c r="EK203" s="63" t="s">
        <v>149</v>
      </c>
      <c r="EL203" s="66" t="s">
        <v>1579</v>
      </c>
      <c r="EM203" s="66" t="s">
        <v>1580</v>
      </c>
      <c r="EN203" s="63" t="s">
        <v>1581</v>
      </c>
      <c r="EO203" s="63" t="s">
        <v>1582</v>
      </c>
      <c r="EP203" s="63" t="s">
        <v>1583</v>
      </c>
      <c r="EQ203" s="63" t="s">
        <v>1584</v>
      </c>
      <c r="ER203" s="63" t="s">
        <v>1585</v>
      </c>
      <c r="ES203" s="63" t="s">
        <v>1007</v>
      </c>
    </row>
    <row r="204" spans="1:234" s="2" customFormat="1" ht="22.5" customHeight="1" x14ac:dyDescent="0.35">
      <c r="A204" s="29">
        <v>202</v>
      </c>
      <c r="B204" s="63" t="s">
        <v>1586</v>
      </c>
      <c r="C204" s="63"/>
      <c r="D204" s="63" t="s">
        <v>846</v>
      </c>
      <c r="E204" s="63" t="s">
        <v>1575</v>
      </c>
      <c r="F204" s="63">
        <v>21</v>
      </c>
      <c r="G204" s="63">
        <v>6</v>
      </c>
      <c r="H204" s="63" t="s">
        <v>157</v>
      </c>
      <c r="I204" s="63" t="s">
        <v>172</v>
      </c>
      <c r="J204" s="64">
        <v>2000000</v>
      </c>
      <c r="K204" s="64">
        <v>1000000</v>
      </c>
      <c r="L204" s="63" t="s">
        <v>201</v>
      </c>
      <c r="M204" s="63" t="s">
        <v>147</v>
      </c>
      <c r="N204" s="65">
        <v>1000000</v>
      </c>
      <c r="O204" s="63" t="s">
        <v>202</v>
      </c>
      <c r="P204" s="63">
        <v>10</v>
      </c>
      <c r="Q204" s="63"/>
      <c r="R204" s="63" t="s">
        <v>149</v>
      </c>
      <c r="S204" s="63" t="s">
        <v>203</v>
      </c>
      <c r="T204" s="63" t="s">
        <v>323</v>
      </c>
      <c r="U204" s="63" t="s">
        <v>203</v>
      </c>
      <c r="V204" s="63" t="s">
        <v>203</v>
      </c>
      <c r="W204" s="63" t="s">
        <v>149</v>
      </c>
      <c r="X204" s="63" t="s">
        <v>390</v>
      </c>
      <c r="Y204" s="63" t="s">
        <v>390</v>
      </c>
      <c r="Z204" s="63" t="s">
        <v>149</v>
      </c>
      <c r="AA204" s="63" t="s">
        <v>203</v>
      </c>
      <c r="AB204" s="63" t="s">
        <v>149</v>
      </c>
      <c r="AC204" s="63" t="s">
        <v>203</v>
      </c>
      <c r="AD204" s="63" t="s">
        <v>203</v>
      </c>
      <c r="AE204" s="66" t="s">
        <v>149</v>
      </c>
      <c r="AF204" s="63" t="s">
        <v>203</v>
      </c>
      <c r="AG204" s="63" t="s">
        <v>390</v>
      </c>
      <c r="AH204" s="63" t="s">
        <v>390</v>
      </c>
      <c r="AI204" s="63" t="s">
        <v>203</v>
      </c>
      <c r="AJ204" s="63" t="s">
        <v>203</v>
      </c>
      <c r="AK204" s="63" t="s">
        <v>203</v>
      </c>
      <c r="AL204" s="63" t="s">
        <v>203</v>
      </c>
      <c r="AM204" s="63" t="s">
        <v>323</v>
      </c>
      <c r="AN204" s="63" t="s">
        <v>149</v>
      </c>
      <c r="AO204" s="63" t="s">
        <v>149</v>
      </c>
      <c r="AP204" s="63" t="s">
        <v>149</v>
      </c>
      <c r="AQ204" s="63" t="s">
        <v>149</v>
      </c>
      <c r="AR204" s="63" t="s">
        <v>149</v>
      </c>
      <c r="AS204" s="63" t="s">
        <v>149</v>
      </c>
      <c r="AT204" s="63" t="s">
        <v>149</v>
      </c>
      <c r="AU204" s="63" t="s">
        <v>323</v>
      </c>
      <c r="AV204" s="63" t="s">
        <v>149</v>
      </c>
      <c r="AW204" s="63" t="s">
        <v>203</v>
      </c>
      <c r="AX204" s="63" t="s">
        <v>149</v>
      </c>
      <c r="AY204" s="63" t="s">
        <v>149</v>
      </c>
      <c r="AZ204" s="63" t="s">
        <v>149</v>
      </c>
      <c r="BA204" s="63" t="s">
        <v>203</v>
      </c>
      <c r="BB204" s="63" t="s">
        <v>203</v>
      </c>
      <c r="BC204" s="60" t="s">
        <v>149</v>
      </c>
      <c r="BD204" s="63" t="s">
        <v>149</v>
      </c>
      <c r="BE204" s="63" t="s">
        <v>149</v>
      </c>
      <c r="BF204" s="63" t="s">
        <v>149</v>
      </c>
      <c r="BG204" s="63" t="s">
        <v>149</v>
      </c>
      <c r="BH204" s="63" t="s">
        <v>323</v>
      </c>
      <c r="BI204" s="63" t="s">
        <v>149</v>
      </c>
      <c r="BJ204" s="63" t="s">
        <v>149</v>
      </c>
      <c r="BK204" s="63" t="s">
        <v>149</v>
      </c>
      <c r="BL204" s="63" t="s">
        <v>149</v>
      </c>
      <c r="BM204" s="63" t="s">
        <v>149</v>
      </c>
      <c r="BN204" s="63" t="s">
        <v>149</v>
      </c>
      <c r="BO204" s="63" t="s">
        <v>149</v>
      </c>
      <c r="BP204" s="63" t="s">
        <v>149</v>
      </c>
      <c r="BQ204" s="63" t="s">
        <v>149</v>
      </c>
      <c r="BR204" s="63" t="s">
        <v>149</v>
      </c>
      <c r="BS204" s="63" t="s">
        <v>323</v>
      </c>
      <c r="BT204" s="63" t="s">
        <v>149</v>
      </c>
      <c r="BU204" s="63" t="s">
        <v>323</v>
      </c>
      <c r="BV204" s="63" t="s">
        <v>149</v>
      </c>
      <c r="BW204" s="63" t="s">
        <v>149</v>
      </c>
      <c r="BX204" s="63" t="s">
        <v>149</v>
      </c>
      <c r="BY204" s="63" t="s">
        <v>149</v>
      </c>
      <c r="BZ204" s="63" t="s">
        <v>149</v>
      </c>
      <c r="CA204" s="63" t="s">
        <v>149</v>
      </c>
      <c r="CB204" s="63" t="s">
        <v>149</v>
      </c>
      <c r="CC204" s="63" t="s">
        <v>149</v>
      </c>
      <c r="CD204" s="63" t="s">
        <v>149</v>
      </c>
      <c r="CE204" s="63" t="s">
        <v>323</v>
      </c>
      <c r="CF204" s="63" t="s">
        <v>149</v>
      </c>
      <c r="CG204" s="63" t="s">
        <v>149</v>
      </c>
      <c r="CH204" s="63" t="s">
        <v>323</v>
      </c>
      <c r="CI204" s="63" t="s">
        <v>149</v>
      </c>
      <c r="CJ204" s="63" t="s">
        <v>149</v>
      </c>
      <c r="CK204" s="63" t="s">
        <v>149</v>
      </c>
      <c r="CL204" s="63" t="s">
        <v>149</v>
      </c>
      <c r="CM204" s="63" t="s">
        <v>149</v>
      </c>
      <c r="CN204" s="63" t="s">
        <v>149</v>
      </c>
      <c r="CO204" s="63" t="s">
        <v>149</v>
      </c>
      <c r="CP204" s="63" t="s">
        <v>323</v>
      </c>
      <c r="CQ204" s="63" t="s">
        <v>323</v>
      </c>
      <c r="CR204" s="63" t="s">
        <v>149</v>
      </c>
      <c r="CS204" s="63" t="s">
        <v>149</v>
      </c>
      <c r="CT204" s="63" t="s">
        <v>149</v>
      </c>
      <c r="CU204" s="63" t="s">
        <v>149</v>
      </c>
      <c r="CV204" s="63" t="s">
        <v>149</v>
      </c>
      <c r="CW204" s="63" t="s">
        <v>149</v>
      </c>
      <c r="CX204" s="63" t="s">
        <v>149</v>
      </c>
      <c r="CY204" s="63" t="s">
        <v>323</v>
      </c>
      <c r="CZ204" s="63" t="s">
        <v>149</v>
      </c>
      <c r="DA204" s="63" t="s">
        <v>149</v>
      </c>
      <c r="DB204" s="63" t="s">
        <v>149</v>
      </c>
      <c r="DC204" s="63" t="s">
        <v>149</v>
      </c>
      <c r="DD204" s="63" t="s">
        <v>149</v>
      </c>
      <c r="DE204" s="63" t="s">
        <v>149</v>
      </c>
      <c r="DF204" s="63" t="s">
        <v>149</v>
      </c>
      <c r="DG204" s="63" t="s">
        <v>323</v>
      </c>
      <c r="DH204" s="63" t="s">
        <v>323</v>
      </c>
      <c r="DI204" s="63" t="s">
        <v>149</v>
      </c>
      <c r="DJ204" s="63" t="s">
        <v>149</v>
      </c>
      <c r="DK204" s="63" t="s">
        <v>149</v>
      </c>
      <c r="DL204" s="63" t="s">
        <v>323</v>
      </c>
      <c r="DM204" s="63" t="s">
        <v>149</v>
      </c>
      <c r="DN204" s="63" t="s">
        <v>149</v>
      </c>
      <c r="DO204" s="63" t="s">
        <v>323</v>
      </c>
      <c r="DP204" s="63" t="s">
        <v>149</v>
      </c>
      <c r="DQ204" s="63" t="s">
        <v>149</v>
      </c>
      <c r="DR204" s="63" t="s">
        <v>149</v>
      </c>
      <c r="DS204" s="63" t="s">
        <v>323</v>
      </c>
      <c r="DT204" s="63" t="s">
        <v>323</v>
      </c>
      <c r="DU204" s="63" t="s">
        <v>149</v>
      </c>
      <c r="DV204" s="63" t="s">
        <v>149</v>
      </c>
      <c r="DW204" s="63" t="s">
        <v>323</v>
      </c>
      <c r="DX204" s="63" t="s">
        <v>323</v>
      </c>
      <c r="DY204" s="63" t="s">
        <v>149</v>
      </c>
      <c r="DZ204" s="63" t="s">
        <v>149</v>
      </c>
      <c r="EA204" s="63" t="s">
        <v>149</v>
      </c>
      <c r="EB204" s="63" t="s">
        <v>149</v>
      </c>
      <c r="EC204" s="63" t="s">
        <v>323</v>
      </c>
      <c r="ED204" s="63" t="s">
        <v>149</v>
      </c>
      <c r="EE204" s="63" t="s">
        <v>323</v>
      </c>
      <c r="EF204" s="63" t="s">
        <v>149</v>
      </c>
      <c r="EG204" s="63" t="s">
        <v>149</v>
      </c>
      <c r="EH204" s="63" t="s">
        <v>149</v>
      </c>
      <c r="EI204" s="63" t="s">
        <v>149</v>
      </c>
      <c r="EJ204" s="63" t="s">
        <v>149</v>
      </c>
      <c r="EK204" s="63"/>
      <c r="EL204" s="63" t="s">
        <v>1587</v>
      </c>
      <c r="EM204" s="63" t="s">
        <v>1588</v>
      </c>
      <c r="EN204" s="63" t="s">
        <v>1589</v>
      </c>
      <c r="EO204" s="63" t="s">
        <v>1590</v>
      </c>
      <c r="EP204" s="63" t="s">
        <v>1591</v>
      </c>
      <c r="EQ204" s="63" t="s">
        <v>1584</v>
      </c>
      <c r="ER204" s="63" t="s">
        <v>1592</v>
      </c>
      <c r="ES204" s="63" t="s">
        <v>1593</v>
      </c>
    </row>
    <row r="205" spans="1:234" s="2" customFormat="1" ht="22.5" customHeight="1" x14ac:dyDescent="0.35">
      <c r="A205" s="29">
        <v>203</v>
      </c>
      <c r="B205" s="63" t="s">
        <v>897</v>
      </c>
      <c r="C205" s="63"/>
      <c r="D205" s="63" t="s">
        <v>846</v>
      </c>
      <c r="E205" s="63" t="s">
        <v>1594</v>
      </c>
      <c r="F205" s="63">
        <v>48</v>
      </c>
      <c r="G205" s="63">
        <v>6</v>
      </c>
      <c r="H205" s="63" t="s">
        <v>157</v>
      </c>
      <c r="I205" s="63" t="s">
        <v>158</v>
      </c>
      <c r="J205" s="64">
        <v>15000000</v>
      </c>
      <c r="K205" s="64">
        <v>12000000</v>
      </c>
      <c r="L205" s="63" t="s">
        <v>201</v>
      </c>
      <c r="M205" s="63" t="s">
        <v>147</v>
      </c>
      <c r="N205" s="63">
        <v>620</v>
      </c>
      <c r="O205" s="63" t="s">
        <v>1595</v>
      </c>
      <c r="P205" s="63">
        <v>20</v>
      </c>
      <c r="Q205" s="63"/>
      <c r="R205" s="63" t="s">
        <v>149</v>
      </c>
      <c r="S205" s="63" t="s">
        <v>203</v>
      </c>
      <c r="T205" s="63" t="s">
        <v>149</v>
      </c>
      <c r="U205" s="63" t="s">
        <v>149</v>
      </c>
      <c r="V205" s="63" t="s">
        <v>203</v>
      </c>
      <c r="W205" s="63" t="s">
        <v>149</v>
      </c>
      <c r="X205" s="63" t="s">
        <v>149</v>
      </c>
      <c r="Y205" s="63" t="s">
        <v>203</v>
      </c>
      <c r="Z205" s="63" t="s">
        <v>149</v>
      </c>
      <c r="AA205" s="63" t="s">
        <v>149</v>
      </c>
      <c r="AB205" s="63" t="s">
        <v>149</v>
      </c>
      <c r="AC205" s="63" t="s">
        <v>149</v>
      </c>
      <c r="AD205" s="63" t="s">
        <v>149</v>
      </c>
      <c r="AE205" s="66" t="s">
        <v>149</v>
      </c>
      <c r="AF205" s="63" t="s">
        <v>149</v>
      </c>
      <c r="AG205" s="63" t="s">
        <v>149</v>
      </c>
      <c r="AH205" s="63" t="s">
        <v>149</v>
      </c>
      <c r="AI205" s="63" t="s">
        <v>149</v>
      </c>
      <c r="AJ205" s="63" t="s">
        <v>149</v>
      </c>
      <c r="AK205" s="63" t="s">
        <v>149</v>
      </c>
      <c r="AL205" s="63" t="s">
        <v>149</v>
      </c>
      <c r="AM205" s="63" t="s">
        <v>149</v>
      </c>
      <c r="AN205" s="63" t="s">
        <v>149</v>
      </c>
      <c r="AO205" s="63" t="s">
        <v>149</v>
      </c>
      <c r="AP205" s="63" t="s">
        <v>149</v>
      </c>
      <c r="AQ205" s="63" t="s">
        <v>149</v>
      </c>
      <c r="AR205" s="63" t="s">
        <v>149</v>
      </c>
      <c r="AS205" s="63" t="s">
        <v>149</v>
      </c>
      <c r="AT205" s="63" t="s">
        <v>149</v>
      </c>
      <c r="AU205" s="63" t="s">
        <v>149</v>
      </c>
      <c r="AV205" s="63" t="s">
        <v>149</v>
      </c>
      <c r="AW205" s="63" t="s">
        <v>149</v>
      </c>
      <c r="AX205" s="63" t="s">
        <v>149</v>
      </c>
      <c r="AY205" s="63" t="s">
        <v>149</v>
      </c>
      <c r="AZ205" s="63" t="s">
        <v>149</v>
      </c>
      <c r="BA205" s="63" t="s">
        <v>149</v>
      </c>
      <c r="BB205" s="63" t="s">
        <v>149</v>
      </c>
      <c r="BC205" s="60" t="s">
        <v>149</v>
      </c>
      <c r="BD205" s="63" t="s">
        <v>149</v>
      </c>
      <c r="BE205" s="63" t="s">
        <v>149</v>
      </c>
      <c r="BF205" s="63" t="s">
        <v>149</v>
      </c>
      <c r="BG205" s="63" t="s">
        <v>149</v>
      </c>
      <c r="BH205" s="63" t="s">
        <v>149</v>
      </c>
      <c r="BI205" s="63" t="s">
        <v>149</v>
      </c>
      <c r="BJ205" s="63" t="s">
        <v>149</v>
      </c>
      <c r="BK205" s="63" t="s">
        <v>149</v>
      </c>
      <c r="BL205" s="63" t="s">
        <v>149</v>
      </c>
      <c r="BM205" s="63" t="s">
        <v>149</v>
      </c>
      <c r="BN205" s="63" t="s">
        <v>149</v>
      </c>
      <c r="BO205" s="63" t="s">
        <v>149</v>
      </c>
      <c r="BP205" s="63" t="s">
        <v>149</v>
      </c>
      <c r="BQ205" s="63" t="s">
        <v>149</v>
      </c>
      <c r="BR205" s="63" t="s">
        <v>149</v>
      </c>
      <c r="BS205" s="63" t="s">
        <v>149</v>
      </c>
      <c r="BT205" s="63" t="s">
        <v>149</v>
      </c>
      <c r="BU205" s="63" t="s">
        <v>149</v>
      </c>
      <c r="BV205" s="63" t="s">
        <v>149</v>
      </c>
      <c r="BW205" s="63" t="s">
        <v>203</v>
      </c>
      <c r="BX205" s="63" t="s">
        <v>149</v>
      </c>
      <c r="BY205" s="63" t="s">
        <v>149</v>
      </c>
      <c r="BZ205" s="63" t="s">
        <v>149</v>
      </c>
      <c r="CA205" s="63" t="s">
        <v>149</v>
      </c>
      <c r="CB205" s="63" t="s">
        <v>149</v>
      </c>
      <c r="CC205" s="63" t="s">
        <v>149</v>
      </c>
      <c r="CD205" s="63" t="s">
        <v>323</v>
      </c>
      <c r="CE205" s="63" t="s">
        <v>149</v>
      </c>
      <c r="CF205" s="63" t="s">
        <v>149</v>
      </c>
      <c r="CG205" s="63" t="s">
        <v>149</v>
      </c>
      <c r="CH205" s="63" t="s">
        <v>149</v>
      </c>
      <c r="CI205" s="63" t="s">
        <v>323</v>
      </c>
      <c r="CJ205" s="63" t="s">
        <v>149</v>
      </c>
      <c r="CK205" s="63" t="s">
        <v>149</v>
      </c>
      <c r="CL205" s="63" t="s">
        <v>149</v>
      </c>
      <c r="CM205" s="63" t="s">
        <v>149</v>
      </c>
      <c r="CN205" s="63" t="s">
        <v>149</v>
      </c>
      <c r="CO205" s="63" t="s">
        <v>149</v>
      </c>
      <c r="CP205" s="63" t="s">
        <v>149</v>
      </c>
      <c r="CQ205" s="63" t="s">
        <v>323</v>
      </c>
      <c r="CR205" s="63" t="s">
        <v>149</v>
      </c>
      <c r="CS205" s="63" t="s">
        <v>323</v>
      </c>
      <c r="CT205" s="63" t="s">
        <v>149</v>
      </c>
      <c r="CU205" s="63" t="s">
        <v>149</v>
      </c>
      <c r="CV205" s="63" t="s">
        <v>149</v>
      </c>
      <c r="CW205" s="63" t="s">
        <v>149</v>
      </c>
      <c r="CX205" s="63" t="s">
        <v>149</v>
      </c>
      <c r="CY205" s="63" t="s">
        <v>149</v>
      </c>
      <c r="CZ205" s="63" t="s">
        <v>149</v>
      </c>
      <c r="DA205" s="63" t="s">
        <v>149</v>
      </c>
      <c r="DB205" s="63" t="s">
        <v>149</v>
      </c>
      <c r="DC205" s="63" t="s">
        <v>149</v>
      </c>
      <c r="DD205" s="63" t="s">
        <v>149</v>
      </c>
      <c r="DE205" s="63" t="s">
        <v>149</v>
      </c>
      <c r="DF205" s="63" t="s">
        <v>149</v>
      </c>
      <c r="DG205" s="63" t="s">
        <v>149</v>
      </c>
      <c r="DH205" s="63" t="s">
        <v>149</v>
      </c>
      <c r="DI205" s="63" t="s">
        <v>149</v>
      </c>
      <c r="DJ205" s="63" t="s">
        <v>149</v>
      </c>
      <c r="DK205" s="63" t="s">
        <v>149</v>
      </c>
      <c r="DL205" s="63" t="s">
        <v>149</v>
      </c>
      <c r="DM205" s="63" t="s">
        <v>149</v>
      </c>
      <c r="DN205" s="63" t="s">
        <v>149</v>
      </c>
      <c r="DO205" s="63" t="s">
        <v>149</v>
      </c>
      <c r="DP205" s="63" t="s">
        <v>149</v>
      </c>
      <c r="DQ205" s="63" t="s">
        <v>149</v>
      </c>
      <c r="DR205" s="63" t="s">
        <v>149</v>
      </c>
      <c r="DS205" s="63" t="s">
        <v>203</v>
      </c>
      <c r="DT205" s="63" t="s">
        <v>149</v>
      </c>
      <c r="DU205" s="63" t="s">
        <v>149</v>
      </c>
      <c r="DV205" s="63" t="s">
        <v>149</v>
      </c>
      <c r="DW205" s="63" t="s">
        <v>149</v>
      </c>
      <c r="DX205" s="63" t="s">
        <v>203</v>
      </c>
      <c r="DY205" s="63" t="s">
        <v>149</v>
      </c>
      <c r="DZ205" s="63" t="s">
        <v>149</v>
      </c>
      <c r="EA205" s="63" t="s">
        <v>149</v>
      </c>
      <c r="EB205" s="63" t="s">
        <v>149</v>
      </c>
      <c r="EC205" s="63" t="s">
        <v>149</v>
      </c>
      <c r="ED205" s="63" t="s">
        <v>149</v>
      </c>
      <c r="EE205" s="63" t="s">
        <v>149</v>
      </c>
      <c r="EF205" s="63" t="s">
        <v>149</v>
      </c>
      <c r="EG205" s="63" t="s">
        <v>149</v>
      </c>
      <c r="EH205" s="63" t="s">
        <v>149</v>
      </c>
      <c r="EI205" s="63" t="s">
        <v>149</v>
      </c>
      <c r="EJ205" s="63" t="s">
        <v>149</v>
      </c>
      <c r="EK205" s="63" t="s">
        <v>323</v>
      </c>
      <c r="EL205" s="63" t="s">
        <v>1587</v>
      </c>
      <c r="EM205" s="63" t="s">
        <v>1588</v>
      </c>
      <c r="EN205" s="63" t="s">
        <v>1596</v>
      </c>
      <c r="EO205" s="63" t="s">
        <v>1590</v>
      </c>
      <c r="EP205" s="63" t="s">
        <v>1597</v>
      </c>
      <c r="EQ205" s="63" t="s">
        <v>1584</v>
      </c>
      <c r="ER205" s="63" t="s">
        <v>1592</v>
      </c>
      <c r="ES205" s="63" t="s">
        <v>1593</v>
      </c>
    </row>
    <row r="206" spans="1:234" s="2" customFormat="1" ht="22.5" customHeight="1" x14ac:dyDescent="0.35">
      <c r="A206" s="29">
        <v>204</v>
      </c>
      <c r="B206" s="63" t="s">
        <v>1598</v>
      </c>
      <c r="C206" s="63"/>
      <c r="D206" s="63" t="s">
        <v>846</v>
      </c>
      <c r="E206" s="63" t="s">
        <v>1575</v>
      </c>
      <c r="F206" s="63">
        <v>35</v>
      </c>
      <c r="G206" s="63">
        <v>3</v>
      </c>
      <c r="H206" s="63" t="s">
        <v>157</v>
      </c>
      <c r="I206" s="63" t="s">
        <v>518</v>
      </c>
      <c r="J206" s="64">
        <v>30000000</v>
      </c>
      <c r="K206" s="64">
        <v>5000000</v>
      </c>
      <c r="L206" s="63" t="s">
        <v>250</v>
      </c>
      <c r="M206" s="63" t="s">
        <v>147</v>
      </c>
      <c r="N206" s="65">
        <v>1250</v>
      </c>
      <c r="O206" s="63" t="s">
        <v>1599</v>
      </c>
      <c r="P206" s="63">
        <v>16</v>
      </c>
      <c r="Q206" s="66" t="s">
        <v>1600</v>
      </c>
      <c r="R206" s="63" t="s">
        <v>149</v>
      </c>
      <c r="S206" s="63" t="s">
        <v>323</v>
      </c>
      <c r="T206" s="63" t="s">
        <v>203</v>
      </c>
      <c r="U206" s="63" t="s">
        <v>203</v>
      </c>
      <c r="V206" s="63" t="s">
        <v>203</v>
      </c>
      <c r="W206" s="63" t="s">
        <v>149</v>
      </c>
      <c r="X206" s="63" t="s">
        <v>203</v>
      </c>
      <c r="Y206" s="63" t="s">
        <v>203</v>
      </c>
      <c r="Z206" s="63" t="s">
        <v>203</v>
      </c>
      <c r="AA206" s="63" t="s">
        <v>203</v>
      </c>
      <c r="AB206" s="63" t="s">
        <v>203</v>
      </c>
      <c r="AC206" s="63" t="s">
        <v>203</v>
      </c>
      <c r="AD206" s="63" t="s">
        <v>149</v>
      </c>
      <c r="AE206" s="66" t="s">
        <v>203</v>
      </c>
      <c r="AF206" s="63" t="s">
        <v>149</v>
      </c>
      <c r="AG206" s="63" t="s">
        <v>203</v>
      </c>
      <c r="AH206" s="63" t="s">
        <v>203</v>
      </c>
      <c r="AI206" s="63" t="s">
        <v>203</v>
      </c>
      <c r="AJ206" s="63" t="s">
        <v>149</v>
      </c>
      <c r="AK206" s="63" t="s">
        <v>203</v>
      </c>
      <c r="AL206" s="63" t="s">
        <v>203</v>
      </c>
      <c r="AM206" s="63" t="s">
        <v>203</v>
      </c>
      <c r="AN206" s="63" t="s">
        <v>203</v>
      </c>
      <c r="AO206" s="63" t="s">
        <v>149</v>
      </c>
      <c r="AP206" s="63" t="s">
        <v>203</v>
      </c>
      <c r="AQ206" s="63" t="s">
        <v>203</v>
      </c>
      <c r="AR206" s="63" t="s">
        <v>149</v>
      </c>
      <c r="AS206" s="63" t="s">
        <v>149</v>
      </c>
      <c r="AT206" s="63" t="s">
        <v>149</v>
      </c>
      <c r="AU206" s="63" t="s">
        <v>203</v>
      </c>
      <c r="AV206" s="63" t="s">
        <v>203</v>
      </c>
      <c r="AW206" s="63" t="s">
        <v>203</v>
      </c>
      <c r="AX206" s="63" t="s">
        <v>203</v>
      </c>
      <c r="AY206" s="63" t="s">
        <v>149</v>
      </c>
      <c r="AZ206" s="63" t="s">
        <v>203</v>
      </c>
      <c r="BA206" s="63" t="s">
        <v>203</v>
      </c>
      <c r="BB206" s="63" t="s">
        <v>203</v>
      </c>
      <c r="BC206" s="60" t="s">
        <v>149</v>
      </c>
      <c r="BD206" s="63" t="s">
        <v>203</v>
      </c>
      <c r="BE206" s="63" t="s">
        <v>203</v>
      </c>
      <c r="BF206" s="63" t="s">
        <v>203</v>
      </c>
      <c r="BG206" s="63" t="s">
        <v>203</v>
      </c>
      <c r="BH206" s="63" t="s">
        <v>149</v>
      </c>
      <c r="BI206" s="63" t="s">
        <v>149</v>
      </c>
      <c r="BJ206" s="63" t="s">
        <v>203</v>
      </c>
      <c r="BK206" s="63" t="s">
        <v>203</v>
      </c>
      <c r="BL206" s="63" t="s">
        <v>149</v>
      </c>
      <c r="BM206" s="63" t="s">
        <v>149</v>
      </c>
      <c r="BN206" s="63" t="s">
        <v>203</v>
      </c>
      <c r="BO206" s="63" t="s">
        <v>149</v>
      </c>
      <c r="BP206" s="63" t="s">
        <v>149</v>
      </c>
      <c r="BQ206" s="63" t="s">
        <v>203</v>
      </c>
      <c r="BR206" s="63" t="s">
        <v>149</v>
      </c>
      <c r="BS206" s="63" t="s">
        <v>203</v>
      </c>
      <c r="BT206" s="63" t="s">
        <v>203</v>
      </c>
      <c r="BU206" s="63" t="s">
        <v>203</v>
      </c>
      <c r="BV206" s="63" t="s">
        <v>203</v>
      </c>
      <c r="BW206" s="63" t="s">
        <v>203</v>
      </c>
      <c r="BX206" s="63" t="s">
        <v>149</v>
      </c>
      <c r="BY206" s="63" t="s">
        <v>149</v>
      </c>
      <c r="BZ206" s="63" t="s">
        <v>203</v>
      </c>
      <c r="CA206" s="63" t="s">
        <v>203</v>
      </c>
      <c r="CB206" s="63" t="s">
        <v>203</v>
      </c>
      <c r="CC206" s="63" t="s">
        <v>203</v>
      </c>
      <c r="CD206" s="63" t="s">
        <v>203</v>
      </c>
      <c r="CE206" s="63" t="s">
        <v>149</v>
      </c>
      <c r="CF206" s="63" t="s">
        <v>203</v>
      </c>
      <c r="CG206" s="63" t="s">
        <v>203</v>
      </c>
      <c r="CH206" s="63" t="s">
        <v>148</v>
      </c>
      <c r="CI206" s="63" t="s">
        <v>149</v>
      </c>
      <c r="CJ206" s="63" t="s">
        <v>149</v>
      </c>
      <c r="CK206" s="63" t="s">
        <v>203</v>
      </c>
      <c r="CL206" s="63" t="s">
        <v>149</v>
      </c>
      <c r="CM206" s="63" t="s">
        <v>149</v>
      </c>
      <c r="CN206" s="63" t="s">
        <v>203</v>
      </c>
      <c r="CO206" s="63" t="s">
        <v>203</v>
      </c>
      <c r="CP206" s="63" t="s">
        <v>149</v>
      </c>
      <c r="CQ206" s="63" t="s">
        <v>149</v>
      </c>
      <c r="CR206" s="63" t="s">
        <v>149</v>
      </c>
      <c r="CS206" s="63" t="s">
        <v>203</v>
      </c>
      <c r="CT206" s="63" t="s">
        <v>149</v>
      </c>
      <c r="CU206" s="63" t="s">
        <v>149</v>
      </c>
      <c r="CV206" s="63" t="s">
        <v>149</v>
      </c>
      <c r="CW206" s="63" t="s">
        <v>149</v>
      </c>
      <c r="CX206" s="63" t="s">
        <v>149</v>
      </c>
      <c r="CY206" s="63" t="s">
        <v>149</v>
      </c>
      <c r="CZ206" s="63" t="s">
        <v>149</v>
      </c>
      <c r="DA206" s="63" t="s">
        <v>203</v>
      </c>
      <c r="DB206" s="63" t="s">
        <v>149</v>
      </c>
      <c r="DC206" s="63" t="s">
        <v>149</v>
      </c>
      <c r="DD206" s="63" t="s">
        <v>203</v>
      </c>
      <c r="DE206" s="63" t="s">
        <v>149</v>
      </c>
      <c r="DF206" s="63" t="s">
        <v>203</v>
      </c>
      <c r="DG206" s="63" t="s">
        <v>203</v>
      </c>
      <c r="DH206" s="63" t="s">
        <v>203</v>
      </c>
      <c r="DI206" s="63" t="s">
        <v>203</v>
      </c>
      <c r="DJ206" s="63" t="s">
        <v>203</v>
      </c>
      <c r="DK206" s="63" t="s">
        <v>203</v>
      </c>
      <c r="DL206" s="63" t="s">
        <v>149</v>
      </c>
      <c r="DM206" s="66" t="s">
        <v>203</v>
      </c>
      <c r="DN206" s="63" t="s">
        <v>149</v>
      </c>
      <c r="DO206" s="63" t="s">
        <v>149</v>
      </c>
      <c r="DP206" s="63" t="s">
        <v>203</v>
      </c>
      <c r="DQ206" s="63" t="s">
        <v>149</v>
      </c>
      <c r="DR206" s="63" t="s">
        <v>149</v>
      </c>
      <c r="DS206" s="63" t="s">
        <v>203</v>
      </c>
      <c r="DT206" s="63" t="s">
        <v>149</v>
      </c>
      <c r="DU206" s="63" t="s">
        <v>149</v>
      </c>
      <c r="DV206" s="63" t="s">
        <v>149</v>
      </c>
      <c r="DW206" s="63" t="s">
        <v>149</v>
      </c>
      <c r="DX206" s="63" t="s">
        <v>203</v>
      </c>
      <c r="DY206" s="63" t="s">
        <v>149</v>
      </c>
      <c r="DZ206" s="63" t="s">
        <v>149</v>
      </c>
      <c r="EA206" s="63"/>
      <c r="EB206" s="63" t="s">
        <v>149</v>
      </c>
      <c r="EC206" s="63"/>
      <c r="ED206" s="63" t="s">
        <v>149</v>
      </c>
      <c r="EE206" s="63"/>
      <c r="EF206" s="63" t="s">
        <v>149</v>
      </c>
      <c r="EG206" s="63"/>
      <c r="EH206" s="63" t="s">
        <v>149</v>
      </c>
      <c r="EI206" s="63" t="s">
        <v>149</v>
      </c>
      <c r="EJ206" s="63" t="s">
        <v>149</v>
      </c>
      <c r="EK206" s="63"/>
      <c r="EL206" s="63" t="s">
        <v>1579</v>
      </c>
      <c r="EM206" s="63" t="s">
        <v>1580</v>
      </c>
      <c r="EN206" s="63" t="s">
        <v>1581</v>
      </c>
      <c r="EO206" s="63" t="s">
        <v>1582</v>
      </c>
      <c r="EP206" s="63" t="s">
        <v>1601</v>
      </c>
      <c r="EQ206" s="63" t="s">
        <v>1602</v>
      </c>
      <c r="ER206" s="63" t="s">
        <v>1603</v>
      </c>
      <c r="ES206" s="63" t="s">
        <v>1007</v>
      </c>
    </row>
    <row r="207" spans="1:234" s="2" customFormat="1" ht="22.5" customHeight="1" x14ac:dyDescent="0.35">
      <c r="A207" s="29">
        <v>205</v>
      </c>
      <c r="B207" s="63" t="s">
        <v>1604</v>
      </c>
      <c r="C207" s="67"/>
      <c r="D207" s="63" t="s">
        <v>846</v>
      </c>
      <c r="E207" s="63" t="s">
        <v>1594</v>
      </c>
      <c r="F207" s="63">
        <v>48</v>
      </c>
      <c r="G207" s="63">
        <v>8</v>
      </c>
      <c r="H207" s="63" t="s">
        <v>157</v>
      </c>
      <c r="I207" s="63" t="s">
        <v>1545</v>
      </c>
      <c r="J207" s="64">
        <v>17000000</v>
      </c>
      <c r="K207" s="64">
        <v>65000000</v>
      </c>
      <c r="L207" s="63" t="s">
        <v>868</v>
      </c>
      <c r="M207" s="63" t="s">
        <v>147</v>
      </c>
      <c r="N207" s="63">
        <v>840</v>
      </c>
      <c r="O207" s="63" t="s">
        <v>1595</v>
      </c>
      <c r="P207" s="63">
        <v>20</v>
      </c>
      <c r="Q207" s="63"/>
      <c r="R207" s="63" t="s">
        <v>149</v>
      </c>
      <c r="S207" s="63" t="s">
        <v>149</v>
      </c>
      <c r="T207" s="63" t="s">
        <v>149</v>
      </c>
      <c r="U207" s="63" t="s">
        <v>149</v>
      </c>
      <c r="V207" s="63" t="s">
        <v>149</v>
      </c>
      <c r="W207" s="63" t="s">
        <v>149</v>
      </c>
      <c r="X207" s="63" t="s">
        <v>149</v>
      </c>
      <c r="Y207" s="63" t="s">
        <v>149</v>
      </c>
      <c r="Z207" s="63" t="s">
        <v>149</v>
      </c>
      <c r="AA207" s="63" t="s">
        <v>149</v>
      </c>
      <c r="AB207" s="63" t="s">
        <v>203</v>
      </c>
      <c r="AC207" s="63" t="s">
        <v>203</v>
      </c>
      <c r="AD207" s="63" t="s">
        <v>203</v>
      </c>
      <c r="AE207" s="63" t="s">
        <v>203</v>
      </c>
      <c r="AF207" s="63" t="s">
        <v>203</v>
      </c>
      <c r="AG207" s="63" t="s">
        <v>203</v>
      </c>
      <c r="AH207" s="63" t="s">
        <v>203</v>
      </c>
      <c r="AI207" s="63" t="s">
        <v>203</v>
      </c>
      <c r="AJ207" s="63" t="s">
        <v>203</v>
      </c>
      <c r="AK207" s="63" t="s">
        <v>149</v>
      </c>
      <c r="AL207" s="63" t="s">
        <v>149</v>
      </c>
      <c r="AM207" s="63" t="s">
        <v>203</v>
      </c>
      <c r="AN207" s="63" t="s">
        <v>203</v>
      </c>
      <c r="AO207" s="63" t="s">
        <v>149</v>
      </c>
      <c r="AP207" s="63" t="s">
        <v>149</v>
      </c>
      <c r="AQ207" s="63" t="s">
        <v>149</v>
      </c>
      <c r="AR207" s="63" t="s">
        <v>149</v>
      </c>
      <c r="AS207" s="63" t="s">
        <v>149</v>
      </c>
      <c r="AT207" s="63" t="s">
        <v>149</v>
      </c>
      <c r="AU207" s="63" t="s">
        <v>149</v>
      </c>
      <c r="AV207" s="63" t="s">
        <v>149</v>
      </c>
      <c r="AW207" s="63" t="s">
        <v>149</v>
      </c>
      <c r="AX207" s="63" t="s">
        <v>149</v>
      </c>
      <c r="AY207" s="63" t="s">
        <v>149</v>
      </c>
      <c r="AZ207" s="63" t="s">
        <v>149</v>
      </c>
      <c r="BA207" s="63" t="s">
        <v>149</v>
      </c>
      <c r="BB207" s="63" t="s">
        <v>149</v>
      </c>
      <c r="BC207" s="60" t="s">
        <v>149</v>
      </c>
      <c r="BD207" s="63" t="s">
        <v>149</v>
      </c>
      <c r="BE207" s="63" t="s">
        <v>149</v>
      </c>
      <c r="BF207" s="63" t="s">
        <v>149</v>
      </c>
      <c r="BG207" s="63" t="s">
        <v>203</v>
      </c>
      <c r="BH207" s="63" t="s">
        <v>203</v>
      </c>
      <c r="BI207" s="63" t="s">
        <v>203</v>
      </c>
      <c r="BJ207" s="63" t="s">
        <v>203</v>
      </c>
      <c r="BK207" s="63" t="s">
        <v>203</v>
      </c>
      <c r="BL207" s="63" t="s">
        <v>203</v>
      </c>
      <c r="BM207" s="63" t="s">
        <v>203</v>
      </c>
      <c r="BN207" s="63" t="s">
        <v>203</v>
      </c>
      <c r="BO207" s="63" t="s">
        <v>203</v>
      </c>
      <c r="BP207" s="63" t="s">
        <v>149</v>
      </c>
      <c r="BQ207" s="63" t="s">
        <v>149</v>
      </c>
      <c r="BR207" s="63" t="s">
        <v>203</v>
      </c>
      <c r="BS207" s="63" t="s">
        <v>203</v>
      </c>
      <c r="BT207" s="63" t="s">
        <v>203</v>
      </c>
      <c r="BU207" s="63" t="s">
        <v>203</v>
      </c>
      <c r="BV207" s="63" t="s">
        <v>203</v>
      </c>
      <c r="BW207" s="63" t="s">
        <v>149</v>
      </c>
      <c r="BX207" s="63" t="s">
        <v>203</v>
      </c>
      <c r="BY207" s="63" t="s">
        <v>149</v>
      </c>
      <c r="BZ207" s="63" t="s">
        <v>203</v>
      </c>
      <c r="CA207" s="63" t="s">
        <v>203</v>
      </c>
      <c r="CB207" s="63" t="s">
        <v>203</v>
      </c>
      <c r="CC207" s="63" t="s">
        <v>203</v>
      </c>
      <c r="CD207" s="63" t="s">
        <v>203</v>
      </c>
      <c r="CE207" s="63" t="s">
        <v>203</v>
      </c>
      <c r="CF207" s="63" t="s">
        <v>203</v>
      </c>
      <c r="CG207" s="63" t="s">
        <v>203</v>
      </c>
      <c r="CH207" s="63" t="s">
        <v>203</v>
      </c>
      <c r="CI207" s="63" t="s">
        <v>203</v>
      </c>
      <c r="CJ207" s="63" t="s">
        <v>203</v>
      </c>
      <c r="CK207" s="63" t="s">
        <v>203</v>
      </c>
      <c r="CL207" s="63" t="s">
        <v>203</v>
      </c>
      <c r="CM207" s="63" t="s">
        <v>203</v>
      </c>
      <c r="CN207" s="63" t="s">
        <v>203</v>
      </c>
      <c r="CO207" s="63" t="s">
        <v>203</v>
      </c>
      <c r="CP207" s="63" t="s">
        <v>203</v>
      </c>
      <c r="CQ207" s="63" t="s">
        <v>203</v>
      </c>
      <c r="CR207" s="63" t="s">
        <v>203</v>
      </c>
      <c r="CS207" s="63" t="s">
        <v>203</v>
      </c>
      <c r="CT207" s="63" t="s">
        <v>203</v>
      </c>
      <c r="CU207" s="63" t="s">
        <v>203</v>
      </c>
      <c r="CV207" s="63" t="s">
        <v>203</v>
      </c>
      <c r="CW207" s="63" t="s">
        <v>203</v>
      </c>
      <c r="CX207" s="63" t="s">
        <v>203</v>
      </c>
      <c r="CY207" s="63" t="s">
        <v>203</v>
      </c>
      <c r="CZ207" s="63" t="s">
        <v>203</v>
      </c>
      <c r="DA207" s="63" t="s">
        <v>203</v>
      </c>
      <c r="DB207" s="63" t="s">
        <v>203</v>
      </c>
      <c r="DC207" s="63" t="s">
        <v>203</v>
      </c>
      <c r="DD207" s="63" t="s">
        <v>203</v>
      </c>
      <c r="DE207" s="63" t="s">
        <v>203</v>
      </c>
      <c r="DF207" s="63" t="s">
        <v>203</v>
      </c>
      <c r="DG207" s="63" t="s">
        <v>203</v>
      </c>
      <c r="DH207" s="63" t="s">
        <v>203</v>
      </c>
      <c r="DI207" s="63" t="s">
        <v>203</v>
      </c>
      <c r="DJ207" s="63" t="s">
        <v>203</v>
      </c>
      <c r="DK207" s="63" t="s">
        <v>203</v>
      </c>
      <c r="DL207" s="63" t="s">
        <v>203</v>
      </c>
      <c r="DM207" s="63" t="s">
        <v>203</v>
      </c>
      <c r="DN207" s="63" t="s">
        <v>203</v>
      </c>
      <c r="DO207" s="63" t="s">
        <v>203</v>
      </c>
      <c r="DP207" s="63" t="s">
        <v>203</v>
      </c>
      <c r="DQ207" s="63" t="s">
        <v>203</v>
      </c>
      <c r="DR207" s="63" t="s">
        <v>203</v>
      </c>
      <c r="DS207" s="63" t="s">
        <v>203</v>
      </c>
      <c r="DT207" s="63" t="s">
        <v>203</v>
      </c>
      <c r="DU207" s="63" t="s">
        <v>203</v>
      </c>
      <c r="DV207" s="63" t="s">
        <v>203</v>
      </c>
      <c r="DW207" s="63" t="s">
        <v>203</v>
      </c>
      <c r="DX207" s="63" t="s">
        <v>203</v>
      </c>
      <c r="DY207" s="63" t="s">
        <v>203</v>
      </c>
      <c r="DZ207" s="63" t="s">
        <v>203</v>
      </c>
      <c r="EA207" s="63" t="s">
        <v>203</v>
      </c>
      <c r="EB207" s="63" t="s">
        <v>203</v>
      </c>
      <c r="EC207" s="63" t="s">
        <v>203</v>
      </c>
      <c r="ED207" s="63" t="s">
        <v>203</v>
      </c>
      <c r="EE207" s="63" t="s">
        <v>203</v>
      </c>
      <c r="EF207" s="63" t="s">
        <v>203</v>
      </c>
      <c r="EG207" s="63" t="s">
        <v>203</v>
      </c>
      <c r="EH207" s="63" t="s">
        <v>203</v>
      </c>
      <c r="EI207" s="63" t="s">
        <v>203</v>
      </c>
      <c r="EJ207" s="63" t="s">
        <v>203</v>
      </c>
      <c r="EK207" s="63" t="s">
        <v>203</v>
      </c>
      <c r="EL207" s="63" t="s">
        <v>1587</v>
      </c>
      <c r="EM207" s="63" t="s">
        <v>1605</v>
      </c>
      <c r="EN207" s="63" t="s">
        <v>1606</v>
      </c>
      <c r="EO207" s="63" t="s">
        <v>1607</v>
      </c>
      <c r="EP207" s="63" t="s">
        <v>1608</v>
      </c>
      <c r="EQ207" s="63" t="s">
        <v>1609</v>
      </c>
      <c r="ER207" s="66" t="s">
        <v>1610</v>
      </c>
      <c r="ES207" s="66" t="s">
        <v>1007</v>
      </c>
    </row>
    <row r="208" spans="1:234" s="2" customFormat="1" ht="22.5" customHeight="1" x14ac:dyDescent="0.35">
      <c r="A208" s="29">
        <v>206</v>
      </c>
      <c r="B208" s="63" t="s">
        <v>1611</v>
      </c>
      <c r="C208" s="67"/>
      <c r="D208" s="63" t="s">
        <v>846</v>
      </c>
      <c r="E208" s="63" t="s">
        <v>1594</v>
      </c>
      <c r="F208" s="63">
        <v>38</v>
      </c>
      <c r="G208" s="63">
        <v>3</v>
      </c>
      <c r="H208" s="63" t="s">
        <v>157</v>
      </c>
      <c r="I208" s="88" t="s">
        <v>210</v>
      </c>
      <c r="J208" s="64">
        <v>25000000</v>
      </c>
      <c r="K208" s="64">
        <v>20000000</v>
      </c>
      <c r="L208" s="63" t="s">
        <v>255</v>
      </c>
      <c r="M208" s="63" t="s">
        <v>147</v>
      </c>
      <c r="N208" s="63">
        <v>370</v>
      </c>
      <c r="O208" s="63">
        <v>3</v>
      </c>
      <c r="P208" s="63">
        <v>15</v>
      </c>
      <c r="Q208" s="63"/>
      <c r="R208" s="63" t="s">
        <v>149</v>
      </c>
      <c r="S208" s="63" t="s">
        <v>203</v>
      </c>
      <c r="T208" s="63" t="s">
        <v>149</v>
      </c>
      <c r="U208" s="63" t="s">
        <v>149</v>
      </c>
      <c r="V208" s="63" t="s">
        <v>203</v>
      </c>
      <c r="W208" s="63" t="s">
        <v>203</v>
      </c>
      <c r="X208" s="63" t="s">
        <v>149</v>
      </c>
      <c r="Y208" s="63" t="s">
        <v>149</v>
      </c>
      <c r="Z208" s="63" t="s">
        <v>149</v>
      </c>
      <c r="AA208" s="63" t="s">
        <v>149</v>
      </c>
      <c r="AB208" s="63" t="s">
        <v>149</v>
      </c>
      <c r="AC208" s="63" t="s">
        <v>149</v>
      </c>
      <c r="AD208" s="63" t="s">
        <v>149</v>
      </c>
      <c r="AE208" s="63" t="s">
        <v>149</v>
      </c>
      <c r="AF208" s="63" t="s">
        <v>149</v>
      </c>
      <c r="AG208" s="63" t="s">
        <v>149</v>
      </c>
      <c r="AH208" s="63" t="s">
        <v>149</v>
      </c>
      <c r="AI208" s="63" t="s">
        <v>149</v>
      </c>
      <c r="AJ208" s="63" t="s">
        <v>149</v>
      </c>
      <c r="AK208" s="63" t="s">
        <v>203</v>
      </c>
      <c r="AL208" s="63" t="s">
        <v>149</v>
      </c>
      <c r="AM208" s="63" t="s">
        <v>149</v>
      </c>
      <c r="AN208" s="63" t="s">
        <v>149</v>
      </c>
      <c r="AO208" s="63" t="s">
        <v>149</v>
      </c>
      <c r="AP208" s="63" t="s">
        <v>149</v>
      </c>
      <c r="AQ208" s="63" t="s">
        <v>149</v>
      </c>
      <c r="AR208" s="63" t="s">
        <v>149</v>
      </c>
      <c r="AS208" s="63" t="s">
        <v>149</v>
      </c>
      <c r="AT208" s="63" t="s">
        <v>149</v>
      </c>
      <c r="AU208" s="63" t="s">
        <v>203</v>
      </c>
      <c r="AV208" s="63" t="s">
        <v>149</v>
      </c>
      <c r="AW208" s="63" t="s">
        <v>203</v>
      </c>
      <c r="AX208" s="63" t="s">
        <v>149</v>
      </c>
      <c r="AY208" s="63" t="s">
        <v>149</v>
      </c>
      <c r="AZ208" s="63" t="s">
        <v>203</v>
      </c>
      <c r="BA208" s="63" t="s">
        <v>149</v>
      </c>
      <c r="BB208" s="63" t="s">
        <v>149</v>
      </c>
      <c r="BC208" s="60" t="s">
        <v>149</v>
      </c>
      <c r="BD208" s="63" t="s">
        <v>203</v>
      </c>
      <c r="BE208" s="63" t="s">
        <v>203</v>
      </c>
      <c r="BF208" s="63" t="s">
        <v>203</v>
      </c>
      <c r="BG208" s="63" t="s">
        <v>149</v>
      </c>
      <c r="BH208" s="63" t="s">
        <v>203</v>
      </c>
      <c r="BI208" s="63" t="s">
        <v>149</v>
      </c>
      <c r="BJ208" s="63" t="s">
        <v>149</v>
      </c>
      <c r="BK208" s="63" t="s">
        <v>149</v>
      </c>
      <c r="BL208" s="63" t="s">
        <v>149</v>
      </c>
      <c r="BM208" s="63" t="s">
        <v>149</v>
      </c>
      <c r="BN208" s="63" t="s">
        <v>203</v>
      </c>
      <c r="BO208" s="63" t="s">
        <v>203</v>
      </c>
      <c r="BP208" s="63" t="s">
        <v>203</v>
      </c>
      <c r="BQ208" s="63" t="s">
        <v>203</v>
      </c>
      <c r="BR208" s="63" t="s">
        <v>203</v>
      </c>
      <c r="BS208" s="63" t="s">
        <v>203</v>
      </c>
      <c r="BT208" s="63" t="s">
        <v>203</v>
      </c>
      <c r="BU208" s="63" t="s">
        <v>203</v>
      </c>
      <c r="BV208" s="63" t="s">
        <v>203</v>
      </c>
      <c r="BW208" s="63" t="s">
        <v>203</v>
      </c>
      <c r="BX208" s="63" t="s">
        <v>149</v>
      </c>
      <c r="BY208" s="63" t="s">
        <v>149</v>
      </c>
      <c r="BZ208" s="63" t="s">
        <v>149</v>
      </c>
      <c r="CA208" s="63" t="s">
        <v>149</v>
      </c>
      <c r="CB208" s="63" t="s">
        <v>149</v>
      </c>
      <c r="CC208" s="63" t="s">
        <v>149</v>
      </c>
      <c r="CD208" s="63" t="s">
        <v>149</v>
      </c>
      <c r="CE208" s="63" t="s">
        <v>149</v>
      </c>
      <c r="CF208" s="63" t="s">
        <v>149</v>
      </c>
      <c r="CG208" s="63" t="s">
        <v>149</v>
      </c>
      <c r="CH208" s="63" t="s">
        <v>149</v>
      </c>
      <c r="CI208" s="63" t="s">
        <v>149</v>
      </c>
      <c r="CJ208" s="63" t="s">
        <v>149</v>
      </c>
      <c r="CK208" s="63" t="s">
        <v>149</v>
      </c>
      <c r="CL208" s="63" t="s">
        <v>149</v>
      </c>
      <c r="CM208" s="63" t="s">
        <v>203</v>
      </c>
      <c r="CN208" s="63" t="s">
        <v>149</v>
      </c>
      <c r="CO208" s="63" t="s">
        <v>149</v>
      </c>
      <c r="CP208" s="63" t="s">
        <v>149</v>
      </c>
      <c r="CQ208" s="63" t="s">
        <v>149</v>
      </c>
      <c r="CR208" s="63" t="s">
        <v>149</v>
      </c>
      <c r="CS208" s="63" t="s">
        <v>149</v>
      </c>
      <c r="CT208" s="63" t="s">
        <v>149</v>
      </c>
      <c r="CU208" s="63" t="s">
        <v>149</v>
      </c>
      <c r="CV208" s="63" t="s">
        <v>203</v>
      </c>
      <c r="CW208" s="63" t="s">
        <v>203</v>
      </c>
      <c r="CX208" s="63" t="s">
        <v>203</v>
      </c>
      <c r="CY208" s="63" t="s">
        <v>149</v>
      </c>
      <c r="CZ208" s="63" t="s">
        <v>149</v>
      </c>
      <c r="DA208" s="63" t="s">
        <v>203</v>
      </c>
      <c r="DB208" s="63" t="s">
        <v>203</v>
      </c>
      <c r="DC208" s="63" t="s">
        <v>149</v>
      </c>
      <c r="DD208" s="63" t="s">
        <v>149</v>
      </c>
      <c r="DE208" s="63" t="s">
        <v>149</v>
      </c>
      <c r="DF208" s="63" t="s">
        <v>203</v>
      </c>
      <c r="DG208" s="63" t="s">
        <v>203</v>
      </c>
      <c r="DH208" s="63" t="s">
        <v>203</v>
      </c>
      <c r="DI208" s="63" t="s">
        <v>149</v>
      </c>
      <c r="DJ208" s="63" t="s">
        <v>149</v>
      </c>
      <c r="DK208" s="63" t="s">
        <v>149</v>
      </c>
      <c r="DL208" s="63" t="s">
        <v>149</v>
      </c>
      <c r="DM208" s="63" t="s">
        <v>203</v>
      </c>
      <c r="DN208" s="63" t="s">
        <v>203</v>
      </c>
      <c r="DO208" s="63" t="s">
        <v>149</v>
      </c>
      <c r="DP208" s="63" t="s">
        <v>149</v>
      </c>
      <c r="DQ208" s="63" t="s">
        <v>149</v>
      </c>
      <c r="DR208" s="63" t="s">
        <v>149</v>
      </c>
      <c r="DS208" s="63" t="s">
        <v>149</v>
      </c>
      <c r="DT208" s="63" t="s">
        <v>149</v>
      </c>
      <c r="DU208" s="63" t="s">
        <v>203</v>
      </c>
      <c r="DV208" s="63" t="s">
        <v>203</v>
      </c>
      <c r="DW208" s="63" t="s">
        <v>203</v>
      </c>
      <c r="DX208" s="63" t="s">
        <v>203</v>
      </c>
      <c r="DY208" s="63" t="s">
        <v>203</v>
      </c>
      <c r="DZ208" s="63" t="s">
        <v>149</v>
      </c>
      <c r="EA208" s="63" t="s">
        <v>149</v>
      </c>
      <c r="EB208" s="63" t="s">
        <v>149</v>
      </c>
      <c r="EC208" s="63" t="s">
        <v>149</v>
      </c>
      <c r="ED208" s="63" t="s">
        <v>149</v>
      </c>
      <c r="EE208" s="63" t="s">
        <v>149</v>
      </c>
      <c r="EF208" s="63" t="s">
        <v>203</v>
      </c>
      <c r="EG208" s="63" t="s">
        <v>149</v>
      </c>
      <c r="EH208" s="63" t="s">
        <v>149</v>
      </c>
      <c r="EI208" s="63" t="s">
        <v>203</v>
      </c>
      <c r="EJ208" s="63" t="s">
        <v>203</v>
      </c>
      <c r="EK208" s="63" t="s">
        <v>149</v>
      </c>
      <c r="EL208" s="66" t="s">
        <v>1612</v>
      </c>
      <c r="EM208" s="63" t="s">
        <v>1613</v>
      </c>
      <c r="EN208" s="63" t="s">
        <v>1614</v>
      </c>
      <c r="EO208" s="63" t="s">
        <v>1615</v>
      </c>
      <c r="EP208" s="63" t="s">
        <v>1616</v>
      </c>
      <c r="EQ208" s="63" t="s">
        <v>1617</v>
      </c>
      <c r="ER208" s="66" t="s">
        <v>1618</v>
      </c>
      <c r="ES208" s="63" t="s">
        <v>1007</v>
      </c>
    </row>
    <row r="209" spans="1:149" s="2" customFormat="1" ht="22.5" customHeight="1" x14ac:dyDescent="0.35">
      <c r="A209" s="29">
        <v>207</v>
      </c>
      <c r="B209" s="63" t="s">
        <v>1619</v>
      </c>
      <c r="C209" s="67"/>
      <c r="D209" s="63" t="s">
        <v>1620</v>
      </c>
      <c r="E209" s="66" t="s">
        <v>1621</v>
      </c>
      <c r="F209" s="63">
        <v>56</v>
      </c>
      <c r="G209" s="63">
        <v>4</v>
      </c>
      <c r="H209" s="63" t="s">
        <v>157</v>
      </c>
      <c r="I209" s="63" t="s">
        <v>172</v>
      </c>
      <c r="J209" s="64">
        <v>15000000</v>
      </c>
      <c r="K209" s="64">
        <v>9000000</v>
      </c>
      <c r="L209" s="63" t="s">
        <v>201</v>
      </c>
      <c r="M209" s="63" t="s">
        <v>147</v>
      </c>
      <c r="N209" s="63">
        <v>650</v>
      </c>
      <c r="O209" s="63" t="s">
        <v>1622</v>
      </c>
      <c r="P209" s="63">
        <v>35</v>
      </c>
      <c r="Q209" s="63"/>
      <c r="R209" s="63" t="s">
        <v>390</v>
      </c>
      <c r="S209" s="63" t="s">
        <v>390</v>
      </c>
      <c r="T209" s="63" t="s">
        <v>390</v>
      </c>
      <c r="U209" s="63" t="s">
        <v>390</v>
      </c>
      <c r="V209" s="63" t="s">
        <v>390</v>
      </c>
      <c r="W209" s="63" t="s">
        <v>390</v>
      </c>
      <c r="X209" s="63" t="s">
        <v>390</v>
      </c>
      <c r="Y209" s="63" t="s">
        <v>390</v>
      </c>
      <c r="Z209" s="63" t="s">
        <v>390</v>
      </c>
      <c r="AA209" s="63" t="s">
        <v>390</v>
      </c>
      <c r="AB209" s="63" t="s">
        <v>390</v>
      </c>
      <c r="AC209" s="63" t="s">
        <v>390</v>
      </c>
      <c r="AD209" s="63" t="s">
        <v>390</v>
      </c>
      <c r="AE209" s="63" t="s">
        <v>390</v>
      </c>
      <c r="AF209" s="63" t="s">
        <v>390</v>
      </c>
      <c r="AG209" s="63" t="s">
        <v>390</v>
      </c>
      <c r="AH209" s="63" t="s">
        <v>390</v>
      </c>
      <c r="AI209" s="63" t="s">
        <v>390</v>
      </c>
      <c r="AJ209" s="63" t="s">
        <v>390</v>
      </c>
      <c r="AK209" s="63" t="s">
        <v>323</v>
      </c>
      <c r="AL209" s="63" t="s">
        <v>323</v>
      </c>
      <c r="AM209" s="63" t="s">
        <v>323</v>
      </c>
      <c r="AN209" s="63" t="s">
        <v>323</v>
      </c>
      <c r="AO209" s="63" t="s">
        <v>323</v>
      </c>
      <c r="AP209" s="63" t="s">
        <v>149</v>
      </c>
      <c r="AQ209" s="63" t="s">
        <v>149</v>
      </c>
      <c r="AR209" s="63" t="s">
        <v>203</v>
      </c>
      <c r="AS209" s="63" t="s">
        <v>149</v>
      </c>
      <c r="AT209" s="63" t="s">
        <v>203</v>
      </c>
      <c r="AU209" s="63" t="s">
        <v>203</v>
      </c>
      <c r="AV209" s="63" t="s">
        <v>203</v>
      </c>
      <c r="AW209" s="63" t="s">
        <v>203</v>
      </c>
      <c r="AX209" s="63" t="s">
        <v>203</v>
      </c>
      <c r="AY209" s="63" t="s">
        <v>203</v>
      </c>
      <c r="AZ209" s="63" t="s">
        <v>203</v>
      </c>
      <c r="BA209" s="63" t="s">
        <v>203</v>
      </c>
      <c r="BB209" s="63" t="s">
        <v>203</v>
      </c>
      <c r="BC209" s="60" t="s">
        <v>149</v>
      </c>
      <c r="BD209" s="63" t="s">
        <v>203</v>
      </c>
      <c r="BE209" s="63" t="s">
        <v>203</v>
      </c>
      <c r="BF209" s="63" t="s">
        <v>203</v>
      </c>
      <c r="BG209" s="63" t="s">
        <v>149</v>
      </c>
      <c r="BH209" s="63" t="s">
        <v>149</v>
      </c>
      <c r="BI209" s="63" t="s">
        <v>149</v>
      </c>
      <c r="BJ209" s="63" t="s">
        <v>149</v>
      </c>
      <c r="BK209" s="63" t="s">
        <v>149</v>
      </c>
      <c r="BL209" s="63" t="s">
        <v>149</v>
      </c>
      <c r="BM209" s="63" t="s">
        <v>149</v>
      </c>
      <c r="BN209" s="63" t="s">
        <v>149</v>
      </c>
      <c r="BO209" s="63" t="s">
        <v>149</v>
      </c>
      <c r="BP209" s="63" t="s">
        <v>149</v>
      </c>
      <c r="BQ209" s="63" t="s">
        <v>149</v>
      </c>
      <c r="BR209" s="63" t="s">
        <v>149</v>
      </c>
      <c r="BS209" s="63" t="s">
        <v>149</v>
      </c>
      <c r="BT209" s="63" t="s">
        <v>149</v>
      </c>
      <c r="BU209" s="63" t="s">
        <v>149</v>
      </c>
      <c r="BV209" s="63" t="s">
        <v>149</v>
      </c>
      <c r="BW209" s="63" t="s">
        <v>149</v>
      </c>
      <c r="BX209" s="63" t="s">
        <v>149</v>
      </c>
      <c r="BY209" s="63" t="s">
        <v>149</v>
      </c>
      <c r="BZ209" s="63" t="s">
        <v>149</v>
      </c>
      <c r="CA209" s="63" t="s">
        <v>149</v>
      </c>
      <c r="CB209" s="63" t="s">
        <v>149</v>
      </c>
      <c r="CC209" s="63" t="s">
        <v>149</v>
      </c>
      <c r="CD209" s="63" t="s">
        <v>149</v>
      </c>
      <c r="CE209" s="63" t="s">
        <v>149</v>
      </c>
      <c r="CF209" s="63" t="s">
        <v>149</v>
      </c>
      <c r="CG209" s="63" t="s">
        <v>149</v>
      </c>
      <c r="CH209" s="63" t="s">
        <v>149</v>
      </c>
      <c r="CI209" s="63" t="s">
        <v>149</v>
      </c>
      <c r="CJ209" s="63" t="s">
        <v>149</v>
      </c>
      <c r="CK209" s="63" t="s">
        <v>149</v>
      </c>
      <c r="CL209" s="63" t="s">
        <v>203</v>
      </c>
      <c r="CM209" s="63" t="s">
        <v>203</v>
      </c>
      <c r="CN209" s="63" t="s">
        <v>203</v>
      </c>
      <c r="CO209" s="63" t="s">
        <v>203</v>
      </c>
      <c r="CP209" s="63" t="s">
        <v>203</v>
      </c>
      <c r="CQ209" s="63" t="s">
        <v>203</v>
      </c>
      <c r="CR209" s="63" t="s">
        <v>203</v>
      </c>
      <c r="CS209" s="63" t="s">
        <v>203</v>
      </c>
      <c r="CT209" s="63" t="s">
        <v>203</v>
      </c>
      <c r="CU209" s="63" t="s">
        <v>203</v>
      </c>
      <c r="CV209" s="63" t="s">
        <v>203</v>
      </c>
      <c r="CW209" s="63" t="s">
        <v>203</v>
      </c>
      <c r="CX209" s="63" t="s">
        <v>203</v>
      </c>
      <c r="CY209" s="63" t="s">
        <v>149</v>
      </c>
      <c r="CZ209" s="63" t="s">
        <v>149</v>
      </c>
      <c r="DA209" s="63" t="s">
        <v>149</v>
      </c>
      <c r="DB209" s="63" t="s">
        <v>203</v>
      </c>
      <c r="DC209" s="63" t="s">
        <v>203</v>
      </c>
      <c r="DD209" s="63" t="s">
        <v>203</v>
      </c>
      <c r="DE209" s="63" t="s">
        <v>203</v>
      </c>
      <c r="DF209" s="63" t="s">
        <v>203</v>
      </c>
      <c r="DG209" s="63" t="s">
        <v>203</v>
      </c>
      <c r="DH209" s="63" t="s">
        <v>203</v>
      </c>
      <c r="DI209" s="63" t="s">
        <v>149</v>
      </c>
      <c r="DJ209" s="63" t="s">
        <v>203</v>
      </c>
      <c r="DK209" s="63" t="s">
        <v>203</v>
      </c>
      <c r="DL209" s="63" t="s">
        <v>203</v>
      </c>
      <c r="DM209" s="63" t="s">
        <v>203</v>
      </c>
      <c r="DN209" s="63" t="s">
        <v>203</v>
      </c>
      <c r="DO209" s="63" t="s">
        <v>203</v>
      </c>
      <c r="DP209" s="63" t="s">
        <v>203</v>
      </c>
      <c r="DQ209" s="63" t="s">
        <v>203</v>
      </c>
      <c r="DR209" s="63" t="s">
        <v>149</v>
      </c>
      <c r="DS209" s="63" t="s">
        <v>149</v>
      </c>
      <c r="DT209" s="63" t="s">
        <v>203</v>
      </c>
      <c r="DU209" s="63" t="s">
        <v>149</v>
      </c>
      <c r="DV209" s="63" t="s">
        <v>203</v>
      </c>
      <c r="DW209" s="63" t="s">
        <v>203</v>
      </c>
      <c r="DX209" s="63" t="s">
        <v>203</v>
      </c>
      <c r="DY209" s="63" t="s">
        <v>203</v>
      </c>
      <c r="DZ209" s="63" t="s">
        <v>149</v>
      </c>
      <c r="EA209" s="63" t="s">
        <v>203</v>
      </c>
      <c r="EB209" s="63" t="s">
        <v>149</v>
      </c>
      <c r="EC209" s="63" t="s">
        <v>203</v>
      </c>
      <c r="ED209" s="63" t="s">
        <v>203</v>
      </c>
      <c r="EE209" s="63" t="s">
        <v>203</v>
      </c>
      <c r="EF209" s="63" t="s">
        <v>203</v>
      </c>
      <c r="EG209" s="63" t="s">
        <v>203</v>
      </c>
      <c r="EH209" s="63" t="s">
        <v>203</v>
      </c>
      <c r="EI209" s="63" t="s">
        <v>203</v>
      </c>
      <c r="EJ209" s="63" t="s">
        <v>203</v>
      </c>
      <c r="EK209" s="63" t="s">
        <v>149</v>
      </c>
      <c r="EL209" s="66" t="s">
        <v>1623</v>
      </c>
      <c r="EM209" s="63" t="s">
        <v>1624</v>
      </c>
      <c r="EN209" s="63" t="s">
        <v>1625</v>
      </c>
      <c r="EO209" s="63" t="s">
        <v>1626</v>
      </c>
      <c r="EP209" s="63" t="s">
        <v>1627</v>
      </c>
      <c r="EQ209" s="63" t="s">
        <v>1628</v>
      </c>
      <c r="ER209" s="63" t="s">
        <v>1629</v>
      </c>
      <c r="ES209" s="63" t="s">
        <v>1007</v>
      </c>
    </row>
    <row r="210" spans="1:149" s="2" customFormat="1" ht="22.5" customHeight="1" x14ac:dyDescent="0.35">
      <c r="A210" s="29">
        <v>208</v>
      </c>
      <c r="B210" s="63" t="s">
        <v>1630</v>
      </c>
      <c r="C210" s="67"/>
      <c r="D210" s="63" t="s">
        <v>846</v>
      </c>
      <c r="E210" s="63" t="s">
        <v>1631</v>
      </c>
      <c r="F210" s="63">
        <v>45</v>
      </c>
      <c r="G210" s="63">
        <v>5</v>
      </c>
      <c r="H210" s="63" t="s">
        <v>157</v>
      </c>
      <c r="I210" s="63" t="s">
        <v>172</v>
      </c>
      <c r="J210" s="64">
        <v>20000000</v>
      </c>
      <c r="K210" s="64">
        <v>15000000</v>
      </c>
      <c r="L210" s="63" t="s">
        <v>255</v>
      </c>
      <c r="M210" s="63" t="s">
        <v>147</v>
      </c>
      <c r="N210" s="63">
        <v>375</v>
      </c>
      <c r="O210" s="63" t="s">
        <v>212</v>
      </c>
      <c r="P210" s="63">
        <v>20</v>
      </c>
      <c r="Q210" s="63"/>
      <c r="R210" s="63" t="s">
        <v>149</v>
      </c>
      <c r="S210" s="63" t="s">
        <v>203</v>
      </c>
      <c r="T210" s="63" t="s">
        <v>149</v>
      </c>
      <c r="U210" s="63" t="s">
        <v>149</v>
      </c>
      <c r="V210" s="63" t="s">
        <v>203</v>
      </c>
      <c r="W210" s="63" t="s">
        <v>149</v>
      </c>
      <c r="X210" s="63" t="s">
        <v>149</v>
      </c>
      <c r="Y210" s="63" t="s">
        <v>149</v>
      </c>
      <c r="Z210" s="63" t="s">
        <v>203</v>
      </c>
      <c r="AA210" s="63" t="s">
        <v>149</v>
      </c>
      <c r="AB210" s="63" t="s">
        <v>149</v>
      </c>
      <c r="AC210" s="63" t="s">
        <v>149</v>
      </c>
      <c r="AD210" s="63" t="s">
        <v>149</v>
      </c>
      <c r="AE210" s="66" t="s">
        <v>149</v>
      </c>
      <c r="AF210" s="63" t="s">
        <v>149</v>
      </c>
      <c r="AG210" s="63" t="s">
        <v>149</v>
      </c>
      <c r="AH210" s="63" t="s">
        <v>149</v>
      </c>
      <c r="AI210" s="63" t="s">
        <v>149</v>
      </c>
      <c r="AJ210" s="63" t="s">
        <v>149</v>
      </c>
      <c r="AK210" s="63" t="s">
        <v>149</v>
      </c>
      <c r="AL210" s="63" t="s">
        <v>149</v>
      </c>
      <c r="AM210" s="63" t="s">
        <v>149</v>
      </c>
      <c r="AN210" s="63" t="s">
        <v>149</v>
      </c>
      <c r="AO210" s="63" t="s">
        <v>149</v>
      </c>
      <c r="AP210" s="63" t="s">
        <v>149</v>
      </c>
      <c r="AQ210" s="63" t="s">
        <v>149</v>
      </c>
      <c r="AR210" s="63" t="s">
        <v>149</v>
      </c>
      <c r="AS210" s="63" t="s">
        <v>149</v>
      </c>
      <c r="AT210" s="63" t="s">
        <v>149</v>
      </c>
      <c r="AU210" s="63" t="s">
        <v>149</v>
      </c>
      <c r="AV210" s="63" t="s">
        <v>149</v>
      </c>
      <c r="AW210" s="63" t="s">
        <v>149</v>
      </c>
      <c r="AX210" s="63" t="s">
        <v>149</v>
      </c>
      <c r="AY210" s="63" t="s">
        <v>149</v>
      </c>
      <c r="AZ210" s="63" t="s">
        <v>149</v>
      </c>
      <c r="BA210" s="63"/>
      <c r="BB210" s="63" t="s">
        <v>149</v>
      </c>
      <c r="BC210" s="60" t="s">
        <v>149</v>
      </c>
      <c r="BD210" s="63" t="s">
        <v>149</v>
      </c>
      <c r="BE210" s="63" t="s">
        <v>149</v>
      </c>
      <c r="BF210" s="63" t="s">
        <v>149</v>
      </c>
      <c r="BG210" s="63" t="s">
        <v>149</v>
      </c>
      <c r="BH210" s="63" t="s">
        <v>149</v>
      </c>
      <c r="BI210" s="63" t="s">
        <v>149</v>
      </c>
      <c r="BJ210" s="63" t="s">
        <v>149</v>
      </c>
      <c r="BK210" s="63" t="s">
        <v>149</v>
      </c>
      <c r="BL210" s="63" t="s">
        <v>149</v>
      </c>
      <c r="BM210" s="63" t="s">
        <v>149</v>
      </c>
      <c r="BN210" s="63" t="s">
        <v>149</v>
      </c>
      <c r="BO210" s="63" t="s">
        <v>149</v>
      </c>
      <c r="BP210" s="63" t="s">
        <v>149</v>
      </c>
      <c r="BQ210" s="63"/>
      <c r="BR210" s="63" t="s">
        <v>149</v>
      </c>
      <c r="BS210" s="63" t="s">
        <v>149</v>
      </c>
      <c r="BT210" s="63" t="s">
        <v>149</v>
      </c>
      <c r="BU210" s="63" t="s">
        <v>149</v>
      </c>
      <c r="BV210" s="63" t="s">
        <v>149</v>
      </c>
      <c r="BW210" s="63" t="s">
        <v>323</v>
      </c>
      <c r="BX210" s="63" t="s">
        <v>149</v>
      </c>
      <c r="BY210" s="63" t="s">
        <v>149</v>
      </c>
      <c r="BZ210" s="63" t="s">
        <v>149</v>
      </c>
      <c r="CA210" s="63" t="s">
        <v>149</v>
      </c>
      <c r="CB210" s="63" t="s">
        <v>149</v>
      </c>
      <c r="CC210" s="63" t="s">
        <v>149</v>
      </c>
      <c r="CD210" s="63" t="s">
        <v>149</v>
      </c>
      <c r="CE210" s="63" t="s">
        <v>149</v>
      </c>
      <c r="CF210" s="63" t="s">
        <v>203</v>
      </c>
      <c r="CG210" s="63" t="s">
        <v>149</v>
      </c>
      <c r="CH210" s="63" t="s">
        <v>149</v>
      </c>
      <c r="CI210" s="63" t="s">
        <v>323</v>
      </c>
      <c r="CJ210" s="63" t="s">
        <v>149</v>
      </c>
      <c r="CK210" s="63" t="s">
        <v>203</v>
      </c>
      <c r="CL210" s="63" t="s">
        <v>203</v>
      </c>
      <c r="CM210" s="63" t="s">
        <v>149</v>
      </c>
      <c r="CN210" s="63" t="s">
        <v>203</v>
      </c>
      <c r="CO210" s="63" t="s">
        <v>149</v>
      </c>
      <c r="CP210" s="63" t="s">
        <v>203</v>
      </c>
      <c r="CQ210" s="63" t="s">
        <v>149</v>
      </c>
      <c r="CR210" s="63" t="s">
        <v>203</v>
      </c>
      <c r="CS210" s="63" t="s">
        <v>323</v>
      </c>
      <c r="CT210" s="63" t="s">
        <v>323</v>
      </c>
      <c r="CU210" s="63" t="s">
        <v>149</v>
      </c>
      <c r="CV210" s="63" t="s">
        <v>323</v>
      </c>
      <c r="CW210" s="63" t="s">
        <v>323</v>
      </c>
      <c r="CX210" s="63" t="s">
        <v>149</v>
      </c>
      <c r="CY210" s="63" t="s">
        <v>149</v>
      </c>
      <c r="CZ210" s="63" t="s">
        <v>203</v>
      </c>
      <c r="DA210" s="63" t="s">
        <v>323</v>
      </c>
      <c r="DB210" s="63" t="s">
        <v>203</v>
      </c>
      <c r="DC210" s="63" t="s">
        <v>203</v>
      </c>
      <c r="DD210" s="63" t="s">
        <v>149</v>
      </c>
      <c r="DE210" s="63" t="s">
        <v>149</v>
      </c>
      <c r="DF210" s="63" t="s">
        <v>149</v>
      </c>
      <c r="DG210" s="63" t="s">
        <v>149</v>
      </c>
      <c r="DH210" s="63" t="s">
        <v>149</v>
      </c>
      <c r="DI210" s="63" t="s">
        <v>323</v>
      </c>
      <c r="DJ210" s="63" t="s">
        <v>149</v>
      </c>
      <c r="DK210" s="63" t="s">
        <v>149</v>
      </c>
      <c r="DL210" s="63" t="s">
        <v>149</v>
      </c>
      <c r="DM210" s="63" t="s">
        <v>149</v>
      </c>
      <c r="DN210" s="63" t="s">
        <v>149</v>
      </c>
      <c r="DO210" s="63" t="s">
        <v>203</v>
      </c>
      <c r="DP210" s="63" t="s">
        <v>149</v>
      </c>
      <c r="DQ210" s="63" t="s">
        <v>149</v>
      </c>
      <c r="DR210" s="63" t="s">
        <v>149</v>
      </c>
      <c r="DS210" s="63" t="s">
        <v>149</v>
      </c>
      <c r="DT210" s="63" t="s">
        <v>203</v>
      </c>
      <c r="DU210" s="63" t="s">
        <v>149</v>
      </c>
      <c r="DV210" s="63" t="s">
        <v>149</v>
      </c>
      <c r="DW210" s="63" t="s">
        <v>149</v>
      </c>
      <c r="DX210" s="63" t="s">
        <v>149</v>
      </c>
      <c r="DY210" s="63" t="s">
        <v>203</v>
      </c>
      <c r="DZ210" s="63" t="s">
        <v>149</v>
      </c>
      <c r="EA210" s="63" t="s">
        <v>203</v>
      </c>
      <c r="EB210" s="63" t="s">
        <v>149</v>
      </c>
      <c r="EC210" s="63" t="s">
        <v>203</v>
      </c>
      <c r="ED210" s="63" t="s">
        <v>149</v>
      </c>
      <c r="EE210" s="63" t="s">
        <v>203</v>
      </c>
      <c r="EF210" s="63" t="s">
        <v>149</v>
      </c>
      <c r="EG210" s="63" t="s">
        <v>203</v>
      </c>
      <c r="EH210" s="63" t="s">
        <v>323</v>
      </c>
      <c r="EI210" s="63" t="s">
        <v>149</v>
      </c>
      <c r="EJ210" s="63" t="s">
        <v>149</v>
      </c>
      <c r="EK210" s="63" t="s">
        <v>149</v>
      </c>
      <c r="EL210" s="63" t="s">
        <v>1632</v>
      </c>
      <c r="EM210" s="63" t="s">
        <v>1633</v>
      </c>
      <c r="EN210" s="63" t="s">
        <v>1634</v>
      </c>
      <c r="EO210" s="63" t="s">
        <v>1635</v>
      </c>
      <c r="EP210" s="63" t="s">
        <v>1636</v>
      </c>
      <c r="EQ210" s="63" t="s">
        <v>1637</v>
      </c>
      <c r="ER210" s="63" t="s">
        <v>1638</v>
      </c>
      <c r="ES210" s="63" t="s">
        <v>1007</v>
      </c>
    </row>
    <row r="211" spans="1:149" s="2" customFormat="1" ht="22.5" customHeight="1" x14ac:dyDescent="0.35">
      <c r="A211" s="29">
        <v>209</v>
      </c>
      <c r="B211" s="63" t="s">
        <v>1639</v>
      </c>
      <c r="C211" s="67"/>
      <c r="D211" s="63" t="s">
        <v>846</v>
      </c>
      <c r="E211" s="63" t="s">
        <v>1640</v>
      </c>
      <c r="F211" s="63">
        <v>43</v>
      </c>
      <c r="G211" s="63">
        <v>3</v>
      </c>
      <c r="H211" s="63" t="s">
        <v>157</v>
      </c>
      <c r="I211" s="63" t="s">
        <v>210</v>
      </c>
      <c r="J211" s="64">
        <v>7000000</v>
      </c>
      <c r="K211" s="64">
        <v>5000000</v>
      </c>
      <c r="L211" s="63" t="s">
        <v>370</v>
      </c>
      <c r="M211" s="63" t="s">
        <v>147</v>
      </c>
      <c r="N211" s="63">
        <v>500</v>
      </c>
      <c r="O211" s="63" t="s">
        <v>1641</v>
      </c>
      <c r="P211" s="63">
        <v>30</v>
      </c>
      <c r="Q211" s="63"/>
      <c r="R211" s="63" t="s">
        <v>390</v>
      </c>
      <c r="S211" s="63" t="s">
        <v>149</v>
      </c>
      <c r="T211" s="63" t="s">
        <v>203</v>
      </c>
      <c r="U211" s="63" t="s">
        <v>203</v>
      </c>
      <c r="V211" s="63" t="s">
        <v>203</v>
      </c>
      <c r="W211" s="63" t="s">
        <v>203</v>
      </c>
      <c r="X211" s="63" t="s">
        <v>203</v>
      </c>
      <c r="Y211" s="63" t="s">
        <v>1642</v>
      </c>
      <c r="Z211" s="63" t="s">
        <v>149</v>
      </c>
      <c r="AA211" s="63" t="s">
        <v>203</v>
      </c>
      <c r="AB211" s="63" t="s">
        <v>149</v>
      </c>
      <c r="AC211" s="63" t="s">
        <v>149</v>
      </c>
      <c r="AD211" s="63" t="s">
        <v>149</v>
      </c>
      <c r="AE211" s="66" t="s">
        <v>149</v>
      </c>
      <c r="AF211" s="63" t="s">
        <v>149</v>
      </c>
      <c r="AG211" s="63" t="s">
        <v>149</v>
      </c>
      <c r="AH211" s="63" t="s">
        <v>149</v>
      </c>
      <c r="AI211" s="63" t="s">
        <v>149</v>
      </c>
      <c r="AJ211" s="63" t="s">
        <v>149</v>
      </c>
      <c r="AK211" s="63" t="s">
        <v>323</v>
      </c>
      <c r="AL211" s="63" t="s">
        <v>149</v>
      </c>
      <c r="AM211" s="63" t="s">
        <v>149</v>
      </c>
      <c r="AN211" s="63" t="s">
        <v>323</v>
      </c>
      <c r="AO211" s="63" t="s">
        <v>149</v>
      </c>
      <c r="AP211" s="63" t="s">
        <v>149</v>
      </c>
      <c r="AQ211" s="63" t="s">
        <v>149</v>
      </c>
      <c r="AR211" s="63" t="s">
        <v>149</v>
      </c>
      <c r="AS211" s="63" t="s">
        <v>149</v>
      </c>
      <c r="AT211" s="63" t="s">
        <v>323</v>
      </c>
      <c r="AU211" s="63" t="s">
        <v>149</v>
      </c>
      <c r="AV211" s="63" t="s">
        <v>149</v>
      </c>
      <c r="AW211" s="63" t="s">
        <v>323</v>
      </c>
      <c r="AX211" s="63" t="s">
        <v>323</v>
      </c>
      <c r="AY211" s="63" t="s">
        <v>323</v>
      </c>
      <c r="AZ211" s="63" t="s">
        <v>323</v>
      </c>
      <c r="BA211" s="63" t="s">
        <v>323</v>
      </c>
      <c r="BB211" s="63" t="s">
        <v>149</v>
      </c>
      <c r="BC211" s="60" t="s">
        <v>149</v>
      </c>
      <c r="BD211" s="63" t="s">
        <v>149</v>
      </c>
      <c r="BE211" s="63" t="s">
        <v>149</v>
      </c>
      <c r="BF211" s="63" t="s">
        <v>390</v>
      </c>
      <c r="BG211" s="63" t="s">
        <v>203</v>
      </c>
      <c r="BH211" s="63" t="s">
        <v>149</v>
      </c>
      <c r="BI211" s="63" t="s">
        <v>149</v>
      </c>
      <c r="BJ211" s="63" t="s">
        <v>149</v>
      </c>
      <c r="BK211" s="63" t="s">
        <v>149</v>
      </c>
      <c r="BL211" s="63" t="s">
        <v>203</v>
      </c>
      <c r="BM211" s="63" t="s">
        <v>203</v>
      </c>
      <c r="BN211" s="63" t="s">
        <v>149</v>
      </c>
      <c r="BO211" s="63" t="s">
        <v>149</v>
      </c>
      <c r="BP211" s="63" t="s">
        <v>323</v>
      </c>
      <c r="BQ211" s="63" t="s">
        <v>390</v>
      </c>
      <c r="BR211" s="63" t="s">
        <v>390</v>
      </c>
      <c r="BS211" s="63" t="s">
        <v>149</v>
      </c>
      <c r="BT211" s="63" t="s">
        <v>323</v>
      </c>
      <c r="BU211" s="63" t="s">
        <v>323</v>
      </c>
      <c r="BV211" s="63" t="s">
        <v>149</v>
      </c>
      <c r="BW211" s="63" t="s">
        <v>390</v>
      </c>
      <c r="BX211" s="63" t="s">
        <v>390</v>
      </c>
      <c r="BY211" s="63" t="s">
        <v>390</v>
      </c>
      <c r="BZ211" s="63" t="s">
        <v>390</v>
      </c>
      <c r="CA211" s="63" t="s">
        <v>390</v>
      </c>
      <c r="CB211" s="63" t="s">
        <v>390</v>
      </c>
      <c r="CC211" s="63" t="s">
        <v>390</v>
      </c>
      <c r="CD211" s="63" t="s">
        <v>390</v>
      </c>
      <c r="CE211" s="63" t="s">
        <v>149</v>
      </c>
      <c r="CF211" s="63" t="s">
        <v>149</v>
      </c>
      <c r="CG211" s="63" t="s">
        <v>149</v>
      </c>
      <c r="CH211" s="63" t="s">
        <v>149</v>
      </c>
      <c r="CI211" s="63" t="s">
        <v>149</v>
      </c>
      <c r="CJ211" s="63" t="s">
        <v>149</v>
      </c>
      <c r="CK211" s="63" t="s">
        <v>203</v>
      </c>
      <c r="CL211" s="63" t="s">
        <v>149</v>
      </c>
      <c r="CM211" s="63" t="s">
        <v>149</v>
      </c>
      <c r="CN211" s="63" t="s">
        <v>149</v>
      </c>
      <c r="CO211" s="63" t="s">
        <v>203</v>
      </c>
      <c r="CP211" s="63" t="s">
        <v>149</v>
      </c>
      <c r="CQ211" s="63" t="s">
        <v>149</v>
      </c>
      <c r="CR211" s="63" t="s">
        <v>149</v>
      </c>
      <c r="CS211" s="63" t="s">
        <v>323</v>
      </c>
      <c r="CT211" s="63" t="s">
        <v>323</v>
      </c>
      <c r="CU211" s="63" t="s">
        <v>149</v>
      </c>
      <c r="CV211" s="63" t="s">
        <v>323</v>
      </c>
      <c r="CW211" s="63" t="s">
        <v>149</v>
      </c>
      <c r="CX211" s="63" t="s">
        <v>323</v>
      </c>
      <c r="CY211" s="63" t="s">
        <v>390</v>
      </c>
      <c r="CZ211" s="63" t="s">
        <v>390</v>
      </c>
      <c r="DA211" s="63" t="s">
        <v>390</v>
      </c>
      <c r="DB211" s="63" t="s">
        <v>390</v>
      </c>
      <c r="DC211" s="63" t="s">
        <v>390</v>
      </c>
      <c r="DD211" s="63" t="s">
        <v>390</v>
      </c>
      <c r="DE211" s="63" t="s">
        <v>390</v>
      </c>
      <c r="DF211" s="63" t="s">
        <v>390</v>
      </c>
      <c r="DG211" s="63" t="s">
        <v>390</v>
      </c>
      <c r="DH211" s="63" t="s">
        <v>390</v>
      </c>
      <c r="DI211" s="63" t="s">
        <v>390</v>
      </c>
      <c r="DJ211" s="63" t="s">
        <v>323</v>
      </c>
      <c r="DK211" s="63" t="s">
        <v>323</v>
      </c>
      <c r="DL211" s="63" t="s">
        <v>323</v>
      </c>
      <c r="DM211" s="63" t="s">
        <v>323</v>
      </c>
      <c r="DN211" s="63" t="s">
        <v>323</v>
      </c>
      <c r="DO211" s="63" t="s">
        <v>149</v>
      </c>
      <c r="DP211" s="63" t="s">
        <v>149</v>
      </c>
      <c r="DQ211" s="63" t="s">
        <v>149</v>
      </c>
      <c r="DR211" s="63" t="s">
        <v>323</v>
      </c>
      <c r="DS211" s="63" t="s">
        <v>149</v>
      </c>
      <c r="DT211" s="63" t="s">
        <v>149</v>
      </c>
      <c r="DU211" s="63" t="s">
        <v>323</v>
      </c>
      <c r="DV211" s="63" t="s">
        <v>323</v>
      </c>
      <c r="DW211" s="63" t="s">
        <v>323</v>
      </c>
      <c r="DX211" s="63" t="s">
        <v>323</v>
      </c>
      <c r="DY211" s="63" t="s">
        <v>323</v>
      </c>
      <c r="DZ211" s="63" t="s">
        <v>323</v>
      </c>
      <c r="EA211" s="63" t="s">
        <v>323</v>
      </c>
      <c r="EB211" s="63" t="s">
        <v>323</v>
      </c>
      <c r="EC211" s="63" t="s">
        <v>149</v>
      </c>
      <c r="ED211" s="63" t="s">
        <v>149</v>
      </c>
      <c r="EE211" s="63" t="s">
        <v>149</v>
      </c>
      <c r="EF211" s="63" t="s">
        <v>149</v>
      </c>
      <c r="EG211" s="63" t="s">
        <v>149</v>
      </c>
      <c r="EH211" s="63" t="s">
        <v>149</v>
      </c>
      <c r="EI211" s="63" t="s">
        <v>149</v>
      </c>
      <c r="EJ211" s="63" t="s">
        <v>149</v>
      </c>
      <c r="EK211" s="63"/>
      <c r="EL211" s="66" t="s">
        <v>1643</v>
      </c>
      <c r="EM211" s="63" t="s">
        <v>1644</v>
      </c>
      <c r="EN211" s="63" t="s">
        <v>1645</v>
      </c>
      <c r="EO211" s="63" t="s">
        <v>1646</v>
      </c>
      <c r="EP211" s="63" t="s">
        <v>1647</v>
      </c>
      <c r="EQ211" s="63" t="s">
        <v>1648</v>
      </c>
      <c r="ER211" s="66" t="s">
        <v>1649</v>
      </c>
      <c r="ES211" s="63" t="s">
        <v>1650</v>
      </c>
    </row>
    <row r="212" spans="1:149" s="2" customFormat="1" ht="22.5" customHeight="1" x14ac:dyDescent="0.35">
      <c r="A212" s="29">
        <v>210</v>
      </c>
      <c r="B212" s="63" t="s">
        <v>1651</v>
      </c>
      <c r="C212" s="67"/>
      <c r="D212" s="63" t="s">
        <v>846</v>
      </c>
      <c r="E212" s="63" t="s">
        <v>1631</v>
      </c>
      <c r="F212" s="63">
        <v>36</v>
      </c>
      <c r="G212" s="63">
        <v>2</v>
      </c>
      <c r="H212" s="63" t="s">
        <v>157</v>
      </c>
      <c r="I212" s="63" t="s">
        <v>172</v>
      </c>
      <c r="J212" s="64">
        <v>5000000</v>
      </c>
      <c r="K212" s="64">
        <v>2500000</v>
      </c>
      <c r="L212" s="63" t="s">
        <v>259</v>
      </c>
      <c r="M212" s="63" t="s">
        <v>413</v>
      </c>
      <c r="N212" s="63">
        <v>185</v>
      </c>
      <c r="O212" s="63" t="s">
        <v>174</v>
      </c>
      <c r="P212" s="63">
        <v>17</v>
      </c>
      <c r="Q212" s="63"/>
      <c r="R212" s="63" t="s">
        <v>149</v>
      </c>
      <c r="S212" s="63" t="s">
        <v>149</v>
      </c>
      <c r="T212" s="63" t="s">
        <v>149</v>
      </c>
      <c r="U212" s="63" t="s">
        <v>203</v>
      </c>
      <c r="V212" s="63" t="s">
        <v>203</v>
      </c>
      <c r="W212" s="63" t="s">
        <v>203</v>
      </c>
      <c r="X212" s="63" t="s">
        <v>203</v>
      </c>
      <c r="Y212" s="63" t="s">
        <v>149</v>
      </c>
      <c r="Z212" s="63" t="s">
        <v>149</v>
      </c>
      <c r="AA212" s="63" t="s">
        <v>149</v>
      </c>
      <c r="AB212" s="63" t="s">
        <v>149</v>
      </c>
      <c r="AC212" s="63" t="s">
        <v>149</v>
      </c>
      <c r="AD212" s="63" t="s">
        <v>149</v>
      </c>
      <c r="AE212" s="63" t="s">
        <v>149</v>
      </c>
      <c r="AF212" s="63" t="s">
        <v>149</v>
      </c>
      <c r="AG212" s="63" t="s">
        <v>149</v>
      </c>
      <c r="AH212" s="63" t="s">
        <v>149</v>
      </c>
      <c r="AI212" s="63" t="s">
        <v>149</v>
      </c>
      <c r="AJ212" s="63" t="s">
        <v>149</v>
      </c>
      <c r="AK212" s="63" t="s">
        <v>149</v>
      </c>
      <c r="AL212" s="63" t="s">
        <v>149</v>
      </c>
      <c r="AM212" s="63" t="s">
        <v>149</v>
      </c>
      <c r="AN212" s="63" t="s">
        <v>149</v>
      </c>
      <c r="AO212" s="63" t="s">
        <v>149</v>
      </c>
      <c r="AP212" s="63" t="s">
        <v>149</v>
      </c>
      <c r="AQ212" s="63" t="s">
        <v>149</v>
      </c>
      <c r="AR212" s="63" t="s">
        <v>149</v>
      </c>
      <c r="AS212" s="63" t="s">
        <v>203</v>
      </c>
      <c r="AT212" s="63" t="s">
        <v>203</v>
      </c>
      <c r="AU212" s="63" t="s">
        <v>149</v>
      </c>
      <c r="AV212" s="63" t="s">
        <v>149</v>
      </c>
      <c r="AW212" s="63" t="s">
        <v>149</v>
      </c>
      <c r="AX212" s="63" t="s">
        <v>149</v>
      </c>
      <c r="AY212" s="63" t="s">
        <v>203</v>
      </c>
      <c r="AZ212" s="63" t="s">
        <v>203</v>
      </c>
      <c r="BA212" s="63" t="s">
        <v>203</v>
      </c>
      <c r="BB212" s="63" t="s">
        <v>203</v>
      </c>
      <c r="BC212" s="60" t="s">
        <v>149</v>
      </c>
      <c r="BD212" s="63" t="s">
        <v>149</v>
      </c>
      <c r="BE212" s="63" t="s">
        <v>149</v>
      </c>
      <c r="BF212" s="63" t="s">
        <v>149</v>
      </c>
      <c r="BG212" s="63" t="s">
        <v>149</v>
      </c>
      <c r="BH212" s="63" t="s">
        <v>149</v>
      </c>
      <c r="BI212" s="63" t="s">
        <v>149</v>
      </c>
      <c r="BJ212" s="63" t="s">
        <v>149</v>
      </c>
      <c r="BK212" s="63" t="s">
        <v>149</v>
      </c>
      <c r="BL212" s="63" t="s">
        <v>203</v>
      </c>
      <c r="BM212" s="63" t="s">
        <v>203</v>
      </c>
      <c r="BN212" s="63" t="s">
        <v>149</v>
      </c>
      <c r="BO212" s="63" t="s">
        <v>149</v>
      </c>
      <c r="BP212" s="63" t="s">
        <v>149</v>
      </c>
      <c r="BQ212" s="63" t="s">
        <v>149</v>
      </c>
      <c r="BR212" s="63" t="s">
        <v>203</v>
      </c>
      <c r="BS212" s="63" t="s">
        <v>203</v>
      </c>
      <c r="BT212" s="63" t="s">
        <v>149</v>
      </c>
      <c r="BU212" s="63" t="s">
        <v>149</v>
      </c>
      <c r="BV212" s="63" t="s">
        <v>149</v>
      </c>
      <c r="BW212" s="63" t="s">
        <v>149</v>
      </c>
      <c r="BX212" s="63" t="s">
        <v>149</v>
      </c>
      <c r="BY212" s="63" t="s">
        <v>149</v>
      </c>
      <c r="BZ212" s="63" t="s">
        <v>203</v>
      </c>
      <c r="CA212" s="63" t="s">
        <v>203</v>
      </c>
      <c r="CB212" s="63" t="s">
        <v>203</v>
      </c>
      <c r="CC212" s="63" t="s">
        <v>203</v>
      </c>
      <c r="CD212" s="63" t="s">
        <v>203</v>
      </c>
      <c r="CE212" s="63" t="s">
        <v>149</v>
      </c>
      <c r="CF212" s="63" t="s">
        <v>149</v>
      </c>
      <c r="CG212" s="63" t="s">
        <v>149</v>
      </c>
      <c r="CH212" s="63" t="s">
        <v>149</v>
      </c>
      <c r="CI212" s="63" t="s">
        <v>149</v>
      </c>
      <c r="CJ212" s="63" t="s">
        <v>149</v>
      </c>
      <c r="CK212" s="63" t="s">
        <v>203</v>
      </c>
      <c r="CL212" s="63" t="s">
        <v>203</v>
      </c>
      <c r="CM212" s="63" t="s">
        <v>203</v>
      </c>
      <c r="CN212" s="63" t="s">
        <v>203</v>
      </c>
      <c r="CO212" s="63" t="s">
        <v>149</v>
      </c>
      <c r="CP212" s="63" t="s">
        <v>149</v>
      </c>
      <c r="CQ212" s="63" t="s">
        <v>149</v>
      </c>
      <c r="CR212" s="63" t="s">
        <v>149</v>
      </c>
      <c r="CS212" s="63" t="s">
        <v>149</v>
      </c>
      <c r="CT212" s="63" t="s">
        <v>149</v>
      </c>
      <c r="CU212" s="63" t="s">
        <v>149</v>
      </c>
      <c r="CV212" s="63" t="s">
        <v>149</v>
      </c>
      <c r="CW212" s="63" t="s">
        <v>149</v>
      </c>
      <c r="CX212" s="63" t="s">
        <v>149</v>
      </c>
      <c r="CY212" s="63" t="s">
        <v>203</v>
      </c>
      <c r="CZ212" s="63" t="s">
        <v>203</v>
      </c>
      <c r="DA212" s="63" t="s">
        <v>203</v>
      </c>
      <c r="DB212" s="63" t="s">
        <v>203</v>
      </c>
      <c r="DC212" s="63" t="s">
        <v>203</v>
      </c>
      <c r="DD212" s="63" t="s">
        <v>203</v>
      </c>
      <c r="DE212" s="63" t="s">
        <v>149</v>
      </c>
      <c r="DF212" s="63" t="s">
        <v>149</v>
      </c>
      <c r="DG212" s="63" t="s">
        <v>149</v>
      </c>
      <c r="DH212" s="63" t="s">
        <v>149</v>
      </c>
      <c r="DI212" s="63" t="s">
        <v>149</v>
      </c>
      <c r="DJ212" s="63" t="s">
        <v>203</v>
      </c>
      <c r="DK212" s="63" t="s">
        <v>203</v>
      </c>
      <c r="DL212" s="63" t="s">
        <v>203</v>
      </c>
      <c r="DM212" s="63" t="s">
        <v>203</v>
      </c>
      <c r="DN212" s="63" t="s">
        <v>203</v>
      </c>
      <c r="DO212" s="63" t="s">
        <v>149</v>
      </c>
      <c r="DP212" s="63" t="s">
        <v>149</v>
      </c>
      <c r="DQ212" s="63" t="s">
        <v>149</v>
      </c>
      <c r="DR212" s="63" t="s">
        <v>149</v>
      </c>
      <c r="DS212" s="63" t="s">
        <v>149</v>
      </c>
      <c r="DT212" s="63" t="s">
        <v>149</v>
      </c>
      <c r="DU212" s="63" t="s">
        <v>203</v>
      </c>
      <c r="DV212" s="63" t="s">
        <v>203</v>
      </c>
      <c r="DW212" s="63" t="s">
        <v>203</v>
      </c>
      <c r="DX212" s="63" t="s">
        <v>203</v>
      </c>
      <c r="DY212" s="63" t="s">
        <v>203</v>
      </c>
      <c r="DZ212" s="63" t="s">
        <v>149</v>
      </c>
      <c r="EA212" s="63" t="s">
        <v>149</v>
      </c>
      <c r="EB212" s="63" t="s">
        <v>149</v>
      </c>
      <c r="EC212" s="63" t="s">
        <v>149</v>
      </c>
      <c r="ED212" s="63" t="s">
        <v>149</v>
      </c>
      <c r="EE212" s="63" t="s">
        <v>149</v>
      </c>
      <c r="EF212" s="63" t="s">
        <v>203</v>
      </c>
      <c r="EG212" s="63" t="s">
        <v>203</v>
      </c>
      <c r="EH212" s="63" t="s">
        <v>203</v>
      </c>
      <c r="EI212" s="63" t="s">
        <v>203</v>
      </c>
      <c r="EJ212" s="63" t="s">
        <v>203</v>
      </c>
      <c r="EK212" s="63" t="s">
        <v>149</v>
      </c>
      <c r="EL212" s="63" t="s">
        <v>1652</v>
      </c>
      <c r="EM212" s="63" t="s">
        <v>1613</v>
      </c>
      <c r="EN212" s="63" t="s">
        <v>1606</v>
      </c>
      <c r="EO212" s="63"/>
      <c r="EP212" s="63" t="s">
        <v>1653</v>
      </c>
      <c r="EQ212" s="63" t="s">
        <v>1608</v>
      </c>
      <c r="ER212" s="63" t="s">
        <v>1609</v>
      </c>
      <c r="ES212" s="63" t="s">
        <v>1654</v>
      </c>
    </row>
    <row r="213" spans="1:149" s="2" customFormat="1" ht="22.5" customHeight="1" x14ac:dyDescent="0.35">
      <c r="A213" s="29">
        <v>211</v>
      </c>
      <c r="B213" s="63" t="s">
        <v>1655</v>
      </c>
      <c r="C213" s="63"/>
      <c r="D213" s="63" t="s">
        <v>846</v>
      </c>
      <c r="E213" s="63" t="s">
        <v>1575</v>
      </c>
      <c r="F213" s="63">
        <v>57</v>
      </c>
      <c r="G213" s="63">
        <v>5</v>
      </c>
      <c r="H213" s="63" t="s">
        <v>157</v>
      </c>
      <c r="I213" s="63" t="s">
        <v>172</v>
      </c>
      <c r="J213" s="64">
        <v>1500000</v>
      </c>
      <c r="K213" s="64">
        <v>1450000</v>
      </c>
      <c r="L213" s="63" t="s">
        <v>318</v>
      </c>
      <c r="M213" s="63" t="s">
        <v>147</v>
      </c>
      <c r="N213" s="63">
        <v>125</v>
      </c>
      <c r="O213" s="63" t="s">
        <v>1656</v>
      </c>
      <c r="P213" s="63">
        <v>25</v>
      </c>
      <c r="Q213" s="63" t="s">
        <v>1657</v>
      </c>
      <c r="R213" s="63" t="s">
        <v>149</v>
      </c>
      <c r="S213" s="63" t="s">
        <v>323</v>
      </c>
      <c r="T213" s="63" t="s">
        <v>149</v>
      </c>
      <c r="U213" s="63" t="s">
        <v>203</v>
      </c>
      <c r="V213" s="63" t="s">
        <v>149</v>
      </c>
      <c r="W213" s="63" t="s">
        <v>323</v>
      </c>
      <c r="X213" s="63" t="s">
        <v>149</v>
      </c>
      <c r="Y213" s="63" t="s">
        <v>149</v>
      </c>
      <c r="Z213" s="63" t="s">
        <v>149</v>
      </c>
      <c r="AA213" s="63" t="s">
        <v>203</v>
      </c>
      <c r="AB213" s="63" t="s">
        <v>149</v>
      </c>
      <c r="AC213" s="63" t="s">
        <v>323</v>
      </c>
      <c r="AD213" s="63" t="s">
        <v>149</v>
      </c>
      <c r="AE213" s="66" t="s">
        <v>149</v>
      </c>
      <c r="AF213" s="63" t="s">
        <v>149</v>
      </c>
      <c r="AG213" s="63" t="s">
        <v>323</v>
      </c>
      <c r="AH213" s="63" t="s">
        <v>149</v>
      </c>
      <c r="AI213" s="63" t="s">
        <v>149</v>
      </c>
      <c r="AJ213" s="63" t="s">
        <v>203</v>
      </c>
      <c r="AK213" s="63" t="s">
        <v>149</v>
      </c>
      <c r="AL213" s="63" t="s">
        <v>323</v>
      </c>
      <c r="AM213" s="63" t="s">
        <v>149</v>
      </c>
      <c r="AN213" s="63" t="s">
        <v>149</v>
      </c>
      <c r="AO213" s="63" t="s">
        <v>149</v>
      </c>
      <c r="AP213" s="63" t="s">
        <v>149</v>
      </c>
      <c r="AQ213" s="63" t="s">
        <v>203</v>
      </c>
      <c r="AR213" s="63" t="s">
        <v>149</v>
      </c>
      <c r="AS213" s="63" t="s">
        <v>149</v>
      </c>
      <c r="AT213" s="63"/>
      <c r="AU213" s="63" t="s">
        <v>149</v>
      </c>
      <c r="AV213" s="63" t="s">
        <v>149</v>
      </c>
      <c r="AW213" s="63" t="s">
        <v>323</v>
      </c>
      <c r="AX213" s="63" t="s">
        <v>149</v>
      </c>
      <c r="AY213" s="63" t="s">
        <v>149</v>
      </c>
      <c r="AZ213" s="63" t="s">
        <v>149</v>
      </c>
      <c r="BA213" s="63" t="s">
        <v>149</v>
      </c>
      <c r="BB213" s="63" t="s">
        <v>203</v>
      </c>
      <c r="BC213" s="60" t="s">
        <v>149</v>
      </c>
      <c r="BD213" s="63" t="s">
        <v>149</v>
      </c>
      <c r="BE213" s="63" t="s">
        <v>149</v>
      </c>
      <c r="BF213" s="63" t="s">
        <v>203</v>
      </c>
      <c r="BG213" s="63" t="s">
        <v>149</v>
      </c>
      <c r="BH213" s="63" t="s">
        <v>203</v>
      </c>
      <c r="BI213" s="63" t="s">
        <v>203</v>
      </c>
      <c r="BJ213" s="63" t="s">
        <v>323</v>
      </c>
      <c r="BK213" s="63" t="s">
        <v>149</v>
      </c>
      <c r="BL213" s="63" t="s">
        <v>149</v>
      </c>
      <c r="BM213" s="63" t="s">
        <v>149</v>
      </c>
      <c r="BN213" s="63" t="s">
        <v>149</v>
      </c>
      <c r="BO213" s="63" t="s">
        <v>149</v>
      </c>
      <c r="BP213" s="63" t="s">
        <v>149</v>
      </c>
      <c r="BQ213" s="63" t="s">
        <v>149</v>
      </c>
      <c r="BR213" s="63" t="s">
        <v>323</v>
      </c>
      <c r="BS213" s="63" t="s">
        <v>149</v>
      </c>
      <c r="BT213" s="63" t="s">
        <v>149</v>
      </c>
      <c r="BU213" s="63" t="s">
        <v>149</v>
      </c>
      <c r="BV213" s="63" t="s">
        <v>323</v>
      </c>
      <c r="BW213" s="63" t="s">
        <v>203</v>
      </c>
      <c r="BX213" s="63" t="s">
        <v>149</v>
      </c>
      <c r="BY213" s="63" t="s">
        <v>149</v>
      </c>
      <c r="BZ213" s="63" t="s">
        <v>149</v>
      </c>
      <c r="CA213" s="63" t="s">
        <v>149</v>
      </c>
      <c r="CB213" s="63" t="s">
        <v>149</v>
      </c>
      <c r="CC213" s="63" t="s">
        <v>149</v>
      </c>
      <c r="CD213" s="63" t="s">
        <v>149</v>
      </c>
      <c r="CE213" s="63" t="s">
        <v>149</v>
      </c>
      <c r="CF213" s="63" t="s">
        <v>149</v>
      </c>
      <c r="CG213" s="63" t="s">
        <v>323</v>
      </c>
      <c r="CH213" s="63" t="s">
        <v>149</v>
      </c>
      <c r="CI213" s="63" t="s">
        <v>203</v>
      </c>
      <c r="CJ213" s="63" t="s">
        <v>149</v>
      </c>
      <c r="CK213" s="63" t="s">
        <v>203</v>
      </c>
      <c r="CL213" s="63" t="s">
        <v>203</v>
      </c>
      <c r="CM213" s="63" t="s">
        <v>149</v>
      </c>
      <c r="CN213" s="63" t="s">
        <v>149</v>
      </c>
      <c r="CO213" s="63" t="s">
        <v>203</v>
      </c>
      <c r="CP213" s="63" t="s">
        <v>149</v>
      </c>
      <c r="CQ213" s="63" t="s">
        <v>203</v>
      </c>
      <c r="CR213" s="63" t="s">
        <v>149</v>
      </c>
      <c r="CS213" s="63" t="s">
        <v>149</v>
      </c>
      <c r="CT213" s="63" t="s">
        <v>203</v>
      </c>
      <c r="CU213" s="63" t="s">
        <v>149</v>
      </c>
      <c r="CV213" s="63" t="s">
        <v>203</v>
      </c>
      <c r="CW213" s="63" t="s">
        <v>149</v>
      </c>
      <c r="CX213" s="63" t="s">
        <v>149</v>
      </c>
      <c r="CY213" s="63" t="s">
        <v>149</v>
      </c>
      <c r="CZ213" s="63" t="s">
        <v>149</v>
      </c>
      <c r="DA213" s="63" t="s">
        <v>149</v>
      </c>
      <c r="DB213" s="63" t="s">
        <v>149</v>
      </c>
      <c r="DC213" s="63" t="s">
        <v>149</v>
      </c>
      <c r="DD213" s="63" t="s">
        <v>203</v>
      </c>
      <c r="DE213" s="63" t="s">
        <v>203</v>
      </c>
      <c r="DF213" s="63" t="s">
        <v>149</v>
      </c>
      <c r="DG213" s="63" t="s">
        <v>149</v>
      </c>
      <c r="DH213" s="63" t="s">
        <v>149</v>
      </c>
      <c r="DI213" s="63" t="s">
        <v>1658</v>
      </c>
      <c r="DJ213" s="63" t="s">
        <v>149</v>
      </c>
      <c r="DK213" s="63" t="s">
        <v>149</v>
      </c>
      <c r="DL213" s="63" t="s">
        <v>149</v>
      </c>
      <c r="DM213" s="63" t="s">
        <v>203</v>
      </c>
      <c r="DN213" s="63" t="s">
        <v>203</v>
      </c>
      <c r="DO213" s="63" t="s">
        <v>149</v>
      </c>
      <c r="DP213" s="63" t="s">
        <v>149</v>
      </c>
      <c r="DQ213" s="63" t="s">
        <v>149</v>
      </c>
      <c r="DR213" s="63" t="s">
        <v>149</v>
      </c>
      <c r="DS213" s="63" t="s">
        <v>149</v>
      </c>
      <c r="DT213" s="63" t="s">
        <v>149</v>
      </c>
      <c r="DU213" s="63" t="s">
        <v>149</v>
      </c>
      <c r="DV213" s="63" t="s">
        <v>149</v>
      </c>
      <c r="DW213" s="63" t="s">
        <v>149</v>
      </c>
      <c r="DX213" s="63" t="s">
        <v>149</v>
      </c>
      <c r="DY213" s="63" t="s">
        <v>149</v>
      </c>
      <c r="DZ213" s="63" t="s">
        <v>149</v>
      </c>
      <c r="EA213" s="63" t="s">
        <v>149</v>
      </c>
      <c r="EB213" s="63" t="s">
        <v>149</v>
      </c>
      <c r="EC213" s="63" t="s">
        <v>149</v>
      </c>
      <c r="ED213" s="63" t="s">
        <v>149</v>
      </c>
      <c r="EE213" s="63" t="s">
        <v>149</v>
      </c>
      <c r="EF213" s="63" t="s">
        <v>149</v>
      </c>
      <c r="EG213" s="63" t="s">
        <v>149</v>
      </c>
      <c r="EH213" s="63" t="s">
        <v>149</v>
      </c>
      <c r="EI213" s="63" t="s">
        <v>149</v>
      </c>
      <c r="EJ213" s="63" t="s">
        <v>149</v>
      </c>
      <c r="EK213" s="63" t="s">
        <v>149</v>
      </c>
      <c r="EL213" s="63" t="s">
        <v>1659</v>
      </c>
      <c r="EM213" s="63"/>
      <c r="EN213" s="63" t="s">
        <v>1660</v>
      </c>
      <c r="EO213" s="63" t="s">
        <v>1661</v>
      </c>
      <c r="EP213" s="63"/>
      <c r="EQ213" s="63"/>
      <c r="ER213" s="63"/>
      <c r="ES213" s="63"/>
    </row>
    <row r="214" spans="1:149" s="2" customFormat="1" ht="22.5" customHeight="1" x14ac:dyDescent="0.35">
      <c r="A214" s="29">
        <v>212</v>
      </c>
      <c r="B214" s="63" t="s">
        <v>1100</v>
      </c>
      <c r="C214" s="63"/>
      <c r="D214" s="63" t="s">
        <v>846</v>
      </c>
      <c r="E214" s="63"/>
      <c r="F214" s="63">
        <v>53</v>
      </c>
      <c r="G214" s="63">
        <v>4</v>
      </c>
      <c r="H214" s="63" t="s">
        <v>157</v>
      </c>
      <c r="I214" s="63" t="s">
        <v>158</v>
      </c>
      <c r="J214" s="64">
        <v>4000000</v>
      </c>
      <c r="K214" s="64">
        <v>4000000</v>
      </c>
      <c r="L214" s="186" t="s">
        <v>318</v>
      </c>
      <c r="M214" s="63" t="s">
        <v>147</v>
      </c>
      <c r="N214" s="63">
        <v>120</v>
      </c>
      <c r="O214" s="186" t="s">
        <v>2364</v>
      </c>
      <c r="P214" s="63">
        <v>6</v>
      </c>
      <c r="Q214" s="63"/>
      <c r="R214" s="63" t="s">
        <v>149</v>
      </c>
      <c r="S214" s="63" t="s">
        <v>149</v>
      </c>
      <c r="T214" s="63" t="s">
        <v>149</v>
      </c>
      <c r="U214" s="63" t="s">
        <v>149</v>
      </c>
      <c r="V214" s="63" t="s">
        <v>149</v>
      </c>
      <c r="W214" s="63" t="s">
        <v>149</v>
      </c>
      <c r="X214" s="63" t="s">
        <v>149</v>
      </c>
      <c r="Y214" s="63" t="s">
        <v>149</v>
      </c>
      <c r="Z214" s="63" t="s">
        <v>149</v>
      </c>
      <c r="AA214" s="63" t="s">
        <v>149</v>
      </c>
      <c r="AB214" s="63" t="s">
        <v>149</v>
      </c>
      <c r="AC214" s="63" t="s">
        <v>149</v>
      </c>
      <c r="AD214" s="63" t="s">
        <v>149</v>
      </c>
      <c r="AE214" s="63" t="s">
        <v>149</v>
      </c>
      <c r="AF214" s="63" t="s">
        <v>149</v>
      </c>
      <c r="AG214" s="63" t="s">
        <v>149</v>
      </c>
      <c r="AH214" s="63" t="s">
        <v>149</v>
      </c>
      <c r="AI214" s="63" t="s">
        <v>149</v>
      </c>
      <c r="AJ214" s="63" t="s">
        <v>149</v>
      </c>
      <c r="AK214" s="63" t="s">
        <v>149</v>
      </c>
      <c r="AL214" s="63" t="s">
        <v>149</v>
      </c>
      <c r="AM214" s="63" t="s">
        <v>149</v>
      </c>
      <c r="AN214" s="63" t="s">
        <v>149</v>
      </c>
      <c r="AO214" s="63" t="s">
        <v>149</v>
      </c>
      <c r="AP214" s="63" t="s">
        <v>149</v>
      </c>
      <c r="AQ214" s="63" t="s">
        <v>149</v>
      </c>
      <c r="AR214" s="63" t="s">
        <v>149</v>
      </c>
      <c r="AS214" s="63" t="s">
        <v>149</v>
      </c>
      <c r="AT214" s="63" t="s">
        <v>149</v>
      </c>
      <c r="AU214" s="63" t="s">
        <v>149</v>
      </c>
      <c r="AV214" s="63" t="s">
        <v>149</v>
      </c>
      <c r="AW214" s="63" t="s">
        <v>149</v>
      </c>
      <c r="AX214" s="63" t="s">
        <v>149</v>
      </c>
      <c r="AY214" s="63" t="s">
        <v>149</v>
      </c>
      <c r="AZ214" s="63" t="s">
        <v>149</v>
      </c>
      <c r="BA214" s="63" t="s">
        <v>149</v>
      </c>
      <c r="BB214" s="63" t="s">
        <v>149</v>
      </c>
      <c r="BC214" s="60" t="s">
        <v>149</v>
      </c>
      <c r="BD214" s="63" t="s">
        <v>149</v>
      </c>
      <c r="BE214" s="63" t="s">
        <v>149</v>
      </c>
      <c r="BF214" s="63" t="s">
        <v>149</v>
      </c>
      <c r="BG214" s="63" t="s">
        <v>149</v>
      </c>
      <c r="BH214" s="63" t="s">
        <v>149</v>
      </c>
      <c r="BI214" s="63" t="s">
        <v>149</v>
      </c>
      <c r="BJ214" s="63" t="s">
        <v>149</v>
      </c>
      <c r="BK214" s="63" t="s">
        <v>149</v>
      </c>
      <c r="BL214" s="63" t="s">
        <v>149</v>
      </c>
      <c r="BM214" s="63" t="s">
        <v>149</v>
      </c>
      <c r="BN214" s="63" t="s">
        <v>149</v>
      </c>
      <c r="BO214" s="63" t="s">
        <v>149</v>
      </c>
      <c r="BP214" s="63" t="s">
        <v>149</v>
      </c>
      <c r="BQ214" s="63" t="s">
        <v>149</v>
      </c>
      <c r="BR214" s="63" t="s">
        <v>149</v>
      </c>
      <c r="BS214" s="63" t="s">
        <v>149</v>
      </c>
      <c r="BT214" s="63" t="s">
        <v>149</v>
      </c>
      <c r="BU214" s="63" t="s">
        <v>149</v>
      </c>
      <c r="BV214" s="63" t="s">
        <v>149</v>
      </c>
      <c r="BW214" s="63" t="s">
        <v>149</v>
      </c>
      <c r="BX214" s="63" t="s">
        <v>149</v>
      </c>
      <c r="BY214" s="63" t="s">
        <v>149</v>
      </c>
      <c r="BZ214" s="63" t="s">
        <v>149</v>
      </c>
      <c r="CA214" s="63" t="s">
        <v>149</v>
      </c>
      <c r="CB214" s="63" t="s">
        <v>149</v>
      </c>
      <c r="CC214" s="63" t="s">
        <v>149</v>
      </c>
      <c r="CD214" s="63" t="s">
        <v>149</v>
      </c>
      <c r="CE214" s="63" t="s">
        <v>149</v>
      </c>
      <c r="CF214" s="63" t="s">
        <v>149</v>
      </c>
      <c r="CG214" s="63" t="s">
        <v>149</v>
      </c>
      <c r="CH214" s="63" t="s">
        <v>149</v>
      </c>
      <c r="CI214" s="63" t="s">
        <v>149</v>
      </c>
      <c r="CJ214" s="63" t="s">
        <v>149</v>
      </c>
      <c r="CK214" s="63" t="s">
        <v>149</v>
      </c>
      <c r="CL214" s="63" t="s">
        <v>149</v>
      </c>
      <c r="CM214" s="63" t="s">
        <v>149</v>
      </c>
      <c r="CN214" s="63" t="s">
        <v>149</v>
      </c>
      <c r="CO214" s="63" t="s">
        <v>149</v>
      </c>
      <c r="CP214" s="63" t="s">
        <v>149</v>
      </c>
      <c r="CQ214" s="63" t="s">
        <v>149</v>
      </c>
      <c r="CR214" s="63" t="s">
        <v>149</v>
      </c>
      <c r="CS214" s="63" t="s">
        <v>149</v>
      </c>
      <c r="CT214" s="63" t="s">
        <v>149</v>
      </c>
      <c r="CU214" s="63" t="s">
        <v>149</v>
      </c>
      <c r="CV214" s="63" t="s">
        <v>149</v>
      </c>
      <c r="CW214" s="63" t="s">
        <v>149</v>
      </c>
      <c r="CX214" s="63" t="s">
        <v>149</v>
      </c>
      <c r="CY214" s="63" t="s">
        <v>149</v>
      </c>
      <c r="CZ214" s="63" t="s">
        <v>149</v>
      </c>
      <c r="DA214" s="63" t="s">
        <v>149</v>
      </c>
      <c r="DB214" s="63" t="s">
        <v>149</v>
      </c>
      <c r="DC214" s="63" t="s">
        <v>149</v>
      </c>
      <c r="DD214" s="63" t="s">
        <v>149</v>
      </c>
      <c r="DE214" s="63" t="s">
        <v>149</v>
      </c>
      <c r="DF214" s="63" t="s">
        <v>149</v>
      </c>
      <c r="DG214" s="63" t="s">
        <v>149</v>
      </c>
      <c r="DH214" s="63" t="s">
        <v>149</v>
      </c>
      <c r="DI214" s="63" t="s">
        <v>149</v>
      </c>
      <c r="DJ214" s="63" t="s">
        <v>149</v>
      </c>
      <c r="DK214" s="63" t="s">
        <v>149</v>
      </c>
      <c r="DL214" s="63" t="s">
        <v>149</v>
      </c>
      <c r="DM214" s="63" t="s">
        <v>149</v>
      </c>
      <c r="DN214" s="63" t="s">
        <v>149</v>
      </c>
      <c r="DO214" s="63" t="s">
        <v>149</v>
      </c>
      <c r="DP214" s="63" t="s">
        <v>149</v>
      </c>
      <c r="DQ214" s="63" t="s">
        <v>149</v>
      </c>
      <c r="DR214" s="63" t="s">
        <v>149</v>
      </c>
      <c r="DS214" s="63" t="s">
        <v>149</v>
      </c>
      <c r="DT214" s="63" t="s">
        <v>149</v>
      </c>
      <c r="DU214" s="63" t="s">
        <v>149</v>
      </c>
      <c r="DV214" s="63" t="s">
        <v>149</v>
      </c>
      <c r="DW214" s="63" t="s">
        <v>149</v>
      </c>
      <c r="DX214" s="63" t="s">
        <v>149</v>
      </c>
      <c r="DY214" s="63" t="s">
        <v>149</v>
      </c>
      <c r="DZ214" s="63" t="s">
        <v>149</v>
      </c>
      <c r="EA214" s="63" t="s">
        <v>149</v>
      </c>
      <c r="EB214" s="63" t="s">
        <v>149</v>
      </c>
      <c r="EC214" s="63" t="s">
        <v>149</v>
      </c>
      <c r="ED214" s="63" t="s">
        <v>149</v>
      </c>
      <c r="EE214" s="63" t="s">
        <v>149</v>
      </c>
      <c r="EF214" s="63" t="s">
        <v>149</v>
      </c>
      <c r="EG214" s="63" t="s">
        <v>149</v>
      </c>
      <c r="EH214" s="63" t="s">
        <v>149</v>
      </c>
      <c r="EI214" s="63" t="s">
        <v>149</v>
      </c>
      <c r="EJ214" s="63" t="s">
        <v>149</v>
      </c>
      <c r="EK214" s="63" t="s">
        <v>149</v>
      </c>
      <c r="EL214" s="63" t="s">
        <v>1662</v>
      </c>
      <c r="EM214" s="63"/>
      <c r="EN214" s="63"/>
      <c r="EO214" s="63"/>
      <c r="EP214" s="63"/>
      <c r="EQ214" s="63"/>
      <c r="ER214" s="63"/>
      <c r="ES214" s="63"/>
    </row>
    <row r="215" spans="1:149" s="2" customFormat="1" ht="22.5" customHeight="1" x14ac:dyDescent="0.35">
      <c r="A215" s="29">
        <v>213</v>
      </c>
      <c r="B215" s="63" t="s">
        <v>1663</v>
      </c>
      <c r="C215" s="63"/>
      <c r="D215" s="63" t="s">
        <v>846</v>
      </c>
      <c r="E215" s="63" t="s">
        <v>1664</v>
      </c>
      <c r="F215" s="63">
        <v>43</v>
      </c>
      <c r="G215" s="63">
        <v>5</v>
      </c>
      <c r="H215" s="63" t="s">
        <v>157</v>
      </c>
      <c r="I215" s="63" t="s">
        <v>210</v>
      </c>
      <c r="J215" s="64">
        <v>3000000</v>
      </c>
      <c r="K215" s="64">
        <v>3000000</v>
      </c>
      <c r="L215" s="63" t="s">
        <v>318</v>
      </c>
      <c r="M215" s="63" t="s">
        <v>147</v>
      </c>
      <c r="N215" s="63">
        <v>120</v>
      </c>
      <c r="O215" s="63" t="s">
        <v>1595</v>
      </c>
      <c r="P215" s="63">
        <v>25</v>
      </c>
      <c r="Q215" s="63"/>
      <c r="R215" s="63" t="s">
        <v>149</v>
      </c>
      <c r="S215" s="63" t="s">
        <v>149</v>
      </c>
      <c r="T215" s="63" t="s">
        <v>203</v>
      </c>
      <c r="U215" s="63" t="s">
        <v>203</v>
      </c>
      <c r="V215" s="63" t="s">
        <v>203</v>
      </c>
      <c r="W215" s="63" t="s">
        <v>203</v>
      </c>
      <c r="X215" s="63" t="s">
        <v>203</v>
      </c>
      <c r="Y215" s="63" t="s">
        <v>203</v>
      </c>
      <c r="Z215" s="63" t="s">
        <v>203</v>
      </c>
      <c r="AA215" s="63" t="s">
        <v>203</v>
      </c>
      <c r="AB215" s="63" t="s">
        <v>149</v>
      </c>
      <c r="AC215" s="63" t="s">
        <v>149</v>
      </c>
      <c r="AD215" s="63" t="s">
        <v>149</v>
      </c>
      <c r="AE215" s="66" t="s">
        <v>203</v>
      </c>
      <c r="AF215" s="66" t="s">
        <v>203</v>
      </c>
      <c r="AG215" s="63" t="s">
        <v>149</v>
      </c>
      <c r="AH215" s="63" t="s">
        <v>149</v>
      </c>
      <c r="AI215" s="63" t="s">
        <v>149</v>
      </c>
      <c r="AJ215" s="63" t="s">
        <v>149</v>
      </c>
      <c r="AK215" s="63" t="s">
        <v>323</v>
      </c>
      <c r="AL215" s="63" t="s">
        <v>203</v>
      </c>
      <c r="AM215" s="63" t="s">
        <v>149</v>
      </c>
      <c r="AN215" s="63" t="s">
        <v>203</v>
      </c>
      <c r="AO215" s="63" t="s">
        <v>149</v>
      </c>
      <c r="AP215" s="63" t="s">
        <v>323</v>
      </c>
      <c r="AQ215" s="63" t="s">
        <v>323</v>
      </c>
      <c r="AR215" s="63" t="s">
        <v>323</v>
      </c>
      <c r="AS215" s="63" t="s">
        <v>149</v>
      </c>
      <c r="AT215" s="63" t="s">
        <v>149</v>
      </c>
      <c r="AU215" s="63" t="s">
        <v>203</v>
      </c>
      <c r="AV215" s="63" t="s">
        <v>203</v>
      </c>
      <c r="AW215" s="63" t="s">
        <v>203</v>
      </c>
      <c r="AX215" s="63" t="s">
        <v>149</v>
      </c>
      <c r="AY215" s="63" t="s">
        <v>203</v>
      </c>
      <c r="AZ215" s="63" t="s">
        <v>203</v>
      </c>
      <c r="BA215" s="63" t="s">
        <v>203</v>
      </c>
      <c r="BB215" s="63" t="s">
        <v>203</v>
      </c>
      <c r="BC215" s="60" t="s">
        <v>149</v>
      </c>
      <c r="BD215" s="63" t="s">
        <v>149</v>
      </c>
      <c r="BE215" s="63" t="s">
        <v>149</v>
      </c>
      <c r="BF215" s="63" t="s">
        <v>149</v>
      </c>
      <c r="BG215" s="63" t="s">
        <v>149</v>
      </c>
      <c r="BH215" s="63" t="s">
        <v>149</v>
      </c>
      <c r="BI215" s="63" t="s">
        <v>149</v>
      </c>
      <c r="BJ215" s="63"/>
      <c r="BK215" s="63" t="s">
        <v>149</v>
      </c>
      <c r="BL215" s="63" t="s">
        <v>149</v>
      </c>
      <c r="BM215" s="63" t="s">
        <v>149</v>
      </c>
      <c r="BN215" s="63" t="s">
        <v>149</v>
      </c>
      <c r="BO215" s="63" t="s">
        <v>149</v>
      </c>
      <c r="BP215" s="63" t="s">
        <v>323</v>
      </c>
      <c r="BQ215" s="63" t="s">
        <v>323</v>
      </c>
      <c r="BR215" s="63" t="s">
        <v>203</v>
      </c>
      <c r="BS215" s="63" t="s">
        <v>203</v>
      </c>
      <c r="BT215" s="63" t="s">
        <v>149</v>
      </c>
      <c r="BU215" s="63" t="s">
        <v>149</v>
      </c>
      <c r="BV215" s="63" t="s">
        <v>149</v>
      </c>
      <c r="BW215" s="63" t="s">
        <v>149</v>
      </c>
      <c r="BX215" s="63" t="s">
        <v>149</v>
      </c>
      <c r="BY215" s="63" t="s">
        <v>149</v>
      </c>
      <c r="BZ215" s="63" t="s">
        <v>149</v>
      </c>
      <c r="CA215" s="63" t="s">
        <v>149</v>
      </c>
      <c r="CB215" s="63" t="s">
        <v>149</v>
      </c>
      <c r="CC215" s="63" t="s">
        <v>149</v>
      </c>
      <c r="CD215" s="63" t="s">
        <v>149</v>
      </c>
      <c r="CE215" s="63" t="s">
        <v>149</v>
      </c>
      <c r="CF215" s="63" t="s">
        <v>149</v>
      </c>
      <c r="CG215" s="63" t="s">
        <v>149</v>
      </c>
      <c r="CH215" s="63" t="s">
        <v>149</v>
      </c>
      <c r="CI215" s="63" t="s">
        <v>149</v>
      </c>
      <c r="CJ215" s="63" t="s">
        <v>149</v>
      </c>
      <c r="CK215" s="63" t="s">
        <v>149</v>
      </c>
      <c r="CL215" s="63" t="s">
        <v>149</v>
      </c>
      <c r="CM215" s="63" t="s">
        <v>149</v>
      </c>
      <c r="CN215" s="63" t="s">
        <v>149</v>
      </c>
      <c r="CO215" s="63" t="s">
        <v>149</v>
      </c>
      <c r="CP215" s="63" t="s">
        <v>149</v>
      </c>
      <c r="CQ215" s="63" t="s">
        <v>149</v>
      </c>
      <c r="CR215" s="63" t="s">
        <v>149</v>
      </c>
      <c r="CS215" s="63" t="s">
        <v>149</v>
      </c>
      <c r="CT215" s="63" t="s">
        <v>149</v>
      </c>
      <c r="CU215" s="63" t="s">
        <v>149</v>
      </c>
      <c r="CV215" s="63" t="s">
        <v>149</v>
      </c>
      <c r="CW215" s="63" t="s">
        <v>149</v>
      </c>
      <c r="CX215" s="63" t="s">
        <v>149</v>
      </c>
      <c r="CY215" s="63" t="s">
        <v>149</v>
      </c>
      <c r="CZ215" s="63" t="s">
        <v>149</v>
      </c>
      <c r="DA215" s="63" t="s">
        <v>149</v>
      </c>
      <c r="DB215" s="63" t="s">
        <v>149</v>
      </c>
      <c r="DC215" s="63" t="s">
        <v>149</v>
      </c>
      <c r="DD215" s="63" t="s">
        <v>149</v>
      </c>
      <c r="DE215" s="63" t="s">
        <v>149</v>
      </c>
      <c r="DF215" s="63" t="s">
        <v>149</v>
      </c>
      <c r="DG215" s="63" t="s">
        <v>149</v>
      </c>
      <c r="DH215" s="63" t="s">
        <v>149</v>
      </c>
      <c r="DI215" s="63" t="s">
        <v>149</v>
      </c>
      <c r="DJ215" s="63" t="s">
        <v>149</v>
      </c>
      <c r="DK215" s="63" t="s">
        <v>149</v>
      </c>
      <c r="DL215" s="63" t="s">
        <v>149</v>
      </c>
      <c r="DM215" s="63" t="s">
        <v>149</v>
      </c>
      <c r="DN215" s="63" t="s">
        <v>149</v>
      </c>
      <c r="DO215" s="63" t="s">
        <v>149</v>
      </c>
      <c r="DP215" s="63" t="s">
        <v>149</v>
      </c>
      <c r="DQ215" s="63" t="s">
        <v>149</v>
      </c>
      <c r="DR215" s="63" t="s">
        <v>149</v>
      </c>
      <c r="DS215" s="63" t="s">
        <v>149</v>
      </c>
      <c r="DT215" s="63" t="s">
        <v>149</v>
      </c>
      <c r="DU215" s="63" t="s">
        <v>149</v>
      </c>
      <c r="DV215" s="63" t="s">
        <v>149</v>
      </c>
      <c r="DW215" s="63" t="s">
        <v>149</v>
      </c>
      <c r="DX215" s="63" t="s">
        <v>149</v>
      </c>
      <c r="DY215" s="63" t="s">
        <v>149</v>
      </c>
      <c r="DZ215" s="63" t="s">
        <v>149</v>
      </c>
      <c r="EA215" s="63" t="s">
        <v>149</v>
      </c>
      <c r="EB215" s="63" t="s">
        <v>149</v>
      </c>
      <c r="EC215" s="63" t="s">
        <v>149</v>
      </c>
      <c r="ED215" s="63" t="s">
        <v>149</v>
      </c>
      <c r="EE215" s="63" t="s">
        <v>149</v>
      </c>
      <c r="EF215" s="63" t="s">
        <v>149</v>
      </c>
      <c r="EG215" s="63" t="s">
        <v>149</v>
      </c>
      <c r="EH215" s="63" t="s">
        <v>149</v>
      </c>
      <c r="EI215" s="63" t="s">
        <v>149</v>
      </c>
      <c r="EJ215" s="63" t="s">
        <v>149</v>
      </c>
      <c r="EK215" s="63" t="s">
        <v>149</v>
      </c>
      <c r="EL215" s="63" t="s">
        <v>1665</v>
      </c>
      <c r="EM215" s="63" t="s">
        <v>1666</v>
      </c>
      <c r="EN215" s="63" t="s">
        <v>1624</v>
      </c>
      <c r="EO215" s="63" t="s">
        <v>1667</v>
      </c>
      <c r="EP215" s="63" t="s">
        <v>1668</v>
      </c>
      <c r="EQ215" s="63" t="s">
        <v>411</v>
      </c>
      <c r="ER215" s="63" t="s">
        <v>1669</v>
      </c>
      <c r="ES215" s="63" t="s">
        <v>1670</v>
      </c>
    </row>
    <row r="216" spans="1:149" s="2" customFormat="1" ht="22.5" customHeight="1" x14ac:dyDescent="0.35">
      <c r="A216" s="29">
        <v>214</v>
      </c>
      <c r="B216" s="63" t="s">
        <v>1671</v>
      </c>
      <c r="C216" s="67"/>
      <c r="D216" s="63" t="s">
        <v>846</v>
      </c>
      <c r="E216" s="63" t="s">
        <v>1672</v>
      </c>
      <c r="F216" s="63">
        <v>60</v>
      </c>
      <c r="G216" s="63">
        <v>4</v>
      </c>
      <c r="H216" s="63" t="s">
        <v>157</v>
      </c>
      <c r="I216" s="63" t="s">
        <v>158</v>
      </c>
      <c r="J216" s="64">
        <v>10000000</v>
      </c>
      <c r="K216" s="64">
        <v>8000000</v>
      </c>
      <c r="L216" s="63" t="s">
        <v>173</v>
      </c>
      <c r="M216" s="63" t="s">
        <v>147</v>
      </c>
      <c r="N216" s="63">
        <v>250</v>
      </c>
      <c r="O216" s="63" t="s">
        <v>212</v>
      </c>
      <c r="P216" s="63">
        <v>40</v>
      </c>
      <c r="Q216" s="63"/>
      <c r="R216" s="63" t="s">
        <v>323</v>
      </c>
      <c r="S216" s="63" t="s">
        <v>149</v>
      </c>
      <c r="T216" s="63" t="s">
        <v>323</v>
      </c>
      <c r="U216" s="63" t="s">
        <v>149</v>
      </c>
      <c r="V216" s="63" t="s">
        <v>323</v>
      </c>
      <c r="W216" s="63" t="s">
        <v>149</v>
      </c>
      <c r="X216" s="63" t="s">
        <v>323</v>
      </c>
      <c r="Y216" s="63" t="s">
        <v>149</v>
      </c>
      <c r="Z216" s="63" t="s">
        <v>323</v>
      </c>
      <c r="AA216" s="63" t="s">
        <v>149</v>
      </c>
      <c r="AB216" s="63" t="s">
        <v>323</v>
      </c>
      <c r="AC216" s="63" t="s">
        <v>149</v>
      </c>
      <c r="AD216" s="63" t="s">
        <v>323</v>
      </c>
      <c r="AE216" s="63" t="s">
        <v>149</v>
      </c>
      <c r="AF216" s="63" t="s">
        <v>323</v>
      </c>
      <c r="AG216" s="63" t="s">
        <v>149</v>
      </c>
      <c r="AH216" s="63" t="s">
        <v>323</v>
      </c>
      <c r="AI216" s="63" t="s">
        <v>149</v>
      </c>
      <c r="AJ216" s="63" t="s">
        <v>323</v>
      </c>
      <c r="AK216" s="63" t="s">
        <v>323</v>
      </c>
      <c r="AL216" s="63" t="s">
        <v>203</v>
      </c>
      <c r="AM216" s="63" t="s">
        <v>323</v>
      </c>
      <c r="AN216" s="63" t="s">
        <v>149</v>
      </c>
      <c r="AO216" s="63" t="s">
        <v>323</v>
      </c>
      <c r="AP216" s="63" t="s">
        <v>149</v>
      </c>
      <c r="AQ216" s="63" t="s">
        <v>323</v>
      </c>
      <c r="AR216" s="63" t="s">
        <v>323</v>
      </c>
      <c r="AS216" s="63" t="s">
        <v>149</v>
      </c>
      <c r="AT216" s="63" t="s">
        <v>323</v>
      </c>
      <c r="AU216" s="63" t="s">
        <v>323</v>
      </c>
      <c r="AV216" s="63" t="s">
        <v>149</v>
      </c>
      <c r="AW216" s="63" t="s">
        <v>323</v>
      </c>
      <c r="AX216" s="63" t="s">
        <v>149</v>
      </c>
      <c r="AY216" s="63" t="s">
        <v>323</v>
      </c>
      <c r="AZ216" s="63" t="s">
        <v>149</v>
      </c>
      <c r="BA216" s="63" t="s">
        <v>323</v>
      </c>
      <c r="BB216" s="63" t="s">
        <v>323</v>
      </c>
      <c r="BC216" s="60" t="s">
        <v>149</v>
      </c>
      <c r="BD216" s="63" t="s">
        <v>323</v>
      </c>
      <c r="BE216" s="63" t="s">
        <v>390</v>
      </c>
      <c r="BF216" s="63" t="s">
        <v>323</v>
      </c>
      <c r="BG216" s="63" t="s">
        <v>323</v>
      </c>
      <c r="BH216" s="63" t="s">
        <v>149</v>
      </c>
      <c r="BI216" s="63" t="s">
        <v>323</v>
      </c>
      <c r="BJ216" s="63" t="s">
        <v>323</v>
      </c>
      <c r="BK216" s="63" t="s">
        <v>149</v>
      </c>
      <c r="BL216" s="63" t="s">
        <v>323</v>
      </c>
      <c r="BM216" s="63" t="s">
        <v>390</v>
      </c>
      <c r="BN216" s="63" t="s">
        <v>323</v>
      </c>
      <c r="BO216" s="63" t="s">
        <v>323</v>
      </c>
      <c r="BP216" s="63" t="s">
        <v>149</v>
      </c>
      <c r="BQ216" s="63" t="s">
        <v>323</v>
      </c>
      <c r="BR216" s="63" t="s">
        <v>323</v>
      </c>
      <c r="BS216" s="63" t="s">
        <v>149</v>
      </c>
      <c r="BT216" s="63" t="s">
        <v>323</v>
      </c>
      <c r="BU216" s="63" t="s">
        <v>149</v>
      </c>
      <c r="BV216" s="63" t="s">
        <v>323</v>
      </c>
      <c r="BW216" s="63" t="s">
        <v>323</v>
      </c>
      <c r="BX216" s="63" t="s">
        <v>323</v>
      </c>
      <c r="BY216" s="63" t="s">
        <v>149</v>
      </c>
      <c r="BZ216" s="63" t="s">
        <v>323</v>
      </c>
      <c r="CA216" s="63" t="s">
        <v>149</v>
      </c>
      <c r="CB216" s="63" t="s">
        <v>323</v>
      </c>
      <c r="CC216" s="63" t="s">
        <v>149</v>
      </c>
      <c r="CD216" s="63" t="s">
        <v>323</v>
      </c>
      <c r="CE216" s="63" t="s">
        <v>323</v>
      </c>
      <c r="CF216" s="63" t="s">
        <v>323</v>
      </c>
      <c r="CG216" s="63" t="s">
        <v>149</v>
      </c>
      <c r="CH216" s="63" t="s">
        <v>323</v>
      </c>
      <c r="CI216" s="63" t="s">
        <v>149</v>
      </c>
      <c r="CJ216" s="63" t="s">
        <v>203</v>
      </c>
      <c r="CK216" s="63" t="s">
        <v>323</v>
      </c>
      <c r="CL216" s="63" t="s">
        <v>149</v>
      </c>
      <c r="CM216" s="63" t="s">
        <v>323</v>
      </c>
      <c r="CN216" s="63" t="s">
        <v>149</v>
      </c>
      <c r="CO216" s="63" t="s">
        <v>149</v>
      </c>
      <c r="CP216" s="63" t="s">
        <v>149</v>
      </c>
      <c r="CQ216" s="63" t="s">
        <v>323</v>
      </c>
      <c r="CR216" s="63" t="s">
        <v>323</v>
      </c>
      <c r="CS216" s="63" t="s">
        <v>323</v>
      </c>
      <c r="CT216" s="63" t="s">
        <v>149</v>
      </c>
      <c r="CU216" s="63" t="s">
        <v>323</v>
      </c>
      <c r="CV216" s="63" t="s">
        <v>203</v>
      </c>
      <c r="CW216" s="63" t="s">
        <v>323</v>
      </c>
      <c r="CX216" s="63" t="s">
        <v>149</v>
      </c>
      <c r="CY216" s="63" t="s">
        <v>323</v>
      </c>
      <c r="CZ216" s="63" t="s">
        <v>323</v>
      </c>
      <c r="DA216" s="63" t="s">
        <v>149</v>
      </c>
      <c r="DB216" s="63" t="s">
        <v>149</v>
      </c>
      <c r="DC216" s="63" t="s">
        <v>323</v>
      </c>
      <c r="DD216" s="63" t="s">
        <v>149</v>
      </c>
      <c r="DE216" s="63" t="s">
        <v>390</v>
      </c>
      <c r="DF216" s="63" t="s">
        <v>323</v>
      </c>
      <c r="DG216" s="63" t="s">
        <v>323</v>
      </c>
      <c r="DH216" s="63" t="s">
        <v>149</v>
      </c>
      <c r="DI216" s="63" t="s">
        <v>323</v>
      </c>
      <c r="DJ216" s="63" t="s">
        <v>149</v>
      </c>
      <c r="DK216" s="63" t="s">
        <v>149</v>
      </c>
      <c r="DL216" s="63" t="s">
        <v>323</v>
      </c>
      <c r="DM216" s="63" t="s">
        <v>323</v>
      </c>
      <c r="DN216" s="63" t="s">
        <v>323</v>
      </c>
      <c r="DO216" s="63" t="s">
        <v>149</v>
      </c>
      <c r="DP216" s="63" t="s">
        <v>149</v>
      </c>
      <c r="DQ216" s="63" t="s">
        <v>149</v>
      </c>
      <c r="DR216" s="63" t="s">
        <v>390</v>
      </c>
      <c r="DS216" s="63" t="s">
        <v>323</v>
      </c>
      <c r="DT216" s="63" t="s">
        <v>323</v>
      </c>
      <c r="DU216" s="63" t="s">
        <v>390</v>
      </c>
      <c r="DV216" s="63" t="s">
        <v>323</v>
      </c>
      <c r="DW216" s="63" t="s">
        <v>323</v>
      </c>
      <c r="DX216" s="63" t="s">
        <v>149</v>
      </c>
      <c r="DY216" s="63" t="s">
        <v>323</v>
      </c>
      <c r="DZ216" s="63" t="s">
        <v>149</v>
      </c>
      <c r="EA216" s="63" t="s">
        <v>149</v>
      </c>
      <c r="EB216" s="63" t="s">
        <v>149</v>
      </c>
      <c r="EC216" s="63" t="s">
        <v>149</v>
      </c>
      <c r="ED216" s="63" t="s">
        <v>149</v>
      </c>
      <c r="EE216" s="63" t="s">
        <v>149</v>
      </c>
      <c r="EF216" s="63" t="s">
        <v>149</v>
      </c>
      <c r="EG216" s="63" t="s">
        <v>149</v>
      </c>
      <c r="EH216" s="63"/>
      <c r="EI216" s="63" t="s">
        <v>149</v>
      </c>
      <c r="EJ216" s="63" t="s">
        <v>149</v>
      </c>
      <c r="EK216" s="63" t="s">
        <v>149</v>
      </c>
      <c r="EL216" s="63" t="s">
        <v>1673</v>
      </c>
      <c r="EM216" s="63" t="s">
        <v>1674</v>
      </c>
      <c r="EN216" s="63"/>
      <c r="EO216" s="63"/>
      <c r="EP216" s="63"/>
      <c r="EQ216" s="63"/>
      <c r="ER216" s="66"/>
      <c r="ES216" s="63"/>
    </row>
    <row r="217" spans="1:149" s="2" customFormat="1" ht="22.5" customHeight="1" x14ac:dyDescent="0.35">
      <c r="A217" s="29">
        <v>215</v>
      </c>
      <c r="B217" s="63" t="s">
        <v>1675</v>
      </c>
      <c r="C217" s="67"/>
      <c r="D217" s="63" t="s">
        <v>846</v>
      </c>
      <c r="E217" s="63" t="s">
        <v>1631</v>
      </c>
      <c r="F217" s="63">
        <v>29</v>
      </c>
      <c r="G217" s="63">
        <v>3</v>
      </c>
      <c r="H217" s="63" t="s">
        <v>157</v>
      </c>
      <c r="I217" s="63" t="s">
        <v>172</v>
      </c>
      <c r="J217" s="64">
        <v>5000000</v>
      </c>
      <c r="K217" s="64">
        <v>3000000</v>
      </c>
      <c r="L217" s="63" t="s">
        <v>259</v>
      </c>
      <c r="M217" s="63" t="s">
        <v>147</v>
      </c>
      <c r="N217" s="63">
        <v>180</v>
      </c>
      <c r="O217" s="63" t="s">
        <v>356</v>
      </c>
      <c r="P217" s="63">
        <v>10</v>
      </c>
      <c r="Q217" s="63"/>
      <c r="R217" s="63" t="s">
        <v>159</v>
      </c>
      <c r="S217" s="63" t="s">
        <v>159</v>
      </c>
      <c r="T217" s="63" t="s">
        <v>159</v>
      </c>
      <c r="U217" s="63" t="s">
        <v>159</v>
      </c>
      <c r="V217" s="63" t="s">
        <v>159</v>
      </c>
      <c r="W217" s="63" t="s">
        <v>159</v>
      </c>
      <c r="X217" s="63" t="s">
        <v>159</v>
      </c>
      <c r="Y217" s="63" t="s">
        <v>159</v>
      </c>
      <c r="Z217" s="63" t="s">
        <v>159</v>
      </c>
      <c r="AA217" s="63" t="s">
        <v>159</v>
      </c>
      <c r="AB217" s="63" t="s">
        <v>159</v>
      </c>
      <c r="AC217" s="63" t="s">
        <v>159</v>
      </c>
      <c r="AD217" s="63" t="s">
        <v>159</v>
      </c>
      <c r="AE217" s="63" t="s">
        <v>159</v>
      </c>
      <c r="AF217" s="63" t="s">
        <v>159</v>
      </c>
      <c r="AG217" s="63" t="s">
        <v>159</v>
      </c>
      <c r="AH217" s="63" t="s">
        <v>159</v>
      </c>
      <c r="AI217" s="63" t="s">
        <v>159</v>
      </c>
      <c r="AJ217" s="63" t="s">
        <v>159</v>
      </c>
      <c r="AK217" s="63" t="s">
        <v>159</v>
      </c>
      <c r="AL217" s="63" t="s">
        <v>159</v>
      </c>
      <c r="AM217" s="63" t="s">
        <v>159</v>
      </c>
      <c r="AN217" s="63" t="s">
        <v>159</v>
      </c>
      <c r="AO217" s="63" t="s">
        <v>159</v>
      </c>
      <c r="AP217" s="63" t="s">
        <v>159</v>
      </c>
      <c r="AQ217" s="63" t="s">
        <v>159</v>
      </c>
      <c r="AR217" s="63" t="s">
        <v>159</v>
      </c>
      <c r="AS217" s="63" t="s">
        <v>159</v>
      </c>
      <c r="AT217" s="63" t="s">
        <v>159</v>
      </c>
      <c r="AU217" s="63" t="s">
        <v>159</v>
      </c>
      <c r="AV217" s="63" t="s">
        <v>159</v>
      </c>
      <c r="AW217" s="63" t="s">
        <v>159</v>
      </c>
      <c r="AX217" s="63" t="s">
        <v>159</v>
      </c>
      <c r="AY217" s="63" t="s">
        <v>159</v>
      </c>
      <c r="AZ217" s="63" t="s">
        <v>159</v>
      </c>
      <c r="BA217" s="63" t="s">
        <v>159</v>
      </c>
      <c r="BB217" s="63" t="s">
        <v>159</v>
      </c>
      <c r="BC217" s="60" t="s">
        <v>149</v>
      </c>
      <c r="BD217" s="63" t="s">
        <v>159</v>
      </c>
      <c r="BE217" s="63" t="s">
        <v>159</v>
      </c>
      <c r="BF217" s="63" t="s">
        <v>159</v>
      </c>
      <c r="BG217" s="63" t="s">
        <v>159</v>
      </c>
      <c r="BH217" s="63" t="s">
        <v>159</v>
      </c>
      <c r="BI217" s="63" t="s">
        <v>159</v>
      </c>
      <c r="BJ217" s="63" t="s">
        <v>159</v>
      </c>
      <c r="BK217" s="63" t="s">
        <v>159</v>
      </c>
      <c r="BL217" s="63" t="s">
        <v>159</v>
      </c>
      <c r="BM217" s="63" t="s">
        <v>159</v>
      </c>
      <c r="BN217" s="63" t="s">
        <v>159</v>
      </c>
      <c r="BO217" s="63" t="s">
        <v>159</v>
      </c>
      <c r="BP217" s="63" t="s">
        <v>159</v>
      </c>
      <c r="BQ217" s="63" t="s">
        <v>159</v>
      </c>
      <c r="BR217" s="63" t="s">
        <v>159</v>
      </c>
      <c r="BS217" s="63" t="s">
        <v>159</v>
      </c>
      <c r="BT217" s="63" t="s">
        <v>159</v>
      </c>
      <c r="BU217" s="63" t="s">
        <v>159</v>
      </c>
      <c r="BV217" s="63" t="s">
        <v>159</v>
      </c>
      <c r="BW217" s="63" t="s">
        <v>159</v>
      </c>
      <c r="BX217" s="63" t="s">
        <v>159</v>
      </c>
      <c r="BY217" s="63" t="s">
        <v>159</v>
      </c>
      <c r="BZ217" s="63" t="s">
        <v>159</v>
      </c>
      <c r="CA217" s="63" t="s">
        <v>159</v>
      </c>
      <c r="CB217" s="63" t="s">
        <v>159</v>
      </c>
      <c r="CC217" s="63" t="s">
        <v>159</v>
      </c>
      <c r="CD217" s="63" t="s">
        <v>159</v>
      </c>
      <c r="CE217" s="63" t="s">
        <v>159</v>
      </c>
      <c r="CF217" s="63" t="s">
        <v>159</v>
      </c>
      <c r="CG217" s="63" t="s">
        <v>159</v>
      </c>
      <c r="CH217" s="63" t="s">
        <v>159</v>
      </c>
      <c r="CI217" s="63" t="s">
        <v>159</v>
      </c>
      <c r="CJ217" s="63" t="s">
        <v>159</v>
      </c>
      <c r="CK217" s="63" t="s">
        <v>159</v>
      </c>
      <c r="CL217" s="63" t="s">
        <v>159</v>
      </c>
      <c r="CM217" s="63" t="s">
        <v>159</v>
      </c>
      <c r="CN217" s="63" t="s">
        <v>159</v>
      </c>
      <c r="CO217" s="63" t="s">
        <v>159</v>
      </c>
      <c r="CP217" s="63" t="s">
        <v>159</v>
      </c>
      <c r="CQ217" s="63" t="s">
        <v>159</v>
      </c>
      <c r="CR217" s="63" t="s">
        <v>159</v>
      </c>
      <c r="CS217" s="63" t="s">
        <v>159</v>
      </c>
      <c r="CT217" s="63" t="s">
        <v>159</v>
      </c>
      <c r="CU217" s="63" t="s">
        <v>159</v>
      </c>
      <c r="CV217" s="63" t="s">
        <v>159</v>
      </c>
      <c r="CW217" s="63" t="s">
        <v>159</v>
      </c>
      <c r="CX217" s="63" t="s">
        <v>159</v>
      </c>
      <c r="CY217" s="63" t="s">
        <v>159</v>
      </c>
      <c r="CZ217" s="63" t="s">
        <v>159</v>
      </c>
      <c r="DA217" s="63" t="s">
        <v>159</v>
      </c>
      <c r="DB217" s="63" t="s">
        <v>159</v>
      </c>
      <c r="DC217" s="63" t="s">
        <v>159</v>
      </c>
      <c r="DD217" s="63" t="s">
        <v>159</v>
      </c>
      <c r="DE217" s="63" t="s">
        <v>159</v>
      </c>
      <c r="DF217" s="63" t="s">
        <v>159</v>
      </c>
      <c r="DG217" s="63" t="s">
        <v>159</v>
      </c>
      <c r="DH217" s="63" t="s">
        <v>159</v>
      </c>
      <c r="DI217" s="63" t="s">
        <v>159</v>
      </c>
      <c r="DJ217" s="63" t="s">
        <v>159</v>
      </c>
      <c r="DK217" s="63" t="s">
        <v>159</v>
      </c>
      <c r="DL217" s="63" t="s">
        <v>159</v>
      </c>
      <c r="DM217" s="63" t="s">
        <v>159</v>
      </c>
      <c r="DN217" s="63" t="s">
        <v>159</v>
      </c>
      <c r="DO217" s="63" t="s">
        <v>159</v>
      </c>
      <c r="DP217" s="63" t="s">
        <v>159</v>
      </c>
      <c r="DQ217" s="63" t="s">
        <v>159</v>
      </c>
      <c r="DR217" s="63" t="s">
        <v>159</v>
      </c>
      <c r="DS217" s="63" t="s">
        <v>159</v>
      </c>
      <c r="DT217" s="63" t="s">
        <v>159</v>
      </c>
      <c r="DU217" s="63" t="s">
        <v>159</v>
      </c>
      <c r="DV217" s="63" t="s">
        <v>159</v>
      </c>
      <c r="DW217" s="63" t="s">
        <v>159</v>
      </c>
      <c r="DX217" s="63" t="s">
        <v>159</v>
      </c>
      <c r="DY217" s="63" t="s">
        <v>159</v>
      </c>
      <c r="DZ217" s="63" t="s">
        <v>159</v>
      </c>
      <c r="EA217" s="63" t="s">
        <v>159</v>
      </c>
      <c r="EB217" s="63" t="s">
        <v>159</v>
      </c>
      <c r="EC217" s="63" t="s">
        <v>159</v>
      </c>
      <c r="ED217" s="63" t="s">
        <v>159</v>
      </c>
      <c r="EE217" s="63" t="s">
        <v>159</v>
      </c>
      <c r="EF217" s="63" t="s">
        <v>159</v>
      </c>
      <c r="EG217" s="63" t="s">
        <v>159</v>
      </c>
      <c r="EH217" s="63" t="s">
        <v>159</v>
      </c>
      <c r="EI217" s="63" t="s">
        <v>159</v>
      </c>
      <c r="EJ217" s="63" t="s">
        <v>159</v>
      </c>
      <c r="EK217" s="63" t="s">
        <v>159</v>
      </c>
      <c r="EL217" s="66" t="s">
        <v>1676</v>
      </c>
      <c r="EM217" s="63" t="s">
        <v>411</v>
      </c>
      <c r="EN217" s="63" t="s">
        <v>1677</v>
      </c>
      <c r="EO217" s="66" t="s">
        <v>1678</v>
      </c>
      <c r="EP217" s="63" t="s">
        <v>1679</v>
      </c>
      <c r="EQ217" s="63" t="s">
        <v>1680</v>
      </c>
      <c r="ER217" s="63" t="s">
        <v>1681</v>
      </c>
      <c r="ES217" s="63" t="s">
        <v>1682</v>
      </c>
    </row>
    <row r="218" spans="1:149" s="2" customFormat="1" ht="22.5" customHeight="1" x14ac:dyDescent="0.35">
      <c r="A218" s="29">
        <v>216</v>
      </c>
      <c r="B218" s="63" t="s">
        <v>1683</v>
      </c>
      <c r="C218" s="67"/>
      <c r="D218" s="63" t="s">
        <v>846</v>
      </c>
      <c r="E218" s="63" t="s">
        <v>1594</v>
      </c>
      <c r="F218" s="63">
        <v>48</v>
      </c>
      <c r="G218" s="63">
        <v>8</v>
      </c>
      <c r="H218" s="63" t="s">
        <v>157</v>
      </c>
      <c r="I218" s="63" t="s">
        <v>158</v>
      </c>
      <c r="J218" s="64">
        <v>9500000</v>
      </c>
      <c r="K218" s="64">
        <v>1500000</v>
      </c>
      <c r="L218" s="63" t="s">
        <v>1415</v>
      </c>
      <c r="M218" s="63" t="s">
        <v>147</v>
      </c>
      <c r="N218" s="63">
        <v>321</v>
      </c>
      <c r="O218" s="63" t="s">
        <v>212</v>
      </c>
      <c r="P218" s="63">
        <v>30</v>
      </c>
      <c r="Q218" s="63"/>
      <c r="R218" s="63" t="s">
        <v>159</v>
      </c>
      <c r="S218" s="63" t="s">
        <v>159</v>
      </c>
      <c r="T218" s="63" t="s">
        <v>159</v>
      </c>
      <c r="U218" s="63" t="s">
        <v>159</v>
      </c>
      <c r="V218" s="63" t="s">
        <v>159</v>
      </c>
      <c r="W218" s="63" t="s">
        <v>159</v>
      </c>
      <c r="X218" s="63" t="s">
        <v>159</v>
      </c>
      <c r="Y218" s="63" t="s">
        <v>159</v>
      </c>
      <c r="Z218" s="63" t="s">
        <v>159</v>
      </c>
      <c r="AA218" s="63" t="s">
        <v>159</v>
      </c>
      <c r="AB218" s="63" t="s">
        <v>159</v>
      </c>
      <c r="AC218" s="63" t="s">
        <v>159</v>
      </c>
      <c r="AD218" s="63" t="s">
        <v>159</v>
      </c>
      <c r="AE218" s="63" t="s">
        <v>159</v>
      </c>
      <c r="AF218" s="63" t="s">
        <v>159</v>
      </c>
      <c r="AG218" s="63" t="s">
        <v>159</v>
      </c>
      <c r="AH218" s="63" t="s">
        <v>159</v>
      </c>
      <c r="AI218" s="63" t="s">
        <v>159</v>
      </c>
      <c r="AJ218" s="63" t="s">
        <v>159</v>
      </c>
      <c r="AK218" s="63" t="s">
        <v>159</v>
      </c>
      <c r="AL218" s="63" t="s">
        <v>159</v>
      </c>
      <c r="AM218" s="63" t="s">
        <v>159</v>
      </c>
      <c r="AN218" s="63" t="s">
        <v>159</v>
      </c>
      <c r="AO218" s="63" t="s">
        <v>159</v>
      </c>
      <c r="AP218" s="63" t="s">
        <v>159</v>
      </c>
      <c r="AQ218" s="63" t="s">
        <v>159</v>
      </c>
      <c r="AR218" s="63" t="s">
        <v>159</v>
      </c>
      <c r="AS218" s="63" t="s">
        <v>159</v>
      </c>
      <c r="AT218" s="63" t="s">
        <v>159</v>
      </c>
      <c r="AU218" s="63" t="s">
        <v>159</v>
      </c>
      <c r="AV218" s="63" t="s">
        <v>159</v>
      </c>
      <c r="AW218" s="63" t="s">
        <v>159</v>
      </c>
      <c r="AX218" s="63" t="s">
        <v>159</v>
      </c>
      <c r="AY218" s="63" t="s">
        <v>159</v>
      </c>
      <c r="AZ218" s="63" t="s">
        <v>159</v>
      </c>
      <c r="BA218" s="63" t="s">
        <v>159</v>
      </c>
      <c r="BB218" s="63" t="s">
        <v>159</v>
      </c>
      <c r="BC218" s="60" t="s">
        <v>149</v>
      </c>
      <c r="BD218" s="63" t="s">
        <v>159</v>
      </c>
      <c r="BE218" s="63" t="s">
        <v>159</v>
      </c>
      <c r="BF218" s="63" t="s">
        <v>159</v>
      </c>
      <c r="BG218" s="63" t="s">
        <v>159</v>
      </c>
      <c r="BH218" s="63" t="s">
        <v>159</v>
      </c>
      <c r="BI218" s="63" t="s">
        <v>159</v>
      </c>
      <c r="BJ218" s="63" t="s">
        <v>159</v>
      </c>
      <c r="BK218" s="63" t="s">
        <v>159</v>
      </c>
      <c r="BL218" s="63" t="s">
        <v>159</v>
      </c>
      <c r="BM218" s="63" t="s">
        <v>159</v>
      </c>
      <c r="BN218" s="63" t="s">
        <v>159</v>
      </c>
      <c r="BO218" s="63" t="s">
        <v>159</v>
      </c>
      <c r="BP218" s="63" t="s">
        <v>159</v>
      </c>
      <c r="BQ218" s="63" t="s">
        <v>159</v>
      </c>
      <c r="BR218" s="63" t="s">
        <v>159</v>
      </c>
      <c r="BS218" s="63" t="s">
        <v>159</v>
      </c>
      <c r="BT218" s="63" t="s">
        <v>159</v>
      </c>
      <c r="BU218" s="63" t="s">
        <v>159</v>
      </c>
      <c r="BV218" s="63" t="s">
        <v>159</v>
      </c>
      <c r="BW218" s="63" t="s">
        <v>159</v>
      </c>
      <c r="BX218" s="63" t="s">
        <v>159</v>
      </c>
      <c r="BY218" s="63" t="s">
        <v>159</v>
      </c>
      <c r="BZ218" s="63" t="s">
        <v>159</v>
      </c>
      <c r="CA218" s="63" t="s">
        <v>159</v>
      </c>
      <c r="CB218" s="63" t="s">
        <v>159</v>
      </c>
      <c r="CC218" s="63" t="s">
        <v>159</v>
      </c>
      <c r="CD218" s="63" t="s">
        <v>159</v>
      </c>
      <c r="CE218" s="63" t="s">
        <v>159</v>
      </c>
      <c r="CF218" s="63" t="s">
        <v>159</v>
      </c>
      <c r="CG218" s="63" t="s">
        <v>159</v>
      </c>
      <c r="CH218" s="63" t="s">
        <v>159</v>
      </c>
      <c r="CI218" s="63" t="s">
        <v>159</v>
      </c>
      <c r="CJ218" s="63" t="s">
        <v>159</v>
      </c>
      <c r="CK218" s="63" t="s">
        <v>159</v>
      </c>
      <c r="CL218" s="63" t="s">
        <v>159</v>
      </c>
      <c r="CM218" s="63" t="s">
        <v>159</v>
      </c>
      <c r="CN218" s="63" t="s">
        <v>159</v>
      </c>
      <c r="CO218" s="63" t="s">
        <v>159</v>
      </c>
      <c r="CP218" s="63" t="s">
        <v>159</v>
      </c>
      <c r="CQ218" s="63" t="s">
        <v>159</v>
      </c>
      <c r="CR218" s="63" t="s">
        <v>159</v>
      </c>
      <c r="CS218" s="63" t="s">
        <v>159</v>
      </c>
      <c r="CT218" s="63" t="s">
        <v>159</v>
      </c>
      <c r="CU218" s="63" t="s">
        <v>159</v>
      </c>
      <c r="CV218" s="63" t="s">
        <v>159</v>
      </c>
      <c r="CW218" s="63" t="s">
        <v>159</v>
      </c>
      <c r="CX218" s="63" t="s">
        <v>159</v>
      </c>
      <c r="CY218" s="63" t="s">
        <v>159</v>
      </c>
      <c r="CZ218" s="63" t="s">
        <v>159</v>
      </c>
      <c r="DA218" s="63" t="s">
        <v>159</v>
      </c>
      <c r="DB218" s="63" t="s">
        <v>159</v>
      </c>
      <c r="DC218" s="63" t="s">
        <v>159</v>
      </c>
      <c r="DD218" s="63" t="s">
        <v>159</v>
      </c>
      <c r="DE218" s="63" t="s">
        <v>159</v>
      </c>
      <c r="DF218" s="63" t="s">
        <v>159</v>
      </c>
      <c r="DG218" s="63" t="s">
        <v>159</v>
      </c>
      <c r="DH218" s="63" t="s">
        <v>159</v>
      </c>
      <c r="DI218" s="63" t="s">
        <v>159</v>
      </c>
      <c r="DJ218" s="63" t="s">
        <v>159</v>
      </c>
      <c r="DK218" s="63" t="s">
        <v>159</v>
      </c>
      <c r="DL218" s="63" t="s">
        <v>159</v>
      </c>
      <c r="DM218" s="63" t="s">
        <v>159</v>
      </c>
      <c r="DN218" s="63" t="s">
        <v>159</v>
      </c>
      <c r="DO218" s="63" t="s">
        <v>159</v>
      </c>
      <c r="DP218" s="63" t="s">
        <v>159</v>
      </c>
      <c r="DQ218" s="63" t="s">
        <v>159</v>
      </c>
      <c r="DR218" s="63" t="s">
        <v>159</v>
      </c>
      <c r="DS218" s="63" t="s">
        <v>159</v>
      </c>
      <c r="DT218" s="63" t="s">
        <v>159</v>
      </c>
      <c r="DU218" s="63" t="s">
        <v>159</v>
      </c>
      <c r="DV218" s="63" t="s">
        <v>159</v>
      </c>
      <c r="DW218" s="63" t="s">
        <v>159</v>
      </c>
      <c r="DX218" s="63" t="s">
        <v>159</v>
      </c>
      <c r="DY218" s="63" t="s">
        <v>159</v>
      </c>
      <c r="DZ218" s="63" t="s">
        <v>159</v>
      </c>
      <c r="EA218" s="63" t="s">
        <v>159</v>
      </c>
      <c r="EB218" s="63" t="s">
        <v>159</v>
      </c>
      <c r="EC218" s="63" t="s">
        <v>159</v>
      </c>
      <c r="ED218" s="63" t="s">
        <v>159</v>
      </c>
      <c r="EE218" s="63" t="s">
        <v>159</v>
      </c>
      <c r="EF218" s="63" t="s">
        <v>159</v>
      </c>
      <c r="EG218" s="63" t="s">
        <v>159</v>
      </c>
      <c r="EH218" s="63" t="s">
        <v>159</v>
      </c>
      <c r="EI218" s="63" t="s">
        <v>159</v>
      </c>
      <c r="EJ218" s="63" t="s">
        <v>159</v>
      </c>
      <c r="EK218" s="63" t="s">
        <v>159</v>
      </c>
      <c r="EL218" s="63" t="s">
        <v>1684</v>
      </c>
      <c r="EM218" s="66" t="s">
        <v>1685</v>
      </c>
      <c r="EN218" s="63" t="s">
        <v>1686</v>
      </c>
      <c r="EO218" s="63" t="s">
        <v>1687</v>
      </c>
      <c r="EP218" s="63" t="s">
        <v>1688</v>
      </c>
      <c r="EQ218" s="63" t="s">
        <v>1689</v>
      </c>
      <c r="ER218" s="63" t="s">
        <v>1690</v>
      </c>
      <c r="ES218" s="63" t="s">
        <v>1691</v>
      </c>
    </row>
    <row r="219" spans="1:149" s="2" customFormat="1" ht="22.5" customHeight="1" x14ac:dyDescent="0.35">
      <c r="A219" s="29">
        <v>217</v>
      </c>
      <c r="B219" s="63" t="s">
        <v>1692</v>
      </c>
      <c r="C219" s="67"/>
      <c r="D219" s="63" t="s">
        <v>846</v>
      </c>
      <c r="E219" s="63" t="s">
        <v>1693</v>
      </c>
      <c r="F219" s="63">
        <v>62</v>
      </c>
      <c r="G219" s="63">
        <v>6</v>
      </c>
      <c r="H219" s="63" t="s">
        <v>157</v>
      </c>
      <c r="I219" s="63" t="s">
        <v>172</v>
      </c>
      <c r="J219" s="64">
        <v>10500000</v>
      </c>
      <c r="K219" s="64">
        <v>4300000</v>
      </c>
      <c r="L219" s="63" t="s">
        <v>370</v>
      </c>
      <c r="M219" s="63" t="s">
        <v>147</v>
      </c>
      <c r="N219" s="63">
        <v>520</v>
      </c>
      <c r="O219" s="63" t="s">
        <v>1641</v>
      </c>
      <c r="P219" s="63">
        <v>43</v>
      </c>
      <c r="Q219" s="63"/>
      <c r="R219" s="63" t="s">
        <v>159</v>
      </c>
      <c r="S219" s="63" t="s">
        <v>159</v>
      </c>
      <c r="T219" s="63" t="s">
        <v>159</v>
      </c>
      <c r="U219" s="63" t="s">
        <v>159</v>
      </c>
      <c r="V219" s="63" t="s">
        <v>159</v>
      </c>
      <c r="W219" s="63" t="s">
        <v>159</v>
      </c>
      <c r="X219" s="63" t="s">
        <v>159</v>
      </c>
      <c r="Y219" s="63" t="s">
        <v>159</v>
      </c>
      <c r="Z219" s="63" t="s">
        <v>159</v>
      </c>
      <c r="AA219" s="63" t="s">
        <v>159</v>
      </c>
      <c r="AB219" s="63" t="s">
        <v>159</v>
      </c>
      <c r="AC219" s="63" t="s">
        <v>159</v>
      </c>
      <c r="AD219" s="63" t="s">
        <v>159</v>
      </c>
      <c r="AE219" s="63" t="s">
        <v>159</v>
      </c>
      <c r="AF219" s="63" t="s">
        <v>159</v>
      </c>
      <c r="AG219" s="63" t="s">
        <v>159</v>
      </c>
      <c r="AH219" s="63" t="s">
        <v>159</v>
      </c>
      <c r="AI219" s="63" t="s">
        <v>159</v>
      </c>
      <c r="AJ219" s="63" t="s">
        <v>159</v>
      </c>
      <c r="AK219" s="63" t="s">
        <v>159</v>
      </c>
      <c r="AL219" s="63" t="s">
        <v>159</v>
      </c>
      <c r="AM219" s="63" t="s">
        <v>159</v>
      </c>
      <c r="AN219" s="63" t="s">
        <v>159</v>
      </c>
      <c r="AO219" s="63" t="s">
        <v>159</v>
      </c>
      <c r="AP219" s="63" t="s">
        <v>159</v>
      </c>
      <c r="AQ219" s="63" t="s">
        <v>159</v>
      </c>
      <c r="AR219" s="63" t="s">
        <v>159</v>
      </c>
      <c r="AS219" s="63" t="s">
        <v>159</v>
      </c>
      <c r="AT219" s="63" t="s">
        <v>159</v>
      </c>
      <c r="AU219" s="63" t="s">
        <v>159</v>
      </c>
      <c r="AV219" s="63" t="s">
        <v>159</v>
      </c>
      <c r="AW219" s="63" t="s">
        <v>159</v>
      </c>
      <c r="AX219" s="63" t="s">
        <v>159</v>
      </c>
      <c r="AY219" s="63" t="s">
        <v>159</v>
      </c>
      <c r="AZ219" s="63" t="s">
        <v>159</v>
      </c>
      <c r="BA219" s="63" t="s">
        <v>159</v>
      </c>
      <c r="BB219" s="63" t="s">
        <v>159</v>
      </c>
      <c r="BC219" s="60" t="s">
        <v>149</v>
      </c>
      <c r="BD219" s="63" t="s">
        <v>159</v>
      </c>
      <c r="BE219" s="63" t="s">
        <v>159</v>
      </c>
      <c r="BF219" s="63" t="s">
        <v>159</v>
      </c>
      <c r="BG219" s="63" t="s">
        <v>159</v>
      </c>
      <c r="BH219" s="63" t="s">
        <v>159</v>
      </c>
      <c r="BI219" s="63" t="s">
        <v>159</v>
      </c>
      <c r="BJ219" s="63" t="s">
        <v>159</v>
      </c>
      <c r="BK219" s="63" t="s">
        <v>159</v>
      </c>
      <c r="BL219" s="63" t="s">
        <v>159</v>
      </c>
      <c r="BM219" s="63" t="s">
        <v>159</v>
      </c>
      <c r="BN219" s="63" t="s">
        <v>159</v>
      </c>
      <c r="BO219" s="63" t="s">
        <v>159</v>
      </c>
      <c r="BP219" s="63" t="s">
        <v>159</v>
      </c>
      <c r="BQ219" s="63" t="s">
        <v>159</v>
      </c>
      <c r="BR219" s="63" t="s">
        <v>159</v>
      </c>
      <c r="BS219" s="63" t="s">
        <v>159</v>
      </c>
      <c r="BT219" s="63" t="s">
        <v>159</v>
      </c>
      <c r="BU219" s="63" t="s">
        <v>159</v>
      </c>
      <c r="BV219" s="63" t="s">
        <v>159</v>
      </c>
      <c r="BW219" s="63" t="s">
        <v>159</v>
      </c>
      <c r="BX219" s="63" t="s">
        <v>159</v>
      </c>
      <c r="BY219" s="63" t="s">
        <v>159</v>
      </c>
      <c r="BZ219" s="63" t="s">
        <v>159</v>
      </c>
      <c r="CA219" s="63" t="s">
        <v>159</v>
      </c>
      <c r="CB219" s="63" t="s">
        <v>159</v>
      </c>
      <c r="CC219" s="63" t="s">
        <v>159</v>
      </c>
      <c r="CD219" s="63" t="s">
        <v>159</v>
      </c>
      <c r="CE219" s="63" t="s">
        <v>159</v>
      </c>
      <c r="CF219" s="63" t="s">
        <v>159</v>
      </c>
      <c r="CG219" s="63" t="s">
        <v>159</v>
      </c>
      <c r="CH219" s="63" t="s">
        <v>159</v>
      </c>
      <c r="CI219" s="63" t="s">
        <v>159</v>
      </c>
      <c r="CJ219" s="63" t="s">
        <v>159</v>
      </c>
      <c r="CK219" s="63" t="s">
        <v>159</v>
      </c>
      <c r="CL219" s="63" t="s">
        <v>159</v>
      </c>
      <c r="CM219" s="63" t="s">
        <v>159</v>
      </c>
      <c r="CN219" s="63" t="s">
        <v>159</v>
      </c>
      <c r="CO219" s="63" t="s">
        <v>159</v>
      </c>
      <c r="CP219" s="63" t="s">
        <v>159</v>
      </c>
      <c r="CQ219" s="63" t="s">
        <v>159</v>
      </c>
      <c r="CR219" s="63" t="s">
        <v>159</v>
      </c>
      <c r="CS219" s="63" t="s">
        <v>159</v>
      </c>
      <c r="CT219" s="63" t="s">
        <v>159</v>
      </c>
      <c r="CU219" s="63" t="s">
        <v>159</v>
      </c>
      <c r="CV219" s="63" t="s">
        <v>159</v>
      </c>
      <c r="CW219" s="63" t="s">
        <v>159</v>
      </c>
      <c r="CX219" s="63" t="s">
        <v>159</v>
      </c>
      <c r="CY219" s="63" t="s">
        <v>159</v>
      </c>
      <c r="CZ219" s="63" t="s">
        <v>159</v>
      </c>
      <c r="DA219" s="63" t="s">
        <v>159</v>
      </c>
      <c r="DB219" s="63" t="s">
        <v>159</v>
      </c>
      <c r="DC219" s="63" t="s">
        <v>159</v>
      </c>
      <c r="DD219" s="63" t="s">
        <v>159</v>
      </c>
      <c r="DE219" s="63" t="s">
        <v>159</v>
      </c>
      <c r="DF219" s="63" t="s">
        <v>159</v>
      </c>
      <c r="DG219" s="63" t="s">
        <v>159</v>
      </c>
      <c r="DH219" s="63" t="s">
        <v>159</v>
      </c>
      <c r="DI219" s="63" t="s">
        <v>159</v>
      </c>
      <c r="DJ219" s="63" t="s">
        <v>159</v>
      </c>
      <c r="DK219" s="63" t="s">
        <v>159</v>
      </c>
      <c r="DL219" s="63" t="s">
        <v>159</v>
      </c>
      <c r="DM219" s="63" t="s">
        <v>159</v>
      </c>
      <c r="DN219" s="63" t="s">
        <v>159</v>
      </c>
      <c r="DO219" s="63" t="s">
        <v>159</v>
      </c>
      <c r="DP219" s="63" t="s">
        <v>159</v>
      </c>
      <c r="DQ219" s="63" t="s">
        <v>159</v>
      </c>
      <c r="DR219" s="63" t="s">
        <v>159</v>
      </c>
      <c r="DS219" s="63" t="s">
        <v>159</v>
      </c>
      <c r="DT219" s="63" t="s">
        <v>159</v>
      </c>
      <c r="DU219" s="63" t="s">
        <v>159</v>
      </c>
      <c r="DV219" s="63" t="s">
        <v>159</v>
      </c>
      <c r="DW219" s="63" t="s">
        <v>159</v>
      </c>
      <c r="DX219" s="63" t="s">
        <v>159</v>
      </c>
      <c r="DY219" s="63" t="s">
        <v>159</v>
      </c>
      <c r="DZ219" s="63" t="s">
        <v>159</v>
      </c>
      <c r="EA219" s="63" t="s">
        <v>159</v>
      </c>
      <c r="EB219" s="63" t="s">
        <v>159</v>
      </c>
      <c r="EC219" s="63" t="s">
        <v>159</v>
      </c>
      <c r="ED219" s="63" t="s">
        <v>159</v>
      </c>
      <c r="EE219" s="63" t="s">
        <v>159</v>
      </c>
      <c r="EF219" s="63" t="s">
        <v>159</v>
      </c>
      <c r="EG219" s="63" t="s">
        <v>159</v>
      </c>
      <c r="EH219" s="63" t="s">
        <v>159</v>
      </c>
      <c r="EI219" s="63" t="s">
        <v>159</v>
      </c>
      <c r="EJ219" s="63" t="s">
        <v>159</v>
      </c>
      <c r="EK219" s="63" t="s">
        <v>159</v>
      </c>
      <c r="EL219" s="63" t="s">
        <v>1694</v>
      </c>
      <c r="EM219" s="63" t="s">
        <v>1695</v>
      </c>
      <c r="EN219" s="63" t="s">
        <v>1696</v>
      </c>
      <c r="EO219" s="63" t="s">
        <v>1697</v>
      </c>
      <c r="EP219" s="63" t="s">
        <v>1698</v>
      </c>
      <c r="EQ219" s="63"/>
      <c r="ER219" s="63"/>
      <c r="ES219" s="63"/>
    </row>
    <row r="220" spans="1:149" s="2" customFormat="1" ht="22.5" customHeight="1" x14ac:dyDescent="0.35">
      <c r="A220" s="29">
        <v>218</v>
      </c>
      <c r="B220" s="63" t="s">
        <v>1699</v>
      </c>
      <c r="C220" s="67"/>
      <c r="D220" s="63" t="s">
        <v>846</v>
      </c>
      <c r="E220" s="63" t="s">
        <v>1700</v>
      </c>
      <c r="F220" s="63">
        <v>37</v>
      </c>
      <c r="G220" s="63">
        <v>2</v>
      </c>
      <c r="H220" s="63" t="s">
        <v>157</v>
      </c>
      <c r="I220" s="63" t="s">
        <v>172</v>
      </c>
      <c r="J220" s="64">
        <v>24000000</v>
      </c>
      <c r="K220" s="64">
        <v>12000000</v>
      </c>
      <c r="L220" s="63" t="s">
        <v>233</v>
      </c>
      <c r="M220" s="63" t="s">
        <v>147</v>
      </c>
      <c r="N220" s="65">
        <v>1040</v>
      </c>
      <c r="O220" s="63" t="s">
        <v>453</v>
      </c>
      <c r="P220" s="63">
        <v>12</v>
      </c>
      <c r="Q220" s="63"/>
      <c r="R220" s="63" t="s">
        <v>149</v>
      </c>
      <c r="S220" s="63" t="s">
        <v>149</v>
      </c>
      <c r="T220" s="63" t="s">
        <v>149</v>
      </c>
      <c r="U220" s="63" t="s">
        <v>149</v>
      </c>
      <c r="V220" s="63" t="s">
        <v>149</v>
      </c>
      <c r="W220" s="63" t="s">
        <v>149</v>
      </c>
      <c r="X220" s="63" t="s">
        <v>149</v>
      </c>
      <c r="Y220" s="63" t="s">
        <v>149</v>
      </c>
      <c r="Z220" s="63" t="s">
        <v>149</v>
      </c>
      <c r="AA220" s="63" t="s">
        <v>149</v>
      </c>
      <c r="AB220" s="63" t="s">
        <v>149</v>
      </c>
      <c r="AC220" s="63" t="s">
        <v>149</v>
      </c>
      <c r="AD220" s="63" t="s">
        <v>149</v>
      </c>
      <c r="AE220" s="63" t="s">
        <v>149</v>
      </c>
      <c r="AF220" s="63" t="s">
        <v>149</v>
      </c>
      <c r="AG220" s="63" t="s">
        <v>149</v>
      </c>
      <c r="AH220" s="63" t="s">
        <v>149</v>
      </c>
      <c r="AI220" s="63" t="s">
        <v>149</v>
      </c>
      <c r="AJ220" s="63" t="s">
        <v>149</v>
      </c>
      <c r="AK220" s="63" t="s">
        <v>149</v>
      </c>
      <c r="AL220" s="63" t="s">
        <v>149</v>
      </c>
      <c r="AM220" s="63" t="s">
        <v>149</v>
      </c>
      <c r="AN220" s="63" t="s">
        <v>149</v>
      </c>
      <c r="AO220" s="63" t="s">
        <v>149</v>
      </c>
      <c r="AP220" s="63" t="s">
        <v>149</v>
      </c>
      <c r="AQ220" s="63" t="s">
        <v>149</v>
      </c>
      <c r="AR220" s="63" t="s">
        <v>149</v>
      </c>
      <c r="AS220" s="63" t="s">
        <v>149</v>
      </c>
      <c r="AT220" s="63" t="s">
        <v>149</v>
      </c>
      <c r="AU220" s="63" t="s">
        <v>149</v>
      </c>
      <c r="AV220" s="63" t="s">
        <v>149</v>
      </c>
      <c r="AW220" s="63" t="s">
        <v>149</v>
      </c>
      <c r="AX220" s="63" t="s">
        <v>149</v>
      </c>
      <c r="AY220" s="63" t="s">
        <v>149</v>
      </c>
      <c r="AZ220" s="63" t="s">
        <v>149</v>
      </c>
      <c r="BA220" s="63" t="s">
        <v>149</v>
      </c>
      <c r="BB220" s="63" t="s">
        <v>149</v>
      </c>
      <c r="BC220" s="60" t="s">
        <v>149</v>
      </c>
      <c r="BD220" s="63" t="s">
        <v>149</v>
      </c>
      <c r="BE220" s="63" t="s">
        <v>149</v>
      </c>
      <c r="BF220" s="63" t="s">
        <v>149</v>
      </c>
      <c r="BG220" s="63" t="s">
        <v>149</v>
      </c>
      <c r="BH220" s="63" t="s">
        <v>149</v>
      </c>
      <c r="BI220" s="63" t="s">
        <v>149</v>
      </c>
      <c r="BJ220" s="63" t="s">
        <v>149</v>
      </c>
      <c r="BK220" s="63" t="s">
        <v>149</v>
      </c>
      <c r="BL220" s="63" t="s">
        <v>149</v>
      </c>
      <c r="BM220" s="63" t="s">
        <v>149</v>
      </c>
      <c r="BN220" s="63" t="s">
        <v>149</v>
      </c>
      <c r="BO220" s="63" t="s">
        <v>149</v>
      </c>
      <c r="BP220" s="63" t="s">
        <v>149</v>
      </c>
      <c r="BQ220" s="63" t="s">
        <v>149</v>
      </c>
      <c r="BR220" s="63" t="s">
        <v>149</v>
      </c>
      <c r="BS220" s="63" t="s">
        <v>149</v>
      </c>
      <c r="BT220" s="63" t="s">
        <v>149</v>
      </c>
      <c r="BU220" s="63" t="s">
        <v>149</v>
      </c>
      <c r="BV220" s="63" t="s">
        <v>149</v>
      </c>
      <c r="BW220" s="63" t="s">
        <v>149</v>
      </c>
      <c r="BX220" s="63" t="s">
        <v>149</v>
      </c>
      <c r="BY220" s="63" t="s">
        <v>149</v>
      </c>
      <c r="BZ220" s="63" t="s">
        <v>149</v>
      </c>
      <c r="CA220" s="63" t="s">
        <v>149</v>
      </c>
      <c r="CB220" s="63" t="s">
        <v>149</v>
      </c>
      <c r="CC220" s="63" t="s">
        <v>149</v>
      </c>
      <c r="CD220" s="63" t="s">
        <v>149</v>
      </c>
      <c r="CE220" s="63" t="s">
        <v>149</v>
      </c>
      <c r="CF220" s="63" t="s">
        <v>149</v>
      </c>
      <c r="CG220" s="63" t="s">
        <v>149</v>
      </c>
      <c r="CH220" s="63" t="s">
        <v>149</v>
      </c>
      <c r="CI220" s="63" t="s">
        <v>149</v>
      </c>
      <c r="CJ220" s="63" t="s">
        <v>149</v>
      </c>
      <c r="CK220" s="63" t="s">
        <v>149</v>
      </c>
      <c r="CL220" s="63" t="s">
        <v>149</v>
      </c>
      <c r="CM220" s="63" t="s">
        <v>149</v>
      </c>
      <c r="CN220" s="63" t="s">
        <v>149</v>
      </c>
      <c r="CO220" s="63" t="s">
        <v>149</v>
      </c>
      <c r="CP220" s="63" t="s">
        <v>149</v>
      </c>
      <c r="CQ220" s="63" t="s">
        <v>149</v>
      </c>
      <c r="CR220" s="63" t="s">
        <v>149</v>
      </c>
      <c r="CS220" s="63" t="s">
        <v>149</v>
      </c>
      <c r="CT220" s="63" t="s">
        <v>149</v>
      </c>
      <c r="CU220" s="63" t="s">
        <v>149</v>
      </c>
      <c r="CV220" s="63" t="s">
        <v>149</v>
      </c>
      <c r="CW220" s="63" t="s">
        <v>149</v>
      </c>
      <c r="CX220" s="63" t="s">
        <v>149</v>
      </c>
      <c r="CY220" s="63" t="s">
        <v>149</v>
      </c>
      <c r="CZ220" s="63" t="s">
        <v>149</v>
      </c>
      <c r="DA220" s="63" t="s">
        <v>149</v>
      </c>
      <c r="DB220" s="63" t="s">
        <v>149</v>
      </c>
      <c r="DC220" s="63" t="s">
        <v>149</v>
      </c>
      <c r="DD220" s="63" t="s">
        <v>149</v>
      </c>
      <c r="DE220" s="63" t="s">
        <v>149</v>
      </c>
      <c r="DF220" s="63" t="s">
        <v>149</v>
      </c>
      <c r="DG220" s="63" t="s">
        <v>149</v>
      </c>
      <c r="DH220" s="63" t="s">
        <v>149</v>
      </c>
      <c r="DI220" s="63" t="s">
        <v>149</v>
      </c>
      <c r="DJ220" s="63" t="s">
        <v>149</v>
      </c>
      <c r="DK220" s="63" t="s">
        <v>149</v>
      </c>
      <c r="DL220" s="63" t="s">
        <v>149</v>
      </c>
      <c r="DM220" s="63" t="s">
        <v>149</v>
      </c>
      <c r="DN220" s="63" t="s">
        <v>149</v>
      </c>
      <c r="DO220" s="63" t="s">
        <v>149</v>
      </c>
      <c r="DP220" s="63" t="s">
        <v>149</v>
      </c>
      <c r="DQ220" s="63" t="s">
        <v>149</v>
      </c>
      <c r="DR220" s="63" t="s">
        <v>149</v>
      </c>
      <c r="DS220" s="63" t="s">
        <v>149</v>
      </c>
      <c r="DT220" s="63" t="s">
        <v>149</v>
      </c>
      <c r="DU220" s="63" t="s">
        <v>149</v>
      </c>
      <c r="DV220" s="63" t="s">
        <v>149</v>
      </c>
      <c r="DW220" s="63" t="s">
        <v>149</v>
      </c>
      <c r="DX220" s="63" t="s">
        <v>149</v>
      </c>
      <c r="DY220" s="63" t="s">
        <v>149</v>
      </c>
      <c r="DZ220" s="63" t="s">
        <v>149</v>
      </c>
      <c r="EA220" s="63" t="s">
        <v>149</v>
      </c>
      <c r="EB220" s="63" t="s">
        <v>149</v>
      </c>
      <c r="EC220" s="63" t="s">
        <v>149</v>
      </c>
      <c r="ED220" s="63" t="s">
        <v>149</v>
      </c>
      <c r="EE220" s="63" t="s">
        <v>149</v>
      </c>
      <c r="EF220" s="63" t="s">
        <v>149</v>
      </c>
      <c r="EG220" s="63" t="s">
        <v>149</v>
      </c>
      <c r="EH220" s="63" t="s">
        <v>149</v>
      </c>
      <c r="EI220" s="63" t="s">
        <v>149</v>
      </c>
      <c r="EJ220" s="63" t="s">
        <v>149</v>
      </c>
      <c r="EK220" s="63" t="s">
        <v>149</v>
      </c>
      <c r="EL220" s="63" t="s">
        <v>1701</v>
      </c>
      <c r="EM220" s="66" t="s">
        <v>1702</v>
      </c>
      <c r="EN220" s="63" t="s">
        <v>1614</v>
      </c>
      <c r="EO220" s="63" t="s">
        <v>1703</v>
      </c>
      <c r="EP220" s="63" t="s">
        <v>1688</v>
      </c>
      <c r="EQ220" s="63" t="s">
        <v>1704</v>
      </c>
      <c r="ER220" s="63" t="s">
        <v>1705</v>
      </c>
      <c r="ES220" s="63" t="s">
        <v>1706</v>
      </c>
    </row>
    <row r="221" spans="1:149" s="2" customFormat="1" ht="22.5" customHeight="1" x14ac:dyDescent="0.35">
      <c r="A221" s="29">
        <v>219</v>
      </c>
      <c r="B221" s="63" t="s">
        <v>1707</v>
      </c>
      <c r="C221" s="67"/>
      <c r="D221" s="63" t="s">
        <v>846</v>
      </c>
      <c r="E221" s="63" t="s">
        <v>1631</v>
      </c>
      <c r="F221" s="63">
        <v>36</v>
      </c>
      <c r="G221" s="63">
        <v>4</v>
      </c>
      <c r="H221" s="63" t="s">
        <v>157</v>
      </c>
      <c r="I221" s="63" t="s">
        <v>172</v>
      </c>
      <c r="J221" s="64">
        <v>5000000</v>
      </c>
      <c r="K221" s="64">
        <v>3000000</v>
      </c>
      <c r="L221" s="63" t="s">
        <v>173</v>
      </c>
      <c r="M221" s="63" t="s">
        <v>147</v>
      </c>
      <c r="N221" s="63">
        <v>250</v>
      </c>
      <c r="O221" s="63" t="s">
        <v>356</v>
      </c>
      <c r="P221" s="63">
        <v>20</v>
      </c>
      <c r="Q221" s="63"/>
      <c r="R221" s="63" t="s">
        <v>149</v>
      </c>
      <c r="S221" s="63" t="s">
        <v>149</v>
      </c>
      <c r="T221" s="63" t="s">
        <v>203</v>
      </c>
      <c r="U221" s="63" t="s">
        <v>203</v>
      </c>
      <c r="V221" s="63" t="s">
        <v>203</v>
      </c>
      <c r="W221" s="63"/>
      <c r="X221" s="63" t="s">
        <v>203</v>
      </c>
      <c r="Y221" s="63" t="s">
        <v>149</v>
      </c>
      <c r="Z221" s="63" t="s">
        <v>149</v>
      </c>
      <c r="AA221" s="63" t="s">
        <v>149</v>
      </c>
      <c r="AB221" s="63" t="s">
        <v>149</v>
      </c>
      <c r="AC221" s="63" t="s">
        <v>149</v>
      </c>
      <c r="AD221" s="63" t="s">
        <v>149</v>
      </c>
      <c r="AE221" s="63" t="s">
        <v>149</v>
      </c>
      <c r="AF221" s="63" t="s">
        <v>149</v>
      </c>
      <c r="AG221" s="63" t="s">
        <v>149</v>
      </c>
      <c r="AH221" s="63" t="s">
        <v>323</v>
      </c>
      <c r="AI221" s="63" t="s">
        <v>323</v>
      </c>
      <c r="AJ221" s="63" t="s">
        <v>323</v>
      </c>
      <c r="AK221" s="63" t="s">
        <v>149</v>
      </c>
      <c r="AL221" s="63" t="s">
        <v>149</v>
      </c>
      <c r="AM221" s="63" t="s">
        <v>323</v>
      </c>
      <c r="AN221" s="63" t="s">
        <v>149</v>
      </c>
      <c r="AO221" s="63" t="s">
        <v>149</v>
      </c>
      <c r="AP221" s="63" t="s">
        <v>149</v>
      </c>
      <c r="AQ221" s="63" t="s">
        <v>149</v>
      </c>
      <c r="AR221" s="63" t="s">
        <v>149</v>
      </c>
      <c r="AS221" s="63" t="s">
        <v>149</v>
      </c>
      <c r="AT221" s="63" t="s">
        <v>149</v>
      </c>
      <c r="AU221" s="63" t="s">
        <v>149</v>
      </c>
      <c r="AV221" s="63" t="s">
        <v>149</v>
      </c>
      <c r="AW221" s="63" t="s">
        <v>149</v>
      </c>
      <c r="AX221" s="63" t="s">
        <v>149</v>
      </c>
      <c r="AY221" s="63" t="s">
        <v>149</v>
      </c>
      <c r="AZ221" s="63" t="s">
        <v>149</v>
      </c>
      <c r="BA221" s="63" t="s">
        <v>149</v>
      </c>
      <c r="BB221" s="63" t="s">
        <v>149</v>
      </c>
      <c r="BC221" s="60" t="s">
        <v>149</v>
      </c>
      <c r="BD221" s="63" t="s">
        <v>149</v>
      </c>
      <c r="BE221" s="63" t="s">
        <v>149</v>
      </c>
      <c r="BF221" s="63" t="s">
        <v>149</v>
      </c>
      <c r="BG221" s="63" t="s">
        <v>149</v>
      </c>
      <c r="BH221" s="63" t="s">
        <v>149</v>
      </c>
      <c r="BI221" s="63" t="s">
        <v>149</v>
      </c>
      <c r="BJ221" s="63" t="s">
        <v>149</v>
      </c>
      <c r="BK221" s="63" t="s">
        <v>149</v>
      </c>
      <c r="BL221" s="63" t="s">
        <v>149</v>
      </c>
      <c r="BM221" s="63" t="s">
        <v>149</v>
      </c>
      <c r="BN221" s="63" t="s">
        <v>149</v>
      </c>
      <c r="BO221" s="63" t="s">
        <v>149</v>
      </c>
      <c r="BP221" s="63" t="s">
        <v>149</v>
      </c>
      <c r="BQ221" s="63" t="s">
        <v>149</v>
      </c>
      <c r="BR221" s="63" t="s">
        <v>149</v>
      </c>
      <c r="BS221" s="63" t="s">
        <v>149</v>
      </c>
      <c r="BT221" s="63" t="s">
        <v>149</v>
      </c>
      <c r="BU221" s="63" t="s">
        <v>149</v>
      </c>
      <c r="BV221" s="63" t="s">
        <v>149</v>
      </c>
      <c r="BW221" s="63" t="s">
        <v>149</v>
      </c>
      <c r="BX221" s="63" t="s">
        <v>149</v>
      </c>
      <c r="BY221" s="63" t="s">
        <v>149</v>
      </c>
      <c r="BZ221" s="63" t="s">
        <v>149</v>
      </c>
      <c r="CA221" s="63"/>
      <c r="CB221" s="63" t="s">
        <v>149</v>
      </c>
      <c r="CC221" s="63" t="s">
        <v>149</v>
      </c>
      <c r="CD221" s="63" t="s">
        <v>149</v>
      </c>
      <c r="CE221" s="63" t="s">
        <v>149</v>
      </c>
      <c r="CF221" s="63" t="s">
        <v>149</v>
      </c>
      <c r="CG221" s="63" t="s">
        <v>149</v>
      </c>
      <c r="CH221" s="63" t="s">
        <v>149</v>
      </c>
      <c r="CI221" s="63" t="s">
        <v>149</v>
      </c>
      <c r="CJ221" s="63" t="s">
        <v>149</v>
      </c>
      <c r="CK221" s="63" t="s">
        <v>149</v>
      </c>
      <c r="CL221" s="63" t="s">
        <v>149</v>
      </c>
      <c r="CM221" s="63" t="s">
        <v>149</v>
      </c>
      <c r="CN221" s="63" t="s">
        <v>149</v>
      </c>
      <c r="CO221" s="63" t="s">
        <v>149</v>
      </c>
      <c r="CP221" s="63" t="s">
        <v>149</v>
      </c>
      <c r="CQ221" s="63" t="s">
        <v>149</v>
      </c>
      <c r="CR221" s="63" t="s">
        <v>149</v>
      </c>
      <c r="CS221" s="63" t="s">
        <v>149</v>
      </c>
      <c r="CT221" s="63" t="s">
        <v>149</v>
      </c>
      <c r="CU221" s="63" t="s">
        <v>149</v>
      </c>
      <c r="CV221" s="63" t="s">
        <v>149</v>
      </c>
      <c r="CW221" s="63" t="s">
        <v>149</v>
      </c>
      <c r="CX221" s="63" t="s">
        <v>149</v>
      </c>
      <c r="CY221" s="63" t="s">
        <v>149</v>
      </c>
      <c r="CZ221" s="63" t="s">
        <v>149</v>
      </c>
      <c r="DA221" s="63"/>
      <c r="DB221" s="63" t="s">
        <v>149</v>
      </c>
      <c r="DC221" s="63" t="s">
        <v>149</v>
      </c>
      <c r="DD221" s="63" t="s">
        <v>149</v>
      </c>
      <c r="DE221" s="63"/>
      <c r="DF221" s="63" t="s">
        <v>149</v>
      </c>
      <c r="DG221" s="63" t="s">
        <v>149</v>
      </c>
      <c r="DH221" s="63" t="s">
        <v>149</v>
      </c>
      <c r="DI221" s="63" t="s">
        <v>149</v>
      </c>
      <c r="DJ221" s="63" t="s">
        <v>149</v>
      </c>
      <c r="DK221" s="63" t="s">
        <v>149</v>
      </c>
      <c r="DL221" s="63" t="s">
        <v>149</v>
      </c>
      <c r="DM221" s="63" t="s">
        <v>149</v>
      </c>
      <c r="DN221" s="63" t="s">
        <v>149</v>
      </c>
      <c r="DO221" s="63" t="s">
        <v>149</v>
      </c>
      <c r="DP221" s="63" t="s">
        <v>149</v>
      </c>
      <c r="DQ221" s="63" t="s">
        <v>149</v>
      </c>
      <c r="DR221" s="63" t="s">
        <v>203</v>
      </c>
      <c r="DS221" s="63" t="s">
        <v>149</v>
      </c>
      <c r="DT221" s="63" t="s">
        <v>149</v>
      </c>
      <c r="DU221" s="63" t="s">
        <v>149</v>
      </c>
      <c r="DV221" s="63" t="s">
        <v>203</v>
      </c>
      <c r="DW221" s="63" t="s">
        <v>203</v>
      </c>
      <c r="DX221" s="63" t="s">
        <v>149</v>
      </c>
      <c r="DY221" s="63" t="s">
        <v>149</v>
      </c>
      <c r="DZ221" s="63" t="s">
        <v>149</v>
      </c>
      <c r="EA221" s="63" t="s">
        <v>149</v>
      </c>
      <c r="EB221" s="63" t="s">
        <v>149</v>
      </c>
      <c r="EC221" s="63" t="s">
        <v>149</v>
      </c>
      <c r="ED221" s="63" t="s">
        <v>149</v>
      </c>
      <c r="EE221" s="63" t="s">
        <v>149</v>
      </c>
      <c r="EF221" s="63" t="s">
        <v>203</v>
      </c>
      <c r="EG221" s="63" t="s">
        <v>149</v>
      </c>
      <c r="EH221" s="63" t="s">
        <v>149</v>
      </c>
      <c r="EI221" s="63" t="s">
        <v>149</v>
      </c>
      <c r="EJ221" s="63" t="s">
        <v>149</v>
      </c>
      <c r="EK221" s="63" t="s">
        <v>149</v>
      </c>
      <c r="EL221" s="63" t="s">
        <v>1708</v>
      </c>
      <c r="EM221" s="63" t="s">
        <v>1709</v>
      </c>
      <c r="EN221" s="63" t="s">
        <v>1710</v>
      </c>
      <c r="EO221" s="63" t="s">
        <v>1711</v>
      </c>
      <c r="EP221" s="63" t="s">
        <v>1712</v>
      </c>
      <c r="EQ221" s="63" t="s">
        <v>1713</v>
      </c>
      <c r="ER221" s="63" t="s">
        <v>1714</v>
      </c>
      <c r="ES221" s="63" t="s">
        <v>1715</v>
      </c>
    </row>
    <row r="222" spans="1:149" s="2" customFormat="1" ht="22.5" customHeight="1" x14ac:dyDescent="0.35">
      <c r="A222" s="29">
        <v>220</v>
      </c>
      <c r="B222" s="63" t="s">
        <v>1716</v>
      </c>
      <c r="C222" s="67"/>
      <c r="D222" s="63" t="s">
        <v>846</v>
      </c>
      <c r="E222" s="63" t="s">
        <v>1631</v>
      </c>
      <c r="F222" s="63">
        <v>41</v>
      </c>
      <c r="G222" s="63">
        <v>3</v>
      </c>
      <c r="H222" s="63" t="s">
        <v>157</v>
      </c>
      <c r="I222" s="88" t="s">
        <v>172</v>
      </c>
      <c r="J222" s="64">
        <v>7000000</v>
      </c>
      <c r="K222" s="64">
        <v>3200000</v>
      </c>
      <c r="L222" s="63" t="s">
        <v>255</v>
      </c>
      <c r="M222" s="63" t="s">
        <v>147</v>
      </c>
      <c r="N222" s="63">
        <v>390</v>
      </c>
      <c r="O222" s="63" t="s">
        <v>644</v>
      </c>
      <c r="P222" s="63">
        <v>13</v>
      </c>
      <c r="Q222" s="63"/>
      <c r="R222" s="63" t="s">
        <v>149</v>
      </c>
      <c r="S222" s="63" t="s">
        <v>149</v>
      </c>
      <c r="T222" s="63" t="s">
        <v>149</v>
      </c>
      <c r="U222" s="63" t="s">
        <v>149</v>
      </c>
      <c r="V222" s="63" t="s">
        <v>149</v>
      </c>
      <c r="W222" s="63" t="s">
        <v>149</v>
      </c>
      <c r="X222" s="63" t="s">
        <v>149</v>
      </c>
      <c r="Y222" s="63" t="s">
        <v>149</v>
      </c>
      <c r="Z222" s="63" t="s">
        <v>149</v>
      </c>
      <c r="AA222" s="63" t="s">
        <v>149</v>
      </c>
      <c r="AB222" s="63" t="s">
        <v>149</v>
      </c>
      <c r="AC222" s="63" t="s">
        <v>149</v>
      </c>
      <c r="AD222" s="63" t="s">
        <v>149</v>
      </c>
      <c r="AE222" s="63" t="s">
        <v>160</v>
      </c>
      <c r="AF222" s="63" t="s">
        <v>149</v>
      </c>
      <c r="AG222" s="63" t="s">
        <v>1717</v>
      </c>
      <c r="AH222" s="63" t="s">
        <v>203</v>
      </c>
      <c r="AI222" s="63" t="s">
        <v>203</v>
      </c>
      <c r="AJ222" s="63" t="s">
        <v>203</v>
      </c>
      <c r="AK222" s="63" t="s">
        <v>149</v>
      </c>
      <c r="AL222" s="63" t="s">
        <v>149</v>
      </c>
      <c r="AM222" s="63" t="s">
        <v>149</v>
      </c>
      <c r="AN222" s="63" t="s">
        <v>203</v>
      </c>
      <c r="AO222" s="63" t="s">
        <v>160</v>
      </c>
      <c r="AP222" s="63" t="s">
        <v>149</v>
      </c>
      <c r="AQ222" s="63" t="s">
        <v>149</v>
      </c>
      <c r="AR222" s="63" t="s">
        <v>149</v>
      </c>
      <c r="AS222" s="63" t="s">
        <v>149</v>
      </c>
      <c r="AT222" s="63" t="s">
        <v>149</v>
      </c>
      <c r="AU222" s="63" t="s">
        <v>149</v>
      </c>
      <c r="AV222" s="63" t="s">
        <v>149</v>
      </c>
      <c r="AW222" s="63" t="s">
        <v>149</v>
      </c>
      <c r="AX222" s="63" t="s">
        <v>203</v>
      </c>
      <c r="AY222" s="63" t="s">
        <v>203</v>
      </c>
      <c r="AZ222" s="63" t="s">
        <v>149</v>
      </c>
      <c r="BA222" s="63" t="s">
        <v>203</v>
      </c>
      <c r="BB222" s="63" t="s">
        <v>149</v>
      </c>
      <c r="BC222" s="60" t="s">
        <v>149</v>
      </c>
      <c r="BD222" s="63" t="s">
        <v>149</v>
      </c>
      <c r="BE222" s="63" t="s">
        <v>149</v>
      </c>
      <c r="BF222" s="63" t="s">
        <v>203</v>
      </c>
      <c r="BG222" s="63" t="s">
        <v>149</v>
      </c>
      <c r="BH222" s="63" t="s">
        <v>149</v>
      </c>
      <c r="BI222" s="63" t="s">
        <v>149</v>
      </c>
      <c r="BJ222" s="63" t="s">
        <v>149</v>
      </c>
      <c r="BK222" s="63" t="s">
        <v>149</v>
      </c>
      <c r="BL222" s="63" t="s">
        <v>149</v>
      </c>
      <c r="BM222" s="63" t="s">
        <v>149</v>
      </c>
      <c r="BN222" s="63" t="s">
        <v>149</v>
      </c>
      <c r="BO222" s="63" t="s">
        <v>149</v>
      </c>
      <c r="BP222" s="63" t="s">
        <v>149</v>
      </c>
      <c r="BQ222" s="63" t="s">
        <v>149</v>
      </c>
      <c r="BR222" s="63" t="s">
        <v>149</v>
      </c>
      <c r="BS222" s="63" t="s">
        <v>149</v>
      </c>
      <c r="BT222" s="63" t="s">
        <v>149</v>
      </c>
      <c r="BU222" s="63" t="s">
        <v>149</v>
      </c>
      <c r="BV222" s="63" t="s">
        <v>149</v>
      </c>
      <c r="BW222" s="63" t="s">
        <v>149</v>
      </c>
      <c r="BX222" s="63" t="s">
        <v>149</v>
      </c>
      <c r="BY222" s="63" t="s">
        <v>149</v>
      </c>
      <c r="BZ222" s="63" t="s">
        <v>203</v>
      </c>
      <c r="CA222" s="63" t="s">
        <v>203</v>
      </c>
      <c r="CB222" s="63" t="s">
        <v>203</v>
      </c>
      <c r="CC222" s="63" t="s">
        <v>149</v>
      </c>
      <c r="CD222" s="63" t="s">
        <v>149</v>
      </c>
      <c r="CE222" s="63" t="s">
        <v>149</v>
      </c>
      <c r="CF222" s="63" t="s">
        <v>149</v>
      </c>
      <c r="CG222" s="63" t="s">
        <v>149</v>
      </c>
      <c r="CH222" s="63" t="s">
        <v>149</v>
      </c>
      <c r="CI222" s="63" t="s">
        <v>149</v>
      </c>
      <c r="CJ222" s="63" t="s">
        <v>149</v>
      </c>
      <c r="CK222" s="63" t="s">
        <v>149</v>
      </c>
      <c r="CL222" s="63" t="s">
        <v>149</v>
      </c>
      <c r="CM222" s="63" t="s">
        <v>844</v>
      </c>
      <c r="CN222" s="63" t="s">
        <v>149</v>
      </c>
      <c r="CO222" s="63" t="s">
        <v>149</v>
      </c>
      <c r="CP222" s="63" t="s">
        <v>149</v>
      </c>
      <c r="CQ222" s="63" t="s">
        <v>149</v>
      </c>
      <c r="CR222" s="63" t="s">
        <v>149</v>
      </c>
      <c r="CS222" s="63" t="s">
        <v>149</v>
      </c>
      <c r="CT222" s="63" t="s">
        <v>149</v>
      </c>
      <c r="CU222" s="63" t="s">
        <v>149</v>
      </c>
      <c r="CV222" s="63" t="s">
        <v>149</v>
      </c>
      <c r="CW222" s="63" t="s">
        <v>149</v>
      </c>
      <c r="CX222" s="63" t="s">
        <v>203</v>
      </c>
      <c r="CY222" s="63" t="s">
        <v>149</v>
      </c>
      <c r="CZ222" s="63" t="s">
        <v>149</v>
      </c>
      <c r="DA222" s="63" t="s">
        <v>149</v>
      </c>
      <c r="DB222" s="63" t="s">
        <v>149</v>
      </c>
      <c r="DC222" s="63" t="s">
        <v>203</v>
      </c>
      <c r="DD222" s="63" t="s">
        <v>203</v>
      </c>
      <c r="DE222" s="63" t="s">
        <v>149</v>
      </c>
      <c r="DF222" s="63" t="s">
        <v>149</v>
      </c>
      <c r="DG222" s="63" t="s">
        <v>149</v>
      </c>
      <c r="DH222" s="63" t="s">
        <v>149</v>
      </c>
      <c r="DI222" s="63" t="s">
        <v>149</v>
      </c>
      <c r="DJ222" s="63" t="s">
        <v>203</v>
      </c>
      <c r="DK222" s="63" t="s">
        <v>203</v>
      </c>
      <c r="DL222" s="63" t="s">
        <v>203</v>
      </c>
      <c r="DM222" s="63" t="s">
        <v>203</v>
      </c>
      <c r="DN222" s="63" t="s">
        <v>203</v>
      </c>
      <c r="DO222" s="63" t="s">
        <v>149</v>
      </c>
      <c r="DP222" s="63" t="s">
        <v>149</v>
      </c>
      <c r="DQ222" s="63" t="s">
        <v>149</v>
      </c>
      <c r="DR222" s="63" t="s">
        <v>149</v>
      </c>
      <c r="DS222" s="63" t="s">
        <v>149</v>
      </c>
      <c r="DT222" s="63" t="s">
        <v>149</v>
      </c>
      <c r="DU222" s="63" t="s">
        <v>149</v>
      </c>
      <c r="DV222" s="63" t="s">
        <v>149</v>
      </c>
      <c r="DW222" s="63" t="s">
        <v>203</v>
      </c>
      <c r="DX222" s="63" t="s">
        <v>149</v>
      </c>
      <c r="DY222" s="63" t="s">
        <v>203</v>
      </c>
      <c r="DZ222" s="63" t="s">
        <v>149</v>
      </c>
      <c r="EA222" s="63" t="s">
        <v>149</v>
      </c>
      <c r="EB222" s="63" t="s">
        <v>149</v>
      </c>
      <c r="EC222" s="63" t="s">
        <v>149</v>
      </c>
      <c r="ED222" s="63" t="s">
        <v>149</v>
      </c>
      <c r="EE222" s="63" t="s">
        <v>149</v>
      </c>
      <c r="EF222" s="63" t="s">
        <v>203</v>
      </c>
      <c r="EG222" s="63" t="s">
        <v>149</v>
      </c>
      <c r="EH222" s="63" t="s">
        <v>149</v>
      </c>
      <c r="EI222" s="63" t="s">
        <v>149</v>
      </c>
      <c r="EJ222" s="63" t="s">
        <v>203</v>
      </c>
      <c r="EK222" s="63" t="s">
        <v>149</v>
      </c>
      <c r="EL222" s="63"/>
      <c r="EM222" s="63" t="s">
        <v>1718</v>
      </c>
      <c r="EN222" s="63" t="s">
        <v>1719</v>
      </c>
      <c r="EO222" s="63" t="s">
        <v>1720</v>
      </c>
      <c r="EP222" s="63" t="s">
        <v>1721</v>
      </c>
      <c r="EQ222" s="63" t="s">
        <v>1689</v>
      </c>
      <c r="ER222" s="63" t="s">
        <v>1722</v>
      </c>
      <c r="ES222" s="63" t="s">
        <v>1723</v>
      </c>
    </row>
    <row r="223" spans="1:149" s="2" customFormat="1" ht="22.5" customHeight="1" x14ac:dyDescent="0.35">
      <c r="A223" s="29">
        <v>221</v>
      </c>
      <c r="B223" s="63" t="s">
        <v>1724</v>
      </c>
      <c r="C223" s="67"/>
      <c r="D223" s="63" t="s">
        <v>846</v>
      </c>
      <c r="E223" s="63"/>
      <c r="F223" s="63">
        <v>44</v>
      </c>
      <c r="G223" s="63">
        <v>7</v>
      </c>
      <c r="H223" s="63" t="s">
        <v>643</v>
      </c>
      <c r="I223" s="88" t="s">
        <v>210</v>
      </c>
      <c r="J223" s="64">
        <v>5000000</v>
      </c>
      <c r="K223" s="64">
        <v>5000000</v>
      </c>
      <c r="L223" s="186" t="s">
        <v>173</v>
      </c>
      <c r="M223" s="63" t="s">
        <v>147</v>
      </c>
      <c r="N223" s="63">
        <v>200</v>
      </c>
      <c r="O223" s="186" t="s">
        <v>1349</v>
      </c>
      <c r="P223" s="63">
        <v>6</v>
      </c>
      <c r="Q223" s="63"/>
      <c r="R223" s="63" t="s">
        <v>149</v>
      </c>
      <c r="S223" s="186" t="s">
        <v>149</v>
      </c>
      <c r="T223" s="63" t="s">
        <v>149</v>
      </c>
      <c r="U223" s="63" t="s">
        <v>149</v>
      </c>
      <c r="V223" s="63" t="s">
        <v>149</v>
      </c>
      <c r="W223" s="63" t="s">
        <v>149</v>
      </c>
      <c r="X223" s="63" t="s">
        <v>149</v>
      </c>
      <c r="Y223" s="63" t="s">
        <v>149</v>
      </c>
      <c r="Z223" s="63" t="s">
        <v>203</v>
      </c>
      <c r="AA223" s="63" t="s">
        <v>203</v>
      </c>
      <c r="AB223" s="63" t="s">
        <v>149</v>
      </c>
      <c r="AC223" s="63" t="s">
        <v>149</v>
      </c>
      <c r="AD223" s="63" t="s">
        <v>203</v>
      </c>
      <c r="AE223" s="63" t="s">
        <v>149</v>
      </c>
      <c r="AF223" s="63" t="s">
        <v>149</v>
      </c>
      <c r="AG223" s="63" t="s">
        <v>149</v>
      </c>
      <c r="AH223" s="63" t="s">
        <v>149</v>
      </c>
      <c r="AI223" s="63" t="s">
        <v>149</v>
      </c>
      <c r="AJ223" s="63" t="s">
        <v>203</v>
      </c>
      <c r="AK223" s="186" t="s">
        <v>149</v>
      </c>
      <c r="AL223" s="186" t="s">
        <v>149</v>
      </c>
      <c r="AM223" s="186" t="s">
        <v>149</v>
      </c>
      <c r="AN223" s="186" t="s">
        <v>149</v>
      </c>
      <c r="AO223" s="186" t="s">
        <v>149</v>
      </c>
      <c r="AP223" s="186" t="s">
        <v>149</v>
      </c>
      <c r="AQ223" s="63" t="s">
        <v>149</v>
      </c>
      <c r="AR223" s="63" t="s">
        <v>149</v>
      </c>
      <c r="AS223" s="63" t="s">
        <v>203</v>
      </c>
      <c r="AT223" s="63" t="s">
        <v>149</v>
      </c>
      <c r="AU223" s="63" t="s">
        <v>203</v>
      </c>
      <c r="AV223" s="63" t="s">
        <v>149</v>
      </c>
      <c r="AW223" s="63" t="s">
        <v>149</v>
      </c>
      <c r="AX223" s="63" t="s">
        <v>203</v>
      </c>
      <c r="AY223" s="63" t="s">
        <v>149</v>
      </c>
      <c r="AZ223" s="63" t="s">
        <v>149</v>
      </c>
      <c r="BA223" s="63" t="s">
        <v>149</v>
      </c>
      <c r="BB223" s="63" t="s">
        <v>203</v>
      </c>
      <c r="BC223" s="60" t="s">
        <v>149</v>
      </c>
      <c r="BD223" s="63" t="s">
        <v>149</v>
      </c>
      <c r="BE223" s="63" t="s">
        <v>203</v>
      </c>
      <c r="BF223" s="63" t="s">
        <v>149</v>
      </c>
      <c r="BG223" s="63" t="s">
        <v>149</v>
      </c>
      <c r="BH223" s="63" t="s">
        <v>203</v>
      </c>
      <c r="BI223" s="63" t="s">
        <v>203</v>
      </c>
      <c r="BJ223" s="63" t="s">
        <v>203</v>
      </c>
      <c r="BK223" s="63" t="s">
        <v>149</v>
      </c>
      <c r="BL223" s="63" t="s">
        <v>149</v>
      </c>
      <c r="BM223" s="63" t="s">
        <v>149</v>
      </c>
      <c r="BN223" s="63" t="s">
        <v>203</v>
      </c>
      <c r="BO223" s="63" t="s">
        <v>203</v>
      </c>
      <c r="BP223" s="63" t="s">
        <v>203</v>
      </c>
      <c r="BQ223" s="63" t="s">
        <v>149</v>
      </c>
      <c r="BR223" s="63" t="s">
        <v>149</v>
      </c>
      <c r="BS223" s="63" t="s">
        <v>323</v>
      </c>
      <c r="BT223" s="63" t="s">
        <v>149</v>
      </c>
      <c r="BU223" s="63" t="s">
        <v>323</v>
      </c>
      <c r="BV223" s="63" t="s">
        <v>149</v>
      </c>
      <c r="BW223" s="63" t="s">
        <v>149</v>
      </c>
      <c r="BX223" s="63" t="s">
        <v>149</v>
      </c>
      <c r="BY223" s="63" t="s">
        <v>160</v>
      </c>
      <c r="BZ223" s="63" t="s">
        <v>149</v>
      </c>
      <c r="CA223" s="63" t="s">
        <v>149</v>
      </c>
      <c r="CB223" s="63" t="s">
        <v>149</v>
      </c>
      <c r="CC223" s="63" t="s">
        <v>149</v>
      </c>
      <c r="CD223" s="63" t="s">
        <v>149</v>
      </c>
      <c r="CE223" s="63" t="s">
        <v>149</v>
      </c>
      <c r="CF223" s="63" t="s">
        <v>149</v>
      </c>
      <c r="CG223" s="63" t="s">
        <v>203</v>
      </c>
      <c r="CH223" s="63" t="s">
        <v>148</v>
      </c>
      <c r="CI223" s="63" t="s">
        <v>149</v>
      </c>
      <c r="CJ223" s="63" t="s">
        <v>203</v>
      </c>
      <c r="CK223" s="63" t="s">
        <v>149</v>
      </c>
      <c r="CL223" s="63" t="s">
        <v>149</v>
      </c>
      <c r="CM223" s="63" t="s">
        <v>149</v>
      </c>
      <c r="CN223" s="63" t="s">
        <v>149</v>
      </c>
      <c r="CO223" s="63" t="s">
        <v>149</v>
      </c>
      <c r="CP223" s="63" t="s">
        <v>149</v>
      </c>
      <c r="CQ223" s="63" t="s">
        <v>149</v>
      </c>
      <c r="CR223" s="63" t="s">
        <v>149</v>
      </c>
      <c r="CS223" s="63" t="s">
        <v>149</v>
      </c>
      <c r="CT223" s="63" t="s">
        <v>149</v>
      </c>
      <c r="CU223" s="63" t="s">
        <v>323</v>
      </c>
      <c r="CV223" s="63" t="s">
        <v>149</v>
      </c>
      <c r="CW223" s="63" t="s">
        <v>149</v>
      </c>
      <c r="CX223" s="63" t="s">
        <v>149</v>
      </c>
      <c r="CY223" s="63" t="s">
        <v>149</v>
      </c>
      <c r="CZ223" s="63" t="s">
        <v>203</v>
      </c>
      <c r="DA223" s="63" t="s">
        <v>203</v>
      </c>
      <c r="DB223" s="63" t="s">
        <v>149</v>
      </c>
      <c r="DC223" s="63" t="s">
        <v>149</v>
      </c>
      <c r="DD223" s="63" t="s">
        <v>149</v>
      </c>
      <c r="DE223" s="63" t="s">
        <v>149</v>
      </c>
      <c r="DF223" s="63" t="s">
        <v>149</v>
      </c>
      <c r="DG223" s="63" t="s">
        <v>149</v>
      </c>
      <c r="DH223" s="63" t="s">
        <v>149</v>
      </c>
      <c r="DI223" s="63" t="s">
        <v>203</v>
      </c>
      <c r="DJ223" s="63" t="s">
        <v>149</v>
      </c>
      <c r="DK223" s="63" t="s">
        <v>323</v>
      </c>
      <c r="DL223" s="63" t="s">
        <v>149</v>
      </c>
      <c r="DM223" s="63" t="s">
        <v>323</v>
      </c>
      <c r="DN223" s="63" t="s">
        <v>203</v>
      </c>
      <c r="DO223" s="63" t="s">
        <v>149</v>
      </c>
      <c r="DP223" s="63" t="s">
        <v>149</v>
      </c>
      <c r="DQ223" s="63" t="s">
        <v>149</v>
      </c>
      <c r="DR223" s="63" t="s">
        <v>149</v>
      </c>
      <c r="DS223" s="63" t="s">
        <v>149</v>
      </c>
      <c r="DT223" s="63" t="s">
        <v>203</v>
      </c>
      <c r="DU223" s="63" t="s">
        <v>149</v>
      </c>
      <c r="DV223" s="63" t="s">
        <v>149</v>
      </c>
      <c r="DW223" s="63" t="s">
        <v>203</v>
      </c>
      <c r="DX223" s="63" t="s">
        <v>323</v>
      </c>
      <c r="DY223" s="63" t="s">
        <v>323</v>
      </c>
      <c r="DZ223" s="63" t="s">
        <v>149</v>
      </c>
      <c r="EA223" s="63" t="s">
        <v>149</v>
      </c>
      <c r="EB223" s="63" t="s">
        <v>203</v>
      </c>
      <c r="EC223" s="63" t="s">
        <v>149</v>
      </c>
      <c r="ED223" s="63" t="s">
        <v>149</v>
      </c>
      <c r="EE223" s="63" t="s">
        <v>203</v>
      </c>
      <c r="EF223" s="63" t="s">
        <v>149</v>
      </c>
      <c r="EG223" s="63" t="s">
        <v>149</v>
      </c>
      <c r="EH223" s="63" t="s">
        <v>149</v>
      </c>
      <c r="EI223" s="63" t="s">
        <v>203</v>
      </c>
      <c r="EJ223" s="63" t="s">
        <v>149</v>
      </c>
      <c r="EK223" s="63" t="s">
        <v>149</v>
      </c>
      <c r="EL223" s="66" t="s">
        <v>1725</v>
      </c>
      <c r="EM223" s="63" t="s">
        <v>1726</v>
      </c>
      <c r="EN223" s="63" t="s">
        <v>1727</v>
      </c>
      <c r="EO223" s="63" t="s">
        <v>1728</v>
      </c>
      <c r="EP223" s="63" t="s">
        <v>1729</v>
      </c>
      <c r="EQ223" s="63" t="s">
        <v>1730</v>
      </c>
      <c r="ER223" s="63"/>
      <c r="ES223" s="63" t="s">
        <v>1731</v>
      </c>
    </row>
    <row r="224" spans="1:149" s="2" customFormat="1" ht="22.5" customHeight="1" x14ac:dyDescent="0.35">
      <c r="A224" s="29">
        <v>222</v>
      </c>
      <c r="B224" s="63" t="s">
        <v>1732</v>
      </c>
      <c r="C224" s="67" t="s">
        <v>1733</v>
      </c>
      <c r="D224" s="63" t="s">
        <v>846</v>
      </c>
      <c r="E224" s="63" t="s">
        <v>1631</v>
      </c>
      <c r="F224" s="63">
        <v>45</v>
      </c>
      <c r="G224" s="63">
        <v>3</v>
      </c>
      <c r="H224" s="63" t="s">
        <v>157</v>
      </c>
      <c r="I224" s="63" t="s">
        <v>172</v>
      </c>
      <c r="J224" s="64">
        <v>3000000</v>
      </c>
      <c r="K224" s="64">
        <v>3000000</v>
      </c>
      <c r="L224" s="63" t="s">
        <v>250</v>
      </c>
      <c r="M224" s="63" t="s">
        <v>147</v>
      </c>
      <c r="N224" s="63">
        <v>150</v>
      </c>
      <c r="O224" s="63" t="s">
        <v>1734</v>
      </c>
      <c r="P224" s="63">
        <v>14</v>
      </c>
      <c r="Q224" s="63"/>
      <c r="R224" s="63" t="s">
        <v>149</v>
      </c>
      <c r="S224" s="63" t="s">
        <v>323</v>
      </c>
      <c r="T224" s="63" t="s">
        <v>149</v>
      </c>
      <c r="U224" s="63" t="s">
        <v>149</v>
      </c>
      <c r="V224" s="63" t="s">
        <v>149</v>
      </c>
      <c r="W224" s="63" t="s">
        <v>323</v>
      </c>
      <c r="X224" s="63" t="s">
        <v>149</v>
      </c>
      <c r="Y224" s="63" t="s">
        <v>149</v>
      </c>
      <c r="Z224" s="186" t="s">
        <v>203</v>
      </c>
      <c r="AA224" s="63" t="s">
        <v>203</v>
      </c>
      <c r="AB224" s="63" t="s">
        <v>149</v>
      </c>
      <c r="AC224" s="63" t="s">
        <v>149</v>
      </c>
      <c r="AD224" s="63" t="s">
        <v>149</v>
      </c>
      <c r="AE224" s="63" t="s">
        <v>323</v>
      </c>
      <c r="AF224" s="63" t="s">
        <v>149</v>
      </c>
      <c r="AG224" s="63" t="s">
        <v>149</v>
      </c>
      <c r="AH224" s="63" t="s">
        <v>149</v>
      </c>
      <c r="AI224" s="63" t="s">
        <v>149</v>
      </c>
      <c r="AJ224" s="63" t="s">
        <v>149</v>
      </c>
      <c r="AK224" s="63" t="s">
        <v>323</v>
      </c>
      <c r="AL224" s="63" t="s">
        <v>149</v>
      </c>
      <c r="AM224" s="63" t="s">
        <v>323</v>
      </c>
      <c r="AN224" s="63" t="s">
        <v>323</v>
      </c>
      <c r="AO224" s="63" t="s">
        <v>149</v>
      </c>
      <c r="AP224" s="63" t="s">
        <v>149</v>
      </c>
      <c r="AQ224" s="63" t="s">
        <v>149</v>
      </c>
      <c r="AR224" s="63" t="s">
        <v>149</v>
      </c>
      <c r="AS224" s="63" t="s">
        <v>149</v>
      </c>
      <c r="AT224" s="63" t="s">
        <v>149</v>
      </c>
      <c r="AU224" s="63" t="s">
        <v>149</v>
      </c>
      <c r="AV224" s="63" t="s">
        <v>149</v>
      </c>
      <c r="AW224" s="63" t="s">
        <v>149</v>
      </c>
      <c r="AX224" s="63" t="s">
        <v>149</v>
      </c>
      <c r="AY224" s="63" t="s">
        <v>149</v>
      </c>
      <c r="AZ224" s="63" t="s">
        <v>149</v>
      </c>
      <c r="BA224" s="63" t="s">
        <v>149</v>
      </c>
      <c r="BB224" s="63" t="s">
        <v>149</v>
      </c>
      <c r="BC224" s="60" t="s">
        <v>149</v>
      </c>
      <c r="BD224" s="63" t="s">
        <v>323</v>
      </c>
      <c r="BE224" s="63" t="s">
        <v>323</v>
      </c>
      <c r="BF224" s="63" t="s">
        <v>149</v>
      </c>
      <c r="BG224" s="63" t="s">
        <v>149</v>
      </c>
      <c r="BH224" s="63" t="s">
        <v>149</v>
      </c>
      <c r="BI224" s="63" t="s">
        <v>149</v>
      </c>
      <c r="BJ224" s="63" t="s">
        <v>149</v>
      </c>
      <c r="BK224" s="63" t="s">
        <v>149</v>
      </c>
      <c r="BL224" s="63" t="s">
        <v>149</v>
      </c>
      <c r="BM224" s="63" t="s">
        <v>149</v>
      </c>
      <c r="BN224" s="63" t="s">
        <v>149</v>
      </c>
      <c r="BO224" s="63" t="s">
        <v>149</v>
      </c>
      <c r="BP224" s="63" t="s">
        <v>149</v>
      </c>
      <c r="BQ224" s="63" t="s">
        <v>323</v>
      </c>
      <c r="BR224" s="63" t="s">
        <v>323</v>
      </c>
      <c r="BS224" s="63" t="s">
        <v>149</v>
      </c>
      <c r="BT224" s="63" t="s">
        <v>149</v>
      </c>
      <c r="BU224" s="63" t="s">
        <v>149</v>
      </c>
      <c r="BV224" s="63" t="s">
        <v>149</v>
      </c>
      <c r="BW224" s="63" t="s">
        <v>323</v>
      </c>
      <c r="BX224" s="63" t="s">
        <v>323</v>
      </c>
      <c r="BY224" s="63" t="s">
        <v>149</v>
      </c>
      <c r="BZ224" s="63" t="s">
        <v>149</v>
      </c>
      <c r="CA224" s="63" t="s">
        <v>149</v>
      </c>
      <c r="CB224" s="63" t="s">
        <v>149</v>
      </c>
      <c r="CC224" s="63" t="s">
        <v>323</v>
      </c>
      <c r="CD224" s="63" t="s">
        <v>323</v>
      </c>
      <c r="CE224" s="63" t="s">
        <v>149</v>
      </c>
      <c r="CF224" s="63" t="s">
        <v>149</v>
      </c>
      <c r="CG224" s="63" t="s">
        <v>323</v>
      </c>
      <c r="CH224" s="63" t="s">
        <v>323</v>
      </c>
      <c r="CI224" s="63" t="s">
        <v>149</v>
      </c>
      <c r="CJ224" s="63" t="s">
        <v>323</v>
      </c>
      <c r="CK224" s="63" t="s">
        <v>149</v>
      </c>
      <c r="CL224" s="63" t="s">
        <v>149</v>
      </c>
      <c r="CM224" s="63" t="s">
        <v>149</v>
      </c>
      <c r="CN224" s="63" t="s">
        <v>149</v>
      </c>
      <c r="CO224" s="63" t="s">
        <v>149</v>
      </c>
      <c r="CP224" s="63" t="s">
        <v>149</v>
      </c>
      <c r="CQ224" s="63" t="s">
        <v>149</v>
      </c>
      <c r="CR224" s="63" t="s">
        <v>149</v>
      </c>
      <c r="CS224" s="63" t="s">
        <v>323</v>
      </c>
      <c r="CT224" s="63" t="s">
        <v>149</v>
      </c>
      <c r="CU224" s="63" t="s">
        <v>149</v>
      </c>
      <c r="CV224" s="63" t="s">
        <v>323</v>
      </c>
      <c r="CW224" s="63" t="s">
        <v>149</v>
      </c>
      <c r="CX224" s="63" t="s">
        <v>149</v>
      </c>
      <c r="CY224" s="63" t="s">
        <v>323</v>
      </c>
      <c r="CZ224" s="63" t="s">
        <v>149</v>
      </c>
      <c r="DA224" s="63" t="s">
        <v>149</v>
      </c>
      <c r="DB224" s="63" t="s">
        <v>149</v>
      </c>
      <c r="DC224" s="63" t="s">
        <v>149</v>
      </c>
      <c r="DD224" s="63" t="s">
        <v>323</v>
      </c>
      <c r="DE224" s="63" t="s">
        <v>149</v>
      </c>
      <c r="DF224" s="63" t="s">
        <v>323</v>
      </c>
      <c r="DG224" s="63" t="s">
        <v>323</v>
      </c>
      <c r="DH224" s="63" t="s">
        <v>149</v>
      </c>
      <c r="DI224" s="63" t="s">
        <v>149</v>
      </c>
      <c r="DJ224" s="63" t="s">
        <v>323</v>
      </c>
      <c r="DK224" s="63" t="s">
        <v>149</v>
      </c>
      <c r="DL224" s="63" t="s">
        <v>323</v>
      </c>
      <c r="DM224" s="63" t="s">
        <v>149</v>
      </c>
      <c r="DN224" s="63" t="s">
        <v>149</v>
      </c>
      <c r="DO224" s="63" t="s">
        <v>149</v>
      </c>
      <c r="DP224" s="63" t="s">
        <v>149</v>
      </c>
      <c r="DQ224" s="63" t="s">
        <v>149</v>
      </c>
      <c r="DR224" s="63" t="s">
        <v>149</v>
      </c>
      <c r="DS224" s="63" t="s">
        <v>149</v>
      </c>
      <c r="DT224" s="63" t="s">
        <v>149</v>
      </c>
      <c r="DU224" s="63" t="s">
        <v>149</v>
      </c>
      <c r="DV224" s="63" t="s">
        <v>149</v>
      </c>
      <c r="DW224" s="63" t="s">
        <v>149</v>
      </c>
      <c r="DX224" s="63" t="s">
        <v>149</v>
      </c>
      <c r="DY224" s="63" t="s">
        <v>149</v>
      </c>
      <c r="DZ224" s="63" t="s">
        <v>323</v>
      </c>
      <c r="EA224" s="63" t="s">
        <v>323</v>
      </c>
      <c r="EB224" s="63" t="s">
        <v>149</v>
      </c>
      <c r="EC224" s="63" t="s">
        <v>323</v>
      </c>
      <c r="ED224" s="63" t="s">
        <v>149</v>
      </c>
      <c r="EE224" s="63" t="s">
        <v>323</v>
      </c>
      <c r="EF224" s="63" t="s">
        <v>149</v>
      </c>
      <c r="EG224" s="63" t="s">
        <v>323</v>
      </c>
      <c r="EH224" s="63" t="s">
        <v>149</v>
      </c>
      <c r="EI224" s="63" t="s">
        <v>149</v>
      </c>
      <c r="EJ224" s="63" t="s">
        <v>149</v>
      </c>
      <c r="EK224" s="63" t="s">
        <v>149</v>
      </c>
      <c r="EL224" s="66" t="s">
        <v>1735</v>
      </c>
      <c r="EM224" s="63" t="s">
        <v>1736</v>
      </c>
      <c r="EN224" s="63" t="s">
        <v>1737</v>
      </c>
      <c r="EO224" s="63" t="s">
        <v>1738</v>
      </c>
      <c r="EP224" s="66" t="s">
        <v>1739</v>
      </c>
      <c r="EQ224" s="63" t="s">
        <v>1740</v>
      </c>
      <c r="ER224" s="63"/>
      <c r="ES224" s="63" t="s">
        <v>1741</v>
      </c>
    </row>
    <row r="225" spans="1:150" s="2" customFormat="1" ht="22.5" customHeight="1" x14ac:dyDescent="0.35">
      <c r="A225" s="29">
        <v>223</v>
      </c>
      <c r="B225" s="63" t="s">
        <v>1742</v>
      </c>
      <c r="C225" s="67"/>
      <c r="D225" s="63" t="s">
        <v>846</v>
      </c>
      <c r="E225" s="63" t="s">
        <v>1743</v>
      </c>
      <c r="F225" s="63">
        <v>46</v>
      </c>
      <c r="G225" s="63">
        <v>2</v>
      </c>
      <c r="H225" s="63" t="s">
        <v>413</v>
      </c>
      <c r="I225" s="63" t="s">
        <v>518</v>
      </c>
      <c r="J225" s="64">
        <v>5000000</v>
      </c>
      <c r="K225" s="64">
        <v>3000000</v>
      </c>
      <c r="L225" s="63" t="s">
        <v>442</v>
      </c>
      <c r="M225" s="63" t="s">
        <v>147</v>
      </c>
      <c r="N225" s="63">
        <v>60</v>
      </c>
      <c r="O225" s="63" t="s">
        <v>356</v>
      </c>
      <c r="P225" s="63">
        <v>10</v>
      </c>
      <c r="Q225" s="63"/>
      <c r="R225" s="63" t="s">
        <v>203</v>
      </c>
      <c r="S225" s="63" t="s">
        <v>203</v>
      </c>
      <c r="T225" s="63" t="s">
        <v>149</v>
      </c>
      <c r="U225" s="63" t="s">
        <v>203</v>
      </c>
      <c r="V225" s="63" t="s">
        <v>149</v>
      </c>
      <c r="W225" s="63" t="s">
        <v>149</v>
      </c>
      <c r="X225" s="63" t="s">
        <v>149</v>
      </c>
      <c r="Y225" s="63" t="s">
        <v>149</v>
      </c>
      <c r="Z225" s="63" t="s">
        <v>149</v>
      </c>
      <c r="AA225" s="63" t="s">
        <v>149</v>
      </c>
      <c r="AB225" s="63" t="s">
        <v>149</v>
      </c>
      <c r="AC225" s="63" t="s">
        <v>149</v>
      </c>
      <c r="AD225" s="63" t="s">
        <v>149</v>
      </c>
      <c r="AE225" s="63" t="s">
        <v>149</v>
      </c>
      <c r="AF225" s="63" t="s">
        <v>149</v>
      </c>
      <c r="AG225" s="63" t="s">
        <v>149</v>
      </c>
      <c r="AH225" s="63" t="s">
        <v>149</v>
      </c>
      <c r="AI225" s="63" t="s">
        <v>149</v>
      </c>
      <c r="AJ225" s="63" t="s">
        <v>149</v>
      </c>
      <c r="AK225" s="63" t="s">
        <v>203</v>
      </c>
      <c r="AL225" s="63" t="s">
        <v>149</v>
      </c>
      <c r="AM225" s="63" t="s">
        <v>149</v>
      </c>
      <c r="AN225" s="63" t="s">
        <v>149</v>
      </c>
      <c r="AO225" s="63" t="s">
        <v>149</v>
      </c>
      <c r="AP225" s="63" t="s">
        <v>149</v>
      </c>
      <c r="AQ225" s="63" t="s">
        <v>149</v>
      </c>
      <c r="AR225" s="63" t="s">
        <v>149</v>
      </c>
      <c r="AS225" s="63" t="s">
        <v>149</v>
      </c>
      <c r="AT225" s="63" t="s">
        <v>149</v>
      </c>
      <c r="AU225" s="63" t="s">
        <v>149</v>
      </c>
      <c r="AV225" s="63" t="s">
        <v>149</v>
      </c>
      <c r="AW225" s="63" t="s">
        <v>149</v>
      </c>
      <c r="AX225" s="63" t="s">
        <v>149</v>
      </c>
      <c r="AY225" s="63" t="s">
        <v>149</v>
      </c>
      <c r="AZ225" s="63" t="s">
        <v>149</v>
      </c>
      <c r="BA225" s="63" t="s">
        <v>149</v>
      </c>
      <c r="BB225" s="63" t="s">
        <v>149</v>
      </c>
      <c r="BC225" s="60" t="s">
        <v>149</v>
      </c>
      <c r="BD225" s="63" t="s">
        <v>149</v>
      </c>
      <c r="BE225" s="63" t="s">
        <v>203</v>
      </c>
      <c r="BF225" s="63" t="s">
        <v>149</v>
      </c>
      <c r="BG225" s="63" t="s">
        <v>149</v>
      </c>
      <c r="BH225" s="63" t="s">
        <v>149</v>
      </c>
      <c r="BI225" s="63" t="s">
        <v>149</v>
      </c>
      <c r="BJ225" s="63" t="s">
        <v>323</v>
      </c>
      <c r="BK225" s="63" t="s">
        <v>1517</v>
      </c>
      <c r="BL225" s="63" t="s">
        <v>149</v>
      </c>
      <c r="BM225" s="63" t="s">
        <v>203</v>
      </c>
      <c r="BN225" s="63" t="s">
        <v>323</v>
      </c>
      <c r="BO225" s="63" t="s">
        <v>323</v>
      </c>
      <c r="BP225" s="63" t="s">
        <v>323</v>
      </c>
      <c r="BQ225" s="63" t="s">
        <v>323</v>
      </c>
      <c r="BR225" s="63" t="s">
        <v>149</v>
      </c>
      <c r="BS225" s="63" t="s">
        <v>149</v>
      </c>
      <c r="BT225" s="63" t="s">
        <v>149</v>
      </c>
      <c r="BU225" s="63" t="s">
        <v>149</v>
      </c>
      <c r="BV225" s="63" t="s">
        <v>149</v>
      </c>
      <c r="BW225" s="63" t="s">
        <v>149</v>
      </c>
      <c r="BX225" s="63" t="s">
        <v>149</v>
      </c>
      <c r="BY225" s="63" t="s">
        <v>149</v>
      </c>
      <c r="BZ225" s="63" t="s">
        <v>149</v>
      </c>
      <c r="CA225" s="63" t="s">
        <v>149</v>
      </c>
      <c r="CB225" s="63"/>
      <c r="CC225" s="63" t="s">
        <v>149</v>
      </c>
      <c r="CD225" s="63" t="s">
        <v>149</v>
      </c>
      <c r="CE225" s="63" t="s">
        <v>149</v>
      </c>
      <c r="CF225" s="63" t="s">
        <v>149</v>
      </c>
      <c r="CG225" s="63" t="s">
        <v>149</v>
      </c>
      <c r="CH225" s="63" t="s">
        <v>149</v>
      </c>
      <c r="CI225" s="63" t="s">
        <v>149</v>
      </c>
      <c r="CJ225" s="63" t="s">
        <v>149</v>
      </c>
      <c r="CK225" s="63" t="s">
        <v>149</v>
      </c>
      <c r="CL225" s="63" t="s">
        <v>149</v>
      </c>
      <c r="CM225" s="63" t="s">
        <v>149</v>
      </c>
      <c r="CN225" s="63" t="s">
        <v>149</v>
      </c>
      <c r="CO225" s="63" t="s">
        <v>149</v>
      </c>
      <c r="CP225" s="63" t="s">
        <v>149</v>
      </c>
      <c r="CQ225" s="63" t="s">
        <v>149</v>
      </c>
      <c r="CR225" s="63" t="s">
        <v>149</v>
      </c>
      <c r="CS225" s="63" t="s">
        <v>149</v>
      </c>
      <c r="CT225" s="63" t="s">
        <v>149</v>
      </c>
      <c r="CU225" s="63" t="s">
        <v>149</v>
      </c>
      <c r="CV225" s="63" t="s">
        <v>149</v>
      </c>
      <c r="CW225" s="63" t="s">
        <v>149</v>
      </c>
      <c r="CX225" s="63" t="s">
        <v>149</v>
      </c>
      <c r="CY225" s="63" t="s">
        <v>149</v>
      </c>
      <c r="CZ225" s="63" t="s">
        <v>149</v>
      </c>
      <c r="DA225" s="63" t="s">
        <v>149</v>
      </c>
      <c r="DB225" s="63" t="s">
        <v>149</v>
      </c>
      <c r="DC225" s="63" t="s">
        <v>149</v>
      </c>
      <c r="DD225" s="63" t="s">
        <v>149</v>
      </c>
      <c r="DE225" s="63" t="s">
        <v>149</v>
      </c>
      <c r="DF225" s="63" t="s">
        <v>149</v>
      </c>
      <c r="DG225" s="63" t="s">
        <v>149</v>
      </c>
      <c r="DH225" s="63" t="s">
        <v>149</v>
      </c>
      <c r="DI225" s="63" t="s">
        <v>149</v>
      </c>
      <c r="DJ225" s="63" t="s">
        <v>149</v>
      </c>
      <c r="DK225" s="63" t="s">
        <v>149</v>
      </c>
      <c r="DL225" s="63" t="s">
        <v>149</v>
      </c>
      <c r="DM225" s="63" t="s">
        <v>149</v>
      </c>
      <c r="DN225" s="63" t="s">
        <v>149</v>
      </c>
      <c r="DO225" s="63" t="s">
        <v>149</v>
      </c>
      <c r="DP225" s="63" t="s">
        <v>149</v>
      </c>
      <c r="DQ225" s="63" t="s">
        <v>149</v>
      </c>
      <c r="DR225" s="63" t="s">
        <v>149</v>
      </c>
      <c r="DS225" s="63" t="s">
        <v>149</v>
      </c>
      <c r="DT225" s="63" t="s">
        <v>149</v>
      </c>
      <c r="DU225" s="63" t="s">
        <v>149</v>
      </c>
      <c r="DV225" s="63" t="s">
        <v>149</v>
      </c>
      <c r="DW225" s="63" t="s">
        <v>149</v>
      </c>
      <c r="DX225" s="63" t="s">
        <v>149</v>
      </c>
      <c r="DY225" s="63" t="s">
        <v>149</v>
      </c>
      <c r="DZ225" s="63" t="s">
        <v>149</v>
      </c>
      <c r="EA225" s="63" t="s">
        <v>149</v>
      </c>
      <c r="EB225" s="63" t="s">
        <v>149</v>
      </c>
      <c r="EC225" s="63" t="s">
        <v>149</v>
      </c>
      <c r="ED225" s="63" t="s">
        <v>149</v>
      </c>
      <c r="EE225" s="63" t="s">
        <v>149</v>
      </c>
      <c r="EF225" s="63" t="s">
        <v>149</v>
      </c>
      <c r="EG225" s="63" t="s">
        <v>149</v>
      </c>
      <c r="EH225" s="63" t="s">
        <v>149</v>
      </c>
      <c r="EI225" s="63" t="s">
        <v>149</v>
      </c>
      <c r="EJ225" s="63" t="s">
        <v>149</v>
      </c>
      <c r="EK225" s="63" t="s">
        <v>149</v>
      </c>
      <c r="EL225" s="63" t="s">
        <v>1744</v>
      </c>
      <c r="EM225" s="63" t="s">
        <v>1745</v>
      </c>
      <c r="EN225" s="63" t="s">
        <v>1746</v>
      </c>
      <c r="EO225" s="63" t="s">
        <v>1738</v>
      </c>
      <c r="EP225" s="66" t="s">
        <v>1739</v>
      </c>
      <c r="EQ225" s="63" t="s">
        <v>1740</v>
      </c>
      <c r="ER225" s="63" t="s">
        <v>1747</v>
      </c>
      <c r="ES225" s="63" t="s">
        <v>1741</v>
      </c>
    </row>
    <row r="226" spans="1:150" s="2" customFormat="1" ht="22.5" customHeight="1" x14ac:dyDescent="0.35">
      <c r="A226" s="29">
        <v>224</v>
      </c>
      <c r="B226" s="63" t="s">
        <v>1748</v>
      </c>
      <c r="C226" s="67" t="s">
        <v>1749</v>
      </c>
      <c r="D226" s="63" t="s">
        <v>846</v>
      </c>
      <c r="E226" s="63" t="s">
        <v>1575</v>
      </c>
      <c r="F226" s="63">
        <v>54</v>
      </c>
      <c r="G226" s="63">
        <v>6</v>
      </c>
      <c r="H226" s="63" t="s">
        <v>157</v>
      </c>
      <c r="I226" s="63" t="s">
        <v>210</v>
      </c>
      <c r="J226" s="64">
        <v>700000</v>
      </c>
      <c r="K226" s="64">
        <v>600000</v>
      </c>
      <c r="L226" s="63" t="s">
        <v>442</v>
      </c>
      <c r="M226" s="63" t="s">
        <v>147</v>
      </c>
      <c r="N226" s="63">
        <v>65</v>
      </c>
      <c r="O226" s="63" t="s">
        <v>1079</v>
      </c>
      <c r="P226" s="63">
        <v>25</v>
      </c>
      <c r="Q226" s="63" t="s">
        <v>1657</v>
      </c>
      <c r="R226" s="63" t="s">
        <v>149</v>
      </c>
      <c r="S226" s="63" t="s">
        <v>203</v>
      </c>
      <c r="T226" s="63" t="s">
        <v>149</v>
      </c>
      <c r="U226" s="63" t="s">
        <v>149</v>
      </c>
      <c r="V226" s="63" t="s">
        <v>149</v>
      </c>
      <c r="W226" s="63" t="s">
        <v>149</v>
      </c>
      <c r="X226" s="63" t="s">
        <v>149</v>
      </c>
      <c r="Y226" s="186" t="s">
        <v>149</v>
      </c>
      <c r="Z226" s="63" t="s">
        <v>203</v>
      </c>
      <c r="AA226" s="63" t="s">
        <v>323</v>
      </c>
      <c r="AB226" s="186" t="s">
        <v>149</v>
      </c>
      <c r="AC226" s="186" t="s">
        <v>149</v>
      </c>
      <c r="AD226" s="186" t="s">
        <v>149</v>
      </c>
      <c r="AE226" s="186" t="s">
        <v>149</v>
      </c>
      <c r="AF226" s="186" t="s">
        <v>149</v>
      </c>
      <c r="AG226" s="186" t="s">
        <v>149</v>
      </c>
      <c r="AH226" s="186" t="s">
        <v>149</v>
      </c>
      <c r="AI226" s="186" t="s">
        <v>149</v>
      </c>
      <c r="AJ226" s="186" t="s">
        <v>149</v>
      </c>
      <c r="AK226" s="63" t="s">
        <v>149</v>
      </c>
      <c r="AL226" s="63" t="s">
        <v>323</v>
      </c>
      <c r="AM226" s="63" t="s">
        <v>203</v>
      </c>
      <c r="AN226" s="63" t="s">
        <v>149</v>
      </c>
      <c r="AO226" s="63" t="s">
        <v>149</v>
      </c>
      <c r="AP226" s="186" t="s">
        <v>149</v>
      </c>
      <c r="AQ226" s="186" t="s">
        <v>149</v>
      </c>
      <c r="AR226" s="186" t="s">
        <v>149</v>
      </c>
      <c r="AS226" s="186" t="s">
        <v>149</v>
      </c>
      <c r="AT226" s="186" t="s">
        <v>149</v>
      </c>
      <c r="AU226" s="186" t="s">
        <v>851</v>
      </c>
      <c r="AV226" s="186" t="s">
        <v>149</v>
      </c>
      <c r="AW226" s="186" t="s">
        <v>149</v>
      </c>
      <c r="AX226" s="186" t="s">
        <v>149</v>
      </c>
      <c r="AY226" s="63"/>
      <c r="AZ226" s="63"/>
      <c r="BA226" s="63"/>
      <c r="BB226" s="63"/>
      <c r="BC226" s="60" t="s">
        <v>149</v>
      </c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  <c r="CC226" s="63"/>
      <c r="CD226" s="63"/>
      <c r="CE226" s="63"/>
      <c r="CF226" s="63"/>
      <c r="CG226" s="63"/>
      <c r="CH226" s="63"/>
      <c r="CI226" s="63"/>
      <c r="CJ226" s="63"/>
      <c r="CK226" s="63"/>
      <c r="CL226" s="63"/>
      <c r="CM226" s="63"/>
      <c r="CN226" s="63"/>
      <c r="CO226" s="63"/>
      <c r="CP226" s="63"/>
      <c r="CQ226" s="63"/>
      <c r="CR226" s="63"/>
      <c r="CS226" s="63"/>
      <c r="CT226" s="63"/>
      <c r="CU226" s="63"/>
      <c r="CV226" s="63"/>
      <c r="CW226" s="63"/>
      <c r="CX226" s="63"/>
      <c r="CY226" s="63"/>
      <c r="CZ226" s="63"/>
      <c r="DA226" s="63"/>
      <c r="DB226" s="63"/>
      <c r="DC226" s="63"/>
      <c r="DD226" s="63"/>
      <c r="DE226" s="63"/>
      <c r="DF226" s="63"/>
      <c r="DG226" s="63"/>
      <c r="DH226" s="63"/>
      <c r="DI226" s="63"/>
      <c r="DJ226" s="63"/>
      <c r="DK226" s="63"/>
      <c r="DL226" s="63"/>
      <c r="DM226" s="63"/>
      <c r="DN226" s="63"/>
      <c r="DO226" s="63"/>
      <c r="DP226" s="63"/>
      <c r="DQ226" s="63"/>
      <c r="DR226" s="63"/>
      <c r="DS226" s="63"/>
      <c r="DT226" s="63"/>
      <c r="DU226" s="63"/>
      <c r="DV226" s="63"/>
      <c r="DW226" s="63"/>
      <c r="DX226" s="63"/>
      <c r="DY226" s="63"/>
      <c r="DZ226" s="63"/>
      <c r="EA226" s="63"/>
      <c r="EB226" s="63"/>
      <c r="EC226" s="63"/>
      <c r="ED226" s="63"/>
      <c r="EE226" s="63"/>
      <c r="EF226" s="63" t="s">
        <v>149</v>
      </c>
      <c r="EG226" s="63" t="s">
        <v>323</v>
      </c>
      <c r="EH226" s="63" t="s">
        <v>149</v>
      </c>
      <c r="EI226" s="63" t="s">
        <v>149</v>
      </c>
      <c r="EJ226" s="63" t="s">
        <v>149</v>
      </c>
      <c r="EK226" s="63" t="s">
        <v>149</v>
      </c>
      <c r="EL226" s="63"/>
      <c r="EM226" s="63"/>
      <c r="EN226" s="63"/>
      <c r="EO226" s="63"/>
      <c r="EP226" s="63"/>
      <c r="EQ226" s="63"/>
      <c r="ER226" s="63"/>
      <c r="ES226" s="63"/>
    </row>
    <row r="227" spans="1:150" s="2" customFormat="1" ht="22.5" customHeight="1" x14ac:dyDescent="0.35">
      <c r="A227" s="29">
        <v>225</v>
      </c>
      <c r="B227" s="63" t="s">
        <v>1750</v>
      </c>
      <c r="C227" s="67" t="s">
        <v>1751</v>
      </c>
      <c r="D227" s="63" t="s">
        <v>846</v>
      </c>
      <c r="E227" s="63" t="s">
        <v>1575</v>
      </c>
      <c r="F227" s="63">
        <v>36</v>
      </c>
      <c r="G227" s="63">
        <v>5</v>
      </c>
      <c r="H227" s="63" t="s">
        <v>631</v>
      </c>
      <c r="I227" s="63" t="s">
        <v>518</v>
      </c>
      <c r="J227" s="64">
        <v>5000000</v>
      </c>
      <c r="K227" s="64">
        <v>4000000</v>
      </c>
      <c r="L227" s="63" t="s">
        <v>1752</v>
      </c>
      <c r="M227" s="63" t="s">
        <v>147</v>
      </c>
      <c r="N227" s="63">
        <v>770</v>
      </c>
      <c r="O227" s="63" t="s">
        <v>1753</v>
      </c>
      <c r="P227" s="63">
        <v>4</v>
      </c>
      <c r="Q227" s="66" t="s">
        <v>1754</v>
      </c>
      <c r="R227" s="63" t="s">
        <v>323</v>
      </c>
      <c r="S227" s="63" t="s">
        <v>149</v>
      </c>
      <c r="T227" s="63" t="s">
        <v>203</v>
      </c>
      <c r="U227" s="63" t="s">
        <v>203</v>
      </c>
      <c r="V227" s="63" t="s">
        <v>203</v>
      </c>
      <c r="W227" s="63" t="s">
        <v>149</v>
      </c>
      <c r="X227" s="63" t="s">
        <v>203</v>
      </c>
      <c r="Y227" s="63" t="s">
        <v>149</v>
      </c>
      <c r="Z227" s="63" t="s">
        <v>203</v>
      </c>
      <c r="AA227" s="63" t="s">
        <v>203</v>
      </c>
      <c r="AB227" s="63" t="s">
        <v>149</v>
      </c>
      <c r="AC227" s="63" t="s">
        <v>149</v>
      </c>
      <c r="AD227" s="63" t="s">
        <v>203</v>
      </c>
      <c r="AE227" s="63" t="s">
        <v>203</v>
      </c>
      <c r="AF227" s="63" t="s">
        <v>149</v>
      </c>
      <c r="AG227" s="63" t="s">
        <v>149</v>
      </c>
      <c r="AH227" s="63" t="s">
        <v>149</v>
      </c>
      <c r="AI227" s="63" t="s">
        <v>149</v>
      </c>
      <c r="AJ227" s="63" t="s">
        <v>149</v>
      </c>
      <c r="AK227" s="63" t="s">
        <v>149</v>
      </c>
      <c r="AL227" s="63" t="s">
        <v>149</v>
      </c>
      <c r="AM227" s="63" t="s">
        <v>323</v>
      </c>
      <c r="AN227" s="63" t="s">
        <v>149</v>
      </c>
      <c r="AO227" s="63" t="s">
        <v>149</v>
      </c>
      <c r="AP227" s="63" t="s">
        <v>149</v>
      </c>
      <c r="AQ227" s="63" t="s">
        <v>149</v>
      </c>
      <c r="AR227" s="63" t="s">
        <v>323</v>
      </c>
      <c r="AS227" s="63" t="s">
        <v>149</v>
      </c>
      <c r="AT227" s="63" t="s">
        <v>149</v>
      </c>
      <c r="AU227" s="63" t="s">
        <v>203</v>
      </c>
      <c r="AV227" s="63" t="s">
        <v>203</v>
      </c>
      <c r="AW227" s="63" t="s">
        <v>203</v>
      </c>
      <c r="AX227" s="63" t="s">
        <v>323</v>
      </c>
      <c r="AY227" s="63" t="s">
        <v>323</v>
      </c>
      <c r="AZ227" s="63" t="s">
        <v>149</v>
      </c>
      <c r="BA227" s="63" t="s">
        <v>323</v>
      </c>
      <c r="BB227" s="63" t="s">
        <v>149</v>
      </c>
      <c r="BC227" s="60" t="s">
        <v>149</v>
      </c>
      <c r="BD227" s="63" t="s">
        <v>149</v>
      </c>
      <c r="BE227" s="63" t="s">
        <v>149</v>
      </c>
      <c r="BF227" s="63" t="s">
        <v>149</v>
      </c>
      <c r="BG227" s="63" t="s">
        <v>149</v>
      </c>
      <c r="BH227" s="63" t="s">
        <v>149</v>
      </c>
      <c r="BI227" s="63" t="s">
        <v>203</v>
      </c>
      <c r="BJ227" s="63" t="s">
        <v>149</v>
      </c>
      <c r="BK227" s="63" t="s">
        <v>149</v>
      </c>
      <c r="BL227" s="63" t="s">
        <v>203</v>
      </c>
      <c r="BM227" s="63" t="s">
        <v>160</v>
      </c>
      <c r="BN227" s="63" t="s">
        <v>149</v>
      </c>
      <c r="BO227" s="63" t="s">
        <v>149</v>
      </c>
      <c r="BP227" s="63" t="s">
        <v>149</v>
      </c>
      <c r="BQ227" s="63" t="s">
        <v>149</v>
      </c>
      <c r="BR227" s="63" t="s">
        <v>149</v>
      </c>
      <c r="BS227" s="63" t="s">
        <v>149</v>
      </c>
      <c r="BT227" s="63" t="s">
        <v>149</v>
      </c>
      <c r="BU227" s="63" t="s">
        <v>203</v>
      </c>
      <c r="BV227" s="63" t="s">
        <v>149</v>
      </c>
      <c r="BW227" s="63" t="s">
        <v>149</v>
      </c>
      <c r="BX227" s="63" t="s">
        <v>160</v>
      </c>
      <c r="BY227" s="63" t="s">
        <v>160</v>
      </c>
      <c r="BZ227" s="63" t="s">
        <v>149</v>
      </c>
      <c r="CA227" s="63" t="s">
        <v>149</v>
      </c>
      <c r="CB227" s="63" t="s">
        <v>160</v>
      </c>
      <c r="CC227" s="63" t="s">
        <v>323</v>
      </c>
      <c r="CD227" s="63" t="s">
        <v>149</v>
      </c>
      <c r="CE227" s="63" t="s">
        <v>149</v>
      </c>
      <c r="CF227" s="63" t="s">
        <v>149</v>
      </c>
      <c r="CG227" s="63" t="s">
        <v>203</v>
      </c>
      <c r="CH227" s="63" t="s">
        <v>148</v>
      </c>
      <c r="CI227" s="63" t="s">
        <v>203</v>
      </c>
      <c r="CJ227" s="63" t="s">
        <v>203</v>
      </c>
      <c r="CK227" s="63" t="s">
        <v>203</v>
      </c>
      <c r="CL227" s="63" t="s">
        <v>203</v>
      </c>
      <c r="CM227" s="63" t="s">
        <v>149</v>
      </c>
      <c r="CN227" s="63" t="s">
        <v>149</v>
      </c>
      <c r="CO227" s="63" t="s">
        <v>149</v>
      </c>
      <c r="CP227" s="63" t="s">
        <v>149</v>
      </c>
      <c r="CQ227" s="63" t="s">
        <v>149</v>
      </c>
      <c r="CR227" s="63" t="s">
        <v>149</v>
      </c>
      <c r="CS227" s="63" t="s">
        <v>149</v>
      </c>
      <c r="CT227" s="63" t="s">
        <v>149</v>
      </c>
      <c r="CU227" s="63" t="s">
        <v>149</v>
      </c>
      <c r="CV227" s="63" t="s">
        <v>149</v>
      </c>
      <c r="CW227" s="63" t="s">
        <v>203</v>
      </c>
      <c r="CX227" s="63" t="s">
        <v>203</v>
      </c>
      <c r="CY227" s="63" t="s">
        <v>149</v>
      </c>
      <c r="CZ227" s="63" t="s">
        <v>149</v>
      </c>
      <c r="DA227" s="63" t="s">
        <v>149</v>
      </c>
      <c r="DB227" s="63" t="s">
        <v>149</v>
      </c>
      <c r="DC227" s="63" t="s">
        <v>160</v>
      </c>
      <c r="DD227" s="63" t="s">
        <v>149</v>
      </c>
      <c r="DE227" s="63" t="s">
        <v>149</v>
      </c>
      <c r="DF227" s="63" t="s">
        <v>149</v>
      </c>
      <c r="DG227" s="63" t="s">
        <v>149</v>
      </c>
      <c r="DH227" s="63" t="s">
        <v>149</v>
      </c>
      <c r="DI227" s="63" t="s">
        <v>203</v>
      </c>
      <c r="DJ227" s="63" t="s">
        <v>203</v>
      </c>
      <c r="DK227" s="63" t="s">
        <v>203</v>
      </c>
      <c r="DL227" s="63" t="s">
        <v>203</v>
      </c>
      <c r="DM227" s="63" t="s">
        <v>149</v>
      </c>
      <c r="DN227" s="63" t="s">
        <v>203</v>
      </c>
      <c r="DO227" s="63" t="s">
        <v>203</v>
      </c>
      <c r="DP227" s="63" t="s">
        <v>203</v>
      </c>
      <c r="DQ227" s="63" t="s">
        <v>203</v>
      </c>
      <c r="DR227" s="63" t="s">
        <v>149</v>
      </c>
      <c r="DS227" s="63" t="s">
        <v>149</v>
      </c>
      <c r="DT227" s="63" t="s">
        <v>149</v>
      </c>
      <c r="DU227" s="63" t="s">
        <v>323</v>
      </c>
      <c r="DV227" s="63" t="s">
        <v>149</v>
      </c>
      <c r="DW227" s="63" t="s">
        <v>323</v>
      </c>
      <c r="DX227" s="63" t="s">
        <v>149</v>
      </c>
      <c r="DY227" s="63" t="s">
        <v>149</v>
      </c>
      <c r="DZ227" s="63" t="s">
        <v>149</v>
      </c>
      <c r="EA227" s="63" t="s">
        <v>149</v>
      </c>
      <c r="EB227" s="63" t="s">
        <v>203</v>
      </c>
      <c r="EC227" s="63" t="s">
        <v>203</v>
      </c>
      <c r="ED227" s="63" t="s">
        <v>203</v>
      </c>
      <c r="EE227" s="63" t="s">
        <v>203</v>
      </c>
      <c r="EF227" s="63" t="s">
        <v>203</v>
      </c>
      <c r="EG227" s="63" t="s">
        <v>149</v>
      </c>
      <c r="EH227" s="63" t="s">
        <v>149</v>
      </c>
      <c r="EI227" s="63" t="s">
        <v>149</v>
      </c>
      <c r="EJ227" s="63" t="s">
        <v>149</v>
      </c>
      <c r="EK227" s="63" t="s">
        <v>149</v>
      </c>
      <c r="EL227" s="63" t="s">
        <v>1755</v>
      </c>
      <c r="EM227" s="63" t="s">
        <v>1756</v>
      </c>
      <c r="EN227" s="63"/>
      <c r="EO227" s="63"/>
      <c r="EP227" s="63"/>
      <c r="EQ227" s="63"/>
      <c r="ER227" s="63"/>
      <c r="ES227" s="63"/>
    </row>
    <row r="228" spans="1:150" s="2" customFormat="1" ht="22.5" customHeight="1" x14ac:dyDescent="0.35">
      <c r="A228" s="29">
        <v>226</v>
      </c>
      <c r="B228" s="63" t="s">
        <v>1757</v>
      </c>
      <c r="C228" s="67" t="s">
        <v>1758</v>
      </c>
      <c r="D228" s="63" t="s">
        <v>846</v>
      </c>
      <c r="E228" s="63" t="s">
        <v>1759</v>
      </c>
      <c r="F228" s="63">
        <v>50</v>
      </c>
      <c r="G228" s="63">
        <v>5</v>
      </c>
      <c r="H228" s="63" t="s">
        <v>157</v>
      </c>
      <c r="I228" s="63" t="s">
        <v>172</v>
      </c>
      <c r="J228" s="64">
        <v>5000000</v>
      </c>
      <c r="K228" s="64">
        <v>5000000</v>
      </c>
      <c r="L228" s="186" t="s">
        <v>173</v>
      </c>
      <c r="M228" s="186" t="s">
        <v>147</v>
      </c>
      <c r="N228" s="63">
        <v>200</v>
      </c>
      <c r="O228" s="186" t="s">
        <v>1349</v>
      </c>
      <c r="P228" s="63">
        <v>5</v>
      </c>
      <c r="Q228" s="63"/>
      <c r="R228" s="186" t="s">
        <v>149</v>
      </c>
      <c r="S228" s="186" t="s">
        <v>149</v>
      </c>
      <c r="T228" s="186" t="s">
        <v>149</v>
      </c>
      <c r="U228" s="186" t="s">
        <v>149</v>
      </c>
      <c r="V228" s="186" t="s">
        <v>149</v>
      </c>
      <c r="W228" s="186" t="s">
        <v>149</v>
      </c>
      <c r="X228" s="186" t="s">
        <v>149</v>
      </c>
      <c r="Y228" s="186" t="s">
        <v>149</v>
      </c>
      <c r="Z228" s="186" t="s">
        <v>149</v>
      </c>
      <c r="AA228" s="186" t="s">
        <v>149</v>
      </c>
      <c r="AB228" s="186" t="s">
        <v>149</v>
      </c>
      <c r="AC228" s="186" t="s">
        <v>149</v>
      </c>
      <c r="AD228" s="186" t="s">
        <v>149</v>
      </c>
      <c r="AE228" s="186" t="s">
        <v>149</v>
      </c>
      <c r="AF228" s="186" t="s">
        <v>149</v>
      </c>
      <c r="AG228" s="186" t="s">
        <v>149</v>
      </c>
      <c r="AH228" s="186" t="s">
        <v>149</v>
      </c>
      <c r="AI228" s="186" t="s">
        <v>149</v>
      </c>
      <c r="AJ228" s="186" t="s">
        <v>149</v>
      </c>
      <c r="AK228" s="186" t="s">
        <v>149</v>
      </c>
      <c r="AL228" s="186" t="s">
        <v>149</v>
      </c>
      <c r="AM228" s="186" t="s">
        <v>149</v>
      </c>
      <c r="AN228" s="186" t="s">
        <v>149</v>
      </c>
      <c r="AO228" s="186" t="s">
        <v>149</v>
      </c>
      <c r="AP228" s="186" t="s">
        <v>149</v>
      </c>
      <c r="AQ228" s="186" t="s">
        <v>149</v>
      </c>
      <c r="AR228" s="186" t="s">
        <v>149</v>
      </c>
      <c r="AS228" s="186" t="s">
        <v>149</v>
      </c>
      <c r="AT228" s="186" t="s">
        <v>149</v>
      </c>
      <c r="AU228" s="186" t="s">
        <v>851</v>
      </c>
      <c r="AV228" s="186" t="s">
        <v>851</v>
      </c>
      <c r="AW228" s="186" t="s">
        <v>149</v>
      </c>
      <c r="AX228" s="186" t="s">
        <v>149</v>
      </c>
      <c r="AY228" s="63"/>
      <c r="AZ228" s="63"/>
      <c r="BA228" s="63"/>
      <c r="BB228" s="63"/>
      <c r="BC228" s="60" t="s">
        <v>149</v>
      </c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  <c r="CK228" s="63"/>
      <c r="CL228" s="63"/>
      <c r="CM228" s="63"/>
      <c r="CN228" s="63"/>
      <c r="CO228" s="63"/>
      <c r="CP228" s="63"/>
      <c r="CQ228" s="63"/>
      <c r="CR228" s="63"/>
      <c r="CS228" s="63"/>
      <c r="CT228" s="63"/>
      <c r="CU228" s="63"/>
      <c r="CV228" s="63"/>
      <c r="CW228" s="63"/>
      <c r="CX228" s="63"/>
      <c r="CY228" s="63"/>
      <c r="CZ228" s="63"/>
      <c r="DA228" s="63"/>
      <c r="DB228" s="63"/>
      <c r="DC228" s="63"/>
      <c r="DD228" s="63"/>
      <c r="DE228" s="63"/>
      <c r="DF228" s="63"/>
      <c r="DG228" s="63"/>
      <c r="DH228" s="63"/>
      <c r="DI228" s="63"/>
      <c r="DJ228" s="63"/>
      <c r="DK228" s="63"/>
      <c r="DL228" s="63"/>
      <c r="DM228" s="63"/>
      <c r="DN228" s="63"/>
      <c r="DO228" s="63"/>
      <c r="DP228" s="63"/>
      <c r="DQ228" s="63"/>
      <c r="DR228" s="63"/>
      <c r="DS228" s="63"/>
      <c r="DT228" s="63"/>
      <c r="DU228" s="63"/>
      <c r="DV228" s="63"/>
      <c r="DW228" s="63"/>
      <c r="DX228" s="63"/>
      <c r="DY228" s="63"/>
      <c r="DZ228" s="63"/>
      <c r="EA228" s="63"/>
      <c r="EB228" s="63"/>
      <c r="EC228" s="63"/>
      <c r="ED228" s="63"/>
      <c r="EE228" s="63"/>
      <c r="EF228" s="63"/>
      <c r="EG228" s="63"/>
      <c r="EH228" s="63"/>
      <c r="EI228" s="63"/>
      <c r="EJ228" s="63"/>
      <c r="EK228" s="63"/>
      <c r="EL228" s="63"/>
      <c r="EM228" s="63"/>
      <c r="EN228" s="63"/>
      <c r="EO228" s="63"/>
      <c r="EP228" s="63"/>
      <c r="EQ228" s="63"/>
      <c r="ER228" s="63"/>
      <c r="ES228" s="63"/>
    </row>
    <row r="229" spans="1:150" s="2" customFormat="1" ht="22.5" customHeight="1" x14ac:dyDescent="0.35">
      <c r="A229" s="29">
        <v>227</v>
      </c>
      <c r="B229" s="63" t="s">
        <v>1760</v>
      </c>
      <c r="C229" s="67" t="s">
        <v>1761</v>
      </c>
      <c r="D229" s="63" t="s">
        <v>846</v>
      </c>
      <c r="E229" s="63" t="s">
        <v>1743</v>
      </c>
      <c r="F229" s="63">
        <v>64</v>
      </c>
      <c r="G229" s="63">
        <v>6</v>
      </c>
      <c r="H229" s="63" t="s">
        <v>157</v>
      </c>
      <c r="I229" s="63" t="s">
        <v>172</v>
      </c>
      <c r="J229" s="64">
        <v>5000000</v>
      </c>
      <c r="K229" s="64">
        <v>5000000</v>
      </c>
      <c r="L229" s="186" t="s">
        <v>173</v>
      </c>
      <c r="M229" s="63" t="s">
        <v>147</v>
      </c>
      <c r="N229" s="63">
        <v>150</v>
      </c>
      <c r="O229" s="186" t="s">
        <v>519</v>
      </c>
      <c r="P229" s="63">
        <v>30</v>
      </c>
      <c r="Q229" s="63"/>
      <c r="R229" s="186" t="s">
        <v>149</v>
      </c>
      <c r="S229" s="186" t="s">
        <v>149</v>
      </c>
      <c r="T229" s="186" t="s">
        <v>149</v>
      </c>
      <c r="U229" s="186" t="s">
        <v>149</v>
      </c>
      <c r="V229" s="186" t="s">
        <v>149</v>
      </c>
      <c r="W229" s="186" t="s">
        <v>149</v>
      </c>
      <c r="X229" s="186" t="s">
        <v>149</v>
      </c>
      <c r="Y229" s="186" t="s">
        <v>149</v>
      </c>
      <c r="Z229" s="186" t="s">
        <v>149</v>
      </c>
      <c r="AA229" s="186" t="s">
        <v>149</v>
      </c>
      <c r="AB229" s="186" t="s">
        <v>149</v>
      </c>
      <c r="AC229" s="186" t="s">
        <v>149</v>
      </c>
      <c r="AD229" s="186" t="s">
        <v>149</v>
      </c>
      <c r="AE229" s="186" t="s">
        <v>149</v>
      </c>
      <c r="AF229" s="186" t="s">
        <v>323</v>
      </c>
      <c r="AG229" s="186" t="s">
        <v>149</v>
      </c>
      <c r="AH229" s="186" t="s">
        <v>149</v>
      </c>
      <c r="AI229" s="186" t="s">
        <v>149</v>
      </c>
      <c r="AJ229" s="186" t="s">
        <v>149</v>
      </c>
      <c r="AK229" s="186" t="s">
        <v>149</v>
      </c>
      <c r="AL229" s="186" t="s">
        <v>149</v>
      </c>
      <c r="AM229" s="186" t="s">
        <v>149</v>
      </c>
      <c r="AN229" s="186" t="s">
        <v>149</v>
      </c>
      <c r="AO229" s="186" t="s">
        <v>149</v>
      </c>
      <c r="AP229" s="186" t="s">
        <v>149</v>
      </c>
      <c r="AQ229" s="186" t="s">
        <v>149</v>
      </c>
      <c r="AR229" s="186" t="s">
        <v>149</v>
      </c>
      <c r="AS229" s="186" t="s">
        <v>149</v>
      </c>
      <c r="AT229" s="186" t="s">
        <v>149</v>
      </c>
      <c r="AU229" s="186" t="s">
        <v>851</v>
      </c>
      <c r="AV229" s="186" t="s">
        <v>149</v>
      </c>
      <c r="AW229" s="186" t="s">
        <v>149</v>
      </c>
      <c r="AX229" s="186" t="s">
        <v>149</v>
      </c>
      <c r="AY229" s="63"/>
      <c r="AZ229" s="63"/>
      <c r="BA229" s="63"/>
      <c r="BB229" s="63"/>
      <c r="BC229" s="60" t="s">
        <v>149</v>
      </c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  <c r="CD229" s="63"/>
      <c r="CE229" s="63"/>
      <c r="CF229" s="63"/>
      <c r="CG229" s="63"/>
      <c r="CH229" s="63"/>
      <c r="CI229" s="63"/>
      <c r="CJ229" s="63"/>
      <c r="CK229" s="63"/>
      <c r="CL229" s="63"/>
      <c r="CM229" s="63"/>
      <c r="CN229" s="63"/>
      <c r="CO229" s="63"/>
      <c r="CP229" s="63"/>
      <c r="CQ229" s="63"/>
      <c r="CR229" s="63"/>
      <c r="CS229" s="63"/>
      <c r="CT229" s="63"/>
      <c r="CU229" s="63"/>
      <c r="CV229" s="63"/>
      <c r="CW229" s="63"/>
      <c r="CX229" s="63"/>
      <c r="CY229" s="63"/>
      <c r="CZ229" s="63"/>
      <c r="DA229" s="63"/>
      <c r="DB229" s="63"/>
      <c r="DC229" s="63"/>
      <c r="DD229" s="63"/>
      <c r="DE229" s="63"/>
      <c r="DF229" s="63"/>
      <c r="DG229" s="63"/>
      <c r="DH229" s="63"/>
      <c r="DI229" s="63"/>
      <c r="DJ229" s="63"/>
      <c r="DK229" s="63"/>
      <c r="DL229" s="63"/>
      <c r="DM229" s="63"/>
      <c r="DN229" s="63"/>
      <c r="DO229" s="63"/>
      <c r="DP229" s="63"/>
      <c r="DQ229" s="63"/>
      <c r="DR229" s="63"/>
      <c r="DS229" s="63"/>
      <c r="DT229" s="63"/>
      <c r="DU229" s="63"/>
      <c r="DV229" s="63"/>
      <c r="DW229" s="63"/>
      <c r="DX229" s="63"/>
      <c r="DY229" s="63"/>
      <c r="DZ229" s="63"/>
      <c r="EA229" s="63"/>
      <c r="EB229" s="63"/>
      <c r="EC229" s="63"/>
      <c r="ED229" s="63"/>
      <c r="EE229" s="63"/>
      <c r="EF229" s="63"/>
      <c r="EG229" s="63"/>
      <c r="EH229" s="63"/>
      <c r="EI229" s="63"/>
      <c r="EJ229" s="63"/>
      <c r="EK229" s="63"/>
      <c r="EL229" s="63"/>
      <c r="EM229" s="63"/>
      <c r="EN229" s="63"/>
      <c r="EO229" s="63"/>
      <c r="EP229" s="63"/>
      <c r="EQ229" s="63"/>
      <c r="ER229" s="63"/>
      <c r="ES229" s="63"/>
    </row>
    <row r="230" spans="1:150" s="55" customFormat="1" ht="22.5" customHeight="1" x14ac:dyDescent="0.35">
      <c r="A230" s="93">
        <v>228</v>
      </c>
      <c r="B230" s="51" t="s">
        <v>2247</v>
      </c>
      <c r="C230" s="52" t="s">
        <v>1762</v>
      </c>
      <c r="D230" s="51" t="s">
        <v>846</v>
      </c>
      <c r="E230" s="51" t="s">
        <v>1759</v>
      </c>
      <c r="F230" s="51">
        <v>56</v>
      </c>
      <c r="G230" s="51">
        <v>3</v>
      </c>
      <c r="H230" s="51" t="s">
        <v>157</v>
      </c>
      <c r="I230" s="51" t="s">
        <v>172</v>
      </c>
      <c r="J230" s="76">
        <v>5000000</v>
      </c>
      <c r="K230" s="76">
        <v>5000000</v>
      </c>
      <c r="L230" s="51" t="s">
        <v>173</v>
      </c>
      <c r="M230" s="51" t="s">
        <v>147</v>
      </c>
      <c r="N230" s="51">
        <v>150</v>
      </c>
      <c r="O230" s="51" t="s">
        <v>519</v>
      </c>
      <c r="P230" s="51">
        <v>10</v>
      </c>
      <c r="Q230" s="51" t="s">
        <v>1767</v>
      </c>
      <c r="R230" s="51" t="s">
        <v>323</v>
      </c>
      <c r="S230" s="51" t="s">
        <v>323</v>
      </c>
      <c r="T230" s="51" t="s">
        <v>323</v>
      </c>
      <c r="U230" s="51" t="s">
        <v>323</v>
      </c>
      <c r="V230" s="51" t="s">
        <v>323</v>
      </c>
      <c r="W230" s="51" t="s">
        <v>323</v>
      </c>
      <c r="X230" s="51" t="s">
        <v>323</v>
      </c>
      <c r="Y230" s="51" t="s">
        <v>323</v>
      </c>
      <c r="Z230" s="51" t="s">
        <v>323</v>
      </c>
      <c r="AA230" s="51" t="s">
        <v>323</v>
      </c>
      <c r="AB230" s="51" t="s">
        <v>323</v>
      </c>
      <c r="AC230" s="51" t="s">
        <v>323</v>
      </c>
      <c r="AD230" s="51" t="s">
        <v>323</v>
      </c>
      <c r="AE230" s="51" t="s">
        <v>323</v>
      </c>
      <c r="AF230" s="51" t="s">
        <v>323</v>
      </c>
      <c r="AG230" s="51" t="s">
        <v>323</v>
      </c>
      <c r="AH230" s="51" t="s">
        <v>323</v>
      </c>
      <c r="AI230" s="51" t="s">
        <v>323</v>
      </c>
      <c r="AJ230" s="51" t="s">
        <v>323</v>
      </c>
      <c r="AK230" s="51" t="s">
        <v>323</v>
      </c>
      <c r="AL230" s="51" t="s">
        <v>323</v>
      </c>
      <c r="AM230" s="51" t="s">
        <v>323</v>
      </c>
      <c r="AN230" s="51" t="s">
        <v>323</v>
      </c>
      <c r="AO230" s="51" t="s">
        <v>323</v>
      </c>
      <c r="AP230" s="51" t="s">
        <v>323</v>
      </c>
      <c r="AQ230" s="51" t="s">
        <v>323</v>
      </c>
      <c r="AR230" s="51" t="s">
        <v>323</v>
      </c>
      <c r="AS230" s="51" t="s">
        <v>323</v>
      </c>
      <c r="AT230" s="51" t="s">
        <v>323</v>
      </c>
      <c r="AU230" s="51" t="s">
        <v>323</v>
      </c>
      <c r="AV230" s="51" t="s">
        <v>323</v>
      </c>
      <c r="AW230" s="51" t="s">
        <v>323</v>
      </c>
      <c r="AX230" s="51" t="s">
        <v>323</v>
      </c>
      <c r="AY230" s="51" t="s">
        <v>323</v>
      </c>
      <c r="AZ230" s="51" t="s">
        <v>323</v>
      </c>
      <c r="BA230" s="51" t="s">
        <v>323</v>
      </c>
      <c r="BB230" s="51" t="s">
        <v>323</v>
      </c>
      <c r="BC230" s="60" t="s">
        <v>149</v>
      </c>
      <c r="BD230" s="51" t="s">
        <v>323</v>
      </c>
      <c r="BE230" s="51" t="s">
        <v>323</v>
      </c>
      <c r="BF230" s="51" t="s">
        <v>323</v>
      </c>
      <c r="BG230" s="51" t="s">
        <v>323</v>
      </c>
      <c r="BH230" s="51" t="s">
        <v>323</v>
      </c>
      <c r="BI230" s="51" t="s">
        <v>323</v>
      </c>
      <c r="BJ230" s="51" t="s">
        <v>323</v>
      </c>
      <c r="BK230" s="51" t="s">
        <v>323</v>
      </c>
      <c r="BL230" s="51" t="s">
        <v>323</v>
      </c>
      <c r="BM230" s="51" t="s">
        <v>323</v>
      </c>
      <c r="BN230" s="51" t="s">
        <v>323</v>
      </c>
      <c r="BO230" s="51" t="s">
        <v>323</v>
      </c>
      <c r="BP230" s="51" t="s">
        <v>323</v>
      </c>
      <c r="BQ230" s="51" t="s">
        <v>323</v>
      </c>
      <c r="BR230" s="51" t="s">
        <v>323</v>
      </c>
      <c r="BS230" s="51" t="s">
        <v>323</v>
      </c>
      <c r="BT230" s="51" t="s">
        <v>323</v>
      </c>
      <c r="BU230" s="51" t="s">
        <v>323</v>
      </c>
      <c r="BV230" s="51" t="s">
        <v>323</v>
      </c>
      <c r="BW230" s="51" t="s">
        <v>323</v>
      </c>
      <c r="BX230" s="51" t="s">
        <v>323</v>
      </c>
      <c r="BY230" s="51" t="s">
        <v>323</v>
      </c>
      <c r="BZ230" s="51" t="s">
        <v>323</v>
      </c>
      <c r="CA230" s="51" t="s">
        <v>323</v>
      </c>
      <c r="CB230" s="51" t="s">
        <v>323</v>
      </c>
      <c r="CC230" s="51" t="s">
        <v>323</v>
      </c>
      <c r="CD230" s="51" t="s">
        <v>323</v>
      </c>
      <c r="CE230" s="51" t="s">
        <v>323</v>
      </c>
      <c r="CF230" s="51" t="s">
        <v>323</v>
      </c>
      <c r="CG230" s="51" t="s">
        <v>323</v>
      </c>
      <c r="CH230" s="51" t="s">
        <v>323</v>
      </c>
      <c r="CI230" s="51" t="s">
        <v>323</v>
      </c>
      <c r="CJ230" s="51" t="s">
        <v>323</v>
      </c>
      <c r="CK230" s="51" t="s">
        <v>323</v>
      </c>
      <c r="CL230" s="51" t="s">
        <v>323</v>
      </c>
      <c r="CM230" s="51" t="s">
        <v>323</v>
      </c>
      <c r="CN230" s="51" t="s">
        <v>323</v>
      </c>
      <c r="CO230" s="51" t="s">
        <v>323</v>
      </c>
      <c r="CP230" s="51" t="s">
        <v>323</v>
      </c>
      <c r="CQ230" s="51" t="s">
        <v>323</v>
      </c>
      <c r="CR230" s="51" t="s">
        <v>323</v>
      </c>
      <c r="CS230" s="51" t="s">
        <v>323</v>
      </c>
      <c r="CT230" s="51" t="s">
        <v>323</v>
      </c>
      <c r="CU230" s="51" t="s">
        <v>323</v>
      </c>
      <c r="CV230" s="51" t="s">
        <v>323</v>
      </c>
      <c r="CW230" s="51" t="s">
        <v>323</v>
      </c>
      <c r="CX230" s="51" t="s">
        <v>323</v>
      </c>
      <c r="CY230" s="51" t="s">
        <v>323</v>
      </c>
      <c r="CZ230" s="51" t="s">
        <v>323</v>
      </c>
      <c r="DA230" s="51" t="s">
        <v>323</v>
      </c>
      <c r="DB230" s="51" t="s">
        <v>323</v>
      </c>
      <c r="DC230" s="51" t="s">
        <v>323</v>
      </c>
      <c r="DD230" s="51" t="s">
        <v>323</v>
      </c>
      <c r="DE230" s="51" t="s">
        <v>323</v>
      </c>
      <c r="DF230" s="51" t="s">
        <v>323</v>
      </c>
      <c r="DG230" s="51" t="s">
        <v>323</v>
      </c>
      <c r="DH230" s="51" t="s">
        <v>323</v>
      </c>
      <c r="DI230" s="51" t="s">
        <v>323</v>
      </c>
      <c r="DJ230" s="51" t="s">
        <v>323</v>
      </c>
      <c r="DK230" s="51" t="s">
        <v>323</v>
      </c>
      <c r="DL230" s="51" t="s">
        <v>323</v>
      </c>
      <c r="DM230" s="51" t="s">
        <v>323</v>
      </c>
      <c r="DN230" s="51" t="s">
        <v>323</v>
      </c>
      <c r="DO230" s="51" t="s">
        <v>323</v>
      </c>
      <c r="DP230" s="51" t="s">
        <v>323</v>
      </c>
      <c r="DQ230" s="51" t="s">
        <v>323</v>
      </c>
      <c r="DR230" s="51" t="s">
        <v>323</v>
      </c>
      <c r="DS230" s="51" t="s">
        <v>323</v>
      </c>
      <c r="DT230" s="51" t="s">
        <v>323</v>
      </c>
      <c r="DU230" s="51" t="s">
        <v>323</v>
      </c>
      <c r="DV230" s="51" t="s">
        <v>323</v>
      </c>
      <c r="DW230" s="51" t="s">
        <v>323</v>
      </c>
      <c r="DX230" s="51" t="s">
        <v>323</v>
      </c>
      <c r="DY230" s="51" t="s">
        <v>323</v>
      </c>
      <c r="DZ230" s="51" t="s">
        <v>323</v>
      </c>
      <c r="EA230" s="51" t="s">
        <v>323</v>
      </c>
      <c r="EB230" s="51" t="s">
        <v>323</v>
      </c>
      <c r="EC230" s="51" t="s">
        <v>323</v>
      </c>
      <c r="ED230" s="51" t="s">
        <v>323</v>
      </c>
      <c r="EE230" s="51" t="s">
        <v>323</v>
      </c>
      <c r="EF230" s="51" t="s">
        <v>323</v>
      </c>
      <c r="EG230" s="51" t="s">
        <v>323</v>
      </c>
      <c r="EH230" s="51" t="s">
        <v>323</v>
      </c>
      <c r="EI230" s="51" t="s">
        <v>323</v>
      </c>
      <c r="EJ230" s="51" t="s">
        <v>323</v>
      </c>
      <c r="EK230" s="51" t="s">
        <v>323</v>
      </c>
      <c r="EL230" s="51" t="s">
        <v>1768</v>
      </c>
      <c r="EM230" s="51" t="s">
        <v>1769</v>
      </c>
      <c r="EN230" s="51" t="s">
        <v>1770</v>
      </c>
      <c r="EO230" s="51" t="s">
        <v>1771</v>
      </c>
      <c r="EP230" s="51" t="s">
        <v>1772</v>
      </c>
      <c r="EQ230" s="51" t="s">
        <v>1773</v>
      </c>
      <c r="ER230" s="51" t="s">
        <v>1774</v>
      </c>
      <c r="ES230" s="51" t="s">
        <v>1775</v>
      </c>
    </row>
    <row r="231" spans="1:150" s="2" customFormat="1" ht="22.5" customHeight="1" x14ac:dyDescent="0.35">
      <c r="A231" s="29">
        <v>229</v>
      </c>
      <c r="B231" s="88" t="s">
        <v>2248</v>
      </c>
      <c r="C231" s="67"/>
      <c r="D231" s="63" t="s">
        <v>846</v>
      </c>
      <c r="E231" s="63" t="s">
        <v>1594</v>
      </c>
      <c r="F231" s="63">
        <v>48</v>
      </c>
      <c r="G231" s="63">
        <v>8</v>
      </c>
      <c r="H231" s="63" t="s">
        <v>157</v>
      </c>
      <c r="I231" s="63" t="s">
        <v>158</v>
      </c>
      <c r="J231" s="64">
        <v>9500000</v>
      </c>
      <c r="K231" s="64">
        <v>1500000</v>
      </c>
      <c r="L231" s="63" t="s">
        <v>1415</v>
      </c>
      <c r="M231" s="63" t="s">
        <v>147</v>
      </c>
      <c r="N231" s="63">
        <v>321</v>
      </c>
      <c r="O231" s="63" t="s">
        <v>212</v>
      </c>
      <c r="P231" s="63">
        <v>30</v>
      </c>
      <c r="Q231" s="63"/>
      <c r="R231" s="63" t="s">
        <v>159</v>
      </c>
      <c r="S231" s="63" t="s">
        <v>159</v>
      </c>
      <c r="T231" s="63" t="s">
        <v>159</v>
      </c>
      <c r="U231" s="63" t="s">
        <v>159</v>
      </c>
      <c r="V231" s="63" t="s">
        <v>159</v>
      </c>
      <c r="W231" s="63" t="s">
        <v>159</v>
      </c>
      <c r="X231" s="63" t="s">
        <v>159</v>
      </c>
      <c r="Y231" s="63" t="s">
        <v>159</v>
      </c>
      <c r="Z231" s="63" t="s">
        <v>159</v>
      </c>
      <c r="AA231" s="63" t="s">
        <v>159</v>
      </c>
      <c r="AB231" s="63" t="s">
        <v>159</v>
      </c>
      <c r="AC231" s="63" t="s">
        <v>159</v>
      </c>
      <c r="AD231" s="63" t="s">
        <v>159</v>
      </c>
      <c r="AE231" s="63" t="s">
        <v>159</v>
      </c>
      <c r="AF231" s="63" t="s">
        <v>159</v>
      </c>
      <c r="AG231" s="63" t="s">
        <v>159</v>
      </c>
      <c r="AH231" s="63" t="s">
        <v>159</v>
      </c>
      <c r="AI231" s="63" t="s">
        <v>159</v>
      </c>
      <c r="AJ231" s="63" t="s">
        <v>159</v>
      </c>
      <c r="AK231" s="63" t="s">
        <v>159</v>
      </c>
      <c r="AL231" s="63" t="s">
        <v>159</v>
      </c>
      <c r="AM231" s="63" t="s">
        <v>159</v>
      </c>
      <c r="AN231" s="63" t="s">
        <v>159</v>
      </c>
      <c r="AO231" s="63" t="s">
        <v>159</v>
      </c>
      <c r="AP231" s="63" t="s">
        <v>159</v>
      </c>
      <c r="AQ231" s="63" t="s">
        <v>159</v>
      </c>
      <c r="AR231" s="63" t="s">
        <v>159</v>
      </c>
      <c r="AS231" s="63" t="s">
        <v>159</v>
      </c>
      <c r="AT231" s="63" t="s">
        <v>159</v>
      </c>
      <c r="AU231" s="63" t="s">
        <v>159</v>
      </c>
      <c r="AV231" s="63" t="s">
        <v>159</v>
      </c>
      <c r="AW231" s="63" t="s">
        <v>159</v>
      </c>
      <c r="AX231" s="63" t="s">
        <v>159</v>
      </c>
      <c r="AY231" s="63" t="s">
        <v>159</v>
      </c>
      <c r="AZ231" s="63" t="s">
        <v>159</v>
      </c>
      <c r="BA231" s="63" t="s">
        <v>159</v>
      </c>
      <c r="BB231" s="63" t="s">
        <v>159</v>
      </c>
      <c r="BC231" s="60" t="s">
        <v>149</v>
      </c>
      <c r="BD231" s="63" t="s">
        <v>159</v>
      </c>
      <c r="BE231" s="63" t="s">
        <v>159</v>
      </c>
      <c r="BF231" s="63" t="s">
        <v>159</v>
      </c>
      <c r="BG231" s="63" t="s">
        <v>159</v>
      </c>
      <c r="BH231" s="63" t="s">
        <v>159</v>
      </c>
      <c r="BI231" s="63" t="s">
        <v>159</v>
      </c>
      <c r="BJ231" s="63" t="s">
        <v>159</v>
      </c>
      <c r="BK231" s="63" t="s">
        <v>159</v>
      </c>
      <c r="BL231" s="63" t="s">
        <v>159</v>
      </c>
      <c r="BM231" s="63" t="s">
        <v>159</v>
      </c>
      <c r="BN231" s="63" t="s">
        <v>159</v>
      </c>
      <c r="BO231" s="63" t="s">
        <v>159</v>
      </c>
      <c r="BP231" s="63" t="s">
        <v>159</v>
      </c>
      <c r="BQ231" s="63" t="s">
        <v>159</v>
      </c>
      <c r="BR231" s="63" t="s">
        <v>159</v>
      </c>
      <c r="BS231" s="63" t="s">
        <v>159</v>
      </c>
      <c r="BT231" s="63" t="s">
        <v>159</v>
      </c>
      <c r="BU231" s="63" t="s">
        <v>159</v>
      </c>
      <c r="BV231" s="63" t="s">
        <v>159</v>
      </c>
      <c r="BW231" s="63" t="s">
        <v>159</v>
      </c>
      <c r="BX231" s="63" t="s">
        <v>159</v>
      </c>
      <c r="BY231" s="63" t="s">
        <v>159</v>
      </c>
      <c r="BZ231" s="63" t="s">
        <v>159</v>
      </c>
      <c r="CA231" s="63" t="s">
        <v>159</v>
      </c>
      <c r="CB231" s="63" t="s">
        <v>159</v>
      </c>
      <c r="CC231" s="63" t="s">
        <v>159</v>
      </c>
      <c r="CD231" s="63" t="s">
        <v>159</v>
      </c>
      <c r="CE231" s="63" t="s">
        <v>159</v>
      </c>
      <c r="CF231" s="63" t="s">
        <v>159</v>
      </c>
      <c r="CG231" s="63" t="s">
        <v>159</v>
      </c>
      <c r="CH231" s="63" t="s">
        <v>159</v>
      </c>
      <c r="CI231" s="63" t="s">
        <v>159</v>
      </c>
      <c r="CJ231" s="63" t="s">
        <v>159</v>
      </c>
      <c r="CK231" s="63" t="s">
        <v>159</v>
      </c>
      <c r="CL231" s="63" t="s">
        <v>159</v>
      </c>
      <c r="CM231" s="63" t="s">
        <v>159</v>
      </c>
      <c r="CN231" s="63" t="s">
        <v>159</v>
      </c>
      <c r="CO231" s="63" t="s">
        <v>159</v>
      </c>
      <c r="CP231" s="63" t="s">
        <v>159</v>
      </c>
      <c r="CQ231" s="63" t="s">
        <v>159</v>
      </c>
      <c r="CR231" s="63" t="s">
        <v>159</v>
      </c>
      <c r="CS231" s="63" t="s">
        <v>159</v>
      </c>
      <c r="CT231" s="63" t="s">
        <v>159</v>
      </c>
      <c r="CU231" s="63" t="s">
        <v>159</v>
      </c>
      <c r="CV231" s="63" t="s">
        <v>159</v>
      </c>
      <c r="CW231" s="63" t="s">
        <v>159</v>
      </c>
      <c r="CX231" s="63" t="s">
        <v>159</v>
      </c>
      <c r="CY231" s="63" t="s">
        <v>159</v>
      </c>
      <c r="CZ231" s="63" t="s">
        <v>159</v>
      </c>
      <c r="DA231" s="63" t="s">
        <v>159</v>
      </c>
      <c r="DB231" s="63" t="s">
        <v>159</v>
      </c>
      <c r="DC231" s="63" t="s">
        <v>159</v>
      </c>
      <c r="DD231" s="63" t="s">
        <v>159</v>
      </c>
      <c r="DE231" s="63" t="s">
        <v>159</v>
      </c>
      <c r="DF231" s="63" t="s">
        <v>159</v>
      </c>
      <c r="DG231" s="63" t="s">
        <v>159</v>
      </c>
      <c r="DH231" s="63" t="s">
        <v>159</v>
      </c>
      <c r="DI231" s="63" t="s">
        <v>159</v>
      </c>
      <c r="DJ231" s="63" t="s">
        <v>159</v>
      </c>
      <c r="DK231" s="63" t="s">
        <v>159</v>
      </c>
      <c r="DL231" s="63" t="s">
        <v>159</v>
      </c>
      <c r="DM231" s="63" t="s">
        <v>159</v>
      </c>
      <c r="DN231" s="63" t="s">
        <v>159</v>
      </c>
      <c r="DO231" s="63" t="s">
        <v>159</v>
      </c>
      <c r="DP231" s="63" t="s">
        <v>159</v>
      </c>
      <c r="DQ231" s="63" t="s">
        <v>159</v>
      </c>
      <c r="DR231" s="63" t="s">
        <v>159</v>
      </c>
      <c r="DS231" s="63" t="s">
        <v>159</v>
      </c>
      <c r="DT231" s="63" t="s">
        <v>159</v>
      </c>
      <c r="DU231" s="63" t="s">
        <v>159</v>
      </c>
      <c r="DV231" s="63" t="s">
        <v>159</v>
      </c>
      <c r="DW231" s="63" t="s">
        <v>159</v>
      </c>
      <c r="DX231" s="63" t="s">
        <v>159</v>
      </c>
      <c r="DY231" s="63" t="s">
        <v>159</v>
      </c>
      <c r="DZ231" s="63" t="s">
        <v>159</v>
      </c>
      <c r="EA231" s="63" t="s">
        <v>159</v>
      </c>
      <c r="EB231" s="63" t="s">
        <v>159</v>
      </c>
      <c r="EC231" s="63" t="s">
        <v>159</v>
      </c>
      <c r="ED231" s="63" t="s">
        <v>159</v>
      </c>
      <c r="EE231" s="63" t="s">
        <v>159</v>
      </c>
      <c r="EF231" s="63" t="s">
        <v>159</v>
      </c>
      <c r="EG231" s="63" t="s">
        <v>159</v>
      </c>
      <c r="EH231" s="63" t="s">
        <v>159</v>
      </c>
      <c r="EI231" s="63" t="s">
        <v>159</v>
      </c>
      <c r="EJ231" s="63" t="s">
        <v>159</v>
      </c>
      <c r="EK231" s="63" t="s">
        <v>159</v>
      </c>
      <c r="EL231" s="63" t="s">
        <v>1684</v>
      </c>
      <c r="EM231" s="66" t="s">
        <v>1685</v>
      </c>
      <c r="EN231" s="63" t="s">
        <v>1686</v>
      </c>
      <c r="EO231" s="63" t="s">
        <v>1687</v>
      </c>
      <c r="EP231" s="63" t="s">
        <v>1688</v>
      </c>
      <c r="EQ231" s="63" t="s">
        <v>1689</v>
      </c>
      <c r="ER231" s="63" t="s">
        <v>1690</v>
      </c>
      <c r="ES231" s="63" t="s">
        <v>1691</v>
      </c>
    </row>
    <row r="232" spans="1:150" s="2" customFormat="1" ht="22.5" customHeight="1" x14ac:dyDescent="0.35">
      <c r="A232" s="29">
        <v>230</v>
      </c>
      <c r="B232" s="88" t="s">
        <v>2249</v>
      </c>
      <c r="C232" s="67"/>
      <c r="D232" s="63" t="s">
        <v>846</v>
      </c>
      <c r="E232" s="63" t="s">
        <v>1693</v>
      </c>
      <c r="F232" s="63">
        <v>62</v>
      </c>
      <c r="G232" s="63">
        <v>6</v>
      </c>
      <c r="H232" s="63" t="s">
        <v>157</v>
      </c>
      <c r="I232" s="63" t="s">
        <v>172</v>
      </c>
      <c r="J232" s="64">
        <v>10500000</v>
      </c>
      <c r="K232" s="64">
        <v>4300000</v>
      </c>
      <c r="L232" s="63" t="s">
        <v>370</v>
      </c>
      <c r="M232" s="63" t="s">
        <v>147</v>
      </c>
      <c r="N232" s="63">
        <v>520</v>
      </c>
      <c r="O232" s="63" t="s">
        <v>1641</v>
      </c>
      <c r="P232" s="63">
        <v>43</v>
      </c>
      <c r="Q232" s="63"/>
      <c r="R232" s="63" t="s">
        <v>159</v>
      </c>
      <c r="S232" s="63" t="s">
        <v>159</v>
      </c>
      <c r="T232" s="63" t="s">
        <v>159</v>
      </c>
      <c r="U232" s="63" t="s">
        <v>159</v>
      </c>
      <c r="V232" s="63" t="s">
        <v>159</v>
      </c>
      <c r="W232" s="63" t="s">
        <v>159</v>
      </c>
      <c r="X232" s="63" t="s">
        <v>159</v>
      </c>
      <c r="Y232" s="63" t="s">
        <v>159</v>
      </c>
      <c r="Z232" s="63" t="s">
        <v>159</v>
      </c>
      <c r="AA232" s="63" t="s">
        <v>159</v>
      </c>
      <c r="AB232" s="63" t="s">
        <v>159</v>
      </c>
      <c r="AC232" s="63" t="s">
        <v>159</v>
      </c>
      <c r="AD232" s="63" t="s">
        <v>159</v>
      </c>
      <c r="AE232" s="63" t="s">
        <v>159</v>
      </c>
      <c r="AF232" s="63" t="s">
        <v>159</v>
      </c>
      <c r="AG232" s="63" t="s">
        <v>159</v>
      </c>
      <c r="AH232" s="63" t="s">
        <v>159</v>
      </c>
      <c r="AI232" s="63" t="s">
        <v>159</v>
      </c>
      <c r="AJ232" s="63" t="s">
        <v>159</v>
      </c>
      <c r="AK232" s="63" t="s">
        <v>159</v>
      </c>
      <c r="AL232" s="63" t="s">
        <v>159</v>
      </c>
      <c r="AM232" s="63" t="s">
        <v>159</v>
      </c>
      <c r="AN232" s="63" t="s">
        <v>159</v>
      </c>
      <c r="AO232" s="63" t="s">
        <v>159</v>
      </c>
      <c r="AP232" s="63" t="s">
        <v>159</v>
      </c>
      <c r="AQ232" s="63" t="s">
        <v>159</v>
      </c>
      <c r="AR232" s="63" t="s">
        <v>159</v>
      </c>
      <c r="AS232" s="63" t="s">
        <v>159</v>
      </c>
      <c r="AT232" s="63" t="s">
        <v>159</v>
      </c>
      <c r="AU232" s="63" t="s">
        <v>159</v>
      </c>
      <c r="AV232" s="63" t="s">
        <v>159</v>
      </c>
      <c r="AW232" s="63" t="s">
        <v>159</v>
      </c>
      <c r="AX232" s="63" t="s">
        <v>159</v>
      </c>
      <c r="AY232" s="63" t="s">
        <v>159</v>
      </c>
      <c r="AZ232" s="63" t="s">
        <v>159</v>
      </c>
      <c r="BA232" s="63" t="s">
        <v>159</v>
      </c>
      <c r="BB232" s="63" t="s">
        <v>159</v>
      </c>
      <c r="BC232" s="60" t="s">
        <v>149</v>
      </c>
      <c r="BD232" s="63" t="s">
        <v>159</v>
      </c>
      <c r="BE232" s="63" t="s">
        <v>159</v>
      </c>
      <c r="BF232" s="63" t="s">
        <v>159</v>
      </c>
      <c r="BG232" s="63" t="s">
        <v>159</v>
      </c>
      <c r="BH232" s="63" t="s">
        <v>159</v>
      </c>
      <c r="BI232" s="63" t="s">
        <v>159</v>
      </c>
      <c r="BJ232" s="63" t="s">
        <v>159</v>
      </c>
      <c r="BK232" s="63" t="s">
        <v>159</v>
      </c>
      <c r="BL232" s="63" t="s">
        <v>159</v>
      </c>
      <c r="BM232" s="63" t="s">
        <v>159</v>
      </c>
      <c r="BN232" s="63" t="s">
        <v>159</v>
      </c>
      <c r="BO232" s="63" t="s">
        <v>159</v>
      </c>
      <c r="BP232" s="63" t="s">
        <v>159</v>
      </c>
      <c r="BQ232" s="63" t="s">
        <v>159</v>
      </c>
      <c r="BR232" s="63" t="s">
        <v>159</v>
      </c>
      <c r="BS232" s="63" t="s">
        <v>159</v>
      </c>
      <c r="BT232" s="63" t="s">
        <v>159</v>
      </c>
      <c r="BU232" s="63" t="s">
        <v>159</v>
      </c>
      <c r="BV232" s="63" t="s">
        <v>159</v>
      </c>
      <c r="BW232" s="63" t="s">
        <v>159</v>
      </c>
      <c r="BX232" s="63" t="s">
        <v>159</v>
      </c>
      <c r="BY232" s="63" t="s">
        <v>159</v>
      </c>
      <c r="BZ232" s="63" t="s">
        <v>159</v>
      </c>
      <c r="CA232" s="63" t="s">
        <v>159</v>
      </c>
      <c r="CB232" s="63" t="s">
        <v>159</v>
      </c>
      <c r="CC232" s="63" t="s">
        <v>159</v>
      </c>
      <c r="CD232" s="63" t="s">
        <v>159</v>
      </c>
      <c r="CE232" s="63" t="s">
        <v>159</v>
      </c>
      <c r="CF232" s="63" t="s">
        <v>159</v>
      </c>
      <c r="CG232" s="63" t="s">
        <v>159</v>
      </c>
      <c r="CH232" s="63" t="s">
        <v>159</v>
      </c>
      <c r="CI232" s="63" t="s">
        <v>159</v>
      </c>
      <c r="CJ232" s="63" t="s">
        <v>159</v>
      </c>
      <c r="CK232" s="63" t="s">
        <v>159</v>
      </c>
      <c r="CL232" s="63" t="s">
        <v>159</v>
      </c>
      <c r="CM232" s="63" t="s">
        <v>159</v>
      </c>
      <c r="CN232" s="63" t="s">
        <v>159</v>
      </c>
      <c r="CO232" s="63" t="s">
        <v>159</v>
      </c>
      <c r="CP232" s="63" t="s">
        <v>159</v>
      </c>
      <c r="CQ232" s="63" t="s">
        <v>159</v>
      </c>
      <c r="CR232" s="63" t="s">
        <v>159</v>
      </c>
      <c r="CS232" s="63" t="s">
        <v>159</v>
      </c>
      <c r="CT232" s="63" t="s">
        <v>159</v>
      </c>
      <c r="CU232" s="63" t="s">
        <v>159</v>
      </c>
      <c r="CV232" s="63" t="s">
        <v>159</v>
      </c>
      <c r="CW232" s="63" t="s">
        <v>159</v>
      </c>
      <c r="CX232" s="63" t="s">
        <v>159</v>
      </c>
      <c r="CY232" s="63" t="s">
        <v>159</v>
      </c>
      <c r="CZ232" s="63" t="s">
        <v>159</v>
      </c>
      <c r="DA232" s="63" t="s">
        <v>159</v>
      </c>
      <c r="DB232" s="63" t="s">
        <v>159</v>
      </c>
      <c r="DC232" s="63" t="s">
        <v>159</v>
      </c>
      <c r="DD232" s="63" t="s">
        <v>159</v>
      </c>
      <c r="DE232" s="63" t="s">
        <v>159</v>
      </c>
      <c r="DF232" s="63" t="s">
        <v>159</v>
      </c>
      <c r="DG232" s="63" t="s">
        <v>159</v>
      </c>
      <c r="DH232" s="63" t="s">
        <v>159</v>
      </c>
      <c r="DI232" s="63" t="s">
        <v>159</v>
      </c>
      <c r="DJ232" s="63" t="s">
        <v>159</v>
      </c>
      <c r="DK232" s="63" t="s">
        <v>159</v>
      </c>
      <c r="DL232" s="63" t="s">
        <v>159</v>
      </c>
      <c r="DM232" s="63" t="s">
        <v>159</v>
      </c>
      <c r="DN232" s="63" t="s">
        <v>159</v>
      </c>
      <c r="DO232" s="63" t="s">
        <v>159</v>
      </c>
      <c r="DP232" s="63" t="s">
        <v>159</v>
      </c>
      <c r="DQ232" s="63" t="s">
        <v>159</v>
      </c>
      <c r="DR232" s="63" t="s">
        <v>159</v>
      </c>
      <c r="DS232" s="63" t="s">
        <v>159</v>
      </c>
      <c r="DT232" s="63" t="s">
        <v>159</v>
      </c>
      <c r="DU232" s="63" t="s">
        <v>159</v>
      </c>
      <c r="DV232" s="63" t="s">
        <v>159</v>
      </c>
      <c r="DW232" s="63" t="s">
        <v>159</v>
      </c>
      <c r="DX232" s="63" t="s">
        <v>159</v>
      </c>
      <c r="DY232" s="63" t="s">
        <v>159</v>
      </c>
      <c r="DZ232" s="63" t="s">
        <v>159</v>
      </c>
      <c r="EA232" s="63" t="s">
        <v>159</v>
      </c>
      <c r="EB232" s="63" t="s">
        <v>159</v>
      </c>
      <c r="EC232" s="63" t="s">
        <v>159</v>
      </c>
      <c r="ED232" s="63" t="s">
        <v>159</v>
      </c>
      <c r="EE232" s="63" t="s">
        <v>159</v>
      </c>
      <c r="EF232" s="63" t="s">
        <v>159</v>
      </c>
      <c r="EG232" s="63" t="s">
        <v>159</v>
      </c>
      <c r="EH232" s="63" t="s">
        <v>159</v>
      </c>
      <c r="EI232" s="63" t="s">
        <v>159</v>
      </c>
      <c r="EJ232" s="63" t="s">
        <v>159</v>
      </c>
      <c r="EK232" s="63" t="s">
        <v>159</v>
      </c>
      <c r="EL232" s="63" t="s">
        <v>1694</v>
      </c>
      <c r="EM232" s="63" t="s">
        <v>1695</v>
      </c>
      <c r="EN232" s="63" t="s">
        <v>1696</v>
      </c>
      <c r="EO232" s="63" t="s">
        <v>1697</v>
      </c>
      <c r="EP232" s="63" t="s">
        <v>1698</v>
      </c>
      <c r="EQ232" s="63"/>
      <c r="ER232" s="63"/>
      <c r="ES232" s="63"/>
    </row>
    <row r="233" spans="1:150" s="15" customFormat="1" ht="22.5" customHeight="1" x14ac:dyDescent="0.35">
      <c r="A233" s="29">
        <v>231</v>
      </c>
      <c r="B233" s="15" t="s">
        <v>1923</v>
      </c>
      <c r="C233" s="20" t="s">
        <v>1924</v>
      </c>
      <c r="D233" s="15" t="s">
        <v>353</v>
      </c>
      <c r="E233" s="15" t="s">
        <v>1925</v>
      </c>
      <c r="F233" s="15">
        <v>62</v>
      </c>
      <c r="G233" s="15">
        <v>3</v>
      </c>
      <c r="H233" s="15" t="s">
        <v>744</v>
      </c>
      <c r="I233" s="15" t="s">
        <v>1926</v>
      </c>
      <c r="J233" s="42">
        <v>4000000</v>
      </c>
      <c r="K233" s="42">
        <v>3500000</v>
      </c>
      <c r="L233" s="15" t="s">
        <v>1927</v>
      </c>
      <c r="M233" s="15" t="s">
        <v>1928</v>
      </c>
      <c r="N233" s="15">
        <v>300</v>
      </c>
      <c r="O233" s="15" t="s">
        <v>921</v>
      </c>
      <c r="P233" s="15">
        <v>8</v>
      </c>
      <c r="Q233" s="15" t="s">
        <v>1929</v>
      </c>
      <c r="R233" s="15" t="s">
        <v>851</v>
      </c>
      <c r="S233" s="15" t="s">
        <v>851</v>
      </c>
      <c r="T233" s="15" t="s">
        <v>149</v>
      </c>
      <c r="U233" s="15" t="s">
        <v>203</v>
      </c>
      <c r="V233" s="15" t="s">
        <v>159</v>
      </c>
      <c r="W233" s="15" t="s">
        <v>159</v>
      </c>
      <c r="X233" s="15" t="s">
        <v>203</v>
      </c>
      <c r="Y233" s="15" t="s">
        <v>851</v>
      </c>
      <c r="Z233" s="15" t="s">
        <v>851</v>
      </c>
      <c r="AA233" s="15" t="s">
        <v>851</v>
      </c>
      <c r="AB233" s="15" t="s">
        <v>851</v>
      </c>
      <c r="AC233" s="15" t="s">
        <v>851</v>
      </c>
      <c r="AD233" s="15" t="s">
        <v>851</v>
      </c>
      <c r="AE233" s="15" t="s">
        <v>851</v>
      </c>
      <c r="AF233" s="15" t="s">
        <v>851</v>
      </c>
      <c r="AG233" s="15" t="s">
        <v>851</v>
      </c>
      <c r="AH233" s="15" t="s">
        <v>851</v>
      </c>
      <c r="AI233" s="15" t="s">
        <v>851</v>
      </c>
      <c r="AJ233" s="15" t="s">
        <v>851</v>
      </c>
      <c r="AK233" s="15" t="s">
        <v>851</v>
      </c>
      <c r="AL233" s="15" t="s">
        <v>851</v>
      </c>
      <c r="AM233" s="15" t="s">
        <v>851</v>
      </c>
      <c r="AN233" s="15" t="s">
        <v>851</v>
      </c>
      <c r="AO233" s="15" t="s">
        <v>851</v>
      </c>
      <c r="AP233" s="15" t="s">
        <v>851</v>
      </c>
      <c r="AQ233" s="15" t="s">
        <v>851</v>
      </c>
      <c r="AR233" s="15" t="s">
        <v>851</v>
      </c>
      <c r="AS233" s="15" t="s">
        <v>851</v>
      </c>
      <c r="AT233" s="15" t="s">
        <v>851</v>
      </c>
      <c r="AU233" s="15" t="s">
        <v>851</v>
      </c>
      <c r="AV233" s="15" t="s">
        <v>851</v>
      </c>
      <c r="AW233" s="15" t="s">
        <v>851</v>
      </c>
      <c r="AX233" s="15" t="s">
        <v>851</v>
      </c>
      <c r="AY233" s="15" t="s">
        <v>851</v>
      </c>
      <c r="AZ233" s="15" t="s">
        <v>851</v>
      </c>
      <c r="BA233" s="15" t="s">
        <v>851</v>
      </c>
      <c r="BB233" s="15" t="s">
        <v>851</v>
      </c>
      <c r="BC233" s="60" t="s">
        <v>149</v>
      </c>
      <c r="BD233" s="15" t="s">
        <v>851</v>
      </c>
      <c r="BE233" s="15" t="s">
        <v>851</v>
      </c>
      <c r="BF233" s="15" t="s">
        <v>851</v>
      </c>
      <c r="BG233" s="15" t="s">
        <v>851</v>
      </c>
      <c r="BH233" s="15" t="s">
        <v>851</v>
      </c>
      <c r="BI233" s="15" t="s">
        <v>851</v>
      </c>
      <c r="BJ233" s="15" t="s">
        <v>851</v>
      </c>
      <c r="BK233" s="15" t="s">
        <v>851</v>
      </c>
      <c r="BL233" s="15" t="s">
        <v>851</v>
      </c>
      <c r="BM233" s="15" t="s">
        <v>851</v>
      </c>
      <c r="BN233" s="15" t="s">
        <v>851</v>
      </c>
      <c r="BO233" s="15" t="s">
        <v>851</v>
      </c>
      <c r="BP233" s="15" t="s">
        <v>851</v>
      </c>
      <c r="BQ233" s="15" t="s">
        <v>851</v>
      </c>
      <c r="BR233" s="15" t="s">
        <v>851</v>
      </c>
      <c r="BS233" s="15" t="s">
        <v>851</v>
      </c>
      <c r="BT233" s="15" t="s">
        <v>851</v>
      </c>
      <c r="BU233" s="15" t="s">
        <v>851</v>
      </c>
      <c r="BV233" s="15" t="s">
        <v>851</v>
      </c>
      <c r="BW233" s="15" t="s">
        <v>1120</v>
      </c>
      <c r="BX233" s="15" t="s">
        <v>203</v>
      </c>
      <c r="BY233" s="15" t="s">
        <v>203</v>
      </c>
      <c r="BZ233" s="15" t="s">
        <v>149</v>
      </c>
      <c r="CA233" s="15" t="s">
        <v>149</v>
      </c>
      <c r="CB233" s="15" t="s">
        <v>149</v>
      </c>
      <c r="CC233" s="15" t="s">
        <v>149</v>
      </c>
      <c r="CD233" s="15" t="s">
        <v>149</v>
      </c>
      <c r="CE233" s="15" t="s">
        <v>149</v>
      </c>
      <c r="CF233" s="15" t="s">
        <v>149</v>
      </c>
      <c r="CG233" s="15" t="s">
        <v>149</v>
      </c>
      <c r="CH233" s="15" t="s">
        <v>149</v>
      </c>
      <c r="CI233" s="15" t="s">
        <v>149</v>
      </c>
      <c r="CJ233" s="15" t="s">
        <v>149</v>
      </c>
      <c r="CK233" s="15" t="s">
        <v>149</v>
      </c>
      <c r="CL233" s="15" t="s">
        <v>149</v>
      </c>
      <c r="CM233" s="15" t="s">
        <v>149</v>
      </c>
      <c r="CN233" s="15" t="s">
        <v>149</v>
      </c>
      <c r="CO233" s="15" t="s">
        <v>149</v>
      </c>
      <c r="CP233" s="15" t="s">
        <v>149</v>
      </c>
      <c r="CQ233" s="15" t="s">
        <v>149</v>
      </c>
      <c r="CR233" s="15" t="s">
        <v>149</v>
      </c>
      <c r="CS233" s="15" t="s">
        <v>149</v>
      </c>
      <c r="CT233" s="15" t="s">
        <v>149</v>
      </c>
      <c r="CU233" s="15" t="s">
        <v>149</v>
      </c>
      <c r="CV233" s="15" t="s">
        <v>149</v>
      </c>
      <c r="CW233" s="15" t="s">
        <v>149</v>
      </c>
      <c r="CX233" s="15" t="s">
        <v>149</v>
      </c>
      <c r="CY233" s="15" t="s">
        <v>149</v>
      </c>
      <c r="CZ233" s="15" t="s">
        <v>149</v>
      </c>
      <c r="DA233" s="15" t="s">
        <v>149</v>
      </c>
      <c r="DB233" s="15" t="s">
        <v>149</v>
      </c>
      <c r="DC233" s="15" t="s">
        <v>149</v>
      </c>
      <c r="DD233" s="15" t="s">
        <v>149</v>
      </c>
      <c r="DE233" s="15" t="s">
        <v>149</v>
      </c>
      <c r="DF233" s="15" t="s">
        <v>149</v>
      </c>
      <c r="DG233" s="15" t="s">
        <v>149</v>
      </c>
      <c r="DH233" s="15" t="s">
        <v>149</v>
      </c>
      <c r="DI233" s="15" t="s">
        <v>149</v>
      </c>
      <c r="DJ233" s="15" t="s">
        <v>149</v>
      </c>
      <c r="DK233" s="15" t="s">
        <v>149</v>
      </c>
      <c r="DL233" s="15" t="s">
        <v>149</v>
      </c>
      <c r="DM233" s="15" t="s">
        <v>149</v>
      </c>
      <c r="DN233" s="15" t="s">
        <v>149</v>
      </c>
      <c r="DO233" s="15" t="s">
        <v>149</v>
      </c>
      <c r="DP233" s="15" t="s">
        <v>149</v>
      </c>
      <c r="DQ233" s="15" t="s">
        <v>149</v>
      </c>
      <c r="DR233" s="15" t="s">
        <v>149</v>
      </c>
      <c r="DS233" s="15" t="s">
        <v>149</v>
      </c>
      <c r="DT233" s="15" t="s">
        <v>149</v>
      </c>
      <c r="DU233" s="15" t="s">
        <v>149</v>
      </c>
      <c r="DV233" s="15" t="s">
        <v>149</v>
      </c>
      <c r="DW233" s="15" t="s">
        <v>149</v>
      </c>
      <c r="DX233" s="15" t="s">
        <v>149</v>
      </c>
      <c r="DY233" s="15" t="s">
        <v>149</v>
      </c>
      <c r="DZ233" s="15" t="s">
        <v>149</v>
      </c>
      <c r="EA233" s="15" t="s">
        <v>149</v>
      </c>
      <c r="EB233" s="15" t="s">
        <v>149</v>
      </c>
      <c r="EC233" s="15" t="s">
        <v>149</v>
      </c>
      <c r="ED233" s="15" t="s">
        <v>149</v>
      </c>
      <c r="EE233" s="15" t="s">
        <v>851</v>
      </c>
      <c r="EF233" s="15" t="s">
        <v>851</v>
      </c>
      <c r="EG233" s="15" t="s">
        <v>851</v>
      </c>
      <c r="EH233" s="15" t="s">
        <v>149</v>
      </c>
      <c r="EI233" s="15" t="s">
        <v>851</v>
      </c>
      <c r="EJ233" s="15" t="s">
        <v>149</v>
      </c>
      <c r="EK233" s="15" t="s">
        <v>1120</v>
      </c>
      <c r="EL233" s="15" t="s">
        <v>1930</v>
      </c>
      <c r="EM233" s="15" t="s">
        <v>1931</v>
      </c>
      <c r="EN233" s="15" t="s">
        <v>1932</v>
      </c>
      <c r="EO233" s="15" t="s">
        <v>1933</v>
      </c>
      <c r="EP233" s="15" t="s">
        <v>1934</v>
      </c>
      <c r="EQ233" s="15" t="s">
        <v>1935</v>
      </c>
      <c r="ER233" s="15" t="s">
        <v>1936</v>
      </c>
      <c r="ES233" s="15" t="s">
        <v>1937</v>
      </c>
    </row>
    <row r="234" spans="1:150" s="15" customFormat="1" ht="22.5" customHeight="1" x14ac:dyDescent="0.35">
      <c r="A234" s="29">
        <v>232</v>
      </c>
      <c r="B234" s="15" t="s">
        <v>1938</v>
      </c>
      <c r="C234" s="20" t="s">
        <v>1939</v>
      </c>
      <c r="D234" s="15" t="s">
        <v>353</v>
      </c>
      <c r="E234" s="15" t="s">
        <v>1925</v>
      </c>
      <c r="F234" s="15">
        <v>59</v>
      </c>
      <c r="G234" s="15">
        <v>8</v>
      </c>
      <c r="H234" s="15" t="s">
        <v>744</v>
      </c>
      <c r="I234" s="15" t="s">
        <v>210</v>
      </c>
      <c r="J234" s="42">
        <v>4000000</v>
      </c>
      <c r="K234" s="42">
        <v>3700000</v>
      </c>
      <c r="L234" s="15" t="s">
        <v>930</v>
      </c>
      <c r="M234" s="15" t="s">
        <v>1928</v>
      </c>
      <c r="N234" s="15">
        <v>260</v>
      </c>
      <c r="O234" s="15" t="s">
        <v>921</v>
      </c>
      <c r="P234" s="15">
        <v>12</v>
      </c>
      <c r="Q234" s="15" t="s">
        <v>1940</v>
      </c>
      <c r="R234" s="15" t="s">
        <v>149</v>
      </c>
      <c r="S234" s="15" t="s">
        <v>149</v>
      </c>
      <c r="T234" s="15" t="s">
        <v>149</v>
      </c>
      <c r="U234" s="15" t="s">
        <v>149</v>
      </c>
      <c r="V234" s="15" t="s">
        <v>149</v>
      </c>
      <c r="W234" s="15" t="s">
        <v>149</v>
      </c>
      <c r="X234" s="15" t="s">
        <v>149</v>
      </c>
      <c r="Y234" s="15" t="s">
        <v>149</v>
      </c>
      <c r="Z234" s="15" t="s">
        <v>149</v>
      </c>
      <c r="AA234" s="15" t="s">
        <v>149</v>
      </c>
      <c r="AB234" s="15" t="s">
        <v>203</v>
      </c>
      <c r="AC234" s="15" t="s">
        <v>203</v>
      </c>
      <c r="AD234" s="15" t="s">
        <v>203</v>
      </c>
      <c r="AE234" s="15" t="s">
        <v>203</v>
      </c>
      <c r="AF234" s="15" t="s">
        <v>203</v>
      </c>
      <c r="AG234" s="15" t="s">
        <v>203</v>
      </c>
      <c r="AH234" s="15" t="s">
        <v>203</v>
      </c>
      <c r="AI234" s="15" t="s">
        <v>203</v>
      </c>
      <c r="AJ234" s="15" t="s">
        <v>203</v>
      </c>
      <c r="AK234" s="15" t="s">
        <v>203</v>
      </c>
      <c r="AL234" s="15" t="s">
        <v>203</v>
      </c>
      <c r="AM234" s="15" t="s">
        <v>203</v>
      </c>
      <c r="AN234" s="15" t="s">
        <v>203</v>
      </c>
      <c r="AO234" s="15" t="s">
        <v>203</v>
      </c>
      <c r="AP234" s="15" t="s">
        <v>203</v>
      </c>
      <c r="AQ234" s="15" t="s">
        <v>851</v>
      </c>
      <c r="AR234" s="15" t="s">
        <v>851</v>
      </c>
      <c r="AS234" s="15" t="s">
        <v>851</v>
      </c>
      <c r="AT234" s="15" t="s">
        <v>851</v>
      </c>
      <c r="AU234" s="15" t="s">
        <v>203</v>
      </c>
      <c r="AV234" s="15" t="s">
        <v>203</v>
      </c>
      <c r="AW234" s="15" t="s">
        <v>203</v>
      </c>
      <c r="AX234" s="15" t="s">
        <v>203</v>
      </c>
      <c r="AY234" s="15" t="s">
        <v>203</v>
      </c>
      <c r="AZ234" s="15" t="s">
        <v>203</v>
      </c>
      <c r="BA234" s="15" t="s">
        <v>203</v>
      </c>
      <c r="BB234" s="15" t="s">
        <v>203</v>
      </c>
      <c r="BC234" s="60" t="s">
        <v>149</v>
      </c>
      <c r="BD234" s="15" t="s">
        <v>932</v>
      </c>
      <c r="BE234" s="15" t="s">
        <v>932</v>
      </c>
      <c r="BF234" s="15" t="s">
        <v>932</v>
      </c>
      <c r="BG234" s="15" t="s">
        <v>851</v>
      </c>
      <c r="BH234" s="15" t="s">
        <v>851</v>
      </c>
      <c r="BI234" s="15" t="s">
        <v>851</v>
      </c>
      <c r="BJ234" s="15" t="s">
        <v>851</v>
      </c>
      <c r="BK234" s="15" t="s">
        <v>851</v>
      </c>
      <c r="BL234" s="15" t="s">
        <v>1120</v>
      </c>
      <c r="BM234" s="15" t="s">
        <v>1120</v>
      </c>
      <c r="BN234" s="15" t="s">
        <v>851</v>
      </c>
      <c r="BO234" s="15" t="s">
        <v>851</v>
      </c>
      <c r="BP234" s="15" t="s">
        <v>851</v>
      </c>
      <c r="BQ234" s="15" t="s">
        <v>851</v>
      </c>
      <c r="BR234" s="15" t="s">
        <v>851</v>
      </c>
      <c r="BS234" s="15" t="s">
        <v>851</v>
      </c>
      <c r="BT234" s="15" t="s">
        <v>851</v>
      </c>
      <c r="BU234" s="15" t="s">
        <v>851</v>
      </c>
      <c r="BV234" s="15" t="s">
        <v>851</v>
      </c>
      <c r="BW234" s="15" t="s">
        <v>851</v>
      </c>
      <c r="BX234" s="15" t="s">
        <v>851</v>
      </c>
      <c r="BY234" s="15" t="s">
        <v>851</v>
      </c>
      <c r="BZ234" s="15" t="s">
        <v>851</v>
      </c>
      <c r="CA234" s="15" t="s">
        <v>851</v>
      </c>
      <c r="CB234" s="15" t="s">
        <v>851</v>
      </c>
      <c r="CC234" s="15" t="s">
        <v>851</v>
      </c>
      <c r="CD234" s="15" t="s">
        <v>851</v>
      </c>
      <c r="CE234" s="15" t="s">
        <v>851</v>
      </c>
      <c r="CF234" s="15" t="s">
        <v>851</v>
      </c>
      <c r="CG234" s="15" t="s">
        <v>851</v>
      </c>
      <c r="CH234" s="15" t="s">
        <v>851</v>
      </c>
      <c r="CI234" s="15" t="s">
        <v>851</v>
      </c>
      <c r="CJ234" s="15" t="s">
        <v>851</v>
      </c>
      <c r="CK234" s="15" t="s">
        <v>851</v>
      </c>
      <c r="CL234" s="15" t="s">
        <v>851</v>
      </c>
      <c r="CM234" s="15" t="s">
        <v>851</v>
      </c>
      <c r="CN234" s="15" t="s">
        <v>851</v>
      </c>
      <c r="CO234" s="15" t="s">
        <v>851</v>
      </c>
      <c r="CP234" s="15" t="s">
        <v>851</v>
      </c>
      <c r="CQ234" s="15" t="s">
        <v>851</v>
      </c>
      <c r="CR234" s="15" t="s">
        <v>851</v>
      </c>
      <c r="CS234" s="15" t="s">
        <v>851</v>
      </c>
      <c r="CT234" s="15" t="s">
        <v>851</v>
      </c>
      <c r="CU234" s="15" t="s">
        <v>851</v>
      </c>
      <c r="CV234" s="15" t="s">
        <v>851</v>
      </c>
      <c r="CW234" s="15" t="s">
        <v>851</v>
      </c>
      <c r="CX234" s="15" t="s">
        <v>851</v>
      </c>
      <c r="CY234" s="15" t="s">
        <v>851</v>
      </c>
      <c r="CZ234" s="15" t="s">
        <v>851</v>
      </c>
      <c r="DA234" s="15" t="s">
        <v>851</v>
      </c>
      <c r="DB234" s="15" t="s">
        <v>851</v>
      </c>
      <c r="DC234" s="15" t="s">
        <v>851</v>
      </c>
      <c r="DD234" s="15" t="s">
        <v>851</v>
      </c>
      <c r="DE234" s="15" t="s">
        <v>851</v>
      </c>
      <c r="DF234" s="15" t="s">
        <v>851</v>
      </c>
      <c r="DG234" s="15" t="s">
        <v>851</v>
      </c>
      <c r="DH234" s="15" t="s">
        <v>851</v>
      </c>
      <c r="DI234" s="15" t="s">
        <v>851</v>
      </c>
      <c r="DJ234" s="15" t="s">
        <v>851</v>
      </c>
      <c r="DK234" s="15" t="s">
        <v>851</v>
      </c>
      <c r="DL234" s="15" t="s">
        <v>851</v>
      </c>
      <c r="DM234" s="15" t="s">
        <v>851</v>
      </c>
      <c r="DN234" s="15" t="s">
        <v>851</v>
      </c>
      <c r="DO234" s="15" t="s">
        <v>851</v>
      </c>
      <c r="DP234" s="15" t="s">
        <v>851</v>
      </c>
      <c r="DQ234" s="15" t="s">
        <v>851</v>
      </c>
      <c r="DR234" s="15" t="s">
        <v>851</v>
      </c>
      <c r="DS234" s="15" t="s">
        <v>851</v>
      </c>
      <c r="DT234" s="15" t="s">
        <v>851</v>
      </c>
      <c r="DU234" s="15" t="s">
        <v>851</v>
      </c>
      <c r="DV234" s="15" t="s">
        <v>851</v>
      </c>
      <c r="DW234" s="15" t="s">
        <v>851</v>
      </c>
      <c r="DX234" s="15" t="s">
        <v>851</v>
      </c>
      <c r="DY234" s="15" t="s">
        <v>851</v>
      </c>
      <c r="DZ234" s="15" t="s">
        <v>851</v>
      </c>
      <c r="EA234" s="15" t="s">
        <v>851</v>
      </c>
      <c r="EB234" s="15" t="s">
        <v>851</v>
      </c>
      <c r="EC234" s="15" t="s">
        <v>851</v>
      </c>
      <c r="ED234" s="15" t="s">
        <v>851</v>
      </c>
      <c r="EE234" s="15" t="s">
        <v>851</v>
      </c>
      <c r="EF234" s="15" t="s">
        <v>851</v>
      </c>
      <c r="EG234" s="15" t="s">
        <v>851</v>
      </c>
      <c r="EH234" s="15" t="s">
        <v>851</v>
      </c>
      <c r="EI234" s="15" t="s">
        <v>851</v>
      </c>
      <c r="EJ234" s="15" t="s">
        <v>851</v>
      </c>
      <c r="EK234" s="15" t="s">
        <v>851</v>
      </c>
      <c r="EL234" s="15" t="s">
        <v>1941</v>
      </c>
      <c r="EM234" s="15" t="s">
        <v>1942</v>
      </c>
      <c r="EN234" s="15" t="s">
        <v>1943</v>
      </c>
      <c r="EO234" s="15" t="s">
        <v>1944</v>
      </c>
      <c r="EP234" s="15" t="s">
        <v>1945</v>
      </c>
      <c r="EQ234" s="15" t="s">
        <v>1946</v>
      </c>
      <c r="ER234" s="15" t="s">
        <v>1947</v>
      </c>
      <c r="ES234" s="15" t="s">
        <v>1948</v>
      </c>
    </row>
    <row r="235" spans="1:150" s="15" customFormat="1" ht="22.5" customHeight="1" x14ac:dyDescent="0.35">
      <c r="A235" s="29">
        <v>233</v>
      </c>
      <c r="B235" s="15" t="s">
        <v>1949</v>
      </c>
      <c r="C235" s="20" t="s">
        <v>1950</v>
      </c>
      <c r="D235" s="15" t="s">
        <v>1951</v>
      </c>
      <c r="E235" s="15" t="s">
        <v>1925</v>
      </c>
      <c r="F235" s="15">
        <v>48</v>
      </c>
      <c r="G235" s="15">
        <v>3</v>
      </c>
      <c r="H235" s="15" t="s">
        <v>744</v>
      </c>
      <c r="I235" s="15" t="s">
        <v>172</v>
      </c>
      <c r="J235" s="42">
        <v>3500000</v>
      </c>
      <c r="K235" s="42">
        <v>3200000</v>
      </c>
      <c r="L235" s="15" t="s">
        <v>1379</v>
      </c>
      <c r="M235" s="15" t="s">
        <v>1255</v>
      </c>
      <c r="N235" s="15">
        <v>130</v>
      </c>
      <c r="O235" s="15" t="s">
        <v>727</v>
      </c>
      <c r="P235" s="15">
        <v>7</v>
      </c>
      <c r="Q235" s="15" t="s">
        <v>1929</v>
      </c>
      <c r="R235" s="15" t="s">
        <v>851</v>
      </c>
      <c r="S235" s="15" t="s">
        <v>851</v>
      </c>
      <c r="T235" s="15" t="s">
        <v>149</v>
      </c>
      <c r="U235" s="15" t="s">
        <v>203</v>
      </c>
      <c r="V235" s="15" t="s">
        <v>149</v>
      </c>
      <c r="W235" s="15" t="s">
        <v>159</v>
      </c>
      <c r="X235" s="15" t="s">
        <v>159</v>
      </c>
      <c r="Y235" s="15" t="s">
        <v>932</v>
      </c>
      <c r="Z235" s="15" t="s">
        <v>851</v>
      </c>
      <c r="AA235" s="15" t="s">
        <v>1952</v>
      </c>
      <c r="AB235" s="15" t="s">
        <v>149</v>
      </c>
      <c r="AC235" s="15" t="s">
        <v>149</v>
      </c>
      <c r="AD235" s="15" t="s">
        <v>149</v>
      </c>
      <c r="AE235" s="15" t="s">
        <v>149</v>
      </c>
      <c r="AF235" s="15" t="s">
        <v>149</v>
      </c>
      <c r="AK235" s="15" t="s">
        <v>851</v>
      </c>
      <c r="AL235" s="15" t="s">
        <v>851</v>
      </c>
      <c r="AM235" s="15" t="s">
        <v>851</v>
      </c>
      <c r="AN235" s="15" t="s">
        <v>851</v>
      </c>
      <c r="AO235" s="15" t="s">
        <v>203</v>
      </c>
      <c r="AP235" s="15" t="s">
        <v>851</v>
      </c>
      <c r="AQ235" s="15" t="s">
        <v>932</v>
      </c>
      <c r="AR235" s="15" t="s">
        <v>851</v>
      </c>
      <c r="AS235" s="15" t="s">
        <v>851</v>
      </c>
      <c r="AT235" s="15" t="s">
        <v>851</v>
      </c>
      <c r="AU235" s="15" t="s">
        <v>851</v>
      </c>
      <c r="AV235" s="15" t="s">
        <v>1354</v>
      </c>
      <c r="AW235" s="15" t="s">
        <v>851</v>
      </c>
      <c r="AX235" s="15" t="s">
        <v>851</v>
      </c>
      <c r="AY235" s="15" t="s">
        <v>932</v>
      </c>
      <c r="AZ235" s="15" t="s">
        <v>851</v>
      </c>
      <c r="BA235" s="15" t="s">
        <v>149</v>
      </c>
      <c r="BB235" s="15" t="s">
        <v>851</v>
      </c>
      <c r="BC235" s="60" t="s">
        <v>149</v>
      </c>
      <c r="BD235" s="15" t="s">
        <v>851</v>
      </c>
      <c r="BE235" s="15" t="s">
        <v>851</v>
      </c>
      <c r="BF235" s="15" t="s">
        <v>851</v>
      </c>
      <c r="BG235" s="15" t="s">
        <v>1120</v>
      </c>
      <c r="BH235" s="15" t="s">
        <v>851</v>
      </c>
      <c r="BI235" s="15" t="s">
        <v>851</v>
      </c>
      <c r="BJ235" s="15" t="s">
        <v>932</v>
      </c>
      <c r="BK235" s="15" t="s">
        <v>851</v>
      </c>
      <c r="BL235" s="15" t="s">
        <v>851</v>
      </c>
      <c r="BM235" s="15" t="s">
        <v>932</v>
      </c>
      <c r="BN235" s="15" t="s">
        <v>851</v>
      </c>
      <c r="BO235" s="15" t="s">
        <v>932</v>
      </c>
      <c r="BP235" s="15" t="s">
        <v>932</v>
      </c>
      <c r="BQ235" s="15" t="s">
        <v>932</v>
      </c>
      <c r="BR235" s="15" t="s">
        <v>932</v>
      </c>
      <c r="BS235" s="15" t="s">
        <v>932</v>
      </c>
      <c r="BT235" s="15" t="s">
        <v>932</v>
      </c>
      <c r="BU235" s="15" t="s">
        <v>851</v>
      </c>
      <c r="BV235" s="15" t="s">
        <v>851</v>
      </c>
      <c r="BW235" s="15" t="s">
        <v>851</v>
      </c>
      <c r="BX235" s="15" t="s">
        <v>851</v>
      </c>
      <c r="BY235" s="15" t="s">
        <v>851</v>
      </c>
      <c r="BZ235" s="15" t="s">
        <v>851</v>
      </c>
      <c r="CA235" s="15" t="s">
        <v>851</v>
      </c>
      <c r="CB235" s="15" t="s">
        <v>851</v>
      </c>
      <c r="CC235" s="15" t="s">
        <v>851</v>
      </c>
      <c r="CD235" s="15" t="s">
        <v>851</v>
      </c>
      <c r="CE235" s="15" t="s">
        <v>851</v>
      </c>
      <c r="CF235" s="15" t="s">
        <v>851</v>
      </c>
      <c r="CG235" s="15" t="s">
        <v>851</v>
      </c>
      <c r="CH235" s="15" t="s">
        <v>851</v>
      </c>
      <c r="CI235" s="15" t="s">
        <v>851</v>
      </c>
      <c r="CJ235" s="15" t="s">
        <v>851</v>
      </c>
      <c r="CK235" s="15" t="s">
        <v>851</v>
      </c>
      <c r="CL235" s="15" t="s">
        <v>851</v>
      </c>
      <c r="CM235" s="15" t="s">
        <v>851</v>
      </c>
      <c r="CN235" s="15" t="s">
        <v>851</v>
      </c>
      <c r="CO235" s="15" t="s">
        <v>851</v>
      </c>
      <c r="CP235" s="15" t="s">
        <v>851</v>
      </c>
      <c r="CQ235" s="15" t="s">
        <v>851</v>
      </c>
      <c r="CR235" s="15" t="s">
        <v>851</v>
      </c>
      <c r="CS235" s="15" t="s">
        <v>851</v>
      </c>
      <c r="CT235" s="15" t="s">
        <v>851</v>
      </c>
      <c r="CU235" s="15" t="s">
        <v>851</v>
      </c>
      <c r="CV235" s="15" t="s">
        <v>851</v>
      </c>
      <c r="CW235" s="15" t="s">
        <v>851</v>
      </c>
      <c r="CX235" s="15" t="s">
        <v>851</v>
      </c>
      <c r="CY235" s="15" t="s">
        <v>851</v>
      </c>
      <c r="CZ235" s="15" t="s">
        <v>851</v>
      </c>
      <c r="DA235" s="15" t="s">
        <v>851</v>
      </c>
      <c r="DB235" s="15" t="s">
        <v>851</v>
      </c>
      <c r="DC235" s="15" t="s">
        <v>851</v>
      </c>
      <c r="DD235" s="15" t="s">
        <v>851</v>
      </c>
      <c r="DE235" s="15" t="s">
        <v>851</v>
      </c>
      <c r="DF235" s="15" t="s">
        <v>851</v>
      </c>
      <c r="DG235" s="15" t="s">
        <v>851</v>
      </c>
      <c r="DH235" s="15" t="s">
        <v>851</v>
      </c>
      <c r="DI235" s="15" t="s">
        <v>851</v>
      </c>
      <c r="DJ235" s="15" t="s">
        <v>851</v>
      </c>
      <c r="DK235" s="15" t="s">
        <v>851</v>
      </c>
      <c r="DL235" s="15" t="s">
        <v>851</v>
      </c>
      <c r="DM235" s="15" t="s">
        <v>851</v>
      </c>
      <c r="DN235" s="15" t="s">
        <v>851</v>
      </c>
      <c r="DO235" s="15" t="s">
        <v>851</v>
      </c>
      <c r="DP235" s="15" t="s">
        <v>851</v>
      </c>
      <c r="DQ235" s="15" t="s">
        <v>851</v>
      </c>
      <c r="DR235" s="15" t="s">
        <v>851</v>
      </c>
      <c r="DS235" s="15" t="s">
        <v>851</v>
      </c>
      <c r="DT235" s="15" t="s">
        <v>851</v>
      </c>
      <c r="DU235" s="15" t="s">
        <v>851</v>
      </c>
      <c r="DV235" s="15" t="s">
        <v>851</v>
      </c>
      <c r="DW235" s="15" t="s">
        <v>851</v>
      </c>
      <c r="DX235" s="15" t="s">
        <v>851</v>
      </c>
      <c r="DY235" s="15" t="s">
        <v>851</v>
      </c>
      <c r="DZ235" s="15" t="s">
        <v>851</v>
      </c>
      <c r="EA235" s="15" t="s">
        <v>851</v>
      </c>
      <c r="EB235" s="15" t="s">
        <v>851</v>
      </c>
      <c r="EC235" s="15" t="s">
        <v>851</v>
      </c>
      <c r="ED235" s="15" t="s">
        <v>851</v>
      </c>
      <c r="EE235" s="15" t="s">
        <v>851</v>
      </c>
      <c r="EF235" s="15" t="s">
        <v>851</v>
      </c>
      <c r="EG235" s="15" t="s">
        <v>851</v>
      </c>
      <c r="EH235" s="15" t="s">
        <v>851</v>
      </c>
      <c r="EI235" s="15" t="s">
        <v>851</v>
      </c>
      <c r="EJ235" s="15" t="s">
        <v>851</v>
      </c>
      <c r="EK235" s="15" t="s">
        <v>851</v>
      </c>
      <c r="EL235" s="15" t="s">
        <v>1953</v>
      </c>
      <c r="EM235" s="15" t="s">
        <v>1954</v>
      </c>
      <c r="EN235" s="15" t="s">
        <v>1955</v>
      </c>
      <c r="EO235" s="15" t="s">
        <v>1956</v>
      </c>
      <c r="EP235" s="15" t="s">
        <v>1957</v>
      </c>
      <c r="EQ235" s="15" t="s">
        <v>1958</v>
      </c>
      <c r="ER235" s="15" t="s">
        <v>1959</v>
      </c>
      <c r="ES235" s="15" t="s">
        <v>1960</v>
      </c>
    </row>
    <row r="236" spans="1:150" s="15" customFormat="1" ht="22.5" customHeight="1" x14ac:dyDescent="0.35">
      <c r="A236" s="29">
        <v>234</v>
      </c>
      <c r="B236" s="15" t="s">
        <v>1961</v>
      </c>
      <c r="C236" s="20" t="s">
        <v>1962</v>
      </c>
      <c r="D236" s="15" t="s">
        <v>353</v>
      </c>
      <c r="E236" s="15" t="s">
        <v>1925</v>
      </c>
      <c r="F236" s="15">
        <v>62</v>
      </c>
      <c r="G236" s="15">
        <v>5</v>
      </c>
      <c r="H236" s="15" t="s">
        <v>157</v>
      </c>
      <c r="I236" s="15" t="s">
        <v>210</v>
      </c>
      <c r="J236" s="42">
        <v>12000000</v>
      </c>
      <c r="K236" s="42">
        <v>7500000</v>
      </c>
      <c r="L236" s="15" t="s">
        <v>1963</v>
      </c>
      <c r="M236" s="15" t="s">
        <v>1928</v>
      </c>
      <c r="N236" s="15">
        <v>1056</v>
      </c>
      <c r="O236" s="15" t="s">
        <v>1599</v>
      </c>
      <c r="P236" s="15">
        <v>21</v>
      </c>
      <c r="Q236" s="15" t="s">
        <v>1964</v>
      </c>
      <c r="R236" s="15" t="s">
        <v>851</v>
      </c>
      <c r="S236" s="15" t="s">
        <v>203</v>
      </c>
      <c r="T236" s="15" t="s">
        <v>1120</v>
      </c>
      <c r="U236" s="15" t="s">
        <v>159</v>
      </c>
      <c r="V236" s="15" t="s">
        <v>159</v>
      </c>
      <c r="W236" s="15" t="s">
        <v>1120</v>
      </c>
      <c r="X236" s="15" t="s">
        <v>203</v>
      </c>
      <c r="Y236" s="15" t="s">
        <v>851</v>
      </c>
      <c r="Z236" s="15" t="s">
        <v>160</v>
      </c>
      <c r="AA236" s="15" t="s">
        <v>851</v>
      </c>
      <c r="AB236" s="15" t="s">
        <v>851</v>
      </c>
      <c r="AC236" s="15" t="s">
        <v>203</v>
      </c>
      <c r="AD236" s="15" t="s">
        <v>851</v>
      </c>
      <c r="AE236" s="15" t="s">
        <v>851</v>
      </c>
      <c r="AF236" s="15" t="s">
        <v>851</v>
      </c>
      <c r="AG236" s="15" t="s">
        <v>203</v>
      </c>
      <c r="AH236" s="15" t="s">
        <v>1120</v>
      </c>
      <c r="AI236" s="15" t="s">
        <v>1120</v>
      </c>
      <c r="AJ236" s="15" t="s">
        <v>851</v>
      </c>
      <c r="AK236" s="15" t="s">
        <v>851</v>
      </c>
      <c r="AL236" s="15" t="s">
        <v>851</v>
      </c>
      <c r="AM236" s="15" t="s">
        <v>203</v>
      </c>
      <c r="AN236" s="15" t="s">
        <v>203</v>
      </c>
      <c r="AO236" s="15" t="s">
        <v>851</v>
      </c>
      <c r="AP236" s="15" t="s">
        <v>851</v>
      </c>
      <c r="AQ236" s="15" t="s">
        <v>851</v>
      </c>
      <c r="AR236" s="15" t="s">
        <v>851</v>
      </c>
      <c r="AS236" s="15" t="s">
        <v>851</v>
      </c>
      <c r="AT236" s="15" t="s">
        <v>1965</v>
      </c>
      <c r="AU236" s="15" t="s">
        <v>203</v>
      </c>
      <c r="AV236" s="15" t="s">
        <v>203</v>
      </c>
      <c r="AW236" s="15" t="s">
        <v>851</v>
      </c>
      <c r="AX236" s="15" t="s">
        <v>851</v>
      </c>
      <c r="AY236" s="15" t="s">
        <v>203</v>
      </c>
      <c r="AZ236" s="15" t="s">
        <v>851</v>
      </c>
      <c r="BA236" s="15" t="s">
        <v>851</v>
      </c>
      <c r="BB236" s="15" t="s">
        <v>851</v>
      </c>
      <c r="BC236" s="60" t="s">
        <v>149</v>
      </c>
      <c r="BD236" s="15" t="s">
        <v>851</v>
      </c>
      <c r="BE236" s="15" t="s">
        <v>851</v>
      </c>
      <c r="BF236" s="15" t="s">
        <v>1120</v>
      </c>
      <c r="BG236" s="15" t="s">
        <v>851</v>
      </c>
      <c r="BH236" s="15" t="s">
        <v>1120</v>
      </c>
      <c r="BI236" s="15" t="s">
        <v>1120</v>
      </c>
      <c r="BJ236" s="15" t="s">
        <v>851</v>
      </c>
      <c r="BK236" s="15" t="s">
        <v>851</v>
      </c>
      <c r="BL236" s="15" t="s">
        <v>1120</v>
      </c>
      <c r="BM236" s="15" t="s">
        <v>851</v>
      </c>
      <c r="BN236" s="15" t="s">
        <v>851</v>
      </c>
      <c r="BO236" s="15" t="s">
        <v>851</v>
      </c>
      <c r="BP236" s="15" t="s">
        <v>1120</v>
      </c>
      <c r="BQ236" s="15" t="s">
        <v>1120</v>
      </c>
      <c r="BR236" s="15" t="s">
        <v>851</v>
      </c>
      <c r="BS236" s="15" t="s">
        <v>851</v>
      </c>
      <c r="BT236" s="15" t="s">
        <v>851</v>
      </c>
      <c r="BU236" s="15" t="s">
        <v>851</v>
      </c>
      <c r="BV236" s="15" t="s">
        <v>851</v>
      </c>
      <c r="BW236" s="15" t="s">
        <v>1120</v>
      </c>
      <c r="BX236" s="15" t="s">
        <v>851</v>
      </c>
      <c r="BY236" s="15" t="s">
        <v>203</v>
      </c>
      <c r="BZ236" s="15" t="s">
        <v>851</v>
      </c>
      <c r="CA236" s="15" t="s">
        <v>1120</v>
      </c>
      <c r="CB236" s="15" t="s">
        <v>851</v>
      </c>
      <c r="CC236" s="15" t="s">
        <v>1120</v>
      </c>
      <c r="CD236" s="15" t="s">
        <v>851</v>
      </c>
      <c r="CE236" s="15" t="s">
        <v>851</v>
      </c>
      <c r="CF236" s="15" t="s">
        <v>149</v>
      </c>
      <c r="CG236" s="15" t="s">
        <v>851</v>
      </c>
      <c r="CH236" s="15" t="s">
        <v>851</v>
      </c>
      <c r="CI236" s="15" t="s">
        <v>1120</v>
      </c>
      <c r="CJ236" s="15" t="s">
        <v>1120</v>
      </c>
      <c r="CK236" s="15" t="s">
        <v>851</v>
      </c>
      <c r="CL236" s="15" t="s">
        <v>851</v>
      </c>
      <c r="CM236" s="15" t="s">
        <v>851</v>
      </c>
      <c r="CN236" s="15" t="s">
        <v>1966</v>
      </c>
      <c r="CO236" s="15" t="s">
        <v>1120</v>
      </c>
      <c r="CP236" s="15" t="s">
        <v>1120</v>
      </c>
      <c r="CQ236" s="15" t="s">
        <v>851</v>
      </c>
      <c r="CR236" s="15" t="s">
        <v>851</v>
      </c>
      <c r="CS236" s="15" t="s">
        <v>851</v>
      </c>
      <c r="CT236" s="15" t="s">
        <v>149</v>
      </c>
      <c r="CU236" s="15" t="s">
        <v>1120</v>
      </c>
      <c r="CV236" s="15" t="s">
        <v>1120</v>
      </c>
      <c r="CW236" s="15" t="s">
        <v>851</v>
      </c>
      <c r="CX236" s="15" t="s">
        <v>851</v>
      </c>
      <c r="CY236" s="15" t="s">
        <v>1120</v>
      </c>
      <c r="CZ236" s="15" t="s">
        <v>851</v>
      </c>
      <c r="DA236" s="15" t="s">
        <v>851</v>
      </c>
      <c r="DB236" s="15" t="s">
        <v>1120</v>
      </c>
      <c r="DC236" s="15" t="s">
        <v>851</v>
      </c>
      <c r="DD236" s="15" t="s">
        <v>149</v>
      </c>
      <c r="DE236" s="15" t="s">
        <v>851</v>
      </c>
      <c r="DF236" s="15" t="s">
        <v>203</v>
      </c>
      <c r="DG236" s="15" t="s">
        <v>851</v>
      </c>
      <c r="DH236" s="15" t="s">
        <v>851</v>
      </c>
      <c r="DI236" s="15" t="s">
        <v>851</v>
      </c>
      <c r="DJ236" s="15" t="s">
        <v>1120</v>
      </c>
      <c r="DK236" s="15" t="s">
        <v>159</v>
      </c>
      <c r="DL236" s="15" t="s">
        <v>1120</v>
      </c>
      <c r="DM236" s="15" t="s">
        <v>1966</v>
      </c>
      <c r="DN236" s="15" t="s">
        <v>1120</v>
      </c>
      <c r="DO236" s="15" t="s">
        <v>1966</v>
      </c>
      <c r="DP236" s="15" t="s">
        <v>851</v>
      </c>
      <c r="DQ236" s="15" t="s">
        <v>851</v>
      </c>
      <c r="DR236" s="15" t="s">
        <v>159</v>
      </c>
      <c r="DS236" s="15" t="s">
        <v>851</v>
      </c>
      <c r="DT236" s="15" t="s">
        <v>1120</v>
      </c>
      <c r="DU236" s="15" t="s">
        <v>851</v>
      </c>
      <c r="DV236" s="15" t="s">
        <v>1120</v>
      </c>
      <c r="DW236" s="15" t="s">
        <v>149</v>
      </c>
      <c r="DX236" s="15" t="s">
        <v>851</v>
      </c>
      <c r="DY236" s="15" t="s">
        <v>149</v>
      </c>
      <c r="DZ236" s="15" t="s">
        <v>851</v>
      </c>
      <c r="EA236" s="15" t="s">
        <v>1120</v>
      </c>
      <c r="EB236" s="15" t="s">
        <v>851</v>
      </c>
      <c r="EC236" s="15" t="s">
        <v>851</v>
      </c>
      <c r="ED236" s="15" t="s">
        <v>851</v>
      </c>
      <c r="EE236" s="15" t="s">
        <v>851</v>
      </c>
      <c r="EF236" s="15" t="s">
        <v>1120</v>
      </c>
      <c r="EG236" s="15" t="s">
        <v>851</v>
      </c>
      <c r="EH236" s="15" t="s">
        <v>1120</v>
      </c>
      <c r="EI236" s="15" t="s">
        <v>851</v>
      </c>
      <c r="EJ236" s="15" t="s">
        <v>851</v>
      </c>
      <c r="EL236" s="15" t="s">
        <v>1967</v>
      </c>
      <c r="EM236" s="15" t="s">
        <v>1968</v>
      </c>
      <c r="EN236" s="15" t="s">
        <v>1969</v>
      </c>
      <c r="EO236" s="15" t="s">
        <v>1970</v>
      </c>
      <c r="EP236" s="15" t="s">
        <v>1971</v>
      </c>
      <c r="EQ236" s="15" t="s">
        <v>1972</v>
      </c>
      <c r="ER236" s="15" t="s">
        <v>1973</v>
      </c>
      <c r="ES236" s="15" t="s">
        <v>1974</v>
      </c>
    </row>
    <row r="237" spans="1:150" s="15" customFormat="1" ht="22.5" customHeight="1" x14ac:dyDescent="0.35">
      <c r="A237" s="29">
        <v>235</v>
      </c>
      <c r="B237" s="15" t="s">
        <v>1975</v>
      </c>
      <c r="C237" s="20" t="s">
        <v>1976</v>
      </c>
      <c r="D237" s="15" t="s">
        <v>353</v>
      </c>
      <c r="E237" s="15" t="s">
        <v>1925</v>
      </c>
      <c r="F237" s="15">
        <v>30</v>
      </c>
      <c r="G237" s="15">
        <v>2</v>
      </c>
      <c r="H237" s="15" t="s">
        <v>744</v>
      </c>
      <c r="I237" s="15" t="s">
        <v>172</v>
      </c>
      <c r="J237" s="42">
        <v>5000000</v>
      </c>
      <c r="K237" s="42">
        <v>3700000</v>
      </c>
      <c r="L237" s="15" t="s">
        <v>1927</v>
      </c>
      <c r="M237" s="15" t="s">
        <v>1928</v>
      </c>
      <c r="N237" s="15">
        <v>300</v>
      </c>
      <c r="O237" s="15" t="s">
        <v>1977</v>
      </c>
      <c r="P237" s="15">
        <v>5</v>
      </c>
      <c r="Q237" s="15" t="s">
        <v>1940</v>
      </c>
      <c r="R237" s="15" t="s">
        <v>851</v>
      </c>
      <c r="S237" s="15" t="s">
        <v>203</v>
      </c>
      <c r="T237" s="15" t="s">
        <v>932</v>
      </c>
      <c r="U237" s="15" t="s">
        <v>1966</v>
      </c>
      <c r="V237" s="15" t="s">
        <v>149</v>
      </c>
      <c r="W237" s="15" t="s">
        <v>1120</v>
      </c>
      <c r="X237" s="15" t="s">
        <v>203</v>
      </c>
      <c r="Y237" s="15" t="s">
        <v>851</v>
      </c>
      <c r="Z237" s="15" t="s">
        <v>851</v>
      </c>
      <c r="AA237" s="15" t="s">
        <v>1120</v>
      </c>
      <c r="AB237" s="15" t="s">
        <v>932</v>
      </c>
      <c r="AC237" s="15" t="s">
        <v>1966</v>
      </c>
      <c r="AD237" s="15" t="s">
        <v>932</v>
      </c>
      <c r="AE237" s="15" t="s">
        <v>851</v>
      </c>
      <c r="AF237" s="15" t="s">
        <v>1120</v>
      </c>
      <c r="AG237" s="15" t="s">
        <v>851</v>
      </c>
      <c r="AH237" s="15" t="s">
        <v>851</v>
      </c>
      <c r="AI237" s="15" t="s">
        <v>1120</v>
      </c>
      <c r="AJ237" s="15" t="s">
        <v>932</v>
      </c>
      <c r="AK237" s="15" t="s">
        <v>851</v>
      </c>
      <c r="AL237" s="15" t="s">
        <v>1966</v>
      </c>
      <c r="AM237" s="15" t="s">
        <v>323</v>
      </c>
      <c r="AN237" s="15" t="s">
        <v>934</v>
      </c>
      <c r="AO237" s="15" t="s">
        <v>851</v>
      </c>
      <c r="AP237" s="15" t="s">
        <v>203</v>
      </c>
      <c r="AQ237" s="15" t="s">
        <v>932</v>
      </c>
      <c r="AR237" s="15" t="s">
        <v>851</v>
      </c>
      <c r="AS237" s="15" t="s">
        <v>932</v>
      </c>
      <c r="AT237" s="15" t="s">
        <v>851</v>
      </c>
      <c r="AU237" s="15" t="s">
        <v>149</v>
      </c>
      <c r="AV237" s="15" t="s">
        <v>851</v>
      </c>
      <c r="AW237" s="15" t="s">
        <v>1120</v>
      </c>
      <c r="AX237" s="15" t="s">
        <v>932</v>
      </c>
      <c r="AY237" s="15" t="s">
        <v>1966</v>
      </c>
      <c r="AZ237" s="15" t="s">
        <v>1978</v>
      </c>
      <c r="BA237" s="15" t="s">
        <v>1966</v>
      </c>
      <c r="BB237" s="15" t="s">
        <v>851</v>
      </c>
      <c r="BC237" s="60" t="s">
        <v>149</v>
      </c>
      <c r="BD237" s="15" t="s">
        <v>851</v>
      </c>
      <c r="BE237" s="15" t="s">
        <v>932</v>
      </c>
      <c r="BF237" s="15" t="s">
        <v>1355</v>
      </c>
      <c r="BG237" s="15" t="s">
        <v>851</v>
      </c>
      <c r="BH237" s="15" t="s">
        <v>1120</v>
      </c>
      <c r="BI237" s="15" t="s">
        <v>1120</v>
      </c>
      <c r="BJ237" s="15" t="s">
        <v>851</v>
      </c>
      <c r="BK237" s="15" t="s">
        <v>851</v>
      </c>
      <c r="BL237" s="15" t="s">
        <v>932</v>
      </c>
      <c r="BM237" s="15" t="s">
        <v>851</v>
      </c>
      <c r="BN237" s="15" t="s">
        <v>851</v>
      </c>
      <c r="BO237" s="15" t="s">
        <v>851</v>
      </c>
      <c r="BP237" s="15" t="s">
        <v>932</v>
      </c>
      <c r="BQ237" s="15" t="s">
        <v>851</v>
      </c>
      <c r="BR237" s="15" t="s">
        <v>1120</v>
      </c>
      <c r="BS237" s="15" t="s">
        <v>851</v>
      </c>
      <c r="BT237" s="15" t="s">
        <v>851</v>
      </c>
      <c r="BU237" s="15" t="s">
        <v>851</v>
      </c>
      <c r="BV237" s="15" t="s">
        <v>851</v>
      </c>
      <c r="BW237" s="15" t="s">
        <v>851</v>
      </c>
      <c r="BX237" s="15" t="s">
        <v>932</v>
      </c>
      <c r="BY237" s="15" t="s">
        <v>851</v>
      </c>
      <c r="BZ237" s="15" t="s">
        <v>851</v>
      </c>
      <c r="CA237" s="15" t="s">
        <v>1120</v>
      </c>
      <c r="CB237" s="15" t="s">
        <v>932</v>
      </c>
      <c r="CC237" s="15" t="s">
        <v>851</v>
      </c>
      <c r="CD237" s="15" t="s">
        <v>1120</v>
      </c>
      <c r="CE237" s="15" t="s">
        <v>932</v>
      </c>
      <c r="CF237" s="15" t="s">
        <v>1966</v>
      </c>
      <c r="CG237" s="15" t="s">
        <v>1120</v>
      </c>
      <c r="CH237" s="15" t="s">
        <v>932</v>
      </c>
      <c r="CI237" s="15" t="s">
        <v>851</v>
      </c>
      <c r="CJ237" s="15" t="s">
        <v>1120</v>
      </c>
      <c r="CK237" s="15" t="s">
        <v>851</v>
      </c>
      <c r="CL237" s="15" t="s">
        <v>932</v>
      </c>
      <c r="CM237" s="15" t="s">
        <v>851</v>
      </c>
      <c r="CN237" s="15" t="s">
        <v>851</v>
      </c>
      <c r="CO237" s="15" t="s">
        <v>1120</v>
      </c>
      <c r="CP237" s="15" t="s">
        <v>932</v>
      </c>
      <c r="CQ237" s="15" t="s">
        <v>851</v>
      </c>
      <c r="CR237" s="15" t="s">
        <v>1120</v>
      </c>
      <c r="CS237" s="15" t="s">
        <v>1120</v>
      </c>
      <c r="CT237" s="15" t="s">
        <v>1120</v>
      </c>
      <c r="CU237" s="15" t="s">
        <v>932</v>
      </c>
      <c r="CV237" s="15" t="s">
        <v>851</v>
      </c>
      <c r="CW237" s="15" t="s">
        <v>1120</v>
      </c>
      <c r="CX237" s="15" t="s">
        <v>851</v>
      </c>
      <c r="CY237" s="15" t="s">
        <v>851</v>
      </c>
      <c r="CZ237" s="15" t="s">
        <v>506</v>
      </c>
      <c r="DA237" s="15" t="s">
        <v>932</v>
      </c>
      <c r="DB237" s="15" t="s">
        <v>851</v>
      </c>
      <c r="DC237" s="15" t="s">
        <v>1120</v>
      </c>
      <c r="DD237" s="15" t="s">
        <v>851</v>
      </c>
      <c r="DE237" s="15" t="s">
        <v>851</v>
      </c>
      <c r="DF237" s="15" t="s">
        <v>932</v>
      </c>
      <c r="DG237" s="15" t="s">
        <v>851</v>
      </c>
      <c r="DH237" s="15" t="s">
        <v>1120</v>
      </c>
      <c r="DI237" s="15" t="s">
        <v>851</v>
      </c>
      <c r="DJ237" s="15" t="s">
        <v>932</v>
      </c>
      <c r="DK237" s="15" t="s">
        <v>851</v>
      </c>
      <c r="DL237" s="15" t="s">
        <v>1120</v>
      </c>
      <c r="DM237" s="15" t="s">
        <v>851</v>
      </c>
      <c r="DN237" s="15" t="s">
        <v>851</v>
      </c>
      <c r="DO237" s="15" t="s">
        <v>851</v>
      </c>
      <c r="DP237" s="15" t="s">
        <v>851</v>
      </c>
      <c r="DQ237" s="15" t="s">
        <v>1120</v>
      </c>
      <c r="DR237" s="15" t="s">
        <v>851</v>
      </c>
      <c r="DS237" s="15" t="s">
        <v>932</v>
      </c>
      <c r="DT237" s="15" t="s">
        <v>851</v>
      </c>
      <c r="DU237" s="15" t="s">
        <v>851</v>
      </c>
      <c r="DV237" s="15" t="s">
        <v>1120</v>
      </c>
      <c r="DW237" s="15" t="s">
        <v>851</v>
      </c>
      <c r="DX237" s="15" t="s">
        <v>851</v>
      </c>
      <c r="DY237" s="15" t="s">
        <v>1120</v>
      </c>
      <c r="DZ237" s="15" t="s">
        <v>851</v>
      </c>
      <c r="EA237" s="15" t="s">
        <v>1120</v>
      </c>
      <c r="EB237" s="15" t="s">
        <v>851</v>
      </c>
      <c r="EC237" s="15" t="s">
        <v>851</v>
      </c>
      <c r="ED237" s="15" t="s">
        <v>932</v>
      </c>
      <c r="EE237" s="15" t="s">
        <v>851</v>
      </c>
      <c r="EF237" s="15" t="s">
        <v>149</v>
      </c>
      <c r="EG237" s="15" t="s">
        <v>932</v>
      </c>
      <c r="EH237" s="15" t="s">
        <v>932</v>
      </c>
      <c r="EI237" s="15" t="s">
        <v>1979</v>
      </c>
      <c r="EJ237" s="15" t="s">
        <v>851</v>
      </c>
      <c r="EL237" s="15" t="s">
        <v>1980</v>
      </c>
      <c r="EM237" s="15" t="s">
        <v>1981</v>
      </c>
      <c r="EN237" s="15" t="s">
        <v>1982</v>
      </c>
      <c r="EO237" s="15" t="s">
        <v>1983</v>
      </c>
      <c r="EP237" s="15" t="s">
        <v>1984</v>
      </c>
      <c r="EQ237" s="15" t="s">
        <v>1985</v>
      </c>
      <c r="ER237" s="15" t="s">
        <v>1986</v>
      </c>
    </row>
    <row r="238" spans="1:150" s="15" customFormat="1" ht="22.5" customHeight="1" x14ac:dyDescent="0.35">
      <c r="A238" s="29">
        <v>236</v>
      </c>
      <c r="B238" s="15" t="s">
        <v>1987</v>
      </c>
      <c r="C238" s="20" t="s">
        <v>1988</v>
      </c>
      <c r="D238" s="15" t="s">
        <v>353</v>
      </c>
      <c r="E238" s="15" t="s">
        <v>1925</v>
      </c>
      <c r="F238" s="15">
        <v>47</v>
      </c>
      <c r="G238" s="15">
        <v>4</v>
      </c>
      <c r="H238" s="15" t="s">
        <v>157</v>
      </c>
      <c r="I238" s="15" t="s">
        <v>172</v>
      </c>
      <c r="J238" s="42">
        <v>9000000</v>
      </c>
      <c r="K238" s="42">
        <v>6800000</v>
      </c>
      <c r="L238" s="15" t="s">
        <v>1095</v>
      </c>
      <c r="M238" s="15" t="s">
        <v>848</v>
      </c>
      <c r="N238" s="15">
        <v>530</v>
      </c>
      <c r="O238" s="15" t="s">
        <v>1622</v>
      </c>
      <c r="P238" s="15">
        <v>15</v>
      </c>
      <c r="Q238" s="15" t="s">
        <v>1964</v>
      </c>
      <c r="R238" s="15" t="s">
        <v>149</v>
      </c>
      <c r="S238" s="15" t="s">
        <v>203</v>
      </c>
      <c r="T238" s="15" t="s">
        <v>203</v>
      </c>
      <c r="U238" s="15" t="s">
        <v>149</v>
      </c>
      <c r="V238" s="15" t="s">
        <v>1120</v>
      </c>
      <c r="W238" s="15" t="s">
        <v>149</v>
      </c>
      <c r="X238" s="15" t="s">
        <v>203</v>
      </c>
      <c r="Y238" s="15" t="s">
        <v>149</v>
      </c>
      <c r="Z238" s="15" t="s">
        <v>203</v>
      </c>
      <c r="AA238" s="15" t="s">
        <v>149</v>
      </c>
      <c r="AB238" s="15" t="s">
        <v>149</v>
      </c>
      <c r="AC238" s="15" t="s">
        <v>149</v>
      </c>
      <c r="AD238" s="15" t="s">
        <v>203</v>
      </c>
      <c r="AE238" s="15" t="s">
        <v>149</v>
      </c>
      <c r="AF238" s="15" t="s">
        <v>203</v>
      </c>
      <c r="AG238" s="15" t="s">
        <v>149</v>
      </c>
      <c r="AH238" s="15" t="s">
        <v>149</v>
      </c>
      <c r="AI238" s="15" t="s">
        <v>203</v>
      </c>
      <c r="AJ238" s="15" t="s">
        <v>203</v>
      </c>
      <c r="AK238" s="15" t="s">
        <v>149</v>
      </c>
      <c r="AL238" s="15" t="s">
        <v>203</v>
      </c>
      <c r="AM238" s="15" t="s">
        <v>149</v>
      </c>
      <c r="AN238" s="15" t="s">
        <v>203</v>
      </c>
      <c r="AO238" s="15" t="s">
        <v>149</v>
      </c>
      <c r="AP238" s="15" t="s">
        <v>203</v>
      </c>
      <c r="AQ238" s="15" t="s">
        <v>149</v>
      </c>
      <c r="AR238" s="15" t="s">
        <v>149</v>
      </c>
      <c r="AS238" s="15" t="s">
        <v>203</v>
      </c>
      <c r="AT238" s="15" t="s">
        <v>149</v>
      </c>
      <c r="AU238" s="15" t="s">
        <v>203</v>
      </c>
      <c r="AV238" s="15" t="s">
        <v>203</v>
      </c>
      <c r="AW238" s="15" t="s">
        <v>149</v>
      </c>
      <c r="AX238" s="15" t="s">
        <v>149</v>
      </c>
      <c r="AY238" s="15" t="s">
        <v>203</v>
      </c>
      <c r="AZ238" s="15" t="s">
        <v>203</v>
      </c>
      <c r="BA238" s="15" t="s">
        <v>203</v>
      </c>
      <c r="BB238" s="15" t="s">
        <v>149</v>
      </c>
      <c r="BC238" s="60" t="s">
        <v>149</v>
      </c>
      <c r="BD238" s="15" t="s">
        <v>851</v>
      </c>
      <c r="BE238" s="15" t="s">
        <v>851</v>
      </c>
      <c r="BF238" s="15" t="s">
        <v>851</v>
      </c>
      <c r="BG238" s="15" t="s">
        <v>1120</v>
      </c>
      <c r="BH238" s="15" t="s">
        <v>1120</v>
      </c>
      <c r="BI238" s="15" t="s">
        <v>851</v>
      </c>
      <c r="BJ238" s="15" t="s">
        <v>851</v>
      </c>
      <c r="BK238" s="15" t="s">
        <v>851</v>
      </c>
      <c r="BL238" s="15" t="s">
        <v>1120</v>
      </c>
      <c r="BM238" s="15" t="s">
        <v>851</v>
      </c>
      <c r="BN238" s="15" t="s">
        <v>851</v>
      </c>
      <c r="BO238" s="15" t="s">
        <v>203</v>
      </c>
      <c r="BP238" s="15" t="s">
        <v>851</v>
      </c>
      <c r="BQ238" s="15" t="s">
        <v>1120</v>
      </c>
      <c r="BR238" s="15" t="s">
        <v>851</v>
      </c>
      <c r="BS238" s="15" t="s">
        <v>203</v>
      </c>
      <c r="BT238" s="15" t="s">
        <v>851</v>
      </c>
      <c r="BU238" s="15" t="s">
        <v>851</v>
      </c>
      <c r="BV238" s="15" t="s">
        <v>851</v>
      </c>
      <c r="BW238" s="15" t="s">
        <v>1120</v>
      </c>
      <c r="BX238" s="15" t="s">
        <v>851</v>
      </c>
      <c r="BY238" s="15" t="s">
        <v>851</v>
      </c>
      <c r="BZ238" s="15" t="s">
        <v>149</v>
      </c>
      <c r="CA238" s="15" t="s">
        <v>1120</v>
      </c>
      <c r="CB238" s="15" t="s">
        <v>149</v>
      </c>
      <c r="CC238" s="15" t="s">
        <v>149</v>
      </c>
      <c r="CD238" s="15" t="s">
        <v>1120</v>
      </c>
      <c r="CE238" s="15" t="s">
        <v>149</v>
      </c>
      <c r="CF238" s="15" t="s">
        <v>149</v>
      </c>
      <c r="CG238" s="15" t="s">
        <v>1120</v>
      </c>
      <c r="CH238" s="15" t="s">
        <v>1989</v>
      </c>
      <c r="CI238" s="15" t="s">
        <v>1120</v>
      </c>
      <c r="CJ238" s="15" t="s">
        <v>149</v>
      </c>
      <c r="CK238" s="15" t="s">
        <v>203</v>
      </c>
      <c r="CL238" s="15" t="s">
        <v>149</v>
      </c>
      <c r="CM238" s="15" t="s">
        <v>149</v>
      </c>
      <c r="CN238" s="15" t="s">
        <v>149</v>
      </c>
      <c r="CO238" s="15" t="s">
        <v>1120</v>
      </c>
      <c r="CP238" s="15" t="s">
        <v>149</v>
      </c>
      <c r="CQ238" s="15" t="s">
        <v>203</v>
      </c>
      <c r="CR238" s="15" t="s">
        <v>203</v>
      </c>
      <c r="CS238" s="15" t="s">
        <v>149</v>
      </c>
      <c r="CT238" s="15" t="s">
        <v>149</v>
      </c>
      <c r="CU238" s="15" t="s">
        <v>149</v>
      </c>
      <c r="CV238" s="15" t="s">
        <v>1120</v>
      </c>
      <c r="CW238" s="15" t="s">
        <v>149</v>
      </c>
      <c r="CX238" s="15" t="s">
        <v>203</v>
      </c>
      <c r="CY238" s="15" t="s">
        <v>149</v>
      </c>
      <c r="CZ238" s="15" t="s">
        <v>506</v>
      </c>
      <c r="DA238" s="15" t="s">
        <v>149</v>
      </c>
      <c r="DB238" s="15" t="s">
        <v>1120</v>
      </c>
      <c r="DC238" s="15" t="s">
        <v>1120</v>
      </c>
      <c r="DD238" s="15" t="s">
        <v>1120</v>
      </c>
      <c r="DE238" s="15" t="s">
        <v>149</v>
      </c>
      <c r="DF238" s="15" t="s">
        <v>149</v>
      </c>
      <c r="DG238" s="15" t="s">
        <v>149</v>
      </c>
      <c r="DH238" s="15" t="s">
        <v>1120</v>
      </c>
      <c r="DI238" s="15" t="s">
        <v>1120</v>
      </c>
      <c r="DJ238" s="15" t="s">
        <v>1120</v>
      </c>
      <c r="DK238" s="15" t="s">
        <v>149</v>
      </c>
      <c r="DL238" s="15" t="s">
        <v>149</v>
      </c>
      <c r="DM238" s="15" t="s">
        <v>149</v>
      </c>
      <c r="DN238" s="15" t="s">
        <v>1120</v>
      </c>
      <c r="DO238" s="15" t="s">
        <v>1120</v>
      </c>
      <c r="DP238" s="15" t="s">
        <v>149</v>
      </c>
      <c r="DQ238" s="15" t="s">
        <v>1120</v>
      </c>
      <c r="DR238" s="15" t="s">
        <v>149</v>
      </c>
      <c r="DS238" s="15" t="s">
        <v>149</v>
      </c>
      <c r="DT238" s="15" t="s">
        <v>149</v>
      </c>
      <c r="DU238" s="15" t="s">
        <v>203</v>
      </c>
      <c r="DV238" s="15" t="s">
        <v>149</v>
      </c>
      <c r="DW238" s="15" t="s">
        <v>149</v>
      </c>
      <c r="DX238" s="15" t="s">
        <v>203</v>
      </c>
      <c r="DY238" s="15" t="s">
        <v>149</v>
      </c>
      <c r="DZ238" s="15" t="s">
        <v>203</v>
      </c>
      <c r="EA238" s="15" t="s">
        <v>1120</v>
      </c>
      <c r="EB238" s="15" t="s">
        <v>149</v>
      </c>
      <c r="EC238" s="15" t="s">
        <v>149</v>
      </c>
      <c r="ED238" s="15" t="s">
        <v>149</v>
      </c>
      <c r="EE238" s="15" t="s">
        <v>149</v>
      </c>
      <c r="EF238" s="15" t="s">
        <v>1120</v>
      </c>
      <c r="EG238" s="15" t="s">
        <v>851</v>
      </c>
      <c r="EH238" s="15" t="s">
        <v>1120</v>
      </c>
      <c r="EI238" s="15" t="s">
        <v>851</v>
      </c>
      <c r="EJ238" s="15" t="s">
        <v>203</v>
      </c>
      <c r="EK238" s="15" t="s">
        <v>851</v>
      </c>
      <c r="EL238" s="15" t="s">
        <v>1990</v>
      </c>
      <c r="EM238" s="15" t="s">
        <v>1942</v>
      </c>
      <c r="EN238" s="15" t="s">
        <v>1991</v>
      </c>
      <c r="EO238" s="15" t="s">
        <v>1992</v>
      </c>
      <c r="EP238" s="15" t="s">
        <v>1993</v>
      </c>
      <c r="EQ238" s="15" t="s">
        <v>1994</v>
      </c>
      <c r="ER238" s="15" t="s">
        <v>1995</v>
      </c>
      <c r="ES238" s="15" t="s">
        <v>1996</v>
      </c>
      <c r="ET238" s="15" t="s">
        <v>1997</v>
      </c>
    </row>
    <row r="239" spans="1:150" s="15" customFormat="1" ht="22.5" customHeight="1" x14ac:dyDescent="0.35">
      <c r="A239" s="29">
        <v>237</v>
      </c>
      <c r="B239" s="15" t="s">
        <v>1998</v>
      </c>
      <c r="C239" s="20" t="s">
        <v>1999</v>
      </c>
      <c r="D239" s="15" t="s">
        <v>353</v>
      </c>
      <c r="E239" s="15" t="s">
        <v>1925</v>
      </c>
      <c r="F239" s="15">
        <v>50</v>
      </c>
      <c r="G239" s="15">
        <v>4</v>
      </c>
      <c r="H239" s="15" t="s">
        <v>157</v>
      </c>
      <c r="I239" s="15" t="s">
        <v>158</v>
      </c>
      <c r="J239" s="42">
        <v>6500000</v>
      </c>
      <c r="K239" s="42">
        <v>5800000</v>
      </c>
      <c r="L239" s="15" t="s">
        <v>255</v>
      </c>
      <c r="M239" s="15" t="s">
        <v>848</v>
      </c>
      <c r="N239" s="15">
        <v>396</v>
      </c>
      <c r="O239" s="15" t="s">
        <v>234</v>
      </c>
      <c r="P239" s="15">
        <v>11</v>
      </c>
      <c r="Q239" s="15" t="s">
        <v>1929</v>
      </c>
      <c r="R239" s="15" t="s">
        <v>203</v>
      </c>
      <c r="S239" s="15" t="s">
        <v>203</v>
      </c>
      <c r="T239" s="15" t="s">
        <v>203</v>
      </c>
      <c r="U239" s="15" t="s">
        <v>203</v>
      </c>
      <c r="V239" s="15" t="s">
        <v>203</v>
      </c>
      <c r="W239" s="15" t="s">
        <v>203</v>
      </c>
      <c r="X239" s="15" t="s">
        <v>203</v>
      </c>
      <c r="Y239" s="15" t="s">
        <v>203</v>
      </c>
      <c r="Z239" s="15" t="s">
        <v>203</v>
      </c>
      <c r="AA239" s="15" t="s">
        <v>203</v>
      </c>
      <c r="AB239" s="15" t="s">
        <v>203</v>
      </c>
      <c r="AC239" s="15" t="s">
        <v>203</v>
      </c>
      <c r="AD239" s="15" t="s">
        <v>203</v>
      </c>
      <c r="AE239" s="15" t="s">
        <v>203</v>
      </c>
      <c r="AF239" s="15" t="s">
        <v>203</v>
      </c>
      <c r="AG239" s="15" t="s">
        <v>203</v>
      </c>
      <c r="AH239" s="15" t="s">
        <v>203</v>
      </c>
      <c r="AI239" s="15" t="s">
        <v>203</v>
      </c>
      <c r="AJ239" s="15" t="s">
        <v>203</v>
      </c>
      <c r="AK239" s="15" t="s">
        <v>149</v>
      </c>
      <c r="AL239" s="15" t="s">
        <v>149</v>
      </c>
      <c r="AM239" s="15" t="s">
        <v>149</v>
      </c>
      <c r="AN239" s="15" t="s">
        <v>203</v>
      </c>
      <c r="AO239" s="15" t="s">
        <v>159</v>
      </c>
      <c r="AP239" s="15" t="s">
        <v>203</v>
      </c>
      <c r="AQ239" s="15" t="s">
        <v>160</v>
      </c>
      <c r="AR239" s="15" t="s">
        <v>160</v>
      </c>
      <c r="AS239" s="15" t="s">
        <v>160</v>
      </c>
      <c r="AT239" s="15" t="s">
        <v>160</v>
      </c>
      <c r="AU239" s="15" t="s">
        <v>160</v>
      </c>
      <c r="AV239" s="15" t="s">
        <v>160</v>
      </c>
      <c r="AW239" s="15" t="s">
        <v>160</v>
      </c>
      <c r="AX239" s="15" t="s">
        <v>160</v>
      </c>
      <c r="AY239" s="15" t="s">
        <v>160</v>
      </c>
      <c r="AZ239" s="15" t="s">
        <v>160</v>
      </c>
      <c r="BA239" s="15" t="s">
        <v>160</v>
      </c>
      <c r="BB239" s="15" t="s">
        <v>203</v>
      </c>
      <c r="BC239" s="60" t="s">
        <v>149</v>
      </c>
      <c r="BD239" s="15" t="s">
        <v>851</v>
      </c>
      <c r="BE239" s="15" t="s">
        <v>851</v>
      </c>
      <c r="BF239" s="15" t="s">
        <v>851</v>
      </c>
      <c r="BG239" s="15" t="s">
        <v>1120</v>
      </c>
      <c r="BH239" s="15" t="s">
        <v>1120</v>
      </c>
      <c r="BI239" s="15" t="s">
        <v>851</v>
      </c>
      <c r="BJ239" s="15" t="s">
        <v>160</v>
      </c>
      <c r="BK239" s="15" t="s">
        <v>851</v>
      </c>
      <c r="BL239" s="15" t="s">
        <v>851</v>
      </c>
      <c r="BM239" s="15" t="s">
        <v>1120</v>
      </c>
      <c r="BN239" s="15" t="s">
        <v>160</v>
      </c>
      <c r="BO239" s="15" t="s">
        <v>851</v>
      </c>
      <c r="BP239" s="15" t="s">
        <v>851</v>
      </c>
      <c r="BQ239" s="15" t="s">
        <v>851</v>
      </c>
      <c r="BR239" s="15" t="s">
        <v>851</v>
      </c>
      <c r="BS239" s="15" t="s">
        <v>851</v>
      </c>
      <c r="BT239" s="15" t="s">
        <v>851</v>
      </c>
      <c r="BU239" s="15" t="s">
        <v>160</v>
      </c>
      <c r="BV239" s="15" t="s">
        <v>160</v>
      </c>
      <c r="BW239" s="15" t="s">
        <v>1120</v>
      </c>
      <c r="BX239" s="15" t="s">
        <v>851</v>
      </c>
      <c r="BY239" s="15" t="s">
        <v>203</v>
      </c>
      <c r="BZ239" s="15" t="s">
        <v>159</v>
      </c>
      <c r="CA239" s="15" t="s">
        <v>1120</v>
      </c>
      <c r="CB239" s="15" t="s">
        <v>159</v>
      </c>
      <c r="CC239" s="15" t="s">
        <v>1120</v>
      </c>
      <c r="CD239" s="15" t="s">
        <v>159</v>
      </c>
      <c r="CE239" s="15" t="s">
        <v>160</v>
      </c>
      <c r="CF239" s="15" t="s">
        <v>160</v>
      </c>
      <c r="CG239" s="15" t="s">
        <v>159</v>
      </c>
      <c r="CH239" s="15" t="s">
        <v>160</v>
      </c>
      <c r="CI239" s="15" t="s">
        <v>159</v>
      </c>
      <c r="CJ239" s="15" t="s">
        <v>1120</v>
      </c>
      <c r="CK239" s="15" t="s">
        <v>203</v>
      </c>
      <c r="CL239" s="15" t="s">
        <v>159</v>
      </c>
      <c r="CM239" s="15" t="s">
        <v>159</v>
      </c>
      <c r="CN239" s="15" t="s">
        <v>160</v>
      </c>
      <c r="CO239" s="15" t="s">
        <v>159</v>
      </c>
      <c r="CP239" s="15" t="s">
        <v>1120</v>
      </c>
      <c r="CQ239" s="15" t="s">
        <v>203</v>
      </c>
      <c r="CR239" s="15" t="s">
        <v>159</v>
      </c>
      <c r="CS239" s="15" t="s">
        <v>159</v>
      </c>
      <c r="CT239" s="15" t="s">
        <v>159</v>
      </c>
      <c r="CU239" s="15" t="s">
        <v>1120</v>
      </c>
      <c r="CV239" s="15" t="s">
        <v>159</v>
      </c>
      <c r="CW239" s="15" t="s">
        <v>1120</v>
      </c>
      <c r="CX239" s="15" t="s">
        <v>203</v>
      </c>
      <c r="CY239" s="15" t="s">
        <v>159</v>
      </c>
      <c r="CZ239" s="15" t="s">
        <v>506</v>
      </c>
      <c r="DA239" s="15" t="s">
        <v>159</v>
      </c>
      <c r="DB239" s="15" t="s">
        <v>159</v>
      </c>
      <c r="DC239" s="15" t="s">
        <v>1120</v>
      </c>
      <c r="DD239" s="15" t="s">
        <v>159</v>
      </c>
      <c r="DE239" s="15" t="s">
        <v>159</v>
      </c>
      <c r="DF239" s="15" t="s">
        <v>159</v>
      </c>
      <c r="DG239" s="15" t="s">
        <v>159</v>
      </c>
      <c r="DH239" s="15" t="s">
        <v>1120</v>
      </c>
      <c r="DI239" s="15" t="s">
        <v>1120</v>
      </c>
      <c r="DJ239" s="15" t="s">
        <v>159</v>
      </c>
      <c r="DK239" s="15" t="s">
        <v>160</v>
      </c>
      <c r="DL239" s="15" t="s">
        <v>1120</v>
      </c>
      <c r="DM239" s="15" t="s">
        <v>159</v>
      </c>
      <c r="DN239" s="15" t="s">
        <v>159</v>
      </c>
      <c r="DO239" s="15" t="s">
        <v>1120</v>
      </c>
      <c r="DP239" s="15" t="s">
        <v>159</v>
      </c>
      <c r="DQ239" s="15" t="s">
        <v>1120</v>
      </c>
      <c r="DR239" s="15" t="s">
        <v>159</v>
      </c>
      <c r="DS239" s="15" t="s">
        <v>160</v>
      </c>
      <c r="DT239" s="15" t="s">
        <v>159</v>
      </c>
      <c r="DU239" s="15" t="s">
        <v>159</v>
      </c>
      <c r="DV239" s="15" t="s">
        <v>1120</v>
      </c>
      <c r="DW239" s="15" t="s">
        <v>159</v>
      </c>
      <c r="DX239" s="15" t="s">
        <v>203</v>
      </c>
      <c r="DY239" s="15" t="s">
        <v>159</v>
      </c>
      <c r="DZ239" s="15" t="s">
        <v>159</v>
      </c>
      <c r="EA239" s="15" t="s">
        <v>159</v>
      </c>
      <c r="EB239" s="15" t="s">
        <v>159</v>
      </c>
      <c r="EC239" s="15" t="s">
        <v>159</v>
      </c>
      <c r="ED239" s="15" t="s">
        <v>160</v>
      </c>
      <c r="EF239" s="15" t="s">
        <v>149</v>
      </c>
      <c r="EG239" s="15" t="s">
        <v>851</v>
      </c>
      <c r="EH239" s="15" t="s">
        <v>159</v>
      </c>
      <c r="EI239" s="15" t="s">
        <v>851</v>
      </c>
      <c r="EJ239" s="15" t="s">
        <v>159</v>
      </c>
      <c r="EK239" s="15" t="s">
        <v>851</v>
      </c>
      <c r="EL239" s="15" t="s">
        <v>2000</v>
      </c>
      <c r="EM239" s="15" t="s">
        <v>2001</v>
      </c>
      <c r="EN239" s="15" t="s">
        <v>2002</v>
      </c>
      <c r="EO239" s="15" t="s">
        <v>2003</v>
      </c>
      <c r="EP239" s="15" t="s">
        <v>2004</v>
      </c>
      <c r="EQ239" s="15" t="s">
        <v>2005</v>
      </c>
      <c r="ER239" s="15" t="s">
        <v>2006</v>
      </c>
      <c r="ES239" s="15" t="s">
        <v>2007</v>
      </c>
    </row>
    <row r="240" spans="1:150" s="15" customFormat="1" ht="22.5" customHeight="1" x14ac:dyDescent="0.35">
      <c r="A240" s="29">
        <v>238</v>
      </c>
      <c r="B240" s="15" t="s">
        <v>2008</v>
      </c>
      <c r="C240" s="20" t="s">
        <v>2009</v>
      </c>
      <c r="D240" s="15" t="s">
        <v>353</v>
      </c>
      <c r="E240" s="15" t="s">
        <v>1925</v>
      </c>
      <c r="F240" s="15">
        <v>54</v>
      </c>
      <c r="G240" s="15">
        <v>4</v>
      </c>
      <c r="H240" s="15" t="s">
        <v>215</v>
      </c>
      <c r="I240" s="15" t="s">
        <v>158</v>
      </c>
      <c r="J240" s="42">
        <v>4000000</v>
      </c>
      <c r="K240" s="42">
        <v>3750000</v>
      </c>
      <c r="L240" s="15" t="s">
        <v>173</v>
      </c>
      <c r="M240" s="15" t="s">
        <v>848</v>
      </c>
      <c r="N240" s="15">
        <v>264</v>
      </c>
      <c r="O240" s="15" t="s">
        <v>212</v>
      </c>
      <c r="P240" s="15">
        <v>8</v>
      </c>
      <c r="Q240" s="15" t="s">
        <v>1929</v>
      </c>
      <c r="R240" s="15" t="s">
        <v>159</v>
      </c>
      <c r="S240" s="15" t="s">
        <v>203</v>
      </c>
      <c r="T240" s="15" t="s">
        <v>203</v>
      </c>
      <c r="U240" s="15" t="s">
        <v>203</v>
      </c>
      <c r="V240" s="15" t="s">
        <v>203</v>
      </c>
      <c r="W240" s="15" t="s">
        <v>203</v>
      </c>
      <c r="X240" s="15" t="s">
        <v>149</v>
      </c>
      <c r="Y240" s="15" t="s">
        <v>149</v>
      </c>
      <c r="Z240" s="15" t="s">
        <v>160</v>
      </c>
      <c r="AA240" s="15" t="s">
        <v>159</v>
      </c>
      <c r="AB240" s="15" t="s">
        <v>159</v>
      </c>
      <c r="AC240" s="15" t="s">
        <v>160</v>
      </c>
      <c r="AD240" s="15" t="s">
        <v>159</v>
      </c>
      <c r="AE240" s="15" t="s">
        <v>159</v>
      </c>
      <c r="AF240" s="15" t="s">
        <v>159</v>
      </c>
      <c r="AG240" s="15" t="s">
        <v>159</v>
      </c>
      <c r="AH240" s="15" t="s">
        <v>159</v>
      </c>
      <c r="AI240" s="15" t="s">
        <v>159</v>
      </c>
      <c r="AJ240" s="15" t="s">
        <v>159</v>
      </c>
      <c r="AK240" s="15" t="s">
        <v>159</v>
      </c>
      <c r="AL240" s="15" t="s">
        <v>203</v>
      </c>
      <c r="AM240" s="15" t="s">
        <v>159</v>
      </c>
      <c r="AN240" s="15" t="s">
        <v>160</v>
      </c>
      <c r="AO240" s="15" t="s">
        <v>159</v>
      </c>
      <c r="AP240" s="15" t="s">
        <v>203</v>
      </c>
      <c r="AQ240" s="15" t="s">
        <v>159</v>
      </c>
      <c r="AR240" s="15" t="s">
        <v>160</v>
      </c>
      <c r="AS240" s="15" t="s">
        <v>160</v>
      </c>
      <c r="AT240" s="15" t="s">
        <v>160</v>
      </c>
      <c r="AU240" s="15" t="s">
        <v>159</v>
      </c>
      <c r="AV240" s="15" t="s">
        <v>159</v>
      </c>
      <c r="AW240" s="15" t="s">
        <v>159</v>
      </c>
      <c r="AX240" s="15" t="s">
        <v>159</v>
      </c>
      <c r="AY240" s="15" t="s">
        <v>159</v>
      </c>
      <c r="AZ240" s="15" t="s">
        <v>159</v>
      </c>
      <c r="BA240" s="15" t="s">
        <v>159</v>
      </c>
      <c r="BB240" s="15" t="s">
        <v>159</v>
      </c>
      <c r="BC240" s="60" t="s">
        <v>149</v>
      </c>
      <c r="BD240" s="15" t="s">
        <v>851</v>
      </c>
      <c r="BE240" s="15" t="s">
        <v>851</v>
      </c>
      <c r="BF240" s="15" t="s">
        <v>851</v>
      </c>
      <c r="BG240" s="15" t="s">
        <v>851</v>
      </c>
      <c r="BH240" s="15" t="s">
        <v>851</v>
      </c>
      <c r="BI240" s="15" t="s">
        <v>851</v>
      </c>
      <c r="BJ240" s="15" t="s">
        <v>851</v>
      </c>
      <c r="BK240" s="15" t="s">
        <v>851</v>
      </c>
      <c r="BL240" s="15" t="s">
        <v>851</v>
      </c>
      <c r="BM240" s="15" t="s">
        <v>851</v>
      </c>
      <c r="BN240" s="15" t="s">
        <v>323</v>
      </c>
      <c r="BO240" s="15" t="s">
        <v>323</v>
      </c>
      <c r="BP240" s="15" t="s">
        <v>851</v>
      </c>
      <c r="BQ240" s="15" t="s">
        <v>851</v>
      </c>
      <c r="BR240" s="15" t="s">
        <v>932</v>
      </c>
      <c r="BS240" s="15" t="s">
        <v>851</v>
      </c>
      <c r="BT240" s="15" t="s">
        <v>851</v>
      </c>
      <c r="BU240" s="15" t="s">
        <v>851</v>
      </c>
      <c r="BV240" s="15" t="s">
        <v>851</v>
      </c>
      <c r="BW240" s="15" t="s">
        <v>851</v>
      </c>
      <c r="BX240" s="15" t="s">
        <v>851</v>
      </c>
      <c r="BY240" s="15" t="s">
        <v>851</v>
      </c>
      <c r="BZ240" s="15" t="s">
        <v>851</v>
      </c>
      <c r="CA240" s="15" t="s">
        <v>851</v>
      </c>
      <c r="CB240" s="15" t="s">
        <v>851</v>
      </c>
      <c r="CC240" s="15" t="s">
        <v>851</v>
      </c>
      <c r="CD240" s="15" t="s">
        <v>851</v>
      </c>
      <c r="CE240" s="15" t="s">
        <v>851</v>
      </c>
      <c r="CF240" s="15" t="s">
        <v>851</v>
      </c>
      <c r="CG240" s="15" t="s">
        <v>851</v>
      </c>
      <c r="CH240" s="15" t="s">
        <v>851</v>
      </c>
      <c r="CI240" s="15" t="s">
        <v>851</v>
      </c>
      <c r="CJ240" s="15" t="s">
        <v>851</v>
      </c>
      <c r="CK240" s="15" t="s">
        <v>851</v>
      </c>
      <c r="CL240" s="15" t="s">
        <v>851</v>
      </c>
      <c r="CM240" s="15" t="s">
        <v>851</v>
      </c>
      <c r="CN240" s="15" t="s">
        <v>851</v>
      </c>
      <c r="CO240" s="15" t="s">
        <v>851</v>
      </c>
      <c r="CP240" s="15" t="s">
        <v>851</v>
      </c>
      <c r="CQ240" s="15" t="s">
        <v>851</v>
      </c>
      <c r="CR240" s="15" t="s">
        <v>851</v>
      </c>
      <c r="CS240" s="15" t="s">
        <v>851</v>
      </c>
      <c r="CT240" s="15" t="s">
        <v>851</v>
      </c>
      <c r="CU240" s="15" t="s">
        <v>851</v>
      </c>
      <c r="CV240" s="15" t="s">
        <v>851</v>
      </c>
      <c r="CW240" s="15" t="s">
        <v>851</v>
      </c>
      <c r="CX240" s="15" t="s">
        <v>851</v>
      </c>
      <c r="CY240" s="15" t="s">
        <v>851</v>
      </c>
      <c r="CZ240" s="15" t="s">
        <v>851</v>
      </c>
      <c r="DA240" s="15" t="s">
        <v>851</v>
      </c>
      <c r="DB240" s="15" t="s">
        <v>851</v>
      </c>
      <c r="DC240" s="15" t="s">
        <v>851</v>
      </c>
      <c r="DD240" s="15" t="s">
        <v>851</v>
      </c>
      <c r="DE240" s="15" t="s">
        <v>851</v>
      </c>
      <c r="DF240" s="15" t="s">
        <v>851</v>
      </c>
      <c r="DG240" s="15" t="s">
        <v>851</v>
      </c>
      <c r="DH240" s="15" t="s">
        <v>851</v>
      </c>
      <c r="DI240" s="15" t="s">
        <v>851</v>
      </c>
      <c r="DJ240" s="15" t="s">
        <v>851</v>
      </c>
      <c r="DK240" s="15" t="s">
        <v>851</v>
      </c>
      <c r="DL240" s="15" t="s">
        <v>851</v>
      </c>
      <c r="DM240" s="15" t="s">
        <v>851</v>
      </c>
      <c r="DN240" s="15" t="s">
        <v>851</v>
      </c>
      <c r="DO240" s="15" t="s">
        <v>851</v>
      </c>
      <c r="DP240" s="15" t="s">
        <v>851</v>
      </c>
      <c r="DQ240" s="15" t="s">
        <v>851</v>
      </c>
      <c r="DR240" s="15" t="s">
        <v>851</v>
      </c>
      <c r="DS240" s="15" t="s">
        <v>851</v>
      </c>
      <c r="DT240" s="15" t="s">
        <v>851</v>
      </c>
      <c r="DU240" s="15" t="s">
        <v>851</v>
      </c>
      <c r="DV240" s="15" t="s">
        <v>851</v>
      </c>
      <c r="DW240" s="15" t="s">
        <v>851</v>
      </c>
      <c r="DX240" s="15" t="s">
        <v>851</v>
      </c>
      <c r="DY240" s="15" t="s">
        <v>851</v>
      </c>
      <c r="DZ240" s="15" t="s">
        <v>851</v>
      </c>
      <c r="EA240" s="15" t="s">
        <v>851</v>
      </c>
      <c r="EB240" s="15" t="s">
        <v>851</v>
      </c>
      <c r="EC240" s="15" t="s">
        <v>851</v>
      </c>
      <c r="ED240" s="15" t="s">
        <v>851</v>
      </c>
      <c r="EE240" s="15" t="s">
        <v>851</v>
      </c>
      <c r="EF240" s="15" t="s">
        <v>851</v>
      </c>
      <c r="EG240" s="15" t="s">
        <v>851</v>
      </c>
      <c r="EH240" s="15" t="s">
        <v>851</v>
      </c>
      <c r="EI240" s="15" t="s">
        <v>851</v>
      </c>
      <c r="EJ240" s="15" t="s">
        <v>851</v>
      </c>
      <c r="EK240" s="15" t="s">
        <v>851</v>
      </c>
      <c r="EL240" s="15" t="s">
        <v>2010</v>
      </c>
      <c r="EM240" s="15" t="s">
        <v>2011</v>
      </c>
      <c r="EN240" s="15" t="s">
        <v>2012</v>
      </c>
      <c r="EO240" s="15" t="s">
        <v>2003</v>
      </c>
      <c r="EP240" s="15" t="s">
        <v>2013</v>
      </c>
      <c r="EQ240" s="15" t="s">
        <v>2014</v>
      </c>
      <c r="ES240" s="15" t="s">
        <v>2015</v>
      </c>
      <c r="ET240" s="15" t="s">
        <v>2016</v>
      </c>
    </row>
    <row r="241" spans="1:149" s="15" customFormat="1" ht="22.5" customHeight="1" x14ac:dyDescent="0.35">
      <c r="A241" s="29">
        <v>239</v>
      </c>
      <c r="B241" s="15" t="s">
        <v>2017</v>
      </c>
      <c r="C241" s="20" t="s">
        <v>2018</v>
      </c>
      <c r="D241" s="15" t="s">
        <v>353</v>
      </c>
      <c r="E241" s="15" t="s">
        <v>1925</v>
      </c>
      <c r="F241" s="15">
        <v>49</v>
      </c>
      <c r="G241" s="15">
        <v>5</v>
      </c>
      <c r="H241" s="15" t="s">
        <v>2019</v>
      </c>
      <c r="I241" s="15" t="s">
        <v>210</v>
      </c>
      <c r="J241" s="42">
        <v>4500000</v>
      </c>
      <c r="K241" s="42">
        <v>4200000</v>
      </c>
      <c r="L241" s="15" t="s">
        <v>173</v>
      </c>
      <c r="M241" s="15" t="s">
        <v>848</v>
      </c>
      <c r="N241" s="15">
        <v>264</v>
      </c>
      <c r="O241" s="15" t="s">
        <v>212</v>
      </c>
      <c r="P241" s="15">
        <v>7</v>
      </c>
      <c r="Q241" s="15" t="s">
        <v>1929</v>
      </c>
      <c r="R241" s="15" t="s">
        <v>160</v>
      </c>
      <c r="S241" s="15" t="s">
        <v>159</v>
      </c>
      <c r="T241" s="15" t="s">
        <v>159</v>
      </c>
      <c r="U241" s="15" t="s">
        <v>159</v>
      </c>
      <c r="V241" s="15" t="s">
        <v>160</v>
      </c>
      <c r="W241" s="15" t="s">
        <v>160</v>
      </c>
      <c r="X241" s="15" t="s">
        <v>159</v>
      </c>
      <c r="Y241" s="15" t="s">
        <v>159</v>
      </c>
      <c r="Z241" s="15" t="s">
        <v>159</v>
      </c>
      <c r="AA241" s="15" t="s">
        <v>159</v>
      </c>
      <c r="AB241" s="15" t="s">
        <v>159</v>
      </c>
      <c r="AC241" s="15" t="s">
        <v>159</v>
      </c>
      <c r="AD241" s="15" t="s">
        <v>159</v>
      </c>
      <c r="AE241" s="15" t="s">
        <v>159</v>
      </c>
      <c r="AF241" s="15" t="s">
        <v>159</v>
      </c>
      <c r="AG241" s="15" t="s">
        <v>932</v>
      </c>
      <c r="AH241" s="15" t="s">
        <v>159</v>
      </c>
      <c r="AI241" s="15" t="s">
        <v>159</v>
      </c>
      <c r="AJ241" s="15" t="s">
        <v>159</v>
      </c>
      <c r="AK241" s="15" t="s">
        <v>159</v>
      </c>
      <c r="AL241" s="15" t="s">
        <v>159</v>
      </c>
      <c r="AM241" s="15" t="s">
        <v>159</v>
      </c>
      <c r="AN241" s="15" t="s">
        <v>161</v>
      </c>
      <c r="AO241" s="15" t="s">
        <v>159</v>
      </c>
      <c r="AP241" s="15" t="s">
        <v>159</v>
      </c>
      <c r="AQ241" s="15" t="s">
        <v>159</v>
      </c>
      <c r="AR241" s="15" t="s">
        <v>159</v>
      </c>
      <c r="AS241" s="15" t="s">
        <v>159</v>
      </c>
      <c r="AT241" s="15" t="s">
        <v>159</v>
      </c>
      <c r="AU241" s="15" t="s">
        <v>159</v>
      </c>
      <c r="AV241" s="15" t="s">
        <v>159</v>
      </c>
      <c r="AW241" s="15" t="s">
        <v>159</v>
      </c>
      <c r="AX241" s="15" t="s">
        <v>159</v>
      </c>
      <c r="AY241" s="15" t="s">
        <v>159</v>
      </c>
      <c r="AZ241" s="15" t="s">
        <v>159</v>
      </c>
      <c r="BA241" s="15" t="s">
        <v>932</v>
      </c>
      <c r="BB241" s="15" t="s">
        <v>932</v>
      </c>
      <c r="BC241" s="60" t="s">
        <v>149</v>
      </c>
      <c r="BD241" s="15" t="s">
        <v>851</v>
      </c>
      <c r="BE241" s="15" t="s">
        <v>851</v>
      </c>
      <c r="BF241" s="15" t="s">
        <v>851</v>
      </c>
      <c r="BG241" s="15" t="s">
        <v>851</v>
      </c>
      <c r="BH241" s="15" t="s">
        <v>851</v>
      </c>
      <c r="BI241" s="15" t="s">
        <v>1120</v>
      </c>
      <c r="BJ241" s="15" t="s">
        <v>851</v>
      </c>
      <c r="BK241" s="15" t="s">
        <v>851</v>
      </c>
      <c r="BL241" s="15" t="s">
        <v>851</v>
      </c>
      <c r="BM241" s="15" t="s">
        <v>851</v>
      </c>
      <c r="BN241" s="15" t="s">
        <v>851</v>
      </c>
      <c r="BO241" s="15" t="s">
        <v>851</v>
      </c>
      <c r="BP241" s="15" t="s">
        <v>932</v>
      </c>
      <c r="BQ241" s="15" t="s">
        <v>932</v>
      </c>
      <c r="BR241" s="15" t="s">
        <v>932</v>
      </c>
      <c r="BS241" s="15" t="s">
        <v>932</v>
      </c>
      <c r="BT241" s="15" t="s">
        <v>851</v>
      </c>
      <c r="BU241" s="15" t="s">
        <v>851</v>
      </c>
      <c r="BV241" s="15" t="s">
        <v>851</v>
      </c>
      <c r="BW241" s="15" t="s">
        <v>851</v>
      </c>
      <c r="BX241" s="15" t="s">
        <v>851</v>
      </c>
      <c r="BY241" s="15" t="s">
        <v>851</v>
      </c>
      <c r="BZ241" s="15" t="s">
        <v>851</v>
      </c>
      <c r="CA241" s="15" t="s">
        <v>851</v>
      </c>
      <c r="CB241" s="15" t="s">
        <v>851</v>
      </c>
      <c r="CC241" s="15" t="s">
        <v>1120</v>
      </c>
      <c r="CD241" s="15" t="s">
        <v>159</v>
      </c>
      <c r="CE241" s="15" t="s">
        <v>159</v>
      </c>
      <c r="CI241" s="15" t="s">
        <v>161</v>
      </c>
      <c r="CJ241" s="15" t="s">
        <v>159</v>
      </c>
      <c r="CK241" s="15" t="s">
        <v>159</v>
      </c>
      <c r="CL241" s="15" t="s">
        <v>159</v>
      </c>
      <c r="CM241" s="15" t="s">
        <v>159</v>
      </c>
      <c r="CN241" s="15" t="s">
        <v>159</v>
      </c>
      <c r="CO241" s="15" t="s">
        <v>159</v>
      </c>
      <c r="CP241" s="15" t="s">
        <v>1120</v>
      </c>
      <c r="CQ241" s="15" t="s">
        <v>159</v>
      </c>
      <c r="CR241" s="15" t="s">
        <v>159</v>
      </c>
      <c r="CS241" s="15" t="s">
        <v>1120</v>
      </c>
      <c r="CT241" s="15" t="s">
        <v>1120</v>
      </c>
      <c r="CU241" s="15" t="s">
        <v>159</v>
      </c>
      <c r="CV241" s="15" t="s">
        <v>159</v>
      </c>
      <c r="CW241" s="15" t="s">
        <v>159</v>
      </c>
      <c r="CX241" s="15" t="s">
        <v>159</v>
      </c>
      <c r="CY241" s="15" t="s">
        <v>159</v>
      </c>
      <c r="CZ241" s="15" t="s">
        <v>159</v>
      </c>
      <c r="DA241" s="15" t="s">
        <v>159</v>
      </c>
      <c r="DB241" s="15" t="s">
        <v>1120</v>
      </c>
      <c r="DC241" s="15" t="s">
        <v>1120</v>
      </c>
      <c r="DD241" s="15" t="s">
        <v>159</v>
      </c>
      <c r="DE241" s="15" t="s">
        <v>159</v>
      </c>
      <c r="DF241" s="15" t="s">
        <v>932</v>
      </c>
      <c r="DG241" s="15" t="s">
        <v>159</v>
      </c>
      <c r="DH241" s="15" t="s">
        <v>159</v>
      </c>
      <c r="DI241" s="15" t="s">
        <v>161</v>
      </c>
      <c r="DJ241" s="15" t="s">
        <v>159</v>
      </c>
      <c r="DK241" s="15" t="s">
        <v>159</v>
      </c>
      <c r="DL241" s="15" t="s">
        <v>159</v>
      </c>
      <c r="DM241" s="15" t="s">
        <v>161</v>
      </c>
      <c r="DN241" s="15" t="s">
        <v>159</v>
      </c>
      <c r="DO241" s="15" t="s">
        <v>159</v>
      </c>
      <c r="DP241" s="15" t="s">
        <v>159</v>
      </c>
      <c r="DQ241" s="15" t="s">
        <v>159</v>
      </c>
      <c r="DR241" s="15" t="s">
        <v>159</v>
      </c>
      <c r="DS241" s="15" t="s">
        <v>159</v>
      </c>
      <c r="DT241" s="15" t="s">
        <v>159</v>
      </c>
      <c r="DU241" s="15" t="s">
        <v>159</v>
      </c>
      <c r="DV241" s="15" t="s">
        <v>159</v>
      </c>
      <c r="DW241" s="15" t="s">
        <v>161</v>
      </c>
      <c r="DX241" s="15" t="s">
        <v>159</v>
      </c>
      <c r="DY241" s="15" t="s">
        <v>159</v>
      </c>
      <c r="DZ241" s="15" t="s">
        <v>161</v>
      </c>
      <c r="EA241" s="15" t="s">
        <v>159</v>
      </c>
      <c r="EB241" s="15" t="s">
        <v>159</v>
      </c>
      <c r="EC241" s="15" t="s">
        <v>159</v>
      </c>
      <c r="ED241" s="15" t="s">
        <v>159</v>
      </c>
      <c r="EE241" s="15" t="s">
        <v>159</v>
      </c>
      <c r="EF241" s="15" t="s">
        <v>159</v>
      </c>
      <c r="EG241" s="15" t="s">
        <v>932</v>
      </c>
      <c r="EH241" s="15" t="s">
        <v>159</v>
      </c>
      <c r="EI241" s="15" t="s">
        <v>159</v>
      </c>
      <c r="EJ241" s="15" t="s">
        <v>159</v>
      </c>
      <c r="EK241" s="15" t="s">
        <v>159</v>
      </c>
      <c r="EL241" s="15" t="s">
        <v>2020</v>
      </c>
      <c r="EM241" s="15" t="s">
        <v>2021</v>
      </c>
      <c r="EN241" s="15" t="s">
        <v>2022</v>
      </c>
      <c r="EO241" s="15" t="s">
        <v>2023</v>
      </c>
      <c r="EP241" s="15" t="s">
        <v>2024</v>
      </c>
      <c r="EQ241" s="15" t="s">
        <v>2025</v>
      </c>
      <c r="ER241" s="15" t="s">
        <v>2026</v>
      </c>
      <c r="ES241" s="15" t="s">
        <v>2027</v>
      </c>
    </row>
    <row r="242" spans="1:149" s="15" customFormat="1" ht="22.5" customHeight="1" x14ac:dyDescent="0.35">
      <c r="A242" s="29">
        <v>240</v>
      </c>
      <c r="B242" s="15" t="s">
        <v>2028</v>
      </c>
      <c r="C242" s="20" t="s">
        <v>2029</v>
      </c>
      <c r="D242" s="15" t="s">
        <v>353</v>
      </c>
      <c r="E242" s="15" t="s">
        <v>1925</v>
      </c>
      <c r="F242" s="15">
        <v>66</v>
      </c>
      <c r="G242" s="15">
        <v>3</v>
      </c>
      <c r="H242" s="15" t="s">
        <v>215</v>
      </c>
      <c r="I242" s="15" t="s">
        <v>210</v>
      </c>
      <c r="J242" s="42">
        <v>3500000</v>
      </c>
      <c r="K242" s="42">
        <v>2700000</v>
      </c>
      <c r="L242" s="15" t="s">
        <v>259</v>
      </c>
      <c r="M242" s="15" t="s">
        <v>848</v>
      </c>
      <c r="N242" s="15">
        <v>200</v>
      </c>
      <c r="O242" s="15" t="s">
        <v>174</v>
      </c>
      <c r="P242" s="15">
        <v>16</v>
      </c>
      <c r="Q242" s="15" t="s">
        <v>2030</v>
      </c>
      <c r="R242" s="15" t="s">
        <v>159</v>
      </c>
      <c r="S242" s="15" t="s">
        <v>159</v>
      </c>
      <c r="T242" s="15" t="s">
        <v>159</v>
      </c>
      <c r="U242" s="15" t="s">
        <v>159</v>
      </c>
      <c r="V242" s="15" t="s">
        <v>159</v>
      </c>
      <c r="W242" s="15" t="s">
        <v>159</v>
      </c>
      <c r="X242" s="15" t="s">
        <v>159</v>
      </c>
      <c r="Y242" s="15" t="s">
        <v>159</v>
      </c>
      <c r="Z242" s="15" t="s">
        <v>159</v>
      </c>
      <c r="AA242" s="15" t="s">
        <v>159</v>
      </c>
      <c r="AB242" s="15" t="s">
        <v>159</v>
      </c>
      <c r="AC242" s="15" t="s">
        <v>159</v>
      </c>
      <c r="AD242" s="15" t="s">
        <v>159</v>
      </c>
      <c r="AE242" s="15" t="s">
        <v>159</v>
      </c>
      <c r="AF242" s="15" t="s">
        <v>159</v>
      </c>
      <c r="AG242" s="15" t="s">
        <v>159</v>
      </c>
      <c r="AH242" s="15" t="s">
        <v>159</v>
      </c>
      <c r="AI242" s="15" t="s">
        <v>159</v>
      </c>
      <c r="AJ242" s="15" t="s">
        <v>159</v>
      </c>
      <c r="AK242" s="15" t="s">
        <v>159</v>
      </c>
      <c r="AL242" s="15" t="s">
        <v>159</v>
      </c>
      <c r="AM242" s="15" t="s">
        <v>159</v>
      </c>
      <c r="AN242" s="15" t="s">
        <v>159</v>
      </c>
      <c r="AO242" s="15" t="s">
        <v>159</v>
      </c>
      <c r="AP242" s="15" t="s">
        <v>159</v>
      </c>
      <c r="AQ242" s="15" t="s">
        <v>159</v>
      </c>
      <c r="AR242" s="15" t="s">
        <v>159</v>
      </c>
      <c r="AS242" s="15" t="s">
        <v>159</v>
      </c>
      <c r="AT242" s="15" t="s">
        <v>159</v>
      </c>
      <c r="AU242" s="15" t="s">
        <v>159</v>
      </c>
      <c r="AV242" s="15" t="s">
        <v>159</v>
      </c>
      <c r="AW242" s="15" t="s">
        <v>159</v>
      </c>
      <c r="AX242" s="15" t="s">
        <v>159</v>
      </c>
      <c r="AY242" s="15" t="s">
        <v>159</v>
      </c>
      <c r="AZ242" s="15" t="s">
        <v>932</v>
      </c>
      <c r="BA242" s="15" t="s">
        <v>159</v>
      </c>
      <c r="BB242" s="15" t="s">
        <v>159</v>
      </c>
      <c r="BC242" s="60" t="s">
        <v>149</v>
      </c>
      <c r="BD242" s="15" t="s">
        <v>159</v>
      </c>
      <c r="BE242" s="15" t="s">
        <v>159</v>
      </c>
      <c r="BF242" s="15" t="s">
        <v>159</v>
      </c>
      <c r="BG242" s="15" t="s">
        <v>159</v>
      </c>
      <c r="BH242" s="15" t="s">
        <v>159</v>
      </c>
      <c r="BI242" s="15" t="s">
        <v>159</v>
      </c>
      <c r="BJ242" s="15" t="s">
        <v>159</v>
      </c>
      <c r="BK242" s="15" t="s">
        <v>159</v>
      </c>
      <c r="BL242" s="15" t="s">
        <v>159</v>
      </c>
      <c r="BM242" s="15" t="s">
        <v>159</v>
      </c>
      <c r="BN242" s="15" t="s">
        <v>159</v>
      </c>
      <c r="BO242" s="15" t="s">
        <v>159</v>
      </c>
      <c r="BP242" s="15" t="s">
        <v>159</v>
      </c>
      <c r="BQ242" s="15" t="s">
        <v>159</v>
      </c>
      <c r="BR242" s="15" t="s">
        <v>159</v>
      </c>
      <c r="BS242" s="15" t="s">
        <v>159</v>
      </c>
      <c r="BT242" s="15" t="s">
        <v>159</v>
      </c>
      <c r="BU242" s="15" t="s">
        <v>159</v>
      </c>
      <c r="BV242" s="15" t="s">
        <v>159</v>
      </c>
      <c r="BW242" s="15" t="s">
        <v>159</v>
      </c>
      <c r="BX242" s="15" t="s">
        <v>159</v>
      </c>
      <c r="BY242" s="15" t="s">
        <v>159</v>
      </c>
      <c r="BZ242" s="15" t="s">
        <v>159</v>
      </c>
      <c r="CA242" s="15" t="s">
        <v>159</v>
      </c>
      <c r="CB242" s="15" t="s">
        <v>932</v>
      </c>
      <c r="CC242" s="15" t="s">
        <v>159</v>
      </c>
      <c r="CD242" s="15" t="s">
        <v>390</v>
      </c>
      <c r="CE242" s="15" t="s">
        <v>159</v>
      </c>
      <c r="CF242" s="15" t="s">
        <v>159</v>
      </c>
      <c r="CG242" s="15" t="s">
        <v>161</v>
      </c>
      <c r="CH242" s="15" t="s">
        <v>159</v>
      </c>
      <c r="CI242" s="15" t="s">
        <v>159</v>
      </c>
      <c r="CJ242" s="15" t="s">
        <v>161</v>
      </c>
      <c r="CK242" s="15" t="s">
        <v>159</v>
      </c>
      <c r="CL242" s="15" t="s">
        <v>159</v>
      </c>
      <c r="CM242" s="15" t="s">
        <v>159</v>
      </c>
      <c r="CN242" s="15" t="s">
        <v>159</v>
      </c>
      <c r="CO242" s="15" t="s">
        <v>159</v>
      </c>
      <c r="CP242" s="15" t="s">
        <v>159</v>
      </c>
      <c r="CQ242" s="15" t="s">
        <v>159</v>
      </c>
      <c r="CR242" s="15" t="s">
        <v>159</v>
      </c>
      <c r="CS242" s="15" t="s">
        <v>159</v>
      </c>
      <c r="CT242" s="15" t="s">
        <v>159</v>
      </c>
      <c r="CU242" s="15" t="s">
        <v>159</v>
      </c>
      <c r="CV242" s="15" t="s">
        <v>159</v>
      </c>
      <c r="CW242" s="15" t="s">
        <v>932</v>
      </c>
      <c r="CX242" s="15" t="s">
        <v>159</v>
      </c>
      <c r="CY242" s="15" t="s">
        <v>159</v>
      </c>
      <c r="CZ242" s="15" t="s">
        <v>159</v>
      </c>
      <c r="DA242" s="15" t="s">
        <v>159</v>
      </c>
      <c r="DB242" s="15" t="s">
        <v>159</v>
      </c>
      <c r="DC242" s="15" t="s">
        <v>159</v>
      </c>
      <c r="DD242" s="15" t="s">
        <v>159</v>
      </c>
      <c r="DE242" s="15" t="s">
        <v>159</v>
      </c>
      <c r="DF242" s="15" t="s">
        <v>159</v>
      </c>
      <c r="DG242" s="15" t="s">
        <v>159</v>
      </c>
      <c r="DH242" s="15" t="s">
        <v>159</v>
      </c>
      <c r="DI242" s="15" t="s">
        <v>161</v>
      </c>
      <c r="DJ242" s="15" t="s">
        <v>159</v>
      </c>
      <c r="DK242" s="15" t="s">
        <v>159</v>
      </c>
      <c r="DL242" s="15" t="s">
        <v>159</v>
      </c>
      <c r="DM242" s="15" t="s">
        <v>159</v>
      </c>
      <c r="DN242" s="15" t="s">
        <v>159</v>
      </c>
      <c r="DO242" s="15" t="s">
        <v>159</v>
      </c>
      <c r="DP242" s="15" t="s">
        <v>159</v>
      </c>
      <c r="DQ242" s="15" t="s">
        <v>932</v>
      </c>
      <c r="DR242" s="15" t="s">
        <v>159</v>
      </c>
      <c r="DS242" s="15" t="s">
        <v>159</v>
      </c>
      <c r="DT242" s="15" t="s">
        <v>159</v>
      </c>
      <c r="DU242" s="15" t="s">
        <v>159</v>
      </c>
      <c r="DV242" s="15" t="s">
        <v>159</v>
      </c>
      <c r="DW242" s="15" t="s">
        <v>159</v>
      </c>
      <c r="DX242" s="15" t="s">
        <v>932</v>
      </c>
      <c r="DY242" s="15" t="s">
        <v>932</v>
      </c>
      <c r="DZ242" s="15" t="s">
        <v>159</v>
      </c>
      <c r="EA242" s="15" t="s">
        <v>159</v>
      </c>
      <c r="EB242" s="15" t="s">
        <v>159</v>
      </c>
      <c r="EC242" s="15" t="s">
        <v>159</v>
      </c>
      <c r="ED242" s="15" t="s">
        <v>932</v>
      </c>
      <c r="EE242" s="15" t="s">
        <v>197</v>
      </c>
      <c r="EF242" s="15" t="s">
        <v>159</v>
      </c>
      <c r="EG242" s="15" t="s">
        <v>161</v>
      </c>
      <c r="EH242" s="15" t="s">
        <v>934</v>
      </c>
      <c r="EI242" s="15" t="s">
        <v>161</v>
      </c>
      <c r="EJ242" s="15" t="s">
        <v>159</v>
      </c>
      <c r="EK242" s="15" t="s">
        <v>159</v>
      </c>
      <c r="EL242" s="15" t="s">
        <v>2031</v>
      </c>
      <c r="EM242" s="15" t="s">
        <v>2032</v>
      </c>
      <c r="EN242" s="15" t="s">
        <v>2033</v>
      </c>
      <c r="EO242" s="15" t="s">
        <v>2034</v>
      </c>
      <c r="EP242" s="15" t="s">
        <v>2035</v>
      </c>
      <c r="EQ242" s="15" t="s">
        <v>2036</v>
      </c>
      <c r="ER242" s="15" t="s">
        <v>2037</v>
      </c>
      <c r="ES242" s="15" t="s">
        <v>2038</v>
      </c>
    </row>
    <row r="243" spans="1:149" s="2" customFormat="1" ht="22.5" customHeight="1" x14ac:dyDescent="0.35">
      <c r="A243" s="29">
        <v>241</v>
      </c>
      <c r="B243" s="77" t="s">
        <v>2039</v>
      </c>
      <c r="C243" s="78" t="s">
        <v>2040</v>
      </c>
      <c r="D243" s="77" t="s">
        <v>846</v>
      </c>
      <c r="E243" s="77" t="s">
        <v>2041</v>
      </c>
      <c r="F243" s="77">
        <v>49</v>
      </c>
      <c r="G243" s="77">
        <v>4</v>
      </c>
      <c r="H243" s="77" t="s">
        <v>157</v>
      </c>
      <c r="I243" s="77" t="s">
        <v>172</v>
      </c>
      <c r="J243" s="79">
        <v>4500000</v>
      </c>
      <c r="K243" s="79">
        <v>3500000</v>
      </c>
      <c r="L243" s="77" t="s">
        <v>173</v>
      </c>
      <c r="M243" s="77" t="s">
        <v>147</v>
      </c>
      <c r="N243" s="77">
        <v>264</v>
      </c>
      <c r="O243" s="77" t="s">
        <v>174</v>
      </c>
      <c r="P243" s="77">
        <v>10</v>
      </c>
      <c r="Q243" s="77" t="s">
        <v>175</v>
      </c>
      <c r="R243" s="77" t="s">
        <v>149</v>
      </c>
      <c r="S243" s="77" t="s">
        <v>149</v>
      </c>
      <c r="T243" s="77" t="s">
        <v>159</v>
      </c>
      <c r="U243" s="77" t="s">
        <v>203</v>
      </c>
      <c r="V243" s="77" t="s">
        <v>149</v>
      </c>
      <c r="W243" s="77" t="s">
        <v>149</v>
      </c>
      <c r="X243" s="77" t="s">
        <v>149</v>
      </c>
      <c r="Y243" s="77" t="s">
        <v>323</v>
      </c>
      <c r="Z243" s="77" t="s">
        <v>851</v>
      </c>
      <c r="AA243" s="77" t="s">
        <v>149</v>
      </c>
      <c r="AB243" s="77" t="s">
        <v>149</v>
      </c>
      <c r="AC243" s="77" t="s">
        <v>149</v>
      </c>
      <c r="AD243" s="77" t="s">
        <v>149</v>
      </c>
      <c r="AE243" s="77" t="s">
        <v>149</v>
      </c>
      <c r="AF243" s="77" t="s">
        <v>149</v>
      </c>
      <c r="AG243" s="77" t="s">
        <v>149</v>
      </c>
      <c r="AH243" s="77" t="s">
        <v>149</v>
      </c>
      <c r="AI243" s="77" t="s">
        <v>323</v>
      </c>
      <c r="AJ243" s="77" t="s">
        <v>149</v>
      </c>
      <c r="AK243" s="77" t="s">
        <v>149</v>
      </c>
      <c r="AL243" s="77" t="s">
        <v>149</v>
      </c>
      <c r="AM243" s="77" t="s">
        <v>149</v>
      </c>
      <c r="AN243" s="77" t="s">
        <v>149</v>
      </c>
      <c r="AO243" s="77" t="s">
        <v>148</v>
      </c>
      <c r="AP243" s="77" t="s">
        <v>149</v>
      </c>
      <c r="AQ243" s="77" t="s">
        <v>161</v>
      </c>
      <c r="AR243" s="77" t="s">
        <v>149</v>
      </c>
      <c r="AS243" s="77" t="s">
        <v>159</v>
      </c>
      <c r="AT243" s="77" t="s">
        <v>149</v>
      </c>
      <c r="AU243" s="77" t="s">
        <v>149</v>
      </c>
      <c r="AV243" s="77" t="s">
        <v>149</v>
      </c>
      <c r="AW243" s="77" t="s">
        <v>149</v>
      </c>
      <c r="AX243" s="77" t="s">
        <v>159</v>
      </c>
      <c r="AY243" s="77" t="s">
        <v>323</v>
      </c>
      <c r="AZ243" s="77" t="s">
        <v>149</v>
      </c>
      <c r="BA243" s="77" t="s">
        <v>149</v>
      </c>
      <c r="BB243" s="77" t="s">
        <v>149</v>
      </c>
      <c r="BC243" s="60" t="s">
        <v>149</v>
      </c>
      <c r="BD243" s="77" t="s">
        <v>149</v>
      </c>
      <c r="BE243" s="77" t="s">
        <v>149</v>
      </c>
      <c r="BF243" s="77" t="s">
        <v>149</v>
      </c>
      <c r="BG243" s="77" t="s">
        <v>148</v>
      </c>
      <c r="BH243" s="77" t="s">
        <v>149</v>
      </c>
      <c r="BI243" s="77" t="s">
        <v>149</v>
      </c>
      <c r="BJ243" s="77" t="s">
        <v>150</v>
      </c>
      <c r="BK243" s="77" t="s">
        <v>149</v>
      </c>
      <c r="BL243" s="77" t="s">
        <v>149</v>
      </c>
      <c r="BM243" s="77" t="s">
        <v>149</v>
      </c>
      <c r="BN243" s="77" t="s">
        <v>149</v>
      </c>
      <c r="BO243" s="77" t="s">
        <v>150</v>
      </c>
      <c r="BP243" s="77" t="s">
        <v>150</v>
      </c>
      <c r="BQ243" s="77" t="s">
        <v>150</v>
      </c>
      <c r="BR243" s="77" t="s">
        <v>150</v>
      </c>
      <c r="BS243" s="77" t="s">
        <v>150</v>
      </c>
      <c r="BT243" s="77" t="s">
        <v>150</v>
      </c>
      <c r="BU243" s="77" t="s">
        <v>149</v>
      </c>
      <c r="BV243" s="77" t="s">
        <v>149</v>
      </c>
      <c r="BW243" s="77" t="s">
        <v>149</v>
      </c>
      <c r="BX243" s="77" t="s">
        <v>149</v>
      </c>
      <c r="BY243" s="77" t="s">
        <v>149</v>
      </c>
      <c r="BZ243" s="77" t="s">
        <v>149</v>
      </c>
      <c r="CA243" s="77" t="s">
        <v>149</v>
      </c>
      <c r="CB243" s="77" t="s">
        <v>149</v>
      </c>
      <c r="CC243" s="77" t="s">
        <v>149</v>
      </c>
      <c r="CD243" s="77" t="s">
        <v>149</v>
      </c>
      <c r="CE243" s="77" t="s">
        <v>149</v>
      </c>
      <c r="CF243" s="77" t="s">
        <v>149</v>
      </c>
      <c r="CG243" s="77" t="s">
        <v>149</v>
      </c>
      <c r="CH243" s="77" t="s">
        <v>149</v>
      </c>
      <c r="CI243" s="77" t="s">
        <v>149</v>
      </c>
      <c r="CJ243" s="77" t="s">
        <v>149</v>
      </c>
      <c r="CK243" s="77" t="s">
        <v>149</v>
      </c>
      <c r="CL243" s="77" t="s">
        <v>149</v>
      </c>
      <c r="CM243" s="77" t="s">
        <v>149</v>
      </c>
      <c r="CN243" s="77" t="s">
        <v>149</v>
      </c>
      <c r="CO243" s="77" t="s">
        <v>149</v>
      </c>
      <c r="CP243" s="77" t="s">
        <v>149</v>
      </c>
      <c r="CQ243" s="77" t="s">
        <v>149</v>
      </c>
      <c r="CR243" s="77" t="s">
        <v>149</v>
      </c>
      <c r="CS243" s="77" t="s">
        <v>149</v>
      </c>
      <c r="CT243" s="77" t="s">
        <v>149</v>
      </c>
      <c r="CU243" s="77" t="s">
        <v>149</v>
      </c>
      <c r="CV243" s="77" t="s">
        <v>149</v>
      </c>
      <c r="CW243" s="77" t="s">
        <v>149</v>
      </c>
      <c r="CX243" s="77" t="s">
        <v>149</v>
      </c>
      <c r="CY243" s="77" t="s">
        <v>149</v>
      </c>
      <c r="CZ243" s="77" t="s">
        <v>149</v>
      </c>
      <c r="DA243" s="77" t="s">
        <v>149</v>
      </c>
      <c r="DB243" s="77" t="s">
        <v>149</v>
      </c>
      <c r="DC243" s="77" t="s">
        <v>149</v>
      </c>
      <c r="DD243" s="77" t="s">
        <v>149</v>
      </c>
      <c r="DE243" s="77" t="s">
        <v>149</v>
      </c>
      <c r="DF243" s="77" t="s">
        <v>149</v>
      </c>
      <c r="DG243" s="77" t="s">
        <v>149</v>
      </c>
      <c r="DH243" s="77" t="s">
        <v>149</v>
      </c>
      <c r="DI243" s="77" t="s">
        <v>149</v>
      </c>
      <c r="DJ243" s="77" t="s">
        <v>149</v>
      </c>
      <c r="DK243" s="77" t="s">
        <v>149</v>
      </c>
      <c r="DL243" s="77" t="s">
        <v>149</v>
      </c>
      <c r="DM243" s="77" t="s">
        <v>149</v>
      </c>
      <c r="DN243" s="77" t="s">
        <v>149</v>
      </c>
      <c r="DO243" s="77" t="s">
        <v>149</v>
      </c>
      <c r="DP243" s="77" t="s">
        <v>149</v>
      </c>
      <c r="DQ243" s="77" t="s">
        <v>149</v>
      </c>
      <c r="DR243" s="77" t="s">
        <v>149</v>
      </c>
      <c r="DS243" s="77" t="s">
        <v>149</v>
      </c>
      <c r="DT243" s="77" t="s">
        <v>149</v>
      </c>
      <c r="DU243" s="77" t="s">
        <v>149</v>
      </c>
      <c r="DV243" s="77" t="s">
        <v>149</v>
      </c>
      <c r="DW243" s="77" t="s">
        <v>149</v>
      </c>
      <c r="DX243" s="77" t="s">
        <v>149</v>
      </c>
      <c r="DY243" s="77" t="s">
        <v>149</v>
      </c>
      <c r="DZ243" s="77" t="s">
        <v>149</v>
      </c>
      <c r="EA243" s="77" t="s">
        <v>149</v>
      </c>
      <c r="EB243" s="77" t="s">
        <v>149</v>
      </c>
      <c r="EC243" s="77" t="s">
        <v>149</v>
      </c>
      <c r="ED243" s="77" t="s">
        <v>149</v>
      </c>
      <c r="EE243" s="77" t="s">
        <v>150</v>
      </c>
      <c r="EF243" s="77" t="s">
        <v>149</v>
      </c>
      <c r="EG243" s="77" t="s">
        <v>149</v>
      </c>
      <c r="EH243" s="77" t="s">
        <v>150</v>
      </c>
      <c r="EI243" s="77" t="s">
        <v>149</v>
      </c>
      <c r="EJ243" s="77" t="s">
        <v>149</v>
      </c>
      <c r="EK243" s="77" t="s">
        <v>149</v>
      </c>
      <c r="EL243" s="77" t="s">
        <v>2042</v>
      </c>
      <c r="EM243" s="77" t="s">
        <v>2043</v>
      </c>
      <c r="EN243" s="77" t="s">
        <v>2044</v>
      </c>
      <c r="EO243" s="77" t="s">
        <v>2045</v>
      </c>
      <c r="EP243" s="77" t="s">
        <v>2046</v>
      </c>
      <c r="EQ243" s="77" t="s">
        <v>2047</v>
      </c>
      <c r="ER243" s="77" t="s">
        <v>2048</v>
      </c>
      <c r="ES243" s="77" t="s">
        <v>2049</v>
      </c>
    </row>
    <row r="244" spans="1:149" s="2" customFormat="1" ht="22.5" customHeight="1" x14ac:dyDescent="0.35">
      <c r="A244" s="29">
        <v>242</v>
      </c>
      <c r="B244" s="77" t="s">
        <v>2050</v>
      </c>
      <c r="C244" s="78" t="s">
        <v>2051</v>
      </c>
      <c r="D244" s="77" t="s">
        <v>368</v>
      </c>
      <c r="E244" s="77" t="s">
        <v>2041</v>
      </c>
      <c r="F244" s="77">
        <v>43</v>
      </c>
      <c r="G244" s="77">
        <v>2</v>
      </c>
      <c r="H244" s="77" t="s">
        <v>157</v>
      </c>
      <c r="I244" s="77" t="s">
        <v>158</v>
      </c>
      <c r="J244" s="79">
        <v>2500000</v>
      </c>
      <c r="K244" s="79">
        <v>1900000</v>
      </c>
      <c r="L244" s="77" t="s">
        <v>318</v>
      </c>
      <c r="M244" s="77" t="s">
        <v>147</v>
      </c>
      <c r="N244" s="77">
        <v>120</v>
      </c>
      <c r="O244" s="77" t="s">
        <v>2052</v>
      </c>
      <c r="P244" s="77">
        <v>6</v>
      </c>
      <c r="Q244" s="77" t="s">
        <v>175</v>
      </c>
      <c r="R244" s="2" t="s">
        <v>149</v>
      </c>
      <c r="S244" s="77" t="s">
        <v>149</v>
      </c>
      <c r="T244" s="77" t="s">
        <v>159</v>
      </c>
      <c r="U244" s="77" t="s">
        <v>149</v>
      </c>
      <c r="V244" s="77" t="s">
        <v>149</v>
      </c>
      <c r="W244" s="77" t="s">
        <v>149</v>
      </c>
      <c r="X244" s="77" t="s">
        <v>149</v>
      </c>
      <c r="Y244" s="77" t="s">
        <v>149</v>
      </c>
      <c r="Z244" s="77" t="s">
        <v>851</v>
      </c>
      <c r="AA244" s="77" t="s">
        <v>149</v>
      </c>
      <c r="AB244" s="77" t="s">
        <v>149</v>
      </c>
      <c r="AC244" s="77" t="s">
        <v>149</v>
      </c>
      <c r="AD244" s="77" t="s">
        <v>149</v>
      </c>
      <c r="AE244" s="77" t="s">
        <v>149</v>
      </c>
      <c r="AF244" s="77" t="s">
        <v>149</v>
      </c>
      <c r="AG244" s="77" t="s">
        <v>149</v>
      </c>
      <c r="AH244" s="77" t="s">
        <v>149</v>
      </c>
      <c r="AI244" s="77" t="s">
        <v>149</v>
      </c>
      <c r="AJ244" s="77" t="s">
        <v>149</v>
      </c>
      <c r="AK244" s="77" t="s">
        <v>149</v>
      </c>
      <c r="AL244" s="77" t="s">
        <v>149</v>
      </c>
      <c r="AM244" s="77" t="s">
        <v>149</v>
      </c>
      <c r="AN244" s="77" t="s">
        <v>149</v>
      </c>
      <c r="AO244" s="77" t="s">
        <v>148</v>
      </c>
      <c r="AP244" s="77" t="s">
        <v>149</v>
      </c>
      <c r="AQ244" s="77" t="s">
        <v>161</v>
      </c>
      <c r="AR244" s="77" t="s">
        <v>149</v>
      </c>
      <c r="AS244" s="77" t="s">
        <v>159</v>
      </c>
      <c r="AT244" s="77" t="s">
        <v>149</v>
      </c>
      <c r="AU244" s="77" t="s">
        <v>149</v>
      </c>
      <c r="AV244" s="77" t="s">
        <v>148</v>
      </c>
      <c r="AW244" s="77" t="s">
        <v>149</v>
      </c>
      <c r="AX244" s="77" t="s">
        <v>159</v>
      </c>
      <c r="AY244" s="77" t="s">
        <v>323</v>
      </c>
      <c r="AZ244" s="77" t="s">
        <v>149</v>
      </c>
      <c r="BA244" s="77" t="s">
        <v>149</v>
      </c>
      <c r="BB244" s="77" t="s">
        <v>149</v>
      </c>
      <c r="BC244" s="60" t="s">
        <v>149</v>
      </c>
      <c r="BD244" s="77" t="s">
        <v>149</v>
      </c>
      <c r="BE244" s="77" t="s">
        <v>149</v>
      </c>
      <c r="BF244" s="77" t="s">
        <v>149</v>
      </c>
      <c r="BG244" s="77" t="s">
        <v>148</v>
      </c>
      <c r="BH244" s="77" t="s">
        <v>149</v>
      </c>
      <c r="BI244" s="77" t="s">
        <v>149</v>
      </c>
      <c r="BJ244" s="77" t="s">
        <v>150</v>
      </c>
      <c r="BK244" s="77" t="s">
        <v>149</v>
      </c>
      <c r="BL244" s="77" t="s">
        <v>149</v>
      </c>
      <c r="BM244" s="77" t="s">
        <v>149</v>
      </c>
      <c r="BN244" s="77" t="s">
        <v>150</v>
      </c>
      <c r="BO244" s="77" t="s">
        <v>149</v>
      </c>
      <c r="BP244" s="77" t="s">
        <v>150</v>
      </c>
      <c r="BQ244" s="77" t="s">
        <v>150</v>
      </c>
      <c r="BR244" s="80" t="s">
        <v>150</v>
      </c>
      <c r="BS244" s="77" t="s">
        <v>150</v>
      </c>
      <c r="BT244" s="77" t="s">
        <v>150</v>
      </c>
      <c r="BU244" s="77" t="s">
        <v>149</v>
      </c>
      <c r="BV244" s="77" t="s">
        <v>149</v>
      </c>
      <c r="BW244" s="77" t="s">
        <v>149</v>
      </c>
      <c r="BX244" s="77" t="s">
        <v>149</v>
      </c>
      <c r="BY244" s="77" t="s">
        <v>149</v>
      </c>
      <c r="BZ244" s="77" t="s">
        <v>149</v>
      </c>
      <c r="CA244" s="77" t="s">
        <v>149</v>
      </c>
      <c r="CB244" s="77" t="s">
        <v>149</v>
      </c>
      <c r="CC244" s="77" t="s">
        <v>149</v>
      </c>
      <c r="CD244" s="77" t="s">
        <v>149</v>
      </c>
      <c r="CE244" s="77" t="s">
        <v>149</v>
      </c>
      <c r="CF244" s="77" t="s">
        <v>149</v>
      </c>
      <c r="CG244" s="77" t="s">
        <v>149</v>
      </c>
      <c r="CH244" s="77" t="s">
        <v>149</v>
      </c>
      <c r="CI244" s="77" t="s">
        <v>149</v>
      </c>
      <c r="CJ244" s="77" t="s">
        <v>149</v>
      </c>
      <c r="CK244" s="77" t="s">
        <v>149</v>
      </c>
      <c r="CL244" s="77" t="s">
        <v>149</v>
      </c>
      <c r="CM244" s="77" t="s">
        <v>149</v>
      </c>
      <c r="CN244" s="77" t="s">
        <v>149</v>
      </c>
      <c r="CO244" s="77" t="s">
        <v>149</v>
      </c>
      <c r="CP244" s="77" t="s">
        <v>149</v>
      </c>
      <c r="CQ244" s="77" t="s">
        <v>149</v>
      </c>
      <c r="CR244" s="77" t="s">
        <v>149</v>
      </c>
      <c r="CS244" s="77" t="s">
        <v>149</v>
      </c>
      <c r="CT244" s="77" t="s">
        <v>149</v>
      </c>
      <c r="CU244" s="77" t="s">
        <v>149</v>
      </c>
      <c r="CV244" s="77" t="s">
        <v>149</v>
      </c>
      <c r="CW244" s="77" t="s">
        <v>149</v>
      </c>
      <c r="CX244" s="77" t="s">
        <v>149</v>
      </c>
      <c r="CY244" s="77" t="s">
        <v>149</v>
      </c>
      <c r="CZ244" s="77" t="s">
        <v>149</v>
      </c>
      <c r="DA244" s="77" t="s">
        <v>149</v>
      </c>
      <c r="DB244" s="77" t="s">
        <v>149</v>
      </c>
      <c r="DC244" s="77" t="s">
        <v>149</v>
      </c>
      <c r="DD244" s="77" t="s">
        <v>149</v>
      </c>
      <c r="DE244" s="77" t="s">
        <v>149</v>
      </c>
      <c r="DF244" s="77" t="s">
        <v>149</v>
      </c>
      <c r="DG244" s="77" t="s">
        <v>149</v>
      </c>
      <c r="DH244" s="77" t="s">
        <v>149</v>
      </c>
      <c r="DI244" s="77" t="s">
        <v>149</v>
      </c>
      <c r="DJ244" s="77" t="s">
        <v>149</v>
      </c>
      <c r="DK244" s="77" t="s">
        <v>149</v>
      </c>
      <c r="DL244" s="77" t="s">
        <v>149</v>
      </c>
      <c r="DM244" s="77" t="s">
        <v>149</v>
      </c>
      <c r="DN244" s="77" t="s">
        <v>149</v>
      </c>
      <c r="DO244" s="77" t="s">
        <v>149</v>
      </c>
      <c r="DP244" s="77" t="s">
        <v>149</v>
      </c>
      <c r="DQ244" s="77" t="s">
        <v>149</v>
      </c>
      <c r="DR244" s="77" t="s">
        <v>149</v>
      </c>
      <c r="DS244" s="77" t="s">
        <v>149</v>
      </c>
      <c r="DT244" s="77" t="s">
        <v>149</v>
      </c>
      <c r="DU244" s="77" t="s">
        <v>149</v>
      </c>
      <c r="DV244" s="77" t="s">
        <v>149</v>
      </c>
      <c r="DW244" s="77" t="s">
        <v>149</v>
      </c>
      <c r="DX244" s="77" t="s">
        <v>149</v>
      </c>
      <c r="DY244" s="77" t="s">
        <v>149</v>
      </c>
      <c r="DZ244" s="77" t="s">
        <v>149</v>
      </c>
      <c r="EA244" s="77" t="s">
        <v>149</v>
      </c>
      <c r="EB244" s="77" t="s">
        <v>149</v>
      </c>
      <c r="EC244" s="77" t="s">
        <v>149</v>
      </c>
      <c r="ED244" s="77" t="s">
        <v>149</v>
      </c>
      <c r="EE244" s="77" t="s">
        <v>150</v>
      </c>
      <c r="EF244" s="77" t="s">
        <v>149</v>
      </c>
      <c r="EG244" s="77" t="s">
        <v>149</v>
      </c>
      <c r="EH244" s="77" t="s">
        <v>150</v>
      </c>
      <c r="EI244" s="77" t="s">
        <v>149</v>
      </c>
      <c r="EJ244" s="77" t="s">
        <v>149</v>
      </c>
      <c r="EK244" s="77" t="s">
        <v>149</v>
      </c>
      <c r="EL244" s="77" t="s">
        <v>2053</v>
      </c>
      <c r="EM244" s="77" t="s">
        <v>2054</v>
      </c>
      <c r="EN244" s="77" t="s">
        <v>2055</v>
      </c>
      <c r="EO244" s="77" t="s">
        <v>2056</v>
      </c>
      <c r="EP244" s="77" t="s">
        <v>2057</v>
      </c>
      <c r="EQ244" s="77" t="s">
        <v>2058</v>
      </c>
      <c r="ER244" s="77" t="s">
        <v>2059</v>
      </c>
      <c r="ES244" s="77" t="s">
        <v>2060</v>
      </c>
    </row>
    <row r="245" spans="1:149" s="2" customFormat="1" ht="22.5" customHeight="1" x14ac:dyDescent="0.35">
      <c r="A245" s="29">
        <v>243</v>
      </c>
      <c r="B245" s="77" t="s">
        <v>2061</v>
      </c>
      <c r="C245" s="78" t="s">
        <v>2062</v>
      </c>
      <c r="D245" s="77" t="s">
        <v>368</v>
      </c>
      <c r="E245" s="77" t="s">
        <v>2041</v>
      </c>
      <c r="F245" s="77">
        <v>49</v>
      </c>
      <c r="G245" s="77">
        <v>3</v>
      </c>
      <c r="H245" s="77" t="s">
        <v>157</v>
      </c>
      <c r="I245" s="88" t="s">
        <v>210</v>
      </c>
      <c r="J245" s="79">
        <v>4500000</v>
      </c>
      <c r="K245" s="79">
        <v>3800000</v>
      </c>
      <c r="L245" s="77" t="s">
        <v>259</v>
      </c>
      <c r="M245" s="77" t="s">
        <v>147</v>
      </c>
      <c r="N245" s="77">
        <v>210</v>
      </c>
      <c r="O245" s="77" t="s">
        <v>212</v>
      </c>
      <c r="P245" s="77">
        <v>12</v>
      </c>
      <c r="Q245" s="77" t="s">
        <v>175</v>
      </c>
      <c r="R245" s="77" t="s">
        <v>149</v>
      </c>
      <c r="S245" s="77" t="s">
        <v>149</v>
      </c>
      <c r="T245" s="77" t="s">
        <v>159</v>
      </c>
      <c r="U245" s="77" t="s">
        <v>149</v>
      </c>
      <c r="V245" s="77" t="s">
        <v>149</v>
      </c>
      <c r="W245" s="77" t="s">
        <v>149</v>
      </c>
      <c r="X245" s="77" t="s">
        <v>203</v>
      </c>
      <c r="Y245" s="77" t="s">
        <v>148</v>
      </c>
      <c r="Z245" s="77" t="s">
        <v>851</v>
      </c>
      <c r="AA245" s="77" t="s">
        <v>149</v>
      </c>
      <c r="AB245" s="77" t="s">
        <v>149</v>
      </c>
      <c r="AC245" s="77" t="s">
        <v>148</v>
      </c>
      <c r="AD245" s="77" t="s">
        <v>149</v>
      </c>
      <c r="AE245" s="77" t="s">
        <v>203</v>
      </c>
      <c r="AF245" s="77" t="s">
        <v>149</v>
      </c>
      <c r="AG245" s="77" t="s">
        <v>149</v>
      </c>
      <c r="AH245" s="77" t="s">
        <v>149</v>
      </c>
      <c r="AI245" s="77" t="s">
        <v>149</v>
      </c>
      <c r="AJ245" s="77" t="s">
        <v>149</v>
      </c>
      <c r="AK245" s="77" t="s">
        <v>149</v>
      </c>
      <c r="AL245" s="77" t="s">
        <v>149</v>
      </c>
      <c r="AM245" s="77" t="s">
        <v>149</v>
      </c>
      <c r="AN245" s="77" t="s">
        <v>149</v>
      </c>
      <c r="AO245" s="77" t="s">
        <v>149</v>
      </c>
      <c r="AP245" s="77" t="s">
        <v>149</v>
      </c>
      <c r="AQ245" s="77" t="s">
        <v>149</v>
      </c>
      <c r="AR245" s="77" t="s">
        <v>149</v>
      </c>
      <c r="AS245" s="77" t="s">
        <v>159</v>
      </c>
      <c r="AT245" s="77" t="s">
        <v>149</v>
      </c>
      <c r="AU245" s="77" t="s">
        <v>149</v>
      </c>
      <c r="AV245" s="77" t="s">
        <v>149</v>
      </c>
      <c r="AW245" s="77" t="s">
        <v>149</v>
      </c>
      <c r="AX245" s="77" t="s">
        <v>159</v>
      </c>
      <c r="AY245" s="77" t="s">
        <v>149</v>
      </c>
      <c r="AZ245" s="77" t="s">
        <v>149</v>
      </c>
      <c r="BA245" s="77" t="s">
        <v>149</v>
      </c>
      <c r="BB245" s="77" t="s">
        <v>149</v>
      </c>
      <c r="BC245" s="60" t="s">
        <v>149</v>
      </c>
      <c r="BD245" s="77" t="s">
        <v>149</v>
      </c>
      <c r="BE245" s="77" t="s">
        <v>149</v>
      </c>
      <c r="BF245" s="77" t="s">
        <v>149</v>
      </c>
      <c r="BG245" s="77" t="s">
        <v>148</v>
      </c>
      <c r="BH245" s="77" t="s">
        <v>2063</v>
      </c>
      <c r="BI245" s="77" t="s">
        <v>149</v>
      </c>
      <c r="BJ245" s="77" t="s">
        <v>149</v>
      </c>
      <c r="BK245" s="77" t="s">
        <v>149</v>
      </c>
      <c r="BL245" s="77" t="s">
        <v>203</v>
      </c>
      <c r="BM245" s="77" t="s">
        <v>149</v>
      </c>
      <c r="BN245" s="77" t="s">
        <v>149</v>
      </c>
      <c r="BO245" s="77" t="s">
        <v>150</v>
      </c>
      <c r="BP245" s="77" t="s">
        <v>150</v>
      </c>
      <c r="BQ245" s="77" t="s">
        <v>150</v>
      </c>
      <c r="BR245" s="80" t="s">
        <v>150</v>
      </c>
      <c r="BS245" s="77" t="s">
        <v>150</v>
      </c>
      <c r="BT245" s="77" t="s">
        <v>149</v>
      </c>
      <c r="BU245" s="77" t="s">
        <v>149</v>
      </c>
      <c r="BV245" s="77" t="s">
        <v>323</v>
      </c>
      <c r="BW245" s="77" t="s">
        <v>149</v>
      </c>
      <c r="BX245" s="77" t="s">
        <v>149</v>
      </c>
      <c r="BY245" s="77" t="s">
        <v>149</v>
      </c>
      <c r="BZ245" s="77" t="s">
        <v>149</v>
      </c>
      <c r="CA245" s="77" t="s">
        <v>149</v>
      </c>
      <c r="CB245" s="77" t="s">
        <v>148</v>
      </c>
      <c r="CC245" s="77" t="s">
        <v>149</v>
      </c>
      <c r="CD245" s="77" t="s">
        <v>149</v>
      </c>
      <c r="CE245" s="77" t="s">
        <v>149</v>
      </c>
      <c r="CF245" s="77" t="s">
        <v>149</v>
      </c>
      <c r="CG245" s="77" t="s">
        <v>149</v>
      </c>
      <c r="CH245" s="77" t="s">
        <v>148</v>
      </c>
      <c r="CI245" s="77" t="s">
        <v>149</v>
      </c>
      <c r="CJ245" s="77" t="s">
        <v>148</v>
      </c>
      <c r="CK245" s="77" t="s">
        <v>149</v>
      </c>
      <c r="CL245" s="77" t="s">
        <v>149</v>
      </c>
      <c r="CM245" s="77" t="s">
        <v>149</v>
      </c>
      <c r="CN245" s="77" t="s">
        <v>149</v>
      </c>
      <c r="CO245" s="77" t="s">
        <v>149</v>
      </c>
      <c r="CP245" s="77" t="s">
        <v>149</v>
      </c>
      <c r="CQ245" s="77" t="s">
        <v>149</v>
      </c>
      <c r="CR245" s="77" t="s">
        <v>149</v>
      </c>
      <c r="CS245" s="77" t="s">
        <v>149</v>
      </c>
      <c r="CT245" s="77" t="s">
        <v>149</v>
      </c>
      <c r="CU245" s="77" t="s">
        <v>149</v>
      </c>
      <c r="CV245" s="77" t="s">
        <v>149</v>
      </c>
      <c r="CW245" s="77" t="s">
        <v>149</v>
      </c>
      <c r="CX245" s="77" t="s">
        <v>148</v>
      </c>
      <c r="CY245" s="77" t="s">
        <v>149</v>
      </c>
      <c r="CZ245" s="77" t="s">
        <v>149</v>
      </c>
      <c r="DA245" s="77" t="s">
        <v>149</v>
      </c>
      <c r="DB245" s="77" t="s">
        <v>149</v>
      </c>
      <c r="DC245" s="77" t="s">
        <v>149</v>
      </c>
      <c r="DD245" s="77" t="s">
        <v>148</v>
      </c>
      <c r="DE245" s="77" t="s">
        <v>149</v>
      </c>
      <c r="DF245" s="77" t="s">
        <v>149</v>
      </c>
      <c r="DG245" s="77" t="s">
        <v>149</v>
      </c>
      <c r="DH245" s="77" t="s">
        <v>149</v>
      </c>
      <c r="DI245" s="77" t="s">
        <v>149</v>
      </c>
      <c r="DJ245" s="77" t="s">
        <v>149</v>
      </c>
      <c r="DK245" s="77" t="s">
        <v>149</v>
      </c>
      <c r="DL245" s="77" t="s">
        <v>149</v>
      </c>
      <c r="DM245" s="77" t="s">
        <v>149</v>
      </c>
      <c r="DN245" s="77" t="s">
        <v>149</v>
      </c>
      <c r="DO245" s="77" t="s">
        <v>149</v>
      </c>
      <c r="DP245" s="77" t="s">
        <v>149</v>
      </c>
      <c r="DQ245" s="77" t="s">
        <v>148</v>
      </c>
      <c r="DR245" s="77" t="s">
        <v>149</v>
      </c>
      <c r="DS245" s="77" t="s">
        <v>148</v>
      </c>
      <c r="DT245" s="77" t="s">
        <v>149</v>
      </c>
      <c r="DU245" s="77" t="s">
        <v>149</v>
      </c>
      <c r="DV245" s="77" t="s">
        <v>148</v>
      </c>
      <c r="DW245" s="77" t="s">
        <v>149</v>
      </c>
      <c r="DX245" s="77" t="s">
        <v>149</v>
      </c>
      <c r="DY245" s="77" t="s">
        <v>149</v>
      </c>
      <c r="DZ245" s="77" t="s">
        <v>149</v>
      </c>
      <c r="EA245" s="77" t="s">
        <v>149</v>
      </c>
      <c r="EB245" s="77" t="s">
        <v>148</v>
      </c>
      <c r="EC245" s="77" t="s">
        <v>149</v>
      </c>
      <c r="ED245" s="77" t="s">
        <v>148</v>
      </c>
      <c r="EE245" s="77" t="s">
        <v>149</v>
      </c>
      <c r="EF245" s="77" t="s">
        <v>149</v>
      </c>
      <c r="EG245" s="77" t="s">
        <v>149</v>
      </c>
      <c r="EH245" s="77" t="s">
        <v>149</v>
      </c>
      <c r="EI245" s="77" t="s">
        <v>149</v>
      </c>
      <c r="EJ245" s="77" t="s">
        <v>149</v>
      </c>
      <c r="EK245" s="77" t="s">
        <v>149</v>
      </c>
      <c r="EL245" s="77" t="s">
        <v>2064</v>
      </c>
      <c r="EM245" s="77" t="s">
        <v>2065</v>
      </c>
      <c r="EN245" s="77" t="s">
        <v>2066</v>
      </c>
      <c r="EO245" s="77" t="s">
        <v>2067</v>
      </c>
      <c r="EP245" s="77" t="s">
        <v>2068</v>
      </c>
      <c r="EQ245" s="77" t="s">
        <v>2069</v>
      </c>
      <c r="ER245" s="77" t="s">
        <v>2070</v>
      </c>
      <c r="ES245" s="77" t="s">
        <v>2071</v>
      </c>
    </row>
    <row r="246" spans="1:149" s="2" customFormat="1" ht="22.5" customHeight="1" x14ac:dyDescent="0.35">
      <c r="A246" s="29">
        <v>244</v>
      </c>
      <c r="B246" s="77" t="s">
        <v>2072</v>
      </c>
      <c r="C246" s="78" t="s">
        <v>2073</v>
      </c>
      <c r="D246" s="77" t="s">
        <v>846</v>
      </c>
      <c r="E246" s="77" t="s">
        <v>2041</v>
      </c>
      <c r="F246" s="77">
        <v>50</v>
      </c>
      <c r="G246" s="77">
        <v>3</v>
      </c>
      <c r="H246" s="77" t="s">
        <v>157</v>
      </c>
      <c r="I246" s="77" t="s">
        <v>172</v>
      </c>
      <c r="J246" s="79">
        <v>6500000</v>
      </c>
      <c r="K246" s="79">
        <v>6000000</v>
      </c>
      <c r="L246" s="77" t="s">
        <v>370</v>
      </c>
      <c r="M246" s="77" t="s">
        <v>147</v>
      </c>
      <c r="N246" s="77">
        <v>520</v>
      </c>
      <c r="O246" s="77" t="s">
        <v>234</v>
      </c>
      <c r="P246" s="77">
        <v>15</v>
      </c>
      <c r="Q246" s="77" t="s">
        <v>2074</v>
      </c>
      <c r="R246" s="77" t="s">
        <v>149</v>
      </c>
      <c r="S246" s="77" t="s">
        <v>148</v>
      </c>
      <c r="T246" s="77" t="s">
        <v>159</v>
      </c>
      <c r="U246" s="77" t="s">
        <v>149</v>
      </c>
      <c r="V246" s="77" t="s">
        <v>203</v>
      </c>
      <c r="W246" s="77" t="s">
        <v>149</v>
      </c>
      <c r="X246" s="77" t="s">
        <v>149</v>
      </c>
      <c r="Y246" s="77" t="s">
        <v>148</v>
      </c>
      <c r="Z246" s="77" t="s">
        <v>851</v>
      </c>
      <c r="AA246" s="77" t="s">
        <v>148</v>
      </c>
      <c r="AB246" s="77" t="s">
        <v>149</v>
      </c>
      <c r="AC246" s="77" t="s">
        <v>148</v>
      </c>
      <c r="AD246" s="77" t="s">
        <v>149</v>
      </c>
      <c r="AE246" s="77" t="s">
        <v>203</v>
      </c>
      <c r="AF246" s="77" t="s">
        <v>149</v>
      </c>
      <c r="AG246" s="77" t="s">
        <v>148</v>
      </c>
      <c r="AH246" s="77" t="s">
        <v>149</v>
      </c>
      <c r="AI246" s="77" t="s">
        <v>148</v>
      </c>
      <c r="AJ246" s="77" t="s">
        <v>149</v>
      </c>
      <c r="AK246" s="77" t="s">
        <v>148</v>
      </c>
      <c r="AL246" s="77" t="s">
        <v>149</v>
      </c>
      <c r="AM246" s="77" t="s">
        <v>148</v>
      </c>
      <c r="AN246" s="77" t="s">
        <v>149</v>
      </c>
      <c r="AO246" s="77" t="s">
        <v>148</v>
      </c>
      <c r="AP246" s="77" t="s">
        <v>149</v>
      </c>
      <c r="AQ246" s="77" t="s">
        <v>149</v>
      </c>
      <c r="AR246" s="77" t="s">
        <v>148</v>
      </c>
      <c r="AS246" s="77" t="s">
        <v>159</v>
      </c>
      <c r="AT246" s="77" t="s">
        <v>203</v>
      </c>
      <c r="AU246" s="77" t="s">
        <v>149</v>
      </c>
      <c r="AV246" s="77" t="s">
        <v>148</v>
      </c>
      <c r="AW246" s="77" t="s">
        <v>149</v>
      </c>
      <c r="AX246" s="77" t="s">
        <v>159</v>
      </c>
      <c r="AY246" s="77" t="s">
        <v>148</v>
      </c>
      <c r="AZ246" s="77" t="s">
        <v>149</v>
      </c>
      <c r="BA246" s="77" t="s">
        <v>148</v>
      </c>
      <c r="BB246" s="77" t="s">
        <v>149</v>
      </c>
      <c r="BC246" s="60" t="s">
        <v>149</v>
      </c>
      <c r="BD246" s="77" t="s">
        <v>149</v>
      </c>
      <c r="BE246" s="77" t="s">
        <v>149</v>
      </c>
      <c r="BF246" s="77" t="s">
        <v>148</v>
      </c>
      <c r="BG246" s="77" t="s">
        <v>149</v>
      </c>
      <c r="BH246" s="77" t="s">
        <v>149</v>
      </c>
      <c r="BI246" s="77" t="s">
        <v>148</v>
      </c>
      <c r="BJ246" s="77" t="s">
        <v>149</v>
      </c>
      <c r="BK246" s="77" t="s">
        <v>149</v>
      </c>
      <c r="BL246" s="77" t="s">
        <v>203</v>
      </c>
      <c r="BM246" s="77" t="s">
        <v>148</v>
      </c>
      <c r="BN246" s="77" t="s">
        <v>149</v>
      </c>
      <c r="BO246" s="77" t="s">
        <v>149</v>
      </c>
      <c r="BP246" s="77" t="s">
        <v>148</v>
      </c>
      <c r="BQ246" s="77" t="s">
        <v>149</v>
      </c>
      <c r="BR246" s="80" t="s">
        <v>148</v>
      </c>
      <c r="BS246" s="77" t="s">
        <v>149</v>
      </c>
      <c r="BT246" s="77" t="s">
        <v>149</v>
      </c>
      <c r="BU246" s="77" t="s">
        <v>149</v>
      </c>
      <c r="BV246" s="77" t="s">
        <v>149</v>
      </c>
      <c r="BW246" s="77" t="s">
        <v>149</v>
      </c>
      <c r="BX246" s="77" t="s">
        <v>149</v>
      </c>
      <c r="BY246" s="77" t="s">
        <v>149</v>
      </c>
      <c r="BZ246" s="77" t="s">
        <v>148</v>
      </c>
      <c r="CA246" s="77" t="s">
        <v>149</v>
      </c>
      <c r="CB246" s="77" t="s">
        <v>149</v>
      </c>
      <c r="CC246" s="77" t="s">
        <v>149</v>
      </c>
      <c r="CD246" s="77" t="s">
        <v>149</v>
      </c>
      <c r="CE246" s="77" t="s">
        <v>149</v>
      </c>
      <c r="CF246" s="77" t="s">
        <v>148</v>
      </c>
      <c r="CG246" s="77" t="s">
        <v>149</v>
      </c>
      <c r="CH246" s="77" t="s">
        <v>148</v>
      </c>
      <c r="CI246" s="77" t="s">
        <v>149</v>
      </c>
      <c r="CJ246" s="77" t="s">
        <v>148</v>
      </c>
      <c r="CK246" s="77" t="s">
        <v>149</v>
      </c>
      <c r="CL246" s="77" t="s">
        <v>148</v>
      </c>
      <c r="CM246" s="77" t="s">
        <v>149</v>
      </c>
      <c r="CN246" s="77" t="s">
        <v>148</v>
      </c>
      <c r="CO246" s="77" t="s">
        <v>149</v>
      </c>
      <c r="CP246" s="77" t="s">
        <v>148</v>
      </c>
      <c r="CQ246" s="77" t="s">
        <v>149</v>
      </c>
      <c r="CR246" s="77" t="s">
        <v>148</v>
      </c>
      <c r="CS246" s="77" t="s">
        <v>149</v>
      </c>
      <c r="CT246" s="77" t="s">
        <v>148</v>
      </c>
      <c r="CU246" s="77" t="s">
        <v>149</v>
      </c>
      <c r="CV246" s="77" t="s">
        <v>148</v>
      </c>
      <c r="CW246" s="77" t="s">
        <v>149</v>
      </c>
      <c r="CX246" s="77" t="s">
        <v>148</v>
      </c>
      <c r="CY246" s="77" t="s">
        <v>149</v>
      </c>
      <c r="CZ246" s="77" t="s">
        <v>148</v>
      </c>
      <c r="DA246" s="77" t="s">
        <v>149</v>
      </c>
      <c r="DB246" s="77" t="s">
        <v>149</v>
      </c>
      <c r="DC246" s="77" t="s">
        <v>148</v>
      </c>
      <c r="DD246" s="77" t="s">
        <v>149</v>
      </c>
      <c r="DE246" s="77" t="s">
        <v>149</v>
      </c>
      <c r="DF246" s="77" t="s">
        <v>149</v>
      </c>
      <c r="DG246" s="77" t="s">
        <v>148</v>
      </c>
      <c r="DH246" s="77" t="s">
        <v>149</v>
      </c>
      <c r="DI246" s="77" t="s">
        <v>148</v>
      </c>
      <c r="DJ246" s="77" t="s">
        <v>149</v>
      </c>
      <c r="DK246" s="77" t="s">
        <v>149</v>
      </c>
      <c r="DL246" s="77" t="s">
        <v>148</v>
      </c>
      <c r="DM246" s="77" t="s">
        <v>149</v>
      </c>
      <c r="DN246" s="77" t="s">
        <v>148</v>
      </c>
      <c r="DO246" s="77" t="s">
        <v>149</v>
      </c>
      <c r="DP246" s="77" t="s">
        <v>148</v>
      </c>
      <c r="DQ246" s="77" t="s">
        <v>149</v>
      </c>
      <c r="DR246" s="77" t="s">
        <v>149</v>
      </c>
      <c r="DS246" s="77" t="s">
        <v>149</v>
      </c>
      <c r="DT246" s="77" t="s">
        <v>148</v>
      </c>
      <c r="DU246" s="77" t="s">
        <v>149</v>
      </c>
      <c r="DV246" s="77" t="s">
        <v>149</v>
      </c>
      <c r="DW246" s="77" t="s">
        <v>148</v>
      </c>
      <c r="DX246" s="77" t="s">
        <v>149</v>
      </c>
      <c r="DY246" s="77" t="s">
        <v>148</v>
      </c>
      <c r="DZ246" s="77" t="s">
        <v>149</v>
      </c>
      <c r="EA246" s="77" t="s">
        <v>148</v>
      </c>
      <c r="EB246" s="77" t="s">
        <v>149</v>
      </c>
      <c r="EC246" s="77" t="s">
        <v>148</v>
      </c>
      <c r="ED246" s="77" t="s">
        <v>149</v>
      </c>
      <c r="EE246" s="77" t="s">
        <v>148</v>
      </c>
      <c r="EF246" s="77" t="s">
        <v>149</v>
      </c>
      <c r="EG246" s="77" t="s">
        <v>148</v>
      </c>
      <c r="EH246" s="77" t="s">
        <v>149</v>
      </c>
      <c r="EI246" s="77" t="s">
        <v>148</v>
      </c>
      <c r="EJ246" s="77" t="s">
        <v>149</v>
      </c>
      <c r="EK246" s="77" t="s">
        <v>148</v>
      </c>
      <c r="EL246" s="77" t="s">
        <v>2075</v>
      </c>
      <c r="EM246" s="77" t="s">
        <v>2076</v>
      </c>
      <c r="EN246" s="77" t="s">
        <v>2077</v>
      </c>
      <c r="EO246" s="77" t="s">
        <v>2078</v>
      </c>
      <c r="EP246" s="77" t="s">
        <v>2079</v>
      </c>
      <c r="EQ246" s="77" t="s">
        <v>2080</v>
      </c>
      <c r="ER246" s="77" t="s">
        <v>2081</v>
      </c>
      <c r="ES246" s="77" t="s">
        <v>2082</v>
      </c>
    </row>
    <row r="247" spans="1:149" s="2" customFormat="1" ht="22.5" customHeight="1" x14ac:dyDescent="0.35">
      <c r="A247" s="29">
        <v>245</v>
      </c>
      <c r="B247" s="77" t="s">
        <v>2083</v>
      </c>
      <c r="C247" s="78" t="s">
        <v>2084</v>
      </c>
      <c r="D247" s="77" t="s">
        <v>846</v>
      </c>
      <c r="E247" s="77" t="s">
        <v>2041</v>
      </c>
      <c r="F247" s="77">
        <v>45</v>
      </c>
      <c r="G247" s="77">
        <v>5</v>
      </c>
      <c r="H247" s="77" t="s">
        <v>157</v>
      </c>
      <c r="I247" s="77" t="s">
        <v>172</v>
      </c>
      <c r="J247" s="79">
        <v>5500000</v>
      </c>
      <c r="K247" s="79">
        <v>4900000</v>
      </c>
      <c r="L247" s="77" t="s">
        <v>255</v>
      </c>
      <c r="M247" s="77" t="s">
        <v>147</v>
      </c>
      <c r="N247" s="77">
        <v>396</v>
      </c>
      <c r="O247" s="77" t="s">
        <v>212</v>
      </c>
      <c r="P247" s="77">
        <v>9</v>
      </c>
      <c r="Q247" s="77" t="s">
        <v>175</v>
      </c>
      <c r="R247" s="77" t="s">
        <v>149</v>
      </c>
      <c r="S247" s="77" t="s">
        <v>148</v>
      </c>
      <c r="T247" s="77" t="s">
        <v>159</v>
      </c>
      <c r="U247" s="77" t="s">
        <v>203</v>
      </c>
      <c r="V247" s="77" t="s">
        <v>149</v>
      </c>
      <c r="W247" s="77" t="s">
        <v>203</v>
      </c>
      <c r="X247" s="77" t="s">
        <v>149</v>
      </c>
      <c r="Y247" s="77" t="s">
        <v>148</v>
      </c>
      <c r="Z247" s="77" t="s">
        <v>851</v>
      </c>
      <c r="AA247" s="77" t="s">
        <v>148</v>
      </c>
      <c r="AB247" s="77" t="s">
        <v>149</v>
      </c>
      <c r="AC247" s="77" t="s">
        <v>149</v>
      </c>
      <c r="AD247" s="77" t="s">
        <v>149</v>
      </c>
      <c r="AE247" s="77" t="s">
        <v>149</v>
      </c>
      <c r="AF247" s="77" t="s">
        <v>149</v>
      </c>
      <c r="AG247" s="77" t="s">
        <v>149</v>
      </c>
      <c r="AH247" s="77" t="s">
        <v>149</v>
      </c>
      <c r="AI247" s="77" t="s">
        <v>149</v>
      </c>
      <c r="AJ247" s="77" t="s">
        <v>149</v>
      </c>
      <c r="AK247" s="77" t="s">
        <v>148</v>
      </c>
      <c r="AL247" s="77" t="s">
        <v>149</v>
      </c>
      <c r="AM247" s="77" t="s">
        <v>149</v>
      </c>
      <c r="AN247" s="77" t="s">
        <v>160</v>
      </c>
      <c r="AO247" s="77" t="s">
        <v>149</v>
      </c>
      <c r="AP247" s="77" t="s">
        <v>149</v>
      </c>
      <c r="AQ247" s="77" t="s">
        <v>149</v>
      </c>
      <c r="AR247" s="77" t="s">
        <v>149</v>
      </c>
      <c r="AS247" s="77" t="s">
        <v>159</v>
      </c>
      <c r="AT247" s="77" t="s">
        <v>203</v>
      </c>
      <c r="AU247" s="77" t="s">
        <v>149</v>
      </c>
      <c r="AV247" s="77" t="s">
        <v>148</v>
      </c>
      <c r="AW247" s="77" t="s">
        <v>149</v>
      </c>
      <c r="AX247" s="77" t="s">
        <v>203</v>
      </c>
      <c r="AY247" s="77" t="s">
        <v>149</v>
      </c>
      <c r="AZ247" s="77" t="s">
        <v>148</v>
      </c>
      <c r="BA247" s="77" t="s">
        <v>149</v>
      </c>
      <c r="BB247" s="77" t="s">
        <v>149</v>
      </c>
      <c r="BC247" s="60" t="s">
        <v>149</v>
      </c>
      <c r="BD247" s="77" t="s">
        <v>149</v>
      </c>
      <c r="BE247" s="77" t="s">
        <v>149</v>
      </c>
      <c r="BF247" s="77" t="s">
        <v>148</v>
      </c>
      <c r="BG247" s="77" t="s">
        <v>149</v>
      </c>
      <c r="BH247" s="77" t="s">
        <v>149</v>
      </c>
      <c r="BI247" s="77" t="s">
        <v>149</v>
      </c>
      <c r="BJ247" s="77" t="s">
        <v>149</v>
      </c>
      <c r="BK247" s="77" t="s">
        <v>203</v>
      </c>
      <c r="BL247" s="77" t="s">
        <v>149</v>
      </c>
      <c r="BM247" s="77" t="s">
        <v>149</v>
      </c>
      <c r="BN247" s="77" t="s">
        <v>149</v>
      </c>
      <c r="BO247" s="77" t="s">
        <v>149</v>
      </c>
      <c r="BP247" s="77" t="s">
        <v>148</v>
      </c>
      <c r="BQ247" s="77" t="s">
        <v>149</v>
      </c>
      <c r="BR247" s="80" t="s">
        <v>148</v>
      </c>
      <c r="BS247" s="77" t="s">
        <v>149</v>
      </c>
      <c r="BT247" s="77" t="s">
        <v>148</v>
      </c>
      <c r="BU247" s="77" t="s">
        <v>149</v>
      </c>
      <c r="BV247" s="77" t="s">
        <v>148</v>
      </c>
      <c r="BW247" s="77" t="s">
        <v>149</v>
      </c>
      <c r="BX247" s="77" t="s">
        <v>149</v>
      </c>
      <c r="BY247" s="77" t="s">
        <v>148</v>
      </c>
      <c r="BZ247" s="77" t="s">
        <v>149</v>
      </c>
      <c r="CA247" s="77" t="s">
        <v>148</v>
      </c>
      <c r="CB247" s="77" t="s">
        <v>149</v>
      </c>
      <c r="CC247" s="77" t="s">
        <v>149</v>
      </c>
      <c r="CD247" s="77" t="s">
        <v>149</v>
      </c>
      <c r="CE247" s="77" t="s">
        <v>149</v>
      </c>
      <c r="CF247" s="77" t="s">
        <v>149</v>
      </c>
      <c r="CG247" s="77" t="s">
        <v>203</v>
      </c>
      <c r="CH247" s="77" t="s">
        <v>149</v>
      </c>
      <c r="CI247" s="77" t="s">
        <v>149</v>
      </c>
      <c r="CJ247" s="77" t="s">
        <v>149</v>
      </c>
      <c r="CK247" s="77" t="s">
        <v>148</v>
      </c>
      <c r="CL247" s="77" t="s">
        <v>149</v>
      </c>
      <c r="CM247" s="77" t="s">
        <v>149</v>
      </c>
      <c r="CN247" s="77" t="s">
        <v>148</v>
      </c>
      <c r="CO247" s="77" t="s">
        <v>149</v>
      </c>
      <c r="CP247" s="77" t="s">
        <v>148</v>
      </c>
      <c r="CQ247" s="77" t="s">
        <v>149</v>
      </c>
      <c r="CR247" s="77" t="s">
        <v>149</v>
      </c>
      <c r="CS247" s="77" t="s">
        <v>149</v>
      </c>
      <c r="CT247" s="77" t="s">
        <v>149</v>
      </c>
      <c r="CU247" s="77" t="s">
        <v>149</v>
      </c>
      <c r="CV247" s="77" t="s">
        <v>149</v>
      </c>
      <c r="CW247" s="77" t="s">
        <v>149</v>
      </c>
      <c r="CX247" s="77" t="s">
        <v>148</v>
      </c>
      <c r="CY247" s="77" t="s">
        <v>149</v>
      </c>
      <c r="CZ247" s="77" t="s">
        <v>148</v>
      </c>
      <c r="DA247" s="77" t="s">
        <v>203</v>
      </c>
      <c r="DB247" s="77" t="s">
        <v>149</v>
      </c>
      <c r="DC247" s="77" t="s">
        <v>149</v>
      </c>
      <c r="DD247" s="77" t="s">
        <v>149</v>
      </c>
      <c r="DE247" s="77" t="s">
        <v>149</v>
      </c>
      <c r="DF247" s="77" t="s">
        <v>149</v>
      </c>
      <c r="DG247" s="77" t="s">
        <v>149</v>
      </c>
      <c r="DH247" s="77" t="s">
        <v>149</v>
      </c>
      <c r="DI247" s="77" t="s">
        <v>149</v>
      </c>
      <c r="DJ247" s="77" t="s">
        <v>160</v>
      </c>
      <c r="DK247" s="77" t="s">
        <v>149</v>
      </c>
      <c r="DL247" s="77" t="s">
        <v>149</v>
      </c>
      <c r="DM247" s="77" t="s">
        <v>149</v>
      </c>
      <c r="DN247" s="77" t="s">
        <v>149</v>
      </c>
      <c r="DO247" s="77" t="s">
        <v>149</v>
      </c>
      <c r="DP247" s="77" t="s">
        <v>149</v>
      </c>
      <c r="DQ247" s="77" t="s">
        <v>149</v>
      </c>
      <c r="DR247" s="77" t="s">
        <v>149</v>
      </c>
      <c r="DS247" s="77" t="s">
        <v>149</v>
      </c>
      <c r="DT247" s="77" t="s">
        <v>149</v>
      </c>
      <c r="DU247" s="77" t="s">
        <v>149</v>
      </c>
      <c r="DV247" s="77" t="s">
        <v>149</v>
      </c>
      <c r="DW247" s="77" t="s">
        <v>149</v>
      </c>
      <c r="DX247" s="77" t="s">
        <v>148</v>
      </c>
      <c r="DY247" s="77" t="s">
        <v>149</v>
      </c>
      <c r="DZ247" s="77" t="s">
        <v>149</v>
      </c>
      <c r="EA247" s="77" t="s">
        <v>148</v>
      </c>
      <c r="EB247" s="77" t="s">
        <v>149</v>
      </c>
      <c r="EC247" s="77" t="s">
        <v>148</v>
      </c>
      <c r="ED247" s="77" t="s">
        <v>149</v>
      </c>
      <c r="EE247" s="77" t="s">
        <v>148</v>
      </c>
      <c r="EF247" s="77" t="s">
        <v>149</v>
      </c>
      <c r="EG247" s="77" t="s">
        <v>148</v>
      </c>
      <c r="EH247" s="77" t="s">
        <v>149</v>
      </c>
      <c r="EI247" s="77" t="s">
        <v>148</v>
      </c>
      <c r="EJ247" s="77" t="s">
        <v>149</v>
      </c>
      <c r="EK247" s="77" t="s">
        <v>148</v>
      </c>
      <c r="EL247" s="77" t="s">
        <v>2085</v>
      </c>
      <c r="EM247" s="77" t="s">
        <v>2086</v>
      </c>
      <c r="EN247" s="77" t="s">
        <v>2087</v>
      </c>
      <c r="EO247" s="77" t="s">
        <v>2088</v>
      </c>
      <c r="EP247" s="77" t="s">
        <v>2089</v>
      </c>
      <c r="EQ247" s="77" t="s">
        <v>2090</v>
      </c>
      <c r="ER247" s="77" t="s">
        <v>2091</v>
      </c>
      <c r="ES247" s="77" t="s">
        <v>2092</v>
      </c>
    </row>
    <row r="248" spans="1:149" s="2" customFormat="1" ht="22.5" customHeight="1" x14ac:dyDescent="0.35">
      <c r="A248" s="29">
        <v>246</v>
      </c>
      <c r="B248" s="77" t="s">
        <v>1192</v>
      </c>
      <c r="C248" s="78" t="s">
        <v>2093</v>
      </c>
      <c r="D248" s="77" t="s">
        <v>846</v>
      </c>
      <c r="E248" s="77" t="s">
        <v>2041</v>
      </c>
      <c r="F248" s="77">
        <v>42</v>
      </c>
      <c r="G248" s="77">
        <v>5</v>
      </c>
      <c r="H248" s="77" t="s">
        <v>157</v>
      </c>
      <c r="I248" s="77" t="s">
        <v>210</v>
      </c>
      <c r="J248" s="79">
        <v>4500000</v>
      </c>
      <c r="K248" s="79">
        <v>4000000</v>
      </c>
      <c r="L248" s="77" t="s">
        <v>255</v>
      </c>
      <c r="M248" s="186" t="s">
        <v>147</v>
      </c>
      <c r="N248" s="77">
        <v>350</v>
      </c>
      <c r="O248" s="77" t="s">
        <v>1641</v>
      </c>
      <c r="P248" s="77">
        <v>10</v>
      </c>
      <c r="Q248" s="77" t="s">
        <v>175</v>
      </c>
      <c r="R248" s="77" t="s">
        <v>149</v>
      </c>
      <c r="S248" s="77" t="s">
        <v>148</v>
      </c>
      <c r="T248" s="77" t="s">
        <v>159</v>
      </c>
      <c r="U248" s="77" t="s">
        <v>203</v>
      </c>
      <c r="V248" s="77" t="s">
        <v>149</v>
      </c>
      <c r="W248" s="77" t="s">
        <v>149</v>
      </c>
      <c r="X248" s="77" t="s">
        <v>149</v>
      </c>
      <c r="Y248" s="77" t="s">
        <v>149</v>
      </c>
      <c r="Z248" s="77" t="s">
        <v>851</v>
      </c>
      <c r="AA248" s="77" t="s">
        <v>149</v>
      </c>
      <c r="AB248" s="77" t="s">
        <v>203</v>
      </c>
      <c r="AC248" s="77" t="s">
        <v>149</v>
      </c>
      <c r="AD248" s="77" t="s">
        <v>203</v>
      </c>
      <c r="AE248" s="77" t="s">
        <v>149</v>
      </c>
      <c r="AF248" s="77" t="s">
        <v>149</v>
      </c>
      <c r="AG248" s="77" t="s">
        <v>149</v>
      </c>
      <c r="AH248" s="77" t="s">
        <v>203</v>
      </c>
      <c r="AI248" s="77" t="s">
        <v>149</v>
      </c>
      <c r="AJ248" s="77" t="s">
        <v>149</v>
      </c>
      <c r="AK248" s="77" t="s">
        <v>148</v>
      </c>
      <c r="AL248" s="77" t="s">
        <v>149</v>
      </c>
      <c r="AM248" s="77" t="s">
        <v>149</v>
      </c>
      <c r="AN248" s="77" t="s">
        <v>149</v>
      </c>
      <c r="AO248" s="77" t="s">
        <v>149</v>
      </c>
      <c r="AP248" s="77" t="s">
        <v>149</v>
      </c>
      <c r="AQ248" s="77" t="s">
        <v>149</v>
      </c>
      <c r="AR248" s="77" t="s">
        <v>149</v>
      </c>
      <c r="AS248" s="77" t="s">
        <v>203</v>
      </c>
      <c r="AT248" s="77" t="s">
        <v>149</v>
      </c>
      <c r="AU248" s="77" t="s">
        <v>149</v>
      </c>
      <c r="AV248" s="77" t="s">
        <v>203</v>
      </c>
      <c r="AW248" s="77" t="s">
        <v>149</v>
      </c>
      <c r="AX248" s="77" t="s">
        <v>159</v>
      </c>
      <c r="AY248" s="77" t="s">
        <v>148</v>
      </c>
      <c r="AZ248" s="77" t="s">
        <v>149</v>
      </c>
      <c r="BA248" s="77" t="s">
        <v>148</v>
      </c>
      <c r="BB248" s="77" t="s">
        <v>149</v>
      </c>
      <c r="BC248" s="60" t="s">
        <v>149</v>
      </c>
      <c r="BD248" s="77" t="s">
        <v>149</v>
      </c>
      <c r="BE248" s="77" t="s">
        <v>149</v>
      </c>
      <c r="BF248" s="77" t="s">
        <v>149</v>
      </c>
      <c r="BG248" s="77" t="s">
        <v>148</v>
      </c>
      <c r="BH248" s="77" t="s">
        <v>149</v>
      </c>
      <c r="BI248" s="77" t="s">
        <v>149</v>
      </c>
      <c r="BJ248" s="77" t="s">
        <v>149</v>
      </c>
      <c r="BK248" s="77" t="s">
        <v>203</v>
      </c>
      <c r="BL248" s="77" t="s">
        <v>149</v>
      </c>
      <c r="BM248" s="77" t="s">
        <v>149</v>
      </c>
      <c r="BN248" s="77"/>
      <c r="BO248" s="77"/>
      <c r="BP248" s="77"/>
      <c r="BQ248" s="77"/>
      <c r="BR248" s="80"/>
      <c r="BS248" s="77"/>
      <c r="BT248" s="77"/>
      <c r="BU248" s="77"/>
      <c r="BV248" s="77"/>
      <c r="BW248" s="77" t="s">
        <v>149</v>
      </c>
      <c r="BX248" s="77" t="s">
        <v>149</v>
      </c>
      <c r="BY248" s="77" t="s">
        <v>149</v>
      </c>
      <c r="BZ248" s="77" t="s">
        <v>148</v>
      </c>
      <c r="CA248" s="77" t="s">
        <v>149</v>
      </c>
      <c r="CB248" s="77" t="s">
        <v>149</v>
      </c>
      <c r="CC248" s="77" t="s">
        <v>203</v>
      </c>
      <c r="CD248" s="77" t="s">
        <v>149</v>
      </c>
      <c r="CE248" s="77" t="s">
        <v>149</v>
      </c>
      <c r="CF248" s="77" t="s">
        <v>148</v>
      </c>
      <c r="CG248" s="77" t="s">
        <v>149</v>
      </c>
      <c r="CH248" s="77" t="s">
        <v>148</v>
      </c>
      <c r="CI248" s="77" t="s">
        <v>149</v>
      </c>
      <c r="CJ248" s="77" t="s">
        <v>148</v>
      </c>
      <c r="CK248" s="77" t="s">
        <v>149</v>
      </c>
      <c r="CL248" s="77" t="s">
        <v>149</v>
      </c>
      <c r="CM248" s="77" t="s">
        <v>149</v>
      </c>
      <c r="CN248" s="77" t="s">
        <v>149</v>
      </c>
      <c r="CO248" s="77" t="s">
        <v>149</v>
      </c>
      <c r="CP248" s="77" t="s">
        <v>149</v>
      </c>
      <c r="CQ248" s="77" t="s">
        <v>149</v>
      </c>
      <c r="CR248" s="77" t="s">
        <v>149</v>
      </c>
      <c r="CS248" s="77" t="s">
        <v>149</v>
      </c>
      <c r="CT248" s="77" t="s">
        <v>148</v>
      </c>
      <c r="CU248" s="77" t="s">
        <v>149</v>
      </c>
      <c r="CV248" s="77" t="s">
        <v>149</v>
      </c>
      <c r="CW248" s="77" t="s">
        <v>149</v>
      </c>
      <c r="CX248" s="77" t="s">
        <v>149</v>
      </c>
      <c r="CY248" s="77" t="s">
        <v>149</v>
      </c>
      <c r="CZ248" s="77" t="s">
        <v>149</v>
      </c>
      <c r="DA248" s="77" t="s">
        <v>149</v>
      </c>
      <c r="DB248" s="77" t="s">
        <v>149</v>
      </c>
      <c r="DC248" s="77" t="s">
        <v>148</v>
      </c>
      <c r="DD248" s="77" t="s">
        <v>149</v>
      </c>
      <c r="DE248" s="77" t="s">
        <v>149</v>
      </c>
      <c r="DF248" s="77" t="s">
        <v>149</v>
      </c>
      <c r="DG248" s="77" t="s">
        <v>148</v>
      </c>
      <c r="DH248" s="77" t="s">
        <v>149</v>
      </c>
      <c r="DI248" s="77" t="s">
        <v>148</v>
      </c>
      <c r="DJ248" s="77" t="s">
        <v>149</v>
      </c>
      <c r="DK248" s="77" t="s">
        <v>149</v>
      </c>
      <c r="DL248" s="77" t="s">
        <v>149</v>
      </c>
      <c r="DM248" s="77" t="s">
        <v>149</v>
      </c>
      <c r="DN248" s="77" t="s">
        <v>148</v>
      </c>
      <c r="DO248" s="77" t="s">
        <v>149</v>
      </c>
      <c r="DP248" s="77" t="s">
        <v>149</v>
      </c>
      <c r="DQ248" s="77" t="s">
        <v>149</v>
      </c>
      <c r="DR248" s="77" t="s">
        <v>149</v>
      </c>
      <c r="DS248" s="77" t="s">
        <v>149</v>
      </c>
      <c r="DT248" s="77" t="s">
        <v>149</v>
      </c>
      <c r="DU248" s="77" t="s">
        <v>149</v>
      </c>
      <c r="DV248" s="77" t="s">
        <v>149</v>
      </c>
      <c r="DW248" s="77" t="s">
        <v>149</v>
      </c>
      <c r="DX248" s="77" t="s">
        <v>149</v>
      </c>
      <c r="DY248" s="77" t="s">
        <v>149</v>
      </c>
      <c r="DZ248" s="77" t="s">
        <v>149</v>
      </c>
      <c r="EA248" s="77" t="s">
        <v>149</v>
      </c>
      <c r="EB248" s="77" t="s">
        <v>149</v>
      </c>
      <c r="EC248" s="77" t="s">
        <v>149</v>
      </c>
      <c r="ED248" s="77" t="s">
        <v>149</v>
      </c>
      <c r="EE248" s="77" t="s">
        <v>149</v>
      </c>
      <c r="EF248" s="77" t="s">
        <v>149</v>
      </c>
      <c r="EG248" s="77" t="s">
        <v>149</v>
      </c>
      <c r="EH248" s="77" t="s">
        <v>149</v>
      </c>
      <c r="EI248" s="77" t="s">
        <v>149</v>
      </c>
      <c r="EJ248" s="77" t="s">
        <v>149</v>
      </c>
      <c r="EK248" s="77" t="s">
        <v>149</v>
      </c>
      <c r="EL248" s="77" t="s">
        <v>2094</v>
      </c>
      <c r="EM248" s="77" t="s">
        <v>2095</v>
      </c>
      <c r="EN248" s="77" t="s">
        <v>2096</v>
      </c>
      <c r="EO248" s="77" t="s">
        <v>2097</v>
      </c>
      <c r="EP248" s="77" t="s">
        <v>2098</v>
      </c>
      <c r="EQ248" s="77" t="s">
        <v>2099</v>
      </c>
      <c r="ER248" s="77" t="s">
        <v>2100</v>
      </c>
      <c r="ES248" s="77" t="s">
        <v>2101</v>
      </c>
    </row>
    <row r="249" spans="1:149" s="2" customFormat="1" ht="22.5" customHeight="1" x14ac:dyDescent="0.35">
      <c r="A249" s="29">
        <v>247</v>
      </c>
      <c r="B249" s="78" t="s">
        <v>2102</v>
      </c>
      <c r="C249" s="78" t="s">
        <v>2103</v>
      </c>
      <c r="D249" s="77" t="s">
        <v>846</v>
      </c>
      <c r="E249" s="77" t="s">
        <v>2041</v>
      </c>
      <c r="F249" s="77">
        <v>53</v>
      </c>
      <c r="G249" s="77">
        <v>5</v>
      </c>
      <c r="H249" s="77" t="s">
        <v>157</v>
      </c>
      <c r="I249" s="77" t="s">
        <v>172</v>
      </c>
      <c r="J249" s="79">
        <v>7000000</v>
      </c>
      <c r="K249" s="79">
        <v>6500000</v>
      </c>
      <c r="L249" s="77" t="s">
        <v>255</v>
      </c>
      <c r="M249" s="77" t="s">
        <v>147</v>
      </c>
      <c r="N249" s="77">
        <v>390</v>
      </c>
      <c r="O249" s="77" t="s">
        <v>234</v>
      </c>
      <c r="P249" s="77">
        <v>19</v>
      </c>
      <c r="Q249" s="77" t="s">
        <v>175</v>
      </c>
      <c r="R249" s="77" t="s">
        <v>149</v>
      </c>
      <c r="S249" s="77" t="s">
        <v>149</v>
      </c>
      <c r="T249" s="77" t="s">
        <v>149</v>
      </c>
      <c r="U249" s="77" t="s">
        <v>149</v>
      </c>
      <c r="V249" s="77" t="s">
        <v>149</v>
      </c>
      <c r="W249" s="77" t="s">
        <v>149</v>
      </c>
      <c r="X249" s="77" t="s">
        <v>149</v>
      </c>
      <c r="Y249" s="77" t="s">
        <v>149</v>
      </c>
      <c r="Z249" s="77" t="s">
        <v>149</v>
      </c>
      <c r="AA249" s="77" t="s">
        <v>149</v>
      </c>
      <c r="AB249" s="77" t="s">
        <v>149</v>
      </c>
      <c r="AC249" s="77" t="s">
        <v>149</v>
      </c>
      <c r="AD249" s="77" t="s">
        <v>149</v>
      </c>
      <c r="AE249" s="77" t="s">
        <v>149</v>
      </c>
      <c r="AF249" s="77" t="s">
        <v>149</v>
      </c>
      <c r="AG249" s="77" t="s">
        <v>149</v>
      </c>
      <c r="AH249" s="77" t="s">
        <v>149</v>
      </c>
      <c r="AI249" s="77" t="s">
        <v>149</v>
      </c>
      <c r="AJ249" s="77" t="s">
        <v>149</v>
      </c>
      <c r="AK249" s="77" t="s">
        <v>149</v>
      </c>
      <c r="AL249" s="77" t="s">
        <v>149</v>
      </c>
      <c r="AM249" s="77" t="s">
        <v>149</v>
      </c>
      <c r="AN249" s="77" t="s">
        <v>149</v>
      </c>
      <c r="AO249" s="77" t="s">
        <v>149</v>
      </c>
      <c r="AP249" s="77" t="s">
        <v>149</v>
      </c>
      <c r="AQ249" s="77" t="s">
        <v>149</v>
      </c>
      <c r="AR249" s="77" t="s">
        <v>149</v>
      </c>
      <c r="AS249" s="77" t="s">
        <v>149</v>
      </c>
      <c r="AT249" s="77" t="s">
        <v>149</v>
      </c>
      <c r="AU249" s="77" t="s">
        <v>149</v>
      </c>
      <c r="AV249" s="77" t="s">
        <v>149</v>
      </c>
      <c r="AW249" s="77" t="s">
        <v>149</v>
      </c>
      <c r="AX249" s="77" t="s">
        <v>149</v>
      </c>
      <c r="AY249" s="77" t="s">
        <v>149</v>
      </c>
      <c r="AZ249" s="77" t="s">
        <v>149</v>
      </c>
      <c r="BA249" s="77" t="s">
        <v>149</v>
      </c>
      <c r="BB249" s="77" t="s">
        <v>149</v>
      </c>
      <c r="BC249" s="60" t="s">
        <v>149</v>
      </c>
      <c r="BD249" s="77" t="s">
        <v>149</v>
      </c>
      <c r="BE249" s="77" t="s">
        <v>149</v>
      </c>
      <c r="BF249" s="77" t="s">
        <v>149</v>
      </c>
      <c r="BG249" s="77" t="s">
        <v>149</v>
      </c>
      <c r="BH249" s="77" t="s">
        <v>149</v>
      </c>
      <c r="BI249" s="77" t="s">
        <v>149</v>
      </c>
      <c r="BJ249" s="77" t="s">
        <v>149</v>
      </c>
      <c r="BK249" s="77" t="s">
        <v>149</v>
      </c>
      <c r="BL249" s="77" t="s">
        <v>149</v>
      </c>
      <c r="BM249" s="77" t="s">
        <v>149</v>
      </c>
      <c r="BN249" s="77" t="s">
        <v>149</v>
      </c>
      <c r="BO249" s="77" t="s">
        <v>149</v>
      </c>
      <c r="BP249" s="77" t="s">
        <v>149</v>
      </c>
      <c r="BQ249" s="77" t="s">
        <v>149</v>
      </c>
      <c r="BR249" s="77" t="s">
        <v>149</v>
      </c>
      <c r="BS249" s="77" t="s">
        <v>149</v>
      </c>
      <c r="BT249" s="77" t="s">
        <v>149</v>
      </c>
      <c r="BU249" s="77" t="s">
        <v>149</v>
      </c>
      <c r="BV249" s="77" t="s">
        <v>149</v>
      </c>
      <c r="BW249" s="77" t="s">
        <v>149</v>
      </c>
      <c r="BX249" s="77" t="s">
        <v>149</v>
      </c>
      <c r="BY249" s="77" t="s">
        <v>149</v>
      </c>
      <c r="BZ249" s="77" t="s">
        <v>149</v>
      </c>
      <c r="CA249" s="77" t="s">
        <v>149</v>
      </c>
      <c r="CB249" s="77" t="s">
        <v>149</v>
      </c>
      <c r="CC249" s="77" t="s">
        <v>149</v>
      </c>
      <c r="CD249" s="77" t="s">
        <v>149</v>
      </c>
      <c r="CE249" s="77" t="s">
        <v>149</v>
      </c>
      <c r="CF249" s="77" t="s">
        <v>149</v>
      </c>
      <c r="CG249" s="77" t="s">
        <v>149</v>
      </c>
      <c r="CH249" s="77" t="s">
        <v>149</v>
      </c>
      <c r="CI249" s="77" t="s">
        <v>149</v>
      </c>
      <c r="CJ249" s="77" t="s">
        <v>149</v>
      </c>
      <c r="CK249" s="77" t="s">
        <v>149</v>
      </c>
      <c r="CL249" s="77" t="s">
        <v>149</v>
      </c>
      <c r="CM249" s="77" t="s">
        <v>149</v>
      </c>
      <c r="CN249" s="77" t="s">
        <v>149</v>
      </c>
      <c r="CO249" s="77" t="s">
        <v>149</v>
      </c>
      <c r="CP249" s="77" t="s">
        <v>149</v>
      </c>
      <c r="CQ249" s="77" t="s">
        <v>149</v>
      </c>
      <c r="CR249" s="77" t="s">
        <v>149</v>
      </c>
      <c r="CS249" s="77" t="s">
        <v>149</v>
      </c>
      <c r="CT249" s="77" t="s">
        <v>149</v>
      </c>
      <c r="CU249" s="77" t="s">
        <v>149</v>
      </c>
      <c r="CV249" s="77" t="s">
        <v>149</v>
      </c>
      <c r="CW249" s="77" t="s">
        <v>149</v>
      </c>
      <c r="CX249" s="77" t="s">
        <v>149</v>
      </c>
      <c r="CY249" s="77" t="s">
        <v>149</v>
      </c>
      <c r="CZ249" s="77" t="s">
        <v>149</v>
      </c>
      <c r="DA249" s="77" t="s">
        <v>149</v>
      </c>
      <c r="DB249" s="77" t="s">
        <v>149</v>
      </c>
      <c r="DC249" s="77" t="s">
        <v>149</v>
      </c>
      <c r="DD249" s="77" t="s">
        <v>149</v>
      </c>
      <c r="DE249" s="77" t="s">
        <v>149</v>
      </c>
      <c r="DF249" s="77" t="s">
        <v>149</v>
      </c>
      <c r="DG249" s="77" t="s">
        <v>149</v>
      </c>
      <c r="DH249" s="77" t="s">
        <v>149</v>
      </c>
      <c r="DI249" s="77" t="s">
        <v>149</v>
      </c>
      <c r="DJ249" s="77" t="s">
        <v>149</v>
      </c>
      <c r="DK249" s="77" t="s">
        <v>149</v>
      </c>
      <c r="DL249" s="77" t="s">
        <v>149</v>
      </c>
      <c r="DM249" s="77" t="s">
        <v>149</v>
      </c>
      <c r="DN249" s="77" t="s">
        <v>149</v>
      </c>
      <c r="DO249" s="77" t="s">
        <v>149</v>
      </c>
      <c r="DP249" s="77" t="s">
        <v>149</v>
      </c>
      <c r="DQ249" s="77" t="s">
        <v>149</v>
      </c>
      <c r="DR249" s="77" t="s">
        <v>149</v>
      </c>
      <c r="DS249" s="77" t="s">
        <v>149</v>
      </c>
      <c r="DT249" s="77" t="s">
        <v>149</v>
      </c>
      <c r="DU249" s="77" t="s">
        <v>149</v>
      </c>
      <c r="DV249" s="77" t="s">
        <v>149</v>
      </c>
      <c r="DW249" s="77" t="s">
        <v>149</v>
      </c>
      <c r="DX249" s="77" t="s">
        <v>149</v>
      </c>
      <c r="DY249" s="77" t="s">
        <v>149</v>
      </c>
      <c r="DZ249" s="77" t="s">
        <v>149</v>
      </c>
      <c r="EA249" s="77" t="s">
        <v>149</v>
      </c>
      <c r="EB249" s="77" t="s">
        <v>149</v>
      </c>
      <c r="EC249" s="77" t="s">
        <v>149</v>
      </c>
      <c r="ED249" s="77" t="s">
        <v>149</v>
      </c>
      <c r="EE249" s="77" t="s">
        <v>149</v>
      </c>
      <c r="EF249" s="77" t="s">
        <v>149</v>
      </c>
      <c r="EG249" s="77" t="s">
        <v>149</v>
      </c>
      <c r="EH249" s="77" t="s">
        <v>149</v>
      </c>
      <c r="EI249" s="77" t="s">
        <v>149</v>
      </c>
      <c r="EJ249" s="77" t="s">
        <v>149</v>
      </c>
      <c r="EK249" s="77" t="s">
        <v>149</v>
      </c>
      <c r="EL249" s="77" t="s">
        <v>2104</v>
      </c>
      <c r="EM249" s="77" t="s">
        <v>2105</v>
      </c>
      <c r="EN249" s="77" t="s">
        <v>2106</v>
      </c>
      <c r="EO249" s="77" t="s">
        <v>2107</v>
      </c>
      <c r="EP249" s="77" t="s">
        <v>2108</v>
      </c>
      <c r="EQ249" s="77" t="s">
        <v>2109</v>
      </c>
      <c r="ER249" s="77" t="s">
        <v>2110</v>
      </c>
      <c r="ES249" s="77" t="s">
        <v>2111</v>
      </c>
    </row>
    <row r="250" spans="1:149" s="2" customFormat="1" ht="22.5" customHeight="1" x14ac:dyDescent="0.35">
      <c r="A250" s="29">
        <v>248</v>
      </c>
      <c r="B250" s="77" t="s">
        <v>2112</v>
      </c>
      <c r="C250" s="78" t="s">
        <v>2113</v>
      </c>
      <c r="D250" s="77" t="s">
        <v>846</v>
      </c>
      <c r="E250" s="77" t="s">
        <v>2041</v>
      </c>
      <c r="F250" s="77">
        <v>63</v>
      </c>
      <c r="G250" s="77">
        <v>3</v>
      </c>
      <c r="H250" s="77" t="s">
        <v>157</v>
      </c>
      <c r="I250" s="77" t="s">
        <v>158</v>
      </c>
      <c r="J250" s="79">
        <v>6500000</v>
      </c>
      <c r="K250" s="79">
        <v>5500000</v>
      </c>
      <c r="L250" s="77" t="s">
        <v>370</v>
      </c>
      <c r="M250" s="77" t="s">
        <v>147</v>
      </c>
      <c r="N250" s="77">
        <v>490</v>
      </c>
      <c r="O250" s="77" t="s">
        <v>234</v>
      </c>
      <c r="P250" s="77">
        <v>11</v>
      </c>
      <c r="Q250" s="77" t="s">
        <v>175</v>
      </c>
      <c r="R250" s="77" t="s">
        <v>149</v>
      </c>
      <c r="S250" s="77" t="s">
        <v>149</v>
      </c>
      <c r="T250" s="77" t="s">
        <v>203</v>
      </c>
      <c r="U250" s="77" t="s">
        <v>149</v>
      </c>
      <c r="V250" s="77" t="s">
        <v>149</v>
      </c>
      <c r="W250" s="77" t="s">
        <v>149</v>
      </c>
      <c r="X250" s="77" t="s">
        <v>149</v>
      </c>
      <c r="Y250" s="77" t="s">
        <v>149</v>
      </c>
      <c r="Z250" s="186" t="s">
        <v>149</v>
      </c>
      <c r="AA250" s="77" t="s">
        <v>149</v>
      </c>
      <c r="AB250" s="77" t="s">
        <v>149</v>
      </c>
      <c r="AC250" s="77" t="s">
        <v>149</v>
      </c>
      <c r="AD250" s="77" t="s">
        <v>149</v>
      </c>
      <c r="AE250" s="77" t="s">
        <v>149</v>
      </c>
      <c r="AF250" s="77" t="s">
        <v>149</v>
      </c>
      <c r="AG250" s="77" t="s">
        <v>149</v>
      </c>
      <c r="AH250" s="77" t="s">
        <v>149</v>
      </c>
      <c r="AI250" s="77" t="s">
        <v>149</v>
      </c>
      <c r="AJ250" s="77" t="s">
        <v>149</v>
      </c>
      <c r="AK250" s="77" t="s">
        <v>148</v>
      </c>
      <c r="AL250" s="77" t="s">
        <v>203</v>
      </c>
      <c r="AM250" s="77" t="s">
        <v>149</v>
      </c>
      <c r="AN250" s="77" t="s">
        <v>149</v>
      </c>
      <c r="AO250" s="77" t="s">
        <v>149</v>
      </c>
      <c r="AP250" s="77" t="s">
        <v>149</v>
      </c>
      <c r="AQ250" s="77" t="s">
        <v>149</v>
      </c>
      <c r="AR250" s="77" t="s">
        <v>149</v>
      </c>
      <c r="AS250" s="77" t="s">
        <v>159</v>
      </c>
      <c r="AT250" s="77" t="s">
        <v>149</v>
      </c>
      <c r="AU250" s="77" t="s">
        <v>203</v>
      </c>
      <c r="AV250" s="77" t="s">
        <v>203</v>
      </c>
      <c r="AW250" s="77" t="s">
        <v>149</v>
      </c>
      <c r="AX250" s="77" t="s">
        <v>159</v>
      </c>
      <c r="AY250" s="77" t="s">
        <v>149</v>
      </c>
      <c r="AZ250" s="77" t="s">
        <v>149</v>
      </c>
      <c r="BA250" s="77" t="s">
        <v>149</v>
      </c>
      <c r="BB250" s="77" t="s">
        <v>149</v>
      </c>
      <c r="BC250" s="60" t="s">
        <v>149</v>
      </c>
      <c r="BD250" s="77" t="s">
        <v>149</v>
      </c>
      <c r="BE250" s="77" t="s">
        <v>149</v>
      </c>
      <c r="BF250" s="77" t="s">
        <v>149</v>
      </c>
      <c r="BG250" s="77" t="s">
        <v>148</v>
      </c>
      <c r="BH250" s="77" t="s">
        <v>203</v>
      </c>
      <c r="BI250" s="77" t="s">
        <v>203</v>
      </c>
      <c r="BJ250" s="77" t="s">
        <v>203</v>
      </c>
      <c r="BK250" s="77" t="s">
        <v>203</v>
      </c>
      <c r="BL250" s="77" t="s">
        <v>149</v>
      </c>
      <c r="BM250" s="77" t="s">
        <v>149</v>
      </c>
      <c r="BN250" s="77" t="s">
        <v>149</v>
      </c>
      <c r="BO250" s="77" t="s">
        <v>149</v>
      </c>
      <c r="BP250" s="77" t="s">
        <v>149</v>
      </c>
      <c r="BQ250" s="77" t="s">
        <v>149</v>
      </c>
      <c r="BR250" s="80" t="s">
        <v>149</v>
      </c>
      <c r="BS250" s="77" t="s">
        <v>149</v>
      </c>
      <c r="BT250" s="77" t="s">
        <v>149</v>
      </c>
      <c r="BU250" s="77" t="s">
        <v>149</v>
      </c>
      <c r="BV250" s="77" t="s">
        <v>149</v>
      </c>
      <c r="BW250" s="77" t="s">
        <v>149</v>
      </c>
      <c r="BX250" s="77" t="s">
        <v>149</v>
      </c>
      <c r="BY250" s="77" t="s">
        <v>149</v>
      </c>
      <c r="BZ250" s="77" t="s">
        <v>149</v>
      </c>
      <c r="CA250" s="77" t="s">
        <v>149</v>
      </c>
      <c r="CB250" s="77" t="s">
        <v>149</v>
      </c>
      <c r="CC250" s="77" t="s">
        <v>149</v>
      </c>
      <c r="CD250" s="77" t="s">
        <v>149</v>
      </c>
      <c r="CE250" s="77" t="s">
        <v>149</v>
      </c>
      <c r="CF250" s="77" t="s">
        <v>149</v>
      </c>
      <c r="CG250" s="77" t="s">
        <v>149</v>
      </c>
      <c r="CH250" s="77" t="s">
        <v>149</v>
      </c>
      <c r="CI250" s="77" t="s">
        <v>149</v>
      </c>
      <c r="CJ250" s="77" t="s">
        <v>149</v>
      </c>
      <c r="CK250" s="77" t="s">
        <v>149</v>
      </c>
      <c r="CL250" s="77" t="s">
        <v>149</v>
      </c>
      <c r="CM250" s="77" t="s">
        <v>149</v>
      </c>
      <c r="CN250" s="77" t="s">
        <v>149</v>
      </c>
      <c r="CO250" s="77" t="s">
        <v>149</v>
      </c>
      <c r="CP250" s="77" t="s">
        <v>149</v>
      </c>
      <c r="CQ250" s="77" t="s">
        <v>149</v>
      </c>
      <c r="CR250" s="77" t="s">
        <v>149</v>
      </c>
      <c r="CS250" s="77" t="s">
        <v>149</v>
      </c>
      <c r="CT250" s="77" t="s">
        <v>149</v>
      </c>
      <c r="CU250" s="77" t="s">
        <v>149</v>
      </c>
      <c r="CV250" s="77" t="s">
        <v>149</v>
      </c>
      <c r="CW250" s="77" t="s">
        <v>149</v>
      </c>
      <c r="CX250" s="77" t="s">
        <v>149</v>
      </c>
      <c r="CY250" s="77" t="s">
        <v>149</v>
      </c>
      <c r="CZ250" s="77" t="s">
        <v>149</v>
      </c>
      <c r="DA250" s="77" t="s">
        <v>149</v>
      </c>
      <c r="DB250" s="77" t="s">
        <v>149</v>
      </c>
      <c r="DC250" s="77" t="s">
        <v>149</v>
      </c>
      <c r="DD250" s="77" t="s">
        <v>149</v>
      </c>
      <c r="DE250" s="77" t="s">
        <v>149</v>
      </c>
      <c r="DF250" s="77" t="s">
        <v>149</v>
      </c>
      <c r="DG250" s="77" t="s">
        <v>149</v>
      </c>
      <c r="DH250" s="77" t="s">
        <v>149</v>
      </c>
      <c r="DI250" s="77" t="s">
        <v>149</v>
      </c>
      <c r="DJ250" s="77" t="s">
        <v>149</v>
      </c>
      <c r="DK250" s="77" t="s">
        <v>149</v>
      </c>
      <c r="DL250" s="77" t="s">
        <v>149</v>
      </c>
      <c r="DM250" s="77" t="s">
        <v>149</v>
      </c>
      <c r="DN250" s="77" t="s">
        <v>149</v>
      </c>
      <c r="DO250" s="77" t="s">
        <v>149</v>
      </c>
      <c r="DP250" s="77" t="s">
        <v>843</v>
      </c>
      <c r="DQ250" s="77" t="s">
        <v>149</v>
      </c>
      <c r="DR250" s="77" t="s">
        <v>149</v>
      </c>
      <c r="DS250" s="77" t="s">
        <v>149</v>
      </c>
      <c r="DT250" s="77" t="s">
        <v>149</v>
      </c>
      <c r="DU250" s="77" t="s">
        <v>149</v>
      </c>
      <c r="DV250" s="77" t="s">
        <v>149</v>
      </c>
      <c r="DW250" s="77" t="s">
        <v>149</v>
      </c>
      <c r="DX250" s="77" t="s">
        <v>149</v>
      </c>
      <c r="DY250" s="77" t="s">
        <v>149</v>
      </c>
      <c r="DZ250" s="77" t="s">
        <v>149</v>
      </c>
      <c r="EA250" s="77" t="s">
        <v>149</v>
      </c>
      <c r="EB250" s="77" t="s">
        <v>149</v>
      </c>
      <c r="EC250" s="77" t="s">
        <v>149</v>
      </c>
      <c r="ED250" s="77" t="s">
        <v>149</v>
      </c>
      <c r="EE250" s="77" t="s">
        <v>149</v>
      </c>
      <c r="EF250" s="77" t="s">
        <v>149</v>
      </c>
      <c r="EG250" s="77" t="s">
        <v>149</v>
      </c>
      <c r="EH250" s="77" t="s">
        <v>149</v>
      </c>
      <c r="EI250" s="77" t="s">
        <v>149</v>
      </c>
      <c r="EJ250" s="77" t="s">
        <v>149</v>
      </c>
      <c r="EK250" s="77" t="s">
        <v>149</v>
      </c>
      <c r="EL250" s="77" t="s">
        <v>2114</v>
      </c>
      <c r="EM250" s="77" t="s">
        <v>2115</v>
      </c>
      <c r="EN250" s="77" t="s">
        <v>2116</v>
      </c>
      <c r="EO250" s="77" t="s">
        <v>2117</v>
      </c>
      <c r="EP250" s="77" t="s">
        <v>2118</v>
      </c>
      <c r="EQ250" s="77" t="s">
        <v>2119</v>
      </c>
      <c r="ER250" s="77" t="s">
        <v>2120</v>
      </c>
      <c r="ES250" s="77" t="s">
        <v>2121</v>
      </c>
    </row>
    <row r="251" spans="1:149" s="2" customFormat="1" ht="22.5" customHeight="1" x14ac:dyDescent="0.35">
      <c r="A251" s="29">
        <v>249</v>
      </c>
      <c r="B251" s="77" t="s">
        <v>2122</v>
      </c>
      <c r="C251" s="78" t="s">
        <v>2123</v>
      </c>
      <c r="D251" s="77" t="s">
        <v>846</v>
      </c>
      <c r="E251" s="77" t="s">
        <v>2041</v>
      </c>
      <c r="F251" s="77">
        <v>51</v>
      </c>
      <c r="G251" s="77">
        <v>5</v>
      </c>
      <c r="H251" s="77" t="s">
        <v>157</v>
      </c>
      <c r="I251" s="77" t="s">
        <v>158</v>
      </c>
      <c r="J251" s="79">
        <v>5000000</v>
      </c>
      <c r="K251" s="79">
        <v>4500000</v>
      </c>
      <c r="L251" s="77" t="s">
        <v>259</v>
      </c>
      <c r="M251" s="77" t="s">
        <v>147</v>
      </c>
      <c r="N251" s="77">
        <v>160</v>
      </c>
      <c r="O251" s="77" t="s">
        <v>174</v>
      </c>
      <c r="P251" s="77">
        <v>12</v>
      </c>
      <c r="Q251" s="77" t="s">
        <v>175</v>
      </c>
      <c r="R251" s="77" t="s">
        <v>149</v>
      </c>
      <c r="S251" s="77" t="s">
        <v>149</v>
      </c>
      <c r="T251" s="77" t="s">
        <v>159</v>
      </c>
      <c r="U251" s="77" t="s">
        <v>149</v>
      </c>
      <c r="V251" s="77" t="s">
        <v>149</v>
      </c>
      <c r="W251" s="77" t="s">
        <v>149</v>
      </c>
      <c r="X251" s="77" t="s">
        <v>149</v>
      </c>
      <c r="Y251" s="77" t="s">
        <v>149</v>
      </c>
      <c r="Z251" s="186" t="s">
        <v>149</v>
      </c>
      <c r="AA251" s="77" t="s">
        <v>149</v>
      </c>
      <c r="AB251" s="77" t="s">
        <v>149</v>
      </c>
      <c r="AC251" s="77" t="s">
        <v>149</v>
      </c>
      <c r="AD251" s="77" t="s">
        <v>149</v>
      </c>
      <c r="AE251" s="77" t="s">
        <v>203</v>
      </c>
      <c r="AF251" s="77" t="s">
        <v>149</v>
      </c>
      <c r="AG251" s="77" t="s">
        <v>149</v>
      </c>
      <c r="AH251" s="77" t="s">
        <v>149</v>
      </c>
      <c r="AI251" s="77" t="s">
        <v>323</v>
      </c>
      <c r="AJ251" s="77" t="s">
        <v>149</v>
      </c>
      <c r="AK251" s="77" t="s">
        <v>149</v>
      </c>
      <c r="AL251" s="77" t="s">
        <v>149</v>
      </c>
      <c r="AM251" s="77" t="s">
        <v>149</v>
      </c>
      <c r="AN251" s="77" t="s">
        <v>149</v>
      </c>
      <c r="AO251" s="77" t="s">
        <v>148</v>
      </c>
      <c r="AP251" s="77" t="s">
        <v>149</v>
      </c>
      <c r="AQ251" s="77" t="s">
        <v>161</v>
      </c>
      <c r="AR251" s="77" t="s">
        <v>149</v>
      </c>
      <c r="AS251" s="77" t="s">
        <v>159</v>
      </c>
      <c r="AT251" s="77" t="s">
        <v>149</v>
      </c>
      <c r="AU251" s="77" t="s">
        <v>149</v>
      </c>
      <c r="AV251" s="77" t="s">
        <v>148</v>
      </c>
      <c r="AW251" s="77" t="s">
        <v>149</v>
      </c>
      <c r="AX251" s="77" t="s">
        <v>159</v>
      </c>
      <c r="AY251" s="77" t="s">
        <v>323</v>
      </c>
      <c r="AZ251" s="77" t="s">
        <v>149</v>
      </c>
      <c r="BA251" s="77" t="s">
        <v>149</v>
      </c>
      <c r="BB251" s="77" t="s">
        <v>149</v>
      </c>
      <c r="BC251" s="60" t="s">
        <v>149</v>
      </c>
      <c r="BD251" s="77" t="s">
        <v>149</v>
      </c>
      <c r="BE251" s="77" t="s">
        <v>149</v>
      </c>
      <c r="BF251" s="77" t="s">
        <v>149</v>
      </c>
      <c r="BG251" s="77" t="s">
        <v>148</v>
      </c>
      <c r="BH251" s="77" t="s">
        <v>149</v>
      </c>
      <c r="BI251" s="77" t="s">
        <v>149</v>
      </c>
      <c r="BJ251" s="77" t="s">
        <v>150</v>
      </c>
      <c r="BK251" s="77" t="s">
        <v>149</v>
      </c>
      <c r="BL251" s="77" t="s">
        <v>149</v>
      </c>
      <c r="BM251" s="77" t="s">
        <v>323</v>
      </c>
      <c r="BN251" s="77" t="s">
        <v>149</v>
      </c>
      <c r="BO251" s="77" t="s">
        <v>150</v>
      </c>
      <c r="BP251" s="77" t="s">
        <v>149</v>
      </c>
      <c r="BQ251" s="77" t="s">
        <v>149</v>
      </c>
      <c r="BR251" s="80" t="s">
        <v>149</v>
      </c>
      <c r="BS251" s="77" t="s">
        <v>149</v>
      </c>
      <c r="BT251" s="77" t="s">
        <v>150</v>
      </c>
      <c r="BU251" s="77" t="s">
        <v>149</v>
      </c>
      <c r="BV251" s="77" t="s">
        <v>149</v>
      </c>
      <c r="BW251" s="77" t="s">
        <v>149</v>
      </c>
      <c r="BX251" s="77" t="s">
        <v>149</v>
      </c>
      <c r="BY251" s="77" t="s">
        <v>149</v>
      </c>
      <c r="BZ251" s="77" t="s">
        <v>149</v>
      </c>
      <c r="CA251" s="77" t="s">
        <v>149</v>
      </c>
      <c r="CB251" s="77" t="s">
        <v>149</v>
      </c>
      <c r="CC251" s="77" t="s">
        <v>149</v>
      </c>
      <c r="CD251" s="77" t="s">
        <v>149</v>
      </c>
      <c r="CE251" s="77" t="s">
        <v>149</v>
      </c>
      <c r="CF251" s="77" t="s">
        <v>149</v>
      </c>
      <c r="CG251" s="77" t="s">
        <v>149</v>
      </c>
      <c r="CH251" s="77" t="s">
        <v>149</v>
      </c>
      <c r="CI251" s="77" t="s">
        <v>149</v>
      </c>
      <c r="CJ251" s="77" t="s">
        <v>149</v>
      </c>
      <c r="CK251" s="77" t="s">
        <v>149</v>
      </c>
      <c r="CL251" s="77" t="s">
        <v>149</v>
      </c>
      <c r="CM251" s="77" t="s">
        <v>149</v>
      </c>
      <c r="CN251" s="77" t="s">
        <v>149</v>
      </c>
      <c r="CO251" s="77" t="s">
        <v>149</v>
      </c>
      <c r="CP251" s="77" t="s">
        <v>149</v>
      </c>
      <c r="CQ251" s="77" t="s">
        <v>149</v>
      </c>
      <c r="CR251" s="77" t="s">
        <v>149</v>
      </c>
      <c r="CS251" s="77" t="s">
        <v>149</v>
      </c>
      <c r="CT251" s="77" t="s">
        <v>149</v>
      </c>
      <c r="CU251" s="77" t="s">
        <v>149</v>
      </c>
      <c r="CV251" s="77" t="s">
        <v>149</v>
      </c>
      <c r="CW251" s="77" t="s">
        <v>149</v>
      </c>
      <c r="CX251" s="77" t="s">
        <v>149</v>
      </c>
      <c r="CY251" s="77" t="s">
        <v>149</v>
      </c>
      <c r="CZ251" s="77" t="s">
        <v>149</v>
      </c>
      <c r="DA251" s="77" t="s">
        <v>149</v>
      </c>
      <c r="DB251" s="77" t="s">
        <v>149</v>
      </c>
      <c r="DC251" s="77" t="s">
        <v>149</v>
      </c>
      <c r="DD251" s="77" t="s">
        <v>149</v>
      </c>
      <c r="DE251" s="77" t="s">
        <v>149</v>
      </c>
      <c r="DF251" s="77" t="s">
        <v>149</v>
      </c>
      <c r="DG251" s="77" t="s">
        <v>149</v>
      </c>
      <c r="DH251" s="77" t="s">
        <v>149</v>
      </c>
      <c r="DI251" s="77" t="s">
        <v>149</v>
      </c>
      <c r="DJ251" s="77" t="s">
        <v>149</v>
      </c>
      <c r="DK251" s="77" t="s">
        <v>149</v>
      </c>
      <c r="DL251" s="77" t="s">
        <v>149</v>
      </c>
      <c r="DM251" s="77" t="s">
        <v>149</v>
      </c>
      <c r="DN251" s="77" t="s">
        <v>149</v>
      </c>
      <c r="DO251" s="77" t="s">
        <v>149</v>
      </c>
      <c r="DP251" s="77" t="s">
        <v>149</v>
      </c>
      <c r="DQ251" s="77" t="s">
        <v>149</v>
      </c>
      <c r="DR251" s="77" t="s">
        <v>149</v>
      </c>
      <c r="DS251" s="77" t="s">
        <v>149</v>
      </c>
      <c r="DT251" s="77" t="s">
        <v>149</v>
      </c>
      <c r="DU251" s="77" t="s">
        <v>149</v>
      </c>
      <c r="DV251" s="77" t="s">
        <v>149</v>
      </c>
      <c r="DW251" s="77" t="s">
        <v>149</v>
      </c>
      <c r="DX251" s="77" t="s">
        <v>149</v>
      </c>
      <c r="DY251" s="77" t="s">
        <v>149</v>
      </c>
      <c r="DZ251" s="77" t="s">
        <v>149</v>
      </c>
      <c r="EA251" s="77" t="s">
        <v>149</v>
      </c>
      <c r="EB251" s="77" t="s">
        <v>149</v>
      </c>
      <c r="EC251" s="77" t="s">
        <v>149</v>
      </c>
      <c r="ED251" s="77" t="s">
        <v>149</v>
      </c>
      <c r="EE251" s="77" t="s">
        <v>149</v>
      </c>
      <c r="EF251" s="77" t="s">
        <v>149</v>
      </c>
      <c r="EG251" s="77" t="s">
        <v>149</v>
      </c>
      <c r="EH251" s="77" t="s">
        <v>149</v>
      </c>
      <c r="EI251" s="77" t="s">
        <v>149</v>
      </c>
      <c r="EJ251" s="77" t="s">
        <v>149</v>
      </c>
      <c r="EK251" s="77" t="s">
        <v>149</v>
      </c>
      <c r="EL251" s="77" t="s">
        <v>2124</v>
      </c>
      <c r="EM251" s="77" t="s">
        <v>2125</v>
      </c>
      <c r="EN251" s="77" t="s">
        <v>2126</v>
      </c>
      <c r="EO251" s="77" t="s">
        <v>2127</v>
      </c>
      <c r="EP251" s="77" t="s">
        <v>2089</v>
      </c>
      <c r="EQ251" s="77" t="s">
        <v>2119</v>
      </c>
      <c r="ER251" s="77" t="s">
        <v>2128</v>
      </c>
      <c r="ES251" s="77" t="s">
        <v>2129</v>
      </c>
    </row>
    <row r="252" spans="1:149" s="2" customFormat="1" ht="22.5" customHeight="1" x14ac:dyDescent="0.35">
      <c r="A252" s="29">
        <v>250</v>
      </c>
      <c r="B252" s="77" t="s">
        <v>2130</v>
      </c>
      <c r="C252" s="78" t="s">
        <v>2131</v>
      </c>
      <c r="D252" s="77" t="s">
        <v>846</v>
      </c>
      <c r="E252" s="77" t="s">
        <v>2041</v>
      </c>
      <c r="F252" s="77">
        <v>44</v>
      </c>
      <c r="G252" s="77">
        <v>6</v>
      </c>
      <c r="H252" s="77" t="s">
        <v>157</v>
      </c>
      <c r="I252" s="77" t="s">
        <v>158</v>
      </c>
      <c r="J252" s="79">
        <v>7500000</v>
      </c>
      <c r="K252" s="79">
        <v>6000000</v>
      </c>
      <c r="L252" s="77" t="s">
        <v>370</v>
      </c>
      <c r="M252" s="77" t="s">
        <v>147</v>
      </c>
      <c r="N252" s="77">
        <v>525</v>
      </c>
      <c r="O252" s="77" t="s">
        <v>1641</v>
      </c>
      <c r="P252" s="77">
        <v>7</v>
      </c>
      <c r="Q252" s="77" t="s">
        <v>175</v>
      </c>
      <c r="R252" s="77" t="s">
        <v>149</v>
      </c>
      <c r="S252" s="77" t="s">
        <v>149</v>
      </c>
      <c r="T252" s="77" t="s">
        <v>149</v>
      </c>
      <c r="U252" s="77" t="s">
        <v>149</v>
      </c>
      <c r="V252" s="77" t="s">
        <v>149</v>
      </c>
      <c r="W252" s="77" t="s">
        <v>149</v>
      </c>
      <c r="X252" s="77" t="s">
        <v>149</v>
      </c>
      <c r="Y252" s="77" t="s">
        <v>149</v>
      </c>
      <c r="Z252" s="77" t="s">
        <v>149</v>
      </c>
      <c r="AA252" s="77" t="s">
        <v>149</v>
      </c>
      <c r="AB252" s="77" t="s">
        <v>149</v>
      </c>
      <c r="AC252" s="77" t="s">
        <v>149</v>
      </c>
      <c r="AD252" s="77" t="s">
        <v>149</v>
      </c>
      <c r="AE252" s="77" t="s">
        <v>149</v>
      </c>
      <c r="AF252" s="77" t="s">
        <v>149</v>
      </c>
      <c r="AG252" s="77" t="s">
        <v>149</v>
      </c>
      <c r="AH252" s="77" t="s">
        <v>149</v>
      </c>
      <c r="AI252" s="77" t="s">
        <v>149</v>
      </c>
      <c r="AJ252" s="77" t="s">
        <v>149</v>
      </c>
      <c r="AK252" s="77" t="s">
        <v>149</v>
      </c>
      <c r="AL252" s="77" t="s">
        <v>149</v>
      </c>
      <c r="AM252" s="77" t="s">
        <v>149</v>
      </c>
      <c r="AN252" s="77" t="s">
        <v>149</v>
      </c>
      <c r="AO252" s="77" t="s">
        <v>149</v>
      </c>
      <c r="AP252" s="77" t="s">
        <v>149</v>
      </c>
      <c r="AQ252" s="77" t="s">
        <v>149</v>
      </c>
      <c r="AR252" s="77" t="s">
        <v>149</v>
      </c>
      <c r="AS252" s="77" t="s">
        <v>149</v>
      </c>
      <c r="AT252" s="77" t="s">
        <v>149</v>
      </c>
      <c r="AU252" s="77" t="s">
        <v>149</v>
      </c>
      <c r="AV252" s="77" t="s">
        <v>149</v>
      </c>
      <c r="AW252" s="77" t="s">
        <v>149</v>
      </c>
      <c r="AX252" s="77" t="s">
        <v>149</v>
      </c>
      <c r="AY252" s="77" t="s">
        <v>149</v>
      </c>
      <c r="AZ252" s="77" t="s">
        <v>149</v>
      </c>
      <c r="BA252" s="77" t="s">
        <v>149</v>
      </c>
      <c r="BB252" s="77" t="s">
        <v>149</v>
      </c>
      <c r="BC252" s="60" t="s">
        <v>149</v>
      </c>
      <c r="BD252" s="77" t="s">
        <v>149</v>
      </c>
      <c r="BE252" s="77" t="s">
        <v>149</v>
      </c>
      <c r="BF252" s="77" t="s">
        <v>149</v>
      </c>
      <c r="BG252" s="77" t="s">
        <v>149</v>
      </c>
      <c r="BH252" s="77" t="s">
        <v>149</v>
      </c>
      <c r="BI252" s="77" t="s">
        <v>149</v>
      </c>
      <c r="BJ252" s="77" t="s">
        <v>149</v>
      </c>
      <c r="BK252" s="77" t="s">
        <v>149</v>
      </c>
      <c r="BL252" s="77" t="s">
        <v>149</v>
      </c>
      <c r="BM252" s="77" t="s">
        <v>149</v>
      </c>
      <c r="BN252" s="77" t="s">
        <v>149</v>
      </c>
      <c r="BO252" s="77" t="s">
        <v>149</v>
      </c>
      <c r="BP252" s="77" t="s">
        <v>149</v>
      </c>
      <c r="BQ252" s="77" t="s">
        <v>149</v>
      </c>
      <c r="BR252" s="77" t="s">
        <v>149</v>
      </c>
      <c r="BS252" s="77" t="s">
        <v>149</v>
      </c>
      <c r="BT252" s="77" t="s">
        <v>149</v>
      </c>
      <c r="BU252" s="77" t="s">
        <v>149</v>
      </c>
      <c r="BV252" s="77" t="s">
        <v>149</v>
      </c>
      <c r="BW252" s="77" t="s">
        <v>149</v>
      </c>
      <c r="BX252" s="77" t="s">
        <v>149</v>
      </c>
      <c r="BY252" s="77" t="s">
        <v>149</v>
      </c>
      <c r="BZ252" s="77" t="s">
        <v>149</v>
      </c>
      <c r="CA252" s="77" t="s">
        <v>149</v>
      </c>
      <c r="CB252" s="77" t="s">
        <v>149</v>
      </c>
      <c r="CC252" s="77" t="s">
        <v>149</v>
      </c>
      <c r="CD252" s="77" t="s">
        <v>149</v>
      </c>
      <c r="CE252" s="77" t="s">
        <v>149</v>
      </c>
      <c r="CF252" s="77" t="s">
        <v>149</v>
      </c>
      <c r="CG252" s="77" t="s">
        <v>149</v>
      </c>
      <c r="CH252" s="77" t="s">
        <v>149</v>
      </c>
      <c r="CI252" s="77" t="s">
        <v>149</v>
      </c>
      <c r="CJ252" s="77" t="s">
        <v>149</v>
      </c>
      <c r="CK252" s="77" t="s">
        <v>149</v>
      </c>
      <c r="CL252" s="77" t="s">
        <v>149</v>
      </c>
      <c r="CM252" s="77" t="s">
        <v>149</v>
      </c>
      <c r="CN252" s="77" t="s">
        <v>149</v>
      </c>
      <c r="CO252" s="77" t="s">
        <v>149</v>
      </c>
      <c r="CP252" s="77" t="s">
        <v>149</v>
      </c>
      <c r="CQ252" s="77" t="s">
        <v>149</v>
      </c>
      <c r="CR252" s="77" t="s">
        <v>149</v>
      </c>
      <c r="CS252" s="77" t="s">
        <v>149</v>
      </c>
      <c r="CT252" s="77" t="s">
        <v>149</v>
      </c>
      <c r="CU252" s="77" t="s">
        <v>149</v>
      </c>
      <c r="CV252" s="77" t="s">
        <v>149</v>
      </c>
      <c r="CW252" s="77" t="s">
        <v>149</v>
      </c>
      <c r="CX252" s="77" t="s">
        <v>149</v>
      </c>
      <c r="CY252" s="77" t="s">
        <v>149</v>
      </c>
      <c r="CZ252" s="77" t="s">
        <v>149</v>
      </c>
      <c r="DA252" s="77" t="s">
        <v>149</v>
      </c>
      <c r="DB252" s="77" t="s">
        <v>149</v>
      </c>
      <c r="DC252" s="77" t="s">
        <v>149</v>
      </c>
      <c r="DD252" s="77" t="s">
        <v>149</v>
      </c>
      <c r="DE252" s="77" t="s">
        <v>149</v>
      </c>
      <c r="DF252" s="77" t="s">
        <v>149</v>
      </c>
      <c r="DG252" s="77" t="s">
        <v>149</v>
      </c>
      <c r="DH252" s="77" t="s">
        <v>149</v>
      </c>
      <c r="DI252" s="77" t="s">
        <v>149</v>
      </c>
      <c r="DJ252" s="77" t="s">
        <v>149</v>
      </c>
      <c r="DK252" s="77" t="s">
        <v>149</v>
      </c>
      <c r="DL252" s="77" t="s">
        <v>149</v>
      </c>
      <c r="DM252" s="77" t="s">
        <v>149</v>
      </c>
      <c r="DN252" s="77" t="s">
        <v>149</v>
      </c>
      <c r="DO252" s="77" t="s">
        <v>149</v>
      </c>
      <c r="DP252" s="77" t="s">
        <v>149</v>
      </c>
      <c r="DQ252" s="77" t="s">
        <v>149</v>
      </c>
      <c r="DR252" s="77" t="s">
        <v>149</v>
      </c>
      <c r="DS252" s="77" t="s">
        <v>149</v>
      </c>
      <c r="DT252" s="77" t="s">
        <v>149</v>
      </c>
      <c r="DU252" s="77" t="s">
        <v>149</v>
      </c>
      <c r="DV252" s="77" t="s">
        <v>149</v>
      </c>
      <c r="DW252" s="77" t="s">
        <v>149</v>
      </c>
      <c r="DX252" s="77" t="s">
        <v>149</v>
      </c>
      <c r="DY252" s="77" t="s">
        <v>149</v>
      </c>
      <c r="DZ252" s="77" t="s">
        <v>149</v>
      </c>
      <c r="EA252" s="77" t="s">
        <v>149</v>
      </c>
      <c r="EB252" s="77" t="s">
        <v>149</v>
      </c>
      <c r="EC252" s="77" t="s">
        <v>149</v>
      </c>
      <c r="ED252" s="77" t="s">
        <v>149</v>
      </c>
      <c r="EE252" s="77" t="s">
        <v>149</v>
      </c>
      <c r="EF252" s="77" t="s">
        <v>149</v>
      </c>
      <c r="EG252" s="77" t="s">
        <v>149</v>
      </c>
      <c r="EH252" s="77" t="s">
        <v>149</v>
      </c>
      <c r="EI252" s="77" t="s">
        <v>149</v>
      </c>
      <c r="EJ252" s="77" t="s">
        <v>149</v>
      </c>
      <c r="EK252" s="77" t="s">
        <v>149</v>
      </c>
      <c r="EL252" s="77" t="s">
        <v>2132</v>
      </c>
      <c r="EM252" s="77" t="s">
        <v>2133</v>
      </c>
      <c r="EN252" s="77" t="s">
        <v>2134</v>
      </c>
      <c r="EO252" s="77" t="s">
        <v>2135</v>
      </c>
      <c r="EP252" s="77" t="s">
        <v>2136</v>
      </c>
      <c r="EQ252" s="77" t="s">
        <v>2137</v>
      </c>
      <c r="ER252" s="77" t="s">
        <v>2138</v>
      </c>
      <c r="ES252" s="77" t="s">
        <v>2060</v>
      </c>
    </row>
    <row r="253" spans="1:149" s="2" customFormat="1" ht="22.5" customHeight="1" x14ac:dyDescent="0.35">
      <c r="A253" s="29">
        <v>251</v>
      </c>
      <c r="B253" s="77" t="s">
        <v>2139</v>
      </c>
      <c r="C253" s="77"/>
      <c r="D253" s="77" t="s">
        <v>846</v>
      </c>
      <c r="E253" s="77" t="s">
        <v>2041</v>
      </c>
      <c r="F253" s="77">
        <v>46</v>
      </c>
      <c r="G253" s="77">
        <v>4</v>
      </c>
      <c r="H253" s="77" t="s">
        <v>157</v>
      </c>
      <c r="I253" s="77" t="s">
        <v>172</v>
      </c>
      <c r="J253" s="79">
        <v>6500000</v>
      </c>
      <c r="K253" s="79">
        <v>6000000</v>
      </c>
      <c r="L253" s="77" t="s">
        <v>173</v>
      </c>
      <c r="M253" s="77" t="s">
        <v>147</v>
      </c>
      <c r="N253" s="77">
        <v>264</v>
      </c>
      <c r="O253" s="77" t="s">
        <v>174</v>
      </c>
      <c r="P253" s="77">
        <v>13</v>
      </c>
      <c r="Q253" s="77" t="s">
        <v>1857</v>
      </c>
      <c r="R253" s="77" t="s">
        <v>149</v>
      </c>
      <c r="S253" s="77" t="s">
        <v>149</v>
      </c>
      <c r="T253" s="77" t="s">
        <v>149</v>
      </c>
      <c r="U253" s="77" t="s">
        <v>149</v>
      </c>
      <c r="V253" s="77" t="s">
        <v>149</v>
      </c>
      <c r="W253" s="77" t="s">
        <v>149</v>
      </c>
      <c r="X253" s="77" t="s">
        <v>149</v>
      </c>
      <c r="Y253" s="77" t="s">
        <v>149</v>
      </c>
      <c r="Z253" s="77" t="s">
        <v>149</v>
      </c>
      <c r="AA253" s="77" t="s">
        <v>149</v>
      </c>
      <c r="AB253" s="77" t="s">
        <v>149</v>
      </c>
      <c r="AC253" s="77" t="s">
        <v>149</v>
      </c>
      <c r="AD253" s="77" t="s">
        <v>149</v>
      </c>
      <c r="AE253" s="77" t="s">
        <v>149</v>
      </c>
      <c r="AF253" s="77" t="s">
        <v>149</v>
      </c>
      <c r="AG253" s="77" t="s">
        <v>149</v>
      </c>
      <c r="AH253" s="77" t="s">
        <v>149</v>
      </c>
      <c r="AI253" s="77" t="s">
        <v>149</v>
      </c>
      <c r="AJ253" s="77" t="s">
        <v>149</v>
      </c>
      <c r="AK253" s="77" t="s">
        <v>149</v>
      </c>
      <c r="AL253" s="77" t="s">
        <v>149</v>
      </c>
      <c r="AM253" s="77" t="s">
        <v>149</v>
      </c>
      <c r="AN253" s="77" t="s">
        <v>149</v>
      </c>
      <c r="AO253" s="77" t="s">
        <v>149</v>
      </c>
      <c r="AP253" s="77" t="s">
        <v>149</v>
      </c>
      <c r="AQ253" s="77" t="s">
        <v>149</v>
      </c>
      <c r="AR253" s="77" t="s">
        <v>149</v>
      </c>
      <c r="AS253" s="77" t="s">
        <v>149</v>
      </c>
      <c r="AT253" s="77" t="s">
        <v>149</v>
      </c>
      <c r="AU253" s="77" t="s">
        <v>149</v>
      </c>
      <c r="AV253" s="77" t="s">
        <v>149</v>
      </c>
      <c r="AW253" s="77" t="s">
        <v>149</v>
      </c>
      <c r="AX253" s="77" t="s">
        <v>149</v>
      </c>
      <c r="AY253" s="77" t="s">
        <v>149</v>
      </c>
      <c r="AZ253" s="77" t="s">
        <v>149</v>
      </c>
      <c r="BA253" s="77" t="s">
        <v>149</v>
      </c>
      <c r="BB253" s="77" t="s">
        <v>149</v>
      </c>
      <c r="BC253" s="60" t="s">
        <v>149</v>
      </c>
      <c r="BD253" s="77" t="s">
        <v>149</v>
      </c>
      <c r="BE253" s="77" t="s">
        <v>149</v>
      </c>
      <c r="BF253" s="77" t="s">
        <v>149</v>
      </c>
      <c r="BG253" s="77" t="s">
        <v>149</v>
      </c>
      <c r="BH253" s="77" t="s">
        <v>149</v>
      </c>
      <c r="BI253" s="77" t="s">
        <v>149</v>
      </c>
      <c r="BJ253" s="77" t="s">
        <v>149</v>
      </c>
      <c r="BK253" s="77" t="s">
        <v>149</v>
      </c>
      <c r="BL253" s="77" t="s">
        <v>149</v>
      </c>
      <c r="BM253" s="77" t="s">
        <v>149</v>
      </c>
      <c r="BN253" s="77" t="s">
        <v>149</v>
      </c>
      <c r="BO253" s="77" t="s">
        <v>149</v>
      </c>
      <c r="BP253" s="77" t="s">
        <v>149</v>
      </c>
      <c r="BQ253" s="77" t="s">
        <v>149</v>
      </c>
      <c r="BR253" s="77" t="s">
        <v>149</v>
      </c>
      <c r="BS253" s="77" t="s">
        <v>149</v>
      </c>
      <c r="BT253" s="77" t="s">
        <v>149</v>
      </c>
      <c r="BU253" s="77" t="s">
        <v>149</v>
      </c>
      <c r="BV253" s="77" t="s">
        <v>149</v>
      </c>
      <c r="BW253" s="77" t="s">
        <v>149</v>
      </c>
      <c r="BX253" s="77" t="s">
        <v>149</v>
      </c>
      <c r="BY253" s="77" t="s">
        <v>149</v>
      </c>
      <c r="BZ253" s="77" t="s">
        <v>149</v>
      </c>
      <c r="CA253" s="77" t="s">
        <v>149</v>
      </c>
      <c r="CB253" s="77" t="s">
        <v>149</v>
      </c>
      <c r="CC253" s="77" t="s">
        <v>149</v>
      </c>
      <c r="CD253" s="77" t="s">
        <v>149</v>
      </c>
      <c r="CE253" s="77" t="s">
        <v>149</v>
      </c>
      <c r="CF253" s="77" t="s">
        <v>149</v>
      </c>
      <c r="CG253" s="77" t="s">
        <v>149</v>
      </c>
      <c r="CH253" s="77" t="s">
        <v>149</v>
      </c>
      <c r="CI253" s="77" t="s">
        <v>149</v>
      </c>
      <c r="CJ253" s="77" t="s">
        <v>149</v>
      </c>
      <c r="CK253" s="77" t="s">
        <v>149</v>
      </c>
      <c r="CL253" s="77" t="s">
        <v>149</v>
      </c>
      <c r="CM253" s="77" t="s">
        <v>149</v>
      </c>
      <c r="CN253" s="77" t="s">
        <v>149</v>
      </c>
      <c r="CO253" s="77" t="s">
        <v>149</v>
      </c>
      <c r="CP253" s="77" t="s">
        <v>149</v>
      </c>
      <c r="CQ253" s="77" t="s">
        <v>149</v>
      </c>
      <c r="CR253" s="77" t="s">
        <v>149</v>
      </c>
      <c r="CS253" s="77" t="s">
        <v>149</v>
      </c>
      <c r="CT253" s="77" t="s">
        <v>149</v>
      </c>
      <c r="CU253" s="77" t="s">
        <v>149</v>
      </c>
      <c r="CV253" s="77" t="s">
        <v>149</v>
      </c>
      <c r="CW253" s="77" t="s">
        <v>149</v>
      </c>
      <c r="CX253" s="77" t="s">
        <v>149</v>
      </c>
      <c r="CY253" s="77" t="s">
        <v>149</v>
      </c>
      <c r="CZ253" s="77" t="s">
        <v>149</v>
      </c>
      <c r="DA253" s="77" t="s">
        <v>149</v>
      </c>
      <c r="DB253" s="77" t="s">
        <v>149</v>
      </c>
      <c r="DC253" s="77" t="s">
        <v>149</v>
      </c>
      <c r="DD253" s="77" t="s">
        <v>149</v>
      </c>
      <c r="DE253" s="77" t="s">
        <v>149</v>
      </c>
      <c r="DF253" s="77" t="s">
        <v>149</v>
      </c>
      <c r="DG253" s="77" t="s">
        <v>149</v>
      </c>
      <c r="DH253" s="77" t="s">
        <v>149</v>
      </c>
      <c r="DI253" s="77" t="s">
        <v>149</v>
      </c>
      <c r="DJ253" s="77" t="s">
        <v>149</v>
      </c>
      <c r="DK253" s="77" t="s">
        <v>149</v>
      </c>
      <c r="DL253" s="77" t="s">
        <v>149</v>
      </c>
      <c r="DM253" s="77" t="s">
        <v>149</v>
      </c>
      <c r="DN253" s="77" t="s">
        <v>149</v>
      </c>
      <c r="DO253" s="77" t="s">
        <v>149</v>
      </c>
      <c r="DP253" s="77" t="s">
        <v>149</v>
      </c>
      <c r="DQ253" s="77" t="s">
        <v>149</v>
      </c>
      <c r="DR253" s="77" t="s">
        <v>149</v>
      </c>
      <c r="DS253" s="77" t="s">
        <v>149</v>
      </c>
      <c r="DT253" s="77" t="s">
        <v>149</v>
      </c>
      <c r="DU253" s="77" t="s">
        <v>149</v>
      </c>
      <c r="DV253" s="77" t="s">
        <v>149</v>
      </c>
      <c r="DW253" s="77" t="s">
        <v>149</v>
      </c>
      <c r="DX253" s="77" t="s">
        <v>149</v>
      </c>
      <c r="DY253" s="77" t="s">
        <v>149</v>
      </c>
      <c r="DZ253" s="77" t="s">
        <v>149</v>
      </c>
      <c r="EA253" s="77" t="s">
        <v>149</v>
      </c>
      <c r="EB253" s="77" t="s">
        <v>149</v>
      </c>
      <c r="EC253" s="77" t="s">
        <v>149</v>
      </c>
      <c r="ED253" s="77" t="s">
        <v>149</v>
      </c>
      <c r="EE253" s="77" t="s">
        <v>149</v>
      </c>
      <c r="EF253" s="77" t="s">
        <v>149</v>
      </c>
      <c r="EG253" s="77" t="s">
        <v>149</v>
      </c>
      <c r="EH253" s="77" t="s">
        <v>149</v>
      </c>
      <c r="EI253" s="77" t="s">
        <v>149</v>
      </c>
      <c r="EJ253" s="77" t="s">
        <v>149</v>
      </c>
      <c r="EK253" s="77" t="s">
        <v>149</v>
      </c>
      <c r="EL253" s="77" t="s">
        <v>2140</v>
      </c>
      <c r="EM253" s="77" t="s">
        <v>2141</v>
      </c>
      <c r="EN253" s="77" t="s">
        <v>2142</v>
      </c>
      <c r="EO253" s="77" t="s">
        <v>2117</v>
      </c>
      <c r="EP253" s="77" t="s">
        <v>2143</v>
      </c>
      <c r="EQ253" s="77" t="s">
        <v>2047</v>
      </c>
      <c r="ER253" s="77" t="s">
        <v>2144</v>
      </c>
      <c r="ES253" s="77" t="s">
        <v>2145</v>
      </c>
    </row>
    <row r="254" spans="1:149" s="2" customFormat="1" ht="22.5" customHeight="1" x14ac:dyDescent="0.35">
      <c r="A254" s="29">
        <v>252</v>
      </c>
      <c r="B254" s="77" t="s">
        <v>352</v>
      </c>
      <c r="C254" s="78" t="s">
        <v>2146</v>
      </c>
      <c r="D254" s="77" t="s">
        <v>846</v>
      </c>
      <c r="E254" s="77" t="s">
        <v>2041</v>
      </c>
      <c r="F254" s="77">
        <v>56</v>
      </c>
      <c r="G254" s="77">
        <v>3</v>
      </c>
      <c r="H254" s="77" t="s">
        <v>157</v>
      </c>
      <c r="I254" s="77" t="s">
        <v>1545</v>
      </c>
      <c r="J254" s="79">
        <v>2500000</v>
      </c>
      <c r="K254" s="79">
        <v>2400000</v>
      </c>
      <c r="L254" s="77" t="s">
        <v>442</v>
      </c>
      <c r="M254" s="77" t="s">
        <v>147</v>
      </c>
      <c r="N254" s="77">
        <v>60</v>
      </c>
      <c r="O254" s="77" t="s">
        <v>272</v>
      </c>
      <c r="P254" s="77">
        <v>7</v>
      </c>
      <c r="Q254" s="77" t="s">
        <v>175</v>
      </c>
      <c r="R254" s="77" t="s">
        <v>149</v>
      </c>
      <c r="S254" s="77" t="s">
        <v>149</v>
      </c>
      <c r="T254" s="77" t="s">
        <v>149</v>
      </c>
      <c r="U254" s="77" t="s">
        <v>149</v>
      </c>
      <c r="V254" s="77" t="s">
        <v>149</v>
      </c>
      <c r="W254" s="77" t="s">
        <v>149</v>
      </c>
      <c r="X254" s="77" t="s">
        <v>149</v>
      </c>
      <c r="Y254" s="77" t="s">
        <v>149</v>
      </c>
      <c r="Z254" s="77" t="s">
        <v>149</v>
      </c>
      <c r="AA254" s="77" t="s">
        <v>149</v>
      </c>
      <c r="AB254" s="77" t="s">
        <v>149</v>
      </c>
      <c r="AC254" s="77" t="s">
        <v>149</v>
      </c>
      <c r="AD254" s="77" t="s">
        <v>149</v>
      </c>
      <c r="AE254" s="77" t="s">
        <v>149</v>
      </c>
      <c r="AF254" s="77" t="s">
        <v>149</v>
      </c>
      <c r="AG254" s="77" t="s">
        <v>149</v>
      </c>
      <c r="AH254" s="77" t="s">
        <v>149</v>
      </c>
      <c r="AI254" s="77" t="s">
        <v>149</v>
      </c>
      <c r="AJ254" s="77" t="s">
        <v>149</v>
      </c>
      <c r="AK254" s="77" t="s">
        <v>149</v>
      </c>
      <c r="AL254" s="77" t="s">
        <v>149</v>
      </c>
      <c r="AM254" s="77" t="s">
        <v>149</v>
      </c>
      <c r="AN254" s="77" t="s">
        <v>149</v>
      </c>
      <c r="AO254" s="77" t="s">
        <v>149</v>
      </c>
      <c r="AP254" s="77" t="s">
        <v>149</v>
      </c>
      <c r="AQ254" s="77" t="s">
        <v>149</v>
      </c>
      <c r="AR254" s="77" t="s">
        <v>149</v>
      </c>
      <c r="AS254" s="77" t="s">
        <v>149</v>
      </c>
      <c r="AT254" s="77" t="s">
        <v>149</v>
      </c>
      <c r="AU254" s="77" t="s">
        <v>149</v>
      </c>
      <c r="AV254" s="77" t="s">
        <v>149</v>
      </c>
      <c r="AW254" s="77" t="s">
        <v>149</v>
      </c>
      <c r="AX254" s="77" t="s">
        <v>149</v>
      </c>
      <c r="AY254" s="77" t="s">
        <v>149</v>
      </c>
      <c r="AZ254" s="77" t="s">
        <v>149</v>
      </c>
      <c r="BA254" s="77" t="s">
        <v>149</v>
      </c>
      <c r="BB254" s="77" t="s">
        <v>149</v>
      </c>
      <c r="BC254" s="60" t="s">
        <v>149</v>
      </c>
      <c r="BD254" s="77" t="s">
        <v>149</v>
      </c>
      <c r="BE254" s="77" t="s">
        <v>149</v>
      </c>
      <c r="BF254" s="77" t="s">
        <v>149</v>
      </c>
      <c r="BG254" s="77" t="s">
        <v>149</v>
      </c>
      <c r="BH254" s="77" t="s">
        <v>149</v>
      </c>
      <c r="BI254" s="77" t="s">
        <v>149</v>
      </c>
      <c r="BJ254" s="77" t="s">
        <v>149</v>
      </c>
      <c r="BK254" s="77" t="s">
        <v>149</v>
      </c>
      <c r="BL254" s="77" t="s">
        <v>149</v>
      </c>
      <c r="BM254" s="77" t="s">
        <v>149</v>
      </c>
      <c r="BN254" s="77" t="s">
        <v>149</v>
      </c>
      <c r="BO254" s="77" t="s">
        <v>149</v>
      </c>
      <c r="BP254" s="77" t="s">
        <v>149</v>
      </c>
      <c r="BQ254" s="77" t="s">
        <v>149</v>
      </c>
      <c r="BR254" s="77" t="s">
        <v>149</v>
      </c>
      <c r="BS254" s="77" t="s">
        <v>149</v>
      </c>
      <c r="BT254" s="77" t="s">
        <v>149</v>
      </c>
      <c r="BU254" s="77" t="s">
        <v>149</v>
      </c>
      <c r="BV254" s="77" t="s">
        <v>149</v>
      </c>
      <c r="BW254" s="77" t="s">
        <v>149</v>
      </c>
      <c r="BX254" s="77" t="s">
        <v>149</v>
      </c>
      <c r="BY254" s="77" t="s">
        <v>149</v>
      </c>
      <c r="BZ254" s="77" t="s">
        <v>149</v>
      </c>
      <c r="CA254" s="77" t="s">
        <v>149</v>
      </c>
      <c r="CB254" s="77" t="s">
        <v>149</v>
      </c>
      <c r="CC254" s="77" t="s">
        <v>149</v>
      </c>
      <c r="CD254" s="77" t="s">
        <v>149</v>
      </c>
      <c r="CE254" s="77" t="s">
        <v>149</v>
      </c>
      <c r="CF254" s="77" t="s">
        <v>149</v>
      </c>
      <c r="CG254" s="77" t="s">
        <v>149</v>
      </c>
      <c r="CH254" s="77" t="s">
        <v>149</v>
      </c>
      <c r="CI254" s="77" t="s">
        <v>149</v>
      </c>
      <c r="CJ254" s="77" t="s">
        <v>149</v>
      </c>
      <c r="CK254" s="77" t="s">
        <v>149</v>
      </c>
      <c r="CL254" s="77" t="s">
        <v>149</v>
      </c>
      <c r="CM254" s="77" t="s">
        <v>149</v>
      </c>
      <c r="CN254" s="77" t="s">
        <v>149</v>
      </c>
      <c r="CO254" s="77" t="s">
        <v>149</v>
      </c>
      <c r="CP254" s="77" t="s">
        <v>149</v>
      </c>
      <c r="CQ254" s="77" t="s">
        <v>149</v>
      </c>
      <c r="CR254" s="77" t="s">
        <v>149</v>
      </c>
      <c r="CS254" s="77" t="s">
        <v>149</v>
      </c>
      <c r="CT254" s="77" t="s">
        <v>149</v>
      </c>
      <c r="CU254" s="77" t="s">
        <v>149</v>
      </c>
      <c r="CV254" s="77" t="s">
        <v>149</v>
      </c>
      <c r="CW254" s="77" t="s">
        <v>149</v>
      </c>
      <c r="CX254" s="77" t="s">
        <v>149</v>
      </c>
      <c r="CY254" s="77" t="s">
        <v>149</v>
      </c>
      <c r="CZ254" s="77" t="s">
        <v>149</v>
      </c>
      <c r="DA254" s="77" t="s">
        <v>149</v>
      </c>
      <c r="DB254" s="77" t="s">
        <v>149</v>
      </c>
      <c r="DC254" s="77" t="s">
        <v>149</v>
      </c>
      <c r="DD254" s="77" t="s">
        <v>149</v>
      </c>
      <c r="DE254" s="77" t="s">
        <v>149</v>
      </c>
      <c r="DF254" s="77" t="s">
        <v>149</v>
      </c>
      <c r="DG254" s="77" t="s">
        <v>149</v>
      </c>
      <c r="DH254" s="77" t="s">
        <v>149</v>
      </c>
      <c r="DI254" s="77" t="s">
        <v>149</v>
      </c>
      <c r="DJ254" s="77" t="s">
        <v>149</v>
      </c>
      <c r="DK254" s="77" t="s">
        <v>149</v>
      </c>
      <c r="DL254" s="77" t="s">
        <v>149</v>
      </c>
      <c r="DM254" s="77" t="s">
        <v>149</v>
      </c>
      <c r="DN254" s="77" t="s">
        <v>149</v>
      </c>
      <c r="DO254" s="77" t="s">
        <v>149</v>
      </c>
      <c r="DP254" s="77" t="s">
        <v>149</v>
      </c>
      <c r="DQ254" s="77" t="s">
        <v>149</v>
      </c>
      <c r="DR254" s="77" t="s">
        <v>149</v>
      </c>
      <c r="DS254" s="77" t="s">
        <v>149</v>
      </c>
      <c r="DT254" s="77" t="s">
        <v>149</v>
      </c>
      <c r="DU254" s="77" t="s">
        <v>149</v>
      </c>
      <c r="DV254" s="77" t="s">
        <v>149</v>
      </c>
      <c r="DW254" s="77" t="s">
        <v>149</v>
      </c>
      <c r="DX254" s="77" t="s">
        <v>149</v>
      </c>
      <c r="DY254" s="77" t="s">
        <v>149</v>
      </c>
      <c r="DZ254" s="77" t="s">
        <v>149</v>
      </c>
      <c r="EA254" s="77" t="s">
        <v>149</v>
      </c>
      <c r="EB254" s="77" t="s">
        <v>149</v>
      </c>
      <c r="EC254" s="77" t="s">
        <v>149</v>
      </c>
      <c r="ED254" s="77" t="s">
        <v>149</v>
      </c>
      <c r="EE254" s="77" t="s">
        <v>149</v>
      </c>
      <c r="EF254" s="77" t="s">
        <v>149</v>
      </c>
      <c r="EG254" s="77" t="s">
        <v>149</v>
      </c>
      <c r="EH254" s="77" t="s">
        <v>149</v>
      </c>
      <c r="EI254" s="77" t="s">
        <v>149</v>
      </c>
      <c r="EJ254" s="77" t="s">
        <v>149</v>
      </c>
      <c r="EK254" s="77" t="s">
        <v>149</v>
      </c>
      <c r="EL254" s="77" t="s">
        <v>2147</v>
      </c>
      <c r="EM254" s="77" t="s">
        <v>2148</v>
      </c>
      <c r="EN254" s="77" t="s">
        <v>2149</v>
      </c>
      <c r="EO254" s="77" t="s">
        <v>2150</v>
      </c>
      <c r="EP254" s="77" t="s">
        <v>2118</v>
      </c>
      <c r="EQ254" s="77" t="s">
        <v>2099</v>
      </c>
      <c r="ER254" s="77" t="s">
        <v>2151</v>
      </c>
      <c r="ES254" s="77" t="s">
        <v>2152</v>
      </c>
    </row>
    <row r="255" spans="1:149" s="2" customFormat="1" ht="22.5" customHeight="1" x14ac:dyDescent="0.35">
      <c r="A255" s="29">
        <v>253</v>
      </c>
      <c r="B255" s="77" t="s">
        <v>2153</v>
      </c>
      <c r="C255" s="78" t="s">
        <v>2154</v>
      </c>
      <c r="D255" s="77" t="s">
        <v>846</v>
      </c>
      <c r="E255" s="77" t="s">
        <v>2041</v>
      </c>
      <c r="F255" s="77">
        <v>61</v>
      </c>
      <c r="G255" s="77">
        <v>5</v>
      </c>
      <c r="H255" s="77" t="s">
        <v>157</v>
      </c>
      <c r="I255" s="77" t="s">
        <v>210</v>
      </c>
      <c r="J255" s="79">
        <v>8500000</v>
      </c>
      <c r="K255" s="79">
        <v>7000000</v>
      </c>
      <c r="L255" s="77" t="s">
        <v>255</v>
      </c>
      <c r="M255" s="186" t="s">
        <v>147</v>
      </c>
      <c r="N255" s="77">
        <v>396</v>
      </c>
      <c r="O255" s="77" t="s">
        <v>644</v>
      </c>
      <c r="P255" s="77">
        <v>9</v>
      </c>
      <c r="Q255" s="77" t="s">
        <v>175</v>
      </c>
      <c r="R255" s="77" t="s">
        <v>149</v>
      </c>
      <c r="S255" s="77" t="s">
        <v>149</v>
      </c>
      <c r="T255" s="77" t="s">
        <v>149</v>
      </c>
      <c r="U255" s="77" t="s">
        <v>149</v>
      </c>
      <c r="V255" s="77" t="s">
        <v>149</v>
      </c>
      <c r="W255" s="77" t="s">
        <v>149</v>
      </c>
      <c r="X255" s="77" t="s">
        <v>149</v>
      </c>
      <c r="Y255" s="77" t="s">
        <v>149</v>
      </c>
      <c r="Z255" s="77" t="s">
        <v>149</v>
      </c>
      <c r="AA255" s="77" t="s">
        <v>149</v>
      </c>
      <c r="AB255" s="77" t="s">
        <v>149</v>
      </c>
      <c r="AC255" s="77" t="s">
        <v>149</v>
      </c>
      <c r="AD255" s="77" t="s">
        <v>149</v>
      </c>
      <c r="AE255" s="77" t="s">
        <v>149</v>
      </c>
      <c r="AF255" s="77" t="s">
        <v>149</v>
      </c>
      <c r="AG255" s="77" t="s">
        <v>149</v>
      </c>
      <c r="AH255" s="77" t="s">
        <v>149</v>
      </c>
      <c r="AI255" s="77" t="s">
        <v>149</v>
      </c>
      <c r="AJ255" s="77" t="s">
        <v>149</v>
      </c>
      <c r="AK255" s="77" t="s">
        <v>149</v>
      </c>
      <c r="AL255" s="77" t="s">
        <v>149</v>
      </c>
      <c r="AM255" s="77" t="s">
        <v>149</v>
      </c>
      <c r="AN255" s="77" t="s">
        <v>149</v>
      </c>
      <c r="AO255" s="77" t="s">
        <v>149</v>
      </c>
      <c r="AP255" s="77" t="s">
        <v>149</v>
      </c>
      <c r="AQ255" s="77" t="s">
        <v>149</v>
      </c>
      <c r="AR255" s="77" t="s">
        <v>149</v>
      </c>
      <c r="AS255" s="77" t="s">
        <v>149</v>
      </c>
      <c r="AT255" s="77" t="s">
        <v>149</v>
      </c>
      <c r="AU255" s="77" t="s">
        <v>149</v>
      </c>
      <c r="AV255" s="77" t="s">
        <v>149</v>
      </c>
      <c r="AW255" s="77" t="s">
        <v>149</v>
      </c>
      <c r="AX255" s="77" t="s">
        <v>149</v>
      </c>
      <c r="AY255" s="77" t="s">
        <v>149</v>
      </c>
      <c r="AZ255" s="77" t="s">
        <v>149</v>
      </c>
      <c r="BA255" s="77" t="s">
        <v>149</v>
      </c>
      <c r="BB255" s="77" t="s">
        <v>149</v>
      </c>
      <c r="BC255" s="60" t="s">
        <v>149</v>
      </c>
      <c r="BD255" s="77" t="s">
        <v>149</v>
      </c>
      <c r="BE255" s="77" t="s">
        <v>149</v>
      </c>
      <c r="BF255" s="77" t="s">
        <v>149</v>
      </c>
      <c r="BG255" s="77" t="s">
        <v>149</v>
      </c>
      <c r="BH255" s="77" t="s">
        <v>149</v>
      </c>
      <c r="BI255" s="77" t="s">
        <v>149</v>
      </c>
      <c r="BJ255" s="77" t="s">
        <v>149</v>
      </c>
      <c r="BK255" s="77" t="s">
        <v>149</v>
      </c>
      <c r="BL255" s="77" t="s">
        <v>149</v>
      </c>
      <c r="BM255" s="77" t="s">
        <v>149</v>
      </c>
      <c r="BN255" s="77" t="s">
        <v>149</v>
      </c>
      <c r="BO255" s="77" t="s">
        <v>149</v>
      </c>
      <c r="BP255" s="77" t="s">
        <v>149</v>
      </c>
      <c r="BQ255" s="77" t="s">
        <v>149</v>
      </c>
      <c r="BR255" s="77" t="s">
        <v>149</v>
      </c>
      <c r="BS255" s="77" t="s">
        <v>149</v>
      </c>
      <c r="BT255" s="77" t="s">
        <v>149</v>
      </c>
      <c r="BU255" s="77" t="s">
        <v>149</v>
      </c>
      <c r="BV255" s="77" t="s">
        <v>149</v>
      </c>
      <c r="BW255" s="77" t="s">
        <v>149</v>
      </c>
      <c r="BX255" s="77" t="s">
        <v>149</v>
      </c>
      <c r="BY255" s="77" t="s">
        <v>149</v>
      </c>
      <c r="BZ255" s="77" t="s">
        <v>149</v>
      </c>
      <c r="CA255" s="77" t="s">
        <v>149</v>
      </c>
      <c r="CB255" s="77" t="s">
        <v>149</v>
      </c>
      <c r="CC255" s="77" t="s">
        <v>149</v>
      </c>
      <c r="CD255" s="77" t="s">
        <v>149</v>
      </c>
      <c r="CE255" s="77" t="s">
        <v>149</v>
      </c>
      <c r="CF255" s="77" t="s">
        <v>149</v>
      </c>
      <c r="CG255" s="77" t="s">
        <v>149</v>
      </c>
      <c r="CH255" s="77" t="s">
        <v>149</v>
      </c>
      <c r="CI255" s="77" t="s">
        <v>149</v>
      </c>
      <c r="CJ255" s="77" t="s">
        <v>149</v>
      </c>
      <c r="CK255" s="77" t="s">
        <v>149</v>
      </c>
      <c r="CL255" s="77" t="s">
        <v>149</v>
      </c>
      <c r="CM255" s="77" t="s">
        <v>149</v>
      </c>
      <c r="CN255" s="77" t="s">
        <v>149</v>
      </c>
      <c r="CO255" s="77" t="s">
        <v>149</v>
      </c>
      <c r="CP255" s="77" t="s">
        <v>149</v>
      </c>
      <c r="CQ255" s="77" t="s">
        <v>149</v>
      </c>
      <c r="CR255" s="77" t="s">
        <v>149</v>
      </c>
      <c r="CS255" s="77" t="s">
        <v>149</v>
      </c>
      <c r="CT255" s="77" t="s">
        <v>149</v>
      </c>
      <c r="CU255" s="77" t="s">
        <v>149</v>
      </c>
      <c r="CV255" s="77" t="s">
        <v>149</v>
      </c>
      <c r="CW255" s="77" t="s">
        <v>149</v>
      </c>
      <c r="CX255" s="77" t="s">
        <v>149</v>
      </c>
      <c r="CY255" s="77" t="s">
        <v>149</v>
      </c>
      <c r="CZ255" s="77" t="s">
        <v>149</v>
      </c>
      <c r="DA255" s="77" t="s">
        <v>149</v>
      </c>
      <c r="DB255" s="77" t="s">
        <v>149</v>
      </c>
      <c r="DC255" s="77" t="s">
        <v>149</v>
      </c>
      <c r="DD255" s="77" t="s">
        <v>149</v>
      </c>
      <c r="DE255" s="77" t="s">
        <v>149</v>
      </c>
      <c r="DF255" s="77" t="s">
        <v>149</v>
      </c>
      <c r="DG255" s="77" t="s">
        <v>149</v>
      </c>
      <c r="DH255" s="77" t="s">
        <v>149</v>
      </c>
      <c r="DI255" s="77" t="s">
        <v>149</v>
      </c>
      <c r="DJ255" s="77" t="s">
        <v>149</v>
      </c>
      <c r="DK255" s="77" t="s">
        <v>149</v>
      </c>
      <c r="DL255" s="77" t="s">
        <v>149</v>
      </c>
      <c r="DM255" s="77" t="s">
        <v>149</v>
      </c>
      <c r="DN255" s="77" t="s">
        <v>149</v>
      </c>
      <c r="DO255" s="77" t="s">
        <v>149</v>
      </c>
      <c r="DP255" s="77" t="s">
        <v>149</v>
      </c>
      <c r="DQ255" s="77" t="s">
        <v>149</v>
      </c>
      <c r="DR255" s="77" t="s">
        <v>149</v>
      </c>
      <c r="DS255" s="77" t="s">
        <v>149</v>
      </c>
      <c r="DT255" s="77" t="s">
        <v>149</v>
      </c>
      <c r="DU255" s="77" t="s">
        <v>149</v>
      </c>
      <c r="DV255" s="77" t="s">
        <v>149</v>
      </c>
      <c r="DW255" s="77" t="s">
        <v>149</v>
      </c>
      <c r="DX255" s="77" t="s">
        <v>149</v>
      </c>
      <c r="DY255" s="77" t="s">
        <v>149</v>
      </c>
      <c r="DZ255" s="77" t="s">
        <v>149</v>
      </c>
      <c r="EA255" s="77" t="s">
        <v>149</v>
      </c>
      <c r="EB255" s="77" t="s">
        <v>149</v>
      </c>
      <c r="EC255" s="77" t="s">
        <v>149</v>
      </c>
      <c r="ED255" s="77" t="s">
        <v>149</v>
      </c>
      <c r="EE255" s="77" t="s">
        <v>149</v>
      </c>
      <c r="EF255" s="77" t="s">
        <v>149</v>
      </c>
      <c r="EG255" s="77" t="s">
        <v>149</v>
      </c>
      <c r="EH255" s="77" t="s">
        <v>149</v>
      </c>
      <c r="EI255" s="77" t="s">
        <v>149</v>
      </c>
      <c r="EJ255" s="77" t="s">
        <v>149</v>
      </c>
      <c r="EK255" s="77" t="s">
        <v>149</v>
      </c>
      <c r="EL255" s="77" t="s">
        <v>2155</v>
      </c>
      <c r="EM255" s="77" t="s">
        <v>2156</v>
      </c>
      <c r="EN255" s="77" t="s">
        <v>2044</v>
      </c>
      <c r="EO255" s="77" t="s">
        <v>2157</v>
      </c>
      <c r="EP255" s="77" t="s">
        <v>2089</v>
      </c>
      <c r="EQ255" s="77" t="s">
        <v>2158</v>
      </c>
      <c r="ER255" s="77" t="s">
        <v>2159</v>
      </c>
      <c r="ES255" s="77" t="s">
        <v>2160</v>
      </c>
    </row>
    <row r="256" spans="1:149" s="2" customFormat="1" ht="22.5" customHeight="1" x14ac:dyDescent="0.35">
      <c r="A256" s="29">
        <v>254</v>
      </c>
      <c r="B256" s="77" t="s">
        <v>2161</v>
      </c>
      <c r="C256" s="78" t="s">
        <v>2162</v>
      </c>
      <c r="D256" s="77" t="s">
        <v>846</v>
      </c>
      <c r="E256" s="77" t="s">
        <v>2041</v>
      </c>
      <c r="F256" s="77">
        <v>49</v>
      </c>
      <c r="G256" s="77">
        <v>6</v>
      </c>
      <c r="H256" s="77" t="s">
        <v>157</v>
      </c>
      <c r="I256" s="77" t="s">
        <v>210</v>
      </c>
      <c r="J256" s="79">
        <v>27800000</v>
      </c>
      <c r="K256" s="79">
        <v>9500000</v>
      </c>
      <c r="L256" s="77" t="s">
        <v>250</v>
      </c>
      <c r="M256" s="77" t="s">
        <v>147</v>
      </c>
      <c r="N256" s="77">
        <v>1320</v>
      </c>
      <c r="O256" s="77">
        <v>11</v>
      </c>
      <c r="P256" s="77">
        <v>20</v>
      </c>
      <c r="Q256" s="77" t="s">
        <v>1857</v>
      </c>
      <c r="R256" s="77" t="s">
        <v>149</v>
      </c>
      <c r="S256" s="77" t="s">
        <v>149</v>
      </c>
      <c r="T256" s="77" t="s">
        <v>159</v>
      </c>
      <c r="U256" s="77" t="s">
        <v>149</v>
      </c>
      <c r="V256" s="77" t="s">
        <v>149</v>
      </c>
      <c r="W256" s="77" t="s">
        <v>149</v>
      </c>
      <c r="X256" s="77" t="s">
        <v>149</v>
      </c>
      <c r="Y256" s="77" t="s">
        <v>149</v>
      </c>
      <c r="Z256" s="77" t="s">
        <v>149</v>
      </c>
      <c r="AA256" s="77" t="s">
        <v>149</v>
      </c>
      <c r="AB256" s="77" t="s">
        <v>149</v>
      </c>
      <c r="AC256" s="77" t="s">
        <v>149</v>
      </c>
      <c r="AD256" s="77" t="s">
        <v>149</v>
      </c>
      <c r="AE256" s="77" t="s">
        <v>149</v>
      </c>
      <c r="AF256" s="77" t="s">
        <v>149</v>
      </c>
      <c r="AG256" s="77" t="s">
        <v>149</v>
      </c>
      <c r="AH256" s="77" t="s">
        <v>149</v>
      </c>
      <c r="AI256" s="77" t="s">
        <v>149</v>
      </c>
      <c r="AJ256" s="77" t="s">
        <v>149</v>
      </c>
      <c r="AK256" s="77" t="s">
        <v>149</v>
      </c>
      <c r="AL256" s="77" t="s">
        <v>149</v>
      </c>
      <c r="AM256" s="77" t="s">
        <v>149</v>
      </c>
      <c r="AN256" s="77" t="s">
        <v>149</v>
      </c>
      <c r="AO256" s="77" t="s">
        <v>149</v>
      </c>
      <c r="AP256" s="77" t="s">
        <v>149</v>
      </c>
      <c r="AQ256" s="77" t="s">
        <v>149</v>
      </c>
      <c r="AR256" s="77" t="s">
        <v>149</v>
      </c>
      <c r="AS256" s="77" t="s">
        <v>149</v>
      </c>
      <c r="AT256" s="77" t="s">
        <v>149</v>
      </c>
      <c r="AU256" s="77" t="s">
        <v>149</v>
      </c>
      <c r="AV256" s="77" t="s">
        <v>149</v>
      </c>
      <c r="AW256" s="77" t="s">
        <v>149</v>
      </c>
      <c r="AX256" s="77" t="s">
        <v>149</v>
      </c>
      <c r="AY256" s="77" t="s">
        <v>149</v>
      </c>
      <c r="AZ256" s="77" t="s">
        <v>149</v>
      </c>
      <c r="BA256" s="77" t="s">
        <v>149</v>
      </c>
      <c r="BB256" s="77" t="s">
        <v>149</v>
      </c>
      <c r="BC256" s="60" t="s">
        <v>149</v>
      </c>
      <c r="BD256" s="77" t="s">
        <v>149</v>
      </c>
      <c r="BE256" s="77" t="s">
        <v>149</v>
      </c>
      <c r="BF256" s="77" t="s">
        <v>149</v>
      </c>
      <c r="BG256" s="77" t="s">
        <v>149</v>
      </c>
      <c r="BH256" s="77" t="s">
        <v>149</v>
      </c>
      <c r="BI256" s="77" t="s">
        <v>149</v>
      </c>
      <c r="BJ256" s="77" t="s">
        <v>149</v>
      </c>
      <c r="BK256" s="77" t="s">
        <v>149</v>
      </c>
      <c r="BL256" s="77" t="s">
        <v>149</v>
      </c>
      <c r="BM256" s="77" t="s">
        <v>149</v>
      </c>
      <c r="BN256" s="77" t="s">
        <v>149</v>
      </c>
      <c r="BO256" s="77" t="s">
        <v>149</v>
      </c>
      <c r="BP256" s="77" t="s">
        <v>149</v>
      </c>
      <c r="BQ256" s="77" t="s">
        <v>149</v>
      </c>
      <c r="BR256" s="77" t="s">
        <v>149</v>
      </c>
      <c r="BS256" s="77" t="s">
        <v>149</v>
      </c>
      <c r="BT256" s="77" t="s">
        <v>149</v>
      </c>
      <c r="BU256" s="77" t="s">
        <v>149</v>
      </c>
      <c r="BV256" s="77" t="s">
        <v>149</v>
      </c>
      <c r="BW256" s="77" t="s">
        <v>149</v>
      </c>
      <c r="BX256" s="77" t="s">
        <v>149</v>
      </c>
      <c r="BY256" s="77" t="s">
        <v>149</v>
      </c>
      <c r="BZ256" s="77" t="s">
        <v>149</v>
      </c>
      <c r="CA256" s="77" t="s">
        <v>149</v>
      </c>
      <c r="CB256" s="77" t="s">
        <v>149</v>
      </c>
      <c r="CC256" s="77" t="s">
        <v>149</v>
      </c>
      <c r="CD256" s="77" t="s">
        <v>149</v>
      </c>
      <c r="CE256" s="77" t="s">
        <v>149</v>
      </c>
      <c r="CF256" s="77" t="s">
        <v>149</v>
      </c>
      <c r="CG256" s="77" t="s">
        <v>149</v>
      </c>
      <c r="CH256" s="77" t="s">
        <v>149</v>
      </c>
      <c r="CI256" s="77" t="s">
        <v>149</v>
      </c>
      <c r="CJ256" s="77" t="s">
        <v>149</v>
      </c>
      <c r="CK256" s="77" t="s">
        <v>149</v>
      </c>
      <c r="CL256" s="77" t="s">
        <v>149</v>
      </c>
      <c r="CM256" s="77" t="s">
        <v>149</v>
      </c>
      <c r="CN256" s="77" t="s">
        <v>149</v>
      </c>
      <c r="CO256" s="77" t="s">
        <v>149</v>
      </c>
      <c r="CP256" s="77" t="s">
        <v>149</v>
      </c>
      <c r="CQ256" s="77" t="s">
        <v>149</v>
      </c>
      <c r="CR256" s="77" t="s">
        <v>149</v>
      </c>
      <c r="CS256" s="77" t="s">
        <v>149</v>
      </c>
      <c r="CT256" s="77" t="s">
        <v>149</v>
      </c>
      <c r="CU256" s="77" t="s">
        <v>149</v>
      </c>
      <c r="CV256" s="77" t="s">
        <v>149</v>
      </c>
      <c r="CW256" s="77" t="s">
        <v>149</v>
      </c>
      <c r="CX256" s="77" t="s">
        <v>149</v>
      </c>
      <c r="CY256" s="77" t="s">
        <v>149</v>
      </c>
      <c r="CZ256" s="77" t="s">
        <v>149</v>
      </c>
      <c r="DA256" s="77" t="s">
        <v>149</v>
      </c>
      <c r="DB256" s="77" t="s">
        <v>149</v>
      </c>
      <c r="DC256" s="77" t="s">
        <v>149</v>
      </c>
      <c r="DD256" s="77" t="s">
        <v>149</v>
      </c>
      <c r="DE256" s="77" t="s">
        <v>149</v>
      </c>
      <c r="DF256" s="77" t="s">
        <v>149</v>
      </c>
      <c r="DG256" s="77" t="s">
        <v>149</v>
      </c>
      <c r="DH256" s="77" t="s">
        <v>149</v>
      </c>
      <c r="DI256" s="77" t="s">
        <v>149</v>
      </c>
      <c r="DJ256" s="77" t="s">
        <v>149</v>
      </c>
      <c r="DK256" s="77" t="s">
        <v>149</v>
      </c>
      <c r="DL256" s="77" t="s">
        <v>149</v>
      </c>
      <c r="DM256" s="77" t="s">
        <v>149</v>
      </c>
      <c r="DN256" s="77" t="s">
        <v>149</v>
      </c>
      <c r="DO256" s="77" t="s">
        <v>149</v>
      </c>
      <c r="DP256" s="77" t="s">
        <v>149</v>
      </c>
      <c r="DQ256" s="77" t="s">
        <v>149</v>
      </c>
      <c r="DR256" s="77" t="s">
        <v>149</v>
      </c>
      <c r="DS256" s="77" t="s">
        <v>149</v>
      </c>
      <c r="DT256" s="77" t="s">
        <v>149</v>
      </c>
      <c r="DU256" s="77" t="s">
        <v>149</v>
      </c>
      <c r="DV256" s="77" t="s">
        <v>149</v>
      </c>
      <c r="DW256" s="77" t="s">
        <v>149</v>
      </c>
      <c r="DX256" s="77" t="s">
        <v>148</v>
      </c>
      <c r="DY256" s="77" t="s">
        <v>148</v>
      </c>
      <c r="DZ256" s="77" t="s">
        <v>203</v>
      </c>
      <c r="EA256" s="77" t="s">
        <v>149</v>
      </c>
      <c r="EB256" s="77" t="s">
        <v>149</v>
      </c>
      <c r="EC256" s="77" t="s">
        <v>148</v>
      </c>
      <c r="ED256" s="77" t="s">
        <v>148</v>
      </c>
      <c r="EE256" s="77" t="s">
        <v>148</v>
      </c>
      <c r="EF256" s="77" t="s">
        <v>149</v>
      </c>
      <c r="EG256" s="77" t="s">
        <v>149</v>
      </c>
      <c r="EH256" s="77" t="s">
        <v>149</v>
      </c>
      <c r="EI256" s="77" t="s">
        <v>149</v>
      </c>
      <c r="EJ256" s="77" t="s">
        <v>149</v>
      </c>
      <c r="EK256" s="77" t="s">
        <v>149</v>
      </c>
      <c r="EL256" s="77" t="s">
        <v>2163</v>
      </c>
      <c r="EM256" s="77" t="s">
        <v>2164</v>
      </c>
      <c r="EN256" s="77" t="s">
        <v>2165</v>
      </c>
      <c r="EO256" s="77" t="s">
        <v>2166</v>
      </c>
      <c r="EP256" s="77" t="s">
        <v>2167</v>
      </c>
      <c r="EQ256" s="77" t="s">
        <v>2168</v>
      </c>
      <c r="ER256" s="77" t="s">
        <v>2059</v>
      </c>
      <c r="ES256" s="77" t="s">
        <v>2169</v>
      </c>
    </row>
    <row r="257" spans="1:234" s="2" customFormat="1" ht="22.5" customHeight="1" x14ac:dyDescent="0.35">
      <c r="A257" s="29">
        <v>255</v>
      </c>
      <c r="B257" s="77" t="s">
        <v>2170</v>
      </c>
      <c r="C257" s="77"/>
      <c r="D257" s="77" t="s">
        <v>846</v>
      </c>
      <c r="E257" s="77" t="s">
        <v>2041</v>
      </c>
      <c r="F257" s="77">
        <v>59</v>
      </c>
      <c r="G257" s="77">
        <v>5</v>
      </c>
      <c r="H257" s="77" t="s">
        <v>157</v>
      </c>
      <c r="I257" s="77" t="s">
        <v>158</v>
      </c>
      <c r="J257" s="79">
        <v>6500000</v>
      </c>
      <c r="K257" s="79">
        <v>4700000</v>
      </c>
      <c r="L257" s="77" t="s">
        <v>173</v>
      </c>
      <c r="M257" s="77" t="s">
        <v>147</v>
      </c>
      <c r="N257" s="77">
        <v>264</v>
      </c>
      <c r="O257" s="77" t="s">
        <v>644</v>
      </c>
      <c r="P257" s="77">
        <v>19</v>
      </c>
      <c r="Q257" s="77" t="s">
        <v>1857</v>
      </c>
      <c r="R257" s="77" t="s">
        <v>149</v>
      </c>
      <c r="S257" s="77" t="s">
        <v>149</v>
      </c>
      <c r="T257" s="77" t="s">
        <v>159</v>
      </c>
      <c r="U257" s="77" t="s">
        <v>149</v>
      </c>
      <c r="V257" s="77" t="s">
        <v>149</v>
      </c>
      <c r="W257" s="77" t="s">
        <v>149</v>
      </c>
      <c r="X257" s="77" t="s">
        <v>203</v>
      </c>
      <c r="Y257" s="77" t="s">
        <v>148</v>
      </c>
      <c r="Z257" s="77" t="s">
        <v>159</v>
      </c>
      <c r="AA257" s="77" t="s">
        <v>149</v>
      </c>
      <c r="AB257" s="77" t="s">
        <v>203</v>
      </c>
      <c r="AC257" s="77" t="s">
        <v>148</v>
      </c>
      <c r="AD257" s="77" t="s">
        <v>149</v>
      </c>
      <c r="AE257" s="77" t="s">
        <v>149</v>
      </c>
      <c r="AF257" s="77" t="s">
        <v>149</v>
      </c>
      <c r="AG257" s="77" t="s">
        <v>149</v>
      </c>
      <c r="AH257" s="77" t="s">
        <v>149</v>
      </c>
      <c r="AI257" s="77" t="s">
        <v>149</v>
      </c>
      <c r="AJ257" s="77" t="s">
        <v>149</v>
      </c>
      <c r="AK257" s="77" t="s">
        <v>149</v>
      </c>
      <c r="AL257" s="77" t="s">
        <v>149</v>
      </c>
      <c r="AM257" s="77" t="s">
        <v>149</v>
      </c>
      <c r="AN257" s="77" t="s">
        <v>149</v>
      </c>
      <c r="AO257" s="77" t="s">
        <v>148</v>
      </c>
      <c r="AP257" s="77" t="s">
        <v>203</v>
      </c>
      <c r="AQ257" s="77" t="s">
        <v>149</v>
      </c>
      <c r="AR257" s="77" t="s">
        <v>149</v>
      </c>
      <c r="AS257" s="77" t="s">
        <v>159</v>
      </c>
      <c r="AT257" s="77" t="s">
        <v>203</v>
      </c>
      <c r="AU257" s="77" t="s">
        <v>149</v>
      </c>
      <c r="AV257" s="77" t="s">
        <v>149</v>
      </c>
      <c r="AW257" s="77" t="s">
        <v>203</v>
      </c>
      <c r="AX257" s="77" t="s">
        <v>159</v>
      </c>
      <c r="AY257" s="77" t="s">
        <v>149</v>
      </c>
      <c r="AZ257" s="77" t="s">
        <v>148</v>
      </c>
      <c r="BA257" s="77" t="s">
        <v>149</v>
      </c>
      <c r="BB257" s="77" t="s">
        <v>149</v>
      </c>
      <c r="BC257" s="60" t="s">
        <v>149</v>
      </c>
      <c r="BD257" s="77" t="s">
        <v>149</v>
      </c>
      <c r="BE257" s="77" t="s">
        <v>149</v>
      </c>
      <c r="BF257" s="77" t="s">
        <v>149</v>
      </c>
      <c r="BG257" s="77" t="s">
        <v>148</v>
      </c>
      <c r="BH257" s="77" t="s">
        <v>203</v>
      </c>
      <c r="BI257" s="77" t="s">
        <v>149</v>
      </c>
      <c r="BJ257" s="77" t="s">
        <v>149</v>
      </c>
      <c r="BK257" s="77" t="s">
        <v>149</v>
      </c>
      <c r="BL257" s="77" t="s">
        <v>203</v>
      </c>
      <c r="BM257" s="77" t="s">
        <v>149</v>
      </c>
      <c r="BN257" s="77" t="s">
        <v>149</v>
      </c>
      <c r="BO257" s="77" t="s">
        <v>149</v>
      </c>
      <c r="BP257" s="77" t="s">
        <v>149</v>
      </c>
      <c r="BQ257" s="77" t="s">
        <v>203</v>
      </c>
      <c r="BR257" s="80" t="s">
        <v>149</v>
      </c>
      <c r="BS257" s="77" t="s">
        <v>149</v>
      </c>
      <c r="BT257" s="77" t="s">
        <v>148</v>
      </c>
      <c r="BU257" s="77" t="s">
        <v>149</v>
      </c>
      <c r="BV257" s="77" t="s">
        <v>149</v>
      </c>
      <c r="BW257" s="77" t="s">
        <v>149</v>
      </c>
      <c r="BX257" s="77" t="s">
        <v>149</v>
      </c>
      <c r="BY257" s="77" t="s">
        <v>149</v>
      </c>
      <c r="BZ257" s="77" t="s">
        <v>148</v>
      </c>
      <c r="CA257" s="77" t="s">
        <v>148</v>
      </c>
      <c r="CB257" s="77" t="s">
        <v>149</v>
      </c>
      <c r="CC257" s="77" t="s">
        <v>149</v>
      </c>
      <c r="CD257" s="77" t="s">
        <v>203</v>
      </c>
      <c r="CE257" s="77" t="s">
        <v>149</v>
      </c>
      <c r="CF257" s="77" t="s">
        <v>149</v>
      </c>
      <c r="CG257" s="77" t="s">
        <v>149</v>
      </c>
      <c r="CH257" s="77" t="s">
        <v>149</v>
      </c>
      <c r="CI257" s="77" t="s">
        <v>149</v>
      </c>
      <c r="CJ257" s="77" t="s">
        <v>149</v>
      </c>
      <c r="CK257" s="77" t="s">
        <v>843</v>
      </c>
      <c r="CL257" s="77" t="s">
        <v>149</v>
      </c>
      <c r="CM257" s="77" t="s">
        <v>149</v>
      </c>
      <c r="CN257" s="77" t="s">
        <v>149</v>
      </c>
      <c r="CO257" s="77" t="s">
        <v>149</v>
      </c>
      <c r="CP257" s="77" t="s">
        <v>149</v>
      </c>
      <c r="CQ257" s="77" t="s">
        <v>203</v>
      </c>
      <c r="CR257" s="77" t="s">
        <v>148</v>
      </c>
      <c r="CS257" s="77" t="s">
        <v>149</v>
      </c>
      <c r="CT257" s="77" t="s">
        <v>149</v>
      </c>
      <c r="CU257" s="77" t="s">
        <v>149</v>
      </c>
      <c r="CV257" s="77" t="s">
        <v>149</v>
      </c>
      <c r="CW257" s="77" t="s">
        <v>149</v>
      </c>
      <c r="CX257" s="77" t="s">
        <v>148</v>
      </c>
      <c r="CY257" s="77" t="s">
        <v>203</v>
      </c>
      <c r="CZ257" s="77" t="s">
        <v>149</v>
      </c>
      <c r="DA257" s="77" t="s">
        <v>149</v>
      </c>
      <c r="DB257" s="77" t="s">
        <v>149</v>
      </c>
      <c r="DC257" s="77" t="s">
        <v>149</v>
      </c>
      <c r="DD257" s="77" t="s">
        <v>148</v>
      </c>
      <c r="DE257" s="77" t="s">
        <v>149</v>
      </c>
      <c r="DF257" s="77" t="s">
        <v>149</v>
      </c>
      <c r="DG257" s="77" t="s">
        <v>149</v>
      </c>
      <c r="DH257" s="77" t="s">
        <v>203</v>
      </c>
      <c r="DI257" s="77" t="s">
        <v>148</v>
      </c>
      <c r="DJ257" s="77" t="s">
        <v>149</v>
      </c>
      <c r="DK257" s="77" t="s">
        <v>149</v>
      </c>
      <c r="DL257" s="77" t="s">
        <v>149</v>
      </c>
      <c r="DM257" s="77" t="s">
        <v>149</v>
      </c>
      <c r="DN257" s="77" t="s">
        <v>148</v>
      </c>
      <c r="DO257" s="77" t="s">
        <v>149</v>
      </c>
      <c r="DP257" s="77" t="s">
        <v>149</v>
      </c>
      <c r="DQ257" s="77" t="s">
        <v>149</v>
      </c>
      <c r="DR257" s="77" t="s">
        <v>149</v>
      </c>
      <c r="DS257" s="77" t="s">
        <v>149</v>
      </c>
      <c r="DT257" s="77" t="s">
        <v>149</v>
      </c>
      <c r="DU257" s="77" t="s">
        <v>149</v>
      </c>
      <c r="DV257" s="77" t="s">
        <v>148</v>
      </c>
      <c r="DW257" s="77" t="s">
        <v>148</v>
      </c>
      <c r="DX257" s="77" t="s">
        <v>149</v>
      </c>
      <c r="DY257" s="77" t="s">
        <v>149</v>
      </c>
      <c r="DZ257" s="77" t="s">
        <v>149</v>
      </c>
      <c r="EA257" s="77" t="s">
        <v>149</v>
      </c>
      <c r="EB257" s="77" t="s">
        <v>149</v>
      </c>
      <c r="EC257" s="77" t="s">
        <v>148</v>
      </c>
      <c r="ED257" s="77" t="s">
        <v>149</v>
      </c>
      <c r="EE257" s="77" t="s">
        <v>149</v>
      </c>
      <c r="EF257" s="77" t="s">
        <v>203</v>
      </c>
      <c r="EG257" s="77" t="s">
        <v>149</v>
      </c>
      <c r="EH257" s="77" t="s">
        <v>149</v>
      </c>
      <c r="EI257" s="77" t="s">
        <v>149</v>
      </c>
      <c r="EJ257" s="77" t="s">
        <v>149</v>
      </c>
      <c r="EK257" s="77" t="s">
        <v>149</v>
      </c>
      <c r="EL257" s="77" t="s">
        <v>2171</v>
      </c>
      <c r="EM257" s="77" t="s">
        <v>2172</v>
      </c>
      <c r="EN257" s="77" t="s">
        <v>2173</v>
      </c>
      <c r="EO257" s="77" t="s">
        <v>2174</v>
      </c>
      <c r="EP257" s="77" t="s">
        <v>2175</v>
      </c>
      <c r="EQ257" s="77" t="s">
        <v>2176</v>
      </c>
      <c r="ER257" s="77" t="s">
        <v>2177</v>
      </c>
      <c r="ES257" s="77" t="s">
        <v>2178</v>
      </c>
    </row>
    <row r="258" spans="1:234" s="2" customFormat="1" ht="22.5" customHeight="1" x14ac:dyDescent="0.35">
      <c r="A258" s="29">
        <v>256</v>
      </c>
      <c r="B258" s="77" t="s">
        <v>2179</v>
      </c>
      <c r="C258" s="78" t="s">
        <v>2180</v>
      </c>
      <c r="D258" s="77" t="s">
        <v>846</v>
      </c>
      <c r="E258" s="77" t="s">
        <v>2181</v>
      </c>
      <c r="F258" s="77">
        <v>52</v>
      </c>
      <c r="G258" s="77">
        <v>6</v>
      </c>
      <c r="H258" s="77" t="s">
        <v>157</v>
      </c>
      <c r="I258" s="81" t="s">
        <v>210</v>
      </c>
      <c r="J258" s="79">
        <v>23000000</v>
      </c>
      <c r="K258" s="79">
        <v>18000000</v>
      </c>
      <c r="L258" s="77" t="s">
        <v>233</v>
      </c>
      <c r="M258" s="77" t="s">
        <v>147</v>
      </c>
      <c r="N258" s="77">
        <v>1056</v>
      </c>
      <c r="O258" s="77" t="s">
        <v>2182</v>
      </c>
      <c r="P258" s="186" t="s">
        <v>1436</v>
      </c>
      <c r="Q258" s="77" t="s">
        <v>1857</v>
      </c>
      <c r="R258" s="77" t="s">
        <v>203</v>
      </c>
      <c r="S258" s="77" t="s">
        <v>149</v>
      </c>
      <c r="T258" s="77" t="s">
        <v>159</v>
      </c>
      <c r="U258" s="77" t="s">
        <v>203</v>
      </c>
      <c r="V258" s="77" t="s">
        <v>203</v>
      </c>
      <c r="W258" s="77" t="s">
        <v>149</v>
      </c>
      <c r="X258" s="77" t="s">
        <v>149</v>
      </c>
      <c r="Y258" s="77" t="s">
        <v>323</v>
      </c>
      <c r="Z258" s="77" t="s">
        <v>149</v>
      </c>
      <c r="AA258" s="77" t="s">
        <v>148</v>
      </c>
      <c r="AB258" s="77" t="s">
        <v>203</v>
      </c>
      <c r="AC258" s="77" t="s">
        <v>149</v>
      </c>
      <c r="AD258" s="77" t="s">
        <v>149</v>
      </c>
      <c r="AE258" s="77" t="s">
        <v>149</v>
      </c>
      <c r="AF258" s="77" t="s">
        <v>203</v>
      </c>
      <c r="AG258" s="77" t="s">
        <v>149</v>
      </c>
      <c r="AH258" s="77" t="s">
        <v>149</v>
      </c>
      <c r="AI258" s="77" t="s">
        <v>149</v>
      </c>
      <c r="AJ258" s="77" t="s">
        <v>149</v>
      </c>
      <c r="AK258" s="77" t="s">
        <v>149</v>
      </c>
      <c r="AL258" s="77" t="s">
        <v>149</v>
      </c>
      <c r="AM258" s="77" t="s">
        <v>149</v>
      </c>
      <c r="AN258" s="77" t="s">
        <v>160</v>
      </c>
      <c r="AO258" s="77" t="s">
        <v>148</v>
      </c>
      <c r="AP258" s="77" t="s">
        <v>149</v>
      </c>
      <c r="AQ258" s="77" t="s">
        <v>161</v>
      </c>
      <c r="AR258" s="77" t="s">
        <v>149</v>
      </c>
      <c r="AS258" s="77" t="s">
        <v>323</v>
      </c>
      <c r="AT258" s="77" t="s">
        <v>323</v>
      </c>
      <c r="AU258" s="77" t="s">
        <v>149</v>
      </c>
      <c r="AV258" s="77" t="s">
        <v>149</v>
      </c>
      <c r="AW258" s="77" t="s">
        <v>149</v>
      </c>
      <c r="AX258" s="77" t="s">
        <v>159</v>
      </c>
      <c r="AY258" s="77" t="s">
        <v>149</v>
      </c>
      <c r="AZ258" s="77" t="s">
        <v>148</v>
      </c>
      <c r="BA258" s="77" t="s">
        <v>148</v>
      </c>
      <c r="BB258" s="77" t="s">
        <v>149</v>
      </c>
      <c r="BC258" s="60" t="s">
        <v>149</v>
      </c>
      <c r="BD258" s="77" t="s">
        <v>323</v>
      </c>
      <c r="BE258" s="77"/>
      <c r="BF258" s="77" t="s">
        <v>149</v>
      </c>
      <c r="BG258" s="77" t="s">
        <v>149</v>
      </c>
      <c r="BH258" s="77" t="s">
        <v>149</v>
      </c>
      <c r="BI258" s="77" t="s">
        <v>149</v>
      </c>
      <c r="BJ258" s="77" t="s">
        <v>203</v>
      </c>
      <c r="BK258" s="77" t="s">
        <v>149</v>
      </c>
      <c r="BL258" s="77" t="s">
        <v>149</v>
      </c>
      <c r="BM258" s="77" t="s">
        <v>149</v>
      </c>
      <c r="BN258" s="77" t="s">
        <v>203</v>
      </c>
      <c r="BO258" s="77" t="s">
        <v>203</v>
      </c>
      <c r="BP258" s="77" t="s">
        <v>149</v>
      </c>
      <c r="BQ258" s="77" t="s">
        <v>149</v>
      </c>
      <c r="BR258" s="80" t="s">
        <v>149</v>
      </c>
      <c r="BS258" s="77" t="s">
        <v>149</v>
      </c>
      <c r="BT258" s="77" t="s">
        <v>148</v>
      </c>
      <c r="BU258" s="77" t="s">
        <v>203</v>
      </c>
      <c r="BV258" s="77" t="s">
        <v>148</v>
      </c>
      <c r="BW258" s="77" t="s">
        <v>203</v>
      </c>
      <c r="BX258" s="77" t="s">
        <v>203</v>
      </c>
      <c r="BY258" s="77" t="s">
        <v>149</v>
      </c>
      <c r="BZ258" s="77" t="s">
        <v>148</v>
      </c>
      <c r="CA258" s="77" t="s">
        <v>149</v>
      </c>
      <c r="CB258" s="77" t="s">
        <v>149</v>
      </c>
      <c r="CC258" s="77" t="s">
        <v>149</v>
      </c>
      <c r="CD258" s="77" t="s">
        <v>149</v>
      </c>
      <c r="CE258" s="77" t="s">
        <v>149</v>
      </c>
      <c r="CF258" s="77" t="s">
        <v>149</v>
      </c>
      <c r="CG258" s="77" t="s">
        <v>149</v>
      </c>
      <c r="CH258" s="77" t="s">
        <v>149</v>
      </c>
      <c r="CI258" s="77" t="s">
        <v>323</v>
      </c>
      <c r="CJ258" s="77" t="s">
        <v>149</v>
      </c>
      <c r="CK258" s="77" t="s">
        <v>149</v>
      </c>
      <c r="CL258" s="77" t="s">
        <v>148</v>
      </c>
      <c r="CM258" s="77" t="s">
        <v>149</v>
      </c>
      <c r="CN258" s="77" t="s">
        <v>149</v>
      </c>
      <c r="CO258" s="77" t="s">
        <v>149</v>
      </c>
      <c r="CP258" s="77" t="s">
        <v>149</v>
      </c>
      <c r="CQ258" s="77" t="s">
        <v>149</v>
      </c>
      <c r="CR258" s="77" t="s">
        <v>148</v>
      </c>
      <c r="CS258" s="77" t="s">
        <v>149</v>
      </c>
      <c r="CT258" s="77" t="s">
        <v>149</v>
      </c>
      <c r="CU258" s="77" t="s">
        <v>203</v>
      </c>
      <c r="CV258" s="77" t="s">
        <v>149</v>
      </c>
      <c r="CW258" s="77" t="s">
        <v>203</v>
      </c>
      <c r="CX258" s="77" t="s">
        <v>149</v>
      </c>
      <c r="CY258" s="77" t="s">
        <v>149</v>
      </c>
      <c r="CZ258" s="77" t="s">
        <v>149</v>
      </c>
      <c r="DA258" s="77" t="s">
        <v>323</v>
      </c>
      <c r="DB258" s="77" t="s">
        <v>149</v>
      </c>
      <c r="DC258" s="77" t="s">
        <v>149</v>
      </c>
      <c r="DD258" s="77" t="s">
        <v>2183</v>
      </c>
      <c r="DE258" s="77" t="s">
        <v>323</v>
      </c>
      <c r="DF258" s="77" t="s">
        <v>149</v>
      </c>
      <c r="DG258" s="77" t="s">
        <v>149</v>
      </c>
      <c r="DH258" s="77" t="s">
        <v>149</v>
      </c>
      <c r="DI258" s="77" t="s">
        <v>149</v>
      </c>
      <c r="DJ258" s="77" t="s">
        <v>160</v>
      </c>
      <c r="DK258" s="77" t="s">
        <v>149</v>
      </c>
      <c r="DL258" s="77" t="s">
        <v>149</v>
      </c>
      <c r="DM258" s="77" t="s">
        <v>323</v>
      </c>
      <c r="DN258" s="77" t="s">
        <v>149</v>
      </c>
      <c r="DO258" s="77" t="s">
        <v>149</v>
      </c>
      <c r="DP258" s="77" t="s">
        <v>149</v>
      </c>
      <c r="DQ258" s="77" t="s">
        <v>149</v>
      </c>
      <c r="DR258" s="77" t="s">
        <v>149</v>
      </c>
      <c r="DS258" s="77" t="s">
        <v>148</v>
      </c>
      <c r="DT258" s="77" t="s">
        <v>149</v>
      </c>
      <c r="DU258" s="77" t="s">
        <v>149</v>
      </c>
      <c r="DV258" s="77" t="s">
        <v>149</v>
      </c>
      <c r="DW258" s="77" t="s">
        <v>149</v>
      </c>
      <c r="DX258" s="77" t="s">
        <v>148</v>
      </c>
      <c r="DY258" s="77" t="s">
        <v>149</v>
      </c>
      <c r="DZ258" s="77" t="s">
        <v>149</v>
      </c>
      <c r="EA258" s="77" t="s">
        <v>149</v>
      </c>
      <c r="EB258" s="77" t="s">
        <v>323</v>
      </c>
      <c r="EC258" s="77" t="s">
        <v>149</v>
      </c>
      <c r="ED258" s="77" t="s">
        <v>149</v>
      </c>
      <c r="EE258" s="77" t="s">
        <v>149</v>
      </c>
      <c r="EF258" s="77" t="s">
        <v>149</v>
      </c>
      <c r="EG258" s="77" t="s">
        <v>149</v>
      </c>
      <c r="EH258" s="77" t="s">
        <v>149</v>
      </c>
      <c r="EI258" s="77" t="s">
        <v>323</v>
      </c>
      <c r="EJ258" s="77" t="s">
        <v>203</v>
      </c>
      <c r="EK258" s="77" t="s">
        <v>149</v>
      </c>
      <c r="EL258" s="77" t="s">
        <v>2184</v>
      </c>
      <c r="EM258" s="77" t="s">
        <v>2185</v>
      </c>
      <c r="EN258" s="77" t="s">
        <v>2186</v>
      </c>
      <c r="EO258" s="77" t="s">
        <v>2187</v>
      </c>
      <c r="EP258" s="77" t="s">
        <v>2188</v>
      </c>
      <c r="EQ258" s="77" t="s">
        <v>2189</v>
      </c>
      <c r="ER258" s="77" t="s">
        <v>2190</v>
      </c>
      <c r="ES258" s="77" t="s">
        <v>2191</v>
      </c>
    </row>
    <row r="259" spans="1:234" s="2" customFormat="1" ht="22.5" customHeight="1" x14ac:dyDescent="0.35">
      <c r="A259" s="29">
        <v>257</v>
      </c>
      <c r="B259" s="77" t="s">
        <v>2192</v>
      </c>
      <c r="C259" s="78" t="s">
        <v>2193</v>
      </c>
      <c r="D259" s="77" t="s">
        <v>846</v>
      </c>
      <c r="E259" s="77" t="s">
        <v>2181</v>
      </c>
      <c r="F259" s="77">
        <v>58</v>
      </c>
      <c r="G259" s="77">
        <v>5</v>
      </c>
      <c r="H259" s="77" t="s">
        <v>157</v>
      </c>
      <c r="I259" s="77" t="s">
        <v>210</v>
      </c>
      <c r="J259" s="79">
        <v>8800000</v>
      </c>
      <c r="K259" s="79">
        <v>8500000</v>
      </c>
      <c r="L259" s="77" t="s">
        <v>255</v>
      </c>
      <c r="M259" s="77" t="s">
        <v>147</v>
      </c>
      <c r="N259" s="77">
        <v>396</v>
      </c>
      <c r="O259" s="77" t="s">
        <v>212</v>
      </c>
      <c r="P259" s="77">
        <v>13</v>
      </c>
      <c r="Q259" s="77" t="s">
        <v>175</v>
      </c>
      <c r="R259" s="77" t="s">
        <v>149</v>
      </c>
      <c r="S259" s="77" t="s">
        <v>149</v>
      </c>
      <c r="T259" s="77" t="s">
        <v>159</v>
      </c>
      <c r="U259" s="77" t="s">
        <v>149</v>
      </c>
      <c r="V259" s="77" t="s">
        <v>203</v>
      </c>
      <c r="W259" s="77" t="s">
        <v>149</v>
      </c>
      <c r="X259" s="77" t="s">
        <v>149</v>
      </c>
      <c r="Y259" s="77" t="s">
        <v>149</v>
      </c>
      <c r="Z259" s="77" t="s">
        <v>149</v>
      </c>
      <c r="AA259" s="77" t="s">
        <v>148</v>
      </c>
      <c r="AB259" s="77" t="s">
        <v>203</v>
      </c>
      <c r="AC259" s="77" t="s">
        <v>148</v>
      </c>
      <c r="AD259" s="77" t="s">
        <v>323</v>
      </c>
      <c r="AE259" s="77" t="s">
        <v>323</v>
      </c>
      <c r="AF259" s="77" t="s">
        <v>323</v>
      </c>
      <c r="AG259" s="77" t="s">
        <v>323</v>
      </c>
      <c r="AH259" s="77" t="s">
        <v>203</v>
      </c>
      <c r="AI259" s="77" t="s">
        <v>149</v>
      </c>
      <c r="AJ259" s="77" t="s">
        <v>203</v>
      </c>
      <c r="AK259" s="77" t="s">
        <v>149</v>
      </c>
      <c r="AL259" s="77" t="s">
        <v>203</v>
      </c>
      <c r="AM259" s="77" t="s">
        <v>149</v>
      </c>
      <c r="AN259" s="77" t="s">
        <v>149</v>
      </c>
      <c r="AO259" s="77" t="s">
        <v>149</v>
      </c>
      <c r="AP259" s="77" t="s">
        <v>149</v>
      </c>
      <c r="AQ259" s="77" t="s">
        <v>149</v>
      </c>
      <c r="AR259" s="77" t="s">
        <v>149</v>
      </c>
      <c r="AS259" s="77" t="s">
        <v>203</v>
      </c>
      <c r="AT259" s="77" t="s">
        <v>149</v>
      </c>
      <c r="AU259" s="77" t="s">
        <v>149</v>
      </c>
      <c r="AV259" s="77" t="s">
        <v>149</v>
      </c>
      <c r="AW259" s="77" t="s">
        <v>149</v>
      </c>
      <c r="AX259" s="77" t="s">
        <v>203</v>
      </c>
      <c r="AY259" s="77" t="s">
        <v>148</v>
      </c>
      <c r="AZ259" s="77" t="s">
        <v>149</v>
      </c>
      <c r="BA259" s="77" t="s">
        <v>148</v>
      </c>
      <c r="BB259" s="77" t="s">
        <v>149</v>
      </c>
      <c r="BC259" s="60" t="s">
        <v>149</v>
      </c>
      <c r="BD259" s="77" t="s">
        <v>149</v>
      </c>
      <c r="BE259" s="77" t="s">
        <v>149</v>
      </c>
      <c r="BF259" s="77" t="s">
        <v>149</v>
      </c>
      <c r="BG259" s="77" t="s">
        <v>149</v>
      </c>
      <c r="BH259" s="77" t="s">
        <v>203</v>
      </c>
      <c r="BI259" s="77" t="s">
        <v>148</v>
      </c>
      <c r="BJ259" s="77" t="s">
        <v>149</v>
      </c>
      <c r="BK259" s="77" t="s">
        <v>149</v>
      </c>
      <c r="BL259" s="77" t="s">
        <v>149</v>
      </c>
      <c r="BM259" s="77" t="s">
        <v>149</v>
      </c>
      <c r="BN259" s="77" t="s">
        <v>149</v>
      </c>
      <c r="BO259" s="77" t="s">
        <v>203</v>
      </c>
      <c r="BP259" s="77" t="s">
        <v>149</v>
      </c>
      <c r="BQ259" s="77" t="s">
        <v>149</v>
      </c>
      <c r="BR259" s="80" t="s">
        <v>148</v>
      </c>
      <c r="BS259" s="77" t="s">
        <v>149</v>
      </c>
      <c r="BT259" s="77" t="s">
        <v>148</v>
      </c>
      <c r="BU259" s="77" t="s">
        <v>203</v>
      </c>
      <c r="BV259" s="77" t="s">
        <v>149</v>
      </c>
      <c r="BW259" s="77" t="s">
        <v>149</v>
      </c>
      <c r="BX259" s="77" t="s">
        <v>149</v>
      </c>
      <c r="BY259" s="77" t="s">
        <v>148</v>
      </c>
      <c r="BZ259" s="77" t="s">
        <v>149</v>
      </c>
      <c r="CA259" s="77" t="s">
        <v>149</v>
      </c>
      <c r="CB259" s="77" t="s">
        <v>148</v>
      </c>
      <c r="CC259" s="77" t="s">
        <v>203</v>
      </c>
      <c r="CD259" s="77" t="s">
        <v>149</v>
      </c>
      <c r="CE259" s="77" t="s">
        <v>149</v>
      </c>
      <c r="CF259" s="77" t="s">
        <v>149</v>
      </c>
      <c r="CG259" s="77" t="s">
        <v>149</v>
      </c>
      <c r="CH259" s="77" t="s">
        <v>148</v>
      </c>
      <c r="CI259" s="77" t="s">
        <v>149</v>
      </c>
      <c r="CJ259" s="77" t="s">
        <v>149</v>
      </c>
      <c r="CK259" s="77" t="s">
        <v>149</v>
      </c>
      <c r="CL259" s="77" t="s">
        <v>149</v>
      </c>
      <c r="CM259" s="77" t="s">
        <v>149</v>
      </c>
      <c r="CN259" s="77" t="s">
        <v>149</v>
      </c>
      <c r="CO259" s="77" t="s">
        <v>149</v>
      </c>
      <c r="CP259" s="77" t="s">
        <v>149</v>
      </c>
      <c r="CQ259" s="77" t="s">
        <v>203</v>
      </c>
      <c r="CR259" s="77" t="s">
        <v>149</v>
      </c>
      <c r="CS259" s="77" t="s">
        <v>149</v>
      </c>
      <c r="CT259" s="77" t="s">
        <v>149</v>
      </c>
      <c r="CU259" s="77" t="s">
        <v>149</v>
      </c>
      <c r="CV259" s="77" t="s">
        <v>149</v>
      </c>
      <c r="CW259" s="77" t="s">
        <v>203</v>
      </c>
      <c r="CX259" s="77" t="s">
        <v>148</v>
      </c>
      <c r="CY259" s="77" t="s">
        <v>149</v>
      </c>
      <c r="CZ259" s="77" t="s">
        <v>149</v>
      </c>
      <c r="DA259" s="77" t="s">
        <v>149</v>
      </c>
      <c r="DB259" s="77" t="s">
        <v>203</v>
      </c>
      <c r="DC259" s="77" t="s">
        <v>149</v>
      </c>
      <c r="DD259" s="77" t="s">
        <v>149</v>
      </c>
      <c r="DE259" s="77" t="s">
        <v>149</v>
      </c>
      <c r="DF259" s="77" t="s">
        <v>149</v>
      </c>
      <c r="DG259" s="77" t="s">
        <v>148</v>
      </c>
      <c r="DH259" s="77" t="s">
        <v>203</v>
      </c>
      <c r="DI259" s="77" t="s">
        <v>149</v>
      </c>
      <c r="DJ259" s="77" t="s">
        <v>160</v>
      </c>
      <c r="DK259" s="77" t="s">
        <v>149</v>
      </c>
      <c r="DL259" s="77" t="s">
        <v>149</v>
      </c>
      <c r="DM259" s="77" t="s">
        <v>203</v>
      </c>
      <c r="DN259" s="77" t="s">
        <v>148</v>
      </c>
      <c r="DO259" s="77" t="s">
        <v>149</v>
      </c>
      <c r="DP259" s="77" t="s">
        <v>149</v>
      </c>
      <c r="DQ259" s="77" t="s">
        <v>149</v>
      </c>
      <c r="DR259" s="77" t="s">
        <v>149</v>
      </c>
      <c r="DS259" s="77" t="s">
        <v>149</v>
      </c>
      <c r="DT259" s="77" t="s">
        <v>149</v>
      </c>
      <c r="DU259" s="77" t="s">
        <v>149</v>
      </c>
      <c r="DV259" s="77" t="s">
        <v>149</v>
      </c>
      <c r="DW259" s="77" t="s">
        <v>148</v>
      </c>
      <c r="DX259" s="77" t="s">
        <v>149</v>
      </c>
      <c r="DY259" s="77" t="s">
        <v>149</v>
      </c>
      <c r="DZ259" s="77" t="s">
        <v>149</v>
      </c>
      <c r="EA259" s="77" t="s">
        <v>149</v>
      </c>
      <c r="EB259" s="77" t="s">
        <v>148</v>
      </c>
      <c r="EC259" s="77" t="s">
        <v>148</v>
      </c>
      <c r="ED259" s="77" t="s">
        <v>149</v>
      </c>
      <c r="EE259" s="77" t="s">
        <v>149</v>
      </c>
      <c r="EF259" s="77" t="s">
        <v>149</v>
      </c>
      <c r="EG259" s="77" t="s">
        <v>149</v>
      </c>
      <c r="EH259" s="77" t="s">
        <v>203</v>
      </c>
      <c r="EI259" s="77" t="s">
        <v>148</v>
      </c>
      <c r="EJ259" s="77" t="s">
        <v>149</v>
      </c>
      <c r="EK259" s="77" t="s">
        <v>149</v>
      </c>
      <c r="EL259" s="77" t="s">
        <v>2194</v>
      </c>
      <c r="EM259" s="77" t="s">
        <v>2195</v>
      </c>
      <c r="EN259" s="77" t="s">
        <v>2196</v>
      </c>
      <c r="EO259" s="77" t="s">
        <v>2197</v>
      </c>
      <c r="EP259" s="77" t="s">
        <v>2198</v>
      </c>
      <c r="EQ259" s="77" t="s">
        <v>2199</v>
      </c>
      <c r="ER259" s="77" t="s">
        <v>2200</v>
      </c>
      <c r="ES259" s="77" t="s">
        <v>2201</v>
      </c>
    </row>
    <row r="260" spans="1:234" s="2" customFormat="1" ht="22.5" customHeight="1" x14ac:dyDescent="0.35">
      <c r="A260" s="29">
        <v>258</v>
      </c>
      <c r="B260" s="77" t="s">
        <v>2202</v>
      </c>
      <c r="C260" s="77"/>
      <c r="D260" s="77" t="s">
        <v>846</v>
      </c>
      <c r="E260" s="77" t="s">
        <v>2203</v>
      </c>
      <c r="F260" s="77">
        <v>49</v>
      </c>
      <c r="G260" s="77">
        <v>4</v>
      </c>
      <c r="H260" s="77" t="s">
        <v>744</v>
      </c>
      <c r="I260" s="77" t="s">
        <v>172</v>
      </c>
      <c r="J260" s="79">
        <v>6000000</v>
      </c>
      <c r="K260" s="79">
        <v>5300000</v>
      </c>
      <c r="L260" s="77" t="s">
        <v>930</v>
      </c>
      <c r="M260" s="77" t="s">
        <v>147</v>
      </c>
      <c r="N260" s="77">
        <v>264</v>
      </c>
      <c r="O260" s="77" t="s">
        <v>644</v>
      </c>
      <c r="P260" s="77">
        <v>13</v>
      </c>
      <c r="Q260" s="77" t="s">
        <v>175</v>
      </c>
      <c r="R260" s="77" t="s">
        <v>149</v>
      </c>
      <c r="S260" s="77" t="s">
        <v>149</v>
      </c>
      <c r="T260" s="77" t="s">
        <v>149</v>
      </c>
      <c r="U260" s="77" t="s">
        <v>149</v>
      </c>
      <c r="V260" s="77" t="s">
        <v>149</v>
      </c>
      <c r="W260" s="77" t="s">
        <v>149</v>
      </c>
      <c r="X260" s="77" t="s">
        <v>149</v>
      </c>
      <c r="Y260" s="77" t="s">
        <v>149</v>
      </c>
      <c r="Z260" s="77" t="s">
        <v>149</v>
      </c>
      <c r="AA260" s="77" t="s">
        <v>149</v>
      </c>
      <c r="AB260" s="77" t="s">
        <v>149</v>
      </c>
      <c r="AC260" s="77" t="s">
        <v>149</v>
      </c>
      <c r="AD260" s="77" t="s">
        <v>149</v>
      </c>
      <c r="AE260" s="77" t="s">
        <v>149</v>
      </c>
      <c r="AF260" s="77" t="s">
        <v>149</v>
      </c>
      <c r="AG260" s="77" t="s">
        <v>149</v>
      </c>
      <c r="AH260" s="77" t="s">
        <v>149</v>
      </c>
      <c r="AI260" s="77" t="s">
        <v>149</v>
      </c>
      <c r="AJ260" s="77" t="s">
        <v>149</v>
      </c>
      <c r="AK260" s="77" t="s">
        <v>149</v>
      </c>
      <c r="AL260" s="77" t="s">
        <v>149</v>
      </c>
      <c r="AM260" s="77" t="s">
        <v>149</v>
      </c>
      <c r="AN260" s="77" t="s">
        <v>149</v>
      </c>
      <c r="AO260" s="77" t="s">
        <v>149</v>
      </c>
      <c r="AP260" s="77" t="s">
        <v>149</v>
      </c>
      <c r="AQ260" s="77" t="s">
        <v>149</v>
      </c>
      <c r="AR260" s="77" t="s">
        <v>149</v>
      </c>
      <c r="AS260" s="77" t="s">
        <v>149</v>
      </c>
      <c r="AT260" s="77" t="s">
        <v>149</v>
      </c>
      <c r="AU260" s="77" t="s">
        <v>149</v>
      </c>
      <c r="AV260" s="77" t="s">
        <v>149</v>
      </c>
      <c r="AW260" s="77" t="s">
        <v>149</v>
      </c>
      <c r="AX260" s="77" t="s">
        <v>149</v>
      </c>
      <c r="AY260" s="77" t="s">
        <v>149</v>
      </c>
      <c r="AZ260" s="77" t="s">
        <v>149</v>
      </c>
      <c r="BA260" s="77" t="s">
        <v>149</v>
      </c>
      <c r="BB260" s="77" t="s">
        <v>149</v>
      </c>
      <c r="BC260" s="60" t="s">
        <v>149</v>
      </c>
      <c r="BD260" s="77" t="s">
        <v>149</v>
      </c>
      <c r="BE260" s="77" t="s">
        <v>149</v>
      </c>
      <c r="BF260" s="77" t="s">
        <v>149</v>
      </c>
      <c r="BG260" s="77" t="s">
        <v>149</v>
      </c>
      <c r="BH260" s="77" t="s">
        <v>149</v>
      </c>
      <c r="BI260" s="77" t="s">
        <v>149</v>
      </c>
      <c r="BJ260" s="77" t="s">
        <v>149</v>
      </c>
      <c r="BK260" s="77" t="s">
        <v>149</v>
      </c>
      <c r="BL260" s="77" t="s">
        <v>149</v>
      </c>
      <c r="BM260" s="77" t="s">
        <v>149</v>
      </c>
      <c r="BN260" s="77" t="s">
        <v>149</v>
      </c>
      <c r="BO260" s="77" t="s">
        <v>149</v>
      </c>
      <c r="BP260" s="77" t="s">
        <v>149</v>
      </c>
      <c r="BQ260" s="77" t="s">
        <v>149</v>
      </c>
      <c r="BR260" s="77" t="s">
        <v>149</v>
      </c>
      <c r="BS260" s="77" t="s">
        <v>149</v>
      </c>
      <c r="BT260" s="77" t="s">
        <v>149</v>
      </c>
      <c r="BU260" s="77" t="s">
        <v>149</v>
      </c>
      <c r="BV260" s="77" t="s">
        <v>149</v>
      </c>
      <c r="BW260" s="77" t="s">
        <v>149</v>
      </c>
      <c r="BX260" s="77" t="s">
        <v>149</v>
      </c>
      <c r="BY260" s="77" t="s">
        <v>149</v>
      </c>
      <c r="BZ260" s="77" t="s">
        <v>149</v>
      </c>
      <c r="CA260" s="77" t="s">
        <v>149</v>
      </c>
      <c r="CB260" s="77" t="s">
        <v>149</v>
      </c>
      <c r="CC260" s="77" t="s">
        <v>149</v>
      </c>
      <c r="CD260" s="77" t="s">
        <v>149</v>
      </c>
      <c r="CE260" s="77" t="s">
        <v>149</v>
      </c>
      <c r="CF260" s="77" t="s">
        <v>149</v>
      </c>
      <c r="CG260" s="77" t="s">
        <v>149</v>
      </c>
      <c r="CH260" s="77" t="s">
        <v>149</v>
      </c>
      <c r="CI260" s="77" t="s">
        <v>149</v>
      </c>
      <c r="CJ260" s="77" t="s">
        <v>149</v>
      </c>
      <c r="CK260" s="77" t="s">
        <v>149</v>
      </c>
      <c r="CL260" s="77" t="s">
        <v>149</v>
      </c>
      <c r="CM260" s="77" t="s">
        <v>149</v>
      </c>
      <c r="CN260" s="77" t="s">
        <v>149</v>
      </c>
      <c r="CO260" s="77" t="s">
        <v>149</v>
      </c>
      <c r="CP260" s="77" t="s">
        <v>149</v>
      </c>
      <c r="CQ260" s="77" t="s">
        <v>149</v>
      </c>
      <c r="CR260" s="77" t="s">
        <v>149</v>
      </c>
      <c r="CS260" s="77" t="s">
        <v>149</v>
      </c>
      <c r="CT260" s="77" t="s">
        <v>149</v>
      </c>
      <c r="CU260" s="77" t="s">
        <v>149</v>
      </c>
      <c r="CV260" s="77" t="s">
        <v>149</v>
      </c>
      <c r="CW260" s="77" t="s">
        <v>149</v>
      </c>
      <c r="CX260" s="77" t="s">
        <v>149</v>
      </c>
      <c r="CY260" s="77" t="s">
        <v>149</v>
      </c>
      <c r="CZ260" s="77" t="s">
        <v>149</v>
      </c>
      <c r="DA260" s="77" t="s">
        <v>149</v>
      </c>
      <c r="DB260" s="77" t="s">
        <v>149</v>
      </c>
      <c r="DC260" s="77" t="s">
        <v>149</v>
      </c>
      <c r="DD260" s="77" t="s">
        <v>149</v>
      </c>
      <c r="DE260" s="77" t="s">
        <v>149</v>
      </c>
      <c r="DF260" s="77" t="s">
        <v>149</v>
      </c>
      <c r="DG260" s="77" t="s">
        <v>149</v>
      </c>
      <c r="DH260" s="77" t="s">
        <v>149</v>
      </c>
      <c r="DI260" s="77" t="s">
        <v>149</v>
      </c>
      <c r="DJ260" s="77" t="s">
        <v>149</v>
      </c>
      <c r="DK260" s="77" t="s">
        <v>149</v>
      </c>
      <c r="DL260" s="77" t="s">
        <v>149</v>
      </c>
      <c r="DM260" s="77" t="s">
        <v>149</v>
      </c>
      <c r="DN260" s="77" t="s">
        <v>149</v>
      </c>
      <c r="DO260" s="77" t="s">
        <v>149</v>
      </c>
      <c r="DP260" s="77" t="s">
        <v>149</v>
      </c>
      <c r="DQ260" s="77" t="s">
        <v>149</v>
      </c>
      <c r="DR260" s="77" t="s">
        <v>149</v>
      </c>
      <c r="DS260" s="77" t="s">
        <v>149</v>
      </c>
      <c r="DT260" s="77" t="s">
        <v>149</v>
      </c>
      <c r="DU260" s="77" t="s">
        <v>149</v>
      </c>
      <c r="DV260" s="77" t="s">
        <v>149</v>
      </c>
      <c r="DW260" s="77" t="s">
        <v>149</v>
      </c>
      <c r="DX260" s="77" t="s">
        <v>149</v>
      </c>
      <c r="DY260" s="77" t="s">
        <v>149</v>
      </c>
      <c r="DZ260" s="77" t="s">
        <v>149</v>
      </c>
      <c r="EA260" s="77" t="s">
        <v>149</v>
      </c>
      <c r="EB260" s="77" t="s">
        <v>149</v>
      </c>
      <c r="EC260" s="77" t="s">
        <v>149</v>
      </c>
      <c r="ED260" s="77" t="s">
        <v>149</v>
      </c>
      <c r="EE260" s="77" t="s">
        <v>149</v>
      </c>
      <c r="EF260" s="77" t="s">
        <v>149</v>
      </c>
      <c r="EG260" s="77" t="s">
        <v>149</v>
      </c>
      <c r="EH260" s="77" t="s">
        <v>149</v>
      </c>
      <c r="EI260" s="77" t="s">
        <v>149</v>
      </c>
      <c r="EJ260" s="77" t="s">
        <v>149</v>
      </c>
      <c r="EK260" s="77" t="s">
        <v>149</v>
      </c>
      <c r="EL260" s="77" t="s">
        <v>2204</v>
      </c>
      <c r="EM260" s="77" t="s">
        <v>2205</v>
      </c>
      <c r="EN260" s="77" t="s">
        <v>2206</v>
      </c>
      <c r="EO260" s="77" t="s">
        <v>2207</v>
      </c>
      <c r="EP260" s="77" t="s">
        <v>2208</v>
      </c>
      <c r="EQ260" s="77" t="s">
        <v>2209</v>
      </c>
      <c r="ER260" s="77" t="s">
        <v>2210</v>
      </c>
      <c r="ES260" s="77" t="s">
        <v>2211</v>
      </c>
    </row>
    <row r="261" spans="1:234" s="2" customFormat="1" ht="22.5" customHeight="1" x14ac:dyDescent="0.35">
      <c r="A261" s="29">
        <v>259</v>
      </c>
      <c r="B261" s="77" t="s">
        <v>2212</v>
      </c>
      <c r="C261" s="78" t="s">
        <v>2213</v>
      </c>
      <c r="D261" s="77" t="s">
        <v>846</v>
      </c>
      <c r="E261" s="77" t="s">
        <v>2214</v>
      </c>
      <c r="F261" s="77">
        <v>63</v>
      </c>
      <c r="G261" s="77">
        <v>4</v>
      </c>
      <c r="H261" s="77" t="s">
        <v>744</v>
      </c>
      <c r="I261" s="77" t="s">
        <v>158</v>
      </c>
      <c r="J261" s="79">
        <v>25000000</v>
      </c>
      <c r="K261" s="79">
        <v>18500000</v>
      </c>
      <c r="L261" s="77" t="s">
        <v>233</v>
      </c>
      <c r="M261" s="77" t="s">
        <v>147</v>
      </c>
      <c r="N261" s="77">
        <v>1056</v>
      </c>
      <c r="O261" s="77" t="s">
        <v>2215</v>
      </c>
      <c r="P261" s="77">
        <v>18</v>
      </c>
      <c r="Q261" s="77" t="s">
        <v>175</v>
      </c>
      <c r="R261" s="77" t="s">
        <v>149</v>
      </c>
      <c r="S261" s="77" t="s">
        <v>149</v>
      </c>
      <c r="T261" s="77" t="s">
        <v>149</v>
      </c>
      <c r="U261" s="77" t="s">
        <v>149</v>
      </c>
      <c r="V261" s="77" t="s">
        <v>149</v>
      </c>
      <c r="W261" s="77" t="s">
        <v>149</v>
      </c>
      <c r="X261" s="77" t="s">
        <v>149</v>
      </c>
      <c r="Y261" s="77" t="s">
        <v>149</v>
      </c>
      <c r="Z261" s="77" t="s">
        <v>149</v>
      </c>
      <c r="AA261" s="77" t="s">
        <v>149</v>
      </c>
      <c r="AB261" s="77" t="s">
        <v>149</v>
      </c>
      <c r="AC261" s="77" t="s">
        <v>149</v>
      </c>
      <c r="AD261" s="77" t="s">
        <v>149</v>
      </c>
      <c r="AE261" s="77" t="s">
        <v>149</v>
      </c>
      <c r="AF261" s="77" t="s">
        <v>149</v>
      </c>
      <c r="AG261" s="77" t="s">
        <v>149</v>
      </c>
      <c r="AH261" s="77" t="s">
        <v>149</v>
      </c>
      <c r="AI261" s="77" t="s">
        <v>149</v>
      </c>
      <c r="AJ261" s="77" t="s">
        <v>149</v>
      </c>
      <c r="AK261" s="77" t="s">
        <v>149</v>
      </c>
      <c r="AL261" s="77" t="s">
        <v>149</v>
      </c>
      <c r="AM261" s="77" t="s">
        <v>149</v>
      </c>
      <c r="AN261" s="77" t="s">
        <v>149</v>
      </c>
      <c r="AO261" s="77" t="s">
        <v>149</v>
      </c>
      <c r="AP261" s="77" t="s">
        <v>149</v>
      </c>
      <c r="AQ261" s="77" t="s">
        <v>149</v>
      </c>
      <c r="AR261" s="77" t="s">
        <v>149</v>
      </c>
      <c r="AS261" s="77" t="s">
        <v>149</v>
      </c>
      <c r="AT261" s="77" t="s">
        <v>149</v>
      </c>
      <c r="AU261" s="77" t="s">
        <v>203</v>
      </c>
      <c r="AV261" s="77" t="s">
        <v>148</v>
      </c>
      <c r="AW261" s="77" t="s">
        <v>203</v>
      </c>
      <c r="AX261" s="77" t="s">
        <v>203</v>
      </c>
      <c r="AY261" s="77" t="s">
        <v>149</v>
      </c>
      <c r="AZ261" s="77" t="s">
        <v>149</v>
      </c>
      <c r="BA261" s="77" t="s">
        <v>148</v>
      </c>
      <c r="BB261" s="77" t="s">
        <v>203</v>
      </c>
      <c r="BC261" s="60" t="s">
        <v>149</v>
      </c>
      <c r="BD261" s="77" t="s">
        <v>149</v>
      </c>
      <c r="BE261" s="77" t="s">
        <v>149</v>
      </c>
      <c r="BF261" s="77" t="s">
        <v>149</v>
      </c>
      <c r="BG261" s="77" t="s">
        <v>148</v>
      </c>
      <c r="BH261" s="77" t="s">
        <v>203</v>
      </c>
      <c r="BI261" s="77" t="s">
        <v>148</v>
      </c>
      <c r="BJ261" s="77" t="s">
        <v>149</v>
      </c>
      <c r="BK261" s="77" t="s">
        <v>203</v>
      </c>
      <c r="BL261" s="77" t="s">
        <v>203</v>
      </c>
      <c r="BM261" s="77" t="s">
        <v>148</v>
      </c>
      <c r="BN261" s="77" t="s">
        <v>203</v>
      </c>
      <c r="BO261" s="77" t="s">
        <v>203</v>
      </c>
      <c r="BP261" s="77" t="s">
        <v>149</v>
      </c>
      <c r="BQ261" s="77" t="s">
        <v>149</v>
      </c>
      <c r="BR261" s="80" t="s">
        <v>149</v>
      </c>
      <c r="BS261" s="77" t="s">
        <v>149</v>
      </c>
      <c r="BT261" s="77" t="s">
        <v>149</v>
      </c>
      <c r="BU261" s="77" t="s">
        <v>149</v>
      </c>
      <c r="BV261" s="77" t="s">
        <v>149</v>
      </c>
      <c r="BW261" s="77" t="s">
        <v>159</v>
      </c>
      <c r="BX261" s="77" t="s">
        <v>159</v>
      </c>
      <c r="BY261" s="77" t="s">
        <v>159</v>
      </c>
      <c r="BZ261" s="77" t="s">
        <v>159</v>
      </c>
      <c r="CA261" s="77" t="s">
        <v>159</v>
      </c>
      <c r="CB261" s="77" t="s">
        <v>159</v>
      </c>
      <c r="CC261" s="77" t="s">
        <v>159</v>
      </c>
      <c r="CD261" s="77" t="s">
        <v>159</v>
      </c>
      <c r="CE261" s="77" t="s">
        <v>159</v>
      </c>
      <c r="CF261" s="77" t="s">
        <v>159</v>
      </c>
      <c r="CG261" s="77" t="s">
        <v>159</v>
      </c>
      <c r="CH261" s="77" t="s">
        <v>159</v>
      </c>
      <c r="CI261" s="77" t="s">
        <v>159</v>
      </c>
      <c r="CJ261" s="77" t="s">
        <v>159</v>
      </c>
      <c r="CK261" s="77" t="s">
        <v>159</v>
      </c>
      <c r="CL261" s="77" t="s">
        <v>159</v>
      </c>
      <c r="CM261" s="77" t="s">
        <v>159</v>
      </c>
      <c r="CN261" s="77" t="s">
        <v>159</v>
      </c>
      <c r="CO261" s="77" t="s">
        <v>159</v>
      </c>
      <c r="CP261" s="77" t="s">
        <v>159</v>
      </c>
      <c r="CQ261" s="77" t="s">
        <v>159</v>
      </c>
      <c r="CR261" s="77" t="s">
        <v>159</v>
      </c>
      <c r="CS261" s="77" t="s">
        <v>159</v>
      </c>
      <c r="CT261" s="77" t="s">
        <v>159</v>
      </c>
      <c r="CU261" s="77" t="s">
        <v>159</v>
      </c>
      <c r="CV261" s="77" t="s">
        <v>159</v>
      </c>
      <c r="CW261" s="77" t="s">
        <v>159</v>
      </c>
      <c r="CX261" s="77" t="s">
        <v>159</v>
      </c>
      <c r="CY261" s="77" t="s">
        <v>159</v>
      </c>
      <c r="CZ261" s="77" t="s">
        <v>159</v>
      </c>
      <c r="DA261" s="77" t="s">
        <v>159</v>
      </c>
      <c r="DB261" s="77" t="s">
        <v>159</v>
      </c>
      <c r="DC261" s="77" t="s">
        <v>159</v>
      </c>
      <c r="DD261" s="77" t="s">
        <v>159</v>
      </c>
      <c r="DE261" s="77" t="s">
        <v>159</v>
      </c>
      <c r="DF261" s="77" t="s">
        <v>159</v>
      </c>
      <c r="DG261" s="77" t="s">
        <v>159</v>
      </c>
      <c r="DH261" s="77" t="s">
        <v>159</v>
      </c>
      <c r="DI261" s="77" t="s">
        <v>159</v>
      </c>
      <c r="DJ261" s="77" t="s">
        <v>159</v>
      </c>
      <c r="DK261" s="77" t="s">
        <v>159</v>
      </c>
      <c r="DL261" s="77" t="s">
        <v>159</v>
      </c>
      <c r="DM261" s="77" t="s">
        <v>159</v>
      </c>
      <c r="DN261" s="77" t="s">
        <v>159</v>
      </c>
      <c r="DO261" s="77" t="s">
        <v>159</v>
      </c>
      <c r="DP261" s="77" t="s">
        <v>159</v>
      </c>
      <c r="DQ261" s="77" t="s">
        <v>159</v>
      </c>
      <c r="DR261" s="77" t="s">
        <v>1120</v>
      </c>
      <c r="DS261" s="77" t="s">
        <v>148</v>
      </c>
      <c r="DT261" s="77" t="s">
        <v>148</v>
      </c>
      <c r="DU261" s="77" t="s">
        <v>149</v>
      </c>
      <c r="DV261" s="77" t="s">
        <v>148</v>
      </c>
      <c r="DW261" s="77" t="s">
        <v>149</v>
      </c>
      <c r="DX261" s="77" t="s">
        <v>149</v>
      </c>
      <c r="DY261" s="77" t="s">
        <v>148</v>
      </c>
      <c r="DZ261" s="77" t="s">
        <v>149</v>
      </c>
      <c r="EA261" s="77" t="s">
        <v>149</v>
      </c>
      <c r="EB261" s="77" t="s">
        <v>149</v>
      </c>
      <c r="EC261" s="77" t="s">
        <v>149</v>
      </c>
      <c r="ED261" s="77" t="s">
        <v>149</v>
      </c>
      <c r="EE261" s="77" t="s">
        <v>149</v>
      </c>
      <c r="EF261" s="77" t="s">
        <v>149</v>
      </c>
      <c r="EG261" s="77" t="s">
        <v>149</v>
      </c>
      <c r="EH261" s="77" t="s">
        <v>149</v>
      </c>
      <c r="EI261" s="77" t="s">
        <v>149</v>
      </c>
      <c r="EJ261" s="77" t="s">
        <v>149</v>
      </c>
      <c r="EK261" s="77" t="s">
        <v>149</v>
      </c>
      <c r="EL261" s="77" t="s">
        <v>2216</v>
      </c>
      <c r="EM261" s="77" t="s">
        <v>2217</v>
      </c>
      <c r="EN261" s="77" t="s">
        <v>2218</v>
      </c>
      <c r="EO261" s="77" t="s">
        <v>2219</v>
      </c>
      <c r="EP261" s="77" t="s">
        <v>2220</v>
      </c>
      <c r="EQ261" s="77" t="s">
        <v>2221</v>
      </c>
      <c r="ER261" s="77" t="s">
        <v>2222</v>
      </c>
      <c r="ES261" s="77" t="s">
        <v>2223</v>
      </c>
    </row>
    <row r="262" spans="1:234" s="55" customFormat="1" ht="22.5" customHeight="1" x14ac:dyDescent="0.35">
      <c r="A262" s="93">
        <v>260</v>
      </c>
      <c r="B262" s="51" t="s">
        <v>2224</v>
      </c>
      <c r="C262" s="52" t="s">
        <v>2225</v>
      </c>
      <c r="D262" s="51" t="s">
        <v>846</v>
      </c>
      <c r="E262" s="51" t="s">
        <v>2041</v>
      </c>
      <c r="F262" s="51">
        <v>57</v>
      </c>
      <c r="G262" s="51">
        <v>3</v>
      </c>
      <c r="H262" s="51" t="s">
        <v>157</v>
      </c>
      <c r="I262" s="51" t="s">
        <v>172</v>
      </c>
      <c r="J262" s="84">
        <v>6500000</v>
      </c>
      <c r="K262" s="84">
        <v>5600000</v>
      </c>
      <c r="L262" s="51" t="s">
        <v>930</v>
      </c>
      <c r="M262" s="51" t="s">
        <v>147</v>
      </c>
      <c r="N262" s="51">
        <v>264</v>
      </c>
      <c r="O262" s="51" t="s">
        <v>921</v>
      </c>
      <c r="P262" s="51">
        <v>16</v>
      </c>
      <c r="Q262" s="51" t="s">
        <v>175</v>
      </c>
      <c r="R262" s="51" t="s">
        <v>203</v>
      </c>
      <c r="S262" s="51" t="s">
        <v>149</v>
      </c>
      <c r="T262" s="51" t="s">
        <v>159</v>
      </c>
      <c r="U262" s="51" t="s">
        <v>149</v>
      </c>
      <c r="V262" s="51" t="s">
        <v>149</v>
      </c>
      <c r="W262" s="51" t="s">
        <v>203</v>
      </c>
      <c r="X262" s="51" t="s">
        <v>203</v>
      </c>
      <c r="Y262" s="51" t="s">
        <v>149</v>
      </c>
      <c r="Z262" s="51" t="s">
        <v>851</v>
      </c>
      <c r="AA262" s="51" t="s">
        <v>149</v>
      </c>
      <c r="AB262" s="51" t="s">
        <v>203</v>
      </c>
      <c r="AC262" s="51" t="s">
        <v>148</v>
      </c>
      <c r="AD262" s="51" t="s">
        <v>149</v>
      </c>
      <c r="AE262" s="51" t="s">
        <v>149</v>
      </c>
      <c r="AF262" s="51" t="s">
        <v>149</v>
      </c>
      <c r="AG262" s="51" t="s">
        <v>148</v>
      </c>
      <c r="AH262" s="51" t="s">
        <v>149</v>
      </c>
      <c r="AI262" s="51" t="s">
        <v>148</v>
      </c>
      <c r="AJ262" s="51" t="s">
        <v>203</v>
      </c>
      <c r="AK262" s="51" t="s">
        <v>149</v>
      </c>
      <c r="AL262" s="51" t="s">
        <v>203</v>
      </c>
      <c r="AM262" s="51" t="s">
        <v>149</v>
      </c>
      <c r="AN262" s="51" t="s">
        <v>149</v>
      </c>
      <c r="AO262" s="51" t="s">
        <v>149</v>
      </c>
      <c r="AP262" s="51" t="s">
        <v>149</v>
      </c>
      <c r="AQ262" s="51" t="s">
        <v>149</v>
      </c>
      <c r="AR262" s="51" t="s">
        <v>148</v>
      </c>
      <c r="AS262" s="51" t="s">
        <v>159</v>
      </c>
      <c r="AT262" s="51" t="s">
        <v>149</v>
      </c>
      <c r="AU262" s="51" t="s">
        <v>149</v>
      </c>
      <c r="AV262" s="51" t="s">
        <v>149</v>
      </c>
      <c r="AW262" s="51" t="s">
        <v>149</v>
      </c>
      <c r="AX262" s="51" t="s">
        <v>203</v>
      </c>
      <c r="AY262" s="51" t="s">
        <v>149</v>
      </c>
      <c r="AZ262" s="51" t="s">
        <v>149</v>
      </c>
      <c r="BA262" s="51" t="s">
        <v>149</v>
      </c>
      <c r="BB262" s="51" t="s">
        <v>203</v>
      </c>
      <c r="BC262" s="60" t="s">
        <v>149</v>
      </c>
      <c r="BD262" s="51" t="s">
        <v>149</v>
      </c>
      <c r="BE262" s="51" t="s">
        <v>149</v>
      </c>
      <c r="BF262" s="51" t="s">
        <v>149</v>
      </c>
      <c r="BG262" s="51" t="s">
        <v>148</v>
      </c>
      <c r="BH262" s="51" t="s">
        <v>149</v>
      </c>
      <c r="BI262" s="51" t="s">
        <v>149</v>
      </c>
      <c r="BJ262" s="51" t="s">
        <v>149</v>
      </c>
      <c r="BK262" s="51" t="s">
        <v>149</v>
      </c>
      <c r="BL262" s="51" t="s">
        <v>203</v>
      </c>
      <c r="BM262" s="51" t="s">
        <v>149</v>
      </c>
      <c r="BN262" s="51" t="s">
        <v>149</v>
      </c>
      <c r="BO262" s="51" t="s">
        <v>149</v>
      </c>
      <c r="BP262" s="51" t="s">
        <v>149</v>
      </c>
      <c r="BQ262" s="51" t="s">
        <v>203</v>
      </c>
      <c r="BR262" s="85" t="s">
        <v>149</v>
      </c>
      <c r="BS262" s="51" t="s">
        <v>149</v>
      </c>
      <c r="BT262" s="51" t="s">
        <v>149</v>
      </c>
      <c r="BU262" s="51" t="s">
        <v>149</v>
      </c>
      <c r="BV262" s="51" t="s">
        <v>149</v>
      </c>
      <c r="BW262" s="51" t="s">
        <v>149</v>
      </c>
      <c r="BX262" s="51" t="s">
        <v>149</v>
      </c>
      <c r="BY262" s="51" t="s">
        <v>148</v>
      </c>
      <c r="BZ262" s="51" t="s">
        <v>148</v>
      </c>
      <c r="CA262" s="51" t="s">
        <v>149</v>
      </c>
      <c r="CB262" s="51" t="s">
        <v>149</v>
      </c>
      <c r="CC262" s="51" t="s">
        <v>203</v>
      </c>
      <c r="CD262" s="51" t="s">
        <v>149</v>
      </c>
      <c r="CE262" s="51" t="s">
        <v>1120</v>
      </c>
      <c r="CF262" s="51" t="s">
        <v>149</v>
      </c>
      <c r="CG262" s="51" t="s">
        <v>149</v>
      </c>
      <c r="CH262" s="51" t="s">
        <v>149</v>
      </c>
      <c r="CI262" s="51" t="s">
        <v>149</v>
      </c>
      <c r="CJ262" s="51" t="s">
        <v>149</v>
      </c>
      <c r="CK262" s="51" t="s">
        <v>149</v>
      </c>
      <c r="CL262" s="51" t="s">
        <v>149</v>
      </c>
      <c r="CM262" s="51" t="s">
        <v>149</v>
      </c>
      <c r="CN262" s="51" t="s">
        <v>148</v>
      </c>
      <c r="CO262" s="51" t="s">
        <v>203</v>
      </c>
      <c r="CP262" s="51" t="s">
        <v>149</v>
      </c>
      <c r="CQ262" s="51" t="s">
        <v>149</v>
      </c>
      <c r="CR262" s="51" t="s">
        <v>149</v>
      </c>
      <c r="CS262" s="51" t="s">
        <v>149</v>
      </c>
      <c r="CT262" s="51" t="s">
        <v>149</v>
      </c>
      <c r="CU262" s="51" t="s">
        <v>203</v>
      </c>
      <c r="CV262" s="51" t="s">
        <v>148</v>
      </c>
      <c r="CW262" s="51" t="s">
        <v>149</v>
      </c>
      <c r="CX262" s="51" t="s">
        <v>149</v>
      </c>
      <c r="CY262" s="51" t="s">
        <v>149</v>
      </c>
      <c r="CZ262" s="51" t="s">
        <v>149</v>
      </c>
      <c r="DA262" s="51" t="s">
        <v>203</v>
      </c>
      <c r="DB262" s="51" t="s">
        <v>149</v>
      </c>
      <c r="DC262" s="51" t="s">
        <v>149</v>
      </c>
      <c r="DD262" s="51" t="s">
        <v>149</v>
      </c>
      <c r="DE262" s="51" t="s">
        <v>149</v>
      </c>
      <c r="DF262" s="51" t="s">
        <v>149</v>
      </c>
      <c r="DG262" s="51" t="s">
        <v>149</v>
      </c>
      <c r="DH262" s="51" t="s">
        <v>149</v>
      </c>
      <c r="DI262" s="51" t="s">
        <v>149</v>
      </c>
      <c r="DJ262" s="51" t="s">
        <v>160</v>
      </c>
      <c r="DK262" s="51" t="s">
        <v>148</v>
      </c>
      <c r="DL262" s="51" t="s">
        <v>149</v>
      </c>
      <c r="DM262" s="51" t="s">
        <v>149</v>
      </c>
      <c r="DN262" s="51" t="s">
        <v>149</v>
      </c>
      <c r="DO262" s="51" t="s">
        <v>149</v>
      </c>
      <c r="DP262" s="51" t="s">
        <v>148</v>
      </c>
      <c r="DQ262" s="51" t="s">
        <v>149</v>
      </c>
      <c r="DR262" s="51" t="s">
        <v>1120</v>
      </c>
      <c r="DS262" s="51" t="s">
        <v>149</v>
      </c>
      <c r="DT262" s="51" t="s">
        <v>149</v>
      </c>
      <c r="DU262" s="51" t="s">
        <v>149</v>
      </c>
      <c r="DV262" s="51" t="s">
        <v>149</v>
      </c>
      <c r="DW262" s="51" t="s">
        <v>148</v>
      </c>
      <c r="DX262" s="51" t="s">
        <v>148</v>
      </c>
      <c r="DY262" s="51" t="s">
        <v>149</v>
      </c>
      <c r="DZ262" s="51" t="s">
        <v>149</v>
      </c>
      <c r="EA262" s="51" t="s">
        <v>149</v>
      </c>
      <c r="EB262" s="51" t="s">
        <v>149</v>
      </c>
      <c r="EC262" s="51" t="s">
        <v>148</v>
      </c>
      <c r="ED262" s="51" t="s">
        <v>148</v>
      </c>
      <c r="EE262" s="51" t="s">
        <v>148</v>
      </c>
      <c r="EF262" s="51" t="s">
        <v>203</v>
      </c>
      <c r="EG262" s="51" t="s">
        <v>149</v>
      </c>
      <c r="EH262" s="51" t="s">
        <v>149</v>
      </c>
      <c r="EI262" s="51" t="s">
        <v>148</v>
      </c>
      <c r="EJ262" s="51" t="s">
        <v>203</v>
      </c>
      <c r="EK262" s="51" t="s">
        <v>149</v>
      </c>
      <c r="EL262" s="51" t="s">
        <v>2226</v>
      </c>
      <c r="EM262" s="51" t="s">
        <v>2227</v>
      </c>
      <c r="EN262" s="51" t="s">
        <v>2228</v>
      </c>
      <c r="EO262" s="51" t="s">
        <v>2229</v>
      </c>
      <c r="EP262" s="51" t="s">
        <v>2230</v>
      </c>
      <c r="EQ262" s="51" t="s">
        <v>2231</v>
      </c>
      <c r="ER262" s="51" t="s">
        <v>2232</v>
      </c>
      <c r="ES262" s="51" t="s">
        <v>2233</v>
      </c>
    </row>
    <row r="263" spans="1:234" s="25" customFormat="1" ht="22.5" customHeight="1" x14ac:dyDescent="0.35">
      <c r="A263" s="34">
        <v>261</v>
      </c>
      <c r="B263" s="17" t="s">
        <v>2234</v>
      </c>
      <c r="C263" s="86" t="s">
        <v>2244</v>
      </c>
      <c r="D263" s="17" t="s">
        <v>846</v>
      </c>
      <c r="E263" s="17" t="s">
        <v>1414</v>
      </c>
      <c r="F263" s="17">
        <v>46</v>
      </c>
      <c r="G263" s="17">
        <v>4</v>
      </c>
      <c r="H263" s="17" t="s">
        <v>157</v>
      </c>
      <c r="I263" s="17" t="s">
        <v>172</v>
      </c>
      <c r="J263" s="59">
        <v>14500000</v>
      </c>
      <c r="K263" s="59">
        <v>13500000</v>
      </c>
      <c r="L263" s="17" t="s">
        <v>173</v>
      </c>
      <c r="M263" s="17" t="s">
        <v>147</v>
      </c>
      <c r="N263" s="17">
        <v>250</v>
      </c>
      <c r="O263" s="17" t="s">
        <v>1405</v>
      </c>
      <c r="P263" s="17" t="s">
        <v>1426</v>
      </c>
      <c r="Q263" s="17" t="s">
        <v>1427</v>
      </c>
      <c r="R263" s="60" t="s">
        <v>149</v>
      </c>
      <c r="S263" s="60" t="s">
        <v>149</v>
      </c>
      <c r="T263" s="60" t="s">
        <v>149</v>
      </c>
      <c r="U263" s="60" t="s">
        <v>149</v>
      </c>
      <c r="V263" s="60" t="s">
        <v>149</v>
      </c>
      <c r="W263" s="60" t="s">
        <v>149</v>
      </c>
      <c r="X263" s="60" t="s">
        <v>149</v>
      </c>
      <c r="Y263" s="60" t="s">
        <v>149</v>
      </c>
      <c r="Z263" s="60" t="s">
        <v>149</v>
      </c>
      <c r="AA263" s="60" t="s">
        <v>149</v>
      </c>
      <c r="AB263" s="60" t="s">
        <v>149</v>
      </c>
      <c r="AC263" s="60" t="s">
        <v>149</v>
      </c>
      <c r="AD263" s="60" t="s">
        <v>149</v>
      </c>
      <c r="AE263" s="60" t="s">
        <v>149</v>
      </c>
      <c r="AF263" s="60" t="s">
        <v>149</v>
      </c>
      <c r="AG263" s="60" t="s">
        <v>149</v>
      </c>
      <c r="AH263" s="60" t="s">
        <v>149</v>
      </c>
      <c r="AI263" s="60" t="s">
        <v>149</v>
      </c>
      <c r="AJ263" s="60" t="s">
        <v>149</v>
      </c>
      <c r="AK263" s="60" t="s">
        <v>149</v>
      </c>
      <c r="AL263" s="60" t="s">
        <v>149</v>
      </c>
      <c r="AM263" s="60" t="s">
        <v>149</v>
      </c>
      <c r="AN263" s="60" t="s">
        <v>149</v>
      </c>
      <c r="AO263" s="60" t="s">
        <v>149</v>
      </c>
      <c r="AP263" s="60" t="s">
        <v>149</v>
      </c>
      <c r="AQ263" s="60" t="s">
        <v>149</v>
      </c>
      <c r="AR263" s="60" t="s">
        <v>149</v>
      </c>
      <c r="AS263" s="60" t="s">
        <v>149</v>
      </c>
      <c r="AT263" s="60" t="s">
        <v>149</v>
      </c>
      <c r="AU263" s="60" t="s">
        <v>149</v>
      </c>
      <c r="AV263" s="60" t="s">
        <v>149</v>
      </c>
      <c r="AW263" s="60" t="s">
        <v>149</v>
      </c>
      <c r="AX263" s="60" t="s">
        <v>149</v>
      </c>
      <c r="AY263" s="60" t="s">
        <v>149</v>
      </c>
      <c r="AZ263" s="60" t="s">
        <v>149</v>
      </c>
      <c r="BA263" s="60" t="s">
        <v>149</v>
      </c>
      <c r="BB263" s="60" t="s">
        <v>149</v>
      </c>
      <c r="BC263" s="60" t="s">
        <v>149</v>
      </c>
      <c r="BD263" s="60" t="s">
        <v>149</v>
      </c>
      <c r="BE263" s="60" t="s">
        <v>149</v>
      </c>
      <c r="BF263" s="60" t="s">
        <v>149</v>
      </c>
      <c r="BG263" s="60" t="s">
        <v>149</v>
      </c>
      <c r="BH263" s="60" t="s">
        <v>203</v>
      </c>
      <c r="BI263" s="60" t="s">
        <v>203</v>
      </c>
      <c r="BJ263" s="17" t="s">
        <v>149</v>
      </c>
      <c r="BK263" s="17" t="s">
        <v>149</v>
      </c>
      <c r="BL263" s="60" t="s">
        <v>203</v>
      </c>
      <c r="BM263" s="60" t="s">
        <v>203</v>
      </c>
      <c r="BN263" s="60" t="s">
        <v>149</v>
      </c>
      <c r="BO263" s="60" t="s">
        <v>150</v>
      </c>
      <c r="BP263" s="60" t="s">
        <v>149</v>
      </c>
      <c r="BQ263" s="60" t="s">
        <v>149</v>
      </c>
      <c r="BR263" s="60" t="s">
        <v>149</v>
      </c>
      <c r="BS263" s="60" t="s">
        <v>150</v>
      </c>
      <c r="BT263" s="17" t="s">
        <v>150</v>
      </c>
      <c r="BU263" s="60" t="s">
        <v>149</v>
      </c>
      <c r="BV263" s="60" t="s">
        <v>150</v>
      </c>
      <c r="BW263" s="60" t="s">
        <v>149</v>
      </c>
      <c r="BX263" s="60" t="s">
        <v>149</v>
      </c>
      <c r="BY263" s="60" t="s">
        <v>149</v>
      </c>
      <c r="BZ263" s="60" t="s">
        <v>149</v>
      </c>
      <c r="CA263" s="60" t="s">
        <v>149</v>
      </c>
      <c r="CB263" s="60" t="s">
        <v>149</v>
      </c>
      <c r="CC263" s="60" t="s">
        <v>149</v>
      </c>
      <c r="CD263" s="60" t="s">
        <v>149</v>
      </c>
      <c r="CE263" s="60" t="s">
        <v>149</v>
      </c>
      <c r="CF263" s="60" t="s">
        <v>149</v>
      </c>
      <c r="CG263" s="60" t="s">
        <v>149</v>
      </c>
      <c r="CH263" s="60" t="s">
        <v>149</v>
      </c>
      <c r="CI263" s="60" t="s">
        <v>149</v>
      </c>
      <c r="CJ263" s="60" t="s">
        <v>149</v>
      </c>
      <c r="CK263" s="60" t="s">
        <v>149</v>
      </c>
      <c r="CL263" s="60" t="s">
        <v>149</v>
      </c>
      <c r="CM263" s="60" t="s">
        <v>149</v>
      </c>
      <c r="CN263" s="60" t="s">
        <v>149</v>
      </c>
      <c r="CO263" s="60" t="s">
        <v>149</v>
      </c>
      <c r="CP263" s="60" t="s">
        <v>149</v>
      </c>
      <c r="CQ263" s="60" t="s">
        <v>149</v>
      </c>
      <c r="CR263" s="60" t="s">
        <v>149</v>
      </c>
      <c r="CS263" s="60" t="s">
        <v>149</v>
      </c>
      <c r="CT263" s="60" t="s">
        <v>149</v>
      </c>
      <c r="CU263" s="60" t="s">
        <v>149</v>
      </c>
      <c r="CV263" s="60" t="s">
        <v>149</v>
      </c>
      <c r="CW263" s="60" t="s">
        <v>149</v>
      </c>
      <c r="CX263" s="60" t="s">
        <v>149</v>
      </c>
      <c r="CY263" s="60" t="s">
        <v>149</v>
      </c>
      <c r="CZ263" s="60" t="s">
        <v>149</v>
      </c>
      <c r="DA263" s="60" t="s">
        <v>149</v>
      </c>
      <c r="DB263" s="60" t="s">
        <v>149</v>
      </c>
      <c r="DC263" s="60" t="s">
        <v>149</v>
      </c>
      <c r="DD263" s="60" t="s">
        <v>149</v>
      </c>
      <c r="DE263" s="60" t="s">
        <v>149</v>
      </c>
      <c r="DF263" s="60" t="s">
        <v>149</v>
      </c>
      <c r="DG263" s="60" t="s">
        <v>149</v>
      </c>
      <c r="DH263" s="60" t="s">
        <v>149</v>
      </c>
      <c r="DI263" s="60" t="s">
        <v>149</v>
      </c>
      <c r="DJ263" s="60" t="s">
        <v>149</v>
      </c>
      <c r="DK263" s="60" t="s">
        <v>149</v>
      </c>
      <c r="DL263" s="60" t="s">
        <v>149</v>
      </c>
      <c r="DM263" s="60" t="s">
        <v>149</v>
      </c>
      <c r="DN263" s="60" t="s">
        <v>149</v>
      </c>
      <c r="DO263" s="60" t="s">
        <v>149</v>
      </c>
      <c r="DP263" s="60" t="s">
        <v>149</v>
      </c>
      <c r="DQ263" s="60" t="s">
        <v>149</v>
      </c>
      <c r="DR263" s="60" t="s">
        <v>149</v>
      </c>
      <c r="DS263" s="60" t="s">
        <v>149</v>
      </c>
      <c r="DT263" s="60" t="s">
        <v>149</v>
      </c>
      <c r="DU263" s="60" t="s">
        <v>149</v>
      </c>
      <c r="DV263" s="60" t="s">
        <v>149</v>
      </c>
      <c r="DW263" s="60" t="s">
        <v>149</v>
      </c>
      <c r="DX263" s="60" t="s">
        <v>149</v>
      </c>
      <c r="DY263" s="60" t="s">
        <v>149</v>
      </c>
      <c r="DZ263" s="60" t="s">
        <v>149</v>
      </c>
      <c r="EA263" s="60" t="s">
        <v>149</v>
      </c>
      <c r="EB263" s="60" t="s">
        <v>149</v>
      </c>
      <c r="EC263" s="60" t="s">
        <v>149</v>
      </c>
      <c r="ED263" s="60" t="s">
        <v>149</v>
      </c>
      <c r="EE263" s="60" t="s">
        <v>149</v>
      </c>
      <c r="EF263" s="60" t="s">
        <v>149</v>
      </c>
      <c r="EG263" s="60" t="s">
        <v>149</v>
      </c>
      <c r="EH263" s="60" t="s">
        <v>149</v>
      </c>
      <c r="EI263" s="60" t="s">
        <v>149</v>
      </c>
      <c r="EJ263" s="60" t="s">
        <v>149</v>
      </c>
      <c r="EK263" s="60" t="s">
        <v>149</v>
      </c>
      <c r="EL263" s="17" t="s">
        <v>1428</v>
      </c>
      <c r="EM263" s="17" t="s">
        <v>1429</v>
      </c>
      <c r="EN263" s="62" t="s">
        <v>1430</v>
      </c>
      <c r="EO263" s="17" t="s">
        <v>1431</v>
      </c>
      <c r="EP263" s="17" t="s">
        <v>1432</v>
      </c>
      <c r="EQ263" s="17" t="s">
        <v>1433</v>
      </c>
      <c r="ER263" s="17" t="s">
        <v>1434</v>
      </c>
      <c r="ES263" s="17" t="s">
        <v>411</v>
      </c>
      <c r="ET263" s="15"/>
      <c r="EU263" s="15"/>
      <c r="EV263" s="15"/>
      <c r="EW263" s="15"/>
      <c r="EX263" s="15"/>
      <c r="EY263" s="15"/>
      <c r="EZ263" s="15"/>
      <c r="FA263" s="15"/>
      <c r="FB263" s="15"/>
      <c r="FC263" s="15"/>
      <c r="FD263" s="15"/>
      <c r="FE263" s="15"/>
      <c r="FF263" s="15"/>
      <c r="FG263" s="15"/>
      <c r="FH263" s="15"/>
      <c r="FI263" s="15"/>
      <c r="FJ263" s="15"/>
      <c r="FK263" s="15"/>
      <c r="FL263" s="15"/>
      <c r="FM263" s="15"/>
      <c r="FN263" s="15"/>
      <c r="FO263" s="15"/>
      <c r="FP263" s="15"/>
      <c r="FQ263" s="15"/>
      <c r="FR263" s="15"/>
      <c r="FS263" s="15"/>
      <c r="FT263" s="15"/>
      <c r="FU263" s="15"/>
      <c r="FV263" s="15"/>
      <c r="FW263" s="15"/>
      <c r="FX263" s="15"/>
      <c r="FY263" s="15"/>
      <c r="FZ263" s="15"/>
      <c r="GA263" s="15"/>
      <c r="GB263" s="15"/>
      <c r="GC263" s="15"/>
      <c r="GD263" s="15"/>
      <c r="GE263" s="15"/>
      <c r="GF263" s="15"/>
      <c r="GG263" s="15"/>
      <c r="GH263" s="15"/>
      <c r="GI263" s="15"/>
      <c r="GJ263" s="15"/>
      <c r="GK263" s="15"/>
      <c r="GL263" s="15"/>
      <c r="GM263" s="15"/>
      <c r="GN263" s="15"/>
      <c r="GO263" s="15"/>
      <c r="GP263" s="15"/>
      <c r="GQ263" s="15"/>
      <c r="GR263" s="15"/>
      <c r="GS263" s="15"/>
      <c r="GT263" s="15"/>
      <c r="GU263" s="15"/>
      <c r="GV263" s="15"/>
      <c r="GW263" s="15"/>
      <c r="GX263" s="15"/>
      <c r="GY263" s="15"/>
      <c r="GZ263" s="15"/>
      <c r="HA263" s="15"/>
      <c r="HB263" s="15"/>
      <c r="HC263" s="15"/>
      <c r="HD263" s="15"/>
      <c r="HE263" s="15"/>
      <c r="HF263" s="15"/>
      <c r="HG263" s="15"/>
      <c r="HH263" s="15"/>
      <c r="HI263" s="15"/>
      <c r="HJ263" s="15"/>
      <c r="HK263" s="15"/>
      <c r="HL263" s="15"/>
      <c r="HM263" s="15"/>
      <c r="HN263" s="15"/>
      <c r="HO263" s="15"/>
      <c r="HP263" s="15"/>
      <c r="HQ263" s="15"/>
      <c r="HR263" s="15"/>
      <c r="HS263" s="15"/>
      <c r="HT263" s="15"/>
      <c r="HU263" s="15"/>
      <c r="HV263" s="15"/>
      <c r="HW263" s="15"/>
      <c r="HX263" s="15"/>
      <c r="HY263" s="15"/>
      <c r="HZ263" s="15"/>
    </row>
    <row r="264" spans="1:234" s="25" customFormat="1" ht="22.5" customHeight="1" x14ac:dyDescent="0.35">
      <c r="A264" s="34">
        <v>262</v>
      </c>
      <c r="B264" s="17" t="s">
        <v>2235</v>
      </c>
      <c r="C264" s="87" t="s">
        <v>2245</v>
      </c>
      <c r="D264" s="17" t="s">
        <v>368</v>
      </c>
      <c r="E264" s="17" t="s">
        <v>1414</v>
      </c>
      <c r="F264" s="17">
        <v>41</v>
      </c>
      <c r="G264" s="17">
        <v>4</v>
      </c>
      <c r="H264" s="17" t="s">
        <v>355</v>
      </c>
      <c r="I264" s="17" t="s">
        <v>172</v>
      </c>
      <c r="J264" s="59">
        <v>5500000</v>
      </c>
      <c r="K264" s="59">
        <v>3000000</v>
      </c>
      <c r="L264" s="17" t="s">
        <v>173</v>
      </c>
      <c r="M264" s="17" t="s">
        <v>147</v>
      </c>
      <c r="N264" s="17">
        <v>250</v>
      </c>
      <c r="O264" s="17" t="s">
        <v>1349</v>
      </c>
      <c r="P264" s="17" t="s">
        <v>1436</v>
      </c>
      <c r="Q264" s="17" t="s">
        <v>389</v>
      </c>
      <c r="R264" s="60" t="s">
        <v>149</v>
      </c>
      <c r="S264" s="60" t="s">
        <v>149</v>
      </c>
      <c r="T264" s="60" t="s">
        <v>149</v>
      </c>
      <c r="U264" s="60" t="s">
        <v>149</v>
      </c>
      <c r="V264" s="60" t="s">
        <v>149</v>
      </c>
      <c r="W264" s="60" t="s">
        <v>149</v>
      </c>
      <c r="X264" s="60" t="s">
        <v>149</v>
      </c>
      <c r="Y264" s="60" t="s">
        <v>149</v>
      </c>
      <c r="Z264" s="60" t="s">
        <v>203</v>
      </c>
      <c r="AA264" s="60" t="s">
        <v>149</v>
      </c>
      <c r="AB264" s="60" t="s">
        <v>149</v>
      </c>
      <c r="AC264" s="60" t="s">
        <v>149</v>
      </c>
      <c r="AD264" s="60" t="s">
        <v>203</v>
      </c>
      <c r="AE264" s="60" t="s">
        <v>149</v>
      </c>
      <c r="AF264" s="60" t="s">
        <v>149</v>
      </c>
      <c r="AG264" s="60" t="s">
        <v>149</v>
      </c>
      <c r="AH264" s="60" t="s">
        <v>149</v>
      </c>
      <c r="AI264" s="60" t="s">
        <v>149</v>
      </c>
      <c r="AJ264" s="60" t="s">
        <v>149</v>
      </c>
      <c r="AK264" s="60" t="s">
        <v>149</v>
      </c>
      <c r="AL264" s="60" t="s">
        <v>149</v>
      </c>
      <c r="AM264" s="60" t="s">
        <v>149</v>
      </c>
      <c r="AN264" s="60" t="s">
        <v>149</v>
      </c>
      <c r="AO264" s="60" t="s">
        <v>149</v>
      </c>
      <c r="AP264" s="60" t="s">
        <v>149</v>
      </c>
      <c r="AQ264" s="60" t="s">
        <v>149</v>
      </c>
      <c r="AR264" s="60" t="s">
        <v>149</v>
      </c>
      <c r="AS264" s="60" t="s">
        <v>149</v>
      </c>
      <c r="AT264" s="60" t="s">
        <v>149</v>
      </c>
      <c r="AU264" s="60" t="s">
        <v>149</v>
      </c>
      <c r="AV264" s="60" t="s">
        <v>149</v>
      </c>
      <c r="AW264" s="60" t="s">
        <v>149</v>
      </c>
      <c r="AX264" s="60" t="s">
        <v>149</v>
      </c>
      <c r="AY264" s="60" t="s">
        <v>149</v>
      </c>
      <c r="AZ264" s="60" t="s">
        <v>149</v>
      </c>
      <c r="BA264" s="60" t="s">
        <v>149</v>
      </c>
      <c r="BB264" s="60" t="s">
        <v>149</v>
      </c>
      <c r="BC264" s="60" t="s">
        <v>149</v>
      </c>
      <c r="BD264" s="60" t="s">
        <v>149</v>
      </c>
      <c r="BE264" s="60" t="s">
        <v>149</v>
      </c>
      <c r="BF264" s="60" t="s">
        <v>149</v>
      </c>
      <c r="BG264" s="60" t="s">
        <v>149</v>
      </c>
      <c r="BH264" s="60" t="s">
        <v>149</v>
      </c>
      <c r="BI264" s="60" t="s">
        <v>149</v>
      </c>
      <c r="BJ264" s="60" t="s">
        <v>149</v>
      </c>
      <c r="BK264" s="60" t="s">
        <v>149</v>
      </c>
      <c r="BL264" s="60" t="s">
        <v>149</v>
      </c>
      <c r="BM264" s="60" t="s">
        <v>149</v>
      </c>
      <c r="BN264" s="60" t="s">
        <v>149</v>
      </c>
      <c r="BO264" s="60" t="s">
        <v>149</v>
      </c>
      <c r="BP264" s="60" t="s">
        <v>149</v>
      </c>
      <c r="BQ264" s="60" t="s">
        <v>149</v>
      </c>
      <c r="BR264" s="60" t="s">
        <v>149</v>
      </c>
      <c r="BS264" s="60" t="s">
        <v>149</v>
      </c>
      <c r="BT264" s="60" t="s">
        <v>149</v>
      </c>
      <c r="BU264" s="60" t="s">
        <v>149</v>
      </c>
      <c r="BV264" s="60" t="s">
        <v>149</v>
      </c>
      <c r="BW264" s="60" t="s">
        <v>149</v>
      </c>
      <c r="BX264" s="60" t="s">
        <v>149</v>
      </c>
      <c r="BY264" s="60" t="s">
        <v>149</v>
      </c>
      <c r="BZ264" s="60" t="s">
        <v>149</v>
      </c>
      <c r="CA264" s="60" t="s">
        <v>149</v>
      </c>
      <c r="CB264" s="60" t="s">
        <v>149</v>
      </c>
      <c r="CC264" s="60" t="s">
        <v>149</v>
      </c>
      <c r="CD264" s="60" t="s">
        <v>149</v>
      </c>
      <c r="CE264" s="60" t="s">
        <v>149</v>
      </c>
      <c r="CF264" s="60" t="s">
        <v>149</v>
      </c>
      <c r="CG264" s="60" t="s">
        <v>149</v>
      </c>
      <c r="CH264" s="60" t="s">
        <v>149</v>
      </c>
      <c r="CI264" s="60" t="s">
        <v>149</v>
      </c>
      <c r="CJ264" s="60" t="s">
        <v>149</v>
      </c>
      <c r="CK264" s="60" t="s">
        <v>149</v>
      </c>
      <c r="CL264" s="60" t="s">
        <v>149</v>
      </c>
      <c r="CM264" s="60" t="s">
        <v>149</v>
      </c>
      <c r="CN264" s="60" t="s">
        <v>149</v>
      </c>
      <c r="CO264" s="60" t="s">
        <v>149</v>
      </c>
      <c r="CP264" s="60" t="s">
        <v>149</v>
      </c>
      <c r="CQ264" s="60" t="s">
        <v>149</v>
      </c>
      <c r="CR264" s="60" t="s">
        <v>149</v>
      </c>
      <c r="CS264" s="60" t="s">
        <v>149</v>
      </c>
      <c r="CT264" s="60" t="s">
        <v>149</v>
      </c>
      <c r="CU264" s="60" t="s">
        <v>149</v>
      </c>
      <c r="CV264" s="60" t="s">
        <v>149</v>
      </c>
      <c r="CW264" s="60" t="s">
        <v>149</v>
      </c>
      <c r="CX264" s="60" t="s">
        <v>149</v>
      </c>
      <c r="CY264" s="60" t="s">
        <v>149</v>
      </c>
      <c r="CZ264" s="60" t="s">
        <v>149</v>
      </c>
      <c r="DA264" s="60" t="s">
        <v>149</v>
      </c>
      <c r="DB264" s="60" t="s">
        <v>149</v>
      </c>
      <c r="DC264" s="60" t="s">
        <v>149</v>
      </c>
      <c r="DD264" s="60" t="s">
        <v>149</v>
      </c>
      <c r="DE264" s="60" t="s">
        <v>203</v>
      </c>
      <c r="DF264" s="60" t="s">
        <v>149</v>
      </c>
      <c r="DG264" s="60" t="s">
        <v>149</v>
      </c>
      <c r="DH264" s="60" t="s">
        <v>203</v>
      </c>
      <c r="DI264" s="60" t="s">
        <v>149</v>
      </c>
      <c r="DJ264" s="60" t="s">
        <v>149</v>
      </c>
      <c r="DK264" s="60" t="s">
        <v>149</v>
      </c>
      <c r="DL264" s="60" t="s">
        <v>149</v>
      </c>
      <c r="DM264" s="60" t="s">
        <v>149</v>
      </c>
      <c r="DN264" s="60" t="s">
        <v>149</v>
      </c>
      <c r="DO264" s="60" t="s">
        <v>149</v>
      </c>
      <c r="DP264" s="60" t="s">
        <v>149</v>
      </c>
      <c r="DQ264" s="60" t="s">
        <v>149</v>
      </c>
      <c r="DR264" s="60" t="s">
        <v>149</v>
      </c>
      <c r="DS264" s="60" t="s">
        <v>149</v>
      </c>
      <c r="DT264" s="60" t="s">
        <v>149</v>
      </c>
      <c r="DU264" s="60" t="s">
        <v>149</v>
      </c>
      <c r="DV264" s="60" t="s">
        <v>149</v>
      </c>
      <c r="DW264" s="60" t="s">
        <v>149</v>
      </c>
      <c r="DX264" s="60" t="s">
        <v>203</v>
      </c>
      <c r="DY264" s="60" t="s">
        <v>149</v>
      </c>
      <c r="DZ264" s="17" t="s">
        <v>149</v>
      </c>
      <c r="EA264" s="17" t="s">
        <v>149</v>
      </c>
      <c r="EB264" s="17" t="s">
        <v>149</v>
      </c>
      <c r="EC264" s="60" t="s">
        <v>203</v>
      </c>
      <c r="ED264" s="60" t="s">
        <v>149</v>
      </c>
      <c r="EE264" s="60" t="s">
        <v>149</v>
      </c>
      <c r="EF264" s="17" t="s">
        <v>149</v>
      </c>
      <c r="EG264" s="60" t="s">
        <v>149</v>
      </c>
      <c r="EH264" s="60" t="s">
        <v>149</v>
      </c>
      <c r="EI264" s="60" t="s">
        <v>149</v>
      </c>
      <c r="EJ264" s="60" t="s">
        <v>149</v>
      </c>
      <c r="EK264" s="60" t="s">
        <v>149</v>
      </c>
      <c r="EL264" s="62" t="s">
        <v>1437</v>
      </c>
      <c r="EM264" s="17" t="s">
        <v>1029</v>
      </c>
      <c r="EN264" s="62"/>
      <c r="EO264" s="17" t="s">
        <v>1438</v>
      </c>
      <c r="EP264" s="17" t="s">
        <v>1439</v>
      </c>
      <c r="EQ264" s="17" t="s">
        <v>1070</v>
      </c>
      <c r="ER264" s="62" t="s">
        <v>1440</v>
      </c>
      <c r="ES264" s="17" t="s">
        <v>1441</v>
      </c>
      <c r="ET264" s="15"/>
      <c r="EU264" s="15"/>
      <c r="EV264" s="15"/>
      <c r="EW264" s="15"/>
      <c r="EX264" s="15"/>
      <c r="EY264" s="15"/>
      <c r="EZ264" s="15"/>
      <c r="FA264" s="15"/>
      <c r="FB264" s="15"/>
      <c r="FC264" s="15"/>
      <c r="FD264" s="15"/>
      <c r="FE264" s="15"/>
      <c r="FF264" s="15"/>
      <c r="FG264" s="15"/>
      <c r="FH264" s="15"/>
      <c r="FI264" s="15"/>
      <c r="FJ264" s="15"/>
      <c r="FK264" s="15"/>
      <c r="FL264" s="15"/>
      <c r="FM264" s="15"/>
      <c r="FN264" s="15"/>
      <c r="FO264" s="15"/>
      <c r="FP264" s="15"/>
      <c r="FQ264" s="15"/>
      <c r="FR264" s="15"/>
      <c r="FS264" s="15"/>
      <c r="FT264" s="15"/>
      <c r="FU264" s="15"/>
      <c r="FV264" s="15"/>
      <c r="FW264" s="15"/>
      <c r="FX264" s="15"/>
      <c r="FY264" s="15"/>
      <c r="FZ264" s="15"/>
      <c r="GA264" s="15"/>
      <c r="GB264" s="15"/>
      <c r="GC264" s="15"/>
      <c r="GD264" s="15"/>
      <c r="GE264" s="15"/>
      <c r="GF264" s="15"/>
      <c r="GG264" s="15"/>
      <c r="GH264" s="15"/>
      <c r="GI264" s="15"/>
      <c r="GJ264" s="15"/>
      <c r="GK264" s="15"/>
      <c r="GL264" s="15"/>
      <c r="GM264" s="15"/>
      <c r="GN264" s="15"/>
      <c r="GO264" s="15"/>
      <c r="GP264" s="15"/>
      <c r="GQ264" s="15"/>
      <c r="GR264" s="15"/>
      <c r="GS264" s="15"/>
      <c r="GT264" s="15"/>
      <c r="GU264" s="15"/>
      <c r="GV264" s="15"/>
      <c r="GW264" s="15"/>
      <c r="GX264" s="15"/>
      <c r="GY264" s="15"/>
      <c r="GZ264" s="15"/>
      <c r="HA264" s="15"/>
      <c r="HB264" s="15"/>
      <c r="HC264" s="15"/>
      <c r="HD264" s="15"/>
      <c r="HE264" s="15"/>
      <c r="HF264" s="15"/>
      <c r="HG264" s="15"/>
      <c r="HH264" s="15"/>
      <c r="HI264" s="15"/>
      <c r="HJ264" s="15"/>
      <c r="HK264" s="15"/>
      <c r="HL264" s="15"/>
      <c r="HM264" s="15"/>
      <c r="HN264" s="15"/>
      <c r="HO264" s="15"/>
      <c r="HP264" s="15"/>
      <c r="HQ264" s="15"/>
      <c r="HR264" s="15"/>
      <c r="HS264" s="15"/>
      <c r="HT264" s="15"/>
      <c r="HU264" s="15"/>
      <c r="HV264" s="15"/>
      <c r="HW264" s="15"/>
      <c r="HX264" s="15"/>
      <c r="HY264" s="15"/>
      <c r="HZ264" s="15"/>
    </row>
    <row r="265" spans="1:234" s="25" customFormat="1" ht="22.5" customHeight="1" x14ac:dyDescent="0.35">
      <c r="A265" s="34">
        <v>263</v>
      </c>
      <c r="B265" s="17" t="s">
        <v>2236</v>
      </c>
      <c r="C265" s="87" t="s">
        <v>2246</v>
      </c>
      <c r="D265" s="17" t="s">
        <v>368</v>
      </c>
      <c r="E265" s="17" t="s">
        <v>1443</v>
      </c>
      <c r="F265" s="17">
        <v>56</v>
      </c>
      <c r="G265" s="17">
        <v>3</v>
      </c>
      <c r="H265" s="17" t="s">
        <v>157</v>
      </c>
      <c r="I265" s="17" t="s">
        <v>158</v>
      </c>
      <c r="J265" s="59">
        <v>8000000</v>
      </c>
      <c r="K265" s="59">
        <v>4000000</v>
      </c>
      <c r="L265" s="17" t="s">
        <v>173</v>
      </c>
      <c r="M265" s="17" t="s">
        <v>147</v>
      </c>
      <c r="N265" s="17">
        <v>245</v>
      </c>
      <c r="O265" s="17" t="s">
        <v>1444</v>
      </c>
      <c r="P265" s="17" t="s">
        <v>1426</v>
      </c>
      <c r="Q265" s="17" t="s">
        <v>389</v>
      </c>
      <c r="R265" s="60" t="s">
        <v>149</v>
      </c>
      <c r="S265" s="60" t="s">
        <v>149</v>
      </c>
      <c r="T265" s="60" t="s">
        <v>149</v>
      </c>
      <c r="U265" s="60" t="s">
        <v>149</v>
      </c>
      <c r="V265" s="60" t="s">
        <v>149</v>
      </c>
      <c r="W265" s="60" t="s">
        <v>323</v>
      </c>
      <c r="X265" s="60" t="s">
        <v>323</v>
      </c>
      <c r="Y265" s="60" t="s">
        <v>1445</v>
      </c>
      <c r="Z265" s="60" t="s">
        <v>149</v>
      </c>
      <c r="AA265" s="60" t="s">
        <v>323</v>
      </c>
      <c r="AB265" s="60" t="s">
        <v>149</v>
      </c>
      <c r="AC265" s="60" t="s">
        <v>323</v>
      </c>
      <c r="AD265" s="60" t="s">
        <v>149</v>
      </c>
      <c r="AE265" s="60" t="s">
        <v>149</v>
      </c>
      <c r="AF265" s="60" t="s">
        <v>149</v>
      </c>
      <c r="AG265" s="60" t="s">
        <v>149</v>
      </c>
      <c r="AH265" s="60" t="s">
        <v>149</v>
      </c>
      <c r="AI265" s="60" t="s">
        <v>149</v>
      </c>
      <c r="AJ265" s="60" t="s">
        <v>149</v>
      </c>
      <c r="AK265" s="60" t="s">
        <v>323</v>
      </c>
      <c r="AL265" s="60" t="s">
        <v>149</v>
      </c>
      <c r="AM265" s="60" t="s">
        <v>149</v>
      </c>
      <c r="AN265" s="60" t="s">
        <v>323</v>
      </c>
      <c r="AO265" s="17" t="s">
        <v>149</v>
      </c>
      <c r="AP265" s="17" t="s">
        <v>149</v>
      </c>
      <c r="AQ265" s="17" t="s">
        <v>149</v>
      </c>
      <c r="AR265" s="17" t="s">
        <v>149</v>
      </c>
      <c r="AS265" s="17" t="s">
        <v>149</v>
      </c>
      <c r="AT265" s="60" t="s">
        <v>149</v>
      </c>
      <c r="AU265" s="60" t="s">
        <v>149</v>
      </c>
      <c r="AV265" s="60" t="s">
        <v>323</v>
      </c>
      <c r="AW265" s="60" t="s">
        <v>323</v>
      </c>
      <c r="AX265" s="60" t="s">
        <v>323</v>
      </c>
      <c r="AY265" s="60" t="s">
        <v>323</v>
      </c>
      <c r="AZ265" s="60" t="s">
        <v>149</v>
      </c>
      <c r="BA265" s="60" t="s">
        <v>149</v>
      </c>
      <c r="BB265" s="60" t="s">
        <v>149</v>
      </c>
      <c r="BC265" s="60" t="s">
        <v>149</v>
      </c>
      <c r="BD265" s="60" t="s">
        <v>323</v>
      </c>
      <c r="BE265" s="60" t="s">
        <v>323</v>
      </c>
      <c r="BF265" s="60" t="s">
        <v>323</v>
      </c>
      <c r="BG265" s="60" t="s">
        <v>149</v>
      </c>
      <c r="BH265" s="60" t="s">
        <v>149</v>
      </c>
      <c r="BI265" s="60" t="s">
        <v>149</v>
      </c>
      <c r="BJ265" s="17" t="s">
        <v>149</v>
      </c>
      <c r="BK265" s="17" t="s">
        <v>149</v>
      </c>
      <c r="BL265" s="60" t="s">
        <v>149</v>
      </c>
      <c r="BM265" s="60" t="s">
        <v>149</v>
      </c>
      <c r="BN265" s="60" t="s">
        <v>149</v>
      </c>
      <c r="BO265" s="60" t="s">
        <v>150</v>
      </c>
      <c r="BP265" s="60" t="s">
        <v>150</v>
      </c>
      <c r="BQ265" s="60" t="s">
        <v>150</v>
      </c>
      <c r="BR265" s="60" t="s">
        <v>150</v>
      </c>
      <c r="BS265" s="60" t="s">
        <v>150</v>
      </c>
      <c r="BT265" s="60" t="s">
        <v>150</v>
      </c>
      <c r="BU265" s="60" t="s">
        <v>149</v>
      </c>
      <c r="BV265" s="60" t="s">
        <v>149</v>
      </c>
      <c r="BW265" s="60" t="s">
        <v>150</v>
      </c>
      <c r="BX265" s="60" t="s">
        <v>150</v>
      </c>
      <c r="BY265" s="60" t="s">
        <v>150</v>
      </c>
      <c r="BZ265" s="60" t="s">
        <v>149</v>
      </c>
      <c r="CA265" s="60" t="s">
        <v>149</v>
      </c>
      <c r="CB265" s="60" t="s">
        <v>149</v>
      </c>
      <c r="CC265" s="60" t="s">
        <v>149</v>
      </c>
      <c r="CD265" s="60" t="s">
        <v>149</v>
      </c>
      <c r="CE265" s="60" t="s">
        <v>323</v>
      </c>
      <c r="CF265" s="60" t="s">
        <v>323</v>
      </c>
      <c r="CG265" s="60" t="s">
        <v>323</v>
      </c>
      <c r="CH265" s="60" t="s">
        <v>323</v>
      </c>
      <c r="CI265" s="60" t="s">
        <v>323</v>
      </c>
      <c r="CJ265" s="60" t="s">
        <v>323</v>
      </c>
      <c r="CK265" s="60" t="s">
        <v>323</v>
      </c>
      <c r="CL265" s="60" t="s">
        <v>323</v>
      </c>
      <c r="CM265" s="17" t="s">
        <v>149</v>
      </c>
      <c r="CN265" s="60" t="s">
        <v>149</v>
      </c>
      <c r="CO265" s="60" t="s">
        <v>149</v>
      </c>
      <c r="CP265" s="60" t="s">
        <v>149</v>
      </c>
      <c r="CQ265" s="60" t="s">
        <v>323</v>
      </c>
      <c r="CR265" s="60" t="s">
        <v>323</v>
      </c>
      <c r="CS265" s="60" t="s">
        <v>323</v>
      </c>
      <c r="CT265" s="60" t="s">
        <v>323</v>
      </c>
      <c r="CU265" s="60" t="s">
        <v>323</v>
      </c>
      <c r="CV265" s="60" t="s">
        <v>323</v>
      </c>
      <c r="CW265" s="60" t="s">
        <v>323</v>
      </c>
      <c r="CX265" s="60" t="s">
        <v>323</v>
      </c>
      <c r="CY265" s="60" t="s">
        <v>149</v>
      </c>
      <c r="CZ265" s="60" t="s">
        <v>149</v>
      </c>
      <c r="DA265" s="60" t="s">
        <v>149</v>
      </c>
      <c r="DB265" s="60" t="s">
        <v>149</v>
      </c>
      <c r="DC265" s="60" t="s">
        <v>149</v>
      </c>
      <c r="DD265" s="60" t="s">
        <v>149</v>
      </c>
      <c r="DE265" s="60" t="s">
        <v>323</v>
      </c>
      <c r="DF265" s="60" t="s">
        <v>323</v>
      </c>
      <c r="DG265" s="60" t="s">
        <v>323</v>
      </c>
      <c r="DH265" s="60" t="s">
        <v>323</v>
      </c>
      <c r="DI265" s="60" t="s">
        <v>323</v>
      </c>
      <c r="DJ265" s="60" t="s">
        <v>149</v>
      </c>
      <c r="DK265" s="60" t="s">
        <v>149</v>
      </c>
      <c r="DL265" s="60" t="s">
        <v>149</v>
      </c>
      <c r="DM265" s="17" t="s">
        <v>149</v>
      </c>
      <c r="DN265" s="60" t="s">
        <v>149</v>
      </c>
      <c r="DO265" s="60" t="s">
        <v>149</v>
      </c>
      <c r="DP265" s="60" t="s">
        <v>149</v>
      </c>
      <c r="DQ265" s="60" t="s">
        <v>149</v>
      </c>
      <c r="DR265" s="60" t="s">
        <v>323</v>
      </c>
      <c r="DS265" s="60" t="s">
        <v>149</v>
      </c>
      <c r="DT265" s="60" t="s">
        <v>203</v>
      </c>
      <c r="DU265" s="60" t="s">
        <v>323</v>
      </c>
      <c r="DV265" s="60" t="s">
        <v>149</v>
      </c>
      <c r="DW265" s="60" t="s">
        <v>203</v>
      </c>
      <c r="DX265" s="60" t="s">
        <v>323</v>
      </c>
      <c r="DY265" s="60" t="s">
        <v>149</v>
      </c>
      <c r="DZ265" s="17" t="s">
        <v>150</v>
      </c>
      <c r="EA265" s="17" t="s">
        <v>149</v>
      </c>
      <c r="EB265" s="17" t="s">
        <v>323</v>
      </c>
      <c r="EC265" s="60" t="s">
        <v>323</v>
      </c>
      <c r="ED265" s="60" t="s">
        <v>149</v>
      </c>
      <c r="EE265" s="60" t="s">
        <v>149</v>
      </c>
      <c r="EF265" s="17" t="s">
        <v>149</v>
      </c>
      <c r="EG265" s="60" t="s">
        <v>149</v>
      </c>
      <c r="EH265" s="60" t="s">
        <v>149</v>
      </c>
      <c r="EI265" s="60" t="s">
        <v>149</v>
      </c>
      <c r="EJ265" s="60" t="s">
        <v>323</v>
      </c>
      <c r="EK265" s="60" t="s">
        <v>323</v>
      </c>
      <c r="EL265" s="17" t="s">
        <v>1446</v>
      </c>
      <c r="EM265" s="17" t="s">
        <v>411</v>
      </c>
      <c r="EN265" s="17" t="s">
        <v>1447</v>
      </c>
      <c r="EO265" s="17" t="s">
        <v>1448</v>
      </c>
      <c r="EP265" s="62" t="s">
        <v>1449</v>
      </c>
      <c r="EQ265" s="17" t="s">
        <v>1450</v>
      </c>
      <c r="ER265" s="62" t="s">
        <v>1451</v>
      </c>
      <c r="ES265" s="17" t="s">
        <v>411</v>
      </c>
      <c r="ET265" s="15"/>
      <c r="EU265" s="15"/>
      <c r="EV265" s="15"/>
      <c r="EW265" s="15"/>
      <c r="EX265" s="15"/>
      <c r="EY265" s="15"/>
      <c r="EZ265" s="15"/>
      <c r="FA265" s="15"/>
      <c r="FB265" s="15"/>
      <c r="FC265" s="15"/>
      <c r="FD265" s="15"/>
      <c r="FE265" s="15"/>
      <c r="FF265" s="15"/>
      <c r="FG265" s="15"/>
      <c r="FH265" s="15"/>
      <c r="FI265" s="15"/>
      <c r="FJ265" s="15"/>
      <c r="FK265" s="15"/>
      <c r="FL265" s="15"/>
      <c r="FM265" s="15"/>
      <c r="FN265" s="15"/>
      <c r="FO265" s="15"/>
      <c r="FP265" s="15"/>
      <c r="FQ265" s="15"/>
      <c r="FR265" s="15"/>
      <c r="FS265" s="15"/>
      <c r="FT265" s="15"/>
      <c r="FU265" s="15"/>
      <c r="FV265" s="15"/>
      <c r="FW265" s="15"/>
      <c r="FX265" s="15"/>
      <c r="FY265" s="15"/>
      <c r="FZ265" s="15"/>
      <c r="GA265" s="15"/>
      <c r="GB265" s="15"/>
      <c r="GC265" s="15"/>
      <c r="GD265" s="15"/>
      <c r="GE265" s="15"/>
      <c r="GF265" s="15"/>
      <c r="GG265" s="15"/>
      <c r="GH265" s="15"/>
      <c r="GI265" s="15"/>
      <c r="GJ265" s="15"/>
      <c r="GK265" s="15"/>
      <c r="GL265" s="15"/>
      <c r="GM265" s="15"/>
      <c r="GN265" s="15"/>
      <c r="GO265" s="15"/>
      <c r="GP265" s="15"/>
      <c r="GQ265" s="15"/>
      <c r="GR265" s="15"/>
      <c r="GS265" s="15"/>
      <c r="GT265" s="15"/>
      <c r="GU265" s="15"/>
      <c r="GV265" s="15"/>
      <c r="GW265" s="15"/>
      <c r="GX265" s="15"/>
      <c r="GY265" s="15"/>
      <c r="GZ265" s="15"/>
      <c r="HA265" s="15"/>
      <c r="HB265" s="15"/>
      <c r="HC265" s="15"/>
      <c r="HD265" s="15"/>
      <c r="HE265" s="15"/>
      <c r="HF265" s="15"/>
      <c r="HG265" s="15"/>
      <c r="HH265" s="15"/>
      <c r="HI265" s="15"/>
      <c r="HJ265" s="15"/>
      <c r="HK265" s="15"/>
      <c r="HL265" s="15"/>
      <c r="HM265" s="15"/>
      <c r="HN265" s="15"/>
      <c r="HO265" s="15"/>
      <c r="HP265" s="15"/>
      <c r="HQ265" s="15"/>
      <c r="HR265" s="15"/>
      <c r="HS265" s="15"/>
      <c r="HT265" s="15"/>
      <c r="HU265" s="15"/>
      <c r="HV265" s="15"/>
      <c r="HW265" s="15"/>
      <c r="HX265" s="15"/>
      <c r="HY265" s="15"/>
      <c r="HZ265" s="15"/>
    </row>
    <row r="266" spans="1:234" s="25" customFormat="1" ht="22.5" customHeight="1" x14ac:dyDescent="0.35">
      <c r="A266" s="34">
        <v>264</v>
      </c>
      <c r="B266" s="17" t="s">
        <v>2237</v>
      </c>
      <c r="C266" s="61" t="s">
        <v>945</v>
      </c>
      <c r="D266" s="17" t="s">
        <v>846</v>
      </c>
      <c r="E266" s="17" t="s">
        <v>1443</v>
      </c>
      <c r="F266" s="17">
        <v>58</v>
      </c>
      <c r="G266" s="17">
        <v>3</v>
      </c>
      <c r="H266" s="17" t="s">
        <v>157</v>
      </c>
      <c r="I266" s="17" t="s">
        <v>158</v>
      </c>
      <c r="J266" s="59">
        <v>9000000</v>
      </c>
      <c r="K266" s="59">
        <v>4500000</v>
      </c>
      <c r="L266" s="17" t="s">
        <v>173</v>
      </c>
      <c r="M266" s="17" t="s">
        <v>147</v>
      </c>
      <c r="N266" s="17">
        <v>250</v>
      </c>
      <c r="O266" s="17" t="s">
        <v>1405</v>
      </c>
      <c r="P266" s="17" t="s">
        <v>1453</v>
      </c>
      <c r="Q266" s="17" t="s">
        <v>389</v>
      </c>
      <c r="R266" s="60" t="s">
        <v>203</v>
      </c>
      <c r="S266" s="60" t="s">
        <v>149</v>
      </c>
      <c r="T266" s="60" t="s">
        <v>149</v>
      </c>
      <c r="U266" s="60" t="s">
        <v>149</v>
      </c>
      <c r="V266" s="60" t="s">
        <v>149</v>
      </c>
      <c r="W266" s="60" t="s">
        <v>149</v>
      </c>
      <c r="X266" s="60" t="s">
        <v>149</v>
      </c>
      <c r="Y266" s="60" t="s">
        <v>149</v>
      </c>
      <c r="Z266" s="60" t="s">
        <v>149</v>
      </c>
      <c r="AA266" s="60" t="s">
        <v>149</v>
      </c>
      <c r="AB266" s="60" t="s">
        <v>149</v>
      </c>
      <c r="AC266" s="60" t="s">
        <v>149</v>
      </c>
      <c r="AD266" s="60" t="s">
        <v>149</v>
      </c>
      <c r="AE266" s="60" t="s">
        <v>203</v>
      </c>
      <c r="AF266" s="60" t="s">
        <v>149</v>
      </c>
      <c r="AG266" s="60" t="s">
        <v>149</v>
      </c>
      <c r="AH266" s="60" t="s">
        <v>149</v>
      </c>
      <c r="AI266" s="60" t="s">
        <v>149</v>
      </c>
      <c r="AJ266" s="60" t="s">
        <v>149</v>
      </c>
      <c r="AK266" s="60" t="s">
        <v>203</v>
      </c>
      <c r="AL266" s="60" t="s">
        <v>203</v>
      </c>
      <c r="AM266" s="60" t="s">
        <v>149</v>
      </c>
      <c r="AN266" s="60" t="s">
        <v>149</v>
      </c>
      <c r="AO266" s="17" t="s">
        <v>149</v>
      </c>
      <c r="AP266" s="17" t="s">
        <v>149</v>
      </c>
      <c r="AQ266" s="17" t="s">
        <v>149</v>
      </c>
      <c r="AR266" s="17" t="s">
        <v>149</v>
      </c>
      <c r="AS266" s="17" t="s">
        <v>149</v>
      </c>
      <c r="AT266" s="60" t="s">
        <v>149</v>
      </c>
      <c r="AU266" s="60" t="s">
        <v>203</v>
      </c>
      <c r="AV266" s="60" t="s">
        <v>149</v>
      </c>
      <c r="AW266" s="17" t="s">
        <v>149</v>
      </c>
      <c r="AX266" s="60" t="s">
        <v>149</v>
      </c>
      <c r="AY266" s="60" t="s">
        <v>149</v>
      </c>
      <c r="AZ266" s="60" t="s">
        <v>149</v>
      </c>
      <c r="BA266" s="60" t="s">
        <v>149</v>
      </c>
      <c r="BB266" s="60" t="s">
        <v>149</v>
      </c>
      <c r="BC266" s="60" t="s">
        <v>149</v>
      </c>
      <c r="BD266" s="60" t="s">
        <v>149</v>
      </c>
      <c r="BE266" s="60" t="s">
        <v>323</v>
      </c>
      <c r="BF266" s="60" t="s">
        <v>323</v>
      </c>
      <c r="BG266" s="60" t="s">
        <v>149</v>
      </c>
      <c r="BH266" s="60" t="s">
        <v>323</v>
      </c>
      <c r="BI266" s="60" t="s">
        <v>149</v>
      </c>
      <c r="BJ266" s="17" t="s">
        <v>149</v>
      </c>
      <c r="BK266" s="17" t="s">
        <v>149</v>
      </c>
      <c r="BL266" s="60" t="s">
        <v>149</v>
      </c>
      <c r="BM266" s="60" t="s">
        <v>149</v>
      </c>
      <c r="BN266" s="60" t="s">
        <v>149</v>
      </c>
      <c r="BO266" s="60" t="s">
        <v>150</v>
      </c>
      <c r="BP266" s="60" t="s">
        <v>150</v>
      </c>
      <c r="BQ266" s="60" t="s">
        <v>150</v>
      </c>
      <c r="BR266" s="60" t="s">
        <v>150</v>
      </c>
      <c r="BS266" s="60" t="s">
        <v>150</v>
      </c>
      <c r="BT266" s="17" t="s">
        <v>149</v>
      </c>
      <c r="BU266" s="60" t="s">
        <v>149</v>
      </c>
      <c r="BV266" s="60" t="s">
        <v>150</v>
      </c>
      <c r="BW266" s="60" t="s">
        <v>149</v>
      </c>
      <c r="BX266" s="60" t="s">
        <v>149</v>
      </c>
      <c r="BY266" s="60" t="s">
        <v>149</v>
      </c>
      <c r="BZ266" s="60" t="s">
        <v>149</v>
      </c>
      <c r="CA266" s="60" t="s">
        <v>149</v>
      </c>
      <c r="CB266" s="60" t="s">
        <v>149</v>
      </c>
      <c r="CC266" s="60" t="s">
        <v>149</v>
      </c>
      <c r="CD266" s="60" t="s">
        <v>149</v>
      </c>
      <c r="CE266" s="60" t="s">
        <v>149</v>
      </c>
      <c r="CF266" s="60" t="s">
        <v>149</v>
      </c>
      <c r="CG266" s="60" t="s">
        <v>149</v>
      </c>
      <c r="CH266" s="60" t="s">
        <v>149</v>
      </c>
      <c r="CI266" s="60" t="s">
        <v>149</v>
      </c>
      <c r="CJ266" s="60" t="s">
        <v>149</v>
      </c>
      <c r="CK266" s="60" t="s">
        <v>149</v>
      </c>
      <c r="CL266" s="60" t="s">
        <v>149</v>
      </c>
      <c r="CM266" s="60" t="s">
        <v>149</v>
      </c>
      <c r="CN266" s="60" t="s">
        <v>149</v>
      </c>
      <c r="CO266" s="60" t="s">
        <v>149</v>
      </c>
      <c r="CP266" s="60" t="s">
        <v>149</v>
      </c>
      <c r="CQ266" s="60" t="s">
        <v>149</v>
      </c>
      <c r="CR266" s="60" t="s">
        <v>149</v>
      </c>
      <c r="CS266" s="60" t="s">
        <v>149</v>
      </c>
      <c r="CT266" s="60" t="s">
        <v>149</v>
      </c>
      <c r="CU266" s="60" t="s">
        <v>149</v>
      </c>
      <c r="CV266" s="60" t="s">
        <v>149</v>
      </c>
      <c r="CW266" s="60" t="s">
        <v>149</v>
      </c>
      <c r="CX266" s="60" t="s">
        <v>149</v>
      </c>
      <c r="CY266" s="60" t="s">
        <v>149</v>
      </c>
      <c r="CZ266" s="60" t="s">
        <v>149</v>
      </c>
      <c r="DA266" s="60" t="s">
        <v>149</v>
      </c>
      <c r="DB266" s="60" t="s">
        <v>149</v>
      </c>
      <c r="DC266" s="60" t="s">
        <v>149</v>
      </c>
      <c r="DD266" s="60" t="s">
        <v>149</v>
      </c>
      <c r="DE266" s="60" t="s">
        <v>149</v>
      </c>
      <c r="DF266" s="60" t="s">
        <v>149</v>
      </c>
      <c r="DG266" s="60" t="s">
        <v>149</v>
      </c>
      <c r="DH266" s="60" t="s">
        <v>149</v>
      </c>
      <c r="DI266" s="60" t="s">
        <v>149</v>
      </c>
      <c r="DJ266" s="60" t="s">
        <v>149</v>
      </c>
      <c r="DK266" s="60" t="s">
        <v>149</v>
      </c>
      <c r="DL266" s="60" t="s">
        <v>323</v>
      </c>
      <c r="DM266" s="17" t="s">
        <v>149</v>
      </c>
      <c r="DN266" s="17" t="s">
        <v>149</v>
      </c>
      <c r="DO266" s="17" t="s">
        <v>149</v>
      </c>
      <c r="DP266" s="17" t="s">
        <v>149</v>
      </c>
      <c r="DQ266" s="17" t="s">
        <v>149</v>
      </c>
      <c r="DR266" s="17" t="s">
        <v>149</v>
      </c>
      <c r="DS266" s="17" t="s">
        <v>149</v>
      </c>
      <c r="DT266" s="17" t="s">
        <v>149</v>
      </c>
      <c r="DU266" s="17" t="s">
        <v>149</v>
      </c>
      <c r="DV266" s="17" t="s">
        <v>149</v>
      </c>
      <c r="DW266" s="17" t="s">
        <v>149</v>
      </c>
      <c r="DX266" s="17" t="s">
        <v>149</v>
      </c>
      <c r="DY266" s="17" t="s">
        <v>149</v>
      </c>
      <c r="DZ266" s="17" t="s">
        <v>150</v>
      </c>
      <c r="EA266" s="17" t="s">
        <v>149</v>
      </c>
      <c r="EB266" s="17" t="s">
        <v>149</v>
      </c>
      <c r="EC266" s="17" t="s">
        <v>149</v>
      </c>
      <c r="ED266" s="17" t="s">
        <v>149</v>
      </c>
      <c r="EE266" s="17" t="s">
        <v>149</v>
      </c>
      <c r="EF266" s="17" t="s">
        <v>149</v>
      </c>
      <c r="EG266" s="17" t="s">
        <v>149</v>
      </c>
      <c r="EH266" s="17" t="s">
        <v>149</v>
      </c>
      <c r="EI266" s="17" t="s">
        <v>149</v>
      </c>
      <c r="EJ266" s="17" t="s">
        <v>149</v>
      </c>
      <c r="EK266" s="17" t="s">
        <v>149</v>
      </c>
      <c r="EL266" s="17" t="s">
        <v>1454</v>
      </c>
      <c r="EM266" s="17" t="s">
        <v>1455</v>
      </c>
      <c r="EN266" s="17" t="s">
        <v>1456</v>
      </c>
      <c r="EO266" s="17" t="s">
        <v>1457</v>
      </c>
      <c r="EP266" s="62" t="s">
        <v>1458</v>
      </c>
      <c r="EQ266" s="17" t="s">
        <v>1459</v>
      </c>
      <c r="ER266" s="17" t="s">
        <v>1334</v>
      </c>
      <c r="ES266" s="17" t="s">
        <v>411</v>
      </c>
      <c r="ET266" s="15"/>
      <c r="EU266" s="15"/>
      <c r="EV266" s="15"/>
      <c r="EW266" s="15"/>
      <c r="EX266" s="15"/>
      <c r="EY266" s="15"/>
      <c r="EZ266" s="15"/>
      <c r="FA266" s="15"/>
      <c r="FB266" s="15"/>
      <c r="FC266" s="15"/>
      <c r="FD266" s="15"/>
      <c r="FE266" s="15"/>
      <c r="FF266" s="15"/>
      <c r="FG266" s="15"/>
      <c r="FH266" s="15"/>
      <c r="FI266" s="15"/>
      <c r="FJ266" s="15"/>
      <c r="FK266" s="15"/>
      <c r="FL266" s="15"/>
      <c r="FM266" s="15"/>
      <c r="FN266" s="15"/>
      <c r="FO266" s="15"/>
      <c r="FP266" s="15"/>
      <c r="FQ266" s="15"/>
      <c r="FR266" s="15"/>
      <c r="FS266" s="15"/>
      <c r="FT266" s="15"/>
      <c r="FU266" s="15"/>
      <c r="FV266" s="15"/>
      <c r="FW266" s="15"/>
      <c r="FX266" s="15"/>
      <c r="FY266" s="15"/>
      <c r="FZ266" s="15"/>
      <c r="GA266" s="15"/>
      <c r="GB266" s="15"/>
      <c r="GC266" s="15"/>
      <c r="GD266" s="15"/>
      <c r="GE266" s="15"/>
      <c r="GF266" s="15"/>
      <c r="GG266" s="15"/>
      <c r="GH266" s="15"/>
      <c r="GI266" s="15"/>
      <c r="GJ266" s="15"/>
      <c r="GK266" s="15"/>
      <c r="GL266" s="15"/>
      <c r="GM266" s="15"/>
      <c r="GN266" s="15"/>
      <c r="GO266" s="15"/>
      <c r="GP266" s="15"/>
      <c r="GQ266" s="15"/>
      <c r="GR266" s="15"/>
      <c r="GS266" s="15"/>
      <c r="GT266" s="15"/>
      <c r="GU266" s="15"/>
      <c r="GV266" s="15"/>
      <c r="GW266" s="15"/>
      <c r="GX266" s="15"/>
      <c r="GY266" s="15"/>
      <c r="GZ266" s="15"/>
      <c r="HA266" s="15"/>
      <c r="HB266" s="15"/>
      <c r="HC266" s="15"/>
      <c r="HD266" s="15"/>
      <c r="HE266" s="15"/>
      <c r="HF266" s="15"/>
      <c r="HG266" s="15"/>
      <c r="HH266" s="15"/>
      <c r="HI266" s="15"/>
      <c r="HJ266" s="15"/>
      <c r="HK266" s="15"/>
      <c r="HL266" s="15"/>
      <c r="HM266" s="15"/>
      <c r="HN266" s="15"/>
      <c r="HO266" s="15"/>
      <c r="HP266" s="15"/>
      <c r="HQ266" s="15"/>
      <c r="HR266" s="15"/>
      <c r="HS266" s="15"/>
      <c r="HT266" s="15"/>
      <c r="HU266" s="15"/>
      <c r="HV266" s="15"/>
      <c r="HW266" s="15"/>
      <c r="HX266" s="15"/>
      <c r="HY266" s="15"/>
      <c r="HZ266" s="15"/>
    </row>
    <row r="267" spans="1:234" s="25" customFormat="1" ht="22.5" customHeight="1" x14ac:dyDescent="0.35">
      <c r="A267" s="34">
        <v>265</v>
      </c>
      <c r="B267" s="17" t="s">
        <v>2238</v>
      </c>
      <c r="C267" s="61" t="s">
        <v>867</v>
      </c>
      <c r="D267" s="17" t="s">
        <v>846</v>
      </c>
      <c r="E267" s="17" t="s">
        <v>1461</v>
      </c>
      <c r="F267" s="17">
        <v>65</v>
      </c>
      <c r="G267" s="17">
        <v>3</v>
      </c>
      <c r="H267" s="17" t="s">
        <v>157</v>
      </c>
      <c r="I267" s="17" t="s">
        <v>210</v>
      </c>
      <c r="J267" s="59">
        <v>5500000</v>
      </c>
      <c r="K267" s="59">
        <v>3500000</v>
      </c>
      <c r="L267" s="17" t="s">
        <v>173</v>
      </c>
      <c r="M267" s="17" t="s">
        <v>147</v>
      </c>
      <c r="N267" s="17">
        <v>260</v>
      </c>
      <c r="O267" s="17" t="s">
        <v>1349</v>
      </c>
      <c r="P267" s="17" t="s">
        <v>1426</v>
      </c>
      <c r="Q267" s="17" t="s">
        <v>827</v>
      </c>
      <c r="R267" s="60" t="s">
        <v>149</v>
      </c>
      <c r="S267" s="60" t="s">
        <v>149</v>
      </c>
      <c r="T267" s="60" t="s">
        <v>149</v>
      </c>
      <c r="U267" s="60" t="s">
        <v>149</v>
      </c>
      <c r="V267" s="60" t="s">
        <v>149</v>
      </c>
      <c r="W267" s="60" t="s">
        <v>149</v>
      </c>
      <c r="X267" s="60" t="s">
        <v>149</v>
      </c>
      <c r="Y267" s="60" t="s">
        <v>149</v>
      </c>
      <c r="Z267" s="60" t="s">
        <v>149</v>
      </c>
      <c r="AA267" s="60" t="s">
        <v>149</v>
      </c>
      <c r="AB267" s="60" t="s">
        <v>149</v>
      </c>
      <c r="AC267" s="60" t="s">
        <v>149</v>
      </c>
      <c r="AD267" s="60" t="s">
        <v>149</v>
      </c>
      <c r="AE267" s="60" t="s">
        <v>149</v>
      </c>
      <c r="AF267" s="60" t="s">
        <v>149</v>
      </c>
      <c r="AG267" s="60" t="s">
        <v>149</v>
      </c>
      <c r="AH267" s="60" t="s">
        <v>149</v>
      </c>
      <c r="AI267" s="60" t="s">
        <v>149</v>
      </c>
      <c r="AJ267" s="60" t="s">
        <v>149</v>
      </c>
      <c r="AK267" s="60" t="s">
        <v>149</v>
      </c>
      <c r="AL267" s="60" t="s">
        <v>149</v>
      </c>
      <c r="AM267" s="60" t="s">
        <v>149</v>
      </c>
      <c r="AN267" s="60" t="s">
        <v>149</v>
      </c>
      <c r="AO267" s="60" t="s">
        <v>149</v>
      </c>
      <c r="AP267" s="60" t="s">
        <v>149</v>
      </c>
      <c r="AQ267" s="60" t="s">
        <v>149</v>
      </c>
      <c r="AR267" s="60" t="s">
        <v>149</v>
      </c>
      <c r="AS267" s="60" t="s">
        <v>149</v>
      </c>
      <c r="AT267" s="60" t="s">
        <v>149</v>
      </c>
      <c r="AU267" s="60" t="s">
        <v>149</v>
      </c>
      <c r="AV267" s="60" t="s">
        <v>149</v>
      </c>
      <c r="AW267" s="60" t="s">
        <v>149</v>
      </c>
      <c r="AX267" s="60" t="s">
        <v>149</v>
      </c>
      <c r="AY267" s="60" t="s">
        <v>149</v>
      </c>
      <c r="AZ267" s="60" t="s">
        <v>149</v>
      </c>
      <c r="BA267" s="60" t="s">
        <v>149</v>
      </c>
      <c r="BB267" s="60" t="s">
        <v>149</v>
      </c>
      <c r="BC267" s="60" t="s">
        <v>149</v>
      </c>
      <c r="BD267" s="60" t="s">
        <v>149</v>
      </c>
      <c r="BE267" s="60" t="s">
        <v>149</v>
      </c>
      <c r="BF267" s="60" t="s">
        <v>149</v>
      </c>
      <c r="BG267" s="60" t="s">
        <v>149</v>
      </c>
      <c r="BH267" s="60" t="s">
        <v>149</v>
      </c>
      <c r="BI267" s="60" t="s">
        <v>149</v>
      </c>
      <c r="BJ267" s="60" t="s">
        <v>149</v>
      </c>
      <c r="BK267" s="60" t="s">
        <v>149</v>
      </c>
      <c r="BL267" s="60" t="s">
        <v>149</v>
      </c>
      <c r="BM267" s="60" t="s">
        <v>149</v>
      </c>
      <c r="BN267" s="60" t="s">
        <v>149</v>
      </c>
      <c r="BO267" s="60" t="s">
        <v>149</v>
      </c>
      <c r="BP267" s="60" t="s">
        <v>149</v>
      </c>
      <c r="BQ267" s="60" t="s">
        <v>149</v>
      </c>
      <c r="BR267" s="60" t="s">
        <v>149</v>
      </c>
      <c r="BS267" s="60" t="s">
        <v>149</v>
      </c>
      <c r="BT267" s="60" t="s">
        <v>149</v>
      </c>
      <c r="BU267" s="60" t="s">
        <v>149</v>
      </c>
      <c r="BV267" s="60" t="s">
        <v>149</v>
      </c>
      <c r="BW267" s="60" t="s">
        <v>149</v>
      </c>
      <c r="BX267" s="60" t="s">
        <v>149</v>
      </c>
      <c r="BY267" s="60" t="s">
        <v>149</v>
      </c>
      <c r="BZ267" s="60" t="s">
        <v>149</v>
      </c>
      <c r="CA267" s="60" t="s">
        <v>149</v>
      </c>
      <c r="CB267" s="60" t="s">
        <v>149</v>
      </c>
      <c r="CC267" s="60" t="s">
        <v>149</v>
      </c>
      <c r="CD267" s="60" t="s">
        <v>149</v>
      </c>
      <c r="CE267" s="60" t="s">
        <v>149</v>
      </c>
      <c r="CF267" s="60" t="s">
        <v>149</v>
      </c>
      <c r="CG267" s="60" t="s">
        <v>149</v>
      </c>
      <c r="CH267" s="60" t="s">
        <v>149</v>
      </c>
      <c r="CI267" s="60" t="s">
        <v>149</v>
      </c>
      <c r="CJ267" s="60" t="s">
        <v>149</v>
      </c>
      <c r="CK267" s="60" t="s">
        <v>149</v>
      </c>
      <c r="CL267" s="60" t="s">
        <v>149</v>
      </c>
      <c r="CM267" s="60" t="s">
        <v>149</v>
      </c>
      <c r="CN267" s="60" t="s">
        <v>149</v>
      </c>
      <c r="CO267" s="60" t="s">
        <v>149</v>
      </c>
      <c r="CP267" s="60" t="s">
        <v>149</v>
      </c>
      <c r="CQ267" s="60" t="s">
        <v>149</v>
      </c>
      <c r="CR267" s="60" t="s">
        <v>149</v>
      </c>
      <c r="CS267" s="60" t="s">
        <v>149</v>
      </c>
      <c r="CT267" s="60" t="s">
        <v>149</v>
      </c>
      <c r="CU267" s="60" t="s">
        <v>149</v>
      </c>
      <c r="CV267" s="60" t="s">
        <v>149</v>
      </c>
      <c r="CW267" s="60" t="s">
        <v>149</v>
      </c>
      <c r="CX267" s="60" t="s">
        <v>149</v>
      </c>
      <c r="CY267" s="60" t="s">
        <v>149</v>
      </c>
      <c r="CZ267" s="60" t="s">
        <v>149</v>
      </c>
      <c r="DA267" s="60" t="s">
        <v>149</v>
      </c>
      <c r="DB267" s="60" t="s">
        <v>149</v>
      </c>
      <c r="DC267" s="60" t="s">
        <v>149</v>
      </c>
      <c r="DD267" s="60" t="s">
        <v>149</v>
      </c>
      <c r="DE267" s="60" t="s">
        <v>149</v>
      </c>
      <c r="DF267" s="60" t="s">
        <v>149</v>
      </c>
      <c r="DG267" s="60" t="s">
        <v>149</v>
      </c>
      <c r="DH267" s="60" t="s">
        <v>149</v>
      </c>
      <c r="DI267" s="60" t="s">
        <v>149</v>
      </c>
      <c r="DJ267" s="60" t="s">
        <v>149</v>
      </c>
      <c r="DK267" s="60" t="s">
        <v>149</v>
      </c>
      <c r="DL267" s="60" t="s">
        <v>149</v>
      </c>
      <c r="DM267" s="60" t="s">
        <v>149</v>
      </c>
      <c r="DN267" s="60" t="s">
        <v>149</v>
      </c>
      <c r="DO267" s="60" t="s">
        <v>149</v>
      </c>
      <c r="DP267" s="60" t="s">
        <v>149</v>
      </c>
      <c r="DQ267" s="60" t="s">
        <v>149</v>
      </c>
      <c r="DR267" s="60" t="s">
        <v>149</v>
      </c>
      <c r="DS267" s="60" t="s">
        <v>149</v>
      </c>
      <c r="DT267" s="60" t="s">
        <v>149</v>
      </c>
      <c r="DU267" s="60" t="s">
        <v>149</v>
      </c>
      <c r="DV267" s="60" t="s">
        <v>149</v>
      </c>
      <c r="DW267" s="60" t="s">
        <v>149</v>
      </c>
      <c r="DX267" s="60" t="s">
        <v>149</v>
      </c>
      <c r="DY267" s="60" t="s">
        <v>149</v>
      </c>
      <c r="DZ267" s="60" t="s">
        <v>149</v>
      </c>
      <c r="EA267" s="60" t="s">
        <v>149</v>
      </c>
      <c r="EB267" s="60" t="s">
        <v>149</v>
      </c>
      <c r="EC267" s="60" t="s">
        <v>149</v>
      </c>
      <c r="ED267" s="60" t="s">
        <v>149</v>
      </c>
      <c r="EE267" s="60" t="s">
        <v>149</v>
      </c>
      <c r="EF267" s="60" t="s">
        <v>149</v>
      </c>
      <c r="EG267" s="60" t="s">
        <v>149</v>
      </c>
      <c r="EH267" s="60" t="s">
        <v>149</v>
      </c>
      <c r="EI267" s="60" t="s">
        <v>149</v>
      </c>
      <c r="EJ267" s="60" t="s">
        <v>149</v>
      </c>
      <c r="EK267" s="60" t="s">
        <v>149</v>
      </c>
      <c r="EL267" s="17" t="s">
        <v>1462</v>
      </c>
      <c r="EM267" s="17" t="s">
        <v>411</v>
      </c>
      <c r="EN267" s="17" t="s">
        <v>1463</v>
      </c>
      <c r="EO267" s="17" t="s">
        <v>1464</v>
      </c>
      <c r="EP267" s="17" t="s">
        <v>1465</v>
      </c>
      <c r="EQ267" s="17" t="s">
        <v>1450</v>
      </c>
      <c r="ER267" s="62" t="s">
        <v>1466</v>
      </c>
      <c r="ES267" s="17" t="s">
        <v>411</v>
      </c>
      <c r="ET267" s="15"/>
      <c r="EU267" s="15"/>
      <c r="EV267" s="15"/>
      <c r="EW267" s="15"/>
      <c r="EX267" s="15"/>
      <c r="EY267" s="15"/>
      <c r="EZ267" s="15"/>
      <c r="FA267" s="15"/>
      <c r="FB267" s="15"/>
      <c r="FC267" s="15"/>
      <c r="FD267" s="15"/>
      <c r="FE267" s="15"/>
      <c r="FF267" s="15"/>
      <c r="FG267" s="15"/>
      <c r="FH267" s="15"/>
      <c r="FI267" s="15"/>
      <c r="FJ267" s="15"/>
      <c r="FK267" s="15"/>
      <c r="FL267" s="15"/>
      <c r="FM267" s="15"/>
      <c r="FN267" s="15"/>
      <c r="FO267" s="15"/>
      <c r="FP267" s="15"/>
      <c r="FQ267" s="15"/>
      <c r="FR267" s="15"/>
      <c r="FS267" s="15"/>
      <c r="FT267" s="15"/>
      <c r="FU267" s="15"/>
      <c r="FV267" s="15"/>
      <c r="FW267" s="15"/>
      <c r="FX267" s="15"/>
      <c r="FY267" s="15"/>
      <c r="FZ267" s="15"/>
      <c r="GA267" s="15"/>
      <c r="GB267" s="15"/>
      <c r="GC267" s="15"/>
      <c r="GD267" s="15"/>
      <c r="GE267" s="15"/>
      <c r="GF267" s="15"/>
      <c r="GG267" s="15"/>
      <c r="GH267" s="15"/>
      <c r="GI267" s="15"/>
      <c r="GJ267" s="15"/>
      <c r="GK267" s="15"/>
      <c r="GL267" s="15"/>
      <c r="GM267" s="15"/>
      <c r="GN267" s="15"/>
      <c r="GO267" s="15"/>
      <c r="GP267" s="15"/>
      <c r="GQ267" s="15"/>
      <c r="GR267" s="15"/>
      <c r="GS267" s="15"/>
      <c r="GT267" s="15"/>
      <c r="GU267" s="15"/>
      <c r="GV267" s="15"/>
      <c r="GW267" s="15"/>
      <c r="GX267" s="15"/>
      <c r="GY267" s="15"/>
      <c r="GZ267" s="15"/>
      <c r="HA267" s="15"/>
      <c r="HB267" s="15"/>
      <c r="HC267" s="15"/>
      <c r="HD267" s="15"/>
      <c r="HE267" s="15"/>
      <c r="HF267" s="15"/>
      <c r="HG267" s="15"/>
      <c r="HH267" s="15"/>
      <c r="HI267" s="15"/>
      <c r="HJ267" s="15"/>
      <c r="HK267" s="15"/>
      <c r="HL267" s="15"/>
      <c r="HM267" s="15"/>
      <c r="HN267" s="15"/>
      <c r="HO267" s="15"/>
      <c r="HP267" s="15"/>
      <c r="HQ267" s="15"/>
      <c r="HR267" s="15"/>
      <c r="HS267" s="15"/>
      <c r="HT267" s="15"/>
      <c r="HU267" s="15"/>
      <c r="HV267" s="15"/>
      <c r="HW267" s="15"/>
      <c r="HX267" s="15"/>
      <c r="HY267" s="15"/>
      <c r="HZ267" s="15"/>
    </row>
    <row r="268" spans="1:234" s="25" customFormat="1" ht="22.5" customHeight="1" x14ac:dyDescent="0.35">
      <c r="A268" s="34">
        <v>266</v>
      </c>
      <c r="B268" s="17" t="s">
        <v>2239</v>
      </c>
      <c r="C268" s="61" t="s">
        <v>945</v>
      </c>
      <c r="D268" s="17" t="s">
        <v>846</v>
      </c>
      <c r="E268" s="17" t="s">
        <v>1398</v>
      </c>
      <c r="F268" s="17">
        <v>20</v>
      </c>
      <c r="G268" s="17">
        <v>3</v>
      </c>
      <c r="H268" s="17" t="s">
        <v>157</v>
      </c>
      <c r="I268" s="17" t="s">
        <v>172</v>
      </c>
      <c r="J268" s="59">
        <v>5000000</v>
      </c>
      <c r="K268" s="59">
        <v>4500000</v>
      </c>
      <c r="L268" s="17" t="s">
        <v>318</v>
      </c>
      <c r="M268" s="17" t="s">
        <v>147</v>
      </c>
      <c r="N268" s="17">
        <v>125</v>
      </c>
      <c r="O268" s="17" t="s">
        <v>1468</v>
      </c>
      <c r="P268" s="17">
        <v>10</v>
      </c>
      <c r="Q268" s="17"/>
      <c r="R268" s="60" t="s">
        <v>149</v>
      </c>
      <c r="S268" s="60" t="s">
        <v>149</v>
      </c>
      <c r="T268" s="60" t="s">
        <v>149</v>
      </c>
      <c r="U268" s="60" t="s">
        <v>149</v>
      </c>
      <c r="V268" s="60" t="s">
        <v>149</v>
      </c>
      <c r="W268" s="60" t="s">
        <v>149</v>
      </c>
      <c r="X268" s="60" t="s">
        <v>149</v>
      </c>
      <c r="Y268" s="60" t="s">
        <v>149</v>
      </c>
      <c r="Z268" s="60" t="s">
        <v>149</v>
      </c>
      <c r="AA268" s="60" t="s">
        <v>149</v>
      </c>
      <c r="AB268" s="60" t="s">
        <v>149</v>
      </c>
      <c r="AC268" s="60" t="s">
        <v>149</v>
      </c>
      <c r="AD268" s="60" t="s">
        <v>149</v>
      </c>
      <c r="AE268" s="60" t="s">
        <v>149</v>
      </c>
      <c r="AF268" s="60" t="s">
        <v>149</v>
      </c>
      <c r="AG268" s="60" t="s">
        <v>149</v>
      </c>
      <c r="AH268" s="60" t="s">
        <v>149</v>
      </c>
      <c r="AI268" s="60" t="s">
        <v>149</v>
      </c>
      <c r="AJ268" s="60" t="s">
        <v>149</v>
      </c>
      <c r="AK268" s="60" t="s">
        <v>149</v>
      </c>
      <c r="AL268" s="60" t="s">
        <v>149</v>
      </c>
      <c r="AM268" s="60" t="s">
        <v>149</v>
      </c>
      <c r="AN268" s="60" t="s">
        <v>149</v>
      </c>
      <c r="AO268" s="60" t="s">
        <v>149</v>
      </c>
      <c r="AP268" s="60" t="s">
        <v>149</v>
      </c>
      <c r="AQ268" s="60" t="s">
        <v>149</v>
      </c>
      <c r="AR268" s="60" t="s">
        <v>149</v>
      </c>
      <c r="AS268" s="60" t="s">
        <v>149</v>
      </c>
      <c r="AT268" s="60" t="s">
        <v>149</v>
      </c>
      <c r="AU268" s="60" t="s">
        <v>149</v>
      </c>
      <c r="AV268" s="60" t="s">
        <v>149</v>
      </c>
      <c r="AW268" s="60" t="s">
        <v>149</v>
      </c>
      <c r="AX268" s="60" t="s">
        <v>149</v>
      </c>
      <c r="AY268" s="60" t="s">
        <v>149</v>
      </c>
      <c r="AZ268" s="60" t="s">
        <v>149</v>
      </c>
      <c r="BA268" s="60" t="s">
        <v>149</v>
      </c>
      <c r="BB268" s="60" t="s">
        <v>149</v>
      </c>
      <c r="BC268" s="15" t="s">
        <v>159</v>
      </c>
      <c r="BD268" s="60" t="s">
        <v>149</v>
      </c>
      <c r="BE268" s="60" t="s">
        <v>149</v>
      </c>
      <c r="BF268" s="60" t="s">
        <v>149</v>
      </c>
      <c r="BG268" s="60" t="s">
        <v>149</v>
      </c>
      <c r="BH268" s="60" t="s">
        <v>149</v>
      </c>
      <c r="BI268" s="60" t="s">
        <v>149</v>
      </c>
      <c r="BJ268" s="60" t="s">
        <v>149</v>
      </c>
      <c r="BK268" s="60" t="s">
        <v>149</v>
      </c>
      <c r="BL268" s="60" t="s">
        <v>149</v>
      </c>
      <c r="BM268" s="60" t="s">
        <v>149</v>
      </c>
      <c r="BN268" s="60" t="s">
        <v>149</v>
      </c>
      <c r="BO268" s="60" t="s">
        <v>149</v>
      </c>
      <c r="BP268" s="60" t="s">
        <v>149</v>
      </c>
      <c r="BQ268" s="60" t="s">
        <v>149</v>
      </c>
      <c r="BR268" s="60" t="s">
        <v>149</v>
      </c>
      <c r="BS268" s="60" t="s">
        <v>149</v>
      </c>
      <c r="BT268" s="60" t="s">
        <v>149</v>
      </c>
      <c r="BU268" s="60" t="s">
        <v>149</v>
      </c>
      <c r="BV268" s="60" t="s">
        <v>149</v>
      </c>
      <c r="BW268" s="60" t="s">
        <v>149</v>
      </c>
      <c r="BX268" s="60" t="s">
        <v>149</v>
      </c>
      <c r="BY268" s="60" t="s">
        <v>149</v>
      </c>
      <c r="BZ268" s="60" t="s">
        <v>149</v>
      </c>
      <c r="CA268" s="60" t="s">
        <v>149</v>
      </c>
      <c r="CB268" s="60" t="s">
        <v>149</v>
      </c>
      <c r="CC268" s="60" t="s">
        <v>149</v>
      </c>
      <c r="CD268" s="60" t="s">
        <v>149</v>
      </c>
      <c r="CE268" s="60" t="s">
        <v>149</v>
      </c>
      <c r="CF268" s="60" t="s">
        <v>149</v>
      </c>
      <c r="CG268" s="60" t="s">
        <v>149</v>
      </c>
      <c r="CH268" s="60" t="s">
        <v>149</v>
      </c>
      <c r="CI268" s="60" t="s">
        <v>149</v>
      </c>
      <c r="CJ268" s="60" t="s">
        <v>149</v>
      </c>
      <c r="CK268" s="60" t="s">
        <v>149</v>
      </c>
      <c r="CL268" s="60" t="s">
        <v>149</v>
      </c>
      <c r="CM268" s="60" t="s">
        <v>149</v>
      </c>
      <c r="CN268" s="60" t="s">
        <v>149</v>
      </c>
      <c r="CO268" s="60" t="s">
        <v>149</v>
      </c>
      <c r="CP268" s="60" t="s">
        <v>149</v>
      </c>
      <c r="CQ268" s="60" t="s">
        <v>149</v>
      </c>
      <c r="CR268" s="60" t="s">
        <v>149</v>
      </c>
      <c r="CS268" s="60" t="s">
        <v>149</v>
      </c>
      <c r="CT268" s="60" t="s">
        <v>149</v>
      </c>
      <c r="CU268" s="60" t="s">
        <v>149</v>
      </c>
      <c r="CV268" s="60" t="s">
        <v>149</v>
      </c>
      <c r="CW268" s="60" t="s">
        <v>149</v>
      </c>
      <c r="CX268" s="60" t="s">
        <v>149</v>
      </c>
      <c r="CY268" s="60" t="s">
        <v>149</v>
      </c>
      <c r="CZ268" s="60" t="s">
        <v>149</v>
      </c>
      <c r="DA268" s="60" t="s">
        <v>149</v>
      </c>
      <c r="DB268" s="60" t="s">
        <v>149</v>
      </c>
      <c r="DC268" s="60" t="s">
        <v>149</v>
      </c>
      <c r="DD268" s="60" t="s">
        <v>149</v>
      </c>
      <c r="DE268" s="60" t="s">
        <v>149</v>
      </c>
      <c r="DF268" s="60" t="s">
        <v>149</v>
      </c>
      <c r="DG268" s="60" t="s">
        <v>149</v>
      </c>
      <c r="DH268" s="60" t="s">
        <v>149</v>
      </c>
      <c r="DI268" s="60" t="s">
        <v>149</v>
      </c>
      <c r="DJ268" s="60" t="s">
        <v>149</v>
      </c>
      <c r="DK268" s="60" t="s">
        <v>149</v>
      </c>
      <c r="DL268" s="60" t="s">
        <v>149</v>
      </c>
      <c r="DM268" s="60" t="s">
        <v>149</v>
      </c>
      <c r="DN268" s="60" t="s">
        <v>149</v>
      </c>
      <c r="DO268" s="60" t="s">
        <v>149</v>
      </c>
      <c r="DP268" s="60" t="s">
        <v>149</v>
      </c>
      <c r="DQ268" s="60" t="s">
        <v>149</v>
      </c>
      <c r="DR268" s="60" t="s">
        <v>149</v>
      </c>
      <c r="DS268" s="60" t="s">
        <v>149</v>
      </c>
      <c r="DT268" s="60" t="s">
        <v>149</v>
      </c>
      <c r="DU268" s="60" t="s">
        <v>149</v>
      </c>
      <c r="DV268" s="60" t="s">
        <v>149</v>
      </c>
      <c r="DW268" s="60" t="s">
        <v>149</v>
      </c>
      <c r="DX268" s="60" t="s">
        <v>149</v>
      </c>
      <c r="DY268" s="60" t="s">
        <v>149</v>
      </c>
      <c r="DZ268" s="60" t="s">
        <v>149</v>
      </c>
      <c r="EA268" s="60" t="s">
        <v>149</v>
      </c>
      <c r="EB268" s="60" t="s">
        <v>149</v>
      </c>
      <c r="EC268" s="60" t="s">
        <v>149</v>
      </c>
      <c r="ED268" s="60" t="s">
        <v>149</v>
      </c>
      <c r="EE268" s="60" t="s">
        <v>149</v>
      </c>
      <c r="EF268" s="60" t="s">
        <v>149</v>
      </c>
      <c r="EG268" s="60" t="s">
        <v>149</v>
      </c>
      <c r="EH268" s="60" t="s">
        <v>149</v>
      </c>
      <c r="EI268" s="60" t="s">
        <v>149</v>
      </c>
      <c r="EJ268" s="60" t="s">
        <v>149</v>
      </c>
      <c r="EK268" s="60" t="s">
        <v>149</v>
      </c>
      <c r="EL268" s="62" t="s">
        <v>1469</v>
      </c>
      <c r="EM268" s="17" t="s">
        <v>411</v>
      </c>
      <c r="EN268" s="17" t="s">
        <v>1470</v>
      </c>
      <c r="EO268" s="17" t="s">
        <v>1471</v>
      </c>
      <c r="EP268" s="17" t="s">
        <v>1472</v>
      </c>
      <c r="EQ268" s="17" t="s">
        <v>1450</v>
      </c>
      <c r="ER268" s="17" t="s">
        <v>1473</v>
      </c>
      <c r="ES268" s="17" t="s">
        <v>411</v>
      </c>
      <c r="ET268" s="15"/>
      <c r="EU268" s="15"/>
      <c r="EV268" s="15"/>
      <c r="EW268" s="15"/>
      <c r="EX268" s="15"/>
      <c r="EY268" s="15"/>
      <c r="EZ268" s="15"/>
      <c r="FA268" s="15"/>
      <c r="FB268" s="15"/>
      <c r="FC268" s="15"/>
      <c r="FD268" s="15"/>
      <c r="FE268" s="15"/>
      <c r="FF268" s="15"/>
      <c r="FG268" s="15"/>
      <c r="FH268" s="15"/>
      <c r="FI268" s="15"/>
      <c r="FJ268" s="15"/>
      <c r="FK268" s="15"/>
      <c r="FL268" s="15"/>
      <c r="FM268" s="15"/>
      <c r="FN268" s="15"/>
      <c r="FO268" s="15"/>
      <c r="FP268" s="15"/>
      <c r="FQ268" s="15"/>
      <c r="FR268" s="15"/>
      <c r="FS268" s="15"/>
      <c r="FT268" s="15"/>
      <c r="FU268" s="15"/>
      <c r="FV268" s="15"/>
      <c r="FW268" s="15"/>
      <c r="FX268" s="15"/>
      <c r="FY268" s="15"/>
      <c r="FZ268" s="15"/>
      <c r="GA268" s="15"/>
      <c r="GB268" s="15"/>
      <c r="GC268" s="15"/>
      <c r="GD268" s="15"/>
      <c r="GE268" s="15"/>
      <c r="GF268" s="15"/>
      <c r="GG268" s="15"/>
      <c r="GH268" s="15"/>
      <c r="GI268" s="15"/>
      <c r="GJ268" s="15"/>
      <c r="GK268" s="15"/>
      <c r="GL268" s="15"/>
      <c r="GM268" s="15"/>
      <c r="GN268" s="15"/>
      <c r="GO268" s="15"/>
      <c r="GP268" s="15"/>
      <c r="GQ268" s="15"/>
      <c r="GR268" s="15"/>
      <c r="GS268" s="15"/>
      <c r="GT268" s="15"/>
      <c r="GU268" s="15"/>
      <c r="GV268" s="15"/>
      <c r="GW268" s="15"/>
      <c r="GX268" s="15"/>
      <c r="GY268" s="15"/>
      <c r="GZ268" s="15"/>
      <c r="HA268" s="15"/>
      <c r="HB268" s="15"/>
      <c r="HC268" s="15"/>
      <c r="HD268" s="15"/>
      <c r="HE268" s="15"/>
      <c r="HF268" s="15"/>
      <c r="HG268" s="15"/>
      <c r="HH268" s="15"/>
      <c r="HI268" s="15"/>
      <c r="HJ268" s="15"/>
      <c r="HK268" s="15"/>
      <c r="HL268" s="15"/>
      <c r="HM268" s="15"/>
      <c r="HN268" s="15"/>
      <c r="HO268" s="15"/>
      <c r="HP268" s="15"/>
      <c r="HQ268" s="15"/>
      <c r="HR268" s="15"/>
      <c r="HS268" s="15"/>
      <c r="HT268" s="15"/>
      <c r="HU268" s="15"/>
      <c r="HV268" s="15"/>
      <c r="HW268" s="15"/>
      <c r="HX268" s="15"/>
      <c r="HY268" s="15"/>
      <c r="HZ268" s="15"/>
    </row>
    <row r="269" spans="1:234" s="25" customFormat="1" ht="22.5" customHeight="1" x14ac:dyDescent="0.35">
      <c r="A269" s="34">
        <v>267</v>
      </c>
      <c r="B269" s="17" t="s">
        <v>2240</v>
      </c>
      <c r="C269" s="61" t="s">
        <v>1065</v>
      </c>
      <c r="D269" s="17" t="s">
        <v>846</v>
      </c>
      <c r="E269" s="17" t="s">
        <v>1398</v>
      </c>
      <c r="F269" s="17">
        <v>28</v>
      </c>
      <c r="G269" s="17">
        <v>3</v>
      </c>
      <c r="H269" s="17" t="s">
        <v>344</v>
      </c>
      <c r="I269" s="17" t="s">
        <v>172</v>
      </c>
      <c r="J269" s="59">
        <v>8000000</v>
      </c>
      <c r="K269" s="59">
        <v>6000000</v>
      </c>
      <c r="L269" s="17" t="s">
        <v>173</v>
      </c>
      <c r="M269" s="17" t="s">
        <v>147</v>
      </c>
      <c r="N269" s="17">
        <v>250</v>
      </c>
      <c r="O269" s="17" t="s">
        <v>1405</v>
      </c>
      <c r="P269" s="17" t="s">
        <v>1475</v>
      </c>
      <c r="Q269" s="17" t="s">
        <v>389</v>
      </c>
      <c r="R269" s="60" t="s">
        <v>149</v>
      </c>
      <c r="S269" s="60" t="s">
        <v>149</v>
      </c>
      <c r="T269" s="60" t="s">
        <v>149</v>
      </c>
      <c r="U269" s="60" t="s">
        <v>149</v>
      </c>
      <c r="V269" s="60" t="s">
        <v>149</v>
      </c>
      <c r="W269" s="60" t="s">
        <v>149</v>
      </c>
      <c r="X269" s="60" t="s">
        <v>149</v>
      </c>
      <c r="Y269" s="60" t="s">
        <v>149</v>
      </c>
      <c r="Z269" s="60" t="s">
        <v>149</v>
      </c>
      <c r="AA269" s="60" t="s">
        <v>149</v>
      </c>
      <c r="AB269" s="60" t="s">
        <v>149</v>
      </c>
      <c r="AC269" s="60" t="s">
        <v>149</v>
      </c>
      <c r="AD269" s="60" t="s">
        <v>149</v>
      </c>
      <c r="AE269" s="60" t="s">
        <v>149</v>
      </c>
      <c r="AF269" s="60" t="s">
        <v>149</v>
      </c>
      <c r="AG269" s="60" t="s">
        <v>149</v>
      </c>
      <c r="AH269" s="60" t="s">
        <v>149</v>
      </c>
      <c r="AI269" s="60" t="s">
        <v>149</v>
      </c>
      <c r="AJ269" s="60" t="s">
        <v>149</v>
      </c>
      <c r="AK269" s="60" t="s">
        <v>149</v>
      </c>
      <c r="AL269" s="60" t="s">
        <v>149</v>
      </c>
      <c r="AM269" s="60" t="s">
        <v>149</v>
      </c>
      <c r="AN269" s="60" t="s">
        <v>149</v>
      </c>
      <c r="AO269" s="60" t="s">
        <v>149</v>
      </c>
      <c r="AP269" s="60" t="s">
        <v>149</v>
      </c>
      <c r="AQ269" s="60" t="s">
        <v>149</v>
      </c>
      <c r="AR269" s="60" t="s">
        <v>149</v>
      </c>
      <c r="AS269" s="60" t="s">
        <v>149</v>
      </c>
      <c r="AT269" s="60" t="s">
        <v>149</v>
      </c>
      <c r="AU269" s="60" t="s">
        <v>149</v>
      </c>
      <c r="AV269" s="60" t="s">
        <v>149</v>
      </c>
      <c r="AW269" s="60" t="s">
        <v>149</v>
      </c>
      <c r="AX269" s="60" t="s">
        <v>149</v>
      </c>
      <c r="AY269" s="60" t="s">
        <v>149</v>
      </c>
      <c r="AZ269" s="60" t="s">
        <v>149</v>
      </c>
      <c r="BA269" s="60" t="s">
        <v>149</v>
      </c>
      <c r="BB269" s="60" t="s">
        <v>149</v>
      </c>
      <c r="BC269" s="15" t="s">
        <v>159</v>
      </c>
      <c r="BD269" s="60" t="s">
        <v>149</v>
      </c>
      <c r="BE269" s="60" t="s">
        <v>149</v>
      </c>
      <c r="BF269" s="60" t="s">
        <v>149</v>
      </c>
      <c r="BG269" s="60" t="s">
        <v>149</v>
      </c>
      <c r="BH269" s="60" t="s">
        <v>149</v>
      </c>
      <c r="BI269" s="60" t="s">
        <v>149</v>
      </c>
      <c r="BJ269" s="60" t="s">
        <v>149</v>
      </c>
      <c r="BK269" s="60" t="s">
        <v>149</v>
      </c>
      <c r="BL269" s="60" t="s">
        <v>149</v>
      </c>
      <c r="BM269" s="60" t="s">
        <v>149</v>
      </c>
      <c r="BN269" s="60" t="s">
        <v>149</v>
      </c>
      <c r="BO269" s="60" t="s">
        <v>149</v>
      </c>
      <c r="BP269" s="60" t="s">
        <v>149</v>
      </c>
      <c r="BQ269" s="60" t="s">
        <v>149</v>
      </c>
      <c r="BR269" s="60" t="s">
        <v>149</v>
      </c>
      <c r="BS269" s="60" t="s">
        <v>149</v>
      </c>
      <c r="BT269" s="60" t="s">
        <v>149</v>
      </c>
      <c r="BU269" s="60" t="s">
        <v>149</v>
      </c>
      <c r="BV269" s="60" t="s">
        <v>149</v>
      </c>
      <c r="BW269" s="60" t="s">
        <v>149</v>
      </c>
      <c r="BX269" s="60" t="s">
        <v>149</v>
      </c>
      <c r="BY269" s="60" t="s">
        <v>149</v>
      </c>
      <c r="BZ269" s="60" t="s">
        <v>149</v>
      </c>
      <c r="CA269" s="60" t="s">
        <v>149</v>
      </c>
      <c r="CB269" s="60" t="s">
        <v>149</v>
      </c>
      <c r="CC269" s="60" t="s">
        <v>149</v>
      </c>
      <c r="CD269" s="60" t="s">
        <v>149</v>
      </c>
      <c r="CE269" s="60" t="s">
        <v>149</v>
      </c>
      <c r="CF269" s="60" t="s">
        <v>149</v>
      </c>
      <c r="CG269" s="60" t="s">
        <v>149</v>
      </c>
      <c r="CH269" s="60" t="s">
        <v>149</v>
      </c>
      <c r="CI269" s="60" t="s">
        <v>149</v>
      </c>
      <c r="CJ269" s="60" t="s">
        <v>149</v>
      </c>
      <c r="CK269" s="60" t="s">
        <v>149</v>
      </c>
      <c r="CL269" s="60" t="s">
        <v>149</v>
      </c>
      <c r="CM269" s="60" t="s">
        <v>149</v>
      </c>
      <c r="CN269" s="60" t="s">
        <v>149</v>
      </c>
      <c r="CO269" s="60" t="s">
        <v>149</v>
      </c>
      <c r="CP269" s="60" t="s">
        <v>149</v>
      </c>
      <c r="CQ269" s="60" t="s">
        <v>149</v>
      </c>
      <c r="CR269" s="60" t="s">
        <v>149</v>
      </c>
      <c r="CS269" s="60" t="s">
        <v>149</v>
      </c>
      <c r="CT269" s="60" t="s">
        <v>149</v>
      </c>
      <c r="CU269" s="60" t="s">
        <v>149</v>
      </c>
      <c r="CV269" s="60" t="s">
        <v>149</v>
      </c>
      <c r="CW269" s="60" t="s">
        <v>149</v>
      </c>
      <c r="CX269" s="60" t="s">
        <v>149</v>
      </c>
      <c r="CY269" s="60" t="s">
        <v>149</v>
      </c>
      <c r="CZ269" s="60" t="s">
        <v>149</v>
      </c>
      <c r="DA269" s="60" t="s">
        <v>149</v>
      </c>
      <c r="DB269" s="60" t="s">
        <v>149</v>
      </c>
      <c r="DC269" s="60" t="s">
        <v>149</v>
      </c>
      <c r="DD269" s="60" t="s">
        <v>149</v>
      </c>
      <c r="DE269" s="60" t="s">
        <v>149</v>
      </c>
      <c r="DF269" s="60" t="s">
        <v>149</v>
      </c>
      <c r="DG269" s="60" t="s">
        <v>149</v>
      </c>
      <c r="DH269" s="60" t="s">
        <v>149</v>
      </c>
      <c r="DI269" s="60" t="s">
        <v>149</v>
      </c>
      <c r="DJ269" s="60" t="s">
        <v>149</v>
      </c>
      <c r="DK269" s="60" t="s">
        <v>149</v>
      </c>
      <c r="DL269" s="60" t="s">
        <v>149</v>
      </c>
      <c r="DM269" s="60" t="s">
        <v>149</v>
      </c>
      <c r="DN269" s="60" t="s">
        <v>149</v>
      </c>
      <c r="DO269" s="60" t="s">
        <v>149</v>
      </c>
      <c r="DP269" s="60" t="s">
        <v>149</v>
      </c>
      <c r="DQ269" s="60" t="s">
        <v>149</v>
      </c>
      <c r="DR269" s="60" t="s">
        <v>149</v>
      </c>
      <c r="DS269" s="60" t="s">
        <v>149</v>
      </c>
      <c r="DT269" s="60" t="s">
        <v>149</v>
      </c>
      <c r="DU269" s="60" t="s">
        <v>149</v>
      </c>
      <c r="DV269" s="60" t="s">
        <v>149</v>
      </c>
      <c r="DW269" s="60" t="s">
        <v>149</v>
      </c>
      <c r="DX269" s="60" t="s">
        <v>149</v>
      </c>
      <c r="DY269" s="60" t="s">
        <v>149</v>
      </c>
      <c r="DZ269" s="60" t="s">
        <v>149</v>
      </c>
      <c r="EA269" s="60" t="s">
        <v>149</v>
      </c>
      <c r="EB269" s="60" t="s">
        <v>149</v>
      </c>
      <c r="EC269" s="60" t="s">
        <v>149</v>
      </c>
      <c r="ED269" s="60" t="s">
        <v>149</v>
      </c>
      <c r="EE269" s="60" t="s">
        <v>149</v>
      </c>
      <c r="EF269" s="60" t="s">
        <v>149</v>
      </c>
      <c r="EG269" s="60" t="s">
        <v>149</v>
      </c>
      <c r="EH269" s="60" t="s">
        <v>149</v>
      </c>
      <c r="EI269" s="60" t="s">
        <v>149</v>
      </c>
      <c r="EJ269" s="60" t="s">
        <v>149</v>
      </c>
      <c r="EK269" s="60" t="s">
        <v>149</v>
      </c>
      <c r="EL269" s="17" t="s">
        <v>1476</v>
      </c>
      <c r="EM269" s="17" t="s">
        <v>411</v>
      </c>
      <c r="EN269" s="17" t="s">
        <v>1477</v>
      </c>
      <c r="EO269" s="17" t="s">
        <v>1471</v>
      </c>
      <c r="EP269" s="17" t="s">
        <v>1478</v>
      </c>
      <c r="EQ269" s="17" t="s">
        <v>1450</v>
      </c>
      <c r="ER269" s="17" t="s">
        <v>1479</v>
      </c>
      <c r="ES269" s="17" t="s">
        <v>411</v>
      </c>
      <c r="ET269" s="15"/>
      <c r="EU269" s="15"/>
      <c r="EV269" s="15"/>
      <c r="EW269" s="15"/>
      <c r="EX269" s="15"/>
      <c r="EY269" s="15"/>
      <c r="EZ269" s="15"/>
      <c r="FA269" s="15"/>
      <c r="FB269" s="15"/>
      <c r="FC269" s="15"/>
      <c r="FD269" s="15"/>
      <c r="FE269" s="15"/>
      <c r="FF269" s="15"/>
      <c r="FG269" s="15"/>
      <c r="FH269" s="15"/>
      <c r="FI269" s="15"/>
      <c r="FJ269" s="15"/>
      <c r="FK269" s="15"/>
      <c r="FL269" s="15"/>
      <c r="FM269" s="15"/>
      <c r="FN269" s="15"/>
      <c r="FO269" s="15"/>
      <c r="FP269" s="15"/>
      <c r="FQ269" s="15"/>
      <c r="FR269" s="15"/>
      <c r="FS269" s="15"/>
      <c r="FT269" s="15"/>
      <c r="FU269" s="15"/>
      <c r="FV269" s="15"/>
      <c r="FW269" s="15"/>
      <c r="FX269" s="15"/>
      <c r="FY269" s="15"/>
      <c r="FZ269" s="15"/>
      <c r="GA269" s="15"/>
      <c r="GB269" s="15"/>
      <c r="GC269" s="15"/>
      <c r="GD269" s="15"/>
      <c r="GE269" s="15"/>
      <c r="GF269" s="15"/>
      <c r="GG269" s="15"/>
      <c r="GH269" s="15"/>
      <c r="GI269" s="15"/>
      <c r="GJ269" s="15"/>
      <c r="GK269" s="15"/>
      <c r="GL269" s="15"/>
      <c r="GM269" s="15"/>
      <c r="GN269" s="15"/>
      <c r="GO269" s="15"/>
      <c r="GP269" s="15"/>
      <c r="GQ269" s="15"/>
      <c r="GR269" s="15"/>
      <c r="GS269" s="15"/>
      <c r="GT269" s="15"/>
      <c r="GU269" s="15"/>
      <c r="GV269" s="15"/>
      <c r="GW269" s="15"/>
      <c r="GX269" s="15"/>
      <c r="GY269" s="15"/>
      <c r="GZ269" s="15"/>
      <c r="HA269" s="15"/>
      <c r="HB269" s="15"/>
      <c r="HC269" s="15"/>
      <c r="HD269" s="15"/>
      <c r="HE269" s="15"/>
      <c r="HF269" s="15"/>
      <c r="HG269" s="15"/>
      <c r="HH269" s="15"/>
      <c r="HI269" s="15"/>
      <c r="HJ269" s="15"/>
      <c r="HK269" s="15"/>
      <c r="HL269" s="15"/>
      <c r="HM269" s="15"/>
      <c r="HN269" s="15"/>
      <c r="HO269" s="15"/>
      <c r="HP269" s="15"/>
      <c r="HQ269" s="15"/>
      <c r="HR269" s="15"/>
      <c r="HS269" s="15"/>
      <c r="HT269" s="15"/>
      <c r="HU269" s="15"/>
      <c r="HV269" s="15"/>
      <c r="HW269" s="15"/>
      <c r="HX269" s="15"/>
      <c r="HY269" s="15"/>
      <c r="HZ269" s="15"/>
    </row>
    <row r="270" spans="1:234" s="25" customFormat="1" ht="22.5" customHeight="1" x14ac:dyDescent="0.35">
      <c r="A270" s="34">
        <v>268</v>
      </c>
      <c r="B270" s="17" t="s">
        <v>2241</v>
      </c>
      <c r="C270" s="61" t="s">
        <v>1065</v>
      </c>
      <c r="D270" s="17" t="s">
        <v>846</v>
      </c>
      <c r="E270" s="17" t="s">
        <v>1461</v>
      </c>
      <c r="F270" s="17">
        <v>69</v>
      </c>
      <c r="G270" s="17">
        <v>2</v>
      </c>
      <c r="H270" s="17" t="s">
        <v>157</v>
      </c>
      <c r="I270" s="17" t="s">
        <v>172</v>
      </c>
      <c r="J270" s="59">
        <v>5000000</v>
      </c>
      <c r="K270" s="59">
        <v>4500000</v>
      </c>
      <c r="L270" s="17" t="s">
        <v>318</v>
      </c>
      <c r="M270" s="17" t="s">
        <v>147</v>
      </c>
      <c r="N270" s="17">
        <v>130</v>
      </c>
      <c r="O270" s="17" t="s">
        <v>1349</v>
      </c>
      <c r="P270" s="17" t="s">
        <v>1481</v>
      </c>
      <c r="Q270" s="17" t="s">
        <v>1482</v>
      </c>
      <c r="R270" s="60" t="s">
        <v>149</v>
      </c>
      <c r="S270" s="60" t="s">
        <v>149</v>
      </c>
      <c r="T270" s="60" t="s">
        <v>149</v>
      </c>
      <c r="U270" s="60" t="s">
        <v>149</v>
      </c>
      <c r="V270" s="60" t="s">
        <v>203</v>
      </c>
      <c r="W270" s="60" t="s">
        <v>203</v>
      </c>
      <c r="X270" s="60" t="s">
        <v>203</v>
      </c>
      <c r="Y270" s="60" t="s">
        <v>203</v>
      </c>
      <c r="Z270" s="60" t="s">
        <v>203</v>
      </c>
      <c r="AA270" s="60" t="s">
        <v>203</v>
      </c>
      <c r="AB270" s="60" t="s">
        <v>149</v>
      </c>
      <c r="AC270" s="60" t="s">
        <v>149</v>
      </c>
      <c r="AD270" s="60" t="s">
        <v>149</v>
      </c>
      <c r="AE270" s="60" t="s">
        <v>149</v>
      </c>
      <c r="AF270" s="60" t="s">
        <v>149</v>
      </c>
      <c r="AG270" s="60" t="s">
        <v>149</v>
      </c>
      <c r="AH270" s="60" t="s">
        <v>149</v>
      </c>
      <c r="AI270" s="60" t="s">
        <v>323</v>
      </c>
      <c r="AJ270" s="60" t="s">
        <v>323</v>
      </c>
      <c r="AK270" s="60" t="s">
        <v>149</v>
      </c>
      <c r="AL270" s="60" t="s">
        <v>149</v>
      </c>
      <c r="AM270" s="60" t="s">
        <v>323</v>
      </c>
      <c r="AN270" s="60" t="s">
        <v>149</v>
      </c>
      <c r="AO270" s="17" t="s">
        <v>149</v>
      </c>
      <c r="AP270" s="17" t="s">
        <v>149</v>
      </c>
      <c r="AQ270" s="17" t="s">
        <v>323</v>
      </c>
      <c r="AR270" s="17" t="s">
        <v>323</v>
      </c>
      <c r="AS270" s="17" t="s">
        <v>149</v>
      </c>
      <c r="AT270" s="60" t="s">
        <v>149</v>
      </c>
      <c r="AU270" s="60" t="s">
        <v>323</v>
      </c>
      <c r="AV270" s="60" t="s">
        <v>323</v>
      </c>
      <c r="AW270" s="17" t="s">
        <v>149</v>
      </c>
      <c r="AX270" s="60" t="s">
        <v>149</v>
      </c>
      <c r="AY270" s="60" t="s">
        <v>149</v>
      </c>
      <c r="AZ270" s="60" t="s">
        <v>149</v>
      </c>
      <c r="BA270" s="60" t="s">
        <v>149</v>
      </c>
      <c r="BB270" s="60" t="s">
        <v>149</v>
      </c>
      <c r="BC270" s="15" t="s">
        <v>159</v>
      </c>
      <c r="BD270" s="60" t="s">
        <v>323</v>
      </c>
      <c r="BE270" s="60" t="s">
        <v>149</v>
      </c>
      <c r="BF270" s="60" t="s">
        <v>149</v>
      </c>
      <c r="BG270" s="60" t="s">
        <v>323</v>
      </c>
      <c r="BH270" s="60" t="s">
        <v>149</v>
      </c>
      <c r="BI270" s="60" t="s">
        <v>149</v>
      </c>
      <c r="BJ270" s="17" t="s">
        <v>323</v>
      </c>
      <c r="BK270" s="17" t="s">
        <v>149</v>
      </c>
      <c r="BL270" s="60" t="s">
        <v>149</v>
      </c>
      <c r="BM270" s="60" t="s">
        <v>1483</v>
      </c>
      <c r="BN270" s="60" t="s">
        <v>149</v>
      </c>
      <c r="BO270" s="60" t="s">
        <v>150</v>
      </c>
      <c r="BP270" s="60" t="s">
        <v>149</v>
      </c>
      <c r="BQ270" s="60" t="s">
        <v>149</v>
      </c>
      <c r="BR270" s="60" t="s">
        <v>149</v>
      </c>
      <c r="BS270" s="60" t="s">
        <v>149</v>
      </c>
      <c r="BT270" s="17" t="s">
        <v>149</v>
      </c>
      <c r="BU270" s="60" t="s">
        <v>149</v>
      </c>
      <c r="BV270" s="60" t="s">
        <v>149</v>
      </c>
      <c r="BW270" s="60" t="s">
        <v>150</v>
      </c>
      <c r="BX270" s="60" t="s">
        <v>150</v>
      </c>
      <c r="BY270" s="60" t="s">
        <v>150</v>
      </c>
      <c r="BZ270" s="60" t="s">
        <v>149</v>
      </c>
      <c r="CA270" s="60" t="s">
        <v>149</v>
      </c>
      <c r="CB270" s="60" t="s">
        <v>149</v>
      </c>
      <c r="CC270" s="60" t="s">
        <v>149</v>
      </c>
      <c r="CD270" s="60" t="s">
        <v>149</v>
      </c>
      <c r="CE270" s="60" t="s">
        <v>149</v>
      </c>
      <c r="CF270" s="60" t="s">
        <v>149</v>
      </c>
      <c r="CG270" s="60" t="s">
        <v>149</v>
      </c>
      <c r="CH270" s="60" t="s">
        <v>323</v>
      </c>
      <c r="CI270" s="60" t="s">
        <v>203</v>
      </c>
      <c r="CJ270" s="60" t="s">
        <v>203</v>
      </c>
      <c r="CK270" s="60" t="s">
        <v>203</v>
      </c>
      <c r="CL270" s="60" t="s">
        <v>203</v>
      </c>
      <c r="CM270" s="17" t="s">
        <v>203</v>
      </c>
      <c r="CN270" s="60" t="s">
        <v>149</v>
      </c>
      <c r="CO270" s="60" t="s">
        <v>149</v>
      </c>
      <c r="CP270" s="60" t="s">
        <v>149</v>
      </c>
      <c r="CQ270" s="60" t="s">
        <v>323</v>
      </c>
      <c r="CR270" s="60" t="s">
        <v>149</v>
      </c>
      <c r="CS270" s="60" t="s">
        <v>323</v>
      </c>
      <c r="CT270" s="60" t="s">
        <v>323</v>
      </c>
      <c r="CU270" s="60" t="s">
        <v>149</v>
      </c>
      <c r="CV270" s="60" t="s">
        <v>843</v>
      </c>
      <c r="CW270" s="60" t="s">
        <v>149</v>
      </c>
      <c r="CX270" s="60" t="s">
        <v>323</v>
      </c>
      <c r="CY270" s="60" t="s">
        <v>149</v>
      </c>
      <c r="CZ270" s="60" t="s">
        <v>149</v>
      </c>
      <c r="DA270" s="60" t="s">
        <v>149</v>
      </c>
      <c r="DB270" s="60" t="s">
        <v>323</v>
      </c>
      <c r="DC270" s="60" t="s">
        <v>1484</v>
      </c>
      <c r="DD270" s="60" t="s">
        <v>149</v>
      </c>
      <c r="DE270" s="60" t="s">
        <v>149</v>
      </c>
      <c r="DF270" s="60" t="s">
        <v>149</v>
      </c>
      <c r="DG270" s="60" t="s">
        <v>149</v>
      </c>
      <c r="DH270" s="60" t="s">
        <v>323</v>
      </c>
      <c r="DI270" s="60" t="s">
        <v>323</v>
      </c>
      <c r="DJ270" s="60" t="s">
        <v>149</v>
      </c>
      <c r="DK270" s="60" t="s">
        <v>149</v>
      </c>
      <c r="DL270" s="60" t="s">
        <v>323</v>
      </c>
      <c r="DM270" s="17" t="s">
        <v>323</v>
      </c>
      <c r="DN270" s="60" t="s">
        <v>149</v>
      </c>
      <c r="DO270" s="60" t="s">
        <v>149</v>
      </c>
      <c r="DP270" s="60" t="s">
        <v>149</v>
      </c>
      <c r="DQ270" s="60" t="s">
        <v>149</v>
      </c>
      <c r="DR270" s="60" t="s">
        <v>323</v>
      </c>
      <c r="DS270" s="60" t="s">
        <v>323</v>
      </c>
      <c r="DT270" s="60" t="s">
        <v>149</v>
      </c>
      <c r="DU270" s="60" t="s">
        <v>149</v>
      </c>
      <c r="DV270" s="60" t="s">
        <v>149</v>
      </c>
      <c r="DW270" s="60" t="s">
        <v>149</v>
      </c>
      <c r="DX270" s="60" t="s">
        <v>323</v>
      </c>
      <c r="DY270" s="60" t="s">
        <v>323</v>
      </c>
      <c r="DZ270" s="17" t="s">
        <v>150</v>
      </c>
      <c r="EA270" s="17" t="s">
        <v>323</v>
      </c>
      <c r="EB270" s="17" t="s">
        <v>323</v>
      </c>
      <c r="EC270" s="60" t="s">
        <v>149</v>
      </c>
      <c r="ED270" s="60" t="s">
        <v>323</v>
      </c>
      <c r="EE270" s="60" t="s">
        <v>149</v>
      </c>
      <c r="EF270" s="17" t="s">
        <v>149</v>
      </c>
      <c r="EG270" s="60" t="s">
        <v>149</v>
      </c>
      <c r="EH270" s="60" t="s">
        <v>149</v>
      </c>
      <c r="EI270" s="60" t="s">
        <v>149</v>
      </c>
      <c r="EJ270" s="60" t="s">
        <v>323</v>
      </c>
      <c r="EK270" s="60" t="s">
        <v>323</v>
      </c>
      <c r="EL270" s="62" t="s">
        <v>1485</v>
      </c>
      <c r="EM270" s="17" t="s">
        <v>755</v>
      </c>
      <c r="EN270" s="17" t="s">
        <v>1486</v>
      </c>
      <c r="EO270" s="56" t="s">
        <v>1401</v>
      </c>
      <c r="EP270" s="17" t="s">
        <v>1487</v>
      </c>
      <c r="EQ270" s="17" t="s">
        <v>1488</v>
      </c>
      <c r="ER270" s="62" t="s">
        <v>1489</v>
      </c>
      <c r="ES270" s="17" t="s">
        <v>411</v>
      </c>
      <c r="ET270" s="15"/>
      <c r="EU270" s="15"/>
      <c r="EV270" s="15"/>
      <c r="EW270" s="15"/>
      <c r="EX270" s="15"/>
      <c r="EY270" s="15"/>
      <c r="EZ270" s="15"/>
      <c r="FA270" s="15"/>
      <c r="FB270" s="15"/>
      <c r="FC270" s="15"/>
      <c r="FD270" s="15"/>
      <c r="FE270" s="15"/>
      <c r="FF270" s="15"/>
      <c r="FG270" s="15"/>
      <c r="FH270" s="15"/>
      <c r="FI270" s="15"/>
      <c r="FJ270" s="15"/>
      <c r="FK270" s="15"/>
      <c r="FL270" s="15"/>
      <c r="FM270" s="15"/>
      <c r="FN270" s="15"/>
      <c r="FO270" s="15"/>
      <c r="FP270" s="15"/>
      <c r="FQ270" s="15"/>
      <c r="FR270" s="15"/>
      <c r="FS270" s="15"/>
      <c r="FT270" s="15"/>
      <c r="FU270" s="15"/>
      <c r="FV270" s="15"/>
      <c r="FW270" s="15"/>
      <c r="FX270" s="15"/>
      <c r="FY270" s="15"/>
      <c r="FZ270" s="15"/>
      <c r="GA270" s="15"/>
      <c r="GB270" s="15"/>
      <c r="GC270" s="15"/>
      <c r="GD270" s="15"/>
      <c r="GE270" s="15"/>
      <c r="GF270" s="15"/>
      <c r="GG270" s="15"/>
      <c r="GH270" s="15"/>
      <c r="GI270" s="15"/>
      <c r="GJ270" s="15"/>
      <c r="GK270" s="15"/>
      <c r="GL270" s="15"/>
      <c r="GM270" s="15"/>
      <c r="GN270" s="15"/>
      <c r="GO270" s="15"/>
      <c r="GP270" s="15"/>
      <c r="GQ270" s="15"/>
      <c r="GR270" s="15"/>
      <c r="GS270" s="15"/>
      <c r="GT270" s="15"/>
      <c r="GU270" s="15"/>
      <c r="GV270" s="15"/>
      <c r="GW270" s="15"/>
      <c r="GX270" s="15"/>
      <c r="GY270" s="15"/>
      <c r="GZ270" s="15"/>
      <c r="HA270" s="15"/>
      <c r="HB270" s="15"/>
      <c r="HC270" s="15"/>
      <c r="HD270" s="15"/>
      <c r="HE270" s="15"/>
      <c r="HF270" s="15"/>
      <c r="HG270" s="15"/>
      <c r="HH270" s="15"/>
      <c r="HI270" s="15"/>
      <c r="HJ270" s="15"/>
      <c r="HK270" s="15"/>
      <c r="HL270" s="15"/>
      <c r="HM270" s="15"/>
      <c r="HN270" s="15"/>
      <c r="HO270" s="15"/>
      <c r="HP270" s="15"/>
      <c r="HQ270" s="15"/>
      <c r="HR270" s="15"/>
      <c r="HS270" s="15"/>
      <c r="HT270" s="15"/>
      <c r="HU270" s="15"/>
      <c r="HV270" s="15"/>
      <c r="HW270" s="15"/>
      <c r="HX270" s="15"/>
      <c r="HY270" s="15"/>
      <c r="HZ270" s="15"/>
    </row>
    <row r="271" spans="1:234" s="25" customFormat="1" ht="22.5" customHeight="1" x14ac:dyDescent="0.35">
      <c r="A271" s="34">
        <v>269</v>
      </c>
      <c r="B271" s="17" t="s">
        <v>2242</v>
      </c>
      <c r="C271" s="61" t="s">
        <v>945</v>
      </c>
      <c r="D271" s="17" t="s">
        <v>368</v>
      </c>
      <c r="E271" s="17" t="s">
        <v>1398</v>
      </c>
      <c r="F271" s="17">
        <v>33</v>
      </c>
      <c r="G271" s="17">
        <v>3</v>
      </c>
      <c r="H271" s="17" t="s">
        <v>643</v>
      </c>
      <c r="I271" s="17" t="s">
        <v>172</v>
      </c>
      <c r="J271" s="59">
        <v>12000000</v>
      </c>
      <c r="K271" s="59">
        <v>8500000</v>
      </c>
      <c r="L271" s="17" t="s">
        <v>173</v>
      </c>
      <c r="M271" s="17" t="s">
        <v>147</v>
      </c>
      <c r="N271" s="17">
        <v>260</v>
      </c>
      <c r="O271" s="17" t="s">
        <v>1423</v>
      </c>
      <c r="P271" s="17" t="s">
        <v>1475</v>
      </c>
      <c r="Q271" s="17" t="s">
        <v>389</v>
      </c>
      <c r="R271" s="60" t="s">
        <v>149</v>
      </c>
      <c r="S271" s="60" t="s">
        <v>149</v>
      </c>
      <c r="T271" s="60" t="s">
        <v>149</v>
      </c>
      <c r="U271" s="60" t="s">
        <v>149</v>
      </c>
      <c r="V271" s="60" t="s">
        <v>149</v>
      </c>
      <c r="W271" s="60" t="s">
        <v>149</v>
      </c>
      <c r="X271" s="60" t="s">
        <v>149</v>
      </c>
      <c r="Y271" s="60" t="s">
        <v>149</v>
      </c>
      <c r="Z271" s="60" t="s">
        <v>149</v>
      </c>
      <c r="AA271" s="60" t="s">
        <v>149</v>
      </c>
      <c r="AB271" s="60" t="s">
        <v>149</v>
      </c>
      <c r="AC271" s="60" t="s">
        <v>149</v>
      </c>
      <c r="AD271" s="60" t="s">
        <v>149</v>
      </c>
      <c r="AE271" s="60" t="s">
        <v>149</v>
      </c>
      <c r="AF271" s="60" t="s">
        <v>149</v>
      </c>
      <c r="AG271" s="60" t="s">
        <v>149</v>
      </c>
      <c r="AH271" s="60" t="s">
        <v>149</v>
      </c>
      <c r="AI271" s="60" t="s">
        <v>149</v>
      </c>
      <c r="AJ271" s="60" t="s">
        <v>149</v>
      </c>
      <c r="AK271" s="60" t="s">
        <v>149</v>
      </c>
      <c r="AL271" s="60" t="s">
        <v>149</v>
      </c>
      <c r="AM271" s="60" t="s">
        <v>149</v>
      </c>
      <c r="AN271" s="60" t="s">
        <v>149</v>
      </c>
      <c r="AO271" s="60" t="s">
        <v>149</v>
      </c>
      <c r="AP271" s="60" t="s">
        <v>149</v>
      </c>
      <c r="AQ271" s="60" t="s">
        <v>149</v>
      </c>
      <c r="AR271" s="60" t="s">
        <v>149</v>
      </c>
      <c r="AS271" s="60" t="s">
        <v>149</v>
      </c>
      <c r="AT271" s="60" t="s">
        <v>149</v>
      </c>
      <c r="AU271" s="60" t="s">
        <v>149</v>
      </c>
      <c r="AV271" s="60" t="s">
        <v>149</v>
      </c>
      <c r="AW271" s="60" t="s">
        <v>149</v>
      </c>
      <c r="AX271" s="60" t="s">
        <v>149</v>
      </c>
      <c r="AY271" s="60" t="s">
        <v>149</v>
      </c>
      <c r="AZ271" s="60" t="s">
        <v>149</v>
      </c>
      <c r="BA271" s="60" t="s">
        <v>149</v>
      </c>
      <c r="BB271" s="60" t="s">
        <v>149</v>
      </c>
      <c r="BC271" s="15" t="s">
        <v>159</v>
      </c>
      <c r="BD271" s="60" t="s">
        <v>149</v>
      </c>
      <c r="BE271" s="60" t="s">
        <v>149</v>
      </c>
      <c r="BF271" s="60" t="s">
        <v>149</v>
      </c>
      <c r="BG271" s="60" t="s">
        <v>149</v>
      </c>
      <c r="BH271" s="60" t="s">
        <v>149</v>
      </c>
      <c r="BI271" s="60" t="s">
        <v>149</v>
      </c>
      <c r="BJ271" s="60" t="s">
        <v>149</v>
      </c>
      <c r="BK271" s="60" t="s">
        <v>149</v>
      </c>
      <c r="BL271" s="60" t="s">
        <v>149</v>
      </c>
      <c r="BM271" s="60" t="s">
        <v>149</v>
      </c>
      <c r="BN271" s="60" t="s">
        <v>149</v>
      </c>
      <c r="BO271" s="60" t="s">
        <v>149</v>
      </c>
      <c r="BP271" s="60" t="s">
        <v>149</v>
      </c>
      <c r="BQ271" s="60" t="s">
        <v>149</v>
      </c>
      <c r="BR271" s="60" t="s">
        <v>149</v>
      </c>
      <c r="BS271" s="60" t="s">
        <v>149</v>
      </c>
      <c r="BT271" s="60" t="s">
        <v>149</v>
      </c>
      <c r="BU271" s="60" t="s">
        <v>149</v>
      </c>
      <c r="BV271" s="60" t="s">
        <v>149</v>
      </c>
      <c r="BW271" s="60" t="s">
        <v>149</v>
      </c>
      <c r="BX271" s="60" t="s">
        <v>149</v>
      </c>
      <c r="BY271" s="60" t="s">
        <v>149</v>
      </c>
      <c r="BZ271" s="60" t="s">
        <v>149</v>
      </c>
      <c r="CA271" s="60" t="s">
        <v>149</v>
      </c>
      <c r="CB271" s="60" t="s">
        <v>149</v>
      </c>
      <c r="CC271" s="60" t="s">
        <v>149</v>
      </c>
      <c r="CD271" s="60" t="s">
        <v>149</v>
      </c>
      <c r="CE271" s="60" t="s">
        <v>149</v>
      </c>
      <c r="CF271" s="60" t="s">
        <v>149</v>
      </c>
      <c r="CG271" s="60" t="s">
        <v>149</v>
      </c>
      <c r="CH271" s="60" t="s">
        <v>149</v>
      </c>
      <c r="CI271" s="60" t="s">
        <v>149</v>
      </c>
      <c r="CJ271" s="60" t="s">
        <v>149</v>
      </c>
      <c r="CK271" s="60" t="s">
        <v>149</v>
      </c>
      <c r="CL271" s="60" t="s">
        <v>149</v>
      </c>
      <c r="CM271" s="60" t="s">
        <v>149</v>
      </c>
      <c r="CN271" s="60" t="s">
        <v>149</v>
      </c>
      <c r="CO271" s="60" t="s">
        <v>149</v>
      </c>
      <c r="CP271" s="60" t="s">
        <v>149</v>
      </c>
      <c r="CQ271" s="60" t="s">
        <v>149</v>
      </c>
      <c r="CR271" s="60" t="s">
        <v>149</v>
      </c>
      <c r="CS271" s="60" t="s">
        <v>149</v>
      </c>
      <c r="CT271" s="60" t="s">
        <v>149</v>
      </c>
      <c r="CU271" s="60" t="s">
        <v>149</v>
      </c>
      <c r="CV271" s="60" t="s">
        <v>149</v>
      </c>
      <c r="CW271" s="60" t="s">
        <v>149</v>
      </c>
      <c r="CX271" s="60" t="s">
        <v>149</v>
      </c>
      <c r="CY271" s="60" t="s">
        <v>149</v>
      </c>
      <c r="CZ271" s="60" t="s">
        <v>149</v>
      </c>
      <c r="DA271" s="60" t="s">
        <v>149</v>
      </c>
      <c r="DB271" s="60" t="s">
        <v>149</v>
      </c>
      <c r="DC271" s="60" t="s">
        <v>149</v>
      </c>
      <c r="DD271" s="60" t="s">
        <v>149</v>
      </c>
      <c r="DE271" s="60" t="s">
        <v>149</v>
      </c>
      <c r="DF271" s="60" t="s">
        <v>149</v>
      </c>
      <c r="DG271" s="60" t="s">
        <v>149</v>
      </c>
      <c r="DH271" s="60" t="s">
        <v>149</v>
      </c>
      <c r="DI271" s="60" t="s">
        <v>149</v>
      </c>
      <c r="DJ271" s="60" t="s">
        <v>149</v>
      </c>
      <c r="DK271" s="60" t="s">
        <v>149</v>
      </c>
      <c r="DL271" s="60" t="s">
        <v>149</v>
      </c>
      <c r="DM271" s="60" t="s">
        <v>149</v>
      </c>
      <c r="DN271" s="60" t="s">
        <v>149</v>
      </c>
      <c r="DO271" s="60" t="s">
        <v>149</v>
      </c>
      <c r="DP271" s="60" t="s">
        <v>149</v>
      </c>
      <c r="DQ271" s="60" t="s">
        <v>149</v>
      </c>
      <c r="DR271" s="60" t="s">
        <v>149</v>
      </c>
      <c r="DS271" s="60" t="s">
        <v>149</v>
      </c>
      <c r="DT271" s="60" t="s">
        <v>149</v>
      </c>
      <c r="DU271" s="60" t="s">
        <v>149</v>
      </c>
      <c r="DV271" s="60" t="s">
        <v>149</v>
      </c>
      <c r="DW271" s="60" t="s">
        <v>149</v>
      </c>
      <c r="DX271" s="60" t="s">
        <v>149</v>
      </c>
      <c r="DY271" s="60" t="s">
        <v>149</v>
      </c>
      <c r="DZ271" s="60" t="s">
        <v>149</v>
      </c>
      <c r="EA271" s="60" t="s">
        <v>149</v>
      </c>
      <c r="EB271" s="60" t="s">
        <v>149</v>
      </c>
      <c r="EC271" s="60" t="s">
        <v>149</v>
      </c>
      <c r="ED271" s="60" t="s">
        <v>149</v>
      </c>
      <c r="EE271" s="60" t="s">
        <v>149</v>
      </c>
      <c r="EF271" s="60" t="s">
        <v>149</v>
      </c>
      <c r="EG271" s="60" t="s">
        <v>149</v>
      </c>
      <c r="EH271" s="60" t="s">
        <v>149</v>
      </c>
      <c r="EI271" s="60" t="s">
        <v>149</v>
      </c>
      <c r="EJ271" s="60" t="s">
        <v>149</v>
      </c>
      <c r="EK271" s="60" t="s">
        <v>149</v>
      </c>
      <c r="EL271" s="17"/>
      <c r="EM271" s="17"/>
      <c r="EN271" s="17"/>
      <c r="EO271" s="17"/>
      <c r="EP271" s="17"/>
      <c r="EQ271" s="17"/>
      <c r="ER271" s="17"/>
      <c r="ES271" s="17"/>
      <c r="ET271" s="15"/>
      <c r="EU271" s="15"/>
      <c r="EV271" s="15"/>
      <c r="EW271" s="15"/>
      <c r="EX271" s="15"/>
      <c r="EY271" s="15"/>
      <c r="EZ271" s="15"/>
      <c r="FA271" s="15"/>
      <c r="FB271" s="15"/>
      <c r="FC271" s="15"/>
      <c r="FD271" s="15"/>
      <c r="FE271" s="15"/>
      <c r="FF271" s="15"/>
      <c r="FG271" s="15"/>
      <c r="FH271" s="15"/>
      <c r="FI271" s="15"/>
      <c r="FJ271" s="15"/>
      <c r="FK271" s="15"/>
      <c r="FL271" s="15"/>
      <c r="FM271" s="15"/>
      <c r="FN271" s="15"/>
      <c r="FO271" s="15"/>
      <c r="FP271" s="15"/>
      <c r="FQ271" s="15"/>
      <c r="FR271" s="15"/>
      <c r="FS271" s="15"/>
      <c r="FT271" s="15"/>
      <c r="FU271" s="15"/>
      <c r="FV271" s="15"/>
      <c r="FW271" s="15"/>
      <c r="FX271" s="15"/>
      <c r="FY271" s="15"/>
      <c r="FZ271" s="15"/>
      <c r="GA271" s="15"/>
      <c r="GB271" s="15"/>
      <c r="GC271" s="15"/>
      <c r="GD271" s="15"/>
      <c r="GE271" s="15"/>
      <c r="GF271" s="15"/>
      <c r="GG271" s="15"/>
      <c r="GH271" s="15"/>
      <c r="GI271" s="15"/>
      <c r="GJ271" s="15"/>
      <c r="GK271" s="15"/>
      <c r="GL271" s="15"/>
      <c r="GM271" s="15"/>
      <c r="GN271" s="15"/>
      <c r="GO271" s="15"/>
      <c r="GP271" s="15"/>
      <c r="GQ271" s="15"/>
      <c r="GR271" s="15"/>
      <c r="GS271" s="15"/>
      <c r="GT271" s="15"/>
      <c r="GU271" s="15"/>
      <c r="GV271" s="15"/>
      <c r="GW271" s="15"/>
      <c r="GX271" s="15"/>
      <c r="GY271" s="15"/>
      <c r="GZ271" s="15"/>
      <c r="HA271" s="15"/>
      <c r="HB271" s="15"/>
      <c r="HC271" s="15"/>
      <c r="HD271" s="15"/>
      <c r="HE271" s="15"/>
      <c r="HF271" s="15"/>
      <c r="HG271" s="15"/>
      <c r="HH271" s="15"/>
      <c r="HI271" s="15"/>
      <c r="HJ271" s="15"/>
      <c r="HK271" s="15"/>
      <c r="HL271" s="15"/>
      <c r="HM271" s="15"/>
      <c r="HN271" s="15"/>
      <c r="HO271" s="15"/>
      <c r="HP271" s="15"/>
      <c r="HQ271" s="15"/>
      <c r="HR271" s="15"/>
      <c r="HS271" s="15"/>
      <c r="HT271" s="15"/>
      <c r="HU271" s="15"/>
      <c r="HV271" s="15"/>
      <c r="HW271" s="15"/>
      <c r="HX271" s="15"/>
      <c r="HY271" s="15"/>
      <c r="HZ271" s="15"/>
    </row>
    <row r="272" spans="1:234" s="25" customFormat="1" ht="22.5" customHeight="1" x14ac:dyDescent="0.35">
      <c r="A272" s="34">
        <v>270</v>
      </c>
      <c r="B272" s="62" t="s">
        <v>2243</v>
      </c>
      <c r="C272" s="61" t="s">
        <v>959</v>
      </c>
      <c r="D272" s="17" t="s">
        <v>846</v>
      </c>
      <c r="E272" s="17" t="s">
        <v>778</v>
      </c>
      <c r="F272" s="17">
        <v>35</v>
      </c>
      <c r="G272" s="17">
        <v>2</v>
      </c>
      <c r="H272" s="17" t="s">
        <v>157</v>
      </c>
      <c r="I272" s="17" t="s">
        <v>158</v>
      </c>
      <c r="J272" s="59">
        <v>6000000</v>
      </c>
      <c r="K272" s="59">
        <v>3500000</v>
      </c>
      <c r="L272" s="17" t="s">
        <v>173</v>
      </c>
      <c r="M272" s="17" t="s">
        <v>147</v>
      </c>
      <c r="N272" s="17">
        <v>245</v>
      </c>
      <c r="O272" s="17" t="s">
        <v>1349</v>
      </c>
      <c r="P272" s="17" t="s">
        <v>1492</v>
      </c>
      <c r="Q272" s="17" t="s">
        <v>389</v>
      </c>
      <c r="R272" s="60" t="s">
        <v>149</v>
      </c>
      <c r="S272" s="60" t="s">
        <v>149</v>
      </c>
      <c r="T272" s="60" t="s">
        <v>149</v>
      </c>
      <c r="U272" s="60" t="s">
        <v>149</v>
      </c>
      <c r="V272" s="60" t="s">
        <v>149</v>
      </c>
      <c r="W272" s="60" t="s">
        <v>149</v>
      </c>
      <c r="X272" s="60" t="s">
        <v>149</v>
      </c>
      <c r="Y272" s="60" t="s">
        <v>149</v>
      </c>
      <c r="Z272" s="60" t="s">
        <v>149</v>
      </c>
      <c r="AA272" s="60" t="s">
        <v>149</v>
      </c>
      <c r="AB272" s="60" t="s">
        <v>149</v>
      </c>
      <c r="AC272" s="60" t="s">
        <v>149</v>
      </c>
      <c r="AD272" s="60" t="s">
        <v>149</v>
      </c>
      <c r="AE272" s="60" t="s">
        <v>149</v>
      </c>
      <c r="AF272" s="60" t="s">
        <v>149</v>
      </c>
      <c r="AG272" s="60" t="s">
        <v>149</v>
      </c>
      <c r="AH272" s="60" t="s">
        <v>149</v>
      </c>
      <c r="AI272" s="60" t="s">
        <v>149</v>
      </c>
      <c r="AJ272" s="60" t="s">
        <v>149</v>
      </c>
      <c r="AK272" s="60" t="s">
        <v>149</v>
      </c>
      <c r="AL272" s="60" t="s">
        <v>149</v>
      </c>
      <c r="AM272" s="60" t="s">
        <v>149</v>
      </c>
      <c r="AN272" s="60" t="s">
        <v>149</v>
      </c>
      <c r="AO272" s="60" t="s">
        <v>149</v>
      </c>
      <c r="AP272" s="60" t="s">
        <v>149</v>
      </c>
      <c r="AQ272" s="60" t="s">
        <v>149</v>
      </c>
      <c r="AR272" s="60" t="s">
        <v>149</v>
      </c>
      <c r="AS272" s="60" t="s">
        <v>149</v>
      </c>
      <c r="AT272" s="60" t="s">
        <v>149</v>
      </c>
      <c r="AU272" s="60" t="s">
        <v>149</v>
      </c>
      <c r="AV272" s="60" t="s">
        <v>149</v>
      </c>
      <c r="AW272" s="60" t="s">
        <v>149</v>
      </c>
      <c r="AX272" s="60" t="s">
        <v>149</v>
      </c>
      <c r="AY272" s="60" t="s">
        <v>149</v>
      </c>
      <c r="AZ272" s="60" t="s">
        <v>149</v>
      </c>
      <c r="BA272" s="60" t="s">
        <v>149</v>
      </c>
      <c r="BB272" s="60" t="s">
        <v>149</v>
      </c>
      <c r="BC272" s="15" t="s">
        <v>159</v>
      </c>
      <c r="BD272" s="60" t="s">
        <v>323</v>
      </c>
      <c r="BE272" s="60" t="s">
        <v>323</v>
      </c>
      <c r="BF272" s="60" t="s">
        <v>149</v>
      </c>
      <c r="BG272" s="60" t="s">
        <v>149</v>
      </c>
      <c r="BH272" s="60" t="s">
        <v>203</v>
      </c>
      <c r="BI272" s="60" t="s">
        <v>203</v>
      </c>
      <c r="BJ272" s="17" t="s">
        <v>149</v>
      </c>
      <c r="BK272" s="17" t="s">
        <v>149</v>
      </c>
      <c r="BL272" s="60" t="s">
        <v>203</v>
      </c>
      <c r="BM272" s="60" t="s">
        <v>203</v>
      </c>
      <c r="BN272" s="60" t="s">
        <v>149</v>
      </c>
      <c r="BO272" s="60" t="s">
        <v>150</v>
      </c>
      <c r="BP272" s="60" t="s">
        <v>150</v>
      </c>
      <c r="BQ272" s="60" t="s">
        <v>150</v>
      </c>
      <c r="BR272" s="60" t="s">
        <v>150</v>
      </c>
      <c r="BS272" s="60" t="s">
        <v>150</v>
      </c>
      <c r="BT272" s="17" t="s">
        <v>149</v>
      </c>
      <c r="BU272" s="60" t="s">
        <v>149</v>
      </c>
      <c r="BV272" s="60" t="s">
        <v>149</v>
      </c>
      <c r="BW272" s="60" t="s">
        <v>149</v>
      </c>
      <c r="BX272" s="60" t="s">
        <v>149</v>
      </c>
      <c r="BY272" s="60" t="s">
        <v>149</v>
      </c>
      <c r="BZ272" s="60" t="s">
        <v>149</v>
      </c>
      <c r="CA272" s="60" t="s">
        <v>149</v>
      </c>
      <c r="CB272" s="60" t="s">
        <v>149</v>
      </c>
      <c r="CC272" s="60" t="s">
        <v>149</v>
      </c>
      <c r="CD272" s="60" t="s">
        <v>149</v>
      </c>
      <c r="CE272" s="60" t="s">
        <v>149</v>
      </c>
      <c r="CF272" s="60" t="s">
        <v>149</v>
      </c>
      <c r="CG272" s="60" t="s">
        <v>149</v>
      </c>
      <c r="CH272" s="60" t="s">
        <v>149</v>
      </c>
      <c r="CI272" s="60" t="s">
        <v>149</v>
      </c>
      <c r="CJ272" s="60" t="s">
        <v>149</v>
      </c>
      <c r="CK272" s="60" t="s">
        <v>149</v>
      </c>
      <c r="CL272" s="60" t="s">
        <v>149</v>
      </c>
      <c r="CM272" s="60" t="s">
        <v>149</v>
      </c>
      <c r="CN272" s="60" t="s">
        <v>149</v>
      </c>
      <c r="CO272" s="60" t="s">
        <v>149</v>
      </c>
      <c r="CP272" s="60" t="s">
        <v>149</v>
      </c>
      <c r="CQ272" s="60" t="s">
        <v>149</v>
      </c>
      <c r="CR272" s="60" t="s">
        <v>149</v>
      </c>
      <c r="CS272" s="60" t="s">
        <v>149</v>
      </c>
      <c r="CT272" s="60" t="s">
        <v>149</v>
      </c>
      <c r="CU272" s="60" t="s">
        <v>149</v>
      </c>
      <c r="CV272" s="60" t="s">
        <v>149</v>
      </c>
      <c r="CW272" s="60" t="s">
        <v>149</v>
      </c>
      <c r="CX272" s="60" t="s">
        <v>149</v>
      </c>
      <c r="CY272" s="60" t="s">
        <v>149</v>
      </c>
      <c r="CZ272" s="60" t="s">
        <v>149</v>
      </c>
      <c r="DA272" s="60" t="s">
        <v>149</v>
      </c>
      <c r="DB272" s="60" t="s">
        <v>149</v>
      </c>
      <c r="DC272" s="60" t="s">
        <v>149</v>
      </c>
      <c r="DD272" s="60" t="s">
        <v>149</v>
      </c>
      <c r="DE272" s="60" t="s">
        <v>149</v>
      </c>
      <c r="DF272" s="60" t="s">
        <v>149</v>
      </c>
      <c r="DG272" s="60" t="s">
        <v>149</v>
      </c>
      <c r="DH272" s="60" t="s">
        <v>149</v>
      </c>
      <c r="DI272" s="60" t="s">
        <v>149</v>
      </c>
      <c r="DJ272" s="60" t="s">
        <v>149</v>
      </c>
      <c r="DK272" s="60" t="s">
        <v>149</v>
      </c>
      <c r="DL272" s="60" t="s">
        <v>149</v>
      </c>
      <c r="DM272" s="60" t="s">
        <v>149</v>
      </c>
      <c r="DN272" s="60" t="s">
        <v>149</v>
      </c>
      <c r="DO272" s="60" t="s">
        <v>149</v>
      </c>
      <c r="DP272" s="60" t="s">
        <v>149</v>
      </c>
      <c r="DQ272" s="60" t="s">
        <v>149</v>
      </c>
      <c r="DR272" s="60" t="s">
        <v>149</v>
      </c>
      <c r="DS272" s="60" t="s">
        <v>149</v>
      </c>
      <c r="DT272" s="60" t="s">
        <v>149</v>
      </c>
      <c r="DU272" s="60" t="s">
        <v>149</v>
      </c>
      <c r="DV272" s="60" t="s">
        <v>149</v>
      </c>
      <c r="DW272" s="60" t="s">
        <v>149</v>
      </c>
      <c r="DX272" s="60" t="s">
        <v>149</v>
      </c>
      <c r="DY272" s="60" t="s">
        <v>149</v>
      </c>
      <c r="DZ272" s="60" t="s">
        <v>149</v>
      </c>
      <c r="EA272" s="60" t="s">
        <v>149</v>
      </c>
      <c r="EB272" s="60" t="s">
        <v>149</v>
      </c>
      <c r="EC272" s="60" t="s">
        <v>149</v>
      </c>
      <c r="ED272" s="60" t="s">
        <v>149</v>
      </c>
      <c r="EE272" s="60" t="s">
        <v>149</v>
      </c>
      <c r="EF272" s="60" t="s">
        <v>149</v>
      </c>
      <c r="EG272" s="60" t="s">
        <v>149</v>
      </c>
      <c r="EH272" s="60" t="s">
        <v>149</v>
      </c>
      <c r="EI272" s="60" t="s">
        <v>149</v>
      </c>
      <c r="EJ272" s="60" t="s">
        <v>149</v>
      </c>
      <c r="EK272" s="60" t="s">
        <v>149</v>
      </c>
      <c r="EL272" s="17" t="s">
        <v>1493</v>
      </c>
      <c r="EM272" s="17" t="s">
        <v>1494</v>
      </c>
      <c r="EN272" s="17" t="s">
        <v>1495</v>
      </c>
      <c r="EO272" s="17" t="s">
        <v>1496</v>
      </c>
      <c r="EP272" s="17"/>
      <c r="EQ272" s="17"/>
      <c r="ER272" s="17"/>
      <c r="ES272" s="17"/>
      <c r="ET272" s="15"/>
      <c r="EU272" s="15"/>
      <c r="EV272" s="15"/>
      <c r="EW272" s="15"/>
      <c r="EX272" s="15"/>
      <c r="EY272" s="15"/>
      <c r="EZ272" s="15"/>
      <c r="FA272" s="15"/>
      <c r="FB272" s="15"/>
      <c r="FC272" s="15"/>
      <c r="FD272" s="15"/>
      <c r="FE272" s="15"/>
      <c r="FF272" s="15"/>
      <c r="FG272" s="15"/>
      <c r="FH272" s="15"/>
      <c r="FI272" s="15"/>
      <c r="FJ272" s="15"/>
      <c r="FK272" s="15"/>
      <c r="FL272" s="15"/>
      <c r="FM272" s="15"/>
      <c r="FN272" s="15"/>
      <c r="FO272" s="15"/>
      <c r="FP272" s="15"/>
      <c r="FQ272" s="15"/>
      <c r="FR272" s="15"/>
      <c r="FS272" s="15"/>
      <c r="FT272" s="15"/>
      <c r="FU272" s="15"/>
      <c r="FV272" s="15"/>
      <c r="FW272" s="15"/>
      <c r="FX272" s="15"/>
      <c r="FY272" s="15"/>
      <c r="FZ272" s="15"/>
      <c r="GA272" s="15"/>
      <c r="GB272" s="15"/>
      <c r="GC272" s="15"/>
      <c r="GD272" s="15"/>
      <c r="GE272" s="15"/>
      <c r="GF272" s="15"/>
      <c r="GG272" s="15"/>
      <c r="GH272" s="15"/>
      <c r="GI272" s="15"/>
      <c r="GJ272" s="15"/>
      <c r="GK272" s="15"/>
      <c r="GL272" s="15"/>
      <c r="GM272" s="15"/>
      <c r="GN272" s="15"/>
      <c r="GO272" s="15"/>
      <c r="GP272" s="15"/>
      <c r="GQ272" s="15"/>
      <c r="GR272" s="15"/>
      <c r="GS272" s="15"/>
      <c r="GT272" s="15"/>
      <c r="GU272" s="15"/>
      <c r="GV272" s="15"/>
      <c r="GW272" s="15"/>
      <c r="GX272" s="15"/>
      <c r="GY272" s="15"/>
      <c r="GZ272" s="15"/>
      <c r="HA272" s="15"/>
      <c r="HB272" s="15"/>
      <c r="HC272" s="15"/>
      <c r="HD272" s="15"/>
      <c r="HE272" s="15"/>
      <c r="HF272" s="15"/>
      <c r="HG272" s="15"/>
      <c r="HH272" s="15"/>
      <c r="HI272" s="15"/>
      <c r="HJ272" s="15"/>
      <c r="HK272" s="15"/>
      <c r="HL272" s="15"/>
      <c r="HM272" s="15"/>
      <c r="HN272" s="15"/>
      <c r="HO272" s="15"/>
      <c r="HP272" s="15"/>
      <c r="HQ272" s="15"/>
      <c r="HR272" s="15"/>
      <c r="HS272" s="15"/>
      <c r="HT272" s="15"/>
      <c r="HU272" s="15"/>
      <c r="HV272" s="15"/>
      <c r="HW272" s="15"/>
      <c r="HX272" s="15"/>
      <c r="HY272" s="15"/>
      <c r="HZ272" s="15"/>
    </row>
    <row r="273" spans="1:234" s="25" customFormat="1" ht="22.5" customHeight="1" x14ac:dyDescent="0.35">
      <c r="A273" s="34">
        <v>271</v>
      </c>
      <c r="B273" s="17" t="s">
        <v>1806</v>
      </c>
      <c r="C273" s="82" t="s">
        <v>1807</v>
      </c>
      <c r="D273" s="17" t="s">
        <v>846</v>
      </c>
      <c r="E273" s="17" t="s">
        <v>1808</v>
      </c>
      <c r="F273" s="17">
        <v>56</v>
      </c>
      <c r="G273" s="17">
        <v>4</v>
      </c>
      <c r="H273" s="17" t="s">
        <v>157</v>
      </c>
      <c r="I273" s="17" t="s">
        <v>210</v>
      </c>
      <c r="J273" s="59">
        <v>7800000</v>
      </c>
      <c r="K273" s="59">
        <v>7200000</v>
      </c>
      <c r="L273" s="17" t="s">
        <v>173</v>
      </c>
      <c r="M273" s="17" t="s">
        <v>147</v>
      </c>
      <c r="N273" s="17">
        <v>264</v>
      </c>
      <c r="O273" s="17" t="s">
        <v>212</v>
      </c>
      <c r="P273" s="17" t="s">
        <v>1809</v>
      </c>
      <c r="Q273" s="17" t="s">
        <v>1810</v>
      </c>
      <c r="R273" s="83" t="s">
        <v>149</v>
      </c>
      <c r="S273" s="83" t="s">
        <v>203</v>
      </c>
      <c r="T273" s="83" t="s">
        <v>149</v>
      </c>
      <c r="U273" s="83" t="s">
        <v>203</v>
      </c>
      <c r="V273" s="83" t="s">
        <v>149</v>
      </c>
      <c r="W273" s="83" t="s">
        <v>203</v>
      </c>
      <c r="X273" s="83" t="s">
        <v>149</v>
      </c>
      <c r="Y273" s="83" t="s">
        <v>203</v>
      </c>
      <c r="Z273" s="83" t="s">
        <v>149</v>
      </c>
      <c r="AA273" s="83" t="s">
        <v>203</v>
      </c>
      <c r="AB273" s="83" t="s">
        <v>149</v>
      </c>
      <c r="AC273" s="83" t="s">
        <v>160</v>
      </c>
      <c r="AD273" s="83" t="s">
        <v>149</v>
      </c>
      <c r="AE273" s="83" t="s">
        <v>149</v>
      </c>
      <c r="AF273" s="83" t="s">
        <v>203</v>
      </c>
      <c r="AG273" s="83" t="s">
        <v>160</v>
      </c>
      <c r="AH273" s="83" t="s">
        <v>149</v>
      </c>
      <c r="AI273" s="83" t="s">
        <v>160</v>
      </c>
      <c r="AJ273" s="83" t="s">
        <v>149</v>
      </c>
      <c r="AK273" s="83" t="s">
        <v>149</v>
      </c>
      <c r="AL273" s="83" t="s">
        <v>203</v>
      </c>
      <c r="AM273" s="83" t="s">
        <v>149</v>
      </c>
      <c r="AN273" s="83" t="s">
        <v>203</v>
      </c>
      <c r="AO273" s="17" t="s">
        <v>148</v>
      </c>
      <c r="AP273" s="17" t="s">
        <v>149</v>
      </c>
      <c r="AQ273" s="17" t="s">
        <v>149</v>
      </c>
      <c r="AR273" s="17" t="s">
        <v>160</v>
      </c>
      <c r="AS273" s="17" t="s">
        <v>149</v>
      </c>
      <c r="AT273" s="83" t="s">
        <v>149</v>
      </c>
      <c r="AU273" s="83" t="s">
        <v>149</v>
      </c>
      <c r="AV273" s="83" t="s">
        <v>203</v>
      </c>
      <c r="AW273" s="17" t="s">
        <v>149</v>
      </c>
      <c r="AX273" s="83" t="s">
        <v>203</v>
      </c>
      <c r="AY273" s="83" t="s">
        <v>203</v>
      </c>
      <c r="AZ273" s="83" t="s">
        <v>149</v>
      </c>
      <c r="BA273" s="83" t="s">
        <v>203</v>
      </c>
      <c r="BB273" s="83" t="s">
        <v>149</v>
      </c>
      <c r="BC273" s="15" t="s">
        <v>159</v>
      </c>
      <c r="BD273" s="83" t="s">
        <v>149</v>
      </c>
      <c r="BE273" s="83" t="s">
        <v>203</v>
      </c>
      <c r="BF273" s="83" t="s">
        <v>149</v>
      </c>
      <c r="BG273" s="83" t="s">
        <v>149</v>
      </c>
      <c r="BH273" s="83" t="s">
        <v>203</v>
      </c>
      <c r="BI273" s="83" t="s">
        <v>149</v>
      </c>
      <c r="BJ273" s="17" t="s">
        <v>791</v>
      </c>
      <c r="BK273" s="17" t="s">
        <v>149</v>
      </c>
      <c r="BL273" s="83" t="s">
        <v>203</v>
      </c>
      <c r="BM273" s="83" t="s">
        <v>149</v>
      </c>
      <c r="BN273" s="83" t="s">
        <v>149</v>
      </c>
      <c r="BO273" s="83" t="s">
        <v>160</v>
      </c>
      <c r="BP273" s="83" t="s">
        <v>149</v>
      </c>
      <c r="BQ273" s="83" t="s">
        <v>149</v>
      </c>
      <c r="BR273" s="83" t="s">
        <v>149</v>
      </c>
      <c r="BS273" s="83" t="s">
        <v>160</v>
      </c>
      <c r="BT273" s="17" t="s">
        <v>149</v>
      </c>
      <c r="BU273" s="83" t="s">
        <v>149</v>
      </c>
      <c r="BV273" s="83" t="s">
        <v>149</v>
      </c>
      <c r="BW273" s="83" t="s">
        <v>203</v>
      </c>
      <c r="BX273" s="83" t="s">
        <v>203</v>
      </c>
      <c r="BY273" s="83" t="s">
        <v>149</v>
      </c>
      <c r="BZ273" s="83" t="s">
        <v>203</v>
      </c>
      <c r="CA273" s="83" t="s">
        <v>149</v>
      </c>
      <c r="CB273" s="83" t="s">
        <v>203</v>
      </c>
      <c r="CC273" s="83" t="s">
        <v>149</v>
      </c>
      <c r="CD273" s="83" t="s">
        <v>149</v>
      </c>
      <c r="CE273" s="83" t="s">
        <v>149</v>
      </c>
      <c r="CF273" s="83" t="s">
        <v>160</v>
      </c>
      <c r="CG273" s="83" t="s">
        <v>149</v>
      </c>
      <c r="CH273" s="83" t="s">
        <v>203</v>
      </c>
      <c r="CI273" s="83" t="s">
        <v>149</v>
      </c>
      <c r="CJ273" s="83" t="s">
        <v>203</v>
      </c>
      <c r="CK273" s="83" t="s">
        <v>203</v>
      </c>
      <c r="CL273" s="83" t="s">
        <v>203</v>
      </c>
      <c r="CM273" s="17" t="s">
        <v>149</v>
      </c>
      <c r="CN273" s="83" t="s">
        <v>160</v>
      </c>
      <c r="CO273" s="83" t="s">
        <v>149</v>
      </c>
      <c r="CP273" s="83" t="s">
        <v>160</v>
      </c>
      <c r="CQ273" s="83" t="s">
        <v>149</v>
      </c>
      <c r="CR273" s="83" t="s">
        <v>203</v>
      </c>
      <c r="CS273" s="83" t="s">
        <v>149</v>
      </c>
      <c r="CT273" s="83" t="s">
        <v>149</v>
      </c>
      <c r="CU273" s="83" t="s">
        <v>149</v>
      </c>
      <c r="CV273" s="83" t="s">
        <v>203</v>
      </c>
      <c r="CW273" s="83" t="s">
        <v>149</v>
      </c>
      <c r="CX273" s="83" t="s">
        <v>203</v>
      </c>
      <c r="CY273" s="83" t="s">
        <v>149</v>
      </c>
      <c r="CZ273" s="83" t="s">
        <v>203</v>
      </c>
      <c r="DA273" s="83" t="s">
        <v>149</v>
      </c>
      <c r="DB273" s="83" t="s">
        <v>203</v>
      </c>
      <c r="DC273" s="83" t="s">
        <v>149</v>
      </c>
      <c r="DD273" s="83" t="s">
        <v>203</v>
      </c>
      <c r="DE273" s="83" t="s">
        <v>149</v>
      </c>
      <c r="DF273" s="83" t="s">
        <v>203</v>
      </c>
      <c r="DG273" s="83" t="s">
        <v>149</v>
      </c>
      <c r="DH273" s="83" t="s">
        <v>203</v>
      </c>
      <c r="DI273" s="83" t="s">
        <v>149</v>
      </c>
      <c r="DJ273" s="83" t="s">
        <v>149</v>
      </c>
      <c r="DK273" s="83" t="s">
        <v>160</v>
      </c>
      <c r="DL273" s="83" t="s">
        <v>149</v>
      </c>
      <c r="DM273" s="17" t="s">
        <v>203</v>
      </c>
      <c r="DN273" s="83" t="s">
        <v>203</v>
      </c>
      <c r="DO273" s="83" t="s">
        <v>149</v>
      </c>
      <c r="DP273" s="83" t="s">
        <v>203</v>
      </c>
      <c r="DQ273" s="83" t="s">
        <v>203</v>
      </c>
      <c r="DR273" s="83" t="s">
        <v>149</v>
      </c>
      <c r="DS273" s="83" t="s">
        <v>149</v>
      </c>
      <c r="DT273" s="83" t="s">
        <v>203</v>
      </c>
      <c r="DU273" s="83" t="s">
        <v>149</v>
      </c>
      <c r="DV273" s="83" t="s">
        <v>203</v>
      </c>
      <c r="DW273" s="83" t="s">
        <v>149</v>
      </c>
      <c r="DX273" s="83" t="s">
        <v>203</v>
      </c>
      <c r="DY273" s="83" t="s">
        <v>149</v>
      </c>
      <c r="DZ273" s="17" t="s">
        <v>149</v>
      </c>
      <c r="EA273" s="17" t="s">
        <v>203</v>
      </c>
      <c r="EB273" s="17" t="s">
        <v>149</v>
      </c>
      <c r="EC273" s="83" t="s">
        <v>203</v>
      </c>
      <c r="ED273" s="83" t="s">
        <v>149</v>
      </c>
      <c r="EE273" s="83" t="s">
        <v>160</v>
      </c>
      <c r="EF273" s="17" t="s">
        <v>149</v>
      </c>
      <c r="EG273" s="83" t="s">
        <v>160</v>
      </c>
      <c r="EH273" s="83" t="s">
        <v>203</v>
      </c>
      <c r="EI273" s="83" t="s">
        <v>149</v>
      </c>
      <c r="EJ273" s="83" t="s">
        <v>149</v>
      </c>
      <c r="EK273" s="83" t="s">
        <v>203</v>
      </c>
      <c r="EL273" s="17" t="s">
        <v>1811</v>
      </c>
      <c r="EM273" s="17" t="s">
        <v>1812</v>
      </c>
      <c r="EN273" s="17" t="s">
        <v>1813</v>
      </c>
      <c r="EO273" s="17" t="s">
        <v>1814</v>
      </c>
      <c r="EP273" s="17" t="s">
        <v>1815</v>
      </c>
      <c r="EQ273" s="17" t="s">
        <v>1816</v>
      </c>
      <c r="ER273" s="17" t="s">
        <v>1817</v>
      </c>
      <c r="ES273" s="17" t="s">
        <v>1818</v>
      </c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5"/>
      <c r="FE273" s="15"/>
      <c r="FF273" s="15"/>
      <c r="FG273" s="15"/>
      <c r="FH273" s="15"/>
      <c r="FI273" s="15"/>
      <c r="FJ273" s="15"/>
      <c r="FK273" s="15"/>
      <c r="FL273" s="15"/>
      <c r="FM273" s="15"/>
      <c r="FN273" s="15"/>
      <c r="FO273" s="15"/>
      <c r="FP273" s="15"/>
      <c r="FQ273" s="15"/>
      <c r="FR273" s="15"/>
      <c r="FS273" s="15"/>
      <c r="FT273" s="15"/>
      <c r="FU273" s="15"/>
      <c r="FV273" s="15"/>
      <c r="FW273" s="15"/>
      <c r="FX273" s="15"/>
      <c r="FY273" s="15"/>
      <c r="FZ273" s="15"/>
      <c r="GA273" s="15"/>
      <c r="GB273" s="15"/>
      <c r="GC273" s="15"/>
      <c r="GD273" s="15"/>
      <c r="GE273" s="15"/>
      <c r="GF273" s="15"/>
      <c r="GG273" s="15"/>
      <c r="GH273" s="15"/>
      <c r="GI273" s="15"/>
      <c r="GJ273" s="15"/>
      <c r="GK273" s="15"/>
      <c r="GL273" s="15"/>
      <c r="GM273" s="15"/>
      <c r="GN273" s="15"/>
      <c r="GO273" s="15"/>
      <c r="GP273" s="15"/>
      <c r="GQ273" s="15"/>
      <c r="GR273" s="15"/>
      <c r="GS273" s="15"/>
      <c r="GT273" s="15"/>
      <c r="GU273" s="15"/>
      <c r="GV273" s="15"/>
      <c r="GW273" s="15"/>
      <c r="GX273" s="15"/>
      <c r="GY273" s="15"/>
      <c r="GZ273" s="15"/>
      <c r="HA273" s="15"/>
      <c r="HB273" s="15"/>
      <c r="HC273" s="15"/>
      <c r="HD273" s="15"/>
      <c r="HE273" s="15"/>
      <c r="HF273" s="15"/>
      <c r="HG273" s="15"/>
      <c r="HH273" s="15"/>
      <c r="HI273" s="15"/>
      <c r="HJ273" s="15"/>
      <c r="HK273" s="15"/>
      <c r="HL273" s="15"/>
      <c r="HM273" s="15"/>
      <c r="HN273" s="15"/>
      <c r="HO273" s="15"/>
      <c r="HP273" s="15"/>
      <c r="HQ273" s="15"/>
      <c r="HR273" s="15"/>
      <c r="HS273" s="15"/>
      <c r="HT273" s="15"/>
      <c r="HU273" s="15"/>
      <c r="HV273" s="15"/>
      <c r="HW273" s="15"/>
      <c r="HX273" s="15"/>
      <c r="HY273" s="15"/>
      <c r="HZ273" s="15"/>
    </row>
    <row r="274" spans="1:234" s="25" customFormat="1" ht="15.75" customHeight="1" x14ac:dyDescent="0.35">
      <c r="A274" s="34">
        <v>272</v>
      </c>
      <c r="B274" s="17" t="s">
        <v>1819</v>
      </c>
      <c r="C274" s="82" t="s">
        <v>1820</v>
      </c>
      <c r="D274" s="17" t="s">
        <v>846</v>
      </c>
      <c r="E274" s="17" t="s">
        <v>1821</v>
      </c>
      <c r="F274" s="17">
        <v>61</v>
      </c>
      <c r="G274" s="17">
        <v>5</v>
      </c>
      <c r="H274" s="17" t="s">
        <v>157</v>
      </c>
      <c r="I274" s="17" t="s">
        <v>158</v>
      </c>
      <c r="J274" s="59">
        <v>6000000</v>
      </c>
      <c r="K274" s="59">
        <v>5500000</v>
      </c>
      <c r="L274" s="17" t="s">
        <v>1415</v>
      </c>
      <c r="M274" s="17" t="s">
        <v>147</v>
      </c>
      <c r="N274" s="17">
        <v>320</v>
      </c>
      <c r="O274" s="17" t="s">
        <v>212</v>
      </c>
      <c r="P274" s="17" t="s">
        <v>896</v>
      </c>
      <c r="Q274" s="17" t="s">
        <v>1810</v>
      </c>
      <c r="R274" s="83" t="s">
        <v>203</v>
      </c>
      <c r="S274" s="83" t="s">
        <v>203</v>
      </c>
      <c r="T274" s="83" t="s">
        <v>203</v>
      </c>
      <c r="U274" s="83" t="s">
        <v>149</v>
      </c>
      <c r="V274" s="83" t="s">
        <v>149</v>
      </c>
      <c r="W274" s="83" t="s">
        <v>203</v>
      </c>
      <c r="X274" s="83" t="s">
        <v>149</v>
      </c>
      <c r="Y274" s="83" t="s">
        <v>203</v>
      </c>
      <c r="Z274" s="83" t="s">
        <v>149</v>
      </c>
      <c r="AA274" s="83" t="s">
        <v>149</v>
      </c>
      <c r="AB274" s="83" t="s">
        <v>203</v>
      </c>
      <c r="AC274" s="83" t="s">
        <v>149</v>
      </c>
      <c r="AD274" s="83" t="s">
        <v>203</v>
      </c>
      <c r="AE274" s="83" t="s">
        <v>203</v>
      </c>
      <c r="AF274" s="83" t="s">
        <v>149</v>
      </c>
      <c r="AG274" s="83" t="s">
        <v>160</v>
      </c>
      <c r="AH274" s="83" t="s">
        <v>160</v>
      </c>
      <c r="AI274" s="83" t="s">
        <v>149</v>
      </c>
      <c r="AJ274" s="83" t="s">
        <v>160</v>
      </c>
      <c r="AK274" s="83" t="s">
        <v>203</v>
      </c>
      <c r="AL274" s="83" t="s">
        <v>149</v>
      </c>
      <c r="AM274" s="83" t="s">
        <v>203</v>
      </c>
      <c r="AN274" s="83" t="s">
        <v>149</v>
      </c>
      <c r="AO274" s="17" t="s">
        <v>148</v>
      </c>
      <c r="AP274" s="17" t="s">
        <v>149</v>
      </c>
      <c r="AQ274" s="17" t="s">
        <v>149</v>
      </c>
      <c r="AR274" s="17" t="s">
        <v>160</v>
      </c>
      <c r="AS274" s="17" t="s">
        <v>160</v>
      </c>
      <c r="AT274" s="83" t="s">
        <v>149</v>
      </c>
      <c r="AU274" s="83" t="s">
        <v>203</v>
      </c>
      <c r="AV274" s="83" t="s">
        <v>203</v>
      </c>
      <c r="AW274" s="17" t="s">
        <v>148</v>
      </c>
      <c r="AX274" s="83" t="s">
        <v>149</v>
      </c>
      <c r="AY274" s="83" t="s">
        <v>203</v>
      </c>
      <c r="AZ274" s="83" t="s">
        <v>149</v>
      </c>
      <c r="BA274" s="83" t="s">
        <v>203</v>
      </c>
      <c r="BB274" s="83" t="s">
        <v>149</v>
      </c>
      <c r="BC274" s="15" t="s">
        <v>159</v>
      </c>
      <c r="BD274" s="83" t="s">
        <v>149</v>
      </c>
      <c r="BE274" s="83" t="s">
        <v>203</v>
      </c>
      <c r="BF274" s="83" t="s">
        <v>149</v>
      </c>
      <c r="BG274" s="83" t="s">
        <v>149</v>
      </c>
      <c r="BH274" s="83" t="s">
        <v>203</v>
      </c>
      <c r="BI274" s="83" t="s">
        <v>149</v>
      </c>
      <c r="BJ274" s="17" t="s">
        <v>149</v>
      </c>
      <c r="BK274" s="17" t="s">
        <v>203</v>
      </c>
      <c r="BL274" s="83" t="s">
        <v>149</v>
      </c>
      <c r="BM274" s="83" t="s">
        <v>203</v>
      </c>
      <c r="BN274" s="83" t="s">
        <v>149</v>
      </c>
      <c r="BO274" s="83" t="s">
        <v>160</v>
      </c>
      <c r="BP274" s="83" t="s">
        <v>160</v>
      </c>
      <c r="BQ274" s="83" t="s">
        <v>160</v>
      </c>
      <c r="BR274" s="83" t="s">
        <v>160</v>
      </c>
      <c r="BS274" s="83" t="s">
        <v>160</v>
      </c>
      <c r="BT274" s="17" t="s">
        <v>160</v>
      </c>
      <c r="BU274" s="83" t="s">
        <v>149</v>
      </c>
      <c r="BV274" s="83" t="s">
        <v>149</v>
      </c>
      <c r="BW274" s="83" t="s">
        <v>149</v>
      </c>
      <c r="BX274" s="83" t="s">
        <v>203</v>
      </c>
      <c r="BY274" s="83" t="s">
        <v>149</v>
      </c>
      <c r="BZ274" s="83" t="s">
        <v>203</v>
      </c>
      <c r="CA274" s="83" t="s">
        <v>203</v>
      </c>
      <c r="CB274" s="83" t="s">
        <v>203</v>
      </c>
      <c r="CC274" s="83" t="s">
        <v>149</v>
      </c>
      <c r="CD274" s="83" t="s">
        <v>203</v>
      </c>
      <c r="CE274" s="83" t="s">
        <v>149</v>
      </c>
      <c r="CF274" s="83" t="s">
        <v>160</v>
      </c>
      <c r="CG274" s="83" t="s">
        <v>149</v>
      </c>
      <c r="CH274" s="83" t="s">
        <v>203</v>
      </c>
      <c r="CI274" s="83" t="s">
        <v>203</v>
      </c>
      <c r="CJ274" s="83" t="s">
        <v>149</v>
      </c>
      <c r="CK274" s="83" t="s">
        <v>149</v>
      </c>
      <c r="CL274" s="83" t="s">
        <v>203</v>
      </c>
      <c r="CM274" s="17" t="s">
        <v>149</v>
      </c>
      <c r="CN274" s="83" t="s">
        <v>160</v>
      </c>
      <c r="CO274" s="83" t="s">
        <v>149</v>
      </c>
      <c r="CP274" s="83" t="s">
        <v>149</v>
      </c>
      <c r="CQ274" s="83" t="s">
        <v>203</v>
      </c>
      <c r="CR274" s="83" t="s">
        <v>149</v>
      </c>
      <c r="CS274" s="83" t="s">
        <v>149</v>
      </c>
      <c r="CT274" s="83" t="s">
        <v>203</v>
      </c>
      <c r="CU274" s="83" t="s">
        <v>149</v>
      </c>
      <c r="CV274" s="83" t="s">
        <v>203</v>
      </c>
      <c r="CW274" s="83" t="s">
        <v>149</v>
      </c>
      <c r="CX274" s="83" t="s">
        <v>203</v>
      </c>
      <c r="CY274" s="83" t="s">
        <v>149</v>
      </c>
      <c r="CZ274" s="83" t="s">
        <v>203</v>
      </c>
      <c r="DA274" s="83" t="s">
        <v>149</v>
      </c>
      <c r="DB274" s="83" t="s">
        <v>203</v>
      </c>
      <c r="DC274" s="83" t="s">
        <v>149</v>
      </c>
      <c r="DD274" s="83" t="s">
        <v>203</v>
      </c>
      <c r="DE274" s="83" t="s">
        <v>149</v>
      </c>
      <c r="DF274" s="83" t="s">
        <v>203</v>
      </c>
      <c r="DG274" s="83" t="s">
        <v>149</v>
      </c>
      <c r="DH274" s="83" t="s">
        <v>203</v>
      </c>
      <c r="DI274" s="83" t="s">
        <v>149</v>
      </c>
      <c r="DJ274" s="83" t="s">
        <v>203</v>
      </c>
      <c r="DK274" s="83" t="s">
        <v>149</v>
      </c>
      <c r="DL274" s="83" t="s">
        <v>203</v>
      </c>
      <c r="DM274" s="17" t="s">
        <v>149</v>
      </c>
      <c r="DN274" s="83" t="s">
        <v>203</v>
      </c>
      <c r="DO274" s="83" t="s">
        <v>149</v>
      </c>
      <c r="DP274" s="83" t="s">
        <v>203</v>
      </c>
      <c r="DQ274" s="83" t="s">
        <v>149</v>
      </c>
      <c r="DR274" s="83" t="s">
        <v>203</v>
      </c>
      <c r="DS274" s="83" t="s">
        <v>149</v>
      </c>
      <c r="DT274" s="83" t="s">
        <v>203</v>
      </c>
      <c r="DU274" s="83" t="s">
        <v>149</v>
      </c>
      <c r="DV274" s="83" t="s">
        <v>203</v>
      </c>
      <c r="DW274" s="83" t="s">
        <v>149</v>
      </c>
      <c r="DX274" s="83" t="s">
        <v>203</v>
      </c>
      <c r="DY274" s="83" t="s">
        <v>149</v>
      </c>
      <c r="DZ274" s="17" t="s">
        <v>160</v>
      </c>
      <c r="EA274" s="17" t="s">
        <v>149</v>
      </c>
      <c r="EB274" s="17" t="s">
        <v>160</v>
      </c>
      <c r="EC274" s="83" t="s">
        <v>149</v>
      </c>
      <c r="ED274" s="83" t="s">
        <v>203</v>
      </c>
      <c r="EE274" s="83" t="s">
        <v>149</v>
      </c>
      <c r="EF274" s="17" t="s">
        <v>203</v>
      </c>
      <c r="EG274" s="83" t="s">
        <v>149</v>
      </c>
      <c r="EH274" s="83" t="s">
        <v>203</v>
      </c>
      <c r="EI274" s="83" t="s">
        <v>149</v>
      </c>
      <c r="EJ274" s="83" t="s">
        <v>203</v>
      </c>
      <c r="EK274" s="83" t="s">
        <v>149</v>
      </c>
      <c r="EL274" s="17" t="s">
        <v>1822</v>
      </c>
      <c r="EM274" s="17" t="s">
        <v>1823</v>
      </c>
      <c r="EN274" s="17" t="s">
        <v>1824</v>
      </c>
      <c r="EO274" s="17" t="s">
        <v>1825</v>
      </c>
      <c r="EP274" s="17" t="s">
        <v>1826</v>
      </c>
      <c r="EQ274" s="17" t="s">
        <v>1827</v>
      </c>
      <c r="ER274" s="17" t="s">
        <v>1828</v>
      </c>
      <c r="ES274" s="17" t="s">
        <v>1829</v>
      </c>
      <c r="ET274" s="15"/>
      <c r="EU274" s="15"/>
      <c r="EV274" s="15"/>
      <c r="EW274" s="15"/>
      <c r="EX274" s="15"/>
      <c r="EY274" s="15"/>
      <c r="EZ274" s="15"/>
      <c r="FA274" s="15"/>
      <c r="FB274" s="15"/>
      <c r="FC274" s="15"/>
      <c r="FD274" s="15"/>
      <c r="FE274" s="15"/>
      <c r="FF274" s="15"/>
      <c r="FG274" s="15"/>
      <c r="FH274" s="15"/>
      <c r="FI274" s="15"/>
      <c r="FJ274" s="15"/>
      <c r="FK274" s="15"/>
      <c r="FL274" s="15"/>
      <c r="FM274" s="15"/>
      <c r="FN274" s="15"/>
      <c r="FO274" s="15"/>
      <c r="FP274" s="15"/>
      <c r="FQ274" s="15"/>
      <c r="FR274" s="15"/>
      <c r="FS274" s="15"/>
      <c r="FT274" s="15"/>
      <c r="FU274" s="15"/>
      <c r="FV274" s="15"/>
      <c r="FW274" s="15"/>
      <c r="FX274" s="15"/>
      <c r="FY274" s="15"/>
      <c r="FZ274" s="15"/>
      <c r="GA274" s="15"/>
      <c r="GB274" s="15"/>
      <c r="GC274" s="15"/>
      <c r="GD274" s="15"/>
      <c r="GE274" s="15"/>
      <c r="GF274" s="15"/>
      <c r="GG274" s="15"/>
      <c r="GH274" s="15"/>
      <c r="GI274" s="15"/>
      <c r="GJ274" s="15"/>
      <c r="GK274" s="15"/>
      <c r="GL274" s="15"/>
      <c r="GM274" s="15"/>
      <c r="GN274" s="15"/>
      <c r="GO274" s="15"/>
      <c r="GP274" s="15"/>
      <c r="GQ274" s="15"/>
      <c r="GR274" s="15"/>
      <c r="GS274" s="15"/>
      <c r="GT274" s="15"/>
      <c r="GU274" s="15"/>
      <c r="GV274" s="15"/>
      <c r="GW274" s="15"/>
      <c r="GX274" s="15"/>
      <c r="GY274" s="15"/>
      <c r="GZ274" s="15"/>
      <c r="HA274" s="15"/>
      <c r="HB274" s="15"/>
      <c r="HC274" s="15"/>
      <c r="HD274" s="15"/>
      <c r="HE274" s="15"/>
      <c r="HF274" s="15"/>
      <c r="HG274" s="15"/>
      <c r="HH274" s="15"/>
      <c r="HI274" s="15"/>
      <c r="HJ274" s="15"/>
      <c r="HK274" s="15"/>
      <c r="HL274" s="15"/>
      <c r="HM274" s="15"/>
      <c r="HN274" s="15"/>
      <c r="HO274" s="15"/>
      <c r="HP274" s="15"/>
      <c r="HQ274" s="15"/>
      <c r="HR274" s="15"/>
      <c r="HS274" s="15"/>
      <c r="HT274" s="15"/>
      <c r="HU274" s="15"/>
      <c r="HV274" s="15"/>
      <c r="HW274" s="15"/>
      <c r="HX274" s="15"/>
      <c r="HY274" s="15"/>
      <c r="HZ274" s="15"/>
    </row>
    <row r="275" spans="1:234" s="25" customFormat="1" ht="15.75" customHeight="1" x14ac:dyDescent="0.35">
      <c r="A275" s="34">
        <v>273</v>
      </c>
      <c r="B275" s="17" t="s">
        <v>1830</v>
      </c>
      <c r="C275" s="82" t="s">
        <v>1831</v>
      </c>
      <c r="D275" s="17" t="s">
        <v>846</v>
      </c>
      <c r="E275" s="17" t="s">
        <v>1832</v>
      </c>
      <c r="F275" s="17">
        <v>35</v>
      </c>
      <c r="G275" s="17">
        <v>3</v>
      </c>
      <c r="H275" s="17" t="s">
        <v>157</v>
      </c>
      <c r="I275" s="17" t="s">
        <v>158</v>
      </c>
      <c r="J275" s="59">
        <v>8400000</v>
      </c>
      <c r="K275" s="59">
        <v>6500000</v>
      </c>
      <c r="L275" s="17" t="s">
        <v>255</v>
      </c>
      <c r="M275" s="17" t="s">
        <v>147</v>
      </c>
      <c r="N275" s="17">
        <v>296</v>
      </c>
      <c r="O275" s="17" t="s">
        <v>1833</v>
      </c>
      <c r="P275" s="17" t="s">
        <v>1834</v>
      </c>
      <c r="Q275" s="17" t="s">
        <v>1810</v>
      </c>
      <c r="R275" s="83" t="s">
        <v>149</v>
      </c>
      <c r="S275" s="83" t="s">
        <v>149</v>
      </c>
      <c r="T275" s="83" t="s">
        <v>149</v>
      </c>
      <c r="U275" s="83" t="s">
        <v>149</v>
      </c>
      <c r="V275" s="83" t="s">
        <v>149</v>
      </c>
      <c r="W275" s="83" t="s">
        <v>149</v>
      </c>
      <c r="X275" s="83" t="s">
        <v>203</v>
      </c>
      <c r="Y275" s="83" t="s">
        <v>203</v>
      </c>
      <c r="Z275" s="83" t="s">
        <v>149</v>
      </c>
      <c r="AA275" s="83" t="s">
        <v>149</v>
      </c>
      <c r="AB275" s="83" t="s">
        <v>203</v>
      </c>
      <c r="AC275" s="83" t="s">
        <v>160</v>
      </c>
      <c r="AD275" s="83" t="s">
        <v>149</v>
      </c>
      <c r="AE275" s="83" t="s">
        <v>149</v>
      </c>
      <c r="AF275" s="83" t="s">
        <v>149</v>
      </c>
      <c r="AG275" s="83" t="s">
        <v>149</v>
      </c>
      <c r="AH275" s="83" t="s">
        <v>160</v>
      </c>
      <c r="AI275" s="83" t="s">
        <v>160</v>
      </c>
      <c r="AJ275" s="83" t="s">
        <v>149</v>
      </c>
      <c r="AK275" s="83" t="s">
        <v>203</v>
      </c>
      <c r="AL275" s="83" t="s">
        <v>149</v>
      </c>
      <c r="AM275" s="83" t="s">
        <v>203</v>
      </c>
      <c r="AN275" s="83" t="s">
        <v>149</v>
      </c>
      <c r="AO275" s="17" t="s">
        <v>148</v>
      </c>
      <c r="AP275" s="17" t="s">
        <v>149</v>
      </c>
      <c r="AQ275" s="17" t="s">
        <v>160</v>
      </c>
      <c r="AR275" s="17" t="s">
        <v>149</v>
      </c>
      <c r="AS275" s="17" t="s">
        <v>160</v>
      </c>
      <c r="AT275" s="83" t="s">
        <v>149</v>
      </c>
      <c r="AU275" s="83" t="s">
        <v>149</v>
      </c>
      <c r="AV275" s="83" t="s">
        <v>203</v>
      </c>
      <c r="AW275" s="17" t="s">
        <v>149</v>
      </c>
      <c r="AX275" s="83" t="s">
        <v>203</v>
      </c>
      <c r="AY275" s="83" t="s">
        <v>149</v>
      </c>
      <c r="AZ275" s="83" t="s">
        <v>203</v>
      </c>
      <c r="BA275" s="83" t="s">
        <v>149</v>
      </c>
      <c r="BB275" s="83" t="s">
        <v>203</v>
      </c>
      <c r="BC275" s="15" t="s">
        <v>159</v>
      </c>
      <c r="BD275" s="83" t="s">
        <v>149</v>
      </c>
      <c r="BE275" s="83" t="s">
        <v>203</v>
      </c>
      <c r="BF275" s="83" t="s">
        <v>149</v>
      </c>
      <c r="BG275" s="83" t="s">
        <v>149</v>
      </c>
      <c r="BH275" s="83" t="s">
        <v>203</v>
      </c>
      <c r="BI275" s="83" t="s">
        <v>149</v>
      </c>
      <c r="BJ275" s="17" t="s">
        <v>149</v>
      </c>
      <c r="BK275" s="17" t="s">
        <v>203</v>
      </c>
      <c r="BL275" s="83" t="s">
        <v>149</v>
      </c>
      <c r="BM275" s="83" t="s">
        <v>149</v>
      </c>
      <c r="BN275" s="83" t="s">
        <v>149</v>
      </c>
      <c r="BO275" s="83" t="s">
        <v>160</v>
      </c>
      <c r="BP275" s="83" t="s">
        <v>149</v>
      </c>
      <c r="BQ275" s="83" t="s">
        <v>149</v>
      </c>
      <c r="BR275" s="83" t="s">
        <v>149</v>
      </c>
      <c r="BS275" s="83" t="s">
        <v>149</v>
      </c>
      <c r="BT275" s="17" t="s">
        <v>149</v>
      </c>
      <c r="BU275" s="83" t="s">
        <v>149</v>
      </c>
      <c r="BV275" s="83" t="s">
        <v>149</v>
      </c>
      <c r="BW275" s="83" t="s">
        <v>149</v>
      </c>
      <c r="BX275" s="83" t="s">
        <v>149</v>
      </c>
      <c r="BY275" s="83" t="s">
        <v>149</v>
      </c>
      <c r="BZ275" s="83" t="s">
        <v>149</v>
      </c>
      <c r="CA275" s="83" t="s">
        <v>203</v>
      </c>
      <c r="CB275" s="83" t="s">
        <v>203</v>
      </c>
      <c r="CC275" s="83" t="s">
        <v>149</v>
      </c>
      <c r="CD275" s="83" t="s">
        <v>203</v>
      </c>
      <c r="CE275" s="83" t="s">
        <v>149</v>
      </c>
      <c r="CF275" s="83" t="s">
        <v>160</v>
      </c>
      <c r="CG275" s="83" t="s">
        <v>149</v>
      </c>
      <c r="CH275" s="83" t="s">
        <v>203</v>
      </c>
      <c r="CI275" s="83" t="s">
        <v>149</v>
      </c>
      <c r="CJ275" s="83" t="s">
        <v>203</v>
      </c>
      <c r="CK275" s="83" t="s">
        <v>149</v>
      </c>
      <c r="CL275" s="83" t="s">
        <v>149</v>
      </c>
      <c r="CM275" s="17" t="s">
        <v>149</v>
      </c>
      <c r="CN275" s="83" t="s">
        <v>160</v>
      </c>
      <c r="CO275" s="83" t="s">
        <v>160</v>
      </c>
      <c r="CP275" s="83" t="s">
        <v>160</v>
      </c>
      <c r="CQ275" s="83" t="s">
        <v>203</v>
      </c>
      <c r="CR275" s="83" t="s">
        <v>203</v>
      </c>
      <c r="CS275" s="83" t="s">
        <v>203</v>
      </c>
      <c r="CT275" s="83" t="s">
        <v>149</v>
      </c>
      <c r="CU275" s="83" t="s">
        <v>149</v>
      </c>
      <c r="CV275" s="83" t="s">
        <v>149</v>
      </c>
      <c r="CW275" s="83" t="s">
        <v>203</v>
      </c>
      <c r="CX275" s="83" t="s">
        <v>149</v>
      </c>
      <c r="CY275" s="83" t="s">
        <v>149</v>
      </c>
      <c r="CZ275" s="83" t="s">
        <v>203</v>
      </c>
      <c r="DA275" s="83" t="s">
        <v>149</v>
      </c>
      <c r="DB275" s="83" t="s">
        <v>149</v>
      </c>
      <c r="DC275" s="83" t="s">
        <v>203</v>
      </c>
      <c r="DD275" s="83" t="s">
        <v>149</v>
      </c>
      <c r="DE275" s="83" t="s">
        <v>149</v>
      </c>
      <c r="DF275" s="83" t="s">
        <v>149</v>
      </c>
      <c r="DG275" s="83" t="s">
        <v>203</v>
      </c>
      <c r="DH275" s="83" t="s">
        <v>203</v>
      </c>
      <c r="DI275" s="83" t="s">
        <v>203</v>
      </c>
      <c r="DJ275" s="83" t="s">
        <v>203</v>
      </c>
      <c r="DK275" s="83" t="s">
        <v>149</v>
      </c>
      <c r="DL275" s="83" t="s">
        <v>149</v>
      </c>
      <c r="DM275" s="17" t="s">
        <v>149</v>
      </c>
      <c r="DN275" s="83" t="s">
        <v>203</v>
      </c>
      <c r="DO275" s="83" t="s">
        <v>203</v>
      </c>
      <c r="DP275" s="83" t="s">
        <v>149</v>
      </c>
      <c r="DQ275" s="83" t="s">
        <v>203</v>
      </c>
      <c r="DR275" s="83" t="s">
        <v>149</v>
      </c>
      <c r="DS275" s="83" t="s">
        <v>160</v>
      </c>
      <c r="DT275" s="83" t="s">
        <v>149</v>
      </c>
      <c r="DU275" s="83" t="s">
        <v>149</v>
      </c>
      <c r="DV275" s="83" t="s">
        <v>203</v>
      </c>
      <c r="DW275" s="83" t="s">
        <v>149</v>
      </c>
      <c r="DX275" s="83" t="s">
        <v>149</v>
      </c>
      <c r="DY275" s="83" t="s">
        <v>203</v>
      </c>
      <c r="DZ275" s="17" t="s">
        <v>149</v>
      </c>
      <c r="EA275" s="17" t="s">
        <v>149</v>
      </c>
      <c r="EB275" s="17" t="s">
        <v>160</v>
      </c>
      <c r="EC275" s="83" t="s">
        <v>149</v>
      </c>
      <c r="ED275" s="83" t="s">
        <v>203</v>
      </c>
      <c r="EE275" s="83" t="s">
        <v>149</v>
      </c>
      <c r="EF275" s="17" t="s">
        <v>149</v>
      </c>
      <c r="EG275" s="83" t="s">
        <v>160</v>
      </c>
      <c r="EH275" s="83" t="s">
        <v>149</v>
      </c>
      <c r="EI275" s="83" t="s">
        <v>203</v>
      </c>
      <c r="EJ275" s="83" t="s">
        <v>149</v>
      </c>
      <c r="EK275" s="83" t="s">
        <v>203</v>
      </c>
      <c r="EL275" s="17" t="s">
        <v>1835</v>
      </c>
      <c r="EM275" s="17" t="s">
        <v>1836</v>
      </c>
      <c r="EN275" s="17" t="s">
        <v>1837</v>
      </c>
      <c r="EO275" s="17" t="s">
        <v>1838</v>
      </c>
      <c r="EP275" s="17" t="s">
        <v>1839</v>
      </c>
      <c r="EQ275" s="17" t="s">
        <v>1840</v>
      </c>
      <c r="ER275" s="17" t="s">
        <v>1841</v>
      </c>
      <c r="ES275" s="17" t="s">
        <v>1842</v>
      </c>
      <c r="ET275" s="15"/>
      <c r="EU275" s="15"/>
      <c r="EV275" s="15"/>
      <c r="EW275" s="15"/>
      <c r="EX275" s="15"/>
      <c r="EY275" s="15"/>
      <c r="EZ275" s="15"/>
      <c r="FA275" s="15"/>
      <c r="FB275" s="15"/>
      <c r="FC275" s="15"/>
      <c r="FD275" s="15"/>
      <c r="FE275" s="15"/>
      <c r="FF275" s="15"/>
      <c r="FG275" s="15"/>
      <c r="FH275" s="15"/>
      <c r="FI275" s="15"/>
      <c r="FJ275" s="15"/>
      <c r="FK275" s="15"/>
      <c r="FL275" s="15"/>
      <c r="FM275" s="15"/>
      <c r="FN275" s="15"/>
      <c r="FO275" s="15"/>
      <c r="FP275" s="15"/>
      <c r="FQ275" s="15"/>
      <c r="FR275" s="15"/>
      <c r="FS275" s="15"/>
      <c r="FT275" s="15"/>
      <c r="FU275" s="15"/>
      <c r="FV275" s="15"/>
      <c r="FW275" s="15"/>
      <c r="FX275" s="15"/>
      <c r="FY275" s="15"/>
      <c r="FZ275" s="15"/>
      <c r="GA275" s="15"/>
      <c r="GB275" s="15"/>
      <c r="GC275" s="15"/>
      <c r="GD275" s="15"/>
      <c r="GE275" s="15"/>
      <c r="GF275" s="15"/>
      <c r="GG275" s="15"/>
      <c r="GH275" s="15"/>
      <c r="GI275" s="15"/>
      <c r="GJ275" s="15"/>
      <c r="GK275" s="15"/>
      <c r="GL275" s="15"/>
      <c r="GM275" s="15"/>
      <c r="GN275" s="15"/>
      <c r="GO275" s="15"/>
      <c r="GP275" s="15"/>
      <c r="GQ275" s="15"/>
      <c r="GR275" s="15"/>
      <c r="GS275" s="15"/>
      <c r="GT275" s="15"/>
      <c r="GU275" s="15"/>
      <c r="GV275" s="15"/>
      <c r="GW275" s="15"/>
      <c r="GX275" s="15"/>
      <c r="GY275" s="15"/>
      <c r="GZ275" s="15"/>
      <c r="HA275" s="15"/>
      <c r="HB275" s="15"/>
      <c r="HC275" s="15"/>
      <c r="HD275" s="15"/>
      <c r="HE275" s="15"/>
      <c r="HF275" s="15"/>
      <c r="HG275" s="15"/>
      <c r="HH275" s="15"/>
      <c r="HI275" s="15"/>
      <c r="HJ275" s="15"/>
      <c r="HK275" s="15"/>
      <c r="HL275" s="15"/>
      <c r="HM275" s="15"/>
      <c r="HN275" s="15"/>
      <c r="HO275" s="15"/>
      <c r="HP275" s="15"/>
      <c r="HQ275" s="15"/>
      <c r="HR275" s="15"/>
      <c r="HS275" s="15"/>
      <c r="HT275" s="15"/>
      <c r="HU275" s="15"/>
      <c r="HV275" s="15"/>
      <c r="HW275" s="15"/>
      <c r="HX275" s="15"/>
      <c r="HY275" s="15"/>
      <c r="HZ275" s="15"/>
    </row>
    <row r="276" spans="1:234" s="25" customFormat="1" ht="15.75" customHeight="1" x14ac:dyDescent="0.35">
      <c r="A276" s="34">
        <v>274</v>
      </c>
      <c r="B276" s="17" t="s">
        <v>1843</v>
      </c>
      <c r="C276" s="83"/>
      <c r="D276" s="17" t="s">
        <v>846</v>
      </c>
      <c r="E276" s="17" t="s">
        <v>1844</v>
      </c>
      <c r="F276" s="17">
        <v>59</v>
      </c>
      <c r="G276" s="17">
        <v>3</v>
      </c>
      <c r="H276" s="17" t="s">
        <v>157</v>
      </c>
      <c r="I276" s="17" t="s">
        <v>210</v>
      </c>
      <c r="J276" s="59">
        <v>4200000</v>
      </c>
      <c r="K276" s="59">
        <v>3800000</v>
      </c>
      <c r="L276" s="17" t="s">
        <v>259</v>
      </c>
      <c r="M276" s="17" t="s">
        <v>147</v>
      </c>
      <c r="N276" s="17">
        <v>315</v>
      </c>
      <c r="O276" s="17" t="s">
        <v>1845</v>
      </c>
      <c r="P276" s="17" t="s">
        <v>889</v>
      </c>
      <c r="Q276" s="17" t="s">
        <v>1810</v>
      </c>
      <c r="R276" s="83" t="s">
        <v>149</v>
      </c>
      <c r="S276" s="83" t="s">
        <v>203</v>
      </c>
      <c r="T276" s="83" t="s">
        <v>149</v>
      </c>
      <c r="U276" s="83" t="s">
        <v>149</v>
      </c>
      <c r="V276" s="83" t="s">
        <v>149</v>
      </c>
      <c r="W276" s="83" t="s">
        <v>203</v>
      </c>
      <c r="X276" s="83" t="s">
        <v>149</v>
      </c>
      <c r="Y276" s="83" t="s">
        <v>149</v>
      </c>
      <c r="Z276" s="83" t="s">
        <v>149</v>
      </c>
      <c r="AA276" s="83" t="s">
        <v>149</v>
      </c>
      <c r="AB276" s="83" t="s">
        <v>149</v>
      </c>
      <c r="AC276" s="83" t="s">
        <v>160</v>
      </c>
      <c r="AD276" s="83" t="s">
        <v>149</v>
      </c>
      <c r="AE276" s="83" t="s">
        <v>203</v>
      </c>
      <c r="AF276" s="83" t="s">
        <v>203</v>
      </c>
      <c r="AG276" s="83" t="s">
        <v>160</v>
      </c>
      <c r="AH276" s="83" t="s">
        <v>160</v>
      </c>
      <c r="AI276" s="83" t="s">
        <v>160</v>
      </c>
      <c r="AJ276" s="83" t="s">
        <v>149</v>
      </c>
      <c r="AK276" s="83" t="s">
        <v>149</v>
      </c>
      <c r="AL276" s="83" t="s">
        <v>203</v>
      </c>
      <c r="AM276" s="83" t="s">
        <v>149</v>
      </c>
      <c r="AN276" s="83" t="s">
        <v>203</v>
      </c>
      <c r="AO276" s="17" t="s">
        <v>149</v>
      </c>
      <c r="AP276" s="17" t="s">
        <v>149</v>
      </c>
      <c r="AQ276" s="17" t="s">
        <v>149</v>
      </c>
      <c r="AR276" s="17" t="s">
        <v>160</v>
      </c>
      <c r="AS276" s="17" t="s">
        <v>149</v>
      </c>
      <c r="AT276" s="83" t="s">
        <v>149</v>
      </c>
      <c r="AU276" s="83" t="s">
        <v>149</v>
      </c>
      <c r="AV276" s="83" t="s">
        <v>149</v>
      </c>
      <c r="AW276" s="17" t="s">
        <v>149</v>
      </c>
      <c r="AX276" s="83" t="s">
        <v>149</v>
      </c>
      <c r="AY276" s="83" t="s">
        <v>149</v>
      </c>
      <c r="AZ276" s="83" t="s">
        <v>203</v>
      </c>
      <c r="BA276" s="83" t="s">
        <v>203</v>
      </c>
      <c r="BB276" s="83" t="s">
        <v>149</v>
      </c>
      <c r="BC276" s="15" t="s">
        <v>159</v>
      </c>
      <c r="BD276" s="83" t="s">
        <v>149</v>
      </c>
      <c r="BE276" s="83" t="s">
        <v>149</v>
      </c>
      <c r="BF276" s="83" t="s">
        <v>149</v>
      </c>
      <c r="BG276" s="83" t="s">
        <v>149</v>
      </c>
      <c r="BH276" s="83" t="s">
        <v>149</v>
      </c>
      <c r="BI276" s="83" t="s">
        <v>149</v>
      </c>
      <c r="BJ276" s="17" t="s">
        <v>149</v>
      </c>
      <c r="BK276" s="17" t="s">
        <v>203</v>
      </c>
      <c r="BL276" s="83" t="s">
        <v>149</v>
      </c>
      <c r="BM276" s="83" t="s">
        <v>149</v>
      </c>
      <c r="BN276" s="83" t="s">
        <v>149</v>
      </c>
      <c r="BO276" s="83" t="s">
        <v>160</v>
      </c>
      <c r="BP276" s="83" t="s">
        <v>149</v>
      </c>
      <c r="BQ276" s="83" t="s">
        <v>149</v>
      </c>
      <c r="BR276" s="83" t="s">
        <v>160</v>
      </c>
      <c r="BS276" s="83" t="s">
        <v>149</v>
      </c>
      <c r="BT276" s="17" t="s">
        <v>149</v>
      </c>
      <c r="BU276" s="83" t="s">
        <v>149</v>
      </c>
      <c r="BV276" s="83" t="s">
        <v>149</v>
      </c>
      <c r="BW276" s="83" t="s">
        <v>149</v>
      </c>
      <c r="BX276" s="83" t="s">
        <v>203</v>
      </c>
      <c r="BY276" s="83" t="s">
        <v>149</v>
      </c>
      <c r="BZ276" s="83" t="s">
        <v>203</v>
      </c>
      <c r="CA276" s="83" t="s">
        <v>149</v>
      </c>
      <c r="CB276" s="83" t="s">
        <v>149</v>
      </c>
      <c r="CC276" s="83" t="s">
        <v>203</v>
      </c>
      <c r="CD276" s="83" t="s">
        <v>149</v>
      </c>
      <c r="CE276" s="83" t="s">
        <v>149</v>
      </c>
      <c r="CF276" s="83" t="s">
        <v>149</v>
      </c>
      <c r="CG276" s="83" t="s">
        <v>149</v>
      </c>
      <c r="CH276" s="83" t="s">
        <v>149</v>
      </c>
      <c r="CI276" s="83" t="s">
        <v>149</v>
      </c>
      <c r="CJ276" s="83" t="s">
        <v>149</v>
      </c>
      <c r="CK276" s="83" t="s">
        <v>149</v>
      </c>
      <c r="CL276" s="83" t="s">
        <v>149</v>
      </c>
      <c r="CM276" s="17" t="s">
        <v>203</v>
      </c>
      <c r="CN276" s="83" t="s">
        <v>149</v>
      </c>
      <c r="CO276" s="83" t="s">
        <v>160</v>
      </c>
      <c r="CP276" s="83" t="s">
        <v>149</v>
      </c>
      <c r="CQ276" s="83" t="s">
        <v>149</v>
      </c>
      <c r="CR276" s="83" t="s">
        <v>203</v>
      </c>
      <c r="CS276" s="83" t="s">
        <v>149</v>
      </c>
      <c r="CT276" s="83" t="s">
        <v>149</v>
      </c>
      <c r="CU276" s="83" t="s">
        <v>149</v>
      </c>
      <c r="CV276" s="83" t="s">
        <v>149</v>
      </c>
      <c r="CW276" s="83" t="s">
        <v>149</v>
      </c>
      <c r="CX276" s="83" t="s">
        <v>149</v>
      </c>
      <c r="CY276" s="83" t="s">
        <v>203</v>
      </c>
      <c r="CZ276" s="83" t="s">
        <v>149</v>
      </c>
      <c r="DA276" s="83" t="s">
        <v>149</v>
      </c>
      <c r="DB276" s="83" t="s">
        <v>149</v>
      </c>
      <c r="DC276" s="83" t="s">
        <v>149</v>
      </c>
      <c r="DD276" s="83" t="s">
        <v>203</v>
      </c>
      <c r="DE276" s="83" t="s">
        <v>149</v>
      </c>
      <c r="DF276" s="83" t="s">
        <v>149</v>
      </c>
      <c r="DG276" s="83" t="s">
        <v>149</v>
      </c>
      <c r="DH276" s="83" t="s">
        <v>149</v>
      </c>
      <c r="DI276" s="83" t="s">
        <v>149</v>
      </c>
      <c r="DJ276" s="83" t="s">
        <v>203</v>
      </c>
      <c r="DK276" s="83" t="s">
        <v>160</v>
      </c>
      <c r="DL276" s="83" t="s">
        <v>203</v>
      </c>
      <c r="DM276" s="17" t="s">
        <v>203</v>
      </c>
      <c r="DN276" s="83" t="s">
        <v>203</v>
      </c>
      <c r="DO276" s="83" t="s">
        <v>203</v>
      </c>
      <c r="DP276" s="83" t="s">
        <v>203</v>
      </c>
      <c r="DQ276" s="83" t="s">
        <v>203</v>
      </c>
      <c r="DR276" s="83" t="s">
        <v>149</v>
      </c>
      <c r="DS276" s="83" t="s">
        <v>149</v>
      </c>
      <c r="DT276" s="83" t="s">
        <v>149</v>
      </c>
      <c r="DU276" s="83" t="s">
        <v>149</v>
      </c>
      <c r="DV276" s="83" t="s">
        <v>149</v>
      </c>
      <c r="DW276" s="83" t="s">
        <v>149</v>
      </c>
      <c r="DX276" s="83" t="s">
        <v>149</v>
      </c>
      <c r="DY276" s="83" t="s">
        <v>149</v>
      </c>
      <c r="DZ276" s="17" t="s">
        <v>149</v>
      </c>
      <c r="EA276" s="17" t="s">
        <v>149</v>
      </c>
      <c r="EB276" s="17" t="s">
        <v>149</v>
      </c>
      <c r="EC276" s="83" t="s">
        <v>149</v>
      </c>
      <c r="ED276" s="83" t="s">
        <v>149</v>
      </c>
      <c r="EE276" s="83" t="s">
        <v>149</v>
      </c>
      <c r="EF276" s="17" t="s">
        <v>203</v>
      </c>
      <c r="EG276" s="83" t="s">
        <v>160</v>
      </c>
      <c r="EH276" s="83" t="s">
        <v>203</v>
      </c>
      <c r="EI276" s="83" t="s">
        <v>203</v>
      </c>
      <c r="EJ276" s="83" t="s">
        <v>203</v>
      </c>
      <c r="EK276" s="83" t="s">
        <v>149</v>
      </c>
      <c r="EL276" s="17" t="s">
        <v>1846</v>
      </c>
      <c r="EM276" s="17"/>
      <c r="EN276" s="17" t="s">
        <v>1847</v>
      </c>
      <c r="EO276" s="17" t="s">
        <v>1848</v>
      </c>
      <c r="EP276" s="17" t="s">
        <v>1849</v>
      </c>
      <c r="EQ276" s="17" t="s">
        <v>1850</v>
      </c>
      <c r="ER276" s="17" t="s">
        <v>1851</v>
      </c>
      <c r="ES276" s="17" t="s">
        <v>1852</v>
      </c>
      <c r="ET276" s="15"/>
      <c r="EU276" s="15"/>
      <c r="EV276" s="15"/>
      <c r="EW276" s="15"/>
      <c r="EX276" s="15"/>
      <c r="EY276" s="15"/>
      <c r="EZ276" s="15"/>
      <c r="FA276" s="15"/>
      <c r="FB276" s="15"/>
      <c r="FC276" s="15"/>
      <c r="FD276" s="15"/>
      <c r="FE276" s="15"/>
      <c r="FF276" s="15"/>
      <c r="FG276" s="15"/>
      <c r="FH276" s="15"/>
      <c r="FI276" s="15"/>
      <c r="FJ276" s="15"/>
      <c r="FK276" s="15"/>
      <c r="FL276" s="15"/>
      <c r="FM276" s="15"/>
      <c r="FN276" s="15"/>
      <c r="FO276" s="15"/>
      <c r="FP276" s="15"/>
      <c r="FQ276" s="15"/>
      <c r="FR276" s="15"/>
      <c r="FS276" s="15"/>
      <c r="FT276" s="15"/>
      <c r="FU276" s="15"/>
      <c r="FV276" s="15"/>
      <c r="FW276" s="15"/>
      <c r="FX276" s="15"/>
      <c r="FY276" s="15"/>
      <c r="FZ276" s="15"/>
      <c r="GA276" s="15"/>
      <c r="GB276" s="15"/>
      <c r="GC276" s="15"/>
      <c r="GD276" s="15"/>
      <c r="GE276" s="15"/>
      <c r="GF276" s="15"/>
      <c r="GG276" s="15"/>
      <c r="GH276" s="15"/>
      <c r="GI276" s="15"/>
      <c r="GJ276" s="15"/>
      <c r="GK276" s="15"/>
      <c r="GL276" s="15"/>
      <c r="GM276" s="15"/>
      <c r="GN276" s="15"/>
      <c r="GO276" s="15"/>
      <c r="GP276" s="15"/>
      <c r="GQ276" s="15"/>
      <c r="GR276" s="15"/>
      <c r="GS276" s="15"/>
      <c r="GT276" s="15"/>
      <c r="GU276" s="15"/>
      <c r="GV276" s="15"/>
      <c r="GW276" s="15"/>
      <c r="GX276" s="15"/>
      <c r="GY276" s="15"/>
      <c r="GZ276" s="15"/>
      <c r="HA276" s="15"/>
      <c r="HB276" s="15"/>
      <c r="HC276" s="15"/>
      <c r="HD276" s="15"/>
      <c r="HE276" s="15"/>
      <c r="HF276" s="15"/>
      <c r="HG276" s="15"/>
      <c r="HH276" s="15"/>
      <c r="HI276" s="15"/>
      <c r="HJ276" s="15"/>
      <c r="HK276" s="15"/>
      <c r="HL276" s="15"/>
      <c r="HM276" s="15"/>
      <c r="HN276" s="15"/>
      <c r="HO276" s="15"/>
      <c r="HP276" s="15"/>
      <c r="HQ276" s="15"/>
      <c r="HR276" s="15"/>
      <c r="HS276" s="15"/>
      <c r="HT276" s="15"/>
      <c r="HU276" s="15"/>
      <c r="HV276" s="15"/>
      <c r="HW276" s="15"/>
      <c r="HX276" s="15"/>
      <c r="HY276" s="15"/>
      <c r="HZ276" s="15"/>
    </row>
    <row r="277" spans="1:234" s="25" customFormat="1" ht="15.75" customHeight="1" x14ac:dyDescent="0.35">
      <c r="A277" s="34">
        <v>275</v>
      </c>
      <c r="B277" s="17" t="s">
        <v>1853</v>
      </c>
      <c r="C277" s="82" t="s">
        <v>1854</v>
      </c>
      <c r="D277" s="17" t="s">
        <v>846</v>
      </c>
      <c r="E277" s="17" t="s">
        <v>1855</v>
      </c>
      <c r="F277" s="17">
        <v>43</v>
      </c>
      <c r="G277" s="17">
        <v>4</v>
      </c>
      <c r="H277" s="17" t="s">
        <v>157</v>
      </c>
      <c r="I277" s="17" t="s">
        <v>1545</v>
      </c>
      <c r="J277" s="59">
        <v>6500000</v>
      </c>
      <c r="K277" s="59">
        <v>5700000</v>
      </c>
      <c r="L277" s="17" t="s">
        <v>173</v>
      </c>
      <c r="M277" s="17" t="s">
        <v>147</v>
      </c>
      <c r="N277" s="17">
        <v>232</v>
      </c>
      <c r="O277" s="17" t="s">
        <v>1405</v>
      </c>
      <c r="P277" s="17" t="s">
        <v>1856</v>
      </c>
      <c r="Q277" s="17" t="s">
        <v>1857</v>
      </c>
      <c r="R277" s="83" t="s">
        <v>149</v>
      </c>
      <c r="S277" s="83" t="s">
        <v>203</v>
      </c>
      <c r="T277" s="83" t="s">
        <v>149</v>
      </c>
      <c r="U277" s="83" t="s">
        <v>203</v>
      </c>
      <c r="V277" s="83" t="s">
        <v>149</v>
      </c>
      <c r="W277" s="83" t="s">
        <v>203</v>
      </c>
      <c r="X277" s="83" t="s">
        <v>149</v>
      </c>
      <c r="Y277" s="83" t="s">
        <v>203</v>
      </c>
      <c r="Z277" s="83" t="s">
        <v>149</v>
      </c>
      <c r="AA277" s="83" t="s">
        <v>149</v>
      </c>
      <c r="AB277" s="83" t="s">
        <v>149</v>
      </c>
      <c r="AC277" s="83" t="s">
        <v>160</v>
      </c>
      <c r="AD277" s="83" t="s">
        <v>149</v>
      </c>
      <c r="AE277" s="83" t="s">
        <v>203</v>
      </c>
      <c r="AF277" s="83" t="s">
        <v>203</v>
      </c>
      <c r="AG277" s="83" t="s">
        <v>160</v>
      </c>
      <c r="AH277" s="83" t="s">
        <v>149</v>
      </c>
      <c r="AI277" s="83" t="s">
        <v>149</v>
      </c>
      <c r="AJ277" s="83" t="s">
        <v>160</v>
      </c>
      <c r="AK277" s="83" t="s">
        <v>149</v>
      </c>
      <c r="AL277" s="83" t="s">
        <v>203</v>
      </c>
      <c r="AM277" s="83" t="s">
        <v>149</v>
      </c>
      <c r="AN277" s="83" t="s">
        <v>203</v>
      </c>
      <c r="AO277" s="17" t="s">
        <v>149</v>
      </c>
      <c r="AP277" s="17" t="s">
        <v>149</v>
      </c>
      <c r="AQ277" s="17" t="s">
        <v>149</v>
      </c>
      <c r="AR277" s="17" t="s">
        <v>160</v>
      </c>
      <c r="AS277" s="17" t="s">
        <v>149</v>
      </c>
      <c r="AT277" s="83" t="s">
        <v>149</v>
      </c>
      <c r="AU277" s="83" t="s">
        <v>149</v>
      </c>
      <c r="AV277" s="83" t="s">
        <v>149</v>
      </c>
      <c r="AW277" s="17" t="s">
        <v>148</v>
      </c>
      <c r="AX277" s="83" t="s">
        <v>149</v>
      </c>
      <c r="AY277" s="83" t="s">
        <v>203</v>
      </c>
      <c r="AZ277" s="83" t="s">
        <v>149</v>
      </c>
      <c r="BA277" s="83" t="s">
        <v>149</v>
      </c>
      <c r="BB277" s="83" t="s">
        <v>203</v>
      </c>
      <c r="BC277" s="15" t="s">
        <v>159</v>
      </c>
      <c r="BD277" s="83" t="s">
        <v>149</v>
      </c>
      <c r="BE277" s="83" t="s">
        <v>203</v>
      </c>
      <c r="BF277" s="83" t="s">
        <v>149</v>
      </c>
      <c r="BG277" s="83" t="s">
        <v>203</v>
      </c>
      <c r="BH277" s="83" t="s">
        <v>149</v>
      </c>
      <c r="BI277" s="83" t="s">
        <v>203</v>
      </c>
      <c r="BJ277" s="17" t="s">
        <v>149</v>
      </c>
      <c r="BK277" s="17" t="s">
        <v>203</v>
      </c>
      <c r="BL277" s="83" t="s">
        <v>149</v>
      </c>
      <c r="BM277" s="83" t="s">
        <v>149</v>
      </c>
      <c r="BN277" s="83" t="s">
        <v>203</v>
      </c>
      <c r="BO277" s="83" t="s">
        <v>149</v>
      </c>
      <c r="BP277" s="83" t="s">
        <v>149</v>
      </c>
      <c r="BQ277" s="83" t="s">
        <v>149</v>
      </c>
      <c r="BR277" s="83" t="s">
        <v>203</v>
      </c>
      <c r="BS277" s="83" t="s">
        <v>149</v>
      </c>
      <c r="BT277" s="17" t="s">
        <v>149</v>
      </c>
      <c r="BU277" s="83" t="s">
        <v>203</v>
      </c>
      <c r="BV277" s="83" t="s">
        <v>149</v>
      </c>
      <c r="BW277" s="83" t="s">
        <v>149</v>
      </c>
      <c r="BX277" s="83" t="s">
        <v>149</v>
      </c>
      <c r="BY277" s="83" t="s">
        <v>203</v>
      </c>
      <c r="BZ277" s="83" t="s">
        <v>149</v>
      </c>
      <c r="CA277" s="83" t="s">
        <v>149</v>
      </c>
      <c r="CB277" s="83" t="s">
        <v>203</v>
      </c>
      <c r="CC277" s="83" t="s">
        <v>203</v>
      </c>
      <c r="CD277" s="83" t="s">
        <v>203</v>
      </c>
      <c r="CE277" s="83" t="s">
        <v>149</v>
      </c>
      <c r="CF277" s="83" t="s">
        <v>149</v>
      </c>
      <c r="CG277" s="83" t="s">
        <v>149</v>
      </c>
      <c r="CH277" s="83" t="s">
        <v>149</v>
      </c>
      <c r="CI277" s="83" t="s">
        <v>203</v>
      </c>
      <c r="CJ277" s="83" t="s">
        <v>149</v>
      </c>
      <c r="CK277" s="83" t="s">
        <v>149</v>
      </c>
      <c r="CL277" s="83" t="s">
        <v>149</v>
      </c>
      <c r="CM277" s="17" t="s">
        <v>149</v>
      </c>
      <c r="CN277" s="83" t="s">
        <v>149</v>
      </c>
      <c r="CO277" s="83" t="s">
        <v>149</v>
      </c>
      <c r="CP277" s="83" t="s">
        <v>149</v>
      </c>
      <c r="CQ277" s="83" t="s">
        <v>149</v>
      </c>
      <c r="CR277" s="83" t="s">
        <v>149</v>
      </c>
      <c r="CS277" s="83" t="s">
        <v>149</v>
      </c>
      <c r="CT277" s="83" t="s">
        <v>203</v>
      </c>
      <c r="CU277" s="83" t="s">
        <v>149</v>
      </c>
      <c r="CV277" s="83" t="s">
        <v>203</v>
      </c>
      <c r="CW277" s="83" t="s">
        <v>149</v>
      </c>
      <c r="CX277" s="83" t="s">
        <v>203</v>
      </c>
      <c r="CY277" s="83" t="s">
        <v>149</v>
      </c>
      <c r="CZ277" s="83" t="s">
        <v>203</v>
      </c>
      <c r="DA277" s="83" t="s">
        <v>149</v>
      </c>
      <c r="DB277" s="83" t="s">
        <v>203</v>
      </c>
      <c r="DC277" s="83" t="s">
        <v>149</v>
      </c>
      <c r="DD277" s="83" t="s">
        <v>149</v>
      </c>
      <c r="DE277" s="83" t="s">
        <v>149</v>
      </c>
      <c r="DF277" s="83" t="s">
        <v>203</v>
      </c>
      <c r="DG277" s="83" t="s">
        <v>149</v>
      </c>
      <c r="DH277" s="83" t="s">
        <v>203</v>
      </c>
      <c r="DI277" s="83" t="s">
        <v>149</v>
      </c>
      <c r="DJ277" s="83" t="s">
        <v>149</v>
      </c>
      <c r="DK277" s="83" t="s">
        <v>149</v>
      </c>
      <c r="DL277" s="83" t="s">
        <v>203</v>
      </c>
      <c r="DM277" s="17" t="s">
        <v>203</v>
      </c>
      <c r="DN277" s="83" t="s">
        <v>203</v>
      </c>
      <c r="DO277" s="83" t="s">
        <v>149</v>
      </c>
      <c r="DP277" s="83" t="s">
        <v>203</v>
      </c>
      <c r="DQ277" s="83" t="s">
        <v>149</v>
      </c>
      <c r="DR277" s="83" t="s">
        <v>149</v>
      </c>
      <c r="DS277" s="83" t="s">
        <v>160</v>
      </c>
      <c r="DT277" s="83" t="s">
        <v>149</v>
      </c>
      <c r="DU277" s="83" t="s">
        <v>149</v>
      </c>
      <c r="DV277" s="83" t="s">
        <v>149</v>
      </c>
      <c r="DW277" s="83" t="s">
        <v>149</v>
      </c>
      <c r="DX277" s="83" t="s">
        <v>149</v>
      </c>
      <c r="DY277" s="83" t="s">
        <v>203</v>
      </c>
      <c r="DZ277" s="17" t="s">
        <v>149</v>
      </c>
      <c r="EA277" s="17" t="s">
        <v>149</v>
      </c>
      <c r="EB277" s="17" t="s">
        <v>149</v>
      </c>
      <c r="EC277" s="83" t="s">
        <v>203</v>
      </c>
      <c r="ED277" s="83" t="s">
        <v>203</v>
      </c>
      <c r="EE277" s="83" t="s">
        <v>160</v>
      </c>
      <c r="EF277" s="17" t="s">
        <v>149</v>
      </c>
      <c r="EG277" s="83" t="s">
        <v>149</v>
      </c>
      <c r="EH277" s="83" t="s">
        <v>149</v>
      </c>
      <c r="EI277" s="83" t="s">
        <v>149</v>
      </c>
      <c r="EJ277" s="83" t="s">
        <v>149</v>
      </c>
      <c r="EK277" s="83" t="s">
        <v>149</v>
      </c>
      <c r="EL277" s="17" t="s">
        <v>1858</v>
      </c>
      <c r="EM277" s="17" t="s">
        <v>1859</v>
      </c>
      <c r="EN277" s="17" t="s">
        <v>1860</v>
      </c>
      <c r="EO277" s="17" t="s">
        <v>1861</v>
      </c>
      <c r="EP277" s="17" t="s">
        <v>1862</v>
      </c>
      <c r="EQ277" s="17" t="s">
        <v>1863</v>
      </c>
      <c r="ER277" s="17" t="s">
        <v>1864</v>
      </c>
      <c r="ES277" s="17" t="s">
        <v>1865</v>
      </c>
      <c r="ET277" s="15"/>
      <c r="EU277" s="15"/>
      <c r="EV277" s="15"/>
      <c r="EW277" s="15"/>
      <c r="EX277" s="15"/>
      <c r="EY277" s="15"/>
      <c r="EZ277" s="15"/>
      <c r="FA277" s="15"/>
      <c r="FB277" s="15"/>
      <c r="FC277" s="15"/>
      <c r="FD277" s="15"/>
      <c r="FE277" s="15"/>
      <c r="FF277" s="15"/>
      <c r="FG277" s="15"/>
      <c r="FH277" s="15"/>
      <c r="FI277" s="15"/>
      <c r="FJ277" s="15"/>
      <c r="FK277" s="15"/>
      <c r="FL277" s="15"/>
      <c r="FM277" s="15"/>
      <c r="FN277" s="15"/>
      <c r="FO277" s="15"/>
      <c r="FP277" s="15"/>
      <c r="FQ277" s="15"/>
      <c r="FR277" s="15"/>
      <c r="FS277" s="15"/>
      <c r="FT277" s="15"/>
      <c r="FU277" s="15"/>
      <c r="FV277" s="15"/>
      <c r="FW277" s="15"/>
      <c r="FX277" s="15"/>
      <c r="FY277" s="15"/>
      <c r="FZ277" s="15"/>
      <c r="GA277" s="15"/>
      <c r="GB277" s="15"/>
      <c r="GC277" s="15"/>
      <c r="GD277" s="15"/>
      <c r="GE277" s="15"/>
      <c r="GF277" s="15"/>
      <c r="GG277" s="15"/>
      <c r="GH277" s="15"/>
      <c r="GI277" s="15"/>
      <c r="GJ277" s="15"/>
      <c r="GK277" s="15"/>
      <c r="GL277" s="15"/>
      <c r="GM277" s="15"/>
      <c r="GN277" s="15"/>
      <c r="GO277" s="15"/>
      <c r="GP277" s="15"/>
      <c r="GQ277" s="15"/>
      <c r="GR277" s="15"/>
      <c r="GS277" s="15"/>
      <c r="GT277" s="15"/>
      <c r="GU277" s="15"/>
      <c r="GV277" s="15"/>
      <c r="GW277" s="15"/>
      <c r="GX277" s="15"/>
      <c r="GY277" s="15"/>
      <c r="GZ277" s="15"/>
      <c r="HA277" s="15"/>
      <c r="HB277" s="15"/>
      <c r="HC277" s="15"/>
      <c r="HD277" s="15"/>
      <c r="HE277" s="15"/>
      <c r="HF277" s="15"/>
      <c r="HG277" s="15"/>
      <c r="HH277" s="15"/>
      <c r="HI277" s="15"/>
      <c r="HJ277" s="15"/>
      <c r="HK277" s="15"/>
      <c r="HL277" s="15"/>
      <c r="HM277" s="15"/>
      <c r="HN277" s="15"/>
      <c r="HO277" s="15"/>
      <c r="HP277" s="15"/>
      <c r="HQ277" s="15"/>
      <c r="HR277" s="15"/>
      <c r="HS277" s="15"/>
      <c r="HT277" s="15"/>
      <c r="HU277" s="15"/>
      <c r="HV277" s="15"/>
      <c r="HW277" s="15"/>
      <c r="HX277" s="15"/>
      <c r="HY277" s="15"/>
      <c r="HZ277" s="15"/>
    </row>
    <row r="278" spans="1:234" s="25" customFormat="1" ht="15.75" customHeight="1" x14ac:dyDescent="0.35">
      <c r="A278" s="34">
        <v>276</v>
      </c>
      <c r="B278" s="17" t="s">
        <v>1866</v>
      </c>
      <c r="C278" s="82" t="s">
        <v>1867</v>
      </c>
      <c r="D278" s="17" t="s">
        <v>846</v>
      </c>
      <c r="E278" s="17" t="s">
        <v>1832</v>
      </c>
      <c r="F278" s="17">
        <v>60</v>
      </c>
      <c r="G278" s="17">
        <v>5</v>
      </c>
      <c r="H278" s="17" t="s">
        <v>157</v>
      </c>
      <c r="I278" s="17" t="s">
        <v>210</v>
      </c>
      <c r="J278" s="59">
        <v>7500000</v>
      </c>
      <c r="K278" s="59">
        <v>6000000</v>
      </c>
      <c r="L278" s="17" t="s">
        <v>173</v>
      </c>
      <c r="M278" s="17" t="s">
        <v>147</v>
      </c>
      <c r="N278" s="17">
        <v>264</v>
      </c>
      <c r="O278" s="17" t="s">
        <v>1405</v>
      </c>
      <c r="P278" s="17" t="s">
        <v>1868</v>
      </c>
      <c r="Q278" s="17" t="s">
        <v>1857</v>
      </c>
      <c r="R278" s="83" t="s">
        <v>149</v>
      </c>
      <c r="S278" s="83" t="s">
        <v>203</v>
      </c>
      <c r="T278" s="83" t="s">
        <v>149</v>
      </c>
      <c r="U278" s="83" t="s">
        <v>149</v>
      </c>
      <c r="V278" s="83" t="s">
        <v>149</v>
      </c>
      <c r="W278" s="83" t="s">
        <v>203</v>
      </c>
      <c r="X278" s="83" t="s">
        <v>149</v>
      </c>
      <c r="Y278" s="83" t="s">
        <v>149</v>
      </c>
      <c r="Z278" s="83" t="s">
        <v>203</v>
      </c>
      <c r="AA278" s="83" t="s">
        <v>149</v>
      </c>
      <c r="AB278" s="83" t="s">
        <v>149</v>
      </c>
      <c r="AC278" s="83" t="s">
        <v>149</v>
      </c>
      <c r="AD278" s="83" t="s">
        <v>149</v>
      </c>
      <c r="AE278" s="83" t="s">
        <v>149</v>
      </c>
      <c r="AF278" s="83" t="s">
        <v>203</v>
      </c>
      <c r="AG278" s="83" t="s">
        <v>149</v>
      </c>
      <c r="AH278" s="83" t="s">
        <v>149</v>
      </c>
      <c r="AI278" s="83" t="s">
        <v>160</v>
      </c>
      <c r="AJ278" s="83" t="s">
        <v>160</v>
      </c>
      <c r="AK278" s="83" t="s">
        <v>149</v>
      </c>
      <c r="AL278" s="83" t="s">
        <v>203</v>
      </c>
      <c r="AM278" s="83" t="s">
        <v>203</v>
      </c>
      <c r="AN278" s="83" t="s">
        <v>149</v>
      </c>
      <c r="AO278" s="17" t="s">
        <v>148</v>
      </c>
      <c r="AP278" s="17" t="s">
        <v>149</v>
      </c>
      <c r="AQ278" s="17" t="s">
        <v>149</v>
      </c>
      <c r="AR278" s="17" t="s">
        <v>160</v>
      </c>
      <c r="AS278" s="17" t="s">
        <v>160</v>
      </c>
      <c r="AT278" s="83" t="s">
        <v>149</v>
      </c>
      <c r="AU278" s="83" t="s">
        <v>149</v>
      </c>
      <c r="AV278" s="187" t="s">
        <v>149</v>
      </c>
      <c r="AW278" s="17" t="s">
        <v>148</v>
      </c>
      <c r="AX278" s="83" t="s">
        <v>149</v>
      </c>
      <c r="AY278" s="83" t="s">
        <v>149</v>
      </c>
      <c r="AZ278" s="83" t="s">
        <v>203</v>
      </c>
      <c r="BA278" s="83" t="s">
        <v>149</v>
      </c>
      <c r="BB278" s="83" t="s">
        <v>149</v>
      </c>
      <c r="BC278" s="15" t="s">
        <v>159</v>
      </c>
      <c r="BD278" s="83" t="s">
        <v>203</v>
      </c>
      <c r="BE278" s="83" t="s">
        <v>149</v>
      </c>
      <c r="BF278" s="83" t="s">
        <v>149</v>
      </c>
      <c r="BG278" s="83" t="s">
        <v>203</v>
      </c>
      <c r="BH278" s="83" t="s">
        <v>149</v>
      </c>
      <c r="BI278" s="83" t="s">
        <v>149</v>
      </c>
      <c r="BJ278" s="17" t="s">
        <v>203</v>
      </c>
      <c r="BK278" s="17" t="s">
        <v>149</v>
      </c>
      <c r="BL278" s="83" t="s">
        <v>149</v>
      </c>
      <c r="BM278" s="83" t="s">
        <v>203</v>
      </c>
      <c r="BN278" s="83" t="s">
        <v>149</v>
      </c>
      <c r="BO278" s="83" t="s">
        <v>160</v>
      </c>
      <c r="BP278" s="83" t="s">
        <v>149</v>
      </c>
      <c r="BQ278" s="83" t="s">
        <v>149</v>
      </c>
      <c r="BR278" s="83" t="s">
        <v>160</v>
      </c>
      <c r="BS278" s="83" t="s">
        <v>160</v>
      </c>
      <c r="BT278" s="17" t="s">
        <v>149</v>
      </c>
      <c r="BU278" s="83" t="s">
        <v>149</v>
      </c>
      <c r="BV278" s="83" t="s">
        <v>149</v>
      </c>
      <c r="BW278" s="83" t="s">
        <v>203</v>
      </c>
      <c r="BX278" s="83" t="s">
        <v>203</v>
      </c>
      <c r="BY278" s="83" t="s">
        <v>203</v>
      </c>
      <c r="BZ278" s="83" t="s">
        <v>149</v>
      </c>
      <c r="CA278" s="83" t="s">
        <v>149</v>
      </c>
      <c r="CB278" s="83" t="s">
        <v>203</v>
      </c>
      <c r="CC278" s="83" t="s">
        <v>149</v>
      </c>
      <c r="CD278" s="83" t="s">
        <v>149</v>
      </c>
      <c r="CE278" s="83" t="s">
        <v>149</v>
      </c>
      <c r="CF278" s="83" t="s">
        <v>160</v>
      </c>
      <c r="CG278" s="83" t="s">
        <v>203</v>
      </c>
      <c r="CH278" s="83" t="s">
        <v>203</v>
      </c>
      <c r="CI278" s="83" t="s">
        <v>149</v>
      </c>
      <c r="CJ278" s="83" t="s">
        <v>203</v>
      </c>
      <c r="CK278" s="83" t="s">
        <v>149</v>
      </c>
      <c r="CL278" s="83" t="s">
        <v>149</v>
      </c>
      <c r="CM278" s="17" t="s">
        <v>149</v>
      </c>
      <c r="CN278" s="83" t="s">
        <v>149</v>
      </c>
      <c r="CO278" s="83" t="s">
        <v>160</v>
      </c>
      <c r="CP278" s="83" t="s">
        <v>160</v>
      </c>
      <c r="CQ278" s="83" t="s">
        <v>203</v>
      </c>
      <c r="CR278" s="83" t="s">
        <v>203</v>
      </c>
      <c r="CS278" s="83" t="s">
        <v>149</v>
      </c>
      <c r="CT278" s="83" t="s">
        <v>203</v>
      </c>
      <c r="CU278" s="83" t="s">
        <v>149</v>
      </c>
      <c r="CV278" s="83" t="s">
        <v>203</v>
      </c>
      <c r="CW278" s="83" t="s">
        <v>149</v>
      </c>
      <c r="CX278" s="83" t="s">
        <v>203</v>
      </c>
      <c r="CY278" s="83" t="s">
        <v>149</v>
      </c>
      <c r="CZ278" s="83" t="s">
        <v>203</v>
      </c>
      <c r="DA278" s="83" t="s">
        <v>203</v>
      </c>
      <c r="DB278" s="83" t="s">
        <v>203</v>
      </c>
      <c r="DC278" s="83" t="s">
        <v>149</v>
      </c>
      <c r="DD278" s="83" t="s">
        <v>149</v>
      </c>
      <c r="DE278" s="83" t="s">
        <v>149</v>
      </c>
      <c r="DF278" s="83" t="s">
        <v>149</v>
      </c>
      <c r="DG278" s="83" t="s">
        <v>203</v>
      </c>
      <c r="DH278" s="83" t="s">
        <v>203</v>
      </c>
      <c r="DI278" s="83" t="s">
        <v>149</v>
      </c>
      <c r="DJ278" s="83" t="s">
        <v>149</v>
      </c>
      <c r="DK278" s="83" t="s">
        <v>160</v>
      </c>
      <c r="DL278" s="83" t="s">
        <v>149</v>
      </c>
      <c r="DM278" s="17" t="s">
        <v>149</v>
      </c>
      <c r="DN278" s="83" t="s">
        <v>149</v>
      </c>
      <c r="DO278" s="83" t="s">
        <v>203</v>
      </c>
      <c r="DP278" s="83" t="s">
        <v>203</v>
      </c>
      <c r="DQ278" s="83" t="s">
        <v>203</v>
      </c>
      <c r="DR278" s="83" t="s">
        <v>203</v>
      </c>
      <c r="DS278" s="83" t="s">
        <v>149</v>
      </c>
      <c r="DT278" s="83" t="s">
        <v>149</v>
      </c>
      <c r="DU278" s="83" t="s">
        <v>203</v>
      </c>
      <c r="DV278" s="83" t="s">
        <v>149</v>
      </c>
      <c r="DW278" s="83" t="s">
        <v>203</v>
      </c>
      <c r="DX278" s="83" t="s">
        <v>149</v>
      </c>
      <c r="DY278" s="83" t="s">
        <v>203</v>
      </c>
      <c r="DZ278" s="17" t="s">
        <v>149</v>
      </c>
      <c r="EA278" s="17" t="s">
        <v>203</v>
      </c>
      <c r="EB278" s="17" t="s">
        <v>160</v>
      </c>
      <c r="EC278" s="83" t="s">
        <v>149</v>
      </c>
      <c r="ED278" s="83" t="s">
        <v>149</v>
      </c>
      <c r="EE278" s="83" t="s">
        <v>160</v>
      </c>
      <c r="EF278" s="17" t="s">
        <v>149</v>
      </c>
      <c r="EG278" s="83" t="s">
        <v>149</v>
      </c>
      <c r="EH278" s="83" t="s">
        <v>203</v>
      </c>
      <c r="EI278" s="83" t="s">
        <v>149</v>
      </c>
      <c r="EJ278" s="83" t="s">
        <v>203</v>
      </c>
      <c r="EK278" s="83" t="s">
        <v>149</v>
      </c>
      <c r="EL278" s="17" t="s">
        <v>1869</v>
      </c>
      <c r="EM278" s="17" t="s">
        <v>1870</v>
      </c>
      <c r="EN278" s="17" t="s">
        <v>1871</v>
      </c>
      <c r="EO278" s="17" t="s">
        <v>1872</v>
      </c>
      <c r="EP278" s="83" t="s">
        <v>1873</v>
      </c>
      <c r="EQ278" s="17" t="s">
        <v>1874</v>
      </c>
      <c r="ER278" s="17" t="s">
        <v>1875</v>
      </c>
      <c r="ES278" s="17" t="s">
        <v>1876</v>
      </c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/>
      <c r="FF278" s="15"/>
      <c r="FG278" s="15"/>
      <c r="FH278" s="15"/>
      <c r="FI278" s="15"/>
      <c r="FJ278" s="15"/>
      <c r="FK278" s="15"/>
      <c r="FL278" s="15"/>
      <c r="FM278" s="15"/>
      <c r="FN278" s="15"/>
      <c r="FO278" s="15"/>
      <c r="FP278" s="15"/>
      <c r="FQ278" s="15"/>
      <c r="FR278" s="15"/>
      <c r="FS278" s="15"/>
      <c r="FT278" s="15"/>
      <c r="FU278" s="15"/>
      <c r="FV278" s="15"/>
      <c r="FW278" s="15"/>
      <c r="FX278" s="15"/>
      <c r="FY278" s="15"/>
      <c r="FZ278" s="15"/>
      <c r="GA278" s="15"/>
      <c r="GB278" s="15"/>
      <c r="GC278" s="15"/>
      <c r="GD278" s="15"/>
      <c r="GE278" s="15"/>
      <c r="GF278" s="15"/>
      <c r="GG278" s="15"/>
      <c r="GH278" s="15"/>
      <c r="GI278" s="15"/>
      <c r="GJ278" s="15"/>
      <c r="GK278" s="15"/>
      <c r="GL278" s="15"/>
      <c r="GM278" s="15"/>
      <c r="GN278" s="15"/>
      <c r="GO278" s="15"/>
      <c r="GP278" s="15"/>
      <c r="GQ278" s="15"/>
      <c r="GR278" s="15"/>
      <c r="GS278" s="15"/>
      <c r="GT278" s="15"/>
      <c r="GU278" s="15"/>
      <c r="GV278" s="15"/>
      <c r="GW278" s="15"/>
      <c r="GX278" s="15"/>
      <c r="GY278" s="15"/>
      <c r="GZ278" s="15"/>
      <c r="HA278" s="15"/>
      <c r="HB278" s="15"/>
      <c r="HC278" s="15"/>
      <c r="HD278" s="15"/>
      <c r="HE278" s="15"/>
      <c r="HF278" s="15"/>
      <c r="HG278" s="15"/>
      <c r="HH278" s="15"/>
      <c r="HI278" s="15"/>
      <c r="HJ278" s="15"/>
      <c r="HK278" s="15"/>
      <c r="HL278" s="15"/>
      <c r="HM278" s="15"/>
      <c r="HN278" s="15"/>
      <c r="HO278" s="15"/>
      <c r="HP278" s="15"/>
      <c r="HQ278" s="15"/>
      <c r="HR278" s="15"/>
      <c r="HS278" s="15"/>
      <c r="HT278" s="15"/>
      <c r="HU278" s="15"/>
      <c r="HV278" s="15"/>
      <c r="HW278" s="15"/>
      <c r="HX278" s="15"/>
      <c r="HY278" s="15"/>
      <c r="HZ278" s="15"/>
    </row>
    <row r="279" spans="1:234" s="25" customFormat="1" ht="15.75" customHeight="1" x14ac:dyDescent="0.35">
      <c r="A279" s="34">
        <v>277</v>
      </c>
      <c r="B279" s="17" t="s">
        <v>1877</v>
      </c>
      <c r="C279" s="82" t="s">
        <v>1878</v>
      </c>
      <c r="D279" s="17" t="s">
        <v>846</v>
      </c>
      <c r="E279" s="17" t="s">
        <v>1879</v>
      </c>
      <c r="F279" s="17">
        <v>55</v>
      </c>
      <c r="G279" s="17">
        <v>4</v>
      </c>
      <c r="H279" s="17" t="s">
        <v>157</v>
      </c>
      <c r="I279" s="17" t="s">
        <v>158</v>
      </c>
      <c r="J279" s="59">
        <v>7500000</v>
      </c>
      <c r="K279" s="59">
        <v>7000000</v>
      </c>
      <c r="L279" s="17" t="s">
        <v>173</v>
      </c>
      <c r="M279" s="17" t="s">
        <v>147</v>
      </c>
      <c r="N279" s="17">
        <v>264</v>
      </c>
      <c r="O279" s="17" t="s">
        <v>1405</v>
      </c>
      <c r="P279" s="17" t="s">
        <v>1142</v>
      </c>
      <c r="Q279" s="17" t="s">
        <v>1857</v>
      </c>
      <c r="R279" s="83" t="s">
        <v>149</v>
      </c>
      <c r="S279" s="83" t="s">
        <v>203</v>
      </c>
      <c r="T279" s="83" t="s">
        <v>149</v>
      </c>
      <c r="U279" s="83" t="s">
        <v>203</v>
      </c>
      <c r="V279" s="83" t="s">
        <v>149</v>
      </c>
      <c r="W279" s="83" t="s">
        <v>203</v>
      </c>
      <c r="X279" s="83" t="s">
        <v>149</v>
      </c>
      <c r="Y279" s="83" t="s">
        <v>203</v>
      </c>
      <c r="Z279" s="83" t="s">
        <v>149</v>
      </c>
      <c r="AA279" s="83" t="s">
        <v>149</v>
      </c>
      <c r="AB279" s="83" t="s">
        <v>149</v>
      </c>
      <c r="AC279" s="83" t="s">
        <v>149</v>
      </c>
      <c r="AD279" s="83" t="s">
        <v>149</v>
      </c>
      <c r="AE279" s="83" t="s">
        <v>203</v>
      </c>
      <c r="AF279" s="83" t="s">
        <v>203</v>
      </c>
      <c r="AG279" s="83" t="s">
        <v>160</v>
      </c>
      <c r="AH279" s="83" t="s">
        <v>149</v>
      </c>
      <c r="AI279" s="83" t="s">
        <v>149</v>
      </c>
      <c r="AJ279" s="83" t="s">
        <v>160</v>
      </c>
      <c r="AK279" s="83" t="s">
        <v>149</v>
      </c>
      <c r="AL279" s="83" t="s">
        <v>203</v>
      </c>
      <c r="AM279" s="83" t="s">
        <v>149</v>
      </c>
      <c r="AN279" s="83" t="s">
        <v>203</v>
      </c>
      <c r="AO279" s="17" t="s">
        <v>149</v>
      </c>
      <c r="AP279" s="17" t="s">
        <v>149</v>
      </c>
      <c r="AQ279" s="17" t="s">
        <v>149</v>
      </c>
      <c r="AR279" s="17" t="s">
        <v>149</v>
      </c>
      <c r="AS279" s="17" t="s">
        <v>149</v>
      </c>
      <c r="AT279" s="83" t="s">
        <v>149</v>
      </c>
      <c r="AU279" s="83" t="s">
        <v>203</v>
      </c>
      <c r="AV279" s="83" t="s">
        <v>203</v>
      </c>
      <c r="AW279" s="17" t="s">
        <v>149</v>
      </c>
      <c r="AX279" s="83" t="s">
        <v>149</v>
      </c>
      <c r="AY279" s="83" t="s">
        <v>203</v>
      </c>
      <c r="AZ279" s="83" t="s">
        <v>149</v>
      </c>
      <c r="BA279" s="83" t="s">
        <v>149</v>
      </c>
      <c r="BB279" s="83" t="s">
        <v>203</v>
      </c>
      <c r="BC279" s="15" t="s">
        <v>159</v>
      </c>
      <c r="BD279" s="83" t="s">
        <v>149</v>
      </c>
      <c r="BE279" s="83" t="s">
        <v>203</v>
      </c>
      <c r="BF279" s="83" t="s">
        <v>149</v>
      </c>
      <c r="BG279" s="83" t="s">
        <v>149</v>
      </c>
      <c r="BH279" s="83" t="s">
        <v>203</v>
      </c>
      <c r="BI279" s="83" t="s">
        <v>149</v>
      </c>
      <c r="BJ279" s="17" t="s">
        <v>149</v>
      </c>
      <c r="BK279" s="17" t="s">
        <v>203</v>
      </c>
      <c r="BL279" s="83" t="s">
        <v>149</v>
      </c>
      <c r="BM279" s="83" t="s">
        <v>203</v>
      </c>
      <c r="BN279" s="83" t="s">
        <v>149</v>
      </c>
      <c r="BO279" s="83" t="s">
        <v>149</v>
      </c>
      <c r="BP279" s="83" t="s">
        <v>149</v>
      </c>
      <c r="BQ279" s="83" t="s">
        <v>791</v>
      </c>
      <c r="BR279" s="83" t="s">
        <v>149</v>
      </c>
      <c r="BS279" s="83" t="s">
        <v>844</v>
      </c>
      <c r="BT279" s="17" t="s">
        <v>1880</v>
      </c>
      <c r="BU279" s="83" t="s">
        <v>149</v>
      </c>
      <c r="BV279" s="83" t="s">
        <v>149</v>
      </c>
      <c r="BW279" s="83" t="s">
        <v>149</v>
      </c>
      <c r="BX279" s="83" t="s">
        <v>203</v>
      </c>
      <c r="BY279" s="83" t="s">
        <v>149</v>
      </c>
      <c r="BZ279" s="83" t="s">
        <v>149</v>
      </c>
      <c r="CA279" s="83" t="s">
        <v>203</v>
      </c>
      <c r="CB279" s="83" t="s">
        <v>149</v>
      </c>
      <c r="CC279" s="83" t="s">
        <v>203</v>
      </c>
      <c r="CD279" s="83" t="s">
        <v>149</v>
      </c>
      <c r="CE279" s="83" t="s">
        <v>149</v>
      </c>
      <c r="CF279" s="83" t="s">
        <v>149</v>
      </c>
      <c r="CG279" s="83" t="s">
        <v>149</v>
      </c>
      <c r="CH279" s="83" t="s">
        <v>203</v>
      </c>
      <c r="CI279" s="83" t="s">
        <v>149</v>
      </c>
      <c r="CJ279" s="83" t="s">
        <v>149</v>
      </c>
      <c r="CK279" s="83" t="s">
        <v>203</v>
      </c>
      <c r="CL279" s="83" t="s">
        <v>149</v>
      </c>
      <c r="CM279" s="17" t="s">
        <v>203</v>
      </c>
      <c r="CN279" s="83" t="s">
        <v>149</v>
      </c>
      <c r="CO279" s="83" t="s">
        <v>149</v>
      </c>
      <c r="CP279" s="83" t="s">
        <v>149</v>
      </c>
      <c r="CQ279" s="83" t="s">
        <v>149</v>
      </c>
      <c r="CR279" s="83" t="s">
        <v>203</v>
      </c>
      <c r="CS279" s="83" t="s">
        <v>203</v>
      </c>
      <c r="CT279" s="83" t="s">
        <v>149</v>
      </c>
      <c r="CU279" s="83" t="s">
        <v>149</v>
      </c>
      <c r="CV279" s="83" t="s">
        <v>203</v>
      </c>
      <c r="CW279" s="83" t="s">
        <v>149</v>
      </c>
      <c r="CX279" s="83" t="s">
        <v>149</v>
      </c>
      <c r="CY279" s="83" t="s">
        <v>149</v>
      </c>
      <c r="CZ279" s="83" t="s">
        <v>149</v>
      </c>
      <c r="DA279" s="83" t="s">
        <v>203</v>
      </c>
      <c r="DB279" s="83" t="s">
        <v>149</v>
      </c>
      <c r="DC279" s="83" t="s">
        <v>149</v>
      </c>
      <c r="DD279" s="83" t="s">
        <v>149</v>
      </c>
      <c r="DE279" s="83" t="s">
        <v>203</v>
      </c>
      <c r="DF279" s="83" t="s">
        <v>149</v>
      </c>
      <c r="DG279" s="83" t="s">
        <v>149</v>
      </c>
      <c r="DH279" s="83" t="s">
        <v>149</v>
      </c>
      <c r="DI279" s="83" t="s">
        <v>149</v>
      </c>
      <c r="DJ279" s="83" t="s">
        <v>149</v>
      </c>
      <c r="DK279" s="83" t="s">
        <v>149</v>
      </c>
      <c r="DL279" s="83" t="s">
        <v>149</v>
      </c>
      <c r="DM279" s="17" t="s">
        <v>203</v>
      </c>
      <c r="DN279" s="83" t="s">
        <v>203</v>
      </c>
      <c r="DO279" s="83" t="s">
        <v>203</v>
      </c>
      <c r="DP279" s="83" t="s">
        <v>203</v>
      </c>
      <c r="DQ279" s="83" t="s">
        <v>149</v>
      </c>
      <c r="DR279" s="83" t="s">
        <v>203</v>
      </c>
      <c r="DS279" s="83" t="s">
        <v>149</v>
      </c>
      <c r="DT279" s="83" t="s">
        <v>149</v>
      </c>
      <c r="DU279" s="83" t="s">
        <v>149</v>
      </c>
      <c r="DV279" s="83" t="s">
        <v>149</v>
      </c>
      <c r="DW279" s="83" t="s">
        <v>203</v>
      </c>
      <c r="DX279" s="83" t="s">
        <v>149</v>
      </c>
      <c r="DY279" s="83" t="s">
        <v>149</v>
      </c>
      <c r="DZ279" s="17" t="s">
        <v>149</v>
      </c>
      <c r="EA279" s="17" t="s">
        <v>203</v>
      </c>
      <c r="EB279" s="17" t="s">
        <v>149</v>
      </c>
      <c r="EC279" s="83" t="s">
        <v>149</v>
      </c>
      <c r="ED279" s="83" t="s">
        <v>203</v>
      </c>
      <c r="EE279" s="83" t="s">
        <v>149</v>
      </c>
      <c r="EF279" s="17" t="s">
        <v>149</v>
      </c>
      <c r="EG279" s="83" t="s">
        <v>160</v>
      </c>
      <c r="EH279" s="83" t="s">
        <v>149</v>
      </c>
      <c r="EI279" s="83" t="s">
        <v>203</v>
      </c>
      <c r="EJ279" s="83" t="s">
        <v>149</v>
      </c>
      <c r="EK279" s="83" t="s">
        <v>203</v>
      </c>
      <c r="EL279" s="17" t="s">
        <v>1881</v>
      </c>
      <c r="EM279" s="17" t="s">
        <v>1882</v>
      </c>
      <c r="EN279" s="17" t="s">
        <v>1883</v>
      </c>
      <c r="EO279" s="17" t="s">
        <v>1884</v>
      </c>
      <c r="EP279" s="17" t="s">
        <v>1885</v>
      </c>
      <c r="EQ279" s="17" t="s">
        <v>1886</v>
      </c>
      <c r="ER279" s="17" t="s">
        <v>1887</v>
      </c>
      <c r="ES279" s="17" t="s">
        <v>1888</v>
      </c>
      <c r="ET279" s="15"/>
      <c r="EU279" s="15"/>
      <c r="EV279" s="15"/>
      <c r="EW279" s="15"/>
      <c r="EX279" s="15"/>
      <c r="EY279" s="15"/>
      <c r="EZ279" s="15"/>
      <c r="FA279" s="15"/>
      <c r="FB279" s="15"/>
      <c r="FC279" s="15"/>
      <c r="FD279" s="15"/>
      <c r="FE279" s="15"/>
      <c r="FF279" s="15"/>
      <c r="FG279" s="15"/>
      <c r="FH279" s="15"/>
      <c r="FI279" s="15"/>
      <c r="FJ279" s="15"/>
      <c r="FK279" s="15"/>
      <c r="FL279" s="15"/>
      <c r="FM279" s="15"/>
      <c r="FN279" s="15"/>
      <c r="FO279" s="15"/>
      <c r="FP279" s="15"/>
      <c r="FQ279" s="15"/>
      <c r="FR279" s="15"/>
      <c r="FS279" s="15"/>
      <c r="FT279" s="15"/>
      <c r="FU279" s="15"/>
      <c r="FV279" s="15"/>
      <c r="FW279" s="15"/>
      <c r="FX279" s="15"/>
      <c r="FY279" s="15"/>
      <c r="FZ279" s="15"/>
      <c r="GA279" s="15"/>
      <c r="GB279" s="15"/>
      <c r="GC279" s="15"/>
      <c r="GD279" s="15"/>
      <c r="GE279" s="15"/>
      <c r="GF279" s="15"/>
      <c r="GG279" s="15"/>
      <c r="GH279" s="15"/>
      <c r="GI279" s="15"/>
      <c r="GJ279" s="15"/>
      <c r="GK279" s="15"/>
      <c r="GL279" s="15"/>
      <c r="GM279" s="15"/>
      <c r="GN279" s="15"/>
      <c r="GO279" s="15"/>
      <c r="GP279" s="15"/>
      <c r="GQ279" s="15"/>
      <c r="GR279" s="15"/>
      <c r="GS279" s="15"/>
      <c r="GT279" s="15"/>
      <c r="GU279" s="15"/>
      <c r="GV279" s="15"/>
      <c r="GW279" s="15"/>
      <c r="GX279" s="15"/>
      <c r="GY279" s="15"/>
      <c r="GZ279" s="15"/>
      <c r="HA279" s="15"/>
      <c r="HB279" s="15"/>
      <c r="HC279" s="15"/>
      <c r="HD279" s="15"/>
      <c r="HE279" s="15"/>
      <c r="HF279" s="15"/>
      <c r="HG279" s="15"/>
      <c r="HH279" s="15"/>
      <c r="HI279" s="15"/>
      <c r="HJ279" s="15"/>
      <c r="HK279" s="15"/>
      <c r="HL279" s="15"/>
      <c r="HM279" s="15"/>
      <c r="HN279" s="15"/>
      <c r="HO279" s="15"/>
      <c r="HP279" s="15"/>
      <c r="HQ279" s="15"/>
      <c r="HR279" s="15"/>
      <c r="HS279" s="15"/>
      <c r="HT279" s="15"/>
      <c r="HU279" s="15"/>
      <c r="HV279" s="15"/>
      <c r="HW279" s="15"/>
      <c r="HX279" s="15"/>
      <c r="HY279" s="15"/>
      <c r="HZ279" s="15"/>
    </row>
    <row r="280" spans="1:234" s="25" customFormat="1" ht="15.75" customHeight="1" x14ac:dyDescent="0.35">
      <c r="A280" s="34">
        <v>278</v>
      </c>
      <c r="B280" s="17" t="s">
        <v>1889</v>
      </c>
      <c r="C280" s="82" t="s">
        <v>1890</v>
      </c>
      <c r="D280" s="17" t="s">
        <v>846</v>
      </c>
      <c r="E280" s="17" t="s">
        <v>1879</v>
      </c>
      <c r="F280" s="17">
        <v>43</v>
      </c>
      <c r="G280" s="17">
        <v>5</v>
      </c>
      <c r="H280" s="17" t="s">
        <v>157</v>
      </c>
      <c r="I280" s="17" t="s">
        <v>172</v>
      </c>
      <c r="J280" s="59">
        <v>8500000</v>
      </c>
      <c r="K280" s="59">
        <v>7500000</v>
      </c>
      <c r="L280" s="17" t="s">
        <v>173</v>
      </c>
      <c r="M280" s="17" t="s">
        <v>147</v>
      </c>
      <c r="N280" s="17">
        <v>264</v>
      </c>
      <c r="O280" s="17" t="s">
        <v>212</v>
      </c>
      <c r="P280" s="17" t="s">
        <v>1142</v>
      </c>
      <c r="Q280" s="17" t="s">
        <v>1857</v>
      </c>
      <c r="R280" s="83" t="s">
        <v>149</v>
      </c>
      <c r="S280" s="83" t="s">
        <v>203</v>
      </c>
      <c r="T280" s="83" t="s">
        <v>149</v>
      </c>
      <c r="U280" s="83" t="s">
        <v>203</v>
      </c>
      <c r="V280" s="83" t="s">
        <v>149</v>
      </c>
      <c r="W280" s="83" t="s">
        <v>203</v>
      </c>
      <c r="X280" s="83" t="s">
        <v>149</v>
      </c>
      <c r="Y280" s="83" t="s">
        <v>203</v>
      </c>
      <c r="Z280" s="83" t="s">
        <v>149</v>
      </c>
      <c r="AA280" s="83" t="s">
        <v>203</v>
      </c>
      <c r="AB280" s="83" t="s">
        <v>149</v>
      </c>
      <c r="AC280" s="83" t="s">
        <v>160</v>
      </c>
      <c r="AD280" s="83" t="s">
        <v>149</v>
      </c>
      <c r="AE280" s="83" t="s">
        <v>203</v>
      </c>
      <c r="AF280" s="83" t="s">
        <v>149</v>
      </c>
      <c r="AG280" s="83" t="s">
        <v>160</v>
      </c>
      <c r="AH280" s="83" t="s">
        <v>149</v>
      </c>
      <c r="AI280" s="83" t="s">
        <v>160</v>
      </c>
      <c r="AJ280" s="83" t="s">
        <v>149</v>
      </c>
      <c r="AK280" s="83" t="s">
        <v>203</v>
      </c>
      <c r="AL280" s="83" t="s">
        <v>149</v>
      </c>
      <c r="AM280" s="83" t="s">
        <v>203</v>
      </c>
      <c r="AN280" s="83" t="s">
        <v>1891</v>
      </c>
      <c r="AO280" s="17" t="s">
        <v>149</v>
      </c>
      <c r="AP280" s="17" t="s">
        <v>203</v>
      </c>
      <c r="AQ280" s="17" t="s">
        <v>149</v>
      </c>
      <c r="AR280" s="17" t="s">
        <v>160</v>
      </c>
      <c r="AS280" s="17" t="s">
        <v>149</v>
      </c>
      <c r="AT280" s="83" t="s">
        <v>203</v>
      </c>
      <c r="AU280" s="83" t="s">
        <v>149</v>
      </c>
      <c r="AV280" s="83" t="s">
        <v>203</v>
      </c>
      <c r="AW280" s="17" t="s">
        <v>149</v>
      </c>
      <c r="AX280" s="83" t="s">
        <v>203</v>
      </c>
      <c r="AY280" s="83" t="s">
        <v>149</v>
      </c>
      <c r="AZ280" s="83" t="s">
        <v>203</v>
      </c>
      <c r="BA280" s="83" t="s">
        <v>149</v>
      </c>
      <c r="BB280" s="83" t="s">
        <v>203</v>
      </c>
      <c r="BC280" s="15" t="s">
        <v>159</v>
      </c>
      <c r="BD280" s="83" t="s">
        <v>149</v>
      </c>
      <c r="BE280" s="83" t="s">
        <v>203</v>
      </c>
      <c r="BF280" s="83" t="s">
        <v>149</v>
      </c>
      <c r="BG280" s="83" t="s">
        <v>149</v>
      </c>
      <c r="BH280" s="83" t="s">
        <v>203</v>
      </c>
      <c r="BI280" s="83" t="s">
        <v>149</v>
      </c>
      <c r="BJ280" s="17" t="s">
        <v>149</v>
      </c>
      <c r="BK280" s="17" t="s">
        <v>203</v>
      </c>
      <c r="BL280" s="83" t="s">
        <v>149</v>
      </c>
      <c r="BM280" s="83" t="s">
        <v>203</v>
      </c>
      <c r="BN280" s="83" t="s">
        <v>203</v>
      </c>
      <c r="BO280" s="83" t="s">
        <v>149</v>
      </c>
      <c r="BP280" s="83" t="s">
        <v>791</v>
      </c>
      <c r="BQ280" s="83" t="s">
        <v>149</v>
      </c>
      <c r="BR280" s="83" t="s">
        <v>791</v>
      </c>
      <c r="BS280" s="83" t="s">
        <v>149</v>
      </c>
      <c r="BT280" s="17" t="s">
        <v>160</v>
      </c>
      <c r="BU280" s="83" t="s">
        <v>149</v>
      </c>
      <c r="BV280" s="83" t="s">
        <v>203</v>
      </c>
      <c r="BW280" s="83" t="s">
        <v>149</v>
      </c>
      <c r="BX280" s="83" t="s">
        <v>203</v>
      </c>
      <c r="BY280" s="83" t="s">
        <v>149</v>
      </c>
      <c r="BZ280" s="83" t="s">
        <v>203</v>
      </c>
      <c r="CA280" s="83" t="s">
        <v>149</v>
      </c>
      <c r="CB280" s="83" t="s">
        <v>203</v>
      </c>
      <c r="CC280" s="83" t="s">
        <v>149</v>
      </c>
      <c r="CD280" s="83" t="s">
        <v>203</v>
      </c>
      <c r="CE280" s="83" t="s">
        <v>203</v>
      </c>
      <c r="CF280" s="83" t="s">
        <v>160</v>
      </c>
      <c r="CG280" s="83" t="s">
        <v>203</v>
      </c>
      <c r="CH280" s="83" t="s">
        <v>149</v>
      </c>
      <c r="CI280" s="83" t="s">
        <v>203</v>
      </c>
      <c r="CJ280" s="83" t="s">
        <v>149</v>
      </c>
      <c r="CK280" s="83" t="s">
        <v>149</v>
      </c>
      <c r="CL280" s="83" t="s">
        <v>203</v>
      </c>
      <c r="CM280" s="17" t="s">
        <v>149</v>
      </c>
      <c r="CN280" s="83" t="s">
        <v>160</v>
      </c>
      <c r="CO280" s="83" t="s">
        <v>149</v>
      </c>
      <c r="CP280" s="83" t="s">
        <v>149</v>
      </c>
      <c r="CQ280" s="83" t="s">
        <v>203</v>
      </c>
      <c r="CR280" s="83" t="s">
        <v>149</v>
      </c>
      <c r="CS280" s="83" t="s">
        <v>149</v>
      </c>
      <c r="CT280" s="83" t="s">
        <v>203</v>
      </c>
      <c r="CU280" s="83" t="s">
        <v>149</v>
      </c>
      <c r="CV280" s="83" t="s">
        <v>203</v>
      </c>
      <c r="CW280" s="83" t="s">
        <v>203</v>
      </c>
      <c r="CX280" s="83" t="s">
        <v>791</v>
      </c>
      <c r="CY280" s="83" t="s">
        <v>149</v>
      </c>
      <c r="CZ280" s="83" t="s">
        <v>149</v>
      </c>
      <c r="DA280" s="83" t="s">
        <v>203</v>
      </c>
      <c r="DB280" s="83" t="s">
        <v>149</v>
      </c>
      <c r="DC280" s="83" t="s">
        <v>203</v>
      </c>
      <c r="DD280" s="83" t="s">
        <v>203</v>
      </c>
      <c r="DE280" s="83" t="s">
        <v>149</v>
      </c>
      <c r="DF280" s="83" t="s">
        <v>149</v>
      </c>
      <c r="DG280" s="83" t="s">
        <v>149</v>
      </c>
      <c r="DH280" s="83" t="s">
        <v>203</v>
      </c>
      <c r="DI280" s="83" t="s">
        <v>203</v>
      </c>
      <c r="DJ280" s="83" t="s">
        <v>149</v>
      </c>
      <c r="DK280" s="83" t="s">
        <v>149</v>
      </c>
      <c r="DL280" s="83" t="s">
        <v>203</v>
      </c>
      <c r="DM280" s="17" t="s">
        <v>149</v>
      </c>
      <c r="DN280" s="83" t="s">
        <v>203</v>
      </c>
      <c r="DO280" s="83" t="s">
        <v>203</v>
      </c>
      <c r="DP280" s="83" t="s">
        <v>149</v>
      </c>
      <c r="DQ280" s="83" t="s">
        <v>149</v>
      </c>
      <c r="DR280" s="83" t="s">
        <v>203</v>
      </c>
      <c r="DS280" s="83" t="s">
        <v>160</v>
      </c>
      <c r="DT280" s="83" t="s">
        <v>203</v>
      </c>
      <c r="DU280" s="83" t="s">
        <v>203</v>
      </c>
      <c r="DV280" s="83" t="s">
        <v>203</v>
      </c>
      <c r="DW280" s="83" t="s">
        <v>149</v>
      </c>
      <c r="DX280" s="83" t="s">
        <v>149</v>
      </c>
      <c r="DY280" s="83" t="s">
        <v>149</v>
      </c>
      <c r="DZ280" s="17" t="s">
        <v>149</v>
      </c>
      <c r="EA280" s="17" t="s">
        <v>203</v>
      </c>
      <c r="EB280" s="17" t="s">
        <v>149</v>
      </c>
      <c r="EC280" s="83" t="s">
        <v>203</v>
      </c>
      <c r="ED280" s="83" t="s">
        <v>149</v>
      </c>
      <c r="EE280" s="83" t="s">
        <v>160</v>
      </c>
      <c r="EF280" s="17" t="s">
        <v>149</v>
      </c>
      <c r="EG280" s="83" t="s">
        <v>149</v>
      </c>
      <c r="EH280" s="83" t="s">
        <v>149</v>
      </c>
      <c r="EI280" s="83" t="s">
        <v>149</v>
      </c>
      <c r="EJ280" s="83" t="s">
        <v>203</v>
      </c>
      <c r="EK280" s="83" t="s">
        <v>203</v>
      </c>
      <c r="EL280" s="17" t="s">
        <v>1892</v>
      </c>
      <c r="EM280" s="17" t="s">
        <v>1893</v>
      </c>
      <c r="EN280" s="17" t="s">
        <v>1894</v>
      </c>
      <c r="EO280" s="17" t="s">
        <v>1895</v>
      </c>
      <c r="EP280" s="17" t="s">
        <v>1896</v>
      </c>
      <c r="EQ280" s="17" t="s">
        <v>1897</v>
      </c>
      <c r="ER280" s="17" t="s">
        <v>1898</v>
      </c>
      <c r="ES280" s="17" t="s">
        <v>1899</v>
      </c>
      <c r="ET280" s="15"/>
      <c r="EU280" s="15"/>
      <c r="EV280" s="15"/>
      <c r="EW280" s="15"/>
      <c r="EX280" s="15"/>
      <c r="EY280" s="15"/>
      <c r="EZ280" s="15"/>
      <c r="FA280" s="15"/>
      <c r="FB280" s="15"/>
      <c r="FC280" s="15"/>
      <c r="FD280" s="15"/>
      <c r="FE280" s="15"/>
      <c r="FF280" s="15"/>
      <c r="FG280" s="15"/>
      <c r="FH280" s="15"/>
      <c r="FI280" s="15"/>
      <c r="FJ280" s="15"/>
      <c r="FK280" s="15"/>
      <c r="FL280" s="15"/>
      <c r="FM280" s="15"/>
      <c r="FN280" s="15"/>
      <c r="FO280" s="15"/>
      <c r="FP280" s="15"/>
      <c r="FQ280" s="15"/>
      <c r="FR280" s="15"/>
      <c r="FS280" s="15"/>
      <c r="FT280" s="15"/>
      <c r="FU280" s="15"/>
      <c r="FV280" s="15"/>
      <c r="FW280" s="15"/>
      <c r="FX280" s="15"/>
      <c r="FY280" s="15"/>
      <c r="FZ280" s="15"/>
      <c r="GA280" s="15"/>
      <c r="GB280" s="15"/>
      <c r="GC280" s="15"/>
      <c r="GD280" s="15"/>
      <c r="GE280" s="15"/>
      <c r="GF280" s="15"/>
      <c r="GG280" s="15"/>
      <c r="GH280" s="15"/>
      <c r="GI280" s="15"/>
      <c r="GJ280" s="15"/>
      <c r="GK280" s="15"/>
      <c r="GL280" s="15"/>
      <c r="GM280" s="15"/>
      <c r="GN280" s="15"/>
      <c r="GO280" s="15"/>
      <c r="GP280" s="15"/>
      <c r="GQ280" s="15"/>
      <c r="GR280" s="15"/>
      <c r="GS280" s="15"/>
      <c r="GT280" s="15"/>
      <c r="GU280" s="15"/>
      <c r="GV280" s="15"/>
      <c r="GW280" s="15"/>
      <c r="GX280" s="15"/>
      <c r="GY280" s="15"/>
      <c r="GZ280" s="15"/>
      <c r="HA280" s="15"/>
      <c r="HB280" s="15"/>
      <c r="HC280" s="15"/>
      <c r="HD280" s="15"/>
      <c r="HE280" s="15"/>
      <c r="HF280" s="15"/>
      <c r="HG280" s="15"/>
      <c r="HH280" s="15"/>
      <c r="HI280" s="15"/>
      <c r="HJ280" s="15"/>
      <c r="HK280" s="15"/>
      <c r="HL280" s="15"/>
      <c r="HM280" s="15"/>
      <c r="HN280" s="15"/>
      <c r="HO280" s="15"/>
      <c r="HP280" s="15"/>
      <c r="HQ280" s="15"/>
      <c r="HR280" s="15"/>
      <c r="HS280" s="15"/>
      <c r="HT280" s="15"/>
      <c r="HU280" s="15"/>
      <c r="HV280" s="15"/>
      <c r="HW280" s="15"/>
      <c r="HX280" s="15"/>
      <c r="HY280" s="15"/>
      <c r="HZ280" s="15"/>
    </row>
    <row r="281" spans="1:234" s="25" customFormat="1" ht="15.75" customHeight="1" x14ac:dyDescent="0.35">
      <c r="A281" s="34">
        <v>279</v>
      </c>
      <c r="B281" s="17" t="s">
        <v>1900</v>
      </c>
      <c r="C281" s="82" t="s">
        <v>1901</v>
      </c>
      <c r="D281" s="17" t="s">
        <v>846</v>
      </c>
      <c r="E281" s="17" t="s">
        <v>1879</v>
      </c>
      <c r="F281" s="17">
        <v>51</v>
      </c>
      <c r="G281" s="17">
        <v>4</v>
      </c>
      <c r="H281" s="17" t="s">
        <v>157</v>
      </c>
      <c r="I281" s="17" t="s">
        <v>158</v>
      </c>
      <c r="J281" s="59">
        <v>5200000</v>
      </c>
      <c r="K281" s="59">
        <v>5000000</v>
      </c>
      <c r="L281" s="17" t="s">
        <v>173</v>
      </c>
      <c r="M281" s="17" t="s">
        <v>147</v>
      </c>
      <c r="N281" s="17">
        <v>264</v>
      </c>
      <c r="O281" s="17" t="s">
        <v>644</v>
      </c>
      <c r="P281" s="17" t="s">
        <v>1809</v>
      </c>
      <c r="Q281" s="17" t="s">
        <v>1857</v>
      </c>
      <c r="R281" s="83" t="s">
        <v>149</v>
      </c>
      <c r="S281" s="83" t="s">
        <v>203</v>
      </c>
      <c r="T281" s="83" t="s">
        <v>149</v>
      </c>
      <c r="U281" s="83" t="s">
        <v>203</v>
      </c>
      <c r="V281" s="83" t="s">
        <v>149</v>
      </c>
      <c r="W281" s="83" t="s">
        <v>203</v>
      </c>
      <c r="X281" s="83" t="s">
        <v>149</v>
      </c>
      <c r="Y281" s="83" t="s">
        <v>203</v>
      </c>
      <c r="Z281" s="83" t="s">
        <v>149</v>
      </c>
      <c r="AA281" s="83" t="s">
        <v>203</v>
      </c>
      <c r="AB281" s="83" t="s">
        <v>149</v>
      </c>
      <c r="AC281" s="83" t="s">
        <v>160</v>
      </c>
      <c r="AD281" s="83" t="s">
        <v>149</v>
      </c>
      <c r="AE281" s="83" t="s">
        <v>149</v>
      </c>
      <c r="AF281" s="83" t="s">
        <v>149</v>
      </c>
      <c r="AG281" s="83" t="s">
        <v>160</v>
      </c>
      <c r="AH281" s="83" t="s">
        <v>149</v>
      </c>
      <c r="AI281" s="83" t="s">
        <v>160</v>
      </c>
      <c r="AJ281" s="83" t="s">
        <v>149</v>
      </c>
      <c r="AK281" s="83" t="s">
        <v>149</v>
      </c>
      <c r="AL281" s="83" t="s">
        <v>149</v>
      </c>
      <c r="AM281" s="83" t="s">
        <v>149</v>
      </c>
      <c r="AN281" s="83" t="s">
        <v>1902</v>
      </c>
      <c r="AO281" s="17" t="s">
        <v>149</v>
      </c>
      <c r="AP281" s="17" t="s">
        <v>149</v>
      </c>
      <c r="AQ281" s="17" t="s">
        <v>149</v>
      </c>
      <c r="AR281" s="17" t="s">
        <v>160</v>
      </c>
      <c r="AS281" s="17" t="s">
        <v>149</v>
      </c>
      <c r="AT281" s="83" t="s">
        <v>149</v>
      </c>
      <c r="AU281" s="83" t="s">
        <v>203</v>
      </c>
      <c r="AV281" s="83" t="s">
        <v>149</v>
      </c>
      <c r="AW281" s="17" t="s">
        <v>148</v>
      </c>
      <c r="AX281" s="83" t="s">
        <v>149</v>
      </c>
      <c r="AY281" s="83" t="s">
        <v>203</v>
      </c>
      <c r="AZ281" s="83" t="s">
        <v>149</v>
      </c>
      <c r="BA281" s="83" t="s">
        <v>149</v>
      </c>
      <c r="BB281" s="83" t="s">
        <v>203</v>
      </c>
      <c r="BC281" s="15" t="s">
        <v>159</v>
      </c>
      <c r="BD281" s="83" t="s">
        <v>149</v>
      </c>
      <c r="BE281" s="83" t="s">
        <v>203</v>
      </c>
      <c r="BF281" s="83" t="s">
        <v>149</v>
      </c>
      <c r="BG281" s="83" t="s">
        <v>149</v>
      </c>
      <c r="BH281" s="83" t="s">
        <v>203</v>
      </c>
      <c r="BI281" s="83" t="s">
        <v>149</v>
      </c>
      <c r="BJ281" s="17" t="s">
        <v>149</v>
      </c>
      <c r="BK281" s="17" t="s">
        <v>203</v>
      </c>
      <c r="BL281" s="83" t="s">
        <v>149</v>
      </c>
      <c r="BM281" s="83" t="s">
        <v>203</v>
      </c>
      <c r="BN281" s="83" t="s">
        <v>149</v>
      </c>
      <c r="BO281" s="83" t="s">
        <v>160</v>
      </c>
      <c r="BP281" s="83" t="s">
        <v>149</v>
      </c>
      <c r="BQ281" s="83" t="s">
        <v>149</v>
      </c>
      <c r="BR281" s="83" t="s">
        <v>791</v>
      </c>
      <c r="BS281" s="83" t="s">
        <v>160</v>
      </c>
      <c r="BT281" s="17" t="s">
        <v>149</v>
      </c>
      <c r="BU281" s="83" t="s">
        <v>203</v>
      </c>
      <c r="BV281" s="83" t="s">
        <v>149</v>
      </c>
      <c r="BW281" s="83" t="s">
        <v>149</v>
      </c>
      <c r="BX281" s="83" t="s">
        <v>203</v>
      </c>
      <c r="BY281" s="83" t="s">
        <v>149</v>
      </c>
      <c r="BZ281" s="83" t="s">
        <v>149</v>
      </c>
      <c r="CA281" s="83" t="s">
        <v>203</v>
      </c>
      <c r="CB281" s="83" t="s">
        <v>149</v>
      </c>
      <c r="CC281" s="83" t="s">
        <v>203</v>
      </c>
      <c r="CD281" s="83" t="s">
        <v>149</v>
      </c>
      <c r="CE281" s="83" t="s">
        <v>149</v>
      </c>
      <c r="CF281" s="83" t="s">
        <v>160</v>
      </c>
      <c r="CG281" s="83" t="s">
        <v>149</v>
      </c>
      <c r="CH281" s="83" t="s">
        <v>203</v>
      </c>
      <c r="CI281" s="83" t="s">
        <v>149</v>
      </c>
      <c r="CJ281" s="83" t="s">
        <v>203</v>
      </c>
      <c r="CK281" s="83" t="s">
        <v>149</v>
      </c>
      <c r="CL281" s="83" t="s">
        <v>203</v>
      </c>
      <c r="CM281" s="17" t="s">
        <v>149</v>
      </c>
      <c r="CN281" s="83" t="s">
        <v>160</v>
      </c>
      <c r="CO281" s="83" t="s">
        <v>160</v>
      </c>
      <c r="CP281" s="83" t="s">
        <v>160</v>
      </c>
      <c r="CQ281" s="83" t="s">
        <v>203</v>
      </c>
      <c r="CR281" s="83" t="s">
        <v>203</v>
      </c>
      <c r="CS281" s="83" t="s">
        <v>149</v>
      </c>
      <c r="CT281" s="83" t="s">
        <v>203</v>
      </c>
      <c r="CU281" s="83" t="s">
        <v>149</v>
      </c>
      <c r="CV281" s="83" t="s">
        <v>203</v>
      </c>
      <c r="CW281" s="83" t="s">
        <v>149</v>
      </c>
      <c r="CX281" s="83" t="s">
        <v>149</v>
      </c>
      <c r="CY281" s="83" t="s">
        <v>149</v>
      </c>
      <c r="CZ281" s="83" t="s">
        <v>203</v>
      </c>
      <c r="DA281" s="83" t="s">
        <v>149</v>
      </c>
      <c r="DB281" s="83" t="s">
        <v>203</v>
      </c>
      <c r="DC281" s="83" t="s">
        <v>149</v>
      </c>
      <c r="DD281" s="83" t="s">
        <v>203</v>
      </c>
      <c r="DE281" s="83" t="s">
        <v>149</v>
      </c>
      <c r="DF281" s="83" t="s">
        <v>203</v>
      </c>
      <c r="DG281" s="83" t="s">
        <v>149</v>
      </c>
      <c r="DH281" s="83" t="s">
        <v>203</v>
      </c>
      <c r="DI281" s="83" t="s">
        <v>149</v>
      </c>
      <c r="DJ281" s="83" t="s">
        <v>203</v>
      </c>
      <c r="DK281" s="83" t="s">
        <v>149</v>
      </c>
      <c r="DL281" s="83" t="s">
        <v>203</v>
      </c>
      <c r="DM281" s="17" t="s">
        <v>149</v>
      </c>
      <c r="DN281" s="83" t="s">
        <v>203</v>
      </c>
      <c r="DO281" s="83" t="s">
        <v>149</v>
      </c>
      <c r="DP281" s="83" t="s">
        <v>203</v>
      </c>
      <c r="DQ281" s="83" t="s">
        <v>203</v>
      </c>
      <c r="DR281" s="83" t="s">
        <v>149</v>
      </c>
      <c r="DS281" s="83" t="s">
        <v>160</v>
      </c>
      <c r="DT281" s="83" t="s">
        <v>149</v>
      </c>
      <c r="DU281" s="83" t="s">
        <v>203</v>
      </c>
      <c r="DV281" s="83" t="s">
        <v>149</v>
      </c>
      <c r="DW281" s="83" t="s">
        <v>203</v>
      </c>
      <c r="DX281" s="83" t="s">
        <v>149</v>
      </c>
      <c r="DY281" s="83" t="s">
        <v>203</v>
      </c>
      <c r="DZ281" s="17" t="s">
        <v>149</v>
      </c>
      <c r="EA281" s="17" t="s">
        <v>203</v>
      </c>
      <c r="EB281" s="17" t="s">
        <v>149</v>
      </c>
      <c r="EC281" s="83" t="s">
        <v>203</v>
      </c>
      <c r="ED281" s="83" t="s">
        <v>203</v>
      </c>
      <c r="EE281" s="83" t="s">
        <v>160</v>
      </c>
      <c r="EF281" s="17" t="s">
        <v>149</v>
      </c>
      <c r="EG281" s="83" t="s">
        <v>149</v>
      </c>
      <c r="EH281" s="83" t="s">
        <v>149</v>
      </c>
      <c r="EI281" s="83" t="s">
        <v>203</v>
      </c>
      <c r="EJ281" s="83" t="s">
        <v>149</v>
      </c>
      <c r="EK281" s="83"/>
      <c r="EL281" s="17" t="s">
        <v>1903</v>
      </c>
      <c r="EM281" s="17" t="s">
        <v>1904</v>
      </c>
      <c r="EN281" s="17" t="s">
        <v>1905</v>
      </c>
      <c r="EO281" s="17" t="s">
        <v>1906</v>
      </c>
      <c r="EP281" s="17" t="s">
        <v>1907</v>
      </c>
      <c r="EQ281" s="17" t="s">
        <v>1908</v>
      </c>
      <c r="ER281" s="17" t="s">
        <v>1909</v>
      </c>
      <c r="ES281" s="17" t="s">
        <v>1910</v>
      </c>
      <c r="ET281" s="15"/>
      <c r="EU281" s="15"/>
      <c r="EV281" s="15"/>
      <c r="EW281" s="15"/>
      <c r="EX281" s="15"/>
      <c r="EY281" s="15"/>
      <c r="EZ281" s="15"/>
      <c r="FA281" s="15"/>
      <c r="FB281" s="15"/>
      <c r="FC281" s="15"/>
      <c r="FD281" s="15"/>
      <c r="FE281" s="15"/>
      <c r="FF281" s="15"/>
      <c r="FG281" s="15"/>
      <c r="FH281" s="15"/>
      <c r="FI281" s="15"/>
      <c r="FJ281" s="15"/>
      <c r="FK281" s="15"/>
      <c r="FL281" s="15"/>
      <c r="FM281" s="15"/>
      <c r="FN281" s="15"/>
      <c r="FO281" s="15"/>
      <c r="FP281" s="15"/>
      <c r="FQ281" s="15"/>
      <c r="FR281" s="15"/>
      <c r="FS281" s="15"/>
      <c r="FT281" s="15"/>
      <c r="FU281" s="15"/>
      <c r="FV281" s="15"/>
      <c r="FW281" s="15"/>
      <c r="FX281" s="15"/>
      <c r="FY281" s="15"/>
      <c r="FZ281" s="15"/>
      <c r="GA281" s="15"/>
      <c r="GB281" s="15"/>
      <c r="GC281" s="15"/>
      <c r="GD281" s="15"/>
      <c r="GE281" s="15"/>
      <c r="GF281" s="15"/>
      <c r="GG281" s="15"/>
      <c r="GH281" s="15"/>
      <c r="GI281" s="15"/>
      <c r="GJ281" s="15"/>
      <c r="GK281" s="15"/>
      <c r="GL281" s="15"/>
      <c r="GM281" s="15"/>
      <c r="GN281" s="15"/>
      <c r="GO281" s="15"/>
      <c r="GP281" s="15"/>
      <c r="GQ281" s="15"/>
      <c r="GR281" s="15"/>
      <c r="GS281" s="15"/>
      <c r="GT281" s="15"/>
      <c r="GU281" s="15"/>
      <c r="GV281" s="15"/>
      <c r="GW281" s="15"/>
      <c r="GX281" s="15"/>
      <c r="GY281" s="15"/>
      <c r="GZ281" s="15"/>
      <c r="HA281" s="15"/>
      <c r="HB281" s="15"/>
      <c r="HC281" s="15"/>
      <c r="HD281" s="15"/>
      <c r="HE281" s="15"/>
      <c r="HF281" s="15"/>
      <c r="HG281" s="15"/>
      <c r="HH281" s="15"/>
      <c r="HI281" s="15"/>
      <c r="HJ281" s="15"/>
      <c r="HK281" s="15"/>
      <c r="HL281" s="15"/>
      <c r="HM281" s="15"/>
      <c r="HN281" s="15"/>
      <c r="HO281" s="15"/>
      <c r="HP281" s="15"/>
      <c r="HQ281" s="15"/>
      <c r="HR281" s="15"/>
      <c r="HS281" s="15"/>
      <c r="HT281" s="15"/>
      <c r="HU281" s="15"/>
      <c r="HV281" s="15"/>
      <c r="HW281" s="15"/>
      <c r="HX281" s="15"/>
      <c r="HY281" s="15"/>
      <c r="HZ281" s="15"/>
    </row>
    <row r="282" spans="1:234" s="25" customFormat="1" ht="15.75" customHeight="1" x14ac:dyDescent="0.35">
      <c r="A282" s="34">
        <v>280</v>
      </c>
      <c r="B282" s="17" t="s">
        <v>1911</v>
      </c>
      <c r="C282" s="82" t="s">
        <v>1912</v>
      </c>
      <c r="D282" s="17" t="s">
        <v>846</v>
      </c>
      <c r="E282" s="17" t="s">
        <v>1879</v>
      </c>
      <c r="F282" s="17">
        <v>56</v>
      </c>
      <c r="G282" s="17">
        <v>5</v>
      </c>
      <c r="H282" s="17" t="s">
        <v>157</v>
      </c>
      <c r="I282" s="17" t="s">
        <v>210</v>
      </c>
      <c r="J282" s="59">
        <v>4800000</v>
      </c>
      <c r="K282" s="59">
        <v>4500000</v>
      </c>
      <c r="L282" s="17" t="s">
        <v>173</v>
      </c>
      <c r="M282" s="17" t="s">
        <v>147</v>
      </c>
      <c r="N282" s="17">
        <v>264</v>
      </c>
      <c r="O282" s="17" t="s">
        <v>1444</v>
      </c>
      <c r="P282" s="17" t="s">
        <v>1426</v>
      </c>
      <c r="Q282" s="17" t="s">
        <v>1857</v>
      </c>
      <c r="R282" s="83" t="s">
        <v>149</v>
      </c>
      <c r="S282" s="83" t="s">
        <v>203</v>
      </c>
      <c r="T282" s="83" t="s">
        <v>149</v>
      </c>
      <c r="U282" s="83" t="s">
        <v>203</v>
      </c>
      <c r="V282" s="83" t="s">
        <v>149</v>
      </c>
      <c r="W282" s="83" t="s">
        <v>203</v>
      </c>
      <c r="X282" s="83" t="s">
        <v>149</v>
      </c>
      <c r="Y282" s="83" t="s">
        <v>203</v>
      </c>
      <c r="Z282" s="83" t="s">
        <v>149</v>
      </c>
      <c r="AA282" s="83" t="s">
        <v>203</v>
      </c>
      <c r="AB282" s="83" t="s">
        <v>149</v>
      </c>
      <c r="AC282" s="83" t="s">
        <v>160</v>
      </c>
      <c r="AD282" s="83" t="s">
        <v>203</v>
      </c>
      <c r="AE282" s="83" t="s">
        <v>149</v>
      </c>
      <c r="AF282" s="83" t="s">
        <v>203</v>
      </c>
      <c r="AG282" s="83" t="s">
        <v>149</v>
      </c>
      <c r="AH282" s="83" t="s">
        <v>160</v>
      </c>
      <c r="AI282" s="83" t="s">
        <v>149</v>
      </c>
      <c r="AJ282" s="83" t="s">
        <v>160</v>
      </c>
      <c r="AK282" s="83" t="s">
        <v>149</v>
      </c>
      <c r="AL282" s="83" t="s">
        <v>203</v>
      </c>
      <c r="AM282" s="83" t="s">
        <v>149</v>
      </c>
      <c r="AN282" s="83" t="s">
        <v>203</v>
      </c>
      <c r="AO282" s="17" t="s">
        <v>148</v>
      </c>
      <c r="AP282" s="17" t="s">
        <v>149</v>
      </c>
      <c r="AQ282" s="17" t="s">
        <v>149</v>
      </c>
      <c r="AR282" s="17" t="s">
        <v>160</v>
      </c>
      <c r="AS282" s="17" t="s">
        <v>149</v>
      </c>
      <c r="AT282" s="83" t="s">
        <v>149</v>
      </c>
      <c r="AU282" s="83" t="s">
        <v>149</v>
      </c>
      <c r="AV282" s="83" t="s">
        <v>203</v>
      </c>
      <c r="AW282" s="17" t="s">
        <v>148</v>
      </c>
      <c r="AX282" s="83" t="s">
        <v>149</v>
      </c>
      <c r="AY282" s="83" t="s">
        <v>203</v>
      </c>
      <c r="AZ282" s="83" t="s">
        <v>149</v>
      </c>
      <c r="BA282" s="83" t="s">
        <v>203</v>
      </c>
      <c r="BB282" s="83" t="s">
        <v>149</v>
      </c>
      <c r="BC282" s="15" t="s">
        <v>159</v>
      </c>
      <c r="BD282" s="83" t="s">
        <v>149</v>
      </c>
      <c r="BE282" s="83" t="s">
        <v>149</v>
      </c>
      <c r="BF282" s="83" t="s">
        <v>1914</v>
      </c>
      <c r="BG282" s="83" t="s">
        <v>203</v>
      </c>
      <c r="BH282" s="83" t="s">
        <v>149</v>
      </c>
      <c r="BI282" s="83" t="s">
        <v>203</v>
      </c>
      <c r="BJ282" s="17" t="s">
        <v>149</v>
      </c>
      <c r="BK282" s="17" t="s">
        <v>149</v>
      </c>
      <c r="BL282" s="83" t="s">
        <v>203</v>
      </c>
      <c r="BM282" s="83" t="s">
        <v>203</v>
      </c>
      <c r="BN282" s="83" t="s">
        <v>149</v>
      </c>
      <c r="BO282" s="83" t="s">
        <v>160</v>
      </c>
      <c r="BP282" s="83" t="s">
        <v>1914</v>
      </c>
      <c r="BQ282" s="83" t="s">
        <v>149</v>
      </c>
      <c r="BR282" s="83" t="s">
        <v>149</v>
      </c>
      <c r="BS282" s="83" t="s">
        <v>160</v>
      </c>
      <c r="BT282" s="17" t="s">
        <v>160</v>
      </c>
      <c r="BU282" s="83" t="s">
        <v>149</v>
      </c>
      <c r="BV282" s="83" t="s">
        <v>203</v>
      </c>
      <c r="BW282" s="83" t="s">
        <v>149</v>
      </c>
      <c r="BX282" s="83" t="s">
        <v>149</v>
      </c>
      <c r="BY282" s="83" t="s">
        <v>203</v>
      </c>
      <c r="BZ282" s="83" t="s">
        <v>203</v>
      </c>
      <c r="CA282" s="83" t="s">
        <v>149</v>
      </c>
      <c r="CB282" s="83" t="s">
        <v>203</v>
      </c>
      <c r="CC282" s="83" t="s">
        <v>149</v>
      </c>
      <c r="CD282" s="83" t="s">
        <v>149</v>
      </c>
      <c r="CE282" s="83" t="s">
        <v>149</v>
      </c>
      <c r="CF282" s="83" t="s">
        <v>160</v>
      </c>
      <c r="CG282" s="83" t="s">
        <v>149</v>
      </c>
      <c r="CH282" s="83" t="s">
        <v>149</v>
      </c>
      <c r="CI282" s="83" t="s">
        <v>203</v>
      </c>
      <c r="CJ282" s="83" t="s">
        <v>203</v>
      </c>
      <c r="CK282" s="83" t="s">
        <v>149</v>
      </c>
      <c r="CL282" s="83" t="s">
        <v>203</v>
      </c>
      <c r="CM282" s="17" t="s">
        <v>203</v>
      </c>
      <c r="CN282" s="83" t="s">
        <v>149</v>
      </c>
      <c r="CO282" s="83" t="s">
        <v>160</v>
      </c>
      <c r="CP282" s="83" t="s">
        <v>149</v>
      </c>
      <c r="CQ282" s="83" t="s">
        <v>203</v>
      </c>
      <c r="CR282" s="83" t="s">
        <v>149</v>
      </c>
      <c r="CS282" s="83" t="s">
        <v>149</v>
      </c>
      <c r="CT282" s="83" t="s">
        <v>203</v>
      </c>
      <c r="CU282" s="83" t="s">
        <v>149</v>
      </c>
      <c r="CV282" s="83" t="s">
        <v>203</v>
      </c>
      <c r="CW282" s="83" t="s">
        <v>203</v>
      </c>
      <c r="CX282" s="83" t="s">
        <v>149</v>
      </c>
      <c r="CY282" s="83" t="s">
        <v>149</v>
      </c>
      <c r="CZ282" s="83" t="s">
        <v>203</v>
      </c>
      <c r="DA282" s="83" t="s">
        <v>149</v>
      </c>
      <c r="DB282" s="83" t="s">
        <v>203</v>
      </c>
      <c r="DC282" s="83" t="s">
        <v>149</v>
      </c>
      <c r="DD282" s="83" t="s">
        <v>203</v>
      </c>
      <c r="DE282" s="83" t="s">
        <v>149</v>
      </c>
      <c r="DF282" s="83" t="s">
        <v>203</v>
      </c>
      <c r="DG282" s="83" t="s">
        <v>203</v>
      </c>
      <c r="DH282" s="83" t="s">
        <v>149</v>
      </c>
      <c r="DI282" s="83" t="s">
        <v>203</v>
      </c>
      <c r="DJ282" s="83" t="s">
        <v>203</v>
      </c>
      <c r="DK282" s="83" t="s">
        <v>160</v>
      </c>
      <c r="DL282" s="83" t="s">
        <v>149</v>
      </c>
      <c r="DM282" s="17" t="s">
        <v>149</v>
      </c>
      <c r="DN282" s="83" t="s">
        <v>203</v>
      </c>
      <c r="DO282" s="83" t="s">
        <v>149</v>
      </c>
      <c r="DP282" s="83" t="s">
        <v>203</v>
      </c>
      <c r="DQ282" s="83" t="s">
        <v>149</v>
      </c>
      <c r="DR282" s="83" t="s">
        <v>149</v>
      </c>
      <c r="DS282" s="83" t="s">
        <v>160</v>
      </c>
      <c r="DT282" s="83" t="s">
        <v>149</v>
      </c>
      <c r="DU282" s="83" t="s">
        <v>149</v>
      </c>
      <c r="DV282" s="83" t="s">
        <v>203</v>
      </c>
      <c r="DW282" s="83" t="s">
        <v>149</v>
      </c>
      <c r="DX282" s="83" t="s">
        <v>149</v>
      </c>
      <c r="DY282" s="83" t="s">
        <v>203</v>
      </c>
      <c r="DZ282" s="17" t="s">
        <v>149</v>
      </c>
      <c r="EA282" s="17" t="s">
        <v>203</v>
      </c>
      <c r="EB282" s="17" t="s">
        <v>149</v>
      </c>
      <c r="EC282" s="83" t="s">
        <v>203</v>
      </c>
      <c r="ED282" s="83" t="s">
        <v>149</v>
      </c>
      <c r="EE282" s="83" t="s">
        <v>160</v>
      </c>
      <c r="EF282" s="17" t="s">
        <v>149</v>
      </c>
      <c r="EG282" s="83" t="s">
        <v>160</v>
      </c>
      <c r="EH282" s="83" t="s">
        <v>149</v>
      </c>
      <c r="EI282" s="83" t="s">
        <v>203</v>
      </c>
      <c r="EJ282" s="83" t="s">
        <v>149</v>
      </c>
      <c r="EK282" s="83" t="s">
        <v>149</v>
      </c>
      <c r="EL282" s="17" t="s">
        <v>1915</v>
      </c>
      <c r="EM282" s="17" t="s">
        <v>1916</v>
      </c>
      <c r="EN282" s="17" t="s">
        <v>1917</v>
      </c>
      <c r="EO282" s="17" t="s">
        <v>1918</v>
      </c>
      <c r="EP282" s="17" t="s">
        <v>1919</v>
      </c>
      <c r="EQ282" s="17" t="s">
        <v>1920</v>
      </c>
      <c r="ER282" s="17" t="s">
        <v>1921</v>
      </c>
      <c r="ES282" s="17" t="s">
        <v>1922</v>
      </c>
      <c r="ET282" s="15"/>
      <c r="EU282" s="15"/>
      <c r="EV282" s="15"/>
      <c r="EW282" s="15"/>
      <c r="EX282" s="15"/>
      <c r="EY282" s="15"/>
      <c r="EZ282" s="15"/>
      <c r="FA282" s="15"/>
      <c r="FB282" s="15"/>
      <c r="FC282" s="15"/>
      <c r="FD282" s="15"/>
      <c r="FE282" s="15"/>
      <c r="FF282" s="15"/>
      <c r="FG282" s="15"/>
      <c r="FH282" s="15"/>
      <c r="FI282" s="15"/>
      <c r="FJ282" s="15"/>
      <c r="FK282" s="15"/>
      <c r="FL282" s="15"/>
      <c r="FM282" s="15"/>
      <c r="FN282" s="15"/>
      <c r="FO282" s="15"/>
      <c r="FP282" s="15"/>
      <c r="FQ282" s="15"/>
      <c r="FR282" s="15"/>
      <c r="FS282" s="15"/>
      <c r="FT282" s="15"/>
      <c r="FU282" s="15"/>
      <c r="FV282" s="15"/>
      <c r="FW282" s="15"/>
      <c r="FX282" s="15"/>
      <c r="FY282" s="15"/>
      <c r="FZ282" s="15"/>
      <c r="GA282" s="15"/>
      <c r="GB282" s="15"/>
      <c r="GC282" s="15"/>
      <c r="GD282" s="15"/>
      <c r="GE282" s="15"/>
      <c r="GF282" s="15"/>
      <c r="GG282" s="15"/>
      <c r="GH282" s="15"/>
      <c r="GI282" s="15"/>
      <c r="GJ282" s="15"/>
      <c r="GK282" s="15"/>
      <c r="GL282" s="15"/>
      <c r="GM282" s="15"/>
      <c r="GN282" s="15"/>
      <c r="GO282" s="15"/>
      <c r="GP282" s="15"/>
      <c r="GQ282" s="15"/>
      <c r="GR282" s="15"/>
      <c r="GS282" s="15"/>
      <c r="GT282" s="15"/>
      <c r="GU282" s="15"/>
      <c r="GV282" s="15"/>
      <c r="GW282" s="15"/>
      <c r="GX282" s="15"/>
      <c r="GY282" s="15"/>
      <c r="GZ282" s="15"/>
      <c r="HA282" s="15"/>
      <c r="HB282" s="15"/>
      <c r="HC282" s="15"/>
      <c r="HD282" s="15"/>
      <c r="HE282" s="15"/>
      <c r="HF282" s="15"/>
      <c r="HG282" s="15"/>
      <c r="HH282" s="15"/>
      <c r="HI282" s="15"/>
      <c r="HJ282" s="15"/>
      <c r="HK282" s="15"/>
      <c r="HL282" s="15"/>
      <c r="HM282" s="15"/>
      <c r="HN282" s="15"/>
      <c r="HO282" s="15"/>
      <c r="HP282" s="15"/>
      <c r="HQ282" s="15"/>
      <c r="HR282" s="15"/>
      <c r="HS282" s="15"/>
      <c r="HT282" s="15"/>
      <c r="HU282" s="15"/>
      <c r="HV282" s="15"/>
      <c r="HW282" s="15"/>
      <c r="HX282" s="15"/>
      <c r="HY282" s="15"/>
      <c r="HZ282" s="15"/>
    </row>
    <row r="283" spans="1:234" s="55" customFormat="1" ht="22.5" customHeight="1" x14ac:dyDescent="0.35">
      <c r="A283" s="93">
        <v>281</v>
      </c>
      <c r="B283" s="51" t="s">
        <v>257</v>
      </c>
      <c r="C283" s="51">
        <v>85278290061</v>
      </c>
      <c r="D283" s="51" t="s">
        <v>146</v>
      </c>
      <c r="E283" s="51" t="s">
        <v>258</v>
      </c>
      <c r="F283" s="51">
        <v>44</v>
      </c>
      <c r="G283" s="51">
        <v>4</v>
      </c>
      <c r="H283" s="51" t="s">
        <v>157</v>
      </c>
      <c r="I283" s="53" t="s">
        <v>158</v>
      </c>
      <c r="J283" s="53">
        <v>5000000</v>
      </c>
      <c r="K283" s="53">
        <v>4000000</v>
      </c>
      <c r="L283" s="51" t="s">
        <v>259</v>
      </c>
      <c r="M283" s="51" t="s">
        <v>147</v>
      </c>
      <c r="N283" s="51">
        <v>72</v>
      </c>
      <c r="O283" s="51" t="s">
        <v>260</v>
      </c>
      <c r="P283" s="51">
        <v>20</v>
      </c>
      <c r="Q283" s="51" t="s">
        <v>175</v>
      </c>
      <c r="R283" s="51" t="s">
        <v>159</v>
      </c>
      <c r="S283" s="51" t="s">
        <v>149</v>
      </c>
      <c r="T283" s="51" t="s">
        <v>160</v>
      </c>
      <c r="U283" s="51" t="s">
        <v>149</v>
      </c>
      <c r="V283" s="51" t="s">
        <v>149</v>
      </c>
      <c r="W283" s="51" t="s">
        <v>149</v>
      </c>
      <c r="X283" s="51" t="s">
        <v>159</v>
      </c>
      <c r="Y283" s="51" t="s">
        <v>149</v>
      </c>
      <c r="Z283" s="51" t="s">
        <v>148</v>
      </c>
      <c r="AA283" s="51" t="s">
        <v>159</v>
      </c>
      <c r="AB283" s="51" t="s">
        <v>149</v>
      </c>
      <c r="AC283" s="51" t="s">
        <v>159</v>
      </c>
      <c r="AD283" s="51" t="s">
        <v>149</v>
      </c>
      <c r="AE283" s="51" t="s">
        <v>149</v>
      </c>
      <c r="AF283" s="51" t="s">
        <v>149</v>
      </c>
      <c r="AG283" s="51" t="s">
        <v>160</v>
      </c>
      <c r="AH283" s="51" t="s">
        <v>160</v>
      </c>
      <c r="AI283" s="51" t="s">
        <v>149</v>
      </c>
      <c r="AJ283" s="51" t="s">
        <v>149</v>
      </c>
      <c r="AK283" s="51" t="s">
        <v>149</v>
      </c>
      <c r="AL283" s="51" t="s">
        <v>160</v>
      </c>
      <c r="AM283" s="51" t="s">
        <v>149</v>
      </c>
      <c r="AN283" s="51" t="s">
        <v>149</v>
      </c>
      <c r="AO283" s="51" t="s">
        <v>149</v>
      </c>
      <c r="AP283" s="51" t="s">
        <v>149</v>
      </c>
      <c r="AQ283" s="51" t="s">
        <v>149</v>
      </c>
      <c r="AR283" s="51" t="s">
        <v>149</v>
      </c>
      <c r="AS283" s="51" t="s">
        <v>159</v>
      </c>
      <c r="AT283" s="51" t="s">
        <v>159</v>
      </c>
      <c r="AU283" s="51" t="s">
        <v>149</v>
      </c>
      <c r="AV283" s="51" t="s">
        <v>149</v>
      </c>
      <c r="AW283" s="51" t="s">
        <v>149</v>
      </c>
      <c r="AX283" s="51" t="s">
        <v>149</v>
      </c>
      <c r="AY283" s="51" t="s">
        <v>149</v>
      </c>
      <c r="AZ283" s="51" t="s">
        <v>149</v>
      </c>
      <c r="BA283" s="51" t="s">
        <v>149</v>
      </c>
      <c r="BB283" s="51" t="s">
        <v>149</v>
      </c>
      <c r="BC283" s="51" t="s">
        <v>149</v>
      </c>
      <c r="BD283" s="51" t="s">
        <v>159</v>
      </c>
      <c r="BE283" s="51" t="s">
        <v>149</v>
      </c>
      <c r="BF283" s="51" t="s">
        <v>159</v>
      </c>
      <c r="BG283" s="51" t="s">
        <v>160</v>
      </c>
      <c r="BH283" s="51" t="s">
        <v>159</v>
      </c>
      <c r="BI283" s="51" t="s">
        <v>159</v>
      </c>
      <c r="BJ283" s="51" t="s">
        <v>161</v>
      </c>
      <c r="BK283" s="51" t="s">
        <v>161</v>
      </c>
      <c r="BL283" s="51" t="s">
        <v>149</v>
      </c>
      <c r="BM283" s="51" t="s">
        <v>149</v>
      </c>
      <c r="BN283" s="51" t="s">
        <v>161</v>
      </c>
      <c r="BO283" s="51" t="s">
        <v>161</v>
      </c>
      <c r="BP283" s="51" t="s">
        <v>161</v>
      </c>
      <c r="BQ283" s="51" t="s">
        <v>161</v>
      </c>
      <c r="BR283" s="54" t="s">
        <v>161</v>
      </c>
      <c r="BS283" s="51" t="s">
        <v>161</v>
      </c>
      <c r="BT283" s="51" t="s">
        <v>161</v>
      </c>
      <c r="BU283" s="51" t="s">
        <v>149</v>
      </c>
      <c r="BV283" s="51" t="s">
        <v>149</v>
      </c>
      <c r="BW283" s="51" t="s">
        <v>149</v>
      </c>
      <c r="BX283" s="51" t="s">
        <v>149</v>
      </c>
      <c r="BY283" s="51" t="s">
        <v>160</v>
      </c>
      <c r="BZ283" s="51" t="s">
        <v>149</v>
      </c>
      <c r="CA283" s="51" t="s">
        <v>149</v>
      </c>
      <c r="CB283" s="51" t="s">
        <v>149</v>
      </c>
      <c r="CC283" s="51" t="s">
        <v>149</v>
      </c>
      <c r="CD283" s="51" t="s">
        <v>149</v>
      </c>
      <c r="CE283" s="51" t="s">
        <v>149</v>
      </c>
      <c r="CF283" s="51" t="s">
        <v>149</v>
      </c>
      <c r="CG283" s="51" t="s">
        <v>161</v>
      </c>
      <c r="CH283" s="51" t="s">
        <v>160</v>
      </c>
      <c r="CI283" s="51" t="s">
        <v>149</v>
      </c>
      <c r="CJ283" s="51" t="s">
        <v>149</v>
      </c>
      <c r="CK283" s="51" t="s">
        <v>149</v>
      </c>
      <c r="CL283" s="51" t="s">
        <v>149</v>
      </c>
      <c r="CM283" s="51" t="s">
        <v>160</v>
      </c>
      <c r="CN283" s="51" t="s">
        <v>149</v>
      </c>
      <c r="CO283" s="51" t="s">
        <v>149</v>
      </c>
      <c r="CP283" s="51" t="s">
        <v>149</v>
      </c>
      <c r="CQ283" s="51" t="s">
        <v>149</v>
      </c>
      <c r="CR283" s="51" t="s">
        <v>149</v>
      </c>
      <c r="CS283" s="51" t="s">
        <v>149</v>
      </c>
      <c r="CT283" s="51" t="s">
        <v>149</v>
      </c>
      <c r="CU283" s="51" t="s">
        <v>160</v>
      </c>
      <c r="CV283" s="51" t="s">
        <v>149</v>
      </c>
      <c r="CW283" s="51" t="s">
        <v>149</v>
      </c>
      <c r="CX283" s="51" t="s">
        <v>160</v>
      </c>
      <c r="CY283" s="51" t="s">
        <v>149</v>
      </c>
      <c r="CZ283" s="51" t="s">
        <v>149</v>
      </c>
      <c r="DA283" s="51" t="s">
        <v>149</v>
      </c>
      <c r="DB283" s="51" t="s">
        <v>149</v>
      </c>
      <c r="DC283" s="51" t="s">
        <v>149</v>
      </c>
      <c r="DD283" s="51" t="s">
        <v>149</v>
      </c>
      <c r="DE283" s="51" t="s">
        <v>149</v>
      </c>
      <c r="DF283" s="51" t="s">
        <v>149</v>
      </c>
      <c r="DG283" s="51" t="s">
        <v>160</v>
      </c>
      <c r="DH283" s="51" t="s">
        <v>149</v>
      </c>
      <c r="DI283" s="51" t="s">
        <v>159</v>
      </c>
      <c r="DJ283" s="51" t="s">
        <v>149</v>
      </c>
      <c r="DK283" s="51" t="s">
        <v>149</v>
      </c>
      <c r="DL283" s="51" t="s">
        <v>160</v>
      </c>
      <c r="DM283" s="51" t="s">
        <v>159</v>
      </c>
      <c r="DN283" s="51" t="s">
        <v>149</v>
      </c>
      <c r="DO283" s="51" t="s">
        <v>160</v>
      </c>
      <c r="DP283" s="51" t="s">
        <v>160</v>
      </c>
      <c r="DQ283" s="51" t="s">
        <v>149</v>
      </c>
      <c r="DR283" s="51" t="s">
        <v>149</v>
      </c>
      <c r="DS283" s="51" t="s">
        <v>149</v>
      </c>
      <c r="DT283" s="51" t="s">
        <v>160</v>
      </c>
      <c r="DU283" s="51" t="s">
        <v>149</v>
      </c>
      <c r="DV283" s="51" t="s">
        <v>149</v>
      </c>
      <c r="DW283" s="51" t="s">
        <v>161</v>
      </c>
      <c r="DX283" s="51" t="s">
        <v>161</v>
      </c>
      <c r="DY283" s="51" t="s">
        <v>149</v>
      </c>
      <c r="DZ283" s="51" t="s">
        <v>161</v>
      </c>
      <c r="EA283" s="51" t="s">
        <v>159</v>
      </c>
      <c r="EB283" s="51" t="s">
        <v>149</v>
      </c>
      <c r="EC283" s="51" t="s">
        <v>150</v>
      </c>
      <c r="ED283" s="51" t="s">
        <v>160</v>
      </c>
      <c r="EE283" s="51" t="s">
        <v>161</v>
      </c>
      <c r="EF283" s="51" t="s">
        <v>149</v>
      </c>
      <c r="EG283" s="51" t="s">
        <v>150</v>
      </c>
      <c r="EH283" s="51" t="s">
        <v>160</v>
      </c>
      <c r="EI283" s="51" t="s">
        <v>160</v>
      </c>
      <c r="EJ283" s="51" t="s">
        <v>159</v>
      </c>
      <c r="EK283" s="51" t="s">
        <v>159</v>
      </c>
      <c r="EL283" s="51" t="s">
        <v>162</v>
      </c>
      <c r="EM283" s="51" t="s">
        <v>163</v>
      </c>
      <c r="EN283" s="51" t="s">
        <v>206</v>
      </c>
      <c r="EO283" s="51" t="s">
        <v>219</v>
      </c>
      <c r="EP283" s="51" t="s">
        <v>166</v>
      </c>
      <c r="EQ283" s="51" t="s">
        <v>256</v>
      </c>
      <c r="ER283" s="51" t="s">
        <v>222</v>
      </c>
      <c r="ES283" s="51" t="s">
        <v>195</v>
      </c>
    </row>
    <row r="284" spans="1:234" s="2" customFormat="1" ht="22.5" customHeight="1" x14ac:dyDescent="0.35">
      <c r="A284" s="29">
        <v>282</v>
      </c>
      <c r="B284" s="88" t="s">
        <v>2250</v>
      </c>
      <c r="C284" s="8">
        <v>81268445392</v>
      </c>
      <c r="D284" s="9" t="s">
        <v>146</v>
      </c>
      <c r="E284" s="9" t="s">
        <v>214</v>
      </c>
      <c r="F284" s="1">
        <v>44</v>
      </c>
      <c r="G284" s="1">
        <v>6</v>
      </c>
      <c r="H284" s="9" t="s">
        <v>157</v>
      </c>
      <c r="I284" s="9" t="s">
        <v>210</v>
      </c>
      <c r="J284" s="7">
        <v>3000000</v>
      </c>
      <c r="K284" s="7">
        <v>3000000</v>
      </c>
      <c r="L284" s="9" t="s">
        <v>173</v>
      </c>
      <c r="M284" s="9" t="s">
        <v>147</v>
      </c>
      <c r="N284" s="1">
        <v>280</v>
      </c>
      <c r="O284" s="9" t="s">
        <v>234</v>
      </c>
      <c r="P284" s="1">
        <v>20</v>
      </c>
      <c r="Q284" s="9" t="s">
        <v>175</v>
      </c>
      <c r="R284" s="9" t="s">
        <v>159</v>
      </c>
      <c r="S284" s="9" t="s">
        <v>149</v>
      </c>
      <c r="T284" s="9" t="s">
        <v>149</v>
      </c>
      <c r="U284" s="9" t="s">
        <v>149</v>
      </c>
      <c r="V284" s="9" t="s">
        <v>149</v>
      </c>
      <c r="W284" s="9" t="s">
        <v>149</v>
      </c>
      <c r="X284" s="9" t="s">
        <v>159</v>
      </c>
      <c r="Y284" s="9" t="s">
        <v>149</v>
      </c>
      <c r="Z284" s="9" t="s">
        <v>159</v>
      </c>
      <c r="AA284" s="9" t="s">
        <v>159</v>
      </c>
      <c r="AB284" s="9" t="s">
        <v>149</v>
      </c>
      <c r="AC284" s="9" t="s">
        <v>161</v>
      </c>
      <c r="AD284" s="9" t="s">
        <v>149</v>
      </c>
      <c r="AE284" s="9" t="s">
        <v>149</v>
      </c>
      <c r="AF284" s="9" t="s">
        <v>149</v>
      </c>
      <c r="AG284" s="9" t="s">
        <v>149</v>
      </c>
      <c r="AH284" s="9" t="s">
        <v>149</v>
      </c>
      <c r="AI284" s="9" t="s">
        <v>149</v>
      </c>
      <c r="AJ284" s="9" t="s">
        <v>149</v>
      </c>
      <c r="AK284" s="9" t="s">
        <v>149</v>
      </c>
      <c r="AL284" s="9" t="s">
        <v>149</v>
      </c>
      <c r="AM284" s="9" t="s">
        <v>149</v>
      </c>
      <c r="AN284" s="9" t="s">
        <v>149</v>
      </c>
      <c r="AO284" s="9" t="s">
        <v>161</v>
      </c>
      <c r="AP284" s="9" t="s">
        <v>161</v>
      </c>
      <c r="AQ284" s="9" t="s">
        <v>149</v>
      </c>
      <c r="AR284" s="9" t="s">
        <v>149</v>
      </c>
      <c r="AS284" s="9" t="s">
        <v>159</v>
      </c>
      <c r="AT284" s="9" t="s">
        <v>159</v>
      </c>
      <c r="AU284" s="9" t="s">
        <v>149</v>
      </c>
      <c r="AV284" s="9" t="s">
        <v>149</v>
      </c>
      <c r="AW284" s="9" t="s">
        <v>149</v>
      </c>
      <c r="AX284" s="9" t="s">
        <v>149</v>
      </c>
      <c r="AY284" s="9" t="s">
        <v>149</v>
      </c>
      <c r="AZ284" s="9" t="s">
        <v>149</v>
      </c>
      <c r="BA284" s="9" t="s">
        <v>149</v>
      </c>
      <c r="BB284" s="9" t="s">
        <v>149</v>
      </c>
      <c r="BC284" s="9" t="s">
        <v>149</v>
      </c>
      <c r="BD284" s="9" t="s">
        <v>159</v>
      </c>
      <c r="BE284" s="9" t="s">
        <v>149</v>
      </c>
      <c r="BF284" s="9" t="s">
        <v>159</v>
      </c>
      <c r="BG284" s="9" t="s">
        <v>159</v>
      </c>
      <c r="BH284" s="9" t="s">
        <v>159</v>
      </c>
      <c r="BI284" s="9" t="s">
        <v>159</v>
      </c>
      <c r="BJ284" s="9" t="s">
        <v>161</v>
      </c>
      <c r="BK284" s="9" t="s">
        <v>149</v>
      </c>
      <c r="BL284" s="9" t="s">
        <v>149</v>
      </c>
      <c r="BM284" s="9" t="s">
        <v>149</v>
      </c>
      <c r="BN284" s="9" t="s">
        <v>149</v>
      </c>
      <c r="BO284" s="9" t="s">
        <v>161</v>
      </c>
      <c r="BP284" s="9" t="s">
        <v>161</v>
      </c>
      <c r="BQ284" s="9" t="s">
        <v>197</v>
      </c>
      <c r="BR284" s="46" t="s">
        <v>197</v>
      </c>
      <c r="BS284" s="9" t="s">
        <v>197</v>
      </c>
      <c r="BT284" s="9" t="s">
        <v>161</v>
      </c>
      <c r="BU284" s="9" t="s">
        <v>161</v>
      </c>
      <c r="BV284" s="9" t="s">
        <v>161</v>
      </c>
      <c r="BW284" s="9" t="s">
        <v>149</v>
      </c>
      <c r="BX284" s="9" t="s">
        <v>149</v>
      </c>
      <c r="BY284" s="9" t="s">
        <v>149</v>
      </c>
      <c r="BZ284" s="9" t="s">
        <v>149</v>
      </c>
      <c r="CA284" s="9" t="s">
        <v>149</v>
      </c>
      <c r="CB284" s="9" t="s">
        <v>149</v>
      </c>
      <c r="CC284" s="9" t="s">
        <v>161</v>
      </c>
      <c r="CD284" s="9" t="s">
        <v>149</v>
      </c>
      <c r="CE284" s="9" t="s">
        <v>149</v>
      </c>
      <c r="CF284" s="9" t="s">
        <v>149</v>
      </c>
      <c r="CG284" s="9" t="s">
        <v>161</v>
      </c>
      <c r="CH284" s="9" t="s">
        <v>149</v>
      </c>
      <c r="CI284" s="9" t="s">
        <v>149</v>
      </c>
      <c r="CJ284" s="9" t="s">
        <v>149</v>
      </c>
      <c r="CK284" s="9" t="s">
        <v>149</v>
      </c>
      <c r="CL284" s="9" t="s">
        <v>149</v>
      </c>
      <c r="CM284" s="9" t="s">
        <v>149</v>
      </c>
      <c r="CN284" s="9" t="s">
        <v>149</v>
      </c>
      <c r="CO284" s="9" t="s">
        <v>149</v>
      </c>
      <c r="CP284" s="9" t="s">
        <v>149</v>
      </c>
      <c r="CQ284" s="9" t="s">
        <v>149</v>
      </c>
      <c r="CR284" s="9" t="s">
        <v>149</v>
      </c>
      <c r="CS284" s="9" t="s">
        <v>149</v>
      </c>
      <c r="CT284" s="9" t="s">
        <v>149</v>
      </c>
      <c r="CU284" s="9" t="s">
        <v>149</v>
      </c>
      <c r="CV284" s="9" t="s">
        <v>149</v>
      </c>
      <c r="CW284" s="9" t="s">
        <v>149</v>
      </c>
      <c r="CX284" s="9" t="s">
        <v>149</v>
      </c>
      <c r="CY284" s="9" t="s">
        <v>149</v>
      </c>
      <c r="CZ284" s="9" t="s">
        <v>149</v>
      </c>
      <c r="DA284" s="9" t="s">
        <v>149</v>
      </c>
      <c r="DB284" s="9" t="s">
        <v>149</v>
      </c>
      <c r="DC284" s="9" t="s">
        <v>149</v>
      </c>
      <c r="DD284" s="9" t="s">
        <v>149</v>
      </c>
      <c r="DE284" s="9" t="s">
        <v>149</v>
      </c>
      <c r="DF284" s="9" t="s">
        <v>161</v>
      </c>
      <c r="DG284" s="9" t="s">
        <v>149</v>
      </c>
      <c r="DH284" s="9" t="s">
        <v>149</v>
      </c>
      <c r="DI284" s="9" t="s">
        <v>159</v>
      </c>
      <c r="DJ284" s="9" t="s">
        <v>161</v>
      </c>
      <c r="DK284" s="9" t="s">
        <v>161</v>
      </c>
      <c r="DL284" s="9" t="s">
        <v>149</v>
      </c>
      <c r="DM284" s="9" t="s">
        <v>150</v>
      </c>
      <c r="DN284" s="9" t="s">
        <v>149</v>
      </c>
      <c r="DO284" s="9" t="s">
        <v>149</v>
      </c>
      <c r="DP284" s="9" t="s">
        <v>149</v>
      </c>
      <c r="DQ284" s="9" t="s">
        <v>149</v>
      </c>
      <c r="DR284" s="9" t="s">
        <v>149</v>
      </c>
      <c r="DS284" s="9" t="s">
        <v>149</v>
      </c>
      <c r="DT284" s="9" t="s">
        <v>149</v>
      </c>
      <c r="DU284" s="9" t="s">
        <v>149</v>
      </c>
      <c r="DV284" s="9" t="s">
        <v>161</v>
      </c>
      <c r="DW284" s="9" t="s">
        <v>149</v>
      </c>
      <c r="DX284" s="9" t="s">
        <v>149</v>
      </c>
      <c r="DY284" s="9" t="s">
        <v>149</v>
      </c>
      <c r="DZ284" s="9" t="s">
        <v>161</v>
      </c>
      <c r="EA284" s="9" t="s">
        <v>159</v>
      </c>
      <c r="EB284" s="9" t="s">
        <v>149</v>
      </c>
      <c r="EC284" s="9" t="s">
        <v>159</v>
      </c>
      <c r="ED284" s="9" t="s">
        <v>149</v>
      </c>
      <c r="EE284" s="9" t="s">
        <v>149</v>
      </c>
      <c r="EF284" s="9" t="s">
        <v>149</v>
      </c>
      <c r="EG284" s="9" t="s">
        <v>159</v>
      </c>
      <c r="EH284" s="9" t="s">
        <v>161</v>
      </c>
      <c r="EI284" s="9" t="s">
        <v>149</v>
      </c>
      <c r="EJ284" s="9" t="s">
        <v>159</v>
      </c>
      <c r="EK284" s="9" t="s">
        <v>159</v>
      </c>
      <c r="EL284" s="9" t="s">
        <v>162</v>
      </c>
      <c r="EM284" s="9" t="s">
        <v>163</v>
      </c>
      <c r="EN284" s="9" t="s">
        <v>262</v>
      </c>
      <c r="EO284" s="9" t="s">
        <v>263</v>
      </c>
      <c r="EP284" s="9" t="s">
        <v>166</v>
      </c>
      <c r="EQ284" s="9" t="s">
        <v>190</v>
      </c>
      <c r="ER284" s="9" t="s">
        <v>191</v>
      </c>
      <c r="ES284" s="9" t="s">
        <v>195</v>
      </c>
    </row>
    <row r="285" spans="1:234" s="2" customFormat="1" ht="22.5" customHeight="1" x14ac:dyDescent="0.35">
      <c r="A285" s="29">
        <v>283</v>
      </c>
      <c r="B285" s="88" t="s">
        <v>2251</v>
      </c>
      <c r="C285" s="8">
        <v>82386661271</v>
      </c>
      <c r="D285" s="9" t="s">
        <v>146</v>
      </c>
      <c r="E285" s="9" t="s">
        <v>254</v>
      </c>
      <c r="F285" s="1">
        <v>51</v>
      </c>
      <c r="G285" s="1">
        <v>4</v>
      </c>
      <c r="H285" s="9" t="s">
        <v>157</v>
      </c>
      <c r="I285" s="9" t="s">
        <v>210</v>
      </c>
      <c r="J285" s="7">
        <v>2000000</v>
      </c>
      <c r="K285" s="7">
        <v>1800000</v>
      </c>
      <c r="L285" s="9" t="s">
        <v>173</v>
      </c>
      <c r="M285" s="9" t="s">
        <v>147</v>
      </c>
      <c r="N285" s="1">
        <v>250</v>
      </c>
      <c r="O285" s="9" t="s">
        <v>265</v>
      </c>
      <c r="P285" s="1">
        <v>15</v>
      </c>
      <c r="Q285" s="9" t="s">
        <v>175</v>
      </c>
      <c r="R285" s="9" t="s">
        <v>148</v>
      </c>
      <c r="S285" s="9" t="s">
        <v>149</v>
      </c>
      <c r="T285" s="9" t="s">
        <v>160</v>
      </c>
      <c r="U285" s="9" t="s">
        <v>149</v>
      </c>
      <c r="V285" s="9" t="s">
        <v>149</v>
      </c>
      <c r="W285" s="9" t="s">
        <v>149</v>
      </c>
      <c r="X285" s="9" t="s">
        <v>159</v>
      </c>
      <c r="Y285" s="9" t="s">
        <v>149</v>
      </c>
      <c r="Z285" s="9" t="s">
        <v>159</v>
      </c>
      <c r="AA285" s="9" t="s">
        <v>159</v>
      </c>
      <c r="AB285" s="9" t="s">
        <v>160</v>
      </c>
      <c r="AC285" s="9" t="s">
        <v>148</v>
      </c>
      <c r="AD285" s="9" t="s">
        <v>203</v>
      </c>
      <c r="AE285" s="9" t="s">
        <v>149</v>
      </c>
      <c r="AF285" s="9" t="s">
        <v>149</v>
      </c>
      <c r="AG285" s="9" t="s">
        <v>149</v>
      </c>
      <c r="AH285" s="9" t="s">
        <v>160</v>
      </c>
      <c r="AI285" s="9" t="s">
        <v>160</v>
      </c>
      <c r="AJ285" s="9" t="s">
        <v>160</v>
      </c>
      <c r="AK285" s="9" t="s">
        <v>149</v>
      </c>
      <c r="AL285" s="9" t="s">
        <v>149</v>
      </c>
      <c r="AM285" s="9" t="s">
        <v>149</v>
      </c>
      <c r="AN285" s="9" t="s">
        <v>149</v>
      </c>
      <c r="AO285" s="9" t="s">
        <v>149</v>
      </c>
      <c r="AP285" s="9" t="s">
        <v>149</v>
      </c>
      <c r="AQ285" s="9" t="s">
        <v>149</v>
      </c>
      <c r="AR285" s="9" t="s">
        <v>149</v>
      </c>
      <c r="AS285" s="9" t="s">
        <v>159</v>
      </c>
      <c r="AT285" s="9" t="s">
        <v>159</v>
      </c>
      <c r="AU285" s="9" t="s">
        <v>149</v>
      </c>
      <c r="AV285" s="9" t="s">
        <v>149</v>
      </c>
      <c r="AW285" s="9" t="s">
        <v>161</v>
      </c>
      <c r="AX285" s="9" t="s">
        <v>149</v>
      </c>
      <c r="AY285" s="9" t="s">
        <v>149</v>
      </c>
      <c r="AZ285" s="9" t="s">
        <v>149</v>
      </c>
      <c r="BA285" s="9" t="s">
        <v>149</v>
      </c>
      <c r="BB285" s="9" t="s">
        <v>149</v>
      </c>
      <c r="BC285" s="9" t="s">
        <v>149</v>
      </c>
      <c r="BD285" s="9" t="s">
        <v>159</v>
      </c>
      <c r="BE285" s="9" t="s">
        <v>149</v>
      </c>
      <c r="BF285" s="9" t="s">
        <v>159</v>
      </c>
      <c r="BG285" s="9" t="s">
        <v>159</v>
      </c>
      <c r="BH285" s="9" t="s">
        <v>150</v>
      </c>
      <c r="BI285" s="9" t="s">
        <v>159</v>
      </c>
      <c r="BJ285" s="9" t="s">
        <v>161</v>
      </c>
      <c r="BK285" s="9" t="s">
        <v>149</v>
      </c>
      <c r="BL285" s="9" t="s">
        <v>149</v>
      </c>
      <c r="BM285" s="9" t="s">
        <v>149</v>
      </c>
      <c r="BN285" s="9" t="s">
        <v>149</v>
      </c>
      <c r="BO285" s="9" t="s">
        <v>161</v>
      </c>
      <c r="BP285" s="9" t="s">
        <v>161</v>
      </c>
      <c r="BQ285" s="9" t="s">
        <v>161</v>
      </c>
      <c r="BR285" s="46" t="s">
        <v>197</v>
      </c>
      <c r="BS285" s="9" t="s">
        <v>197</v>
      </c>
      <c r="BT285" s="9" t="s">
        <v>149</v>
      </c>
      <c r="BU285" s="9" t="s">
        <v>161</v>
      </c>
      <c r="BV285" s="9" t="s">
        <v>149</v>
      </c>
      <c r="BW285" s="9" t="s">
        <v>149</v>
      </c>
      <c r="BX285" s="9" t="s">
        <v>149</v>
      </c>
      <c r="BY285" s="9" t="s">
        <v>149</v>
      </c>
      <c r="BZ285" s="9" t="s">
        <v>149</v>
      </c>
      <c r="CA285" s="9" t="s">
        <v>149</v>
      </c>
      <c r="CB285" s="9" t="s">
        <v>149</v>
      </c>
      <c r="CC285" s="9" t="s">
        <v>161</v>
      </c>
      <c r="CD285" s="9" t="s">
        <v>149</v>
      </c>
      <c r="CE285" s="9" t="s">
        <v>149</v>
      </c>
      <c r="CF285" s="9" t="s">
        <v>149</v>
      </c>
      <c r="CG285" s="9" t="s">
        <v>161</v>
      </c>
      <c r="CH285" s="9" t="s">
        <v>149</v>
      </c>
      <c r="CI285" s="9" t="s">
        <v>149</v>
      </c>
      <c r="CJ285" s="9" t="s">
        <v>149</v>
      </c>
      <c r="CK285" s="9" t="s">
        <v>149</v>
      </c>
      <c r="CL285" s="9" t="s">
        <v>149</v>
      </c>
      <c r="CM285" s="9" t="s">
        <v>149</v>
      </c>
      <c r="CN285" s="9" t="s">
        <v>149</v>
      </c>
      <c r="CO285" s="9" t="s">
        <v>149</v>
      </c>
      <c r="CP285" s="9" t="s">
        <v>149</v>
      </c>
      <c r="CQ285" s="9" t="s">
        <v>149</v>
      </c>
      <c r="CR285" s="9" t="s">
        <v>149</v>
      </c>
      <c r="CS285" s="9" t="s">
        <v>149</v>
      </c>
      <c r="CT285" s="9" t="s">
        <v>149</v>
      </c>
      <c r="CU285" s="9" t="s">
        <v>149</v>
      </c>
      <c r="CV285" s="9" t="s">
        <v>149</v>
      </c>
      <c r="CW285" s="9" t="s">
        <v>149</v>
      </c>
      <c r="CX285" s="9" t="s">
        <v>149</v>
      </c>
      <c r="CY285" s="9" t="s">
        <v>149</v>
      </c>
      <c r="CZ285" s="9" t="s">
        <v>149</v>
      </c>
      <c r="DA285" s="9" t="s">
        <v>149</v>
      </c>
      <c r="DB285" s="9" t="s">
        <v>149</v>
      </c>
      <c r="DC285" s="9" t="s">
        <v>149</v>
      </c>
      <c r="DD285" s="9" t="s">
        <v>149</v>
      </c>
      <c r="DE285" s="9" t="s">
        <v>149</v>
      </c>
      <c r="DF285" s="9" t="s">
        <v>149</v>
      </c>
      <c r="DG285" s="9" t="s">
        <v>149</v>
      </c>
      <c r="DH285" s="9" t="s">
        <v>149</v>
      </c>
      <c r="DI285" s="9" t="s">
        <v>159</v>
      </c>
      <c r="DJ285" s="9" t="s">
        <v>149</v>
      </c>
      <c r="DK285" s="9" t="s">
        <v>161</v>
      </c>
      <c r="DL285" s="9" t="s">
        <v>149</v>
      </c>
      <c r="DM285" s="9" t="s">
        <v>150</v>
      </c>
      <c r="DN285" s="9" t="s">
        <v>161</v>
      </c>
      <c r="DO285" s="9" t="s">
        <v>149</v>
      </c>
      <c r="DP285" s="9" t="s">
        <v>149</v>
      </c>
      <c r="DQ285" s="9" t="s">
        <v>149</v>
      </c>
      <c r="DR285" s="9" t="s">
        <v>149</v>
      </c>
      <c r="DS285" s="9" t="s">
        <v>149</v>
      </c>
      <c r="DT285" s="9" t="s">
        <v>149</v>
      </c>
      <c r="DU285" s="9" t="s">
        <v>149</v>
      </c>
      <c r="DV285" s="9" t="s">
        <v>149</v>
      </c>
      <c r="DW285" s="9" t="s">
        <v>149</v>
      </c>
      <c r="DX285" s="9" t="s">
        <v>161</v>
      </c>
      <c r="DY285" s="9" t="s">
        <v>149</v>
      </c>
      <c r="DZ285" s="9" t="s">
        <v>161</v>
      </c>
      <c r="EA285" s="9" t="s">
        <v>159</v>
      </c>
      <c r="EB285" s="9" t="s">
        <v>149</v>
      </c>
      <c r="EC285" s="9" t="s">
        <v>159</v>
      </c>
      <c r="ED285" s="9" t="s">
        <v>149</v>
      </c>
      <c r="EE285" s="9" t="s">
        <v>149</v>
      </c>
      <c r="EF285" s="9" t="s">
        <v>149</v>
      </c>
      <c r="EG285" s="9" t="s">
        <v>150</v>
      </c>
      <c r="EH285" s="9" t="s">
        <v>149</v>
      </c>
      <c r="EI285" s="9" t="s">
        <v>149</v>
      </c>
      <c r="EJ285" s="9" t="s">
        <v>160</v>
      </c>
      <c r="EK285" s="9" t="s">
        <v>161</v>
      </c>
      <c r="EL285" s="9" t="s">
        <v>266</v>
      </c>
      <c r="EM285" s="9" t="s">
        <v>163</v>
      </c>
      <c r="EN285" s="9" t="s">
        <v>177</v>
      </c>
      <c r="EO285" s="9" t="s">
        <v>267</v>
      </c>
      <c r="EP285" s="9" t="s">
        <v>166</v>
      </c>
      <c r="EQ285" s="9" t="s">
        <v>190</v>
      </c>
      <c r="ER285" s="9" t="s">
        <v>191</v>
      </c>
      <c r="ES285" s="9" t="s">
        <v>195</v>
      </c>
    </row>
    <row r="286" spans="1:234" s="2" customFormat="1" ht="22.5" customHeight="1" x14ac:dyDescent="0.35">
      <c r="A286" s="29">
        <v>284</v>
      </c>
      <c r="B286" s="88" t="s">
        <v>2252</v>
      </c>
      <c r="C286" s="8">
        <v>8127613789</v>
      </c>
      <c r="D286" s="9" t="s">
        <v>146</v>
      </c>
      <c r="E286" s="9" t="s">
        <v>269</v>
      </c>
      <c r="F286" s="1">
        <v>46</v>
      </c>
      <c r="G286" s="1">
        <v>4</v>
      </c>
      <c r="H286" s="9" t="s">
        <v>270</v>
      </c>
      <c r="I286" s="9" t="s">
        <v>172</v>
      </c>
      <c r="J286" s="7">
        <v>3000000</v>
      </c>
      <c r="K286" s="7">
        <v>3000000</v>
      </c>
      <c r="L286" s="9" t="s">
        <v>271</v>
      </c>
      <c r="M286" s="9" t="s">
        <v>147</v>
      </c>
      <c r="N286" s="1">
        <v>40</v>
      </c>
      <c r="O286" s="9" t="s">
        <v>272</v>
      </c>
      <c r="P286" s="1">
        <v>8</v>
      </c>
      <c r="Q286" s="9" t="s">
        <v>175</v>
      </c>
      <c r="R286" s="9" t="s">
        <v>159</v>
      </c>
      <c r="S286" s="9" t="s">
        <v>161</v>
      </c>
      <c r="T286" s="9" t="s">
        <v>149</v>
      </c>
      <c r="U286" s="9" t="s">
        <v>149</v>
      </c>
      <c r="V286" s="9" t="s">
        <v>149</v>
      </c>
      <c r="W286" s="9" t="s">
        <v>149</v>
      </c>
      <c r="X286" s="9" t="s">
        <v>159</v>
      </c>
      <c r="Y286" s="9" t="s">
        <v>149</v>
      </c>
      <c r="Z286" s="9" t="s">
        <v>159</v>
      </c>
      <c r="AA286" s="9" t="s">
        <v>159</v>
      </c>
      <c r="AB286" s="9" t="s">
        <v>149</v>
      </c>
      <c r="AC286" s="9" t="s">
        <v>159</v>
      </c>
      <c r="AD286" s="9" t="s">
        <v>149</v>
      </c>
      <c r="AE286" s="9" t="s">
        <v>161</v>
      </c>
      <c r="AF286" s="9" t="s">
        <v>149</v>
      </c>
      <c r="AG286" s="9" t="s">
        <v>149</v>
      </c>
      <c r="AH286" s="9" t="s">
        <v>149</v>
      </c>
      <c r="AI286" s="9" t="s">
        <v>149</v>
      </c>
      <c r="AJ286" s="9" t="s">
        <v>149</v>
      </c>
      <c r="AK286" s="9" t="s">
        <v>149</v>
      </c>
      <c r="AL286" s="9" t="s">
        <v>149</v>
      </c>
      <c r="AM286" s="9" t="s">
        <v>149</v>
      </c>
      <c r="AN286" s="9" t="s">
        <v>149</v>
      </c>
      <c r="AO286" s="9" t="s">
        <v>149</v>
      </c>
      <c r="AP286" s="9" t="s">
        <v>149</v>
      </c>
      <c r="AQ286" s="9" t="s">
        <v>149</v>
      </c>
      <c r="AR286" s="9" t="s">
        <v>149</v>
      </c>
      <c r="AS286" s="9" t="s">
        <v>159</v>
      </c>
      <c r="AT286" s="9" t="s">
        <v>159</v>
      </c>
      <c r="AU286" s="9" t="s">
        <v>149</v>
      </c>
      <c r="AV286" s="9" t="s">
        <v>149</v>
      </c>
      <c r="AW286" s="9" t="s">
        <v>149</v>
      </c>
      <c r="AX286" s="9" t="s">
        <v>149</v>
      </c>
      <c r="AY286" s="9" t="s">
        <v>149</v>
      </c>
      <c r="AZ286" s="9" t="s">
        <v>149</v>
      </c>
      <c r="BA286" s="9" t="s">
        <v>149</v>
      </c>
      <c r="BB286" s="9" t="s">
        <v>149</v>
      </c>
      <c r="BC286" s="9" t="s">
        <v>149</v>
      </c>
      <c r="BD286" s="9" t="s">
        <v>159</v>
      </c>
      <c r="BE286" s="9" t="s">
        <v>149</v>
      </c>
      <c r="BF286" s="9" t="s">
        <v>159</v>
      </c>
      <c r="BG286" s="9" t="s">
        <v>159</v>
      </c>
      <c r="BH286" s="9" t="s">
        <v>159</v>
      </c>
      <c r="BI286" s="9" t="s">
        <v>159</v>
      </c>
      <c r="BJ286" s="9" t="s">
        <v>149</v>
      </c>
      <c r="BK286" s="9" t="s">
        <v>149</v>
      </c>
      <c r="BL286" s="9" t="s">
        <v>149</v>
      </c>
      <c r="BM286" s="9" t="s">
        <v>149</v>
      </c>
      <c r="BN286" s="9" t="s">
        <v>149</v>
      </c>
      <c r="BO286" s="9" t="s">
        <v>149</v>
      </c>
      <c r="BP286" s="9" t="s">
        <v>149</v>
      </c>
      <c r="BQ286" s="9" t="s">
        <v>149</v>
      </c>
      <c r="BR286" s="46" t="s">
        <v>149</v>
      </c>
      <c r="BS286" s="9" t="s">
        <v>149</v>
      </c>
      <c r="BT286" s="9" t="s">
        <v>149</v>
      </c>
      <c r="BU286" s="9" t="s">
        <v>149</v>
      </c>
      <c r="BV286" s="9" t="s">
        <v>149</v>
      </c>
      <c r="BW286" s="9" t="s">
        <v>149</v>
      </c>
      <c r="BX286" s="9" t="s">
        <v>149</v>
      </c>
      <c r="BY286" s="9" t="s">
        <v>149</v>
      </c>
      <c r="BZ286" s="9" t="s">
        <v>149</v>
      </c>
      <c r="CA286" s="9" t="s">
        <v>149</v>
      </c>
      <c r="CB286" s="9" t="s">
        <v>149</v>
      </c>
      <c r="CC286" s="9" t="s">
        <v>149</v>
      </c>
      <c r="CD286" s="9" t="s">
        <v>149</v>
      </c>
      <c r="CE286" s="9" t="s">
        <v>149</v>
      </c>
      <c r="CF286" s="9" t="s">
        <v>149</v>
      </c>
      <c r="CG286" s="9" t="s">
        <v>149</v>
      </c>
      <c r="CH286" s="9" t="s">
        <v>149</v>
      </c>
      <c r="CI286" s="9" t="s">
        <v>149</v>
      </c>
      <c r="CJ286" s="9" t="s">
        <v>149</v>
      </c>
      <c r="CK286" s="9" t="s">
        <v>149</v>
      </c>
      <c r="CL286" s="9" t="s">
        <v>149</v>
      </c>
      <c r="CM286" s="9" t="s">
        <v>149</v>
      </c>
      <c r="CN286" s="9" t="s">
        <v>149</v>
      </c>
      <c r="CO286" s="9" t="s">
        <v>149</v>
      </c>
      <c r="CP286" s="9" t="s">
        <v>149</v>
      </c>
      <c r="CQ286" s="9" t="s">
        <v>149</v>
      </c>
      <c r="CR286" s="9" t="s">
        <v>149</v>
      </c>
      <c r="CS286" s="9" t="s">
        <v>149</v>
      </c>
      <c r="CT286" s="9" t="s">
        <v>149</v>
      </c>
      <c r="CU286" s="9" t="s">
        <v>149</v>
      </c>
      <c r="CV286" s="9" t="s">
        <v>149</v>
      </c>
      <c r="CW286" s="9" t="s">
        <v>149</v>
      </c>
      <c r="CX286" s="9" t="s">
        <v>149</v>
      </c>
      <c r="CY286" s="9" t="s">
        <v>149</v>
      </c>
      <c r="CZ286" s="9" t="s">
        <v>149</v>
      </c>
      <c r="DA286" s="9" t="s">
        <v>149</v>
      </c>
      <c r="DB286" s="9" t="s">
        <v>149</v>
      </c>
      <c r="DC286" s="9" t="s">
        <v>149</v>
      </c>
      <c r="DD286" s="9" t="s">
        <v>149</v>
      </c>
      <c r="DE286" s="9" t="s">
        <v>149</v>
      </c>
      <c r="DF286" s="9" t="s">
        <v>149</v>
      </c>
      <c r="DG286" s="9" t="s">
        <v>149</v>
      </c>
      <c r="DH286" s="9" t="s">
        <v>149</v>
      </c>
      <c r="DI286" s="9" t="s">
        <v>159</v>
      </c>
      <c r="DJ286" s="9" t="s">
        <v>149</v>
      </c>
      <c r="DK286" s="9" t="s">
        <v>149</v>
      </c>
      <c r="DL286" s="9" t="s">
        <v>149</v>
      </c>
      <c r="DM286" s="9" t="s">
        <v>159</v>
      </c>
      <c r="DN286" s="9" t="s">
        <v>149</v>
      </c>
      <c r="DO286" s="9" t="s">
        <v>149</v>
      </c>
      <c r="DP286" s="9" t="s">
        <v>149</v>
      </c>
      <c r="DQ286" s="9" t="s">
        <v>149</v>
      </c>
      <c r="DR286" s="9" t="s">
        <v>149</v>
      </c>
      <c r="DS286" s="9" t="s">
        <v>149</v>
      </c>
      <c r="DT286" s="9" t="s">
        <v>149</v>
      </c>
      <c r="DU286" s="9" t="s">
        <v>149</v>
      </c>
      <c r="DV286" s="9" t="s">
        <v>149</v>
      </c>
      <c r="DW286" s="9" t="s">
        <v>149</v>
      </c>
      <c r="DX286" s="9" t="s">
        <v>149</v>
      </c>
      <c r="DY286" s="9" t="s">
        <v>149</v>
      </c>
      <c r="DZ286" s="9" t="s">
        <v>149</v>
      </c>
      <c r="EA286" s="9" t="s">
        <v>159</v>
      </c>
      <c r="EB286" s="9" t="s">
        <v>149</v>
      </c>
      <c r="EC286" s="9" t="s">
        <v>159</v>
      </c>
      <c r="ED286" s="9" t="s">
        <v>149</v>
      </c>
      <c r="EE286" s="9" t="s">
        <v>149</v>
      </c>
      <c r="EF286" s="9" t="s">
        <v>149</v>
      </c>
      <c r="EG286" s="9" t="s">
        <v>159</v>
      </c>
      <c r="EH286" s="9" t="s">
        <v>149</v>
      </c>
      <c r="EI286" s="9" t="s">
        <v>149</v>
      </c>
      <c r="EJ286" s="9" t="s">
        <v>159</v>
      </c>
      <c r="EK286" s="9" t="s">
        <v>159</v>
      </c>
      <c r="EL286" s="9" t="s">
        <v>273</v>
      </c>
      <c r="EM286" s="9" t="s">
        <v>274</v>
      </c>
      <c r="EN286" s="9" t="s">
        <v>275</v>
      </c>
      <c r="EO286" s="9" t="s">
        <v>276</v>
      </c>
      <c r="EP286" s="9" t="s">
        <v>166</v>
      </c>
      <c r="EQ286" s="9" t="s">
        <v>277</v>
      </c>
      <c r="ER286" s="9" t="s">
        <v>278</v>
      </c>
      <c r="ES286" s="9" t="s">
        <v>195</v>
      </c>
    </row>
    <row r="287" spans="1:234" s="2" customFormat="1" ht="22.5" customHeight="1" x14ac:dyDescent="0.35">
      <c r="A287" s="29">
        <v>285</v>
      </c>
      <c r="B287" s="88" t="s">
        <v>2253</v>
      </c>
      <c r="C287" s="8">
        <v>85263078953</v>
      </c>
      <c r="D287" s="9" t="s">
        <v>146</v>
      </c>
      <c r="E287" s="9" t="s">
        <v>280</v>
      </c>
      <c r="F287" s="1">
        <v>40</v>
      </c>
      <c r="G287" s="1">
        <v>5</v>
      </c>
      <c r="H287" s="9" t="s">
        <v>157</v>
      </c>
      <c r="I287" s="9" t="s">
        <v>158</v>
      </c>
      <c r="J287" s="7">
        <v>4000000</v>
      </c>
      <c r="K287" s="7">
        <v>4000000</v>
      </c>
      <c r="L287" s="9" t="s">
        <v>255</v>
      </c>
      <c r="M287" s="9" t="s">
        <v>147</v>
      </c>
      <c r="N287" s="1">
        <v>429</v>
      </c>
      <c r="O287" s="9" t="s">
        <v>212</v>
      </c>
      <c r="P287" s="1">
        <v>22</v>
      </c>
      <c r="Q287" s="9" t="s">
        <v>281</v>
      </c>
      <c r="R287" s="9" t="s">
        <v>161</v>
      </c>
      <c r="S287" s="9" t="s">
        <v>149</v>
      </c>
      <c r="T287" s="9" t="s">
        <v>149</v>
      </c>
      <c r="U287" s="9" t="s">
        <v>149</v>
      </c>
      <c r="V287" s="9" t="s">
        <v>149</v>
      </c>
      <c r="W287" s="9" t="s">
        <v>149</v>
      </c>
      <c r="X287" s="9" t="s">
        <v>159</v>
      </c>
      <c r="Y287" s="9" t="s">
        <v>161</v>
      </c>
      <c r="Z287" s="9" t="s">
        <v>161</v>
      </c>
      <c r="AA287" s="9" t="s">
        <v>161</v>
      </c>
      <c r="AB287" s="9" t="s">
        <v>282</v>
      </c>
      <c r="AC287" s="9" t="s">
        <v>159</v>
      </c>
      <c r="AD287" s="9" t="s">
        <v>149</v>
      </c>
      <c r="AE287" s="9" t="s">
        <v>149</v>
      </c>
      <c r="AF287" s="9" t="s">
        <v>149</v>
      </c>
      <c r="AG287" s="9" t="s">
        <v>149</v>
      </c>
      <c r="AH287" s="9" t="s">
        <v>149</v>
      </c>
      <c r="AI287" s="9" t="s">
        <v>149</v>
      </c>
      <c r="AJ287" s="9" t="s">
        <v>149</v>
      </c>
      <c r="AK287" s="9" t="s">
        <v>161</v>
      </c>
      <c r="AL287" s="9" t="s">
        <v>161</v>
      </c>
      <c r="AM287" s="9" t="s">
        <v>161</v>
      </c>
      <c r="AN287" s="9" t="s">
        <v>282</v>
      </c>
      <c r="AO287" s="9" t="s">
        <v>161</v>
      </c>
      <c r="AP287" s="9" t="s">
        <v>161</v>
      </c>
      <c r="AQ287" s="9" t="s">
        <v>149</v>
      </c>
      <c r="AR287" s="9" t="s">
        <v>149</v>
      </c>
      <c r="AS287" s="9" t="s">
        <v>159</v>
      </c>
      <c r="AT287" s="9" t="s">
        <v>159</v>
      </c>
      <c r="AU287" s="9" t="s">
        <v>161</v>
      </c>
      <c r="AV287" s="9" t="s">
        <v>161</v>
      </c>
      <c r="AW287" s="9" t="s">
        <v>161</v>
      </c>
      <c r="AX287" s="9" t="s">
        <v>161</v>
      </c>
      <c r="AY287" s="9" t="s">
        <v>161</v>
      </c>
      <c r="AZ287" s="9" t="s">
        <v>161</v>
      </c>
      <c r="BA287" s="9" t="s">
        <v>161</v>
      </c>
      <c r="BB287" s="9" t="s">
        <v>149</v>
      </c>
      <c r="BC287" s="9" t="s">
        <v>161</v>
      </c>
      <c r="BD287" s="9" t="s">
        <v>159</v>
      </c>
      <c r="BE287" s="9" t="s">
        <v>149</v>
      </c>
      <c r="BF287" s="9" t="s">
        <v>159</v>
      </c>
      <c r="BG287" s="9" t="s">
        <v>159</v>
      </c>
      <c r="BH287" s="9" t="s">
        <v>159</v>
      </c>
      <c r="BI287" s="9" t="s">
        <v>159</v>
      </c>
      <c r="BJ287" s="9" t="s">
        <v>149</v>
      </c>
      <c r="BK287" s="9" t="s">
        <v>149</v>
      </c>
      <c r="BL287" s="9" t="s">
        <v>149</v>
      </c>
      <c r="BM287" s="9" t="s">
        <v>149</v>
      </c>
      <c r="BN287" s="9" t="s">
        <v>161</v>
      </c>
      <c r="BO287" s="9" t="s">
        <v>149</v>
      </c>
      <c r="BP287" s="9" t="s">
        <v>161</v>
      </c>
      <c r="BQ287" s="9" t="s">
        <v>161</v>
      </c>
      <c r="BR287" s="46" t="s">
        <v>161</v>
      </c>
      <c r="BS287" s="9" t="s">
        <v>161</v>
      </c>
      <c r="BT287" s="9" t="s">
        <v>161</v>
      </c>
      <c r="BU287" s="9" t="s">
        <v>161</v>
      </c>
      <c r="BV287" s="9" t="s">
        <v>161</v>
      </c>
      <c r="BW287" s="9" t="s">
        <v>161</v>
      </c>
      <c r="BX287" s="9" t="s">
        <v>149</v>
      </c>
      <c r="BY287" s="9" t="s">
        <v>149</v>
      </c>
      <c r="BZ287" s="9" t="s">
        <v>149</v>
      </c>
      <c r="CA287" s="9" t="s">
        <v>149</v>
      </c>
      <c r="CB287" s="9" t="s">
        <v>149</v>
      </c>
      <c r="CC287" s="9" t="s">
        <v>149</v>
      </c>
      <c r="CD287" s="9" t="s">
        <v>149</v>
      </c>
      <c r="CE287" s="9" t="s">
        <v>149</v>
      </c>
      <c r="CF287" s="9" t="s">
        <v>149</v>
      </c>
      <c r="CG287" s="9" t="s">
        <v>149</v>
      </c>
      <c r="CH287" s="9" t="s">
        <v>149</v>
      </c>
      <c r="CI287" s="9" t="s">
        <v>149</v>
      </c>
      <c r="CJ287" s="9" t="s">
        <v>149</v>
      </c>
      <c r="CK287" s="9" t="s">
        <v>149</v>
      </c>
      <c r="CL287" s="9" t="s">
        <v>149</v>
      </c>
      <c r="CM287" s="9" t="s">
        <v>149</v>
      </c>
      <c r="CN287" s="9" t="s">
        <v>161</v>
      </c>
      <c r="CO287" s="9" t="s">
        <v>149</v>
      </c>
      <c r="CP287" s="9" t="s">
        <v>149</v>
      </c>
      <c r="CQ287" s="9" t="s">
        <v>149</v>
      </c>
      <c r="CR287" s="9" t="s">
        <v>149</v>
      </c>
      <c r="CS287" s="9" t="s">
        <v>149</v>
      </c>
      <c r="CT287" s="9" t="s">
        <v>149</v>
      </c>
      <c r="CU287" s="9" t="s">
        <v>149</v>
      </c>
      <c r="CV287" s="9" t="s">
        <v>149</v>
      </c>
      <c r="CW287" s="9" t="s">
        <v>149</v>
      </c>
      <c r="CX287" s="9" t="s">
        <v>149</v>
      </c>
      <c r="CY287" s="9" t="s">
        <v>149</v>
      </c>
      <c r="CZ287" s="9" t="s">
        <v>161</v>
      </c>
      <c r="DA287" s="9" t="s">
        <v>161</v>
      </c>
      <c r="DB287" s="9" t="s">
        <v>161</v>
      </c>
      <c r="DC287" s="9" t="s">
        <v>161</v>
      </c>
      <c r="DD287" s="9" t="s">
        <v>161</v>
      </c>
      <c r="DE287" s="9" t="s">
        <v>149</v>
      </c>
      <c r="DF287" s="9" t="s">
        <v>149</v>
      </c>
      <c r="DG287" s="9" t="s">
        <v>149</v>
      </c>
      <c r="DH287" s="9" t="s">
        <v>149</v>
      </c>
      <c r="DI287" s="9" t="s">
        <v>159</v>
      </c>
      <c r="DJ287" s="9" t="s">
        <v>161</v>
      </c>
      <c r="DK287" s="9" t="s">
        <v>161</v>
      </c>
      <c r="DL287" s="9" t="s">
        <v>161</v>
      </c>
      <c r="DM287" s="9" t="s">
        <v>150</v>
      </c>
      <c r="DN287" s="9" t="s">
        <v>161</v>
      </c>
      <c r="DO287" s="9" t="s">
        <v>149</v>
      </c>
      <c r="DP287" s="9" t="s">
        <v>149</v>
      </c>
      <c r="DQ287" s="9" t="s">
        <v>149</v>
      </c>
      <c r="DR287" s="9" t="s">
        <v>149</v>
      </c>
      <c r="DS287" s="9" t="s">
        <v>149</v>
      </c>
      <c r="DT287" s="9" t="s">
        <v>149</v>
      </c>
      <c r="DU287" s="9" t="s">
        <v>161</v>
      </c>
      <c r="DV287" s="9" t="s">
        <v>161</v>
      </c>
      <c r="DW287" s="9" t="s">
        <v>161</v>
      </c>
      <c r="DX287" s="9" t="s">
        <v>161</v>
      </c>
      <c r="DY287" s="9" t="s">
        <v>161</v>
      </c>
      <c r="DZ287" s="9" t="s">
        <v>149</v>
      </c>
      <c r="EA287" s="9" t="s">
        <v>159</v>
      </c>
      <c r="EB287" s="9" t="s">
        <v>149</v>
      </c>
      <c r="EC287" s="9" t="s">
        <v>159</v>
      </c>
      <c r="ED287" s="9" t="s">
        <v>149</v>
      </c>
      <c r="EE287" s="9" t="s">
        <v>149</v>
      </c>
      <c r="EF287" s="9" t="s">
        <v>149</v>
      </c>
      <c r="EG287" s="9" t="s">
        <v>159</v>
      </c>
      <c r="EH287" s="9" t="s">
        <v>149</v>
      </c>
      <c r="EI287" s="9" t="s">
        <v>161</v>
      </c>
      <c r="EJ287" s="9" t="s">
        <v>161</v>
      </c>
      <c r="EK287" s="9" t="s">
        <v>161</v>
      </c>
      <c r="EL287" s="9" t="s">
        <v>283</v>
      </c>
      <c r="EM287" s="9" t="s">
        <v>274</v>
      </c>
      <c r="EN287" s="9" t="s">
        <v>284</v>
      </c>
      <c r="EO287" s="9" t="s">
        <v>285</v>
      </c>
      <c r="EP287" s="9" t="s">
        <v>286</v>
      </c>
      <c r="EQ287" s="9" t="s">
        <v>287</v>
      </c>
      <c r="ER287" s="9" t="s">
        <v>288</v>
      </c>
      <c r="ES287" s="9" t="s">
        <v>289</v>
      </c>
    </row>
    <row r="288" spans="1:234" s="2" customFormat="1" ht="22.5" customHeight="1" x14ac:dyDescent="0.35">
      <c r="A288" s="29">
        <v>286</v>
      </c>
      <c r="B288" s="88" t="s">
        <v>2254</v>
      </c>
      <c r="C288" s="8">
        <v>81276767858</v>
      </c>
      <c r="D288" s="12" t="s">
        <v>146</v>
      </c>
      <c r="E288" s="12" t="s">
        <v>280</v>
      </c>
      <c r="F288" s="1">
        <v>50</v>
      </c>
      <c r="G288" s="1">
        <v>3</v>
      </c>
      <c r="H288" s="12" t="s">
        <v>157</v>
      </c>
      <c r="I288" s="12" t="s">
        <v>210</v>
      </c>
      <c r="J288" s="7">
        <v>4000000</v>
      </c>
      <c r="K288" s="7">
        <v>4000000</v>
      </c>
      <c r="L288" s="12" t="s">
        <v>173</v>
      </c>
      <c r="M288" s="12" t="s">
        <v>147</v>
      </c>
      <c r="N288" s="1">
        <v>40</v>
      </c>
      <c r="O288" s="186" t="s">
        <v>2365</v>
      </c>
      <c r="P288" s="1">
        <v>5</v>
      </c>
      <c r="Q288" s="8"/>
      <c r="R288" s="12" t="s">
        <v>159</v>
      </c>
      <c r="S288" s="13" t="s">
        <v>149</v>
      </c>
      <c r="T288" s="13" t="s">
        <v>149</v>
      </c>
      <c r="U288" s="13" t="s">
        <v>149</v>
      </c>
      <c r="V288" s="13" t="s">
        <v>149</v>
      </c>
      <c r="W288" s="13" t="s">
        <v>149</v>
      </c>
      <c r="X288" s="13" t="s">
        <v>159</v>
      </c>
      <c r="Y288" s="13" t="s">
        <v>149</v>
      </c>
      <c r="Z288" s="13" t="s">
        <v>159</v>
      </c>
      <c r="AA288" s="13" t="s">
        <v>159</v>
      </c>
      <c r="AB288" s="13" t="s">
        <v>149</v>
      </c>
      <c r="AC288" s="13" t="s">
        <v>159</v>
      </c>
      <c r="AD288" s="13" t="s">
        <v>149</v>
      </c>
      <c r="AE288" s="13" t="s">
        <v>149</v>
      </c>
      <c r="AF288" s="13" t="s">
        <v>149</v>
      </c>
      <c r="AG288" s="13" t="s">
        <v>149</v>
      </c>
      <c r="AH288" s="13" t="s">
        <v>149</v>
      </c>
      <c r="AI288" s="13" t="s">
        <v>149</v>
      </c>
      <c r="AJ288" s="13" t="s">
        <v>149</v>
      </c>
      <c r="AK288" s="13" t="s">
        <v>149</v>
      </c>
      <c r="AL288" s="13" t="s">
        <v>149</v>
      </c>
      <c r="AM288" s="13" t="s">
        <v>149</v>
      </c>
      <c r="AN288" s="13" t="s">
        <v>149</v>
      </c>
      <c r="AO288" s="13" t="s">
        <v>149</v>
      </c>
      <c r="AP288" s="13" t="s">
        <v>149</v>
      </c>
      <c r="AQ288" s="13" t="s">
        <v>149</v>
      </c>
      <c r="AR288" s="13" t="s">
        <v>149</v>
      </c>
      <c r="AS288" s="13" t="s">
        <v>159</v>
      </c>
      <c r="AT288" s="13" t="s">
        <v>159</v>
      </c>
      <c r="AU288" s="13" t="s">
        <v>149</v>
      </c>
      <c r="AV288" s="13" t="s">
        <v>149</v>
      </c>
      <c r="AW288" s="13" t="s">
        <v>149</v>
      </c>
      <c r="AX288" s="13" t="s">
        <v>149</v>
      </c>
      <c r="AY288" s="13" t="s">
        <v>149</v>
      </c>
      <c r="AZ288" s="13" t="s">
        <v>149</v>
      </c>
      <c r="BA288" s="13" t="s">
        <v>149</v>
      </c>
      <c r="BB288" s="13" t="s">
        <v>149</v>
      </c>
      <c r="BC288" s="13" t="s">
        <v>149</v>
      </c>
      <c r="BD288" s="13" t="s">
        <v>159</v>
      </c>
      <c r="BE288" s="13" t="s">
        <v>149</v>
      </c>
      <c r="BF288" s="13" t="s">
        <v>159</v>
      </c>
      <c r="BG288" s="13" t="s">
        <v>159</v>
      </c>
      <c r="BH288" s="13" t="s">
        <v>159</v>
      </c>
      <c r="BI288" s="13" t="s">
        <v>159</v>
      </c>
      <c r="BJ288" s="13" t="s">
        <v>161</v>
      </c>
      <c r="BK288" s="13" t="s">
        <v>161</v>
      </c>
      <c r="BL288" s="13" t="s">
        <v>149</v>
      </c>
      <c r="BM288" s="13" t="s">
        <v>149</v>
      </c>
      <c r="BN288" s="13" t="s">
        <v>161</v>
      </c>
      <c r="BO288" s="13" t="s">
        <v>161</v>
      </c>
      <c r="BP288" s="13" t="s">
        <v>161</v>
      </c>
      <c r="BQ288" s="13" t="s">
        <v>161</v>
      </c>
      <c r="BR288" s="46" t="s">
        <v>161</v>
      </c>
      <c r="BS288" s="13" t="s">
        <v>161</v>
      </c>
      <c r="BT288" s="13" t="s">
        <v>161</v>
      </c>
      <c r="BU288" s="13" t="s">
        <v>149</v>
      </c>
      <c r="BV288" s="13" t="s">
        <v>149</v>
      </c>
      <c r="BW288" s="13" t="s">
        <v>149</v>
      </c>
      <c r="BX288" s="13" t="s">
        <v>149</v>
      </c>
      <c r="BY288" s="13" t="s">
        <v>149</v>
      </c>
      <c r="BZ288" s="13" t="s">
        <v>149</v>
      </c>
      <c r="CA288" s="13" t="s">
        <v>149</v>
      </c>
      <c r="CB288" s="13" t="s">
        <v>149</v>
      </c>
      <c r="CC288" s="13" t="s">
        <v>149</v>
      </c>
      <c r="CD288" s="13" t="s">
        <v>149</v>
      </c>
      <c r="CE288" s="13" t="s">
        <v>149</v>
      </c>
      <c r="CF288" s="13" t="s">
        <v>149</v>
      </c>
      <c r="CG288" s="13" t="s">
        <v>161</v>
      </c>
      <c r="CH288" s="13" t="s">
        <v>149</v>
      </c>
      <c r="CI288" s="13" t="s">
        <v>149</v>
      </c>
      <c r="CJ288" s="13" t="s">
        <v>149</v>
      </c>
      <c r="CK288" s="13" t="s">
        <v>149</v>
      </c>
      <c r="CL288" s="13" t="s">
        <v>149</v>
      </c>
      <c r="CM288" s="13" t="s">
        <v>149</v>
      </c>
      <c r="CN288" s="13" t="s">
        <v>149</v>
      </c>
      <c r="CO288" s="13" t="s">
        <v>149</v>
      </c>
      <c r="CP288" s="13" t="s">
        <v>149</v>
      </c>
      <c r="CQ288" s="13" t="s">
        <v>149</v>
      </c>
      <c r="CR288" s="13" t="s">
        <v>149</v>
      </c>
      <c r="CS288" s="13" t="s">
        <v>149</v>
      </c>
      <c r="CT288" s="13" t="s">
        <v>149</v>
      </c>
      <c r="CU288" s="13" t="s">
        <v>149</v>
      </c>
      <c r="CV288" s="13" t="s">
        <v>149</v>
      </c>
      <c r="CW288" s="13" t="s">
        <v>149</v>
      </c>
      <c r="CX288" s="13" t="s">
        <v>149</v>
      </c>
      <c r="CY288" s="13" t="s">
        <v>149</v>
      </c>
      <c r="CZ288" s="13" t="s">
        <v>149</v>
      </c>
      <c r="DA288" s="13" t="s">
        <v>149</v>
      </c>
      <c r="DB288" s="13" t="s">
        <v>149</v>
      </c>
      <c r="DC288" s="13" t="s">
        <v>149</v>
      </c>
      <c r="DD288" s="13" t="s">
        <v>149</v>
      </c>
      <c r="DE288" s="13" t="s">
        <v>149</v>
      </c>
      <c r="DF288" s="13" t="s">
        <v>149</v>
      </c>
      <c r="DG288" s="13" t="s">
        <v>149</v>
      </c>
      <c r="DH288" s="13" t="s">
        <v>149</v>
      </c>
      <c r="DI288" s="13" t="s">
        <v>159</v>
      </c>
      <c r="DJ288" s="13" t="s">
        <v>149</v>
      </c>
      <c r="DK288" s="13" t="s">
        <v>161</v>
      </c>
      <c r="DL288" s="13" t="s">
        <v>149</v>
      </c>
      <c r="DM288" s="13" t="s">
        <v>159</v>
      </c>
      <c r="DN288" s="13" t="s">
        <v>149</v>
      </c>
      <c r="DO288" s="13" t="s">
        <v>149</v>
      </c>
      <c r="DP288" s="13" t="s">
        <v>149</v>
      </c>
      <c r="DQ288" s="13" t="s">
        <v>149</v>
      </c>
      <c r="DR288" s="13" t="s">
        <v>149</v>
      </c>
      <c r="DS288" s="13" t="s">
        <v>149</v>
      </c>
      <c r="DT288" s="13" t="s">
        <v>149</v>
      </c>
      <c r="DU288" s="13" t="s">
        <v>149</v>
      </c>
      <c r="DV288" s="13" t="s">
        <v>149</v>
      </c>
      <c r="DW288" s="13" t="s">
        <v>149</v>
      </c>
      <c r="DX288" s="13" t="s">
        <v>149</v>
      </c>
      <c r="DY288" s="13" t="s">
        <v>149</v>
      </c>
      <c r="DZ288" s="13" t="s">
        <v>161</v>
      </c>
      <c r="EA288" s="13" t="s">
        <v>159</v>
      </c>
      <c r="EB288" s="13" t="s">
        <v>149</v>
      </c>
      <c r="EC288" s="13" t="s">
        <v>150</v>
      </c>
      <c r="ED288" s="13" t="s">
        <v>149</v>
      </c>
      <c r="EE288" s="13" t="s">
        <v>161</v>
      </c>
      <c r="EF288" s="13" t="s">
        <v>149</v>
      </c>
      <c r="EG288" s="13" t="s">
        <v>150</v>
      </c>
      <c r="EH288" s="13" t="s">
        <v>149</v>
      </c>
      <c r="EI288" s="13" t="s">
        <v>149</v>
      </c>
      <c r="EJ288" s="13" t="s">
        <v>159</v>
      </c>
      <c r="EK288" s="13" t="s">
        <v>159</v>
      </c>
      <c r="EL288" s="13" t="s">
        <v>313</v>
      </c>
      <c r="EM288" s="13" t="s">
        <v>314</v>
      </c>
      <c r="EN288" s="13" t="s">
        <v>218</v>
      </c>
      <c r="EO288" s="13" t="s">
        <v>315</v>
      </c>
      <c r="EP288" s="13" t="s">
        <v>316</v>
      </c>
      <c r="EQ288" s="13" t="s">
        <v>256</v>
      </c>
      <c r="ER288" s="13" t="s">
        <v>222</v>
      </c>
      <c r="ES288" s="13" t="s">
        <v>223</v>
      </c>
    </row>
    <row r="289" spans="1:149" s="2" customFormat="1" ht="22.5" customHeight="1" x14ac:dyDescent="0.35">
      <c r="A289" s="29">
        <v>287</v>
      </c>
      <c r="B289" s="88" t="s">
        <v>2255</v>
      </c>
      <c r="C289" s="8">
        <v>85357823568</v>
      </c>
      <c r="D289" s="13" t="s">
        <v>146</v>
      </c>
      <c r="E289" s="13" t="s">
        <v>280</v>
      </c>
      <c r="F289" s="1">
        <v>54</v>
      </c>
      <c r="G289" s="1">
        <v>4</v>
      </c>
      <c r="H289" s="13" t="s">
        <v>157</v>
      </c>
      <c r="I289" s="13" t="s">
        <v>210</v>
      </c>
      <c r="J289" s="7">
        <v>4000000</v>
      </c>
      <c r="K289" s="7">
        <v>4000000</v>
      </c>
      <c r="L289" s="13" t="s">
        <v>318</v>
      </c>
      <c r="M289" s="13" t="s">
        <v>147</v>
      </c>
      <c r="N289" s="1">
        <v>40</v>
      </c>
      <c r="O289" s="13" t="s">
        <v>226</v>
      </c>
      <c r="P289" s="1">
        <v>5</v>
      </c>
      <c r="Q289" s="8"/>
      <c r="R289" s="13" t="s">
        <v>159</v>
      </c>
      <c r="S289" s="13" t="s">
        <v>149</v>
      </c>
      <c r="T289" s="13" t="s">
        <v>149</v>
      </c>
      <c r="U289" s="13" t="s">
        <v>149</v>
      </c>
      <c r="V289" s="13" t="s">
        <v>149</v>
      </c>
      <c r="W289" s="13" t="s">
        <v>149</v>
      </c>
      <c r="X289" s="13" t="s">
        <v>159</v>
      </c>
      <c r="Y289" s="13" t="s">
        <v>149</v>
      </c>
      <c r="Z289" s="13" t="s">
        <v>159</v>
      </c>
      <c r="AA289" s="13" t="s">
        <v>159</v>
      </c>
      <c r="AB289" s="13" t="s">
        <v>149</v>
      </c>
      <c r="AC289" s="13" t="s">
        <v>159</v>
      </c>
      <c r="AD289" s="13" t="s">
        <v>149</v>
      </c>
      <c r="AE289" s="13" t="s">
        <v>149</v>
      </c>
      <c r="AF289" s="13" t="s">
        <v>149</v>
      </c>
      <c r="AG289" s="13" t="s">
        <v>149</v>
      </c>
      <c r="AH289" s="13" t="s">
        <v>149</v>
      </c>
      <c r="AI289" s="13" t="s">
        <v>149</v>
      </c>
      <c r="AJ289" s="13" t="s">
        <v>149</v>
      </c>
      <c r="AK289" s="13" t="s">
        <v>149</v>
      </c>
      <c r="AL289" s="13" t="s">
        <v>149</v>
      </c>
      <c r="AM289" s="13" t="s">
        <v>149</v>
      </c>
      <c r="AN289" s="13" t="s">
        <v>149</v>
      </c>
      <c r="AO289" s="13" t="s">
        <v>149</v>
      </c>
      <c r="AP289" s="13" t="s">
        <v>149</v>
      </c>
      <c r="AQ289" s="13" t="s">
        <v>149</v>
      </c>
      <c r="AR289" s="13" t="s">
        <v>149</v>
      </c>
      <c r="AS289" s="13" t="s">
        <v>159</v>
      </c>
      <c r="AT289" s="13" t="s">
        <v>159</v>
      </c>
      <c r="AU289" s="13" t="s">
        <v>149</v>
      </c>
      <c r="AV289" s="13" t="s">
        <v>149</v>
      </c>
      <c r="AW289" s="13" t="s">
        <v>149</v>
      </c>
      <c r="AX289" s="13" t="s">
        <v>149</v>
      </c>
      <c r="AY289" s="13" t="s">
        <v>149</v>
      </c>
      <c r="AZ289" s="13" t="s">
        <v>149</v>
      </c>
      <c r="BA289" s="13" t="s">
        <v>149</v>
      </c>
      <c r="BB289" s="13" t="s">
        <v>149</v>
      </c>
      <c r="BC289" s="13" t="s">
        <v>149</v>
      </c>
      <c r="BD289" s="13" t="s">
        <v>159</v>
      </c>
      <c r="BE289" s="13" t="s">
        <v>149</v>
      </c>
      <c r="BF289" s="13" t="s">
        <v>159</v>
      </c>
      <c r="BG289" s="13" t="s">
        <v>159</v>
      </c>
      <c r="BH289" s="13" t="s">
        <v>159</v>
      </c>
      <c r="BI289" s="13" t="s">
        <v>159</v>
      </c>
      <c r="BJ289" s="13" t="s">
        <v>149</v>
      </c>
      <c r="BK289" s="13" t="s">
        <v>149</v>
      </c>
      <c r="BL289" s="13" t="s">
        <v>149</v>
      </c>
      <c r="BM289" s="13" t="s">
        <v>149</v>
      </c>
      <c r="BN289" s="13" t="s">
        <v>149</v>
      </c>
      <c r="BO289" s="13" t="s">
        <v>149</v>
      </c>
      <c r="BP289" s="13" t="s">
        <v>161</v>
      </c>
      <c r="BQ289" s="13" t="s">
        <v>161</v>
      </c>
      <c r="BR289" s="46" t="s">
        <v>161</v>
      </c>
      <c r="BS289" s="13" t="s">
        <v>161</v>
      </c>
      <c r="BT289" s="13" t="s">
        <v>149</v>
      </c>
      <c r="BU289" s="13" t="s">
        <v>149</v>
      </c>
      <c r="BV289" s="13" t="s">
        <v>149</v>
      </c>
      <c r="BW289" s="13" t="s">
        <v>149</v>
      </c>
      <c r="BX289" s="13" t="s">
        <v>149</v>
      </c>
      <c r="BY289" s="13" t="s">
        <v>149</v>
      </c>
      <c r="BZ289" s="13" t="s">
        <v>149</v>
      </c>
      <c r="CA289" s="13" t="s">
        <v>149</v>
      </c>
      <c r="CB289" s="13" t="s">
        <v>149</v>
      </c>
      <c r="CC289" s="13" t="s">
        <v>149</v>
      </c>
      <c r="CD289" s="13" t="s">
        <v>149</v>
      </c>
      <c r="CE289" s="13" t="s">
        <v>149</v>
      </c>
      <c r="CF289" s="13" t="s">
        <v>149</v>
      </c>
      <c r="CG289" s="13" t="s">
        <v>149</v>
      </c>
      <c r="CH289" s="13" t="s">
        <v>149</v>
      </c>
      <c r="CI289" s="13" t="s">
        <v>149</v>
      </c>
      <c r="CJ289" s="13" t="s">
        <v>149</v>
      </c>
      <c r="CK289" s="13" t="s">
        <v>149</v>
      </c>
      <c r="CL289" s="13" t="s">
        <v>149</v>
      </c>
      <c r="CM289" s="13" t="s">
        <v>149</v>
      </c>
      <c r="CN289" s="13" t="s">
        <v>149</v>
      </c>
      <c r="CO289" s="13" t="s">
        <v>149</v>
      </c>
      <c r="CP289" s="13" t="s">
        <v>149</v>
      </c>
      <c r="CQ289" s="13" t="s">
        <v>149</v>
      </c>
      <c r="CR289" s="13" t="s">
        <v>149</v>
      </c>
      <c r="CS289" s="13" t="s">
        <v>149</v>
      </c>
      <c r="CT289" s="13" t="s">
        <v>149</v>
      </c>
      <c r="CU289" s="13" t="s">
        <v>149</v>
      </c>
      <c r="CV289" s="13" t="s">
        <v>149</v>
      </c>
      <c r="CW289" s="13" t="s">
        <v>149</v>
      </c>
      <c r="CX289" s="13" t="s">
        <v>149</v>
      </c>
      <c r="CY289" s="13" t="s">
        <v>149</v>
      </c>
      <c r="CZ289" s="13" t="s">
        <v>149</v>
      </c>
      <c r="DA289" s="13" t="s">
        <v>149</v>
      </c>
      <c r="DB289" s="13" t="s">
        <v>149</v>
      </c>
      <c r="DC289" s="13" t="s">
        <v>149</v>
      </c>
      <c r="DD289" s="13" t="s">
        <v>149</v>
      </c>
      <c r="DE289" s="13" t="s">
        <v>149</v>
      </c>
      <c r="DF289" s="13" t="s">
        <v>149</v>
      </c>
      <c r="DG289" s="13" t="s">
        <v>149</v>
      </c>
      <c r="DH289" s="13" t="s">
        <v>149</v>
      </c>
      <c r="DI289" s="13" t="s">
        <v>159</v>
      </c>
      <c r="DJ289" s="13" t="s">
        <v>149</v>
      </c>
      <c r="DK289" s="13" t="s">
        <v>149</v>
      </c>
      <c r="DL289" s="13" t="s">
        <v>149</v>
      </c>
      <c r="DM289" s="13" t="s">
        <v>159</v>
      </c>
      <c r="DN289" s="13" t="s">
        <v>149</v>
      </c>
      <c r="DO289" s="13" t="s">
        <v>149</v>
      </c>
      <c r="DP289" s="13" t="s">
        <v>149</v>
      </c>
      <c r="DQ289" s="13" t="s">
        <v>149</v>
      </c>
      <c r="DR289" s="13" t="s">
        <v>149</v>
      </c>
      <c r="DS289" s="13" t="s">
        <v>149</v>
      </c>
      <c r="DT289" s="13" t="s">
        <v>149</v>
      </c>
      <c r="DU289" s="13" t="s">
        <v>149</v>
      </c>
      <c r="DV289" s="13" t="s">
        <v>149</v>
      </c>
      <c r="DW289" s="13" t="s">
        <v>149</v>
      </c>
      <c r="DX289" s="13" t="s">
        <v>149</v>
      </c>
      <c r="DY289" s="13" t="s">
        <v>149</v>
      </c>
      <c r="DZ289" s="13" t="s">
        <v>149</v>
      </c>
      <c r="EA289" s="13" t="s">
        <v>159</v>
      </c>
      <c r="EB289" s="13" t="s">
        <v>149</v>
      </c>
      <c r="EC289" s="13" t="s">
        <v>159</v>
      </c>
      <c r="ED289" s="13" t="s">
        <v>149</v>
      </c>
      <c r="EE289" s="13" t="s">
        <v>149</v>
      </c>
      <c r="EF289" s="13" t="s">
        <v>149</v>
      </c>
      <c r="EG289" s="13" t="s">
        <v>159</v>
      </c>
      <c r="EH289" s="13" t="s">
        <v>149</v>
      </c>
      <c r="EI289" s="13" t="s">
        <v>149</v>
      </c>
      <c r="EJ289" s="13" t="s">
        <v>159</v>
      </c>
      <c r="EK289" s="13" t="s">
        <v>159</v>
      </c>
      <c r="EL289" s="13" t="s">
        <v>313</v>
      </c>
      <c r="EM289" s="13" t="s">
        <v>274</v>
      </c>
      <c r="EN289" s="13" t="s">
        <v>319</v>
      </c>
      <c r="EO289" s="13" t="s">
        <v>315</v>
      </c>
      <c r="EP289" s="13" t="s">
        <v>316</v>
      </c>
      <c r="EQ289" s="13" t="s">
        <v>256</v>
      </c>
      <c r="ER289" s="13" t="s">
        <v>320</v>
      </c>
      <c r="ES289" s="13" t="s">
        <v>223</v>
      </c>
    </row>
    <row r="290" spans="1:149" s="15" customFormat="1" ht="15.75" customHeight="1" x14ac:dyDescent="0.35">
      <c r="A290" s="29">
        <v>288</v>
      </c>
      <c r="B290" s="15" t="s">
        <v>2256</v>
      </c>
      <c r="C290" s="13">
        <v>81365307537</v>
      </c>
      <c r="D290" s="15" t="s">
        <v>146</v>
      </c>
      <c r="E290" s="15" t="s">
        <v>322</v>
      </c>
      <c r="F290" s="15">
        <v>52</v>
      </c>
      <c r="G290" s="15">
        <v>5</v>
      </c>
      <c r="H290" s="15" t="s">
        <v>157</v>
      </c>
      <c r="I290" s="15" t="s">
        <v>210</v>
      </c>
      <c r="J290" s="19">
        <v>4000000</v>
      </c>
      <c r="K290" s="19">
        <v>4000000</v>
      </c>
      <c r="L290" s="15" t="s">
        <v>318</v>
      </c>
      <c r="M290" s="15" t="s">
        <v>147</v>
      </c>
      <c r="N290" s="15">
        <v>40</v>
      </c>
      <c r="O290" s="15" t="s">
        <v>226</v>
      </c>
      <c r="P290" s="15">
        <v>10</v>
      </c>
      <c r="Q290" s="15" t="s">
        <v>175</v>
      </c>
      <c r="R290" s="15" t="s">
        <v>159</v>
      </c>
      <c r="S290" s="15" t="s">
        <v>149</v>
      </c>
      <c r="T290" s="15" t="s">
        <v>160</v>
      </c>
      <c r="U290" s="15" t="s">
        <v>149</v>
      </c>
      <c r="V290" s="15" t="s">
        <v>149</v>
      </c>
      <c r="W290" s="15" t="s">
        <v>149</v>
      </c>
      <c r="X290" s="15" t="s">
        <v>159</v>
      </c>
      <c r="Y290" s="15" t="s">
        <v>149</v>
      </c>
      <c r="Z290" s="15" t="s">
        <v>159</v>
      </c>
      <c r="AA290" s="15" t="s">
        <v>159</v>
      </c>
      <c r="AB290" s="15" t="s">
        <v>149</v>
      </c>
      <c r="AC290" s="15" t="s">
        <v>159</v>
      </c>
      <c r="AD290" s="15" t="s">
        <v>149</v>
      </c>
      <c r="AE290" s="15" t="s">
        <v>149</v>
      </c>
      <c r="AF290" s="15" t="s">
        <v>149</v>
      </c>
      <c r="AG290" s="15" t="s">
        <v>149</v>
      </c>
      <c r="AH290" s="15" t="s">
        <v>149</v>
      </c>
      <c r="AI290" s="15" t="s">
        <v>160</v>
      </c>
      <c r="AJ290" s="15" t="s">
        <v>160</v>
      </c>
      <c r="AK290" s="15" t="s">
        <v>149</v>
      </c>
      <c r="AL290" s="15" t="s">
        <v>149</v>
      </c>
      <c r="AM290" s="15" t="s">
        <v>149</v>
      </c>
      <c r="AN290" s="15" t="s">
        <v>149</v>
      </c>
      <c r="AO290" s="15" t="s">
        <v>160</v>
      </c>
      <c r="AP290" s="15" t="s">
        <v>149</v>
      </c>
      <c r="AQ290" s="15" t="s">
        <v>149</v>
      </c>
      <c r="AR290" s="15" t="s">
        <v>149</v>
      </c>
      <c r="AS290" s="15" t="s">
        <v>159</v>
      </c>
      <c r="AT290" s="15" t="s">
        <v>159</v>
      </c>
      <c r="AU290" s="15" t="s">
        <v>149</v>
      </c>
      <c r="AV290" s="15" t="s">
        <v>149</v>
      </c>
      <c r="AW290" s="15" t="s">
        <v>160</v>
      </c>
      <c r="AX290" s="15" t="s">
        <v>149</v>
      </c>
      <c r="AY290" s="15" t="s">
        <v>149</v>
      </c>
      <c r="AZ290" s="15" t="s">
        <v>149</v>
      </c>
      <c r="BA290" s="15" t="s">
        <v>149</v>
      </c>
      <c r="BB290" s="15" t="s">
        <v>149</v>
      </c>
      <c r="BC290" s="15" t="s">
        <v>149</v>
      </c>
      <c r="BD290" s="15" t="s">
        <v>160</v>
      </c>
      <c r="BE290" s="15" t="s">
        <v>149</v>
      </c>
      <c r="BF290" s="15" t="s">
        <v>159</v>
      </c>
      <c r="BG290" s="15" t="s">
        <v>159</v>
      </c>
      <c r="BH290" s="15" t="s">
        <v>159</v>
      </c>
      <c r="BI290" s="15" t="s">
        <v>159</v>
      </c>
      <c r="BJ290" s="15" t="s">
        <v>149</v>
      </c>
      <c r="BK290" s="15" t="s">
        <v>149</v>
      </c>
      <c r="BL290" s="15" t="s">
        <v>149</v>
      </c>
      <c r="BM290" s="15" t="s">
        <v>149</v>
      </c>
      <c r="BN290" s="15" t="s">
        <v>149</v>
      </c>
      <c r="BO290" s="15" t="s">
        <v>149</v>
      </c>
      <c r="BP290" s="15" t="s">
        <v>149</v>
      </c>
      <c r="BQ290" s="15" t="s">
        <v>149</v>
      </c>
      <c r="BR290" s="16" t="s">
        <v>149</v>
      </c>
      <c r="BS290" s="15" t="s">
        <v>149</v>
      </c>
      <c r="BT290" s="15" t="s">
        <v>149</v>
      </c>
      <c r="BU290" s="15" t="s">
        <v>149</v>
      </c>
      <c r="BV290" s="15" t="s">
        <v>149</v>
      </c>
      <c r="BW290" s="15" t="s">
        <v>161</v>
      </c>
      <c r="BX290" s="15" t="s">
        <v>323</v>
      </c>
      <c r="BY290" s="15" t="s">
        <v>149</v>
      </c>
      <c r="BZ290" s="15" t="s">
        <v>149</v>
      </c>
      <c r="CA290" s="15" t="s">
        <v>149</v>
      </c>
      <c r="CB290" s="15" t="s">
        <v>149</v>
      </c>
      <c r="CC290" s="15" t="s">
        <v>149</v>
      </c>
      <c r="CD290" s="15" t="s">
        <v>149</v>
      </c>
      <c r="CE290" s="15" t="s">
        <v>149</v>
      </c>
      <c r="CF290" s="15" t="s">
        <v>160</v>
      </c>
      <c r="CG290" s="15" t="s">
        <v>149</v>
      </c>
      <c r="CH290" s="15" t="s">
        <v>149</v>
      </c>
      <c r="CI290" s="15" t="s">
        <v>149</v>
      </c>
      <c r="CJ290" s="15" t="s">
        <v>149</v>
      </c>
      <c r="CK290" s="15" t="s">
        <v>149</v>
      </c>
      <c r="CL290" s="15" t="s">
        <v>149</v>
      </c>
      <c r="CM290" s="15" t="s">
        <v>149</v>
      </c>
      <c r="CN290" s="15" t="s">
        <v>149</v>
      </c>
      <c r="CO290" s="15" t="s">
        <v>149</v>
      </c>
      <c r="CP290" s="15" t="s">
        <v>149</v>
      </c>
      <c r="CQ290" s="15" t="s">
        <v>160</v>
      </c>
      <c r="CR290" s="15" t="s">
        <v>149</v>
      </c>
      <c r="CS290" s="15" t="s">
        <v>149</v>
      </c>
      <c r="CT290" s="15" t="s">
        <v>149</v>
      </c>
      <c r="CU290" s="15" t="s">
        <v>161</v>
      </c>
      <c r="CV290" s="15" t="s">
        <v>149</v>
      </c>
      <c r="CW290" s="15" t="s">
        <v>149</v>
      </c>
      <c r="CX290" s="15" t="s">
        <v>149</v>
      </c>
      <c r="CY290" s="15" t="s">
        <v>149</v>
      </c>
      <c r="CZ290" s="15" t="s">
        <v>149</v>
      </c>
      <c r="DA290" s="15" t="s">
        <v>149</v>
      </c>
      <c r="DB290" s="15" t="s">
        <v>149</v>
      </c>
      <c r="DC290" s="15" t="s">
        <v>149</v>
      </c>
      <c r="DD290" s="15" t="s">
        <v>149</v>
      </c>
      <c r="DE290" s="15" t="s">
        <v>149</v>
      </c>
      <c r="DF290" s="15" t="s">
        <v>149</v>
      </c>
      <c r="DG290" s="15" t="s">
        <v>149</v>
      </c>
      <c r="DH290" s="15" t="s">
        <v>149</v>
      </c>
      <c r="DI290" s="15" t="s">
        <v>159</v>
      </c>
      <c r="DJ290" s="15" t="s">
        <v>149</v>
      </c>
      <c r="DK290" s="15" t="s">
        <v>149</v>
      </c>
      <c r="DL290" s="15" t="s">
        <v>149</v>
      </c>
      <c r="DM290" s="15" t="s">
        <v>159</v>
      </c>
      <c r="DN290" s="15" t="s">
        <v>149</v>
      </c>
      <c r="DO290" s="15" t="s">
        <v>149</v>
      </c>
      <c r="DP290" s="15" t="s">
        <v>160</v>
      </c>
      <c r="DQ290" s="15" t="s">
        <v>149</v>
      </c>
      <c r="DR290" s="15" t="s">
        <v>149</v>
      </c>
      <c r="DS290" s="15" t="s">
        <v>149</v>
      </c>
      <c r="DT290" s="15" t="s">
        <v>149</v>
      </c>
      <c r="DU290" s="15" t="s">
        <v>149</v>
      </c>
      <c r="DV290" s="15" t="s">
        <v>149</v>
      </c>
      <c r="DW290" s="15" t="s">
        <v>149</v>
      </c>
      <c r="DX290" s="15" t="s">
        <v>149</v>
      </c>
      <c r="DY290" s="15" t="s">
        <v>149</v>
      </c>
      <c r="DZ290" s="15" t="s">
        <v>149</v>
      </c>
      <c r="EA290" s="15" t="s">
        <v>159</v>
      </c>
      <c r="EB290" s="15" t="s">
        <v>149</v>
      </c>
      <c r="EC290" s="15" t="s">
        <v>160</v>
      </c>
      <c r="ED290" s="15" t="s">
        <v>160</v>
      </c>
      <c r="EE290" s="15" t="s">
        <v>149</v>
      </c>
      <c r="EF290" s="15" t="s">
        <v>149</v>
      </c>
      <c r="EG290" s="15" t="s">
        <v>159</v>
      </c>
      <c r="EH290" s="15" t="s">
        <v>149</v>
      </c>
      <c r="EI290" s="15" t="s">
        <v>149</v>
      </c>
      <c r="EJ290" s="15" t="s">
        <v>159</v>
      </c>
      <c r="EK290" s="15" t="s">
        <v>159</v>
      </c>
      <c r="EL290" s="15" t="s">
        <v>313</v>
      </c>
      <c r="EM290" s="15" t="s">
        <v>324</v>
      </c>
      <c r="EN290" s="15" t="s">
        <v>218</v>
      </c>
      <c r="EO290" s="15" t="s">
        <v>315</v>
      </c>
      <c r="EP290" s="15" t="s">
        <v>316</v>
      </c>
      <c r="EQ290" s="15" t="s">
        <v>256</v>
      </c>
      <c r="ER290" s="15" t="s">
        <v>222</v>
      </c>
      <c r="ES290" s="15" t="s">
        <v>223</v>
      </c>
    </row>
    <row r="291" spans="1:149" s="15" customFormat="1" ht="15.75" customHeight="1" x14ac:dyDescent="0.35">
      <c r="A291" s="34">
        <v>289</v>
      </c>
      <c r="B291" s="17" t="s">
        <v>2257</v>
      </c>
      <c r="C291" s="14">
        <v>85278767807</v>
      </c>
      <c r="D291" s="17" t="s">
        <v>146</v>
      </c>
      <c r="E291" s="17" t="s">
        <v>322</v>
      </c>
      <c r="F291" s="17">
        <v>40</v>
      </c>
      <c r="G291" s="17">
        <v>6</v>
      </c>
      <c r="H291" s="17" t="s">
        <v>270</v>
      </c>
      <c r="I291" s="17" t="s">
        <v>172</v>
      </c>
      <c r="J291" s="18">
        <v>3000000</v>
      </c>
      <c r="K291" s="18">
        <v>3000000</v>
      </c>
      <c r="L291" s="17" t="s">
        <v>318</v>
      </c>
      <c r="M291" s="17" t="s">
        <v>147</v>
      </c>
      <c r="N291" s="17">
        <v>135</v>
      </c>
      <c r="O291" s="17" t="s">
        <v>226</v>
      </c>
      <c r="P291" s="17">
        <v>4</v>
      </c>
      <c r="Q291" s="17" t="s">
        <v>175</v>
      </c>
      <c r="R291" s="17" t="s">
        <v>159</v>
      </c>
      <c r="S291" s="17" t="s">
        <v>149</v>
      </c>
      <c r="T291" s="17" t="s">
        <v>149</v>
      </c>
      <c r="U291" s="17" t="s">
        <v>149</v>
      </c>
      <c r="V291" s="17" t="s">
        <v>149</v>
      </c>
      <c r="W291" s="17" t="s">
        <v>149</v>
      </c>
      <c r="X291" s="17" t="s">
        <v>159</v>
      </c>
      <c r="Y291" s="17" t="s">
        <v>149</v>
      </c>
      <c r="Z291" s="17" t="s">
        <v>159</v>
      </c>
      <c r="AA291" s="17" t="s">
        <v>159</v>
      </c>
      <c r="AB291" s="17" t="s">
        <v>149</v>
      </c>
      <c r="AC291" s="17" t="s">
        <v>159</v>
      </c>
      <c r="AD291" s="17" t="s">
        <v>149</v>
      </c>
      <c r="AE291" s="17" t="s">
        <v>149</v>
      </c>
      <c r="AF291" s="17" t="s">
        <v>149</v>
      </c>
      <c r="AG291" s="17" t="s">
        <v>149</v>
      </c>
      <c r="AH291" s="17" t="s">
        <v>149</v>
      </c>
      <c r="AI291" s="17" t="s">
        <v>149</v>
      </c>
      <c r="AJ291" s="17" t="s">
        <v>149</v>
      </c>
      <c r="AK291" s="17" t="s">
        <v>149</v>
      </c>
      <c r="AL291" s="17" t="s">
        <v>149</v>
      </c>
      <c r="AM291" s="17" t="s">
        <v>149</v>
      </c>
      <c r="AN291" s="17" t="s">
        <v>149</v>
      </c>
      <c r="AO291" s="17" t="s">
        <v>149</v>
      </c>
      <c r="AP291" s="17" t="s">
        <v>149</v>
      </c>
      <c r="AQ291" s="17" t="s">
        <v>149</v>
      </c>
      <c r="AR291" s="17" t="s">
        <v>149</v>
      </c>
      <c r="AS291" s="17" t="s">
        <v>159</v>
      </c>
      <c r="AT291" s="17" t="s">
        <v>159</v>
      </c>
      <c r="AU291" s="17" t="s">
        <v>149</v>
      </c>
      <c r="AV291" s="17" t="s">
        <v>149</v>
      </c>
      <c r="AW291" s="17" t="s">
        <v>149</v>
      </c>
      <c r="AX291" s="17" t="s">
        <v>149</v>
      </c>
      <c r="AY291" s="17" t="s">
        <v>149</v>
      </c>
      <c r="AZ291" s="17" t="s">
        <v>149</v>
      </c>
      <c r="BA291" s="17" t="s">
        <v>149</v>
      </c>
      <c r="BB291" s="17" t="s">
        <v>149</v>
      </c>
      <c r="BC291" s="17" t="s">
        <v>149</v>
      </c>
      <c r="BD291" s="17" t="s">
        <v>159</v>
      </c>
      <c r="BE291" s="17" t="s">
        <v>149</v>
      </c>
      <c r="BF291" s="17" t="s">
        <v>159</v>
      </c>
      <c r="BG291" s="17" t="s">
        <v>159</v>
      </c>
      <c r="BH291" s="17" t="s">
        <v>159</v>
      </c>
      <c r="BI291" s="17" t="s">
        <v>159</v>
      </c>
      <c r="BJ291" s="17" t="s">
        <v>149</v>
      </c>
      <c r="BK291" s="17" t="s">
        <v>149</v>
      </c>
      <c r="BL291" s="17" t="s">
        <v>149</v>
      </c>
      <c r="BM291" s="17" t="s">
        <v>149</v>
      </c>
      <c r="BN291" s="17" t="s">
        <v>149</v>
      </c>
      <c r="BO291" s="17" t="s">
        <v>149</v>
      </c>
      <c r="BP291" s="17" t="s">
        <v>149</v>
      </c>
      <c r="BQ291" s="17" t="s">
        <v>149</v>
      </c>
      <c r="BR291" s="47" t="s">
        <v>149</v>
      </c>
      <c r="BS291" s="17" t="s">
        <v>149</v>
      </c>
      <c r="BT291" s="17" t="s">
        <v>149</v>
      </c>
      <c r="BU291" s="17" t="s">
        <v>149</v>
      </c>
      <c r="BV291" s="17" t="s">
        <v>149</v>
      </c>
      <c r="BW291" s="17" t="s">
        <v>149</v>
      </c>
      <c r="BX291" s="17" t="s">
        <v>149</v>
      </c>
      <c r="BY291" s="17" t="s">
        <v>149</v>
      </c>
      <c r="BZ291" s="17" t="s">
        <v>149</v>
      </c>
      <c r="CA291" s="17" t="s">
        <v>149</v>
      </c>
      <c r="CB291" s="17" t="s">
        <v>149</v>
      </c>
      <c r="CC291" s="17" t="s">
        <v>149</v>
      </c>
      <c r="CD291" s="17" t="s">
        <v>149</v>
      </c>
      <c r="CE291" s="17" t="s">
        <v>149</v>
      </c>
      <c r="CF291" s="17" t="s">
        <v>149</v>
      </c>
      <c r="CG291" s="17" t="s">
        <v>149</v>
      </c>
      <c r="CH291" s="17" t="s">
        <v>149</v>
      </c>
      <c r="CI291" s="17" t="s">
        <v>149</v>
      </c>
      <c r="CJ291" s="17" t="s">
        <v>149</v>
      </c>
      <c r="CK291" s="17" t="s">
        <v>149</v>
      </c>
      <c r="CL291" s="17" t="s">
        <v>149</v>
      </c>
      <c r="CM291" s="17" t="s">
        <v>149</v>
      </c>
      <c r="CN291" s="17" t="s">
        <v>149</v>
      </c>
      <c r="CO291" s="17" t="s">
        <v>149</v>
      </c>
      <c r="CP291" s="17" t="s">
        <v>149</v>
      </c>
      <c r="CQ291" s="17" t="s">
        <v>149</v>
      </c>
      <c r="CR291" s="17" t="s">
        <v>149</v>
      </c>
      <c r="CS291" s="17" t="s">
        <v>149</v>
      </c>
      <c r="CT291" s="17" t="s">
        <v>149</v>
      </c>
      <c r="CU291" s="17" t="s">
        <v>149</v>
      </c>
      <c r="CV291" s="17" t="s">
        <v>149</v>
      </c>
      <c r="CW291" s="17" t="s">
        <v>149</v>
      </c>
      <c r="CX291" s="17" t="s">
        <v>149</v>
      </c>
      <c r="CY291" s="17" t="s">
        <v>149</v>
      </c>
      <c r="CZ291" s="17" t="s">
        <v>149</v>
      </c>
      <c r="DA291" s="17" t="s">
        <v>149</v>
      </c>
      <c r="DB291" s="17" t="s">
        <v>149</v>
      </c>
      <c r="DC291" s="17" t="s">
        <v>149</v>
      </c>
      <c r="DD291" s="17" t="s">
        <v>149</v>
      </c>
      <c r="DE291" s="17" t="s">
        <v>149</v>
      </c>
      <c r="DF291" s="17" t="s">
        <v>326</v>
      </c>
      <c r="DG291" s="17" t="s">
        <v>149</v>
      </c>
      <c r="DH291" s="17" t="s">
        <v>149</v>
      </c>
      <c r="DI291" s="17" t="s">
        <v>159</v>
      </c>
      <c r="DJ291" s="17" t="s">
        <v>149</v>
      </c>
      <c r="DK291" s="17" t="s">
        <v>149</v>
      </c>
      <c r="DL291" s="17" t="s">
        <v>149</v>
      </c>
      <c r="DM291" s="17" t="s">
        <v>159</v>
      </c>
      <c r="DN291" s="17" t="s">
        <v>149</v>
      </c>
      <c r="DO291" s="17" t="s">
        <v>149</v>
      </c>
      <c r="DP291" s="17" t="s">
        <v>149</v>
      </c>
      <c r="DQ291" s="17" t="s">
        <v>149</v>
      </c>
      <c r="DR291" s="17" t="s">
        <v>149</v>
      </c>
      <c r="DS291" s="17" t="s">
        <v>149</v>
      </c>
      <c r="DT291" s="17" t="s">
        <v>149</v>
      </c>
      <c r="DU291" s="17" t="s">
        <v>149</v>
      </c>
      <c r="DV291" s="17" t="s">
        <v>149</v>
      </c>
      <c r="DW291" s="17" t="s">
        <v>149</v>
      </c>
      <c r="DX291" s="17" t="s">
        <v>149</v>
      </c>
      <c r="DY291" s="17" t="s">
        <v>149</v>
      </c>
      <c r="DZ291" s="17" t="s">
        <v>149</v>
      </c>
      <c r="EA291" s="17" t="s">
        <v>159</v>
      </c>
      <c r="EB291" s="17" t="s">
        <v>149</v>
      </c>
      <c r="EC291" s="17" t="s">
        <v>159</v>
      </c>
      <c r="ED291" s="17" t="s">
        <v>149</v>
      </c>
      <c r="EE291" s="17" t="s">
        <v>149</v>
      </c>
      <c r="EF291" s="17" t="s">
        <v>149</v>
      </c>
      <c r="EG291" s="17" t="s">
        <v>159</v>
      </c>
      <c r="EH291" s="17" t="s">
        <v>149</v>
      </c>
      <c r="EI291" s="17" t="s">
        <v>149</v>
      </c>
      <c r="EJ291" s="17" t="s">
        <v>159</v>
      </c>
      <c r="EK291" s="17" t="s">
        <v>159</v>
      </c>
      <c r="EL291" s="17" t="s">
        <v>216</v>
      </c>
      <c r="EM291" s="17" t="s">
        <v>324</v>
      </c>
      <c r="EN291" s="17" t="s">
        <v>218</v>
      </c>
      <c r="EO291" s="17" t="s">
        <v>219</v>
      </c>
      <c r="EP291" s="17" t="s">
        <v>327</v>
      </c>
      <c r="EQ291" s="17" t="s">
        <v>256</v>
      </c>
      <c r="ER291" s="17" t="s">
        <v>222</v>
      </c>
      <c r="ES291" s="17" t="s">
        <v>223</v>
      </c>
    </row>
    <row r="292" spans="1:149" s="15" customFormat="1" ht="15.75" customHeight="1" x14ac:dyDescent="0.35">
      <c r="A292" s="34">
        <v>290</v>
      </c>
      <c r="B292" s="17" t="s">
        <v>2258</v>
      </c>
      <c r="C292" s="14"/>
      <c r="D292" s="17" t="s">
        <v>146</v>
      </c>
      <c r="E292" s="17" t="s">
        <v>329</v>
      </c>
      <c r="F292" s="17">
        <v>66</v>
      </c>
      <c r="G292" s="17">
        <v>3</v>
      </c>
      <c r="H292" s="17" t="s">
        <v>157</v>
      </c>
      <c r="I292" s="17" t="s">
        <v>210</v>
      </c>
      <c r="J292" s="18">
        <v>1000000</v>
      </c>
      <c r="K292" s="18">
        <v>1000000</v>
      </c>
      <c r="L292" s="17" t="s">
        <v>173</v>
      </c>
      <c r="M292" s="17" t="s">
        <v>147</v>
      </c>
      <c r="N292" s="17">
        <v>20</v>
      </c>
      <c r="O292" s="17" t="s">
        <v>226</v>
      </c>
      <c r="P292" s="17">
        <v>6</v>
      </c>
      <c r="Q292" s="17" t="s">
        <v>175</v>
      </c>
      <c r="R292" s="17" t="s">
        <v>159</v>
      </c>
      <c r="S292" s="17" t="s">
        <v>149</v>
      </c>
      <c r="T292" s="17" t="s">
        <v>149</v>
      </c>
      <c r="U292" s="17" t="s">
        <v>149</v>
      </c>
      <c r="V292" s="17" t="s">
        <v>149</v>
      </c>
      <c r="W292" s="17" t="s">
        <v>149</v>
      </c>
      <c r="X292" s="17" t="s">
        <v>159</v>
      </c>
      <c r="Y292" s="17" t="s">
        <v>149</v>
      </c>
      <c r="Z292" s="17" t="s">
        <v>159</v>
      </c>
      <c r="AA292" s="17" t="s">
        <v>159</v>
      </c>
      <c r="AB292" s="17" t="s">
        <v>149</v>
      </c>
      <c r="AC292" s="17" t="s">
        <v>159</v>
      </c>
      <c r="AD292" s="17" t="s">
        <v>149</v>
      </c>
      <c r="AE292" s="17" t="s">
        <v>149</v>
      </c>
      <c r="AF292" s="17" t="s">
        <v>149</v>
      </c>
      <c r="AG292" s="17" t="s">
        <v>149</v>
      </c>
      <c r="AH292" s="17" t="s">
        <v>149</v>
      </c>
      <c r="AI292" s="17" t="s">
        <v>149</v>
      </c>
      <c r="AJ292" s="17" t="s">
        <v>149</v>
      </c>
      <c r="AK292" s="17" t="s">
        <v>149</v>
      </c>
      <c r="AL292" s="17" t="s">
        <v>149</v>
      </c>
      <c r="AM292" s="17" t="s">
        <v>149</v>
      </c>
      <c r="AN292" s="17" t="s">
        <v>149</v>
      </c>
      <c r="AO292" s="17" t="s">
        <v>149</v>
      </c>
      <c r="AP292" s="17" t="s">
        <v>149</v>
      </c>
      <c r="AQ292" s="17" t="s">
        <v>149</v>
      </c>
      <c r="AR292" s="17" t="s">
        <v>149</v>
      </c>
      <c r="AS292" s="17" t="s">
        <v>159</v>
      </c>
      <c r="AT292" s="17" t="s">
        <v>159</v>
      </c>
      <c r="AU292" s="17" t="s">
        <v>149</v>
      </c>
      <c r="AV292" s="17" t="s">
        <v>149</v>
      </c>
      <c r="AW292" s="17" t="s">
        <v>149</v>
      </c>
      <c r="AX292" s="17" t="s">
        <v>149</v>
      </c>
      <c r="AY292" s="17" t="s">
        <v>149</v>
      </c>
      <c r="AZ292" s="17" t="s">
        <v>149</v>
      </c>
      <c r="BA292" s="17" t="s">
        <v>149</v>
      </c>
      <c r="BB292" s="17" t="s">
        <v>149</v>
      </c>
      <c r="BC292" s="17" t="s">
        <v>149</v>
      </c>
      <c r="BD292" s="17" t="s">
        <v>159</v>
      </c>
      <c r="BE292" s="17" t="s">
        <v>149</v>
      </c>
      <c r="BF292" s="17" t="s">
        <v>159</v>
      </c>
      <c r="BG292" s="17" t="s">
        <v>159</v>
      </c>
      <c r="BH292" s="17" t="s">
        <v>159</v>
      </c>
      <c r="BI292" s="17" t="s">
        <v>160</v>
      </c>
      <c r="BJ292" s="17" t="s">
        <v>149</v>
      </c>
      <c r="BK292" s="17" t="s">
        <v>160</v>
      </c>
      <c r="BL292" s="17" t="s">
        <v>149</v>
      </c>
      <c r="BM292" s="17" t="s">
        <v>149</v>
      </c>
      <c r="BN292" s="17" t="s">
        <v>149</v>
      </c>
      <c r="BO292" s="17" t="s">
        <v>161</v>
      </c>
      <c r="BP292" s="17" t="s">
        <v>149</v>
      </c>
      <c r="BQ292" s="17" t="s">
        <v>161</v>
      </c>
      <c r="BR292" s="47" t="s">
        <v>149</v>
      </c>
      <c r="BS292" s="17" t="s">
        <v>149</v>
      </c>
      <c r="BT292" s="17" t="s">
        <v>149</v>
      </c>
      <c r="BU292" s="17" t="s">
        <v>149</v>
      </c>
      <c r="BV292" s="17" t="s">
        <v>149</v>
      </c>
      <c r="BW292" s="17" t="s">
        <v>149</v>
      </c>
      <c r="BX292" s="17" t="s">
        <v>323</v>
      </c>
      <c r="BY292" s="17" t="s">
        <v>149</v>
      </c>
      <c r="BZ292" s="17" t="s">
        <v>149</v>
      </c>
      <c r="CA292" s="17" t="s">
        <v>149</v>
      </c>
      <c r="CB292" s="17" t="s">
        <v>149</v>
      </c>
      <c r="CC292" s="17" t="s">
        <v>160</v>
      </c>
      <c r="CD292" s="17" t="s">
        <v>149</v>
      </c>
      <c r="CE292" s="17" t="s">
        <v>149</v>
      </c>
      <c r="CF292" s="17" t="s">
        <v>149</v>
      </c>
      <c r="CG292" s="17" t="s">
        <v>149</v>
      </c>
      <c r="CH292" s="17" t="s">
        <v>197</v>
      </c>
      <c r="CI292" s="17" t="s">
        <v>161</v>
      </c>
      <c r="CJ292" s="17" t="s">
        <v>160</v>
      </c>
      <c r="CK292" s="17" t="s">
        <v>149</v>
      </c>
      <c r="CL292" s="17" t="s">
        <v>161</v>
      </c>
      <c r="CM292" s="17" t="s">
        <v>149</v>
      </c>
      <c r="CN292" s="17" t="s">
        <v>161</v>
      </c>
      <c r="CO292" s="17" t="s">
        <v>160</v>
      </c>
      <c r="CP292" s="17" t="s">
        <v>149</v>
      </c>
      <c r="CQ292" s="17" t="s">
        <v>149</v>
      </c>
      <c r="CR292" s="17" t="s">
        <v>149</v>
      </c>
      <c r="CS292" s="17" t="s">
        <v>149</v>
      </c>
      <c r="CT292" s="17" t="s">
        <v>149</v>
      </c>
      <c r="CU292" s="17" t="s">
        <v>161</v>
      </c>
      <c r="CV292" s="17" t="s">
        <v>160</v>
      </c>
      <c r="CW292" s="17" t="s">
        <v>149</v>
      </c>
      <c r="CX292" s="17" t="s">
        <v>160</v>
      </c>
      <c r="CY292" s="17" t="s">
        <v>149</v>
      </c>
      <c r="CZ292" s="17" t="s">
        <v>149</v>
      </c>
      <c r="DA292" s="17" t="s">
        <v>161</v>
      </c>
      <c r="DB292" s="17" t="s">
        <v>149</v>
      </c>
      <c r="DC292" s="17" t="s">
        <v>149</v>
      </c>
      <c r="DD292" s="17" t="s">
        <v>161</v>
      </c>
      <c r="DE292" s="17" t="s">
        <v>149</v>
      </c>
      <c r="DF292" s="17" t="s">
        <v>149</v>
      </c>
      <c r="DG292" s="17" t="s">
        <v>161</v>
      </c>
      <c r="DH292" s="17" t="s">
        <v>160</v>
      </c>
      <c r="DI292" s="17" t="s">
        <v>159</v>
      </c>
      <c r="DJ292" s="17" t="s">
        <v>149</v>
      </c>
      <c r="DK292" s="17" t="s">
        <v>149</v>
      </c>
      <c r="DL292" s="17" t="s">
        <v>149</v>
      </c>
      <c r="DM292" s="17" t="s">
        <v>160</v>
      </c>
      <c r="DN292" s="17" t="s">
        <v>149</v>
      </c>
      <c r="DO292" s="17" t="s">
        <v>149</v>
      </c>
      <c r="DP292" s="17" t="s">
        <v>161</v>
      </c>
      <c r="DQ292" s="17" t="s">
        <v>160</v>
      </c>
      <c r="DR292" s="17" t="s">
        <v>149</v>
      </c>
      <c r="DS292" s="17" t="s">
        <v>149</v>
      </c>
      <c r="DT292" s="17" t="s">
        <v>149</v>
      </c>
      <c r="DU292" s="17" t="s">
        <v>149</v>
      </c>
      <c r="DV292" s="17" t="s">
        <v>161</v>
      </c>
      <c r="DW292" s="17" t="s">
        <v>161</v>
      </c>
      <c r="DX292" s="17" t="s">
        <v>149</v>
      </c>
      <c r="DY292" s="17" t="s">
        <v>149</v>
      </c>
      <c r="DZ292" s="17" t="s">
        <v>149</v>
      </c>
      <c r="EA292" s="17" t="s">
        <v>159</v>
      </c>
      <c r="EB292" s="17" t="s">
        <v>161</v>
      </c>
      <c r="EC292" s="17" t="s">
        <v>160</v>
      </c>
      <c r="ED292" s="17" t="s">
        <v>149</v>
      </c>
      <c r="EE292" s="17" t="s">
        <v>149</v>
      </c>
      <c r="EF292" s="17" t="s">
        <v>149</v>
      </c>
      <c r="EG292" s="17" t="s">
        <v>160</v>
      </c>
      <c r="EH292" s="17" t="s">
        <v>161</v>
      </c>
      <c r="EI292" s="17" t="s">
        <v>149</v>
      </c>
      <c r="EJ292" s="17" t="s">
        <v>159</v>
      </c>
      <c r="EK292" s="17" t="s">
        <v>159</v>
      </c>
      <c r="EL292" s="17" t="s">
        <v>330</v>
      </c>
      <c r="EM292" s="17" t="s">
        <v>274</v>
      </c>
      <c r="EN292" s="17" t="s">
        <v>331</v>
      </c>
      <c r="EO292" s="17" t="s">
        <v>332</v>
      </c>
      <c r="EP292" s="17" t="s">
        <v>327</v>
      </c>
      <c r="EQ292" s="17" t="s">
        <v>256</v>
      </c>
      <c r="ER292" s="17" t="s">
        <v>222</v>
      </c>
      <c r="ES292" s="17" t="s">
        <v>289</v>
      </c>
    </row>
    <row r="293" spans="1:149" s="15" customFormat="1" ht="15.75" customHeight="1" x14ac:dyDescent="0.35">
      <c r="A293" s="34">
        <v>291</v>
      </c>
      <c r="B293" s="17" t="s">
        <v>2259</v>
      </c>
      <c r="C293" s="14"/>
      <c r="D293" s="17" t="s">
        <v>146</v>
      </c>
      <c r="E293" s="17" t="s">
        <v>322</v>
      </c>
      <c r="F293" s="17">
        <v>47</v>
      </c>
      <c r="G293" s="17">
        <v>6</v>
      </c>
      <c r="H293" s="17" t="s">
        <v>157</v>
      </c>
      <c r="I293" s="17" t="s">
        <v>210</v>
      </c>
      <c r="J293" s="18">
        <v>2000000</v>
      </c>
      <c r="K293" s="18">
        <v>1500000</v>
      </c>
      <c r="L293" s="17" t="s">
        <v>173</v>
      </c>
      <c r="M293" s="17" t="s">
        <v>147</v>
      </c>
      <c r="N293" s="17">
        <v>50</v>
      </c>
      <c r="O293" s="17" t="s">
        <v>226</v>
      </c>
      <c r="P293" s="17">
        <v>6</v>
      </c>
      <c r="Q293" s="17" t="s">
        <v>175</v>
      </c>
      <c r="R293" s="17" t="s">
        <v>159</v>
      </c>
      <c r="S293" s="17" t="s">
        <v>149</v>
      </c>
      <c r="T293" s="17" t="s">
        <v>149</v>
      </c>
      <c r="U293" s="17" t="s">
        <v>149</v>
      </c>
      <c r="V293" s="17" t="s">
        <v>149</v>
      </c>
      <c r="W293" s="17" t="s">
        <v>149</v>
      </c>
      <c r="X293" s="17" t="s">
        <v>159</v>
      </c>
      <c r="Y293" s="17" t="s">
        <v>149</v>
      </c>
      <c r="Z293" s="17" t="s">
        <v>159</v>
      </c>
      <c r="AA293" s="17" t="s">
        <v>159</v>
      </c>
      <c r="AB293" s="17" t="s">
        <v>149</v>
      </c>
      <c r="AC293" s="17" t="s">
        <v>159</v>
      </c>
      <c r="AD293" s="17" t="s">
        <v>149</v>
      </c>
      <c r="AE293" s="17" t="s">
        <v>149</v>
      </c>
      <c r="AF293" s="17" t="s">
        <v>149</v>
      </c>
      <c r="AG293" s="17" t="s">
        <v>149</v>
      </c>
      <c r="AH293" s="17" t="s">
        <v>149</v>
      </c>
      <c r="AI293" s="17" t="s">
        <v>149</v>
      </c>
      <c r="AJ293" s="17" t="s">
        <v>149</v>
      </c>
      <c r="AK293" s="17" t="s">
        <v>149</v>
      </c>
      <c r="AL293" s="17" t="s">
        <v>149</v>
      </c>
      <c r="AM293" s="17" t="s">
        <v>149</v>
      </c>
      <c r="AN293" s="17" t="s">
        <v>149</v>
      </c>
      <c r="AO293" s="17" t="s">
        <v>149</v>
      </c>
      <c r="AP293" s="17" t="s">
        <v>149</v>
      </c>
      <c r="AQ293" s="17" t="s">
        <v>149</v>
      </c>
      <c r="AR293" s="17" t="s">
        <v>149</v>
      </c>
      <c r="AS293" s="17" t="s">
        <v>159</v>
      </c>
      <c r="AT293" s="17" t="s">
        <v>159</v>
      </c>
      <c r="AU293" s="17" t="s">
        <v>149</v>
      </c>
      <c r="AV293" s="17" t="s">
        <v>149</v>
      </c>
      <c r="AW293" s="17" t="s">
        <v>149</v>
      </c>
      <c r="AX293" s="17" t="s">
        <v>149</v>
      </c>
      <c r="AY293" s="17" t="s">
        <v>149</v>
      </c>
      <c r="AZ293" s="17" t="s">
        <v>149</v>
      </c>
      <c r="BA293" s="17" t="s">
        <v>149</v>
      </c>
      <c r="BB293" s="17" t="s">
        <v>149</v>
      </c>
      <c r="BC293" s="17" t="s">
        <v>149</v>
      </c>
      <c r="BD293" s="17" t="s">
        <v>159</v>
      </c>
      <c r="BE293" s="17" t="s">
        <v>149</v>
      </c>
      <c r="BF293" s="17" t="s">
        <v>159</v>
      </c>
      <c r="BG293" s="17" t="s">
        <v>159</v>
      </c>
      <c r="BH293" s="17" t="s">
        <v>159</v>
      </c>
      <c r="BI293" s="17" t="s">
        <v>159</v>
      </c>
      <c r="BJ293" s="17" t="s">
        <v>149</v>
      </c>
      <c r="BK293" s="17" t="s">
        <v>149</v>
      </c>
      <c r="BL293" s="17" t="s">
        <v>149</v>
      </c>
      <c r="BM293" s="17" t="s">
        <v>149</v>
      </c>
      <c r="BN293" s="17" t="s">
        <v>149</v>
      </c>
      <c r="BO293" s="17" t="s">
        <v>149</v>
      </c>
      <c r="BP293" s="17" t="s">
        <v>149</v>
      </c>
      <c r="BQ293" s="17" t="s">
        <v>149</v>
      </c>
      <c r="BR293" s="47" t="s">
        <v>149</v>
      </c>
      <c r="BS293" s="17" t="s">
        <v>149</v>
      </c>
      <c r="BT293" s="17" t="s">
        <v>149</v>
      </c>
      <c r="BU293" s="17" t="s">
        <v>149</v>
      </c>
      <c r="BV293" s="17" t="s">
        <v>149</v>
      </c>
      <c r="BW293" s="17" t="s">
        <v>149</v>
      </c>
      <c r="BX293" s="17" t="s">
        <v>149</v>
      </c>
      <c r="BY293" s="17" t="s">
        <v>149</v>
      </c>
      <c r="BZ293" s="17" t="s">
        <v>149</v>
      </c>
      <c r="CA293" s="17" t="s">
        <v>149</v>
      </c>
      <c r="CB293" s="17" t="s">
        <v>149</v>
      </c>
      <c r="CC293" s="17" t="s">
        <v>149</v>
      </c>
      <c r="CD293" s="17" t="s">
        <v>149</v>
      </c>
      <c r="CE293" s="17" t="s">
        <v>149</v>
      </c>
      <c r="CF293" s="17" t="s">
        <v>149</v>
      </c>
      <c r="CG293" s="17" t="s">
        <v>149</v>
      </c>
      <c r="CH293" s="17" t="s">
        <v>149</v>
      </c>
      <c r="CI293" s="17" t="s">
        <v>149</v>
      </c>
      <c r="CJ293" s="17" t="s">
        <v>149</v>
      </c>
      <c r="CK293" s="17" t="s">
        <v>149</v>
      </c>
      <c r="CL293" s="17" t="s">
        <v>149</v>
      </c>
      <c r="CM293" s="17" t="s">
        <v>149</v>
      </c>
      <c r="CN293" s="17" t="s">
        <v>149</v>
      </c>
      <c r="CO293" s="17" t="s">
        <v>149</v>
      </c>
      <c r="CP293" s="17" t="s">
        <v>149</v>
      </c>
      <c r="CQ293" s="17" t="s">
        <v>149</v>
      </c>
      <c r="CR293" s="17" t="s">
        <v>149</v>
      </c>
      <c r="CS293" s="17" t="s">
        <v>149</v>
      </c>
      <c r="CT293" s="17" t="s">
        <v>149</v>
      </c>
      <c r="CU293" s="17" t="s">
        <v>149</v>
      </c>
      <c r="CV293" s="17" t="s">
        <v>149</v>
      </c>
      <c r="CW293" s="17" t="s">
        <v>149</v>
      </c>
      <c r="CX293" s="17" t="s">
        <v>149</v>
      </c>
      <c r="CY293" s="17" t="s">
        <v>149</v>
      </c>
      <c r="CZ293" s="17" t="s">
        <v>149</v>
      </c>
      <c r="DA293" s="17" t="s">
        <v>149</v>
      </c>
      <c r="DB293" s="17" t="s">
        <v>149</v>
      </c>
      <c r="DC293" s="17" t="s">
        <v>149</v>
      </c>
      <c r="DD293" s="17" t="s">
        <v>149</v>
      </c>
      <c r="DE293" s="17" t="s">
        <v>149</v>
      </c>
      <c r="DF293" s="17" t="s">
        <v>149</v>
      </c>
      <c r="DG293" s="17" t="s">
        <v>149</v>
      </c>
      <c r="DH293" s="17" t="s">
        <v>149</v>
      </c>
      <c r="DI293" s="17" t="s">
        <v>159</v>
      </c>
      <c r="DJ293" s="17" t="s">
        <v>149</v>
      </c>
      <c r="DK293" s="17" t="s">
        <v>149</v>
      </c>
      <c r="DL293" s="17" t="s">
        <v>149</v>
      </c>
      <c r="DM293" s="17" t="s">
        <v>159</v>
      </c>
      <c r="DN293" s="17" t="s">
        <v>149</v>
      </c>
      <c r="DO293" s="17" t="s">
        <v>149</v>
      </c>
      <c r="DP293" s="17" t="s">
        <v>149</v>
      </c>
      <c r="DQ293" s="17" t="s">
        <v>149</v>
      </c>
      <c r="DR293" s="17" t="s">
        <v>149</v>
      </c>
      <c r="DS293" s="17" t="s">
        <v>149</v>
      </c>
      <c r="DT293" s="17" t="s">
        <v>149</v>
      </c>
      <c r="DU293" s="17" t="s">
        <v>149</v>
      </c>
      <c r="DV293" s="17" t="s">
        <v>149</v>
      </c>
      <c r="DW293" s="17" t="s">
        <v>149</v>
      </c>
      <c r="DX293" s="17" t="s">
        <v>149</v>
      </c>
      <c r="DY293" s="17" t="s">
        <v>149</v>
      </c>
      <c r="DZ293" s="17" t="s">
        <v>149</v>
      </c>
      <c r="EA293" s="17" t="s">
        <v>159</v>
      </c>
      <c r="EB293" s="17" t="s">
        <v>149</v>
      </c>
      <c r="EC293" s="17" t="s">
        <v>159</v>
      </c>
      <c r="ED293" s="17" t="s">
        <v>149</v>
      </c>
      <c r="EE293" s="17" t="s">
        <v>149</v>
      </c>
      <c r="EF293" s="17" t="s">
        <v>149</v>
      </c>
      <c r="EG293" s="17" t="s">
        <v>159</v>
      </c>
      <c r="EH293" s="17" t="s">
        <v>149</v>
      </c>
      <c r="EI293" s="17" t="s">
        <v>149</v>
      </c>
      <c r="EJ293" s="17" t="s">
        <v>159</v>
      </c>
      <c r="EK293" s="17" t="s">
        <v>159</v>
      </c>
      <c r="EL293" s="17" t="s">
        <v>313</v>
      </c>
      <c r="EM293" s="17" t="s">
        <v>334</v>
      </c>
      <c r="EN293" s="17" t="s">
        <v>335</v>
      </c>
      <c r="EO293" s="17" t="s">
        <v>315</v>
      </c>
      <c r="EP293" s="17" t="s">
        <v>316</v>
      </c>
      <c r="EQ293" s="17" t="s">
        <v>256</v>
      </c>
      <c r="ER293" s="17" t="s">
        <v>222</v>
      </c>
      <c r="ES293" s="17" t="s">
        <v>223</v>
      </c>
    </row>
    <row r="294" spans="1:149" s="15" customFormat="1" ht="15.75" customHeight="1" x14ac:dyDescent="0.35">
      <c r="A294" s="34">
        <v>292</v>
      </c>
      <c r="B294" s="17" t="s">
        <v>2260</v>
      </c>
      <c r="C294" s="14"/>
      <c r="D294" s="17" t="s">
        <v>146</v>
      </c>
      <c r="E294" s="17" t="s">
        <v>322</v>
      </c>
      <c r="F294" s="17">
        <v>44</v>
      </c>
      <c r="G294" s="17">
        <v>5</v>
      </c>
      <c r="H294" s="17" t="s">
        <v>157</v>
      </c>
      <c r="I294" s="17" t="s">
        <v>172</v>
      </c>
      <c r="J294" s="18">
        <v>9000000</v>
      </c>
      <c r="K294" s="18">
        <v>6000000</v>
      </c>
      <c r="L294" s="17" t="s">
        <v>255</v>
      </c>
      <c r="M294" s="17" t="s">
        <v>147</v>
      </c>
      <c r="N294" s="17">
        <v>420</v>
      </c>
      <c r="O294" s="17" t="s">
        <v>251</v>
      </c>
      <c r="P294" s="17">
        <v>15</v>
      </c>
      <c r="Q294" s="17" t="s">
        <v>175</v>
      </c>
      <c r="R294" s="17" t="s">
        <v>159</v>
      </c>
      <c r="S294" s="17" t="s">
        <v>149</v>
      </c>
      <c r="T294" s="17" t="s">
        <v>149</v>
      </c>
      <c r="U294" s="17" t="s">
        <v>149</v>
      </c>
      <c r="V294" s="17" t="s">
        <v>149</v>
      </c>
      <c r="W294" s="17" t="s">
        <v>149</v>
      </c>
      <c r="X294" s="17" t="s">
        <v>159</v>
      </c>
      <c r="Y294" s="17" t="s">
        <v>149</v>
      </c>
      <c r="Z294" s="17" t="s">
        <v>159</v>
      </c>
      <c r="AA294" s="17" t="s">
        <v>159</v>
      </c>
      <c r="AB294" s="17" t="s">
        <v>149</v>
      </c>
      <c r="AC294" s="17" t="s">
        <v>159</v>
      </c>
      <c r="AD294" s="17" t="s">
        <v>149</v>
      </c>
      <c r="AE294" s="17" t="s">
        <v>149</v>
      </c>
      <c r="AF294" s="17" t="s">
        <v>149</v>
      </c>
      <c r="AG294" s="17" t="s">
        <v>149</v>
      </c>
      <c r="AH294" s="17" t="s">
        <v>149</v>
      </c>
      <c r="AI294" s="17" t="s">
        <v>149</v>
      </c>
      <c r="AJ294" s="17" t="s">
        <v>149</v>
      </c>
      <c r="AK294" s="17" t="s">
        <v>149</v>
      </c>
      <c r="AL294" s="17" t="s">
        <v>149</v>
      </c>
      <c r="AM294" s="17" t="s">
        <v>149</v>
      </c>
      <c r="AN294" s="17" t="s">
        <v>149</v>
      </c>
      <c r="AO294" s="17" t="s">
        <v>149</v>
      </c>
      <c r="AP294" s="17" t="s">
        <v>149</v>
      </c>
      <c r="AQ294" s="17" t="s">
        <v>149</v>
      </c>
      <c r="AR294" s="17" t="s">
        <v>149</v>
      </c>
      <c r="AS294" s="17" t="s">
        <v>159</v>
      </c>
      <c r="AT294" s="17" t="s">
        <v>159</v>
      </c>
      <c r="AU294" s="17" t="s">
        <v>149</v>
      </c>
      <c r="AV294" s="17" t="s">
        <v>149</v>
      </c>
      <c r="AW294" s="17" t="s">
        <v>149</v>
      </c>
      <c r="AX294" s="17" t="s">
        <v>149</v>
      </c>
      <c r="AY294" s="17" t="s">
        <v>149</v>
      </c>
      <c r="AZ294" s="17" t="s">
        <v>149</v>
      </c>
      <c r="BA294" s="17" t="s">
        <v>149</v>
      </c>
      <c r="BB294" s="17" t="s">
        <v>149</v>
      </c>
      <c r="BC294" s="17" t="s">
        <v>149</v>
      </c>
      <c r="BD294" s="17" t="s">
        <v>160</v>
      </c>
      <c r="BE294" s="17" t="s">
        <v>149</v>
      </c>
      <c r="BF294" s="17" t="s">
        <v>159</v>
      </c>
      <c r="BG294" s="17" t="s">
        <v>159</v>
      </c>
      <c r="BH294" s="17" t="s">
        <v>159</v>
      </c>
      <c r="BI294" s="17" t="s">
        <v>159</v>
      </c>
      <c r="BJ294" s="17" t="s">
        <v>160</v>
      </c>
      <c r="BK294" s="17" t="s">
        <v>160</v>
      </c>
      <c r="BL294" s="17" t="s">
        <v>160</v>
      </c>
      <c r="BM294" s="17" t="s">
        <v>160</v>
      </c>
      <c r="BN294" s="17" t="s">
        <v>160</v>
      </c>
      <c r="BO294" s="17" t="s">
        <v>149</v>
      </c>
      <c r="BP294" s="17" t="s">
        <v>161</v>
      </c>
      <c r="BQ294" s="17" t="s">
        <v>161</v>
      </c>
      <c r="BR294" s="47" t="s">
        <v>161</v>
      </c>
      <c r="BS294" s="17" t="s">
        <v>161</v>
      </c>
      <c r="BT294" s="17" t="s">
        <v>149</v>
      </c>
      <c r="BU294" s="17" t="s">
        <v>149</v>
      </c>
      <c r="BV294" s="17" t="s">
        <v>149</v>
      </c>
      <c r="BW294" s="17" t="s">
        <v>149</v>
      </c>
      <c r="BX294" s="17" t="s">
        <v>149</v>
      </c>
      <c r="BY294" s="17" t="s">
        <v>149</v>
      </c>
      <c r="BZ294" s="17" t="s">
        <v>149</v>
      </c>
      <c r="CA294" s="17" t="s">
        <v>149</v>
      </c>
      <c r="CB294" s="17" t="s">
        <v>149</v>
      </c>
      <c r="CC294" s="17" t="s">
        <v>149</v>
      </c>
      <c r="CD294" s="17" t="s">
        <v>149</v>
      </c>
      <c r="CE294" s="17" t="s">
        <v>149</v>
      </c>
      <c r="CF294" s="17" t="s">
        <v>149</v>
      </c>
      <c r="CG294" s="17" t="s">
        <v>149</v>
      </c>
      <c r="CH294" s="17" t="s">
        <v>149</v>
      </c>
      <c r="CI294" s="17" t="s">
        <v>149</v>
      </c>
      <c r="CJ294" s="17" t="s">
        <v>149</v>
      </c>
      <c r="CK294" s="17" t="s">
        <v>149</v>
      </c>
      <c r="CL294" s="17" t="s">
        <v>149</v>
      </c>
      <c r="CM294" s="17" t="s">
        <v>149</v>
      </c>
      <c r="CN294" s="17" t="s">
        <v>149</v>
      </c>
      <c r="CO294" s="17" t="s">
        <v>149</v>
      </c>
      <c r="CP294" s="17" t="s">
        <v>149</v>
      </c>
      <c r="CQ294" s="17" t="s">
        <v>149</v>
      </c>
      <c r="CR294" s="17" t="s">
        <v>149</v>
      </c>
      <c r="CS294" s="17" t="s">
        <v>149</v>
      </c>
      <c r="CT294" s="17" t="s">
        <v>149</v>
      </c>
      <c r="CU294" s="17" t="s">
        <v>149</v>
      </c>
      <c r="CV294" s="17" t="s">
        <v>149</v>
      </c>
      <c r="CW294" s="17" t="s">
        <v>149</v>
      </c>
      <c r="CX294" s="17" t="s">
        <v>149</v>
      </c>
      <c r="CY294" s="17" t="s">
        <v>149</v>
      </c>
      <c r="CZ294" s="17" t="s">
        <v>149</v>
      </c>
      <c r="DA294" s="17" t="s">
        <v>149</v>
      </c>
      <c r="DB294" s="17" t="s">
        <v>149</v>
      </c>
      <c r="DC294" s="17" t="s">
        <v>149</v>
      </c>
      <c r="DD294" s="17" t="s">
        <v>149</v>
      </c>
      <c r="DE294" s="17" t="s">
        <v>149</v>
      </c>
      <c r="DF294" s="17" t="s">
        <v>149</v>
      </c>
      <c r="DG294" s="17" t="s">
        <v>149</v>
      </c>
      <c r="DH294" s="17" t="s">
        <v>149</v>
      </c>
      <c r="DI294" s="17" t="s">
        <v>159</v>
      </c>
      <c r="DJ294" s="17" t="s">
        <v>149</v>
      </c>
      <c r="DK294" s="17" t="s">
        <v>149</v>
      </c>
      <c r="DL294" s="17" t="s">
        <v>149</v>
      </c>
      <c r="DM294" s="17" t="s">
        <v>159</v>
      </c>
      <c r="DN294" s="17" t="s">
        <v>149</v>
      </c>
      <c r="DO294" s="17" t="s">
        <v>149</v>
      </c>
      <c r="DP294" s="17" t="s">
        <v>149</v>
      </c>
      <c r="DQ294" s="17" t="s">
        <v>149</v>
      </c>
      <c r="DR294" s="17" t="s">
        <v>160</v>
      </c>
      <c r="DS294" s="17" t="s">
        <v>160</v>
      </c>
      <c r="DT294" s="17" t="s">
        <v>149</v>
      </c>
      <c r="DU294" s="17" t="s">
        <v>149</v>
      </c>
      <c r="DV294" s="17" t="s">
        <v>149</v>
      </c>
      <c r="DW294" s="17" t="s">
        <v>149</v>
      </c>
      <c r="DX294" s="17" t="s">
        <v>149</v>
      </c>
      <c r="DY294" s="17" t="s">
        <v>149</v>
      </c>
      <c r="DZ294" s="17" t="s">
        <v>149</v>
      </c>
      <c r="EA294" s="17" t="s">
        <v>159</v>
      </c>
      <c r="EB294" s="17" t="s">
        <v>149</v>
      </c>
      <c r="EC294" s="17" t="s">
        <v>159</v>
      </c>
      <c r="ED294" s="17" t="s">
        <v>149</v>
      </c>
      <c r="EE294" s="17" t="s">
        <v>149</v>
      </c>
      <c r="EF294" s="17" t="s">
        <v>149</v>
      </c>
      <c r="EG294" s="17" t="s">
        <v>159</v>
      </c>
      <c r="EH294" s="17" t="s">
        <v>149</v>
      </c>
      <c r="EI294" s="17" t="s">
        <v>149</v>
      </c>
      <c r="EJ294" s="17" t="s">
        <v>159</v>
      </c>
      <c r="EK294" s="17" t="s">
        <v>159</v>
      </c>
      <c r="EL294" s="17" t="s">
        <v>337</v>
      </c>
      <c r="EM294" s="17" t="s">
        <v>274</v>
      </c>
      <c r="EN294" s="17" t="s">
        <v>338</v>
      </c>
      <c r="EO294" s="17" t="s">
        <v>339</v>
      </c>
      <c r="EP294" s="17" t="s">
        <v>340</v>
      </c>
      <c r="EQ294" s="17" t="s">
        <v>341</v>
      </c>
      <c r="ER294" s="17" t="s">
        <v>342</v>
      </c>
      <c r="ES294" s="17" t="s">
        <v>289</v>
      </c>
    </row>
    <row r="295" spans="1:149" s="15" customFormat="1" ht="15.75" customHeight="1" x14ac:dyDescent="0.35">
      <c r="A295" s="34">
        <v>293</v>
      </c>
      <c r="B295" s="17" t="s">
        <v>2261</v>
      </c>
      <c r="C295" s="14"/>
      <c r="D295" s="17" t="s">
        <v>146</v>
      </c>
      <c r="E295" s="17" t="s">
        <v>269</v>
      </c>
      <c r="F295" s="17">
        <v>48</v>
      </c>
      <c r="G295" s="17">
        <v>4</v>
      </c>
      <c r="H295" s="17" t="s">
        <v>344</v>
      </c>
      <c r="I295" s="17" t="s">
        <v>210</v>
      </c>
      <c r="J295" s="18">
        <v>1000000</v>
      </c>
      <c r="K295" s="18">
        <v>2000000</v>
      </c>
      <c r="L295" s="17" t="s">
        <v>318</v>
      </c>
      <c r="M295" s="17" t="s">
        <v>345</v>
      </c>
      <c r="N295" s="17">
        <v>14</v>
      </c>
      <c r="O295" s="17">
        <v>0.25</v>
      </c>
      <c r="P295" s="17">
        <v>17</v>
      </c>
      <c r="Q295" s="17" t="s">
        <v>175</v>
      </c>
      <c r="R295" s="17" t="s">
        <v>159</v>
      </c>
      <c r="S295" s="17" t="s">
        <v>149</v>
      </c>
      <c r="T295" s="17" t="s">
        <v>149</v>
      </c>
      <c r="U295" s="17" t="s">
        <v>149</v>
      </c>
      <c r="V295" s="17" t="s">
        <v>149</v>
      </c>
      <c r="W295" s="17" t="s">
        <v>149</v>
      </c>
      <c r="X295" s="17" t="s">
        <v>159</v>
      </c>
      <c r="Y295" s="17" t="s">
        <v>149</v>
      </c>
      <c r="Z295" s="17" t="s">
        <v>159</v>
      </c>
      <c r="AA295" s="17" t="s">
        <v>159</v>
      </c>
      <c r="AB295" s="17" t="s">
        <v>149</v>
      </c>
      <c r="AC295" s="17" t="s">
        <v>159</v>
      </c>
      <c r="AD295" s="17" t="s">
        <v>149</v>
      </c>
      <c r="AE295" s="17" t="s">
        <v>149</v>
      </c>
      <c r="AF295" s="17" t="s">
        <v>149</v>
      </c>
      <c r="AG295" s="17" t="s">
        <v>149</v>
      </c>
      <c r="AH295" s="17" t="s">
        <v>149</v>
      </c>
      <c r="AI295" s="17" t="s">
        <v>149</v>
      </c>
      <c r="AJ295" s="17" t="s">
        <v>149</v>
      </c>
      <c r="AK295" s="17" t="s">
        <v>160</v>
      </c>
      <c r="AL295" s="17" t="s">
        <v>160</v>
      </c>
      <c r="AM295" s="17" t="s">
        <v>160</v>
      </c>
      <c r="AN295" s="17" t="s">
        <v>149</v>
      </c>
      <c r="AO295" s="17" t="s">
        <v>149</v>
      </c>
      <c r="AP295" s="17" t="s">
        <v>149</v>
      </c>
      <c r="AQ295" s="17" t="s">
        <v>149</v>
      </c>
      <c r="AR295" s="17" t="s">
        <v>149</v>
      </c>
      <c r="AS295" s="17" t="s">
        <v>159</v>
      </c>
      <c r="AT295" s="17" t="s">
        <v>159</v>
      </c>
      <c r="AU295" s="17" t="s">
        <v>149</v>
      </c>
      <c r="AV295" s="17" t="s">
        <v>149</v>
      </c>
      <c r="AW295" s="17" t="s">
        <v>149</v>
      </c>
      <c r="AX295" s="17" t="s">
        <v>149</v>
      </c>
      <c r="AY295" s="17" t="s">
        <v>149</v>
      </c>
      <c r="AZ295" s="17" t="s">
        <v>149</v>
      </c>
      <c r="BA295" s="17" t="s">
        <v>149</v>
      </c>
      <c r="BB295" s="17" t="s">
        <v>149</v>
      </c>
      <c r="BC295" s="17" t="s">
        <v>149</v>
      </c>
      <c r="BD295" s="17" t="s">
        <v>159</v>
      </c>
      <c r="BE295" s="17" t="s">
        <v>149</v>
      </c>
      <c r="BF295" s="17" t="s">
        <v>159</v>
      </c>
      <c r="BG295" s="17" t="s">
        <v>159</v>
      </c>
      <c r="BH295" s="17" t="s">
        <v>150</v>
      </c>
      <c r="BI295" s="17" t="s">
        <v>159</v>
      </c>
      <c r="BJ295" s="17" t="s">
        <v>149</v>
      </c>
      <c r="BK295" s="17" t="s">
        <v>149</v>
      </c>
      <c r="BL295" s="17" t="s">
        <v>160</v>
      </c>
      <c r="BM295" s="17" t="s">
        <v>160</v>
      </c>
      <c r="BN295" s="17" t="s">
        <v>149</v>
      </c>
      <c r="BO295" s="17" t="s">
        <v>149</v>
      </c>
      <c r="BP295" s="17" t="s">
        <v>149</v>
      </c>
      <c r="BQ295" s="17" t="s">
        <v>149</v>
      </c>
      <c r="BR295" s="47" t="s">
        <v>149</v>
      </c>
      <c r="BS295" s="17" t="s">
        <v>149</v>
      </c>
      <c r="BT295" s="17" t="s">
        <v>149</v>
      </c>
      <c r="BU295" s="17" t="s">
        <v>149</v>
      </c>
      <c r="BV295" s="17" t="s">
        <v>161</v>
      </c>
      <c r="BW295" s="17" t="s">
        <v>149</v>
      </c>
      <c r="BX295" s="17" t="s">
        <v>149</v>
      </c>
      <c r="BY295" s="17" t="s">
        <v>149</v>
      </c>
      <c r="BZ295" s="17" t="s">
        <v>149</v>
      </c>
      <c r="CA295" s="17" t="s">
        <v>149</v>
      </c>
      <c r="CB295" s="17" t="s">
        <v>149</v>
      </c>
      <c r="CC295" s="17" t="s">
        <v>149</v>
      </c>
      <c r="CD295" s="17" t="s">
        <v>149</v>
      </c>
      <c r="CE295" s="17" t="s">
        <v>149</v>
      </c>
      <c r="CF295" s="17" t="s">
        <v>149</v>
      </c>
      <c r="CG295" s="17" t="s">
        <v>149</v>
      </c>
      <c r="CH295" s="17" t="s">
        <v>149</v>
      </c>
      <c r="CI295" s="17" t="s">
        <v>149</v>
      </c>
      <c r="CJ295" s="17" t="s">
        <v>149</v>
      </c>
      <c r="CK295" s="17" t="s">
        <v>149</v>
      </c>
      <c r="CL295" s="17" t="s">
        <v>149</v>
      </c>
      <c r="CM295" s="17" t="s">
        <v>149</v>
      </c>
      <c r="CN295" s="17" t="s">
        <v>149</v>
      </c>
      <c r="CO295" s="17" t="s">
        <v>149</v>
      </c>
      <c r="CP295" s="17" t="s">
        <v>149</v>
      </c>
      <c r="CQ295" s="17" t="s">
        <v>149</v>
      </c>
      <c r="CR295" s="17" t="s">
        <v>149</v>
      </c>
      <c r="CS295" s="17" t="s">
        <v>149</v>
      </c>
      <c r="CT295" s="17" t="s">
        <v>149</v>
      </c>
      <c r="CU295" s="17" t="s">
        <v>149</v>
      </c>
      <c r="CV295" s="17" t="s">
        <v>149</v>
      </c>
      <c r="CW295" s="17" t="s">
        <v>149</v>
      </c>
      <c r="CX295" s="17" t="s">
        <v>149</v>
      </c>
      <c r="CY295" s="17" t="s">
        <v>149</v>
      </c>
      <c r="CZ295" s="17" t="s">
        <v>149</v>
      </c>
      <c r="DA295" s="17" t="s">
        <v>149</v>
      </c>
      <c r="DB295" s="17" t="s">
        <v>149</v>
      </c>
      <c r="DC295" s="17" t="s">
        <v>149</v>
      </c>
      <c r="DD295" s="17" t="s">
        <v>149</v>
      </c>
      <c r="DE295" s="17" t="s">
        <v>149</v>
      </c>
      <c r="DF295" s="17" t="s">
        <v>149</v>
      </c>
      <c r="DG295" s="17" t="s">
        <v>149</v>
      </c>
      <c r="DH295" s="17" t="s">
        <v>149</v>
      </c>
      <c r="DI295" s="17" t="s">
        <v>159</v>
      </c>
      <c r="DJ295" s="17" t="s">
        <v>149</v>
      </c>
      <c r="DK295" s="17" t="s">
        <v>149</v>
      </c>
      <c r="DL295" s="17" t="s">
        <v>149</v>
      </c>
      <c r="DM295" s="17" t="s">
        <v>159</v>
      </c>
      <c r="DN295" s="17" t="s">
        <v>149</v>
      </c>
      <c r="DO295" s="17" t="s">
        <v>149</v>
      </c>
      <c r="DP295" s="17" t="s">
        <v>149</v>
      </c>
      <c r="DQ295" s="17" t="s">
        <v>149</v>
      </c>
      <c r="DR295" s="17" t="s">
        <v>149</v>
      </c>
      <c r="DS295" s="17" t="s">
        <v>149</v>
      </c>
      <c r="DT295" s="17" t="s">
        <v>149</v>
      </c>
      <c r="DU295" s="17" t="s">
        <v>149</v>
      </c>
      <c r="DV295" s="17" t="s">
        <v>149</v>
      </c>
      <c r="DW295" s="17" t="s">
        <v>149</v>
      </c>
      <c r="DX295" s="17" t="s">
        <v>149</v>
      </c>
      <c r="DY295" s="17" t="s">
        <v>149</v>
      </c>
      <c r="DZ295" s="17" t="s">
        <v>149</v>
      </c>
      <c r="EA295" s="17" t="s">
        <v>159</v>
      </c>
      <c r="EB295" s="17" t="s">
        <v>149</v>
      </c>
      <c r="EC295" s="17" t="s">
        <v>159</v>
      </c>
      <c r="ED295" s="17" t="s">
        <v>149</v>
      </c>
      <c r="EE295" s="17" t="s">
        <v>149</v>
      </c>
      <c r="EF295" s="17" t="s">
        <v>149</v>
      </c>
      <c r="EG295" s="17" t="s">
        <v>159</v>
      </c>
      <c r="EH295" s="17" t="s">
        <v>149</v>
      </c>
      <c r="EI295" s="17" t="s">
        <v>149</v>
      </c>
      <c r="EJ295" s="17" t="s">
        <v>159</v>
      </c>
      <c r="EK295" s="17" t="s">
        <v>159</v>
      </c>
      <c r="EL295" s="17" t="s">
        <v>346</v>
      </c>
      <c r="EM295" s="17" t="s">
        <v>274</v>
      </c>
      <c r="EN295" s="17" t="s">
        <v>347</v>
      </c>
      <c r="EO295" s="17" t="s">
        <v>348</v>
      </c>
      <c r="EP295" s="17" t="s">
        <v>349</v>
      </c>
      <c r="EQ295" s="17" t="s">
        <v>341</v>
      </c>
      <c r="ER295" s="17" t="s">
        <v>350</v>
      </c>
      <c r="ES295" s="17" t="s">
        <v>274</v>
      </c>
    </row>
    <row r="296" spans="1:149" s="15" customFormat="1" ht="15.75" customHeight="1" x14ac:dyDescent="0.35">
      <c r="A296" s="34">
        <v>294</v>
      </c>
      <c r="B296" s="17" t="s">
        <v>2262</v>
      </c>
      <c r="C296" s="14"/>
      <c r="D296" s="17" t="s">
        <v>146</v>
      </c>
      <c r="E296" s="17" t="s">
        <v>269</v>
      </c>
      <c r="F296" s="17">
        <v>49</v>
      </c>
      <c r="G296" s="17">
        <v>4</v>
      </c>
      <c r="H296" s="17" t="s">
        <v>344</v>
      </c>
      <c r="I296" s="17" t="s">
        <v>210</v>
      </c>
      <c r="J296" s="18">
        <v>1000000</v>
      </c>
      <c r="K296" s="18">
        <v>2000000</v>
      </c>
      <c r="L296" s="17" t="s">
        <v>318</v>
      </c>
      <c r="M296" s="17" t="s">
        <v>345</v>
      </c>
      <c r="N296" s="17">
        <v>14</v>
      </c>
      <c r="O296" s="17">
        <v>0.25</v>
      </c>
      <c r="P296" s="17">
        <v>17</v>
      </c>
      <c r="Q296" s="17" t="s">
        <v>175</v>
      </c>
      <c r="R296" s="17" t="s">
        <v>159</v>
      </c>
      <c r="S296" s="17" t="s">
        <v>149</v>
      </c>
      <c r="T296" s="17" t="s">
        <v>149</v>
      </c>
      <c r="U296" s="17" t="s">
        <v>149</v>
      </c>
      <c r="V296" s="17" t="s">
        <v>149</v>
      </c>
      <c r="W296" s="17" t="s">
        <v>149</v>
      </c>
      <c r="X296" s="17" t="s">
        <v>159</v>
      </c>
      <c r="Y296" s="17" t="s">
        <v>149</v>
      </c>
      <c r="Z296" s="17" t="s">
        <v>159</v>
      </c>
      <c r="AA296" s="17" t="s">
        <v>159</v>
      </c>
      <c r="AB296" s="17" t="s">
        <v>149</v>
      </c>
      <c r="AC296" s="17" t="s">
        <v>159</v>
      </c>
      <c r="AD296" s="17" t="s">
        <v>149</v>
      </c>
      <c r="AE296" s="17" t="s">
        <v>149</v>
      </c>
      <c r="AF296" s="17" t="s">
        <v>149</v>
      </c>
      <c r="AG296" s="17" t="s">
        <v>149</v>
      </c>
      <c r="AH296" s="17" t="s">
        <v>149</v>
      </c>
      <c r="AI296" s="17" t="s">
        <v>149</v>
      </c>
      <c r="AJ296" s="17" t="s">
        <v>149</v>
      </c>
      <c r="AK296" s="17" t="s">
        <v>160</v>
      </c>
      <c r="AL296" s="17" t="s">
        <v>160</v>
      </c>
      <c r="AM296" s="17" t="s">
        <v>160</v>
      </c>
      <c r="AN296" s="17" t="s">
        <v>149</v>
      </c>
      <c r="AO296" s="17" t="s">
        <v>149</v>
      </c>
      <c r="AP296" s="17" t="s">
        <v>149</v>
      </c>
      <c r="AQ296" s="17" t="s">
        <v>149</v>
      </c>
      <c r="AR296" s="17" t="s">
        <v>149</v>
      </c>
      <c r="AS296" s="17" t="s">
        <v>159</v>
      </c>
      <c r="AT296" s="17" t="s">
        <v>159</v>
      </c>
      <c r="AU296" s="17" t="s">
        <v>149</v>
      </c>
      <c r="AV296" s="17" t="s">
        <v>149</v>
      </c>
      <c r="AW296" s="17" t="s">
        <v>149</v>
      </c>
      <c r="AX296" s="17" t="s">
        <v>149</v>
      </c>
      <c r="AY296" s="17" t="s">
        <v>149</v>
      </c>
      <c r="AZ296" s="17" t="s">
        <v>149</v>
      </c>
      <c r="BA296" s="17" t="s">
        <v>149</v>
      </c>
      <c r="BB296" s="17" t="s">
        <v>149</v>
      </c>
      <c r="BC296" s="17" t="s">
        <v>149</v>
      </c>
      <c r="BD296" s="17" t="s">
        <v>159</v>
      </c>
      <c r="BE296" s="17" t="s">
        <v>149</v>
      </c>
      <c r="BF296" s="17" t="s">
        <v>159</v>
      </c>
      <c r="BG296" s="17" t="s">
        <v>159</v>
      </c>
      <c r="BH296" s="17" t="s">
        <v>150</v>
      </c>
      <c r="BI296" s="17" t="s">
        <v>159</v>
      </c>
      <c r="BJ296" s="17" t="s">
        <v>149</v>
      </c>
      <c r="BK296" s="17" t="s">
        <v>149</v>
      </c>
      <c r="BL296" s="17" t="s">
        <v>160</v>
      </c>
      <c r="BM296" s="17" t="s">
        <v>160</v>
      </c>
      <c r="BN296" s="17" t="s">
        <v>149</v>
      </c>
      <c r="BO296" s="17" t="s">
        <v>149</v>
      </c>
      <c r="BP296" s="17" t="s">
        <v>149</v>
      </c>
      <c r="BQ296" s="17" t="s">
        <v>149</v>
      </c>
      <c r="BR296" s="47" t="s">
        <v>149</v>
      </c>
      <c r="BS296" s="17" t="s">
        <v>149</v>
      </c>
      <c r="BT296" s="17" t="s">
        <v>149</v>
      </c>
      <c r="BU296" s="17" t="s">
        <v>149</v>
      </c>
      <c r="BV296" s="17" t="s">
        <v>161</v>
      </c>
      <c r="BW296" s="17" t="s">
        <v>149</v>
      </c>
      <c r="BX296" s="17" t="s">
        <v>149</v>
      </c>
      <c r="BY296" s="17" t="s">
        <v>149</v>
      </c>
      <c r="BZ296" s="17" t="s">
        <v>149</v>
      </c>
      <c r="CA296" s="17" t="s">
        <v>149</v>
      </c>
      <c r="CB296" s="17" t="s">
        <v>149</v>
      </c>
      <c r="CC296" s="17" t="s">
        <v>149</v>
      </c>
      <c r="CD296" s="17" t="s">
        <v>149</v>
      </c>
      <c r="CE296" s="17" t="s">
        <v>149</v>
      </c>
      <c r="CF296" s="17" t="s">
        <v>149</v>
      </c>
      <c r="CG296" s="17" t="s">
        <v>149</v>
      </c>
      <c r="CH296" s="17" t="s">
        <v>149</v>
      </c>
      <c r="CI296" s="17" t="s">
        <v>149</v>
      </c>
      <c r="CJ296" s="17" t="s">
        <v>149</v>
      </c>
      <c r="CK296" s="17" t="s">
        <v>149</v>
      </c>
      <c r="CL296" s="17" t="s">
        <v>149</v>
      </c>
      <c r="CM296" s="17" t="s">
        <v>149</v>
      </c>
      <c r="CN296" s="17" t="s">
        <v>149</v>
      </c>
      <c r="CO296" s="17" t="s">
        <v>149</v>
      </c>
      <c r="CP296" s="17" t="s">
        <v>149</v>
      </c>
      <c r="CQ296" s="17" t="s">
        <v>149</v>
      </c>
      <c r="CR296" s="17" t="s">
        <v>149</v>
      </c>
      <c r="CS296" s="17" t="s">
        <v>149</v>
      </c>
      <c r="CT296" s="17" t="s">
        <v>149</v>
      </c>
      <c r="CU296" s="17" t="s">
        <v>149</v>
      </c>
      <c r="CV296" s="17" t="s">
        <v>149</v>
      </c>
      <c r="CW296" s="17" t="s">
        <v>149</v>
      </c>
      <c r="CX296" s="17" t="s">
        <v>149</v>
      </c>
      <c r="CY296" s="17" t="s">
        <v>149</v>
      </c>
      <c r="CZ296" s="17" t="s">
        <v>149</v>
      </c>
      <c r="DA296" s="17" t="s">
        <v>149</v>
      </c>
      <c r="DB296" s="17" t="s">
        <v>149</v>
      </c>
      <c r="DC296" s="17" t="s">
        <v>149</v>
      </c>
      <c r="DD296" s="17" t="s">
        <v>149</v>
      </c>
      <c r="DE296" s="17" t="s">
        <v>149</v>
      </c>
      <c r="DF296" s="17" t="s">
        <v>149</v>
      </c>
      <c r="DG296" s="17" t="s">
        <v>149</v>
      </c>
      <c r="DH296" s="17" t="s">
        <v>149</v>
      </c>
      <c r="DI296" s="17" t="s">
        <v>159</v>
      </c>
      <c r="DJ296" s="17" t="s">
        <v>149</v>
      </c>
      <c r="DK296" s="17" t="s">
        <v>149</v>
      </c>
      <c r="DL296" s="17" t="s">
        <v>149</v>
      </c>
      <c r="DM296" s="17" t="s">
        <v>159</v>
      </c>
      <c r="DN296" s="17" t="s">
        <v>149</v>
      </c>
      <c r="DO296" s="17" t="s">
        <v>149</v>
      </c>
      <c r="DP296" s="17" t="s">
        <v>149</v>
      </c>
      <c r="DQ296" s="17" t="s">
        <v>149</v>
      </c>
      <c r="DR296" s="17" t="s">
        <v>149</v>
      </c>
      <c r="DS296" s="17" t="s">
        <v>149</v>
      </c>
      <c r="DT296" s="17" t="s">
        <v>149</v>
      </c>
      <c r="DU296" s="17" t="s">
        <v>149</v>
      </c>
      <c r="DV296" s="17" t="s">
        <v>149</v>
      </c>
      <c r="DW296" s="17" t="s">
        <v>149</v>
      </c>
      <c r="DX296" s="17" t="s">
        <v>149</v>
      </c>
      <c r="DY296" s="17" t="s">
        <v>149</v>
      </c>
      <c r="DZ296" s="17" t="s">
        <v>149</v>
      </c>
      <c r="EA296" s="17" t="s">
        <v>159</v>
      </c>
      <c r="EB296" s="17" t="s">
        <v>149</v>
      </c>
      <c r="EC296" s="17" t="s">
        <v>159</v>
      </c>
      <c r="ED296" s="17" t="s">
        <v>149</v>
      </c>
      <c r="EE296" s="17" t="s">
        <v>149</v>
      </c>
      <c r="EF296" s="17" t="s">
        <v>149</v>
      </c>
      <c r="EG296" s="17" t="s">
        <v>159</v>
      </c>
      <c r="EH296" s="17" t="s">
        <v>149</v>
      </c>
      <c r="EI296" s="17" t="s">
        <v>149</v>
      </c>
      <c r="EJ296" s="17" t="s">
        <v>159</v>
      </c>
      <c r="EK296" s="17" t="s">
        <v>159</v>
      </c>
      <c r="EL296" s="17" t="s">
        <v>346</v>
      </c>
      <c r="EM296" s="17" t="s">
        <v>274</v>
      </c>
      <c r="EN296" s="17" t="s">
        <v>347</v>
      </c>
      <c r="EO296" s="17" t="s">
        <v>348</v>
      </c>
      <c r="EP296" s="17" t="s">
        <v>349</v>
      </c>
      <c r="EQ296" s="17" t="s">
        <v>341</v>
      </c>
      <c r="ER296" s="17" t="s">
        <v>350</v>
      </c>
      <c r="ES296" s="17" t="s">
        <v>274</v>
      </c>
    </row>
    <row r="297" spans="1:149" s="15" customFormat="1" ht="15.75" customHeight="1" x14ac:dyDescent="0.35">
      <c r="A297" s="34">
        <v>295</v>
      </c>
      <c r="B297" s="15" t="s">
        <v>2263</v>
      </c>
      <c r="D297" s="15" t="s">
        <v>353</v>
      </c>
      <c r="E297" s="15" t="s">
        <v>354</v>
      </c>
      <c r="F297" s="15">
        <v>38</v>
      </c>
      <c r="G297" s="15">
        <v>5</v>
      </c>
      <c r="H297" s="15" t="s">
        <v>355</v>
      </c>
      <c r="I297" s="15" t="s">
        <v>172</v>
      </c>
      <c r="J297" s="19">
        <v>5000000</v>
      </c>
      <c r="K297" s="19">
        <v>5000000</v>
      </c>
      <c r="L297" s="15" t="s">
        <v>255</v>
      </c>
      <c r="M297" s="15" t="s">
        <v>147</v>
      </c>
      <c r="N297" s="15">
        <v>390</v>
      </c>
      <c r="O297" s="15" t="s">
        <v>226</v>
      </c>
      <c r="P297" s="15">
        <v>10</v>
      </c>
      <c r="Q297" s="15" t="s">
        <v>175</v>
      </c>
      <c r="R297" s="15" t="s">
        <v>159</v>
      </c>
      <c r="S297" s="15" t="s">
        <v>159</v>
      </c>
      <c r="T297" s="15" t="s">
        <v>159</v>
      </c>
      <c r="U297" s="15" t="s">
        <v>159</v>
      </c>
      <c r="V297" s="15" t="s">
        <v>159</v>
      </c>
      <c r="W297" s="15" t="s">
        <v>159</v>
      </c>
      <c r="X297" s="15" t="s">
        <v>159</v>
      </c>
      <c r="Y297" s="15" t="s">
        <v>149</v>
      </c>
      <c r="Z297" s="15" t="s">
        <v>159</v>
      </c>
      <c r="AA297" s="15" t="s">
        <v>159</v>
      </c>
      <c r="AB297" s="15" t="s">
        <v>159</v>
      </c>
      <c r="AC297" s="15" t="s">
        <v>159</v>
      </c>
      <c r="AD297" s="15" t="s">
        <v>159</v>
      </c>
      <c r="AE297" s="15" t="s">
        <v>159</v>
      </c>
      <c r="AF297" s="15" t="s">
        <v>159</v>
      </c>
      <c r="AG297" s="15" t="s">
        <v>357</v>
      </c>
      <c r="AH297" s="15" t="s">
        <v>149</v>
      </c>
      <c r="AI297" s="15" t="s">
        <v>159</v>
      </c>
      <c r="AJ297" s="15" t="s">
        <v>159</v>
      </c>
      <c r="AK297" s="15" t="s">
        <v>159</v>
      </c>
      <c r="AL297" s="15" t="s">
        <v>159</v>
      </c>
      <c r="AM297" s="15" t="s">
        <v>159</v>
      </c>
      <c r="AN297" s="15" t="s">
        <v>203</v>
      </c>
      <c r="AO297" s="15" t="s">
        <v>149</v>
      </c>
      <c r="AP297" s="15" t="s">
        <v>149</v>
      </c>
      <c r="AQ297" s="15" t="s">
        <v>149</v>
      </c>
      <c r="AR297" s="15" t="s">
        <v>149</v>
      </c>
      <c r="AS297" s="15" t="s">
        <v>149</v>
      </c>
      <c r="AT297" s="15" t="s">
        <v>149</v>
      </c>
      <c r="AU297" s="15" t="s">
        <v>149</v>
      </c>
      <c r="AV297" s="15" t="s">
        <v>148</v>
      </c>
      <c r="AW297" s="15" t="s">
        <v>149</v>
      </c>
      <c r="AX297" s="15" t="s">
        <v>149</v>
      </c>
      <c r="AY297" s="15" t="s">
        <v>149</v>
      </c>
      <c r="AZ297" s="15" t="s">
        <v>149</v>
      </c>
      <c r="BA297" s="15" t="s">
        <v>149</v>
      </c>
      <c r="BB297" s="15" t="s">
        <v>149</v>
      </c>
      <c r="BC297" s="15" t="s">
        <v>149</v>
      </c>
      <c r="BD297" s="15" t="s">
        <v>149</v>
      </c>
      <c r="BE297" s="15" t="s">
        <v>149</v>
      </c>
      <c r="BF297" s="15" t="s">
        <v>149</v>
      </c>
      <c r="BG297" s="15" t="s">
        <v>149</v>
      </c>
      <c r="BH297" s="15" t="s">
        <v>323</v>
      </c>
      <c r="BI297" s="15" t="s">
        <v>148</v>
      </c>
      <c r="BJ297" s="15" t="s">
        <v>323</v>
      </c>
      <c r="BK297" s="15" t="s">
        <v>203</v>
      </c>
      <c r="BL297" s="15" t="s">
        <v>148</v>
      </c>
      <c r="BM297" s="15" t="s">
        <v>148</v>
      </c>
      <c r="BN297" s="15" t="s">
        <v>150</v>
      </c>
      <c r="BO297" s="15" t="s">
        <v>323</v>
      </c>
      <c r="BP297" s="15" t="s">
        <v>323</v>
      </c>
      <c r="BQ297" s="15" t="s">
        <v>323</v>
      </c>
      <c r="BR297" s="15" t="s">
        <v>323</v>
      </c>
      <c r="BS297" s="15" t="s">
        <v>323</v>
      </c>
      <c r="BT297" s="15" t="s">
        <v>323</v>
      </c>
      <c r="BU297" s="15" t="s">
        <v>149</v>
      </c>
      <c r="BV297" s="15" t="s">
        <v>323</v>
      </c>
      <c r="BW297" s="15" t="s">
        <v>149</v>
      </c>
      <c r="BX297" s="15" t="s">
        <v>149</v>
      </c>
      <c r="BY297" s="15" t="s">
        <v>149</v>
      </c>
      <c r="BZ297" s="15" t="s">
        <v>149</v>
      </c>
      <c r="CA297" s="15" t="s">
        <v>149</v>
      </c>
      <c r="CB297" s="15" t="s">
        <v>149</v>
      </c>
      <c r="CC297" s="15" t="s">
        <v>149</v>
      </c>
      <c r="CD297" s="15" t="s">
        <v>149</v>
      </c>
      <c r="CE297" s="15" t="s">
        <v>149</v>
      </c>
      <c r="CF297" s="15" t="s">
        <v>149</v>
      </c>
      <c r="CG297" s="15" t="s">
        <v>149</v>
      </c>
      <c r="CH297" s="15" t="s">
        <v>149</v>
      </c>
      <c r="CI297" s="15" t="s">
        <v>149</v>
      </c>
      <c r="CJ297" s="15" t="s">
        <v>149</v>
      </c>
      <c r="CK297" s="15" t="s">
        <v>149</v>
      </c>
      <c r="CL297" s="15" t="s">
        <v>149</v>
      </c>
      <c r="CM297" s="15" t="s">
        <v>149</v>
      </c>
      <c r="CN297" s="15" t="s">
        <v>149</v>
      </c>
      <c r="CO297" s="15" t="s">
        <v>149</v>
      </c>
      <c r="CP297" s="15" t="s">
        <v>149</v>
      </c>
      <c r="CQ297" s="15" t="s">
        <v>149</v>
      </c>
      <c r="CR297" s="15" t="s">
        <v>149</v>
      </c>
      <c r="CS297" s="15" t="s">
        <v>149</v>
      </c>
      <c r="CT297" s="15" t="s">
        <v>149</v>
      </c>
      <c r="CU297" s="15" t="s">
        <v>149</v>
      </c>
      <c r="CV297" s="15" t="s">
        <v>149</v>
      </c>
      <c r="CW297" s="15" t="s">
        <v>149</v>
      </c>
      <c r="CX297" s="15" t="s">
        <v>149</v>
      </c>
      <c r="CY297" s="15" t="s">
        <v>149</v>
      </c>
      <c r="CZ297" s="15" t="s">
        <v>358</v>
      </c>
      <c r="DA297" s="15" t="s">
        <v>149</v>
      </c>
      <c r="DB297" s="15" t="s">
        <v>149</v>
      </c>
      <c r="DC297" s="15" t="s">
        <v>149</v>
      </c>
      <c r="DD297" s="15" t="s">
        <v>149</v>
      </c>
      <c r="DE297" s="15" t="s">
        <v>149</v>
      </c>
      <c r="DF297" s="15" t="s">
        <v>149</v>
      </c>
      <c r="DG297" s="15" t="s">
        <v>149</v>
      </c>
      <c r="DH297" s="15" t="s">
        <v>149</v>
      </c>
      <c r="DI297" s="15" t="s">
        <v>149</v>
      </c>
      <c r="DJ297" s="15" t="s">
        <v>149</v>
      </c>
      <c r="DK297" s="15" t="s">
        <v>149</v>
      </c>
      <c r="DL297" s="15" t="s">
        <v>149</v>
      </c>
      <c r="DM297" s="15" t="s">
        <v>149</v>
      </c>
      <c r="DN297" s="15" t="s">
        <v>149</v>
      </c>
      <c r="DO297" s="15" t="s">
        <v>149</v>
      </c>
      <c r="DP297" s="15" t="s">
        <v>149</v>
      </c>
      <c r="DQ297" s="15" t="s">
        <v>149</v>
      </c>
      <c r="DR297" s="15" t="s">
        <v>149</v>
      </c>
      <c r="DS297" s="15" t="s">
        <v>149</v>
      </c>
      <c r="DT297" s="15" t="s">
        <v>149</v>
      </c>
      <c r="DU297" s="15" t="s">
        <v>149</v>
      </c>
      <c r="DV297" s="15" t="s">
        <v>149</v>
      </c>
      <c r="DW297" s="15" t="s">
        <v>149</v>
      </c>
      <c r="DX297" s="15" t="s">
        <v>149</v>
      </c>
      <c r="DY297" s="15" t="s">
        <v>149</v>
      </c>
      <c r="DZ297" s="15" t="s">
        <v>149</v>
      </c>
      <c r="EA297" s="15" t="s">
        <v>149</v>
      </c>
      <c r="EB297" s="15" t="s">
        <v>149</v>
      </c>
      <c r="EC297" s="15" t="s">
        <v>149</v>
      </c>
      <c r="ED297" s="15" t="s">
        <v>149</v>
      </c>
      <c r="EE297" s="15" t="s">
        <v>149</v>
      </c>
      <c r="EF297" s="15" t="s">
        <v>149</v>
      </c>
      <c r="EG297" s="15" t="s">
        <v>149</v>
      </c>
      <c r="EH297" s="15" t="s">
        <v>149</v>
      </c>
      <c r="EI297" s="15" t="s">
        <v>149</v>
      </c>
      <c r="EJ297" s="15" t="s">
        <v>149</v>
      </c>
      <c r="EK297" s="15" t="s">
        <v>149</v>
      </c>
      <c r="EL297" s="15" t="s">
        <v>359</v>
      </c>
      <c r="EM297" s="15" t="s">
        <v>360</v>
      </c>
      <c r="EN297" s="15" t="s">
        <v>361</v>
      </c>
      <c r="EO297" s="15" t="s">
        <v>362</v>
      </c>
      <c r="EP297" s="15" t="s">
        <v>363</v>
      </c>
      <c r="EQ297" s="15" t="s">
        <v>364</v>
      </c>
      <c r="ER297" s="15" t="s">
        <v>365</v>
      </c>
      <c r="ES297" s="15" t="s">
        <v>274</v>
      </c>
    </row>
    <row r="298" spans="1:149" s="15" customFormat="1" ht="15.75" customHeight="1" x14ac:dyDescent="0.35">
      <c r="A298" s="34">
        <v>296</v>
      </c>
      <c r="B298" s="15" t="s">
        <v>2264</v>
      </c>
      <c r="C298" s="20"/>
      <c r="D298" s="15" t="s">
        <v>368</v>
      </c>
      <c r="E298" s="15" t="s">
        <v>369</v>
      </c>
      <c r="F298" s="15">
        <v>38</v>
      </c>
      <c r="G298" s="15">
        <v>3</v>
      </c>
      <c r="H298" s="15" t="s">
        <v>157</v>
      </c>
      <c r="I298" s="15" t="s">
        <v>210</v>
      </c>
      <c r="J298" s="19">
        <v>4000000</v>
      </c>
      <c r="K298" s="19">
        <v>5000000</v>
      </c>
      <c r="L298" s="15" t="s">
        <v>370</v>
      </c>
      <c r="M298" s="15" t="s">
        <v>147</v>
      </c>
      <c r="N298" s="15">
        <v>520</v>
      </c>
      <c r="O298" s="15" t="s">
        <v>174</v>
      </c>
      <c r="P298" s="15">
        <v>17</v>
      </c>
      <c r="Q298" s="15" t="s">
        <v>175</v>
      </c>
      <c r="R298" s="15" t="s">
        <v>159</v>
      </c>
      <c r="S298" s="15" t="s">
        <v>159</v>
      </c>
      <c r="T298" s="15" t="s">
        <v>159</v>
      </c>
      <c r="U298" s="15" t="s">
        <v>159</v>
      </c>
      <c r="V298" s="15" t="s">
        <v>159</v>
      </c>
      <c r="W298" s="15" t="s">
        <v>159</v>
      </c>
      <c r="X298" s="15" t="s">
        <v>159</v>
      </c>
      <c r="Y298" s="15" t="s">
        <v>149</v>
      </c>
      <c r="Z298" s="15" t="s">
        <v>159</v>
      </c>
      <c r="AA298" s="15" t="s">
        <v>159</v>
      </c>
      <c r="AB298" s="15" t="s">
        <v>159</v>
      </c>
      <c r="AC298" s="15" t="s">
        <v>159</v>
      </c>
      <c r="AD298" s="15" t="s">
        <v>159</v>
      </c>
      <c r="AE298" s="15" t="s">
        <v>159</v>
      </c>
      <c r="AF298" s="15" t="s">
        <v>159</v>
      </c>
      <c r="AG298" s="15" t="s">
        <v>357</v>
      </c>
      <c r="AH298" s="15" t="s">
        <v>149</v>
      </c>
      <c r="AI298" s="15" t="s">
        <v>159</v>
      </c>
      <c r="AJ298" s="15" t="s">
        <v>159</v>
      </c>
      <c r="AK298" s="15" t="s">
        <v>159</v>
      </c>
      <c r="AL298" s="15" t="s">
        <v>159</v>
      </c>
      <c r="AM298" s="15" t="s">
        <v>159</v>
      </c>
      <c r="AN298" s="15" t="s">
        <v>159</v>
      </c>
      <c r="AO298" s="15" t="s">
        <v>149</v>
      </c>
      <c r="AP298" s="15" t="s">
        <v>149</v>
      </c>
      <c r="AQ298" s="15" t="s">
        <v>149</v>
      </c>
      <c r="AR298" s="15" t="s">
        <v>149</v>
      </c>
      <c r="AS298" s="15" t="s">
        <v>149</v>
      </c>
      <c r="AT298" s="15" t="s">
        <v>149</v>
      </c>
      <c r="AU298" s="15" t="s">
        <v>149</v>
      </c>
      <c r="AV298" s="15" t="s">
        <v>159</v>
      </c>
      <c r="AW298" s="15" t="s">
        <v>149</v>
      </c>
      <c r="AX298" s="15" t="s">
        <v>149</v>
      </c>
      <c r="AY298" s="15" t="s">
        <v>149</v>
      </c>
      <c r="AZ298" s="15" t="s">
        <v>149</v>
      </c>
      <c r="BA298" s="15" t="s">
        <v>149</v>
      </c>
      <c r="BB298" s="15" t="s">
        <v>149</v>
      </c>
      <c r="BC298" s="15" t="s">
        <v>149</v>
      </c>
      <c r="BD298" s="15" t="s">
        <v>323</v>
      </c>
      <c r="BE298" s="15" t="s">
        <v>323</v>
      </c>
      <c r="BF298" s="15" t="s">
        <v>323</v>
      </c>
      <c r="BG298" s="15" t="s">
        <v>149</v>
      </c>
      <c r="BH298" s="15" t="s">
        <v>159</v>
      </c>
      <c r="BI298" s="15" t="s">
        <v>159</v>
      </c>
      <c r="BJ298" s="15" t="s">
        <v>159</v>
      </c>
      <c r="BK298" s="15" t="s">
        <v>159</v>
      </c>
      <c r="BL298" s="15" t="s">
        <v>148</v>
      </c>
      <c r="BM298" s="15" t="s">
        <v>148</v>
      </c>
      <c r="BN298" s="15" t="s">
        <v>159</v>
      </c>
      <c r="BO298" s="15" t="s">
        <v>149</v>
      </c>
      <c r="BP298" s="15" t="s">
        <v>323</v>
      </c>
      <c r="BQ298" s="15" t="s">
        <v>323</v>
      </c>
      <c r="BR298" s="15" t="s">
        <v>323</v>
      </c>
      <c r="BS298" s="15" t="s">
        <v>323</v>
      </c>
      <c r="BT298" s="15" t="s">
        <v>149</v>
      </c>
      <c r="BU298" s="15" t="s">
        <v>149</v>
      </c>
      <c r="BV298" s="15" t="s">
        <v>149</v>
      </c>
      <c r="BW298" s="15" t="s">
        <v>149</v>
      </c>
      <c r="BX298" s="15" t="s">
        <v>149</v>
      </c>
      <c r="BY298" s="15" t="s">
        <v>149</v>
      </c>
      <c r="BZ298" s="15" t="s">
        <v>149</v>
      </c>
      <c r="CA298" s="15" t="s">
        <v>149</v>
      </c>
      <c r="CB298" s="15" t="s">
        <v>149</v>
      </c>
      <c r="CC298" s="15" t="s">
        <v>149</v>
      </c>
      <c r="CD298" s="15" t="s">
        <v>149</v>
      </c>
      <c r="CE298" s="15" t="s">
        <v>149</v>
      </c>
      <c r="CF298" s="15" t="s">
        <v>149</v>
      </c>
      <c r="CG298" s="15" t="s">
        <v>149</v>
      </c>
      <c r="CH298" s="15" t="s">
        <v>149</v>
      </c>
      <c r="CI298" s="15" t="s">
        <v>149</v>
      </c>
      <c r="CJ298" s="15" t="s">
        <v>149</v>
      </c>
      <c r="CK298" s="15" t="s">
        <v>149</v>
      </c>
      <c r="CL298" s="15" t="s">
        <v>149</v>
      </c>
      <c r="CM298" s="15" t="s">
        <v>149</v>
      </c>
      <c r="CN298" s="15" t="s">
        <v>149</v>
      </c>
      <c r="CO298" s="15" t="s">
        <v>149</v>
      </c>
      <c r="CP298" s="15" t="s">
        <v>149</v>
      </c>
      <c r="CQ298" s="15" t="s">
        <v>149</v>
      </c>
      <c r="CR298" s="15" t="s">
        <v>149</v>
      </c>
      <c r="CS298" s="15" t="s">
        <v>149</v>
      </c>
      <c r="CT298" s="15" t="s">
        <v>149</v>
      </c>
      <c r="CU298" s="15" t="s">
        <v>149</v>
      </c>
      <c r="CV298" s="15" t="s">
        <v>149</v>
      </c>
      <c r="CW298" s="15" t="s">
        <v>149</v>
      </c>
      <c r="CX298" s="15" t="s">
        <v>149</v>
      </c>
      <c r="CY298" s="15" t="s">
        <v>149</v>
      </c>
      <c r="CZ298" s="15" t="s">
        <v>358</v>
      </c>
      <c r="DA298" s="15" t="s">
        <v>149</v>
      </c>
      <c r="DB298" s="15" t="s">
        <v>149</v>
      </c>
      <c r="DC298" s="15" t="s">
        <v>149</v>
      </c>
      <c r="DD298" s="15" t="s">
        <v>149</v>
      </c>
      <c r="DE298" s="15" t="s">
        <v>149</v>
      </c>
      <c r="DF298" s="15" t="s">
        <v>149</v>
      </c>
      <c r="DG298" s="15" t="s">
        <v>149</v>
      </c>
      <c r="DH298" s="15" t="s">
        <v>149</v>
      </c>
      <c r="DI298" s="15" t="s">
        <v>149</v>
      </c>
      <c r="DJ298" s="15" t="s">
        <v>149</v>
      </c>
      <c r="DK298" s="15" t="s">
        <v>149</v>
      </c>
      <c r="DL298" s="15" t="s">
        <v>149</v>
      </c>
      <c r="DM298" s="15" t="s">
        <v>149</v>
      </c>
      <c r="DN298" s="15" t="s">
        <v>149</v>
      </c>
      <c r="DO298" s="15" t="s">
        <v>149</v>
      </c>
      <c r="DP298" s="15" t="s">
        <v>149</v>
      </c>
      <c r="DQ298" s="15" t="s">
        <v>149</v>
      </c>
      <c r="DR298" s="15" t="s">
        <v>149</v>
      </c>
      <c r="DS298" s="15" t="s">
        <v>149</v>
      </c>
      <c r="DT298" s="15" t="s">
        <v>149</v>
      </c>
      <c r="DU298" s="15" t="s">
        <v>149</v>
      </c>
      <c r="DV298" s="15" t="s">
        <v>149</v>
      </c>
      <c r="DW298" s="15" t="s">
        <v>149</v>
      </c>
      <c r="DX298" s="15" t="s">
        <v>149</v>
      </c>
      <c r="DY298" s="15" t="s">
        <v>149</v>
      </c>
      <c r="DZ298" s="15" t="s">
        <v>149</v>
      </c>
      <c r="EA298" s="15" t="s">
        <v>149</v>
      </c>
      <c r="EB298" s="15" t="s">
        <v>149</v>
      </c>
      <c r="EC298" s="15" t="s">
        <v>149</v>
      </c>
      <c r="ED298" s="15" t="s">
        <v>149</v>
      </c>
      <c r="EE298" s="15" t="s">
        <v>149</v>
      </c>
      <c r="EF298" s="15" t="s">
        <v>149</v>
      </c>
      <c r="EG298" s="15" t="s">
        <v>149</v>
      </c>
      <c r="EH298" s="15" t="s">
        <v>149</v>
      </c>
      <c r="EI298" s="15" t="s">
        <v>149</v>
      </c>
      <c r="EJ298" s="15" t="s">
        <v>149</v>
      </c>
      <c r="EK298" s="15" t="s">
        <v>149</v>
      </c>
      <c r="EL298" s="15" t="s">
        <v>371</v>
      </c>
      <c r="EM298" s="15" t="s">
        <v>274</v>
      </c>
      <c r="EN298" s="15" t="s">
        <v>372</v>
      </c>
      <c r="EO298" s="15" t="s">
        <v>373</v>
      </c>
      <c r="EP298" s="15" t="s">
        <v>374</v>
      </c>
      <c r="EQ298" s="15" t="s">
        <v>375</v>
      </c>
      <c r="ER298" s="15" t="s">
        <v>376</v>
      </c>
      <c r="ES298" s="15" t="s">
        <v>377</v>
      </c>
    </row>
    <row r="299" spans="1:149" s="15" customFormat="1" ht="15.75" customHeight="1" x14ac:dyDescent="0.35">
      <c r="A299" s="34">
        <v>297</v>
      </c>
      <c r="B299" s="15" t="s">
        <v>2265</v>
      </c>
      <c r="D299" s="15" t="s">
        <v>368</v>
      </c>
      <c r="E299" s="15" t="s">
        <v>379</v>
      </c>
      <c r="F299" s="15">
        <v>45</v>
      </c>
      <c r="G299" s="15">
        <v>3</v>
      </c>
      <c r="H299" s="15" t="s">
        <v>157</v>
      </c>
      <c r="I299" s="15" t="s">
        <v>172</v>
      </c>
      <c r="J299" s="19">
        <v>500000</v>
      </c>
      <c r="K299" s="19">
        <v>250000</v>
      </c>
      <c r="L299" s="15" t="s">
        <v>380</v>
      </c>
      <c r="M299" s="15" t="s">
        <v>147</v>
      </c>
      <c r="N299" s="15">
        <v>16</v>
      </c>
      <c r="O299" s="15">
        <v>0.25</v>
      </c>
      <c r="P299" s="15">
        <v>20</v>
      </c>
      <c r="Q299" s="15" t="s">
        <v>175</v>
      </c>
      <c r="R299" s="15" t="s">
        <v>159</v>
      </c>
      <c r="S299" s="15" t="s">
        <v>159</v>
      </c>
      <c r="T299" s="15" t="s">
        <v>159</v>
      </c>
      <c r="U299" s="15" t="s">
        <v>159</v>
      </c>
      <c r="V299" s="15" t="s">
        <v>159</v>
      </c>
      <c r="W299" s="15" t="s">
        <v>159</v>
      </c>
      <c r="X299" s="15" t="s">
        <v>159</v>
      </c>
      <c r="Y299" s="15" t="s">
        <v>149</v>
      </c>
      <c r="Z299" s="15" t="s">
        <v>159</v>
      </c>
      <c r="AA299" s="15" t="s">
        <v>159</v>
      </c>
      <c r="AB299" s="15" t="s">
        <v>159</v>
      </c>
      <c r="AC299" s="15" t="s">
        <v>159</v>
      </c>
      <c r="AD299" s="15" t="s">
        <v>159</v>
      </c>
      <c r="AE299" s="15" t="s">
        <v>159</v>
      </c>
      <c r="AF299" s="15" t="s">
        <v>159</v>
      </c>
      <c r="AG299" s="15" t="s">
        <v>357</v>
      </c>
      <c r="AH299" s="15" t="s">
        <v>149</v>
      </c>
      <c r="AI299" s="15" t="s">
        <v>159</v>
      </c>
      <c r="AJ299" s="15" t="s">
        <v>159</v>
      </c>
      <c r="AK299" s="15" t="s">
        <v>159</v>
      </c>
      <c r="AL299" s="15" t="s">
        <v>159</v>
      </c>
      <c r="AM299" s="15" t="s">
        <v>159</v>
      </c>
      <c r="AN299" s="15" t="s">
        <v>159</v>
      </c>
      <c r="AO299" s="15" t="s">
        <v>149</v>
      </c>
      <c r="AP299" s="15" t="s">
        <v>149</v>
      </c>
      <c r="AQ299" s="15" t="s">
        <v>149</v>
      </c>
      <c r="AR299" s="15" t="s">
        <v>149</v>
      </c>
      <c r="AS299" s="15" t="s">
        <v>149</v>
      </c>
      <c r="AT299" s="15" t="s">
        <v>149</v>
      </c>
      <c r="AU299" s="15" t="s">
        <v>203</v>
      </c>
      <c r="AV299" s="15" t="s">
        <v>148</v>
      </c>
      <c r="AW299" s="15" t="s">
        <v>149</v>
      </c>
      <c r="AX299" s="15" t="s">
        <v>149</v>
      </c>
      <c r="AY299" s="15" t="s">
        <v>149</v>
      </c>
      <c r="AZ299" s="15" t="s">
        <v>149</v>
      </c>
      <c r="BA299" s="15" t="s">
        <v>149</v>
      </c>
      <c r="BB299" s="15" t="s">
        <v>149</v>
      </c>
      <c r="BC299" s="15" t="s">
        <v>149</v>
      </c>
      <c r="BD299" s="15" t="s">
        <v>149</v>
      </c>
      <c r="BE299" s="15" t="s">
        <v>149</v>
      </c>
      <c r="BF299" s="15" t="s">
        <v>149</v>
      </c>
      <c r="BG299" s="15" t="s">
        <v>149</v>
      </c>
      <c r="BH299" s="15" t="s">
        <v>323</v>
      </c>
      <c r="BI299" s="15" t="s">
        <v>159</v>
      </c>
      <c r="BJ299" s="15" t="s">
        <v>159</v>
      </c>
      <c r="BK299" s="15" t="s">
        <v>159</v>
      </c>
      <c r="BL299" s="15" t="s">
        <v>148</v>
      </c>
      <c r="BM299" s="15" t="s">
        <v>148</v>
      </c>
      <c r="BN299" s="15" t="s">
        <v>159</v>
      </c>
      <c r="BO299" s="15" t="s">
        <v>323</v>
      </c>
      <c r="BP299" s="15" t="s">
        <v>323</v>
      </c>
      <c r="BQ299" s="15" t="s">
        <v>323</v>
      </c>
      <c r="BR299" s="15" t="s">
        <v>323</v>
      </c>
      <c r="BS299" s="15" t="s">
        <v>323</v>
      </c>
      <c r="BT299" s="15" t="s">
        <v>149</v>
      </c>
      <c r="BU299" s="15" t="s">
        <v>149</v>
      </c>
      <c r="BV299" s="15" t="s">
        <v>323</v>
      </c>
      <c r="BW299" s="15" t="s">
        <v>203</v>
      </c>
      <c r="BX299" s="15" t="s">
        <v>149</v>
      </c>
      <c r="BY299" s="15" t="s">
        <v>149</v>
      </c>
      <c r="BZ299" s="15" t="s">
        <v>149</v>
      </c>
      <c r="CA299" s="15" t="s">
        <v>149</v>
      </c>
      <c r="CB299" s="15" t="s">
        <v>149</v>
      </c>
      <c r="CC299" s="15" t="s">
        <v>149</v>
      </c>
      <c r="CD299" s="15" t="s">
        <v>149</v>
      </c>
      <c r="CE299" s="15" t="s">
        <v>149</v>
      </c>
      <c r="CF299" s="15" t="s">
        <v>149</v>
      </c>
      <c r="CG299" s="15" t="s">
        <v>149</v>
      </c>
      <c r="CH299" s="15" t="s">
        <v>149</v>
      </c>
      <c r="CI299" s="15" t="s">
        <v>149</v>
      </c>
      <c r="CJ299" s="15" t="s">
        <v>149</v>
      </c>
      <c r="CK299" s="15" t="s">
        <v>149</v>
      </c>
      <c r="CL299" s="15" t="s">
        <v>149</v>
      </c>
      <c r="CM299" s="15" t="s">
        <v>149</v>
      </c>
      <c r="CN299" s="15" t="s">
        <v>149</v>
      </c>
      <c r="CO299" s="15" t="s">
        <v>149</v>
      </c>
      <c r="CP299" s="15" t="s">
        <v>149</v>
      </c>
      <c r="CQ299" s="15" t="s">
        <v>149</v>
      </c>
      <c r="CR299" s="15" t="s">
        <v>149</v>
      </c>
      <c r="CS299" s="15" t="s">
        <v>149</v>
      </c>
      <c r="CT299" s="15" t="s">
        <v>149</v>
      </c>
      <c r="CU299" s="15" t="s">
        <v>149</v>
      </c>
      <c r="CV299" s="15" t="s">
        <v>149</v>
      </c>
      <c r="CW299" s="15" t="s">
        <v>149</v>
      </c>
      <c r="CX299" s="15" t="s">
        <v>149</v>
      </c>
      <c r="CY299" s="15" t="s">
        <v>149</v>
      </c>
      <c r="CZ299" s="15" t="s">
        <v>358</v>
      </c>
      <c r="DA299" s="15" t="s">
        <v>149</v>
      </c>
      <c r="DB299" s="15" t="s">
        <v>149</v>
      </c>
      <c r="DC299" s="15" t="s">
        <v>149</v>
      </c>
      <c r="DD299" s="15" t="s">
        <v>149</v>
      </c>
      <c r="DE299" s="15" t="s">
        <v>149</v>
      </c>
      <c r="DF299" s="15" t="s">
        <v>149</v>
      </c>
      <c r="DG299" s="15" t="s">
        <v>149</v>
      </c>
      <c r="DH299" s="15" t="s">
        <v>149</v>
      </c>
      <c r="DI299" s="15" t="s">
        <v>149</v>
      </c>
      <c r="DJ299" s="15" t="s">
        <v>149</v>
      </c>
      <c r="DK299" s="15" t="s">
        <v>149</v>
      </c>
      <c r="DL299" s="15" t="s">
        <v>149</v>
      </c>
      <c r="DM299" s="15" t="s">
        <v>149</v>
      </c>
      <c r="DN299" s="15" t="s">
        <v>149</v>
      </c>
      <c r="DO299" s="15" t="s">
        <v>149</v>
      </c>
      <c r="DP299" s="15" t="s">
        <v>149</v>
      </c>
      <c r="DQ299" s="15" t="s">
        <v>149</v>
      </c>
      <c r="DR299" s="15" t="s">
        <v>203</v>
      </c>
      <c r="DS299" s="15" t="s">
        <v>149</v>
      </c>
      <c r="DT299" s="15" t="s">
        <v>149</v>
      </c>
      <c r="DU299" s="15" t="s">
        <v>149</v>
      </c>
      <c r="DV299" s="15" t="s">
        <v>149</v>
      </c>
      <c r="DW299" s="15" t="s">
        <v>149</v>
      </c>
      <c r="DX299" s="15" t="s">
        <v>149</v>
      </c>
      <c r="DY299" s="15" t="s">
        <v>149</v>
      </c>
      <c r="DZ299" s="15" t="s">
        <v>149</v>
      </c>
      <c r="EA299" s="15" t="s">
        <v>149</v>
      </c>
      <c r="EB299" s="15" t="s">
        <v>149</v>
      </c>
      <c r="EC299" s="15" t="s">
        <v>149</v>
      </c>
      <c r="ED299" s="15" t="s">
        <v>149</v>
      </c>
      <c r="EE299" s="15" t="s">
        <v>149</v>
      </c>
      <c r="EF299" s="15" t="s">
        <v>149</v>
      </c>
      <c r="EG299" s="15" t="s">
        <v>149</v>
      </c>
      <c r="EH299" s="15" t="s">
        <v>149</v>
      </c>
      <c r="EI299" s="15" t="s">
        <v>149</v>
      </c>
      <c r="EJ299" s="15" t="s">
        <v>149</v>
      </c>
      <c r="EK299" s="15" t="s">
        <v>149</v>
      </c>
      <c r="EL299" s="15" t="s">
        <v>381</v>
      </c>
      <c r="EM299" s="15" t="s">
        <v>382</v>
      </c>
      <c r="EN299" s="15" t="s">
        <v>383</v>
      </c>
      <c r="EO299" s="15" t="s">
        <v>384</v>
      </c>
      <c r="EP299" s="15" t="s">
        <v>385</v>
      </c>
      <c r="EQ299" s="15" t="s">
        <v>386</v>
      </c>
      <c r="ER299" s="15" t="s">
        <v>387</v>
      </c>
    </row>
    <row r="300" spans="1:149" s="15" customFormat="1" ht="15.75" customHeight="1" x14ac:dyDescent="0.35">
      <c r="A300" s="34">
        <v>298</v>
      </c>
      <c r="B300" s="15" t="s">
        <v>2266</v>
      </c>
      <c r="D300" s="15" t="s">
        <v>353</v>
      </c>
      <c r="E300" s="15" t="s">
        <v>369</v>
      </c>
      <c r="F300" s="15">
        <v>50</v>
      </c>
      <c r="G300" s="15">
        <v>3</v>
      </c>
      <c r="H300" s="15" t="s">
        <v>157</v>
      </c>
      <c r="I300" s="15" t="s">
        <v>210</v>
      </c>
      <c r="J300" s="19">
        <v>1000000</v>
      </c>
      <c r="K300" s="19">
        <v>2000000</v>
      </c>
      <c r="L300" s="15" t="s">
        <v>318</v>
      </c>
      <c r="M300" s="15" t="s">
        <v>147</v>
      </c>
      <c r="N300" s="15">
        <v>100</v>
      </c>
      <c r="O300" s="15" t="s">
        <v>226</v>
      </c>
      <c r="P300" s="15">
        <v>10</v>
      </c>
      <c r="Q300" s="15" t="s">
        <v>389</v>
      </c>
      <c r="R300" s="15" t="s">
        <v>159</v>
      </c>
      <c r="S300" s="15" t="s">
        <v>159</v>
      </c>
      <c r="T300" s="15" t="s">
        <v>159</v>
      </c>
      <c r="U300" s="15" t="s">
        <v>159</v>
      </c>
      <c r="V300" s="15" t="s">
        <v>159</v>
      </c>
      <c r="W300" s="15" t="s">
        <v>159</v>
      </c>
      <c r="X300" s="15" t="s">
        <v>159</v>
      </c>
      <c r="Y300" s="15" t="s">
        <v>149</v>
      </c>
      <c r="Z300" s="15" t="s">
        <v>159</v>
      </c>
      <c r="AA300" s="15" t="s">
        <v>159</v>
      </c>
      <c r="AB300" s="15" t="s">
        <v>159</v>
      </c>
      <c r="AC300" s="15" t="s">
        <v>159</v>
      </c>
      <c r="AD300" s="15" t="s">
        <v>159</v>
      </c>
      <c r="AE300" s="15" t="s">
        <v>159</v>
      </c>
      <c r="AF300" s="15" t="s">
        <v>159</v>
      </c>
      <c r="AG300" s="15" t="s">
        <v>357</v>
      </c>
      <c r="AH300" s="15" t="s">
        <v>149</v>
      </c>
      <c r="AI300" s="15" t="s">
        <v>159</v>
      </c>
      <c r="AJ300" s="15" t="s">
        <v>159</v>
      </c>
      <c r="AK300" s="15" t="s">
        <v>159</v>
      </c>
      <c r="AL300" s="15" t="s">
        <v>159</v>
      </c>
      <c r="AM300" s="15" t="s">
        <v>159</v>
      </c>
      <c r="AN300" s="15" t="s">
        <v>159</v>
      </c>
      <c r="AO300" s="15" t="s">
        <v>149</v>
      </c>
      <c r="AP300" s="15" t="s">
        <v>149</v>
      </c>
      <c r="AQ300" s="15" t="s">
        <v>149</v>
      </c>
      <c r="AR300" s="15" t="s">
        <v>149</v>
      </c>
      <c r="AS300" s="15" t="s">
        <v>149</v>
      </c>
      <c r="AT300" s="15" t="s">
        <v>149</v>
      </c>
      <c r="AU300" s="15" t="s">
        <v>149</v>
      </c>
      <c r="AV300" s="15" t="s">
        <v>159</v>
      </c>
      <c r="AW300" s="15" t="s">
        <v>149</v>
      </c>
      <c r="AX300" s="15" t="s">
        <v>149</v>
      </c>
      <c r="AY300" s="15" t="s">
        <v>149</v>
      </c>
      <c r="AZ300" s="15" t="s">
        <v>149</v>
      </c>
      <c r="BA300" s="15" t="s">
        <v>149</v>
      </c>
      <c r="BB300" s="15" t="s">
        <v>149</v>
      </c>
      <c r="BC300" s="15" t="s">
        <v>149</v>
      </c>
      <c r="BD300" s="15" t="s">
        <v>323</v>
      </c>
      <c r="BE300" s="15" t="s">
        <v>323</v>
      </c>
      <c r="BF300" s="15" t="s">
        <v>323</v>
      </c>
      <c r="BG300" s="15" t="s">
        <v>149</v>
      </c>
      <c r="BH300" s="15" t="s">
        <v>159</v>
      </c>
      <c r="BI300" s="15" t="s">
        <v>159</v>
      </c>
      <c r="BJ300" s="15" t="s">
        <v>323</v>
      </c>
      <c r="BK300" s="15" t="s">
        <v>159</v>
      </c>
      <c r="BL300" s="15" t="s">
        <v>149</v>
      </c>
      <c r="BM300" s="15" t="s">
        <v>149</v>
      </c>
      <c r="BN300" s="15" t="s">
        <v>390</v>
      </c>
      <c r="BO300" s="15" t="s">
        <v>390</v>
      </c>
      <c r="BP300" s="15" t="s">
        <v>323</v>
      </c>
      <c r="BQ300" s="15" t="s">
        <v>323</v>
      </c>
      <c r="BR300" s="15" t="s">
        <v>149</v>
      </c>
      <c r="BS300" s="15" t="s">
        <v>323</v>
      </c>
      <c r="BT300" s="15" t="s">
        <v>149</v>
      </c>
      <c r="BU300" s="15" t="s">
        <v>149</v>
      </c>
      <c r="BV300" s="15" t="s">
        <v>323</v>
      </c>
      <c r="BW300" s="15" t="s">
        <v>149</v>
      </c>
      <c r="BX300" s="15" t="s">
        <v>149</v>
      </c>
      <c r="BY300" s="15" t="s">
        <v>149</v>
      </c>
      <c r="BZ300" s="15" t="s">
        <v>149</v>
      </c>
      <c r="CA300" s="15" t="s">
        <v>149</v>
      </c>
      <c r="CB300" s="15" t="s">
        <v>149</v>
      </c>
      <c r="CC300" s="15" t="s">
        <v>149</v>
      </c>
      <c r="CD300" s="15" t="s">
        <v>149</v>
      </c>
      <c r="CE300" s="15" t="s">
        <v>149</v>
      </c>
      <c r="CF300" s="15" t="s">
        <v>149</v>
      </c>
      <c r="CG300" s="15" t="s">
        <v>149</v>
      </c>
      <c r="CH300" s="15" t="s">
        <v>149</v>
      </c>
      <c r="CI300" s="15" t="s">
        <v>149</v>
      </c>
      <c r="CJ300" s="15" t="s">
        <v>149</v>
      </c>
      <c r="CK300" s="15" t="s">
        <v>149</v>
      </c>
      <c r="CL300" s="15" t="s">
        <v>149</v>
      </c>
      <c r="CM300" s="15" t="s">
        <v>149</v>
      </c>
      <c r="CN300" s="15" t="s">
        <v>149</v>
      </c>
      <c r="CO300" s="15" t="s">
        <v>149</v>
      </c>
      <c r="CP300" s="15" t="s">
        <v>149</v>
      </c>
      <c r="CQ300" s="15" t="s">
        <v>149</v>
      </c>
      <c r="CR300" s="15" t="s">
        <v>149</v>
      </c>
      <c r="CS300" s="15" t="s">
        <v>149</v>
      </c>
      <c r="CT300" s="15" t="s">
        <v>149</v>
      </c>
      <c r="CU300" s="15" t="s">
        <v>149</v>
      </c>
      <c r="CV300" s="15" t="s">
        <v>149</v>
      </c>
      <c r="CW300" s="15" t="s">
        <v>149</v>
      </c>
      <c r="CX300" s="15" t="s">
        <v>149</v>
      </c>
      <c r="CY300" s="15" t="s">
        <v>149</v>
      </c>
      <c r="CZ300" s="15" t="s">
        <v>358</v>
      </c>
      <c r="DA300" s="15" t="s">
        <v>149</v>
      </c>
      <c r="DB300" s="15" t="s">
        <v>149</v>
      </c>
      <c r="DC300" s="15" t="s">
        <v>149</v>
      </c>
      <c r="DD300" s="15" t="s">
        <v>149</v>
      </c>
      <c r="DE300" s="15" t="s">
        <v>149</v>
      </c>
      <c r="DF300" s="15" t="s">
        <v>149</v>
      </c>
      <c r="DG300" s="15" t="s">
        <v>149</v>
      </c>
      <c r="DH300" s="15" t="s">
        <v>149</v>
      </c>
      <c r="DI300" s="15" t="s">
        <v>149</v>
      </c>
      <c r="DJ300" s="15" t="s">
        <v>149</v>
      </c>
      <c r="DK300" s="15" t="s">
        <v>149</v>
      </c>
      <c r="DL300" s="15" t="s">
        <v>149</v>
      </c>
      <c r="DM300" s="15" t="s">
        <v>149</v>
      </c>
      <c r="DN300" s="15" t="s">
        <v>149</v>
      </c>
      <c r="DO300" s="15" t="s">
        <v>149</v>
      </c>
      <c r="DP300" s="15" t="s">
        <v>149</v>
      </c>
      <c r="DQ300" s="15" t="s">
        <v>149</v>
      </c>
      <c r="DR300" s="15" t="s">
        <v>149</v>
      </c>
      <c r="DS300" s="15" t="s">
        <v>149</v>
      </c>
      <c r="DT300" s="15" t="s">
        <v>149</v>
      </c>
      <c r="DU300" s="15" t="s">
        <v>149</v>
      </c>
      <c r="DV300" s="15" t="s">
        <v>149</v>
      </c>
      <c r="DW300" s="15" t="s">
        <v>149</v>
      </c>
      <c r="DX300" s="15" t="s">
        <v>149</v>
      </c>
      <c r="DY300" s="15" t="s">
        <v>149</v>
      </c>
      <c r="DZ300" s="15" t="s">
        <v>149</v>
      </c>
      <c r="EA300" s="15" t="s">
        <v>149</v>
      </c>
      <c r="EB300" s="15" t="s">
        <v>149</v>
      </c>
      <c r="EC300" s="15" t="s">
        <v>149</v>
      </c>
      <c r="ED300" s="15" t="s">
        <v>149</v>
      </c>
      <c r="EE300" s="15" t="s">
        <v>149</v>
      </c>
      <c r="EF300" s="15" t="s">
        <v>149</v>
      </c>
      <c r="EG300" s="15" t="s">
        <v>149</v>
      </c>
      <c r="EH300" s="15" t="s">
        <v>149</v>
      </c>
      <c r="EI300" s="15" t="s">
        <v>149</v>
      </c>
      <c r="EJ300" s="15" t="s">
        <v>149</v>
      </c>
      <c r="EK300" s="15" t="s">
        <v>149</v>
      </c>
      <c r="EL300" s="15" t="s">
        <v>391</v>
      </c>
      <c r="EM300" s="15" t="s">
        <v>392</v>
      </c>
      <c r="EN300" s="15" t="s">
        <v>393</v>
      </c>
      <c r="EO300" s="15" t="s">
        <v>394</v>
      </c>
      <c r="EP300" s="15" t="s">
        <v>395</v>
      </c>
      <c r="EQ300" s="15" t="s">
        <v>396</v>
      </c>
      <c r="ER300" s="15" t="s">
        <v>397</v>
      </c>
      <c r="ES300" s="15" t="s">
        <v>398</v>
      </c>
    </row>
    <row r="301" spans="1:149" s="15" customFormat="1" ht="15.75" customHeight="1" x14ac:dyDescent="0.35">
      <c r="A301" s="34">
        <v>299</v>
      </c>
      <c r="B301" s="15" t="s">
        <v>2267</v>
      </c>
      <c r="C301" s="20"/>
      <c r="D301" s="15" t="s">
        <v>353</v>
      </c>
      <c r="E301" s="15" t="s">
        <v>379</v>
      </c>
      <c r="F301" s="15">
        <v>48</v>
      </c>
      <c r="G301" s="15">
        <v>4</v>
      </c>
      <c r="H301" s="15" t="s">
        <v>344</v>
      </c>
      <c r="I301" s="15" t="s">
        <v>210</v>
      </c>
      <c r="J301" s="19">
        <v>5000000</v>
      </c>
      <c r="K301" s="19">
        <v>2000000</v>
      </c>
      <c r="L301" s="15" t="s">
        <v>318</v>
      </c>
      <c r="M301" s="15" t="s">
        <v>345</v>
      </c>
      <c r="N301" s="15">
        <v>130</v>
      </c>
      <c r="O301" s="15" t="s">
        <v>401</v>
      </c>
      <c r="P301" s="15">
        <v>22</v>
      </c>
      <c r="Q301" s="15" t="s">
        <v>389</v>
      </c>
      <c r="R301" s="15" t="s">
        <v>159</v>
      </c>
      <c r="S301" s="15" t="s">
        <v>159</v>
      </c>
      <c r="T301" s="15" t="s">
        <v>159</v>
      </c>
      <c r="U301" s="15" t="s">
        <v>159</v>
      </c>
      <c r="V301" s="15" t="s">
        <v>159</v>
      </c>
      <c r="W301" s="15" t="s">
        <v>203</v>
      </c>
      <c r="X301" s="15" t="s">
        <v>159</v>
      </c>
      <c r="Y301" s="15" t="s">
        <v>203</v>
      </c>
      <c r="Z301" s="15" t="s">
        <v>203</v>
      </c>
      <c r="AA301" s="15" t="s">
        <v>203</v>
      </c>
      <c r="AB301" s="15" t="s">
        <v>203</v>
      </c>
      <c r="AC301" s="15" t="s">
        <v>203</v>
      </c>
      <c r="AD301" s="15" t="s">
        <v>203</v>
      </c>
      <c r="AE301" s="15" t="s">
        <v>149</v>
      </c>
      <c r="AF301" s="15" t="s">
        <v>159</v>
      </c>
      <c r="AG301" s="15" t="s">
        <v>148</v>
      </c>
      <c r="AH301" s="15" t="s">
        <v>149</v>
      </c>
      <c r="AI301" s="15" t="s">
        <v>203</v>
      </c>
      <c r="AJ301" s="15" t="s">
        <v>159</v>
      </c>
      <c r="AK301" s="15" t="s">
        <v>203</v>
      </c>
      <c r="AL301" s="15" t="s">
        <v>203</v>
      </c>
      <c r="AM301" s="15" t="s">
        <v>203</v>
      </c>
      <c r="AN301" s="15" t="s">
        <v>203</v>
      </c>
      <c r="AO301" s="15" t="s">
        <v>203</v>
      </c>
      <c r="AP301" s="15" t="s">
        <v>203</v>
      </c>
      <c r="AQ301" s="15" t="s">
        <v>203</v>
      </c>
      <c r="AR301" s="15" t="s">
        <v>203</v>
      </c>
      <c r="AS301" s="15" t="s">
        <v>203</v>
      </c>
      <c r="AT301" s="15" t="s">
        <v>203</v>
      </c>
      <c r="AU301" s="15" t="s">
        <v>203</v>
      </c>
      <c r="AV301" s="15" t="s">
        <v>148</v>
      </c>
      <c r="AW301" s="15" t="s">
        <v>203</v>
      </c>
      <c r="AX301" s="15" t="s">
        <v>203</v>
      </c>
      <c r="AY301" s="15" t="s">
        <v>203</v>
      </c>
      <c r="AZ301" s="15" t="s">
        <v>203</v>
      </c>
      <c r="BA301" s="15" t="s">
        <v>203</v>
      </c>
      <c r="BB301" s="15" t="s">
        <v>203</v>
      </c>
      <c r="BC301" s="15" t="s">
        <v>149</v>
      </c>
      <c r="BD301" s="15" t="s">
        <v>323</v>
      </c>
      <c r="BE301" s="15" t="s">
        <v>323</v>
      </c>
      <c r="BF301" s="15" t="s">
        <v>323</v>
      </c>
      <c r="BG301" s="15" t="s">
        <v>323</v>
      </c>
      <c r="BH301" s="15" t="s">
        <v>159</v>
      </c>
      <c r="BI301" s="15" t="s">
        <v>390</v>
      </c>
      <c r="BJ301" s="15" t="s">
        <v>323</v>
      </c>
      <c r="BK301" s="15" t="s">
        <v>159</v>
      </c>
      <c r="BL301" s="15" t="s">
        <v>149</v>
      </c>
      <c r="BM301" s="15" t="s">
        <v>390</v>
      </c>
      <c r="BN301" s="15" t="s">
        <v>150</v>
      </c>
      <c r="BO301" s="15" t="s">
        <v>323</v>
      </c>
      <c r="BP301" s="15" t="s">
        <v>149</v>
      </c>
      <c r="BQ301" s="15" t="s">
        <v>323</v>
      </c>
      <c r="BR301" s="15" t="s">
        <v>149</v>
      </c>
      <c r="BS301" s="15" t="s">
        <v>149</v>
      </c>
      <c r="BT301" s="15" t="s">
        <v>149</v>
      </c>
      <c r="BU301" s="15" t="s">
        <v>323</v>
      </c>
      <c r="BV301" s="15" t="s">
        <v>149</v>
      </c>
      <c r="BW301" s="15" t="s">
        <v>149</v>
      </c>
      <c r="BX301" s="15" t="s">
        <v>149</v>
      </c>
      <c r="BY301" s="15" t="s">
        <v>149</v>
      </c>
      <c r="BZ301" s="15" t="s">
        <v>149</v>
      </c>
      <c r="CA301" s="15" t="s">
        <v>149</v>
      </c>
      <c r="CB301" s="15" t="s">
        <v>149</v>
      </c>
      <c r="CC301" s="15" t="s">
        <v>149</v>
      </c>
      <c r="CD301" s="15" t="s">
        <v>149</v>
      </c>
      <c r="CE301" s="15" t="s">
        <v>149</v>
      </c>
      <c r="CF301" s="15" t="s">
        <v>149</v>
      </c>
      <c r="CG301" s="15" t="s">
        <v>149</v>
      </c>
      <c r="CH301" s="15" t="s">
        <v>149</v>
      </c>
      <c r="CI301" s="15" t="s">
        <v>149</v>
      </c>
      <c r="CJ301" s="15" t="s">
        <v>149</v>
      </c>
      <c r="CK301" s="15" t="s">
        <v>149</v>
      </c>
      <c r="CL301" s="15" t="s">
        <v>203</v>
      </c>
      <c r="CM301" s="15" t="s">
        <v>203</v>
      </c>
      <c r="CN301" s="15" t="s">
        <v>203</v>
      </c>
      <c r="CO301" s="15" t="s">
        <v>203</v>
      </c>
      <c r="CP301" s="15" t="s">
        <v>203</v>
      </c>
      <c r="CQ301" s="15" t="s">
        <v>203</v>
      </c>
      <c r="CR301" s="15" t="s">
        <v>203</v>
      </c>
      <c r="CS301" s="15" t="s">
        <v>203</v>
      </c>
      <c r="CT301" s="15" t="s">
        <v>203</v>
      </c>
      <c r="CU301" s="15" t="s">
        <v>203</v>
      </c>
      <c r="CV301" s="15" t="s">
        <v>160</v>
      </c>
      <c r="CW301" s="15" t="s">
        <v>160</v>
      </c>
      <c r="CX301" s="15" t="s">
        <v>160</v>
      </c>
      <c r="CY301" s="15" t="s">
        <v>149</v>
      </c>
      <c r="CZ301" s="15" t="s">
        <v>358</v>
      </c>
      <c r="DA301" s="15" t="s">
        <v>149</v>
      </c>
      <c r="DB301" s="15" t="s">
        <v>149</v>
      </c>
      <c r="DC301" s="15" t="s">
        <v>203</v>
      </c>
      <c r="DD301" s="15" t="s">
        <v>149</v>
      </c>
      <c r="DE301" s="15" t="s">
        <v>149</v>
      </c>
      <c r="DF301" s="15" t="s">
        <v>149</v>
      </c>
      <c r="DG301" s="15" t="s">
        <v>149</v>
      </c>
      <c r="DH301" s="15" t="s">
        <v>149</v>
      </c>
      <c r="DI301" s="15" t="s">
        <v>149</v>
      </c>
      <c r="DJ301" s="15" t="s">
        <v>149</v>
      </c>
      <c r="DK301" s="15" t="s">
        <v>149</v>
      </c>
      <c r="DL301" s="15" t="s">
        <v>149</v>
      </c>
      <c r="DM301" s="15" t="s">
        <v>149</v>
      </c>
      <c r="DN301" s="15" t="s">
        <v>149</v>
      </c>
      <c r="DO301" s="15" t="s">
        <v>149</v>
      </c>
      <c r="DP301" s="15" t="s">
        <v>149</v>
      </c>
      <c r="DQ301" s="15" t="s">
        <v>149</v>
      </c>
      <c r="DR301" s="15" t="s">
        <v>149</v>
      </c>
      <c r="DS301" s="15" t="s">
        <v>149</v>
      </c>
      <c r="DT301" s="15" t="s">
        <v>149</v>
      </c>
      <c r="DU301" s="15" t="s">
        <v>149</v>
      </c>
      <c r="DV301" s="15" t="s">
        <v>149</v>
      </c>
      <c r="DW301" s="15" t="s">
        <v>149</v>
      </c>
      <c r="DX301" s="15" t="s">
        <v>149</v>
      </c>
      <c r="DY301" s="15" t="s">
        <v>149</v>
      </c>
      <c r="DZ301" s="15" t="s">
        <v>149</v>
      </c>
      <c r="EA301" s="15" t="s">
        <v>149</v>
      </c>
      <c r="EB301" s="15" t="s">
        <v>149</v>
      </c>
      <c r="EC301" s="15" t="s">
        <v>149</v>
      </c>
      <c r="ED301" s="15" t="s">
        <v>149</v>
      </c>
      <c r="EE301" s="15" t="s">
        <v>149</v>
      </c>
      <c r="EF301" s="15" t="s">
        <v>149</v>
      </c>
      <c r="EG301" s="15" t="s">
        <v>149</v>
      </c>
      <c r="EH301" s="15" t="s">
        <v>149</v>
      </c>
      <c r="EI301" s="15" t="s">
        <v>149</v>
      </c>
      <c r="EJ301" s="15" t="s">
        <v>149</v>
      </c>
      <c r="EK301" s="15" t="s">
        <v>149</v>
      </c>
      <c r="EL301" s="15" t="s">
        <v>402</v>
      </c>
      <c r="EM301" s="15" t="s">
        <v>403</v>
      </c>
      <c r="EN301" s="15" t="s">
        <v>404</v>
      </c>
      <c r="EO301" s="15" t="s">
        <v>405</v>
      </c>
      <c r="EP301" s="15" t="s">
        <v>406</v>
      </c>
      <c r="EQ301" s="15" t="s">
        <v>407</v>
      </c>
      <c r="ER301" s="15" t="s">
        <v>408</v>
      </c>
      <c r="ES301" s="15" t="s">
        <v>274</v>
      </c>
    </row>
    <row r="302" spans="1:149" s="15" customFormat="1" ht="15.75" customHeight="1" x14ac:dyDescent="0.35">
      <c r="A302" s="34">
        <v>300</v>
      </c>
      <c r="B302" s="15" t="s">
        <v>2268</v>
      </c>
      <c r="D302" s="15" t="s">
        <v>353</v>
      </c>
      <c r="E302" s="15" t="s">
        <v>410</v>
      </c>
      <c r="F302" s="15">
        <v>22</v>
      </c>
      <c r="G302" s="15">
        <v>3</v>
      </c>
      <c r="H302" s="15" t="s">
        <v>157</v>
      </c>
      <c r="I302" s="15" t="s">
        <v>172</v>
      </c>
      <c r="J302" s="19">
        <v>7000000</v>
      </c>
      <c r="K302" s="19">
        <v>6000000</v>
      </c>
      <c r="L302" s="15" t="s">
        <v>255</v>
      </c>
      <c r="M302" s="15" t="s">
        <v>147</v>
      </c>
      <c r="N302" s="15">
        <v>330</v>
      </c>
      <c r="O302" s="15" t="s">
        <v>212</v>
      </c>
      <c r="P302" s="15">
        <v>4</v>
      </c>
      <c r="Q302" s="15" t="s">
        <v>175</v>
      </c>
      <c r="R302" s="15" t="s">
        <v>159</v>
      </c>
      <c r="S302" s="15" t="s">
        <v>159</v>
      </c>
      <c r="T302" s="15" t="s">
        <v>159</v>
      </c>
      <c r="U302" s="15" t="s">
        <v>159</v>
      </c>
      <c r="V302" s="15" t="s">
        <v>159</v>
      </c>
      <c r="W302" s="15" t="s">
        <v>159</v>
      </c>
      <c r="X302" s="15" t="s">
        <v>159</v>
      </c>
      <c r="Y302" s="15" t="s">
        <v>149</v>
      </c>
      <c r="Z302" s="15" t="s">
        <v>159</v>
      </c>
      <c r="AA302" s="15" t="s">
        <v>159</v>
      </c>
      <c r="AB302" s="15" t="s">
        <v>159</v>
      </c>
      <c r="AC302" s="15" t="s">
        <v>159</v>
      </c>
      <c r="AD302" s="15" t="s">
        <v>159</v>
      </c>
      <c r="AE302" s="15" t="s">
        <v>159</v>
      </c>
      <c r="AF302" s="15" t="s">
        <v>159</v>
      </c>
      <c r="AG302" s="15" t="s">
        <v>357</v>
      </c>
      <c r="AH302" s="15" t="s">
        <v>149</v>
      </c>
      <c r="AI302" s="15" t="s">
        <v>159</v>
      </c>
      <c r="AJ302" s="15" t="s">
        <v>159</v>
      </c>
      <c r="AK302" s="15" t="s">
        <v>159</v>
      </c>
      <c r="AL302" s="15" t="s">
        <v>159</v>
      </c>
      <c r="AM302" s="15" t="s">
        <v>159</v>
      </c>
      <c r="AN302" s="15" t="s">
        <v>159</v>
      </c>
      <c r="AO302" s="15" t="s">
        <v>149</v>
      </c>
      <c r="AP302" s="15" t="s">
        <v>149</v>
      </c>
      <c r="AQ302" s="15" t="s">
        <v>149</v>
      </c>
      <c r="AR302" s="15" t="s">
        <v>149</v>
      </c>
      <c r="AS302" s="15" t="s">
        <v>149</v>
      </c>
      <c r="AT302" s="15" t="s">
        <v>149</v>
      </c>
      <c r="AU302" s="15" t="s">
        <v>149</v>
      </c>
      <c r="AV302" s="15" t="s">
        <v>159</v>
      </c>
      <c r="AW302" s="15" t="s">
        <v>149</v>
      </c>
      <c r="AX302" s="15" t="s">
        <v>149</v>
      </c>
      <c r="AY302" s="15" t="s">
        <v>149</v>
      </c>
      <c r="AZ302" s="15" t="s">
        <v>149</v>
      </c>
      <c r="BA302" s="15" t="s">
        <v>149</v>
      </c>
      <c r="BB302" s="15" t="s">
        <v>149</v>
      </c>
      <c r="BC302" s="15" t="s">
        <v>149</v>
      </c>
      <c r="BD302" s="15" t="s">
        <v>149</v>
      </c>
      <c r="BE302" s="15" t="s">
        <v>149</v>
      </c>
      <c r="BF302" s="15" t="s">
        <v>149</v>
      </c>
      <c r="BG302" s="15" t="s">
        <v>149</v>
      </c>
      <c r="BH302" s="15" t="s">
        <v>159</v>
      </c>
      <c r="BI302" s="15" t="s">
        <v>159</v>
      </c>
      <c r="BJ302" s="15" t="s">
        <v>159</v>
      </c>
      <c r="BK302" s="15" t="s">
        <v>159</v>
      </c>
      <c r="BL302" s="15" t="s">
        <v>149</v>
      </c>
      <c r="BM302" s="15" t="s">
        <v>149</v>
      </c>
      <c r="BN302" s="15" t="s">
        <v>159</v>
      </c>
      <c r="BO302" s="15" t="s">
        <v>149</v>
      </c>
      <c r="BP302" s="15" t="s">
        <v>149</v>
      </c>
      <c r="BQ302" s="15" t="s">
        <v>323</v>
      </c>
      <c r="BR302" s="15" t="s">
        <v>149</v>
      </c>
      <c r="BS302" s="15" t="s">
        <v>149</v>
      </c>
      <c r="BT302" s="15" t="s">
        <v>149</v>
      </c>
      <c r="BU302" s="15" t="s">
        <v>149</v>
      </c>
      <c r="BV302" s="15" t="s">
        <v>149</v>
      </c>
      <c r="BW302" s="15" t="s">
        <v>149</v>
      </c>
      <c r="BX302" s="15" t="s">
        <v>149</v>
      </c>
      <c r="BY302" s="15" t="s">
        <v>149</v>
      </c>
      <c r="BZ302" s="15" t="s">
        <v>149</v>
      </c>
      <c r="CA302" s="15" t="s">
        <v>149</v>
      </c>
      <c r="CB302" s="15" t="s">
        <v>149</v>
      </c>
      <c r="CC302" s="15" t="s">
        <v>149</v>
      </c>
      <c r="CD302" s="15" t="s">
        <v>149</v>
      </c>
      <c r="CE302" s="15" t="s">
        <v>149</v>
      </c>
      <c r="CF302" s="15" t="s">
        <v>149</v>
      </c>
      <c r="CG302" s="15" t="s">
        <v>149</v>
      </c>
      <c r="CH302" s="15" t="s">
        <v>149</v>
      </c>
      <c r="CI302" s="15" t="s">
        <v>149</v>
      </c>
      <c r="CJ302" s="15" t="s">
        <v>149</v>
      </c>
      <c r="CK302" s="15" t="s">
        <v>149</v>
      </c>
      <c r="CL302" s="15" t="s">
        <v>149</v>
      </c>
      <c r="CM302" s="15" t="s">
        <v>149</v>
      </c>
      <c r="CN302" s="15" t="s">
        <v>149</v>
      </c>
      <c r="CO302" s="15" t="s">
        <v>149</v>
      </c>
      <c r="CP302" s="15" t="s">
        <v>149</v>
      </c>
      <c r="CQ302" s="15" t="s">
        <v>149</v>
      </c>
      <c r="CR302" s="15" t="s">
        <v>149</v>
      </c>
      <c r="CS302" s="15" t="s">
        <v>149</v>
      </c>
      <c r="CT302" s="15" t="s">
        <v>149</v>
      </c>
      <c r="CU302" s="15" t="s">
        <v>149</v>
      </c>
      <c r="CV302" s="15" t="s">
        <v>149</v>
      </c>
      <c r="CW302" s="15" t="s">
        <v>149</v>
      </c>
      <c r="CX302" s="15" t="s">
        <v>149</v>
      </c>
      <c r="CY302" s="15" t="s">
        <v>149</v>
      </c>
      <c r="CZ302" s="15" t="s">
        <v>358</v>
      </c>
      <c r="DA302" s="15" t="s">
        <v>149</v>
      </c>
      <c r="DB302" s="15" t="s">
        <v>149</v>
      </c>
      <c r="DC302" s="15" t="s">
        <v>149</v>
      </c>
      <c r="DD302" s="15" t="s">
        <v>149</v>
      </c>
      <c r="DE302" s="15" t="s">
        <v>149</v>
      </c>
      <c r="DF302" s="15" t="s">
        <v>149</v>
      </c>
      <c r="DG302" s="15" t="s">
        <v>149</v>
      </c>
      <c r="DH302" s="15" t="s">
        <v>149</v>
      </c>
      <c r="DI302" s="15" t="s">
        <v>149</v>
      </c>
      <c r="DJ302" s="15" t="s">
        <v>149</v>
      </c>
      <c r="DK302" s="15" t="s">
        <v>149</v>
      </c>
      <c r="DL302" s="15" t="s">
        <v>149</v>
      </c>
      <c r="DM302" s="15" t="s">
        <v>149</v>
      </c>
      <c r="DN302" s="15" t="s">
        <v>149</v>
      </c>
      <c r="DO302" s="15" t="s">
        <v>149</v>
      </c>
      <c r="DP302" s="15" t="s">
        <v>149</v>
      </c>
      <c r="DQ302" s="15" t="s">
        <v>149</v>
      </c>
      <c r="DR302" s="15" t="s">
        <v>149</v>
      </c>
      <c r="DS302" s="15" t="s">
        <v>149</v>
      </c>
      <c r="DT302" s="15" t="s">
        <v>149</v>
      </c>
      <c r="DU302" s="15" t="s">
        <v>149</v>
      </c>
      <c r="DV302" s="15" t="s">
        <v>149</v>
      </c>
      <c r="DW302" s="15" t="s">
        <v>149</v>
      </c>
      <c r="DX302" s="15" t="s">
        <v>149</v>
      </c>
      <c r="DY302" s="15" t="s">
        <v>149</v>
      </c>
      <c r="DZ302" s="15" t="s">
        <v>149</v>
      </c>
      <c r="EA302" s="15" t="s">
        <v>149</v>
      </c>
      <c r="EB302" s="15" t="s">
        <v>149</v>
      </c>
      <c r="EC302" s="15" t="s">
        <v>149</v>
      </c>
      <c r="ED302" s="15" t="s">
        <v>149</v>
      </c>
      <c r="EE302" s="15" t="s">
        <v>149</v>
      </c>
      <c r="EF302" s="15" t="s">
        <v>149</v>
      </c>
      <c r="EG302" s="15" t="s">
        <v>149</v>
      </c>
      <c r="EH302" s="15" t="s">
        <v>149</v>
      </c>
      <c r="EI302" s="15" t="s">
        <v>149</v>
      </c>
      <c r="EJ302" s="15" t="s">
        <v>149</v>
      </c>
      <c r="EK302" s="15" t="s">
        <v>149</v>
      </c>
      <c r="EL302" s="15" t="s">
        <v>402</v>
      </c>
      <c r="EM302" s="15" t="s">
        <v>403</v>
      </c>
      <c r="EN302" s="15" t="s">
        <v>404</v>
      </c>
      <c r="EO302" s="15" t="s">
        <v>384</v>
      </c>
      <c r="EP302" s="15" t="s">
        <v>406</v>
      </c>
      <c r="EQ302" s="15" t="s">
        <v>396</v>
      </c>
      <c r="ER302" s="15" t="s">
        <v>376</v>
      </c>
      <c r="ES302" s="15" t="s">
        <v>411</v>
      </c>
    </row>
    <row r="303" spans="1:149" s="2" customFormat="1" ht="22.5" customHeight="1" x14ac:dyDescent="0.35">
      <c r="A303" s="29">
        <v>301</v>
      </c>
      <c r="B303" s="88" t="s">
        <v>2269</v>
      </c>
      <c r="C303" s="31" t="s">
        <v>501</v>
      </c>
      <c r="D303" s="30" t="s">
        <v>146</v>
      </c>
      <c r="E303" s="41" t="s">
        <v>1246</v>
      </c>
      <c r="F303" s="30">
        <v>54</v>
      </c>
      <c r="G303" s="30">
        <v>5</v>
      </c>
      <c r="H303" s="30" t="s">
        <v>157</v>
      </c>
      <c r="I303" s="30" t="s">
        <v>172</v>
      </c>
      <c r="J303" s="33">
        <v>5000000</v>
      </c>
      <c r="K303" s="33">
        <v>3500000</v>
      </c>
      <c r="L303" s="30">
        <v>5</v>
      </c>
      <c r="M303" s="30" t="s">
        <v>1255</v>
      </c>
      <c r="N303" s="30">
        <v>501</v>
      </c>
      <c r="O303" s="30">
        <v>4</v>
      </c>
      <c r="P303" s="30">
        <v>11</v>
      </c>
      <c r="Q303" s="30" t="s">
        <v>645</v>
      </c>
      <c r="R303" s="30" t="s">
        <v>149</v>
      </c>
      <c r="S303" s="30" t="s">
        <v>149</v>
      </c>
      <c r="T303" s="30" t="s">
        <v>149</v>
      </c>
      <c r="U303" s="30" t="s">
        <v>149</v>
      </c>
      <c r="V303" s="30" t="s">
        <v>149</v>
      </c>
      <c r="W303" s="30" t="s">
        <v>323</v>
      </c>
      <c r="X303" s="30" t="s">
        <v>323</v>
      </c>
      <c r="Y303" s="30" t="s">
        <v>323</v>
      </c>
      <c r="Z303" s="30" t="s">
        <v>323</v>
      </c>
      <c r="AA303" s="30" t="s">
        <v>149</v>
      </c>
      <c r="AB303" s="30" t="s">
        <v>149</v>
      </c>
      <c r="AC303" s="30" t="s">
        <v>149</v>
      </c>
      <c r="AD303" s="30" t="s">
        <v>149</v>
      </c>
      <c r="AE303" s="30" t="s">
        <v>149</v>
      </c>
      <c r="AF303" s="30" t="s">
        <v>149</v>
      </c>
      <c r="AG303" s="30" t="s">
        <v>149</v>
      </c>
      <c r="AH303" s="30" t="s">
        <v>149</v>
      </c>
      <c r="AI303" s="30" t="s">
        <v>149</v>
      </c>
      <c r="AJ303" s="30" t="s">
        <v>150</v>
      </c>
      <c r="AK303" s="30" t="s">
        <v>149</v>
      </c>
      <c r="AL303" s="30" t="s">
        <v>506</v>
      </c>
      <c r="AM303" s="30" t="s">
        <v>506</v>
      </c>
      <c r="AN303" s="30" t="s">
        <v>506</v>
      </c>
      <c r="AO303" s="30" t="s">
        <v>149</v>
      </c>
      <c r="AP303" s="30" t="s">
        <v>150</v>
      </c>
      <c r="AQ303" s="30" t="s">
        <v>150</v>
      </c>
      <c r="AR303" s="30" t="s">
        <v>150</v>
      </c>
      <c r="AS303" s="30" t="s">
        <v>149</v>
      </c>
      <c r="AT303" s="30" t="s">
        <v>149</v>
      </c>
      <c r="AU303" s="30" t="s">
        <v>150</v>
      </c>
      <c r="AV303" s="30" t="s">
        <v>150</v>
      </c>
      <c r="AW303" s="30" t="s">
        <v>149</v>
      </c>
      <c r="AX303" s="30" t="s">
        <v>149</v>
      </c>
      <c r="AY303" s="30" t="s">
        <v>149</v>
      </c>
      <c r="AZ303" s="30" t="s">
        <v>149</v>
      </c>
      <c r="BA303" s="30" t="s">
        <v>323</v>
      </c>
      <c r="BB303" s="30" t="s">
        <v>323</v>
      </c>
      <c r="BC303" s="30" t="s">
        <v>149</v>
      </c>
      <c r="BD303" s="30" t="s">
        <v>150</v>
      </c>
      <c r="BE303" s="30" t="s">
        <v>150</v>
      </c>
      <c r="BF303" s="30" t="s">
        <v>149</v>
      </c>
      <c r="BG303" s="30" t="s">
        <v>149</v>
      </c>
      <c r="BH303" s="41" t="s">
        <v>632</v>
      </c>
      <c r="BI303" s="30" t="s">
        <v>150</v>
      </c>
      <c r="BJ303" s="30" t="s">
        <v>150</v>
      </c>
      <c r="BK303" s="30" t="s">
        <v>149</v>
      </c>
      <c r="BL303" s="30" t="s">
        <v>149</v>
      </c>
      <c r="BM303" s="30" t="s">
        <v>149</v>
      </c>
      <c r="BN303" s="30" t="s">
        <v>149</v>
      </c>
      <c r="BO303" s="30" t="s">
        <v>150</v>
      </c>
      <c r="BP303" s="30" t="s">
        <v>149</v>
      </c>
      <c r="BQ303" s="30" t="s">
        <v>150</v>
      </c>
      <c r="BR303" s="30" t="s">
        <v>149</v>
      </c>
      <c r="BS303" s="30" t="s">
        <v>149</v>
      </c>
      <c r="BT303" s="30" t="s">
        <v>149</v>
      </c>
      <c r="BU303" s="30" t="s">
        <v>150</v>
      </c>
      <c r="BV303" s="30" t="s">
        <v>149</v>
      </c>
      <c r="BW303" s="30" t="s">
        <v>150</v>
      </c>
      <c r="BX303" s="30" t="s">
        <v>150</v>
      </c>
      <c r="BY303" s="30" t="s">
        <v>150</v>
      </c>
      <c r="BZ303" s="30" t="s">
        <v>149</v>
      </c>
      <c r="CA303" s="30" t="s">
        <v>149</v>
      </c>
      <c r="CB303" s="30" t="s">
        <v>149</v>
      </c>
      <c r="CC303" s="30" t="s">
        <v>149</v>
      </c>
      <c r="CD303" s="30" t="s">
        <v>149</v>
      </c>
      <c r="CE303" s="30" t="s">
        <v>150</v>
      </c>
      <c r="CF303" s="30" t="s">
        <v>150</v>
      </c>
      <c r="CG303" s="30" t="s">
        <v>149</v>
      </c>
      <c r="CH303" s="30" t="s">
        <v>149</v>
      </c>
      <c r="CI303" s="30" t="s">
        <v>149</v>
      </c>
      <c r="CJ303" s="30" t="s">
        <v>149</v>
      </c>
      <c r="CK303" s="30" t="s">
        <v>506</v>
      </c>
      <c r="CL303" s="30" t="s">
        <v>506</v>
      </c>
      <c r="CM303" s="30" t="s">
        <v>149</v>
      </c>
      <c r="CN303" s="30" t="s">
        <v>149</v>
      </c>
      <c r="CO303" s="30" t="s">
        <v>149</v>
      </c>
      <c r="CP303" s="30" t="s">
        <v>149</v>
      </c>
      <c r="CQ303" s="30" t="s">
        <v>149</v>
      </c>
      <c r="CR303" s="30" t="s">
        <v>506</v>
      </c>
      <c r="CS303" s="30" t="s">
        <v>150</v>
      </c>
      <c r="CT303" s="30" t="s">
        <v>150</v>
      </c>
      <c r="CU303" s="30" t="s">
        <v>149</v>
      </c>
      <c r="CV303" s="30" t="s">
        <v>149</v>
      </c>
      <c r="CW303" s="30" t="s">
        <v>506</v>
      </c>
      <c r="CX303" s="30" t="s">
        <v>149</v>
      </c>
      <c r="CY303" s="30" t="s">
        <v>149</v>
      </c>
      <c r="CZ303" s="30" t="s">
        <v>150</v>
      </c>
      <c r="DA303" s="30" t="s">
        <v>150</v>
      </c>
      <c r="DB303" s="30" t="s">
        <v>149</v>
      </c>
      <c r="DC303" s="30" t="s">
        <v>506</v>
      </c>
      <c r="DD303" s="30" t="s">
        <v>506</v>
      </c>
      <c r="DE303" s="30" t="s">
        <v>150</v>
      </c>
      <c r="DF303" s="30" t="s">
        <v>149</v>
      </c>
      <c r="DG303" s="30" t="s">
        <v>149</v>
      </c>
      <c r="DH303" s="30" t="s">
        <v>149</v>
      </c>
      <c r="DI303" s="30" t="s">
        <v>149</v>
      </c>
      <c r="DJ303" s="30" t="s">
        <v>150</v>
      </c>
      <c r="DK303" s="30" t="s">
        <v>150</v>
      </c>
      <c r="DL303" s="30" t="s">
        <v>149</v>
      </c>
      <c r="DM303" s="30" t="s">
        <v>149</v>
      </c>
      <c r="DN303" s="30" t="s">
        <v>933</v>
      </c>
      <c r="DO303" s="30" t="s">
        <v>149</v>
      </c>
      <c r="DP303" s="30" t="s">
        <v>149</v>
      </c>
      <c r="DQ303" s="30" t="s">
        <v>149</v>
      </c>
      <c r="DR303" s="30" t="s">
        <v>149</v>
      </c>
      <c r="DS303" s="30" t="s">
        <v>150</v>
      </c>
      <c r="DT303" s="30" t="s">
        <v>150</v>
      </c>
      <c r="DU303" s="30" t="s">
        <v>150</v>
      </c>
      <c r="DV303" s="30" t="s">
        <v>150</v>
      </c>
      <c r="DW303" s="30" t="s">
        <v>150</v>
      </c>
      <c r="DX303" s="30" t="s">
        <v>150</v>
      </c>
      <c r="DY303" s="30" t="s">
        <v>150</v>
      </c>
      <c r="DZ303" s="30" t="s">
        <v>149</v>
      </c>
      <c r="EA303" s="30" t="s">
        <v>149</v>
      </c>
      <c r="EB303" s="30" t="s">
        <v>149</v>
      </c>
      <c r="EC303" s="30" t="s">
        <v>149</v>
      </c>
      <c r="ED303" s="30" t="s">
        <v>149</v>
      </c>
      <c r="EE303" s="30" t="s">
        <v>149</v>
      </c>
      <c r="EF303" s="30" t="s">
        <v>150</v>
      </c>
      <c r="EG303" s="30" t="s">
        <v>149</v>
      </c>
      <c r="EH303" s="30" t="s">
        <v>149</v>
      </c>
      <c r="EI303" s="30" t="s">
        <v>149</v>
      </c>
      <c r="EJ303" s="30" t="s">
        <v>149</v>
      </c>
      <c r="EK303" s="30" t="s">
        <v>149</v>
      </c>
      <c r="EL303" s="41" t="s">
        <v>1304</v>
      </c>
      <c r="EM303" s="30" t="s">
        <v>1066</v>
      </c>
      <c r="EN303" s="30" t="s">
        <v>1312</v>
      </c>
      <c r="EO303" s="30" t="s">
        <v>1313</v>
      </c>
      <c r="EP303" s="30" t="s">
        <v>1314</v>
      </c>
      <c r="EQ303" s="30" t="s">
        <v>1315</v>
      </c>
      <c r="ER303" s="41" t="s">
        <v>1316</v>
      </c>
      <c r="ES303" s="30" t="s">
        <v>411</v>
      </c>
    </row>
    <row r="304" spans="1:149" s="2" customFormat="1" ht="22.5" customHeight="1" x14ac:dyDescent="0.35">
      <c r="A304" s="29">
        <v>302</v>
      </c>
      <c r="B304" s="88" t="s">
        <v>2270</v>
      </c>
      <c r="C304" s="30">
        <v>81365756881</v>
      </c>
      <c r="D304" s="30" t="s">
        <v>146</v>
      </c>
      <c r="E304" s="30" t="s">
        <v>1185</v>
      </c>
      <c r="F304" s="30">
        <v>56</v>
      </c>
      <c r="G304" s="30">
        <v>4</v>
      </c>
      <c r="H304" s="30" t="s">
        <v>157</v>
      </c>
      <c r="I304" s="30" t="s">
        <v>210</v>
      </c>
      <c r="J304" s="33">
        <v>5000000</v>
      </c>
      <c r="K304" s="33">
        <v>3500000</v>
      </c>
      <c r="L304" s="30">
        <v>2</v>
      </c>
      <c r="M304" s="30" t="s">
        <v>147</v>
      </c>
      <c r="N304" s="30">
        <v>250</v>
      </c>
      <c r="O304" s="30">
        <v>1.5</v>
      </c>
      <c r="P304" s="30">
        <v>10</v>
      </c>
      <c r="Q304" s="30" t="s">
        <v>645</v>
      </c>
      <c r="R304" s="30" t="s">
        <v>149</v>
      </c>
      <c r="S304" s="30" t="s">
        <v>149</v>
      </c>
      <c r="T304" s="30" t="s">
        <v>149</v>
      </c>
      <c r="U304" s="30" t="s">
        <v>149</v>
      </c>
      <c r="V304" s="30" t="s">
        <v>149</v>
      </c>
      <c r="W304" s="30" t="s">
        <v>149</v>
      </c>
      <c r="X304" s="30" t="s">
        <v>149</v>
      </c>
      <c r="Y304" s="30" t="s">
        <v>149</v>
      </c>
      <c r="Z304" s="30" t="s">
        <v>149</v>
      </c>
      <c r="AA304" s="30" t="s">
        <v>149</v>
      </c>
      <c r="AB304" s="30" t="s">
        <v>149</v>
      </c>
      <c r="AC304" s="30" t="s">
        <v>149</v>
      </c>
      <c r="AD304" s="30" t="s">
        <v>149</v>
      </c>
      <c r="AE304" s="30" t="s">
        <v>149</v>
      </c>
      <c r="AF304" s="30" t="s">
        <v>149</v>
      </c>
      <c r="AG304" s="30" t="s">
        <v>149</v>
      </c>
      <c r="AH304" s="30" t="s">
        <v>149</v>
      </c>
      <c r="AI304" s="30" t="s">
        <v>149</v>
      </c>
      <c r="AJ304" s="30" t="s">
        <v>149</v>
      </c>
      <c r="AK304" s="30" t="s">
        <v>149</v>
      </c>
      <c r="AL304" s="30" t="s">
        <v>149</v>
      </c>
      <c r="AM304" s="30" t="s">
        <v>149</v>
      </c>
      <c r="AN304" s="30" t="s">
        <v>149</v>
      </c>
      <c r="AO304" s="30" t="s">
        <v>149</v>
      </c>
      <c r="AP304" s="30" t="s">
        <v>149</v>
      </c>
      <c r="AQ304" s="30" t="s">
        <v>149</v>
      </c>
      <c r="AR304" s="30" t="s">
        <v>149</v>
      </c>
      <c r="AS304" s="30" t="s">
        <v>149</v>
      </c>
      <c r="AT304" s="30" t="s">
        <v>149</v>
      </c>
      <c r="AU304" s="30" t="s">
        <v>149</v>
      </c>
      <c r="AV304" s="30" t="s">
        <v>149</v>
      </c>
      <c r="AW304" s="30" t="s">
        <v>149</v>
      </c>
      <c r="AX304" s="30" t="s">
        <v>149</v>
      </c>
      <c r="AY304" s="30" t="s">
        <v>149</v>
      </c>
      <c r="AZ304" s="30" t="s">
        <v>149</v>
      </c>
      <c r="BA304" s="30" t="s">
        <v>149</v>
      </c>
      <c r="BB304" s="30" t="s">
        <v>149</v>
      </c>
      <c r="BC304" s="30" t="s">
        <v>149</v>
      </c>
      <c r="BD304" s="30" t="s">
        <v>149</v>
      </c>
      <c r="BE304" s="30" t="s">
        <v>149</v>
      </c>
      <c r="BF304" s="30" t="s">
        <v>149</v>
      </c>
      <c r="BG304" s="30" t="s">
        <v>149</v>
      </c>
      <c r="BH304" s="30" t="s">
        <v>149</v>
      </c>
      <c r="BI304" s="30" t="s">
        <v>149</v>
      </c>
      <c r="BJ304" s="30" t="s">
        <v>149</v>
      </c>
      <c r="BK304" s="30" t="s">
        <v>149</v>
      </c>
      <c r="BL304" s="30" t="s">
        <v>149</v>
      </c>
      <c r="BM304" s="30" t="s">
        <v>149</v>
      </c>
      <c r="BN304" s="30" t="s">
        <v>149</v>
      </c>
      <c r="BO304" s="30" t="s">
        <v>150</v>
      </c>
      <c r="BP304" s="30" t="s">
        <v>149</v>
      </c>
      <c r="BQ304" s="30" t="s">
        <v>149</v>
      </c>
      <c r="BR304" s="46" t="s">
        <v>150</v>
      </c>
      <c r="BS304" s="46" t="s">
        <v>150</v>
      </c>
      <c r="BT304" s="46" t="s">
        <v>150</v>
      </c>
      <c r="BU304" s="46" t="s">
        <v>150</v>
      </c>
      <c r="BV304" s="46" t="s">
        <v>150</v>
      </c>
      <c r="BW304" s="30" t="s">
        <v>149</v>
      </c>
      <c r="BX304" s="30" t="s">
        <v>149</v>
      </c>
      <c r="BY304" s="30" t="s">
        <v>149</v>
      </c>
      <c r="BZ304" s="30" t="s">
        <v>149</v>
      </c>
      <c r="CA304" s="30" t="s">
        <v>149</v>
      </c>
      <c r="CB304" s="30" t="s">
        <v>149</v>
      </c>
      <c r="CC304" s="30" t="s">
        <v>149</v>
      </c>
      <c r="CD304" s="30" t="s">
        <v>149</v>
      </c>
      <c r="CE304" s="30" t="s">
        <v>149</v>
      </c>
      <c r="CF304" s="30" t="s">
        <v>149</v>
      </c>
      <c r="CG304" s="30" t="s">
        <v>149</v>
      </c>
      <c r="CH304" s="30" t="s">
        <v>149</v>
      </c>
      <c r="CI304" s="30" t="s">
        <v>149</v>
      </c>
      <c r="CJ304" s="30" t="s">
        <v>149</v>
      </c>
      <c r="CK304" s="30" t="s">
        <v>149</v>
      </c>
      <c r="CL304" s="30" t="s">
        <v>149</v>
      </c>
      <c r="CM304" s="30" t="s">
        <v>149</v>
      </c>
      <c r="CN304" s="30" t="s">
        <v>149</v>
      </c>
      <c r="CO304" s="30" t="s">
        <v>149</v>
      </c>
      <c r="CP304" s="30" t="s">
        <v>149</v>
      </c>
      <c r="CQ304" s="30" t="s">
        <v>149</v>
      </c>
      <c r="CR304" s="30" t="s">
        <v>149</v>
      </c>
      <c r="CS304" s="30" t="s">
        <v>149</v>
      </c>
      <c r="CT304" s="30" t="s">
        <v>149</v>
      </c>
      <c r="CU304" s="30" t="s">
        <v>149</v>
      </c>
      <c r="CV304" s="30" t="s">
        <v>149</v>
      </c>
      <c r="CW304" s="30" t="s">
        <v>149</v>
      </c>
      <c r="CX304" s="30" t="s">
        <v>149</v>
      </c>
      <c r="CY304" s="30" t="s">
        <v>149</v>
      </c>
      <c r="CZ304" s="30" t="s">
        <v>149</v>
      </c>
      <c r="DA304" s="30" t="s">
        <v>149</v>
      </c>
      <c r="DB304" s="30" t="s">
        <v>149</v>
      </c>
      <c r="DC304" s="30" t="s">
        <v>149</v>
      </c>
      <c r="DD304" s="30" t="s">
        <v>149</v>
      </c>
      <c r="DE304" s="30" t="s">
        <v>149</v>
      </c>
      <c r="DF304" s="30" t="s">
        <v>149</v>
      </c>
      <c r="DG304" s="30" t="s">
        <v>149</v>
      </c>
      <c r="DH304" s="30" t="s">
        <v>149</v>
      </c>
      <c r="DI304" s="30" t="s">
        <v>149</v>
      </c>
      <c r="DJ304" s="30" t="s">
        <v>149</v>
      </c>
      <c r="DK304" s="30" t="s">
        <v>149</v>
      </c>
      <c r="DL304" s="30" t="s">
        <v>149</v>
      </c>
      <c r="DM304" s="30" t="s">
        <v>149</v>
      </c>
      <c r="DN304" s="30" t="s">
        <v>149</v>
      </c>
      <c r="DO304" s="30" t="s">
        <v>149</v>
      </c>
      <c r="DP304" s="30" t="s">
        <v>149</v>
      </c>
      <c r="DQ304" s="30" t="s">
        <v>149</v>
      </c>
      <c r="DR304" s="30" t="s">
        <v>149</v>
      </c>
      <c r="DS304" s="30" t="s">
        <v>149</v>
      </c>
      <c r="DT304" s="30" t="s">
        <v>149</v>
      </c>
      <c r="DU304" s="30" t="s">
        <v>149</v>
      </c>
      <c r="DV304" s="30" t="s">
        <v>149</v>
      </c>
      <c r="DW304" s="30" t="s">
        <v>149</v>
      </c>
      <c r="DX304" s="30" t="s">
        <v>149</v>
      </c>
      <c r="DY304" s="30" t="s">
        <v>149</v>
      </c>
      <c r="DZ304" s="30" t="s">
        <v>150</v>
      </c>
      <c r="EA304" s="30" t="s">
        <v>149</v>
      </c>
      <c r="EB304" s="30" t="s">
        <v>149</v>
      </c>
      <c r="EC304" s="30" t="s">
        <v>149</v>
      </c>
      <c r="ED304" s="30" t="s">
        <v>149</v>
      </c>
      <c r="EE304" s="30" t="s">
        <v>149</v>
      </c>
      <c r="EF304" s="30" t="s">
        <v>148</v>
      </c>
      <c r="EG304" s="30" t="s">
        <v>149</v>
      </c>
      <c r="EH304" s="30" t="s">
        <v>148</v>
      </c>
      <c r="EI304" s="30" t="s">
        <v>148</v>
      </c>
      <c r="EJ304" s="30" t="s">
        <v>149</v>
      </c>
      <c r="EK304" s="30" t="s">
        <v>149</v>
      </c>
      <c r="EL304" s="30" t="s">
        <v>1186</v>
      </c>
      <c r="EM304" s="30" t="s">
        <v>1187</v>
      </c>
      <c r="EN304" s="30" t="s">
        <v>1188</v>
      </c>
      <c r="EO304" s="30" t="s">
        <v>1189</v>
      </c>
      <c r="EP304" s="30" t="s">
        <v>804</v>
      </c>
      <c r="EQ304" s="30" t="s">
        <v>1190</v>
      </c>
      <c r="ER304" s="30" t="s">
        <v>1191</v>
      </c>
      <c r="ES304" s="30" t="s">
        <v>274</v>
      </c>
    </row>
    <row r="305" spans="1:234" s="2" customFormat="1" ht="22.5" customHeight="1" x14ac:dyDescent="0.35">
      <c r="A305" s="29">
        <v>303</v>
      </c>
      <c r="B305" s="88" t="s">
        <v>2271</v>
      </c>
      <c r="C305" s="31" t="s">
        <v>1193</v>
      </c>
      <c r="D305" s="30" t="s">
        <v>146</v>
      </c>
      <c r="E305" s="30" t="s">
        <v>1185</v>
      </c>
      <c r="F305" s="30">
        <v>56</v>
      </c>
      <c r="G305" s="30">
        <v>4</v>
      </c>
      <c r="H305" s="30" t="s">
        <v>157</v>
      </c>
      <c r="I305" s="30" t="s">
        <v>158</v>
      </c>
      <c r="J305" s="33">
        <v>5000000</v>
      </c>
      <c r="K305" s="33">
        <v>3500000</v>
      </c>
      <c r="L305" s="30">
        <v>1</v>
      </c>
      <c r="M305" s="30" t="s">
        <v>147</v>
      </c>
      <c r="N305" s="30">
        <v>135</v>
      </c>
      <c r="O305" s="30">
        <v>1</v>
      </c>
      <c r="P305" s="30">
        <v>10</v>
      </c>
      <c r="Q305" s="30" t="s">
        <v>645</v>
      </c>
      <c r="R305" s="30" t="s">
        <v>148</v>
      </c>
      <c r="S305" s="30" t="s">
        <v>148</v>
      </c>
      <c r="T305" s="30" t="s">
        <v>148</v>
      </c>
      <c r="U305" s="30" t="s">
        <v>148</v>
      </c>
      <c r="V305" s="30" t="s">
        <v>149</v>
      </c>
      <c r="W305" s="30" t="s">
        <v>149</v>
      </c>
      <c r="X305" s="30" t="s">
        <v>149</v>
      </c>
      <c r="Y305" s="30" t="s">
        <v>149</v>
      </c>
      <c r="Z305" s="30" t="s">
        <v>149</v>
      </c>
      <c r="AA305" s="30" t="s">
        <v>148</v>
      </c>
      <c r="AB305" s="30" t="s">
        <v>148</v>
      </c>
      <c r="AC305" s="30" t="s">
        <v>148</v>
      </c>
      <c r="AD305" s="30" t="s">
        <v>148</v>
      </c>
      <c r="AE305" s="30" t="s">
        <v>148</v>
      </c>
      <c r="AF305" s="30" t="s">
        <v>148</v>
      </c>
      <c r="AG305" s="30" t="s">
        <v>148</v>
      </c>
      <c r="AH305" s="30" t="s">
        <v>148</v>
      </c>
      <c r="AI305" s="30" t="s">
        <v>148</v>
      </c>
      <c r="AJ305" s="30" t="s">
        <v>148</v>
      </c>
      <c r="AK305" s="30" t="s">
        <v>149</v>
      </c>
      <c r="AL305" s="30" t="s">
        <v>149</v>
      </c>
      <c r="AM305" s="30" t="s">
        <v>149</v>
      </c>
      <c r="AN305" s="30" t="s">
        <v>149</v>
      </c>
      <c r="AO305" s="30" t="s">
        <v>148</v>
      </c>
      <c r="AP305" s="30" t="s">
        <v>148</v>
      </c>
      <c r="AQ305" s="30" t="s">
        <v>148</v>
      </c>
      <c r="AR305" s="30" t="s">
        <v>148</v>
      </c>
      <c r="AS305" s="30" t="s">
        <v>148</v>
      </c>
      <c r="AT305" s="30" t="s">
        <v>148</v>
      </c>
      <c r="AU305" s="30" t="s">
        <v>149</v>
      </c>
      <c r="AV305" s="30" t="s">
        <v>149</v>
      </c>
      <c r="AW305" s="30" t="s">
        <v>148</v>
      </c>
      <c r="AX305" s="30" t="s">
        <v>148</v>
      </c>
      <c r="AY305" s="30" t="s">
        <v>148</v>
      </c>
      <c r="AZ305" s="30" t="s">
        <v>148</v>
      </c>
      <c r="BA305" s="30" t="s">
        <v>148</v>
      </c>
      <c r="BB305" s="30" t="s">
        <v>148</v>
      </c>
      <c r="BC305" s="30" t="s">
        <v>148</v>
      </c>
      <c r="BD305" s="30" t="s">
        <v>148</v>
      </c>
      <c r="BE305" s="30" t="s">
        <v>148</v>
      </c>
      <c r="BF305" s="30" t="s">
        <v>148</v>
      </c>
      <c r="BG305" s="30" t="s">
        <v>149</v>
      </c>
      <c r="BH305" s="30" t="s">
        <v>149</v>
      </c>
      <c r="BI305" s="30" t="s">
        <v>149</v>
      </c>
      <c r="BJ305" s="30" t="s">
        <v>149</v>
      </c>
      <c r="BK305" s="30" t="s">
        <v>149</v>
      </c>
      <c r="BL305" s="30" t="s">
        <v>148</v>
      </c>
      <c r="BM305" s="30" t="s">
        <v>148</v>
      </c>
      <c r="BN305" s="30" t="s">
        <v>148</v>
      </c>
      <c r="BO305" s="30" t="s">
        <v>148</v>
      </c>
      <c r="BP305" s="30" t="s">
        <v>148</v>
      </c>
      <c r="BQ305" s="30" t="s">
        <v>148</v>
      </c>
      <c r="BR305" s="46" t="s">
        <v>149</v>
      </c>
      <c r="BS305" s="30" t="s">
        <v>159</v>
      </c>
      <c r="BT305" s="30" t="s">
        <v>160</v>
      </c>
      <c r="BU305" s="30" t="s">
        <v>160</v>
      </c>
      <c r="BV305" s="30" t="s">
        <v>160</v>
      </c>
      <c r="BW305" s="30" t="s">
        <v>149</v>
      </c>
      <c r="BX305" s="30" t="s">
        <v>149</v>
      </c>
      <c r="BY305" s="30" t="s">
        <v>149</v>
      </c>
      <c r="BZ305" s="30" t="s">
        <v>149</v>
      </c>
      <c r="CA305" s="30" t="s">
        <v>149</v>
      </c>
      <c r="CB305" s="30" t="s">
        <v>149</v>
      </c>
      <c r="CC305" s="30" t="s">
        <v>149</v>
      </c>
      <c r="CD305" s="30" t="s">
        <v>149</v>
      </c>
      <c r="CE305" s="30" t="s">
        <v>160</v>
      </c>
      <c r="CF305" s="30" t="s">
        <v>160</v>
      </c>
      <c r="CG305" s="30" t="s">
        <v>160</v>
      </c>
      <c r="CH305" s="30" t="s">
        <v>160</v>
      </c>
      <c r="CI305" s="30" t="s">
        <v>160</v>
      </c>
      <c r="CJ305" s="30" t="s">
        <v>160</v>
      </c>
      <c r="CK305" s="30" t="s">
        <v>160</v>
      </c>
      <c r="CL305" s="30" t="s">
        <v>160</v>
      </c>
      <c r="CM305" s="30" t="s">
        <v>160</v>
      </c>
      <c r="CN305" s="30" t="s">
        <v>160</v>
      </c>
      <c r="CO305" s="30" t="s">
        <v>160</v>
      </c>
      <c r="CP305" s="30" t="s">
        <v>160</v>
      </c>
      <c r="CQ305" s="30" t="s">
        <v>160</v>
      </c>
      <c r="CR305" s="30" t="s">
        <v>160</v>
      </c>
      <c r="CS305" s="30" t="s">
        <v>160</v>
      </c>
      <c r="CT305" s="30" t="s">
        <v>149</v>
      </c>
      <c r="CU305" s="30" t="s">
        <v>149</v>
      </c>
      <c r="CV305" s="30" t="s">
        <v>149</v>
      </c>
      <c r="CW305" s="30" t="s">
        <v>160</v>
      </c>
      <c r="CX305" s="30" t="s">
        <v>160</v>
      </c>
      <c r="CY305" s="30" t="s">
        <v>160</v>
      </c>
      <c r="CZ305" s="30" t="s">
        <v>160</v>
      </c>
      <c r="DA305" s="30" t="s">
        <v>160</v>
      </c>
      <c r="DB305" s="30" t="s">
        <v>160</v>
      </c>
      <c r="DC305" s="30" t="s">
        <v>160</v>
      </c>
      <c r="DD305" s="30" t="s">
        <v>160</v>
      </c>
      <c r="DE305" s="30" t="s">
        <v>160</v>
      </c>
      <c r="DF305" s="30" t="s">
        <v>160</v>
      </c>
      <c r="DG305" s="30" t="s">
        <v>149</v>
      </c>
      <c r="DH305" s="30" t="s">
        <v>149</v>
      </c>
      <c r="DI305" s="30" t="s">
        <v>160</v>
      </c>
      <c r="DJ305" s="30" t="s">
        <v>149</v>
      </c>
      <c r="DK305" s="30" t="s">
        <v>149</v>
      </c>
      <c r="DL305" s="30" t="s">
        <v>160</v>
      </c>
      <c r="DM305" s="30" t="s">
        <v>149</v>
      </c>
      <c r="DN305" s="30" t="s">
        <v>160</v>
      </c>
      <c r="DO305" s="30" t="s">
        <v>149</v>
      </c>
      <c r="DP305" s="30" t="s">
        <v>149</v>
      </c>
      <c r="DQ305" s="30" t="s">
        <v>160</v>
      </c>
      <c r="DR305" s="30" t="s">
        <v>160</v>
      </c>
      <c r="DS305" s="30" t="s">
        <v>149</v>
      </c>
      <c r="DT305" s="30" t="s">
        <v>160</v>
      </c>
      <c r="DU305" s="30" t="s">
        <v>149</v>
      </c>
      <c r="DV305" s="30" t="s">
        <v>160</v>
      </c>
      <c r="DW305" s="30" t="s">
        <v>149</v>
      </c>
      <c r="DX305" s="30" t="s">
        <v>160</v>
      </c>
      <c r="DY305" s="30" t="s">
        <v>160</v>
      </c>
      <c r="DZ305" s="30" t="s">
        <v>160</v>
      </c>
      <c r="EA305" s="30" t="s">
        <v>160</v>
      </c>
      <c r="EB305" s="30" t="s">
        <v>160</v>
      </c>
      <c r="EC305" s="30" t="s">
        <v>160</v>
      </c>
      <c r="ED305" s="30" t="s">
        <v>160</v>
      </c>
      <c r="EE305" s="30" t="s">
        <v>160</v>
      </c>
      <c r="EF305" s="30" t="s">
        <v>160</v>
      </c>
      <c r="EG305" s="30" t="s">
        <v>149</v>
      </c>
      <c r="EH305" s="30" t="s">
        <v>159</v>
      </c>
      <c r="EI305" s="30" t="s">
        <v>160</v>
      </c>
      <c r="EJ305" s="30" t="s">
        <v>149</v>
      </c>
      <c r="EK305" s="30" t="s">
        <v>149</v>
      </c>
      <c r="EL305" s="30" t="s">
        <v>1194</v>
      </c>
      <c r="EM305" s="30" t="s">
        <v>1195</v>
      </c>
      <c r="EN305" s="30" t="s">
        <v>1196</v>
      </c>
      <c r="EO305" s="30" t="s">
        <v>1197</v>
      </c>
      <c r="EP305" s="30" t="s">
        <v>804</v>
      </c>
      <c r="EQ305" s="30" t="s">
        <v>1198</v>
      </c>
      <c r="ER305" s="30" t="s">
        <v>1199</v>
      </c>
      <c r="ES305" s="30" t="s">
        <v>274</v>
      </c>
    </row>
    <row r="306" spans="1:234" s="2" customFormat="1" ht="22.5" customHeight="1" x14ac:dyDescent="0.35">
      <c r="A306" s="29">
        <v>304</v>
      </c>
      <c r="B306" s="88" t="s">
        <v>2272</v>
      </c>
      <c r="C306" s="31" t="s">
        <v>826</v>
      </c>
      <c r="D306" s="30" t="s">
        <v>146</v>
      </c>
      <c r="E306" s="30" t="s">
        <v>1201</v>
      </c>
      <c r="F306" s="30">
        <v>58</v>
      </c>
      <c r="G306" s="30">
        <v>3</v>
      </c>
      <c r="H306" s="30" t="s">
        <v>157</v>
      </c>
      <c r="I306" s="30" t="s">
        <v>210</v>
      </c>
      <c r="J306" s="33">
        <v>4000000</v>
      </c>
      <c r="K306" s="33">
        <v>3500000</v>
      </c>
      <c r="L306" s="30">
        <v>1</v>
      </c>
      <c r="M306" s="30" t="s">
        <v>147</v>
      </c>
      <c r="N306" s="30">
        <v>135</v>
      </c>
      <c r="O306" s="30">
        <v>1</v>
      </c>
      <c r="P306" s="30">
        <v>10</v>
      </c>
      <c r="Q306" s="30" t="s">
        <v>645</v>
      </c>
      <c r="R306" s="30" t="s">
        <v>149</v>
      </c>
      <c r="S306" s="30" t="s">
        <v>149</v>
      </c>
      <c r="T306" s="30" t="s">
        <v>149</v>
      </c>
      <c r="U306" s="30" t="s">
        <v>149</v>
      </c>
      <c r="V306" s="30" t="s">
        <v>149</v>
      </c>
      <c r="W306" s="30" t="s">
        <v>149</v>
      </c>
      <c r="X306" s="30" t="s">
        <v>149</v>
      </c>
      <c r="Y306" s="30" t="s">
        <v>149</v>
      </c>
      <c r="Z306" s="30" t="s">
        <v>149</v>
      </c>
      <c r="AA306" s="30" t="s">
        <v>149</v>
      </c>
      <c r="AB306" s="30" t="s">
        <v>149</v>
      </c>
      <c r="AC306" s="30" t="s">
        <v>149</v>
      </c>
      <c r="AD306" s="30" t="s">
        <v>149</v>
      </c>
      <c r="AE306" s="30" t="s">
        <v>149</v>
      </c>
      <c r="AF306" s="30" t="s">
        <v>149</v>
      </c>
      <c r="AG306" s="30" t="s">
        <v>149</v>
      </c>
      <c r="AH306" s="30" t="s">
        <v>149</v>
      </c>
      <c r="AI306" s="30" t="s">
        <v>148</v>
      </c>
      <c r="AJ306" s="30" t="s">
        <v>148</v>
      </c>
      <c r="AK306" s="30" t="s">
        <v>149</v>
      </c>
      <c r="AL306" s="30" t="s">
        <v>149</v>
      </c>
      <c r="AM306" s="30" t="s">
        <v>149</v>
      </c>
      <c r="AN306" s="30" t="s">
        <v>149</v>
      </c>
      <c r="AO306" s="30" t="s">
        <v>149</v>
      </c>
      <c r="AP306" s="30" t="s">
        <v>149</v>
      </c>
      <c r="AQ306" s="30" t="s">
        <v>149</v>
      </c>
      <c r="AR306" s="30" t="s">
        <v>149</v>
      </c>
      <c r="AS306" s="30" t="s">
        <v>149</v>
      </c>
      <c r="AT306" s="30" t="s">
        <v>149</v>
      </c>
      <c r="AU306" s="30" t="s">
        <v>149</v>
      </c>
      <c r="AV306" s="30" t="s">
        <v>149</v>
      </c>
      <c r="AW306" s="30" t="s">
        <v>149</v>
      </c>
      <c r="AX306" s="30" t="s">
        <v>149</v>
      </c>
      <c r="AY306" s="30" t="s">
        <v>149</v>
      </c>
      <c r="AZ306" s="30" t="s">
        <v>149</v>
      </c>
      <c r="BA306" s="30" t="s">
        <v>149</v>
      </c>
      <c r="BB306" s="30" t="s">
        <v>149</v>
      </c>
      <c r="BC306" s="30" t="s">
        <v>149</v>
      </c>
      <c r="BD306" s="30" t="s">
        <v>149</v>
      </c>
      <c r="BE306" s="30" t="s">
        <v>149</v>
      </c>
      <c r="BF306" s="30" t="s">
        <v>149</v>
      </c>
      <c r="BG306" s="30" t="s">
        <v>149</v>
      </c>
      <c r="BH306" s="30" t="s">
        <v>149</v>
      </c>
      <c r="BI306" s="30" t="s">
        <v>149</v>
      </c>
      <c r="BJ306" s="30" t="s">
        <v>149</v>
      </c>
      <c r="BK306" s="30" t="s">
        <v>149</v>
      </c>
      <c r="BL306" s="30" t="s">
        <v>148</v>
      </c>
      <c r="BM306" s="30" t="s">
        <v>148</v>
      </c>
      <c r="BN306" s="30" t="s">
        <v>149</v>
      </c>
      <c r="BO306" s="30" t="s">
        <v>159</v>
      </c>
      <c r="BP306" s="30" t="s">
        <v>149</v>
      </c>
      <c r="BQ306" s="30" t="s">
        <v>149</v>
      </c>
      <c r="BR306" s="46" t="s">
        <v>149</v>
      </c>
      <c r="BS306" s="30" t="s">
        <v>150</v>
      </c>
      <c r="BT306" s="30" t="s">
        <v>159</v>
      </c>
      <c r="BU306" s="30" t="s">
        <v>159</v>
      </c>
      <c r="BV306" s="30" t="s">
        <v>159</v>
      </c>
      <c r="BW306" s="30" t="s">
        <v>159</v>
      </c>
      <c r="BX306" s="30" t="s">
        <v>159</v>
      </c>
      <c r="BY306" s="30" t="s">
        <v>159</v>
      </c>
      <c r="BZ306" s="30" t="s">
        <v>159</v>
      </c>
      <c r="CA306" s="30" t="s">
        <v>159</v>
      </c>
      <c r="CB306" s="30" t="s">
        <v>159</v>
      </c>
      <c r="CC306" s="30" t="s">
        <v>159</v>
      </c>
      <c r="CD306" s="30" t="s">
        <v>159</v>
      </c>
      <c r="CE306" s="30" t="s">
        <v>159</v>
      </c>
      <c r="CF306" s="30" t="s">
        <v>159</v>
      </c>
      <c r="CG306" s="30" t="s">
        <v>159</v>
      </c>
      <c r="CH306" s="30" t="s">
        <v>159</v>
      </c>
      <c r="CI306" s="30" t="s">
        <v>159</v>
      </c>
      <c r="CJ306" s="30" t="s">
        <v>159</v>
      </c>
      <c r="CK306" s="30" t="s">
        <v>159</v>
      </c>
      <c r="CL306" s="30" t="s">
        <v>159</v>
      </c>
      <c r="CM306" s="30" t="s">
        <v>159</v>
      </c>
      <c r="CN306" s="30" t="s">
        <v>159</v>
      </c>
      <c r="CO306" s="30" t="s">
        <v>159</v>
      </c>
      <c r="CP306" s="30" t="s">
        <v>159</v>
      </c>
      <c r="CQ306" s="30" t="s">
        <v>159</v>
      </c>
      <c r="CR306" s="30" t="s">
        <v>159</v>
      </c>
      <c r="CS306" s="30" t="s">
        <v>159</v>
      </c>
      <c r="CT306" s="30" t="s">
        <v>159</v>
      </c>
      <c r="CU306" s="30" t="s">
        <v>159</v>
      </c>
      <c r="CV306" s="30" t="s">
        <v>159</v>
      </c>
      <c r="CW306" s="30" t="s">
        <v>159</v>
      </c>
      <c r="CX306" s="30" t="s">
        <v>159</v>
      </c>
      <c r="CY306" s="30" t="s">
        <v>160</v>
      </c>
      <c r="CZ306" s="30" t="s">
        <v>149</v>
      </c>
      <c r="DA306" s="30" t="s">
        <v>149</v>
      </c>
      <c r="DB306" s="30" t="s">
        <v>149</v>
      </c>
      <c r="DC306" s="30" t="s">
        <v>149</v>
      </c>
      <c r="DD306" s="30" t="s">
        <v>160</v>
      </c>
      <c r="DE306" s="30" t="s">
        <v>149</v>
      </c>
      <c r="DF306" s="30" t="s">
        <v>149</v>
      </c>
      <c r="DG306" s="30" t="s">
        <v>149</v>
      </c>
      <c r="DH306" s="30" t="s">
        <v>149</v>
      </c>
      <c r="DI306" s="30" t="s">
        <v>149</v>
      </c>
      <c r="DJ306" s="30" t="s">
        <v>149</v>
      </c>
      <c r="DK306" s="30" t="s">
        <v>149</v>
      </c>
      <c r="DL306" s="30" t="s">
        <v>149</v>
      </c>
      <c r="DM306" s="30" t="s">
        <v>149</v>
      </c>
      <c r="DN306" s="30" t="s">
        <v>149</v>
      </c>
      <c r="DO306" s="30" t="s">
        <v>149</v>
      </c>
      <c r="DP306" s="30" t="s">
        <v>149</v>
      </c>
      <c r="DQ306" s="30" t="s">
        <v>149</v>
      </c>
      <c r="DR306" s="30" t="s">
        <v>149</v>
      </c>
      <c r="DS306" s="30" t="s">
        <v>149</v>
      </c>
      <c r="DT306" s="30" t="s">
        <v>149</v>
      </c>
      <c r="DU306" s="30" t="s">
        <v>149</v>
      </c>
      <c r="DV306" s="30" t="s">
        <v>149</v>
      </c>
      <c r="DW306" s="30" t="s">
        <v>149</v>
      </c>
      <c r="DX306" s="30" t="s">
        <v>149</v>
      </c>
      <c r="DY306" s="30" t="s">
        <v>149</v>
      </c>
      <c r="DZ306" s="30" t="s">
        <v>149</v>
      </c>
      <c r="EA306" s="30" t="s">
        <v>149</v>
      </c>
      <c r="EB306" s="30" t="s">
        <v>149</v>
      </c>
      <c r="EC306" s="30" t="s">
        <v>149</v>
      </c>
      <c r="ED306" s="30" t="s">
        <v>149</v>
      </c>
      <c r="EE306" s="30" t="s">
        <v>149</v>
      </c>
      <c r="EF306" s="30" t="s">
        <v>149</v>
      </c>
      <c r="EG306" s="30" t="s">
        <v>149</v>
      </c>
      <c r="EH306" s="30" t="s">
        <v>149</v>
      </c>
      <c r="EI306" s="30" t="s">
        <v>149</v>
      </c>
      <c r="EJ306" s="30" t="s">
        <v>149</v>
      </c>
      <c r="EK306" s="30" t="s">
        <v>149</v>
      </c>
      <c r="EL306" s="30" t="s">
        <v>1202</v>
      </c>
      <c r="EM306" s="30" t="s">
        <v>1187</v>
      </c>
      <c r="EN306" s="30" t="s">
        <v>1203</v>
      </c>
      <c r="EO306" s="30" t="s">
        <v>1204</v>
      </c>
      <c r="EP306" s="30" t="s">
        <v>804</v>
      </c>
      <c r="EQ306" s="30" t="s">
        <v>1198</v>
      </c>
      <c r="ER306" s="30" t="s">
        <v>1205</v>
      </c>
      <c r="ES306" s="30"/>
    </row>
    <row r="307" spans="1:234" s="2" customFormat="1" ht="22.5" customHeight="1" x14ac:dyDescent="0.35">
      <c r="A307" s="29">
        <v>305</v>
      </c>
      <c r="B307" s="88" t="s">
        <v>1938</v>
      </c>
      <c r="C307" s="31" t="s">
        <v>1207</v>
      </c>
      <c r="D307" s="30" t="s">
        <v>146</v>
      </c>
      <c r="E307" s="30" t="s">
        <v>1185</v>
      </c>
      <c r="F307" s="30">
        <v>45</v>
      </c>
      <c r="G307" s="30">
        <v>4</v>
      </c>
      <c r="H307" s="30" t="s">
        <v>157</v>
      </c>
      <c r="I307" s="30" t="s">
        <v>158</v>
      </c>
      <c r="J307" s="33">
        <v>7000000</v>
      </c>
      <c r="K307" s="33">
        <v>4000000</v>
      </c>
      <c r="L307" s="30">
        <v>2</v>
      </c>
      <c r="M307" s="30" t="s">
        <v>147</v>
      </c>
      <c r="N307" s="30">
        <v>250</v>
      </c>
      <c r="O307" s="30" t="s">
        <v>1208</v>
      </c>
      <c r="P307" s="30">
        <v>7</v>
      </c>
      <c r="Q307" s="30" t="s">
        <v>645</v>
      </c>
      <c r="R307" s="30" t="s">
        <v>149</v>
      </c>
      <c r="S307" s="30" t="s">
        <v>149</v>
      </c>
      <c r="T307" s="30" t="s">
        <v>149</v>
      </c>
      <c r="U307" s="30" t="s">
        <v>149</v>
      </c>
      <c r="V307" s="30" t="s">
        <v>149</v>
      </c>
      <c r="W307" s="30" t="s">
        <v>149</v>
      </c>
      <c r="X307" s="30" t="s">
        <v>149</v>
      </c>
      <c r="Y307" s="30" t="s">
        <v>149</v>
      </c>
      <c r="Z307" s="30" t="s">
        <v>149</v>
      </c>
      <c r="AA307" s="30" t="s">
        <v>149</v>
      </c>
      <c r="AB307" s="30" t="s">
        <v>149</v>
      </c>
      <c r="AC307" s="30" t="s">
        <v>149</v>
      </c>
      <c r="AD307" s="30" t="s">
        <v>149</v>
      </c>
      <c r="AE307" s="30" t="s">
        <v>149</v>
      </c>
      <c r="AF307" s="30" t="s">
        <v>149</v>
      </c>
      <c r="AG307" s="30" t="s">
        <v>149</v>
      </c>
      <c r="AH307" s="30" t="s">
        <v>149</v>
      </c>
      <c r="AI307" s="30" t="s">
        <v>149</v>
      </c>
      <c r="AJ307" s="30" t="s">
        <v>149</v>
      </c>
      <c r="AK307" s="30" t="s">
        <v>149</v>
      </c>
      <c r="AL307" s="30" t="s">
        <v>149</v>
      </c>
      <c r="AM307" s="30" t="s">
        <v>149</v>
      </c>
      <c r="AN307" s="30" t="s">
        <v>149</v>
      </c>
      <c r="AO307" s="30" t="s">
        <v>149</v>
      </c>
      <c r="AP307" s="30" t="s">
        <v>149</v>
      </c>
      <c r="AQ307" s="30" t="s">
        <v>149</v>
      </c>
      <c r="AR307" s="30" t="s">
        <v>149</v>
      </c>
      <c r="AS307" s="30" t="s">
        <v>149</v>
      </c>
      <c r="AT307" s="30" t="s">
        <v>149</v>
      </c>
      <c r="AU307" s="30" t="s">
        <v>149</v>
      </c>
      <c r="AV307" s="30" t="s">
        <v>149</v>
      </c>
      <c r="AW307" s="30" t="s">
        <v>149</v>
      </c>
      <c r="AX307" s="30" t="s">
        <v>149</v>
      </c>
      <c r="AY307" s="30" t="s">
        <v>149</v>
      </c>
      <c r="AZ307" s="30" t="s">
        <v>149</v>
      </c>
      <c r="BA307" s="30" t="s">
        <v>149</v>
      </c>
      <c r="BB307" s="30" t="s">
        <v>149</v>
      </c>
      <c r="BC307" s="30" t="s">
        <v>149</v>
      </c>
      <c r="BD307" s="30" t="s">
        <v>149</v>
      </c>
      <c r="BE307" s="30" t="s">
        <v>149</v>
      </c>
      <c r="BF307" s="30" t="s">
        <v>149</v>
      </c>
      <c r="BG307" s="30" t="s">
        <v>149</v>
      </c>
      <c r="BH307" s="30" t="s">
        <v>149</v>
      </c>
      <c r="BI307" s="30" t="s">
        <v>148</v>
      </c>
      <c r="BJ307" s="30" t="s">
        <v>149</v>
      </c>
      <c r="BK307" s="30" t="s">
        <v>149</v>
      </c>
      <c r="BL307" s="30" t="s">
        <v>148</v>
      </c>
      <c r="BM307" s="30" t="s">
        <v>148</v>
      </c>
      <c r="BN307" s="30" t="s">
        <v>149</v>
      </c>
      <c r="BO307" s="30" t="s">
        <v>150</v>
      </c>
      <c r="BP307" s="30" t="s">
        <v>150</v>
      </c>
      <c r="BQ307" s="30" t="s">
        <v>150</v>
      </c>
      <c r="BR307" s="30" t="s">
        <v>150</v>
      </c>
      <c r="BS307" s="30" t="s">
        <v>150</v>
      </c>
      <c r="BT307" s="30" t="s">
        <v>159</v>
      </c>
      <c r="BU307" s="30" t="s">
        <v>159</v>
      </c>
      <c r="BV307" s="30" t="s">
        <v>159</v>
      </c>
      <c r="BW307" s="30" t="s">
        <v>149</v>
      </c>
      <c r="BX307" s="30" t="s">
        <v>149</v>
      </c>
      <c r="BY307" s="30" t="s">
        <v>149</v>
      </c>
      <c r="BZ307" s="30" t="s">
        <v>149</v>
      </c>
      <c r="CA307" s="30" t="s">
        <v>149</v>
      </c>
      <c r="CB307" s="30" t="s">
        <v>149</v>
      </c>
      <c r="CC307" s="30" t="s">
        <v>149</v>
      </c>
      <c r="CD307" s="30" t="s">
        <v>149</v>
      </c>
      <c r="CE307" s="30" t="s">
        <v>159</v>
      </c>
      <c r="CF307" s="30" t="s">
        <v>159</v>
      </c>
      <c r="CG307" s="30" t="s">
        <v>159</v>
      </c>
      <c r="CH307" s="30" t="s">
        <v>159</v>
      </c>
      <c r="CI307" s="30" t="s">
        <v>159</v>
      </c>
      <c r="CJ307" s="30" t="s">
        <v>159</v>
      </c>
      <c r="CK307" s="30" t="s">
        <v>159</v>
      </c>
      <c r="CL307" s="30" t="s">
        <v>159</v>
      </c>
      <c r="CM307" s="30" t="s">
        <v>159</v>
      </c>
      <c r="CN307" s="30" t="s">
        <v>159</v>
      </c>
      <c r="CO307" s="30" t="s">
        <v>159</v>
      </c>
      <c r="CP307" s="30" t="s">
        <v>159</v>
      </c>
      <c r="CQ307" s="30" t="s">
        <v>159</v>
      </c>
      <c r="CR307" s="30" t="s">
        <v>159</v>
      </c>
      <c r="CS307" s="30" t="s">
        <v>159</v>
      </c>
      <c r="CT307" s="30" t="s">
        <v>159</v>
      </c>
      <c r="CU307" s="30" t="s">
        <v>159</v>
      </c>
      <c r="CV307" s="30" t="s">
        <v>159</v>
      </c>
      <c r="CW307" s="30" t="s">
        <v>159</v>
      </c>
      <c r="CX307" s="30" t="s">
        <v>159</v>
      </c>
      <c r="CY307" s="30" t="s">
        <v>159</v>
      </c>
      <c r="CZ307" s="30" t="s">
        <v>159</v>
      </c>
      <c r="DA307" s="30" t="s">
        <v>159</v>
      </c>
      <c r="DB307" s="30" t="s">
        <v>159</v>
      </c>
      <c r="DC307" s="30" t="s">
        <v>159</v>
      </c>
      <c r="DD307" s="30" t="s">
        <v>159</v>
      </c>
      <c r="DE307" s="30" t="s">
        <v>159</v>
      </c>
      <c r="DF307" s="30" t="s">
        <v>159</v>
      </c>
      <c r="DG307" s="30" t="s">
        <v>159</v>
      </c>
      <c r="DH307" s="30" t="s">
        <v>159</v>
      </c>
      <c r="DI307" s="30" t="s">
        <v>159</v>
      </c>
      <c r="DJ307" s="30" t="s">
        <v>159</v>
      </c>
      <c r="DK307" s="30" t="s">
        <v>159</v>
      </c>
      <c r="DL307" s="30" t="s">
        <v>159</v>
      </c>
      <c r="DM307" s="30" t="s">
        <v>159</v>
      </c>
      <c r="DN307" s="30" t="s">
        <v>159</v>
      </c>
      <c r="DO307" s="30" t="s">
        <v>159</v>
      </c>
      <c r="DP307" s="30" t="s">
        <v>159</v>
      </c>
      <c r="DQ307" s="30" t="s">
        <v>159</v>
      </c>
      <c r="DR307" s="30" t="s">
        <v>159</v>
      </c>
      <c r="DS307" s="30" t="s">
        <v>159</v>
      </c>
      <c r="DT307" s="30" t="s">
        <v>159</v>
      </c>
      <c r="DU307" s="30" t="s">
        <v>159</v>
      </c>
      <c r="DV307" s="30" t="s">
        <v>159</v>
      </c>
      <c r="DW307" s="30" t="s">
        <v>159</v>
      </c>
      <c r="DX307" s="30" t="s">
        <v>159</v>
      </c>
      <c r="DY307" s="30" t="s">
        <v>159</v>
      </c>
      <c r="DZ307" s="30" t="s">
        <v>159</v>
      </c>
      <c r="EA307" s="30" t="s">
        <v>159</v>
      </c>
      <c r="EB307" s="30" t="s">
        <v>159</v>
      </c>
      <c r="EC307" s="30" t="s">
        <v>159</v>
      </c>
      <c r="ED307" s="30" t="s">
        <v>159</v>
      </c>
      <c r="EE307" s="30" t="s">
        <v>159</v>
      </c>
      <c r="EF307" s="30" t="s">
        <v>159</v>
      </c>
      <c r="EG307" s="30" t="s">
        <v>159</v>
      </c>
      <c r="EH307" s="30" t="s">
        <v>159</v>
      </c>
      <c r="EI307" s="30" t="s">
        <v>159</v>
      </c>
      <c r="EJ307" s="30" t="s">
        <v>159</v>
      </c>
      <c r="EK307" s="30" t="s">
        <v>159</v>
      </c>
      <c r="EL307" s="30" t="s">
        <v>1209</v>
      </c>
      <c r="EM307" s="30" t="s">
        <v>793</v>
      </c>
      <c r="EN307" s="30" t="s">
        <v>794</v>
      </c>
      <c r="EO307" s="30" t="s">
        <v>411</v>
      </c>
      <c r="EP307" s="30" t="s">
        <v>804</v>
      </c>
      <c r="EQ307" s="30" t="s">
        <v>1210</v>
      </c>
      <c r="ER307" s="30" t="s">
        <v>1211</v>
      </c>
      <c r="ES307" s="30" t="s">
        <v>274</v>
      </c>
    </row>
    <row r="308" spans="1:234" s="2" customFormat="1" ht="22.5" customHeight="1" x14ac:dyDescent="0.35">
      <c r="A308" s="29">
        <v>306</v>
      </c>
      <c r="B308" s="88" t="s">
        <v>2273</v>
      </c>
      <c r="C308" s="31" t="s">
        <v>799</v>
      </c>
      <c r="D308" s="30" t="s">
        <v>146</v>
      </c>
      <c r="E308" s="30" t="s">
        <v>1201</v>
      </c>
      <c r="F308" s="30">
        <v>53</v>
      </c>
      <c r="G308" s="30">
        <v>5</v>
      </c>
      <c r="H308" s="30" t="s">
        <v>157</v>
      </c>
      <c r="I308" s="30" t="s">
        <v>172</v>
      </c>
      <c r="J308" s="33">
        <v>5000000</v>
      </c>
      <c r="K308" s="30">
        <v>3500000</v>
      </c>
      <c r="L308" s="30">
        <v>1</v>
      </c>
      <c r="M308" s="30" t="s">
        <v>147</v>
      </c>
      <c r="N308" s="30">
        <v>135</v>
      </c>
      <c r="O308" s="30">
        <v>1</v>
      </c>
      <c r="P308" s="30">
        <v>10</v>
      </c>
      <c r="Q308" s="30" t="s">
        <v>645</v>
      </c>
      <c r="R308" s="30" t="s">
        <v>148</v>
      </c>
      <c r="S308" s="30" t="s">
        <v>148</v>
      </c>
      <c r="T308" s="30" t="s">
        <v>148</v>
      </c>
      <c r="U308" s="30" t="s">
        <v>148</v>
      </c>
      <c r="V308" s="30" t="s">
        <v>148</v>
      </c>
      <c r="W308" s="30" t="s">
        <v>148</v>
      </c>
      <c r="X308" s="30" t="s">
        <v>148</v>
      </c>
      <c r="Y308" s="30" t="s">
        <v>148</v>
      </c>
      <c r="Z308" s="30" t="s">
        <v>148</v>
      </c>
      <c r="AA308" s="30" t="s">
        <v>148</v>
      </c>
      <c r="AB308" s="30" t="s">
        <v>148</v>
      </c>
      <c r="AC308" s="30" t="s">
        <v>148</v>
      </c>
      <c r="AD308" s="30" t="s">
        <v>148</v>
      </c>
      <c r="AE308" s="30" t="s">
        <v>148</v>
      </c>
      <c r="AF308" s="30" t="s">
        <v>148</v>
      </c>
      <c r="AG308" s="30" t="s">
        <v>148</v>
      </c>
      <c r="AH308" s="30" t="s">
        <v>148</v>
      </c>
      <c r="AI308" s="30" t="s">
        <v>148</v>
      </c>
      <c r="AJ308" s="30" t="s">
        <v>148</v>
      </c>
      <c r="AK308" s="30" t="s">
        <v>148</v>
      </c>
      <c r="AL308" s="30" t="s">
        <v>148</v>
      </c>
      <c r="AM308" s="30" t="s">
        <v>148</v>
      </c>
      <c r="AN308" s="30" t="s">
        <v>148</v>
      </c>
      <c r="AO308" s="30" t="s">
        <v>148</v>
      </c>
      <c r="AP308" s="30" t="s">
        <v>148</v>
      </c>
      <c r="AQ308" s="30" t="s">
        <v>149</v>
      </c>
      <c r="AR308" s="30" t="s">
        <v>149</v>
      </c>
      <c r="AS308" s="30" t="s">
        <v>149</v>
      </c>
      <c r="AT308" s="30" t="s">
        <v>149</v>
      </c>
      <c r="AU308" s="30" t="s">
        <v>149</v>
      </c>
      <c r="AV308" s="30" t="s">
        <v>149</v>
      </c>
      <c r="AW308" s="30" t="s">
        <v>149</v>
      </c>
      <c r="AX308" s="30" t="s">
        <v>149</v>
      </c>
      <c r="AY308" s="30" t="s">
        <v>149</v>
      </c>
      <c r="AZ308" s="30" t="s">
        <v>149</v>
      </c>
      <c r="BA308" s="30" t="s">
        <v>149</v>
      </c>
      <c r="BB308" s="30" t="s">
        <v>149</v>
      </c>
      <c r="BC308" s="30" t="s">
        <v>149</v>
      </c>
      <c r="BD308" s="30" t="s">
        <v>148</v>
      </c>
      <c r="BE308" s="30" t="s">
        <v>148</v>
      </c>
      <c r="BF308" s="30" t="s">
        <v>148</v>
      </c>
      <c r="BG308" s="30" t="s">
        <v>148</v>
      </c>
      <c r="BH308" s="30" t="s">
        <v>148</v>
      </c>
      <c r="BI308" s="30" t="s">
        <v>148</v>
      </c>
      <c r="BJ308" s="30" t="s">
        <v>148</v>
      </c>
      <c r="BK308" s="30" t="s">
        <v>148</v>
      </c>
      <c r="BL308" s="30" t="s">
        <v>148</v>
      </c>
      <c r="BM308" s="30" t="s">
        <v>148</v>
      </c>
      <c r="BN308" s="30" t="s">
        <v>148</v>
      </c>
      <c r="BO308" s="30" t="s">
        <v>159</v>
      </c>
      <c r="BP308" s="30" t="s">
        <v>149</v>
      </c>
      <c r="BQ308" s="30" t="s">
        <v>149</v>
      </c>
      <c r="BR308" s="46" t="s">
        <v>149</v>
      </c>
      <c r="BS308" s="30" t="s">
        <v>159</v>
      </c>
      <c r="BT308" s="30" t="s">
        <v>159</v>
      </c>
      <c r="BU308" s="30" t="s">
        <v>159</v>
      </c>
      <c r="BV308" s="30" t="s">
        <v>159</v>
      </c>
      <c r="BW308" s="30" t="s">
        <v>149</v>
      </c>
      <c r="BX308" s="30" t="s">
        <v>149</v>
      </c>
      <c r="BY308" s="30" t="s">
        <v>149</v>
      </c>
      <c r="BZ308" s="30" t="s">
        <v>149</v>
      </c>
      <c r="CA308" s="30" t="s">
        <v>149</v>
      </c>
      <c r="CB308" s="30" t="s">
        <v>149</v>
      </c>
      <c r="CC308" s="30" t="s">
        <v>149</v>
      </c>
      <c r="CD308" s="30" t="s">
        <v>149</v>
      </c>
      <c r="CE308" s="30" t="s">
        <v>160</v>
      </c>
      <c r="CF308" s="30" t="s">
        <v>160</v>
      </c>
      <c r="CG308" s="30" t="s">
        <v>160</v>
      </c>
      <c r="CH308" s="30" t="s">
        <v>160</v>
      </c>
      <c r="CI308" s="30" t="s">
        <v>160</v>
      </c>
      <c r="CJ308" s="30" t="s">
        <v>160</v>
      </c>
      <c r="CK308" s="30" t="s">
        <v>160</v>
      </c>
      <c r="CL308" s="30" t="s">
        <v>160</v>
      </c>
      <c r="CM308" s="30" t="s">
        <v>160</v>
      </c>
      <c r="CN308" s="30" t="s">
        <v>160</v>
      </c>
      <c r="CO308" s="30" t="s">
        <v>160</v>
      </c>
      <c r="CP308" s="30" t="s">
        <v>160</v>
      </c>
      <c r="CQ308" s="30" t="s">
        <v>160</v>
      </c>
      <c r="CR308" s="30" t="s">
        <v>160</v>
      </c>
      <c r="CS308" s="30" t="s">
        <v>160</v>
      </c>
      <c r="CT308" s="30" t="s">
        <v>160</v>
      </c>
      <c r="CU308" s="30" t="s">
        <v>160</v>
      </c>
      <c r="CV308" s="30" t="s">
        <v>160</v>
      </c>
      <c r="CW308" s="30" t="s">
        <v>160</v>
      </c>
      <c r="CX308" s="30" t="s">
        <v>160</v>
      </c>
      <c r="CY308" s="30" t="s">
        <v>160</v>
      </c>
      <c r="CZ308" s="30" t="s">
        <v>160</v>
      </c>
      <c r="DA308" s="30" t="s">
        <v>160</v>
      </c>
      <c r="DB308" s="30" t="s">
        <v>160</v>
      </c>
      <c r="DC308" s="30" t="s">
        <v>160</v>
      </c>
      <c r="DD308" s="30" t="s">
        <v>160</v>
      </c>
      <c r="DE308" s="30" t="s">
        <v>160</v>
      </c>
      <c r="DF308" s="30" t="s">
        <v>149</v>
      </c>
      <c r="DG308" s="30" t="s">
        <v>149</v>
      </c>
      <c r="DH308" s="30" t="s">
        <v>149</v>
      </c>
      <c r="DI308" s="30" t="s">
        <v>149</v>
      </c>
      <c r="DJ308" s="30" t="s">
        <v>150</v>
      </c>
      <c r="DK308" s="30" t="s">
        <v>150</v>
      </c>
      <c r="DL308" s="30" t="s">
        <v>150</v>
      </c>
      <c r="DM308" s="30" t="s">
        <v>150</v>
      </c>
      <c r="DN308" s="30" t="s">
        <v>150</v>
      </c>
      <c r="DO308" s="30" t="s">
        <v>160</v>
      </c>
      <c r="DP308" s="30" t="s">
        <v>160</v>
      </c>
      <c r="DQ308" s="30" t="s">
        <v>160</v>
      </c>
      <c r="DR308" s="30" t="s">
        <v>160</v>
      </c>
      <c r="DS308" s="30" t="s">
        <v>160</v>
      </c>
      <c r="DT308" s="30" t="s">
        <v>160</v>
      </c>
      <c r="DU308" s="30" t="s">
        <v>149</v>
      </c>
      <c r="DV308" s="30" t="s">
        <v>149</v>
      </c>
      <c r="DW308" s="30" t="s">
        <v>149</v>
      </c>
      <c r="DX308" s="30" t="s">
        <v>149</v>
      </c>
      <c r="DY308" s="30" t="s">
        <v>149</v>
      </c>
      <c r="DZ308" s="30" t="s">
        <v>160</v>
      </c>
      <c r="EA308" s="30" t="s">
        <v>149</v>
      </c>
      <c r="EB308" s="30" t="s">
        <v>150</v>
      </c>
      <c r="EC308" s="30" t="s">
        <v>149</v>
      </c>
      <c r="ED308" s="30" t="s">
        <v>149</v>
      </c>
      <c r="EE308" s="30" t="s">
        <v>150</v>
      </c>
      <c r="EF308" s="30" t="s">
        <v>150</v>
      </c>
      <c r="EG308" s="30" t="s">
        <v>632</v>
      </c>
      <c r="EH308" s="30" t="s">
        <v>632</v>
      </c>
      <c r="EI308" s="30" t="s">
        <v>150</v>
      </c>
      <c r="EJ308" s="30" t="s">
        <v>150</v>
      </c>
      <c r="EK308" s="30" t="s">
        <v>150</v>
      </c>
      <c r="EL308" s="30" t="s">
        <v>1213</v>
      </c>
      <c r="EM308" s="30" t="s">
        <v>793</v>
      </c>
      <c r="EN308" s="30" t="s">
        <v>1214</v>
      </c>
      <c r="EO308" s="30" t="s">
        <v>1215</v>
      </c>
      <c r="EP308" s="30" t="s">
        <v>804</v>
      </c>
      <c r="EQ308" s="30" t="s">
        <v>671</v>
      </c>
      <c r="ER308" s="30" t="s">
        <v>797</v>
      </c>
      <c r="ES308" s="30" t="s">
        <v>274</v>
      </c>
    </row>
    <row r="309" spans="1:234" s="2" customFormat="1" ht="22.5" customHeight="1" x14ac:dyDescent="0.35">
      <c r="A309" s="29">
        <v>307</v>
      </c>
      <c r="B309" s="88" t="s">
        <v>2274</v>
      </c>
      <c r="C309" s="31" t="s">
        <v>1207</v>
      </c>
      <c r="D309" s="30" t="s">
        <v>146</v>
      </c>
      <c r="E309" s="30" t="s">
        <v>1185</v>
      </c>
      <c r="F309" s="30">
        <v>52</v>
      </c>
      <c r="G309" s="30">
        <v>5</v>
      </c>
      <c r="H309" s="30" t="s">
        <v>157</v>
      </c>
      <c r="I309" s="30" t="s">
        <v>158</v>
      </c>
      <c r="J309" s="33">
        <v>4500000</v>
      </c>
      <c r="K309" s="30">
        <v>3500000</v>
      </c>
      <c r="L309" s="30">
        <v>2</v>
      </c>
      <c r="M309" s="30" t="s">
        <v>147</v>
      </c>
      <c r="N309" s="30">
        <v>250</v>
      </c>
      <c r="O309" s="30" t="s">
        <v>1208</v>
      </c>
      <c r="P309" s="30">
        <v>10</v>
      </c>
      <c r="Q309" s="30" t="s">
        <v>645</v>
      </c>
      <c r="R309" s="30" t="s">
        <v>149</v>
      </c>
      <c r="S309" s="30" t="s">
        <v>148</v>
      </c>
      <c r="T309" s="30" t="s">
        <v>149</v>
      </c>
      <c r="U309" s="30" t="s">
        <v>149</v>
      </c>
      <c r="V309" s="30" t="s">
        <v>149</v>
      </c>
      <c r="W309" s="30" t="s">
        <v>148</v>
      </c>
      <c r="X309" s="30" t="s">
        <v>149</v>
      </c>
      <c r="Y309" s="30" t="s">
        <v>149</v>
      </c>
      <c r="Z309" s="30" t="s">
        <v>149</v>
      </c>
      <c r="AA309" s="30" t="s">
        <v>148</v>
      </c>
      <c r="AB309" s="30" t="s">
        <v>149</v>
      </c>
      <c r="AC309" s="30" t="s">
        <v>149</v>
      </c>
      <c r="AD309" s="30" t="s">
        <v>148</v>
      </c>
      <c r="AE309" s="30" t="s">
        <v>149</v>
      </c>
      <c r="AF309" s="30" t="s">
        <v>149</v>
      </c>
      <c r="AG309" s="30" t="s">
        <v>149</v>
      </c>
      <c r="AH309" s="30" t="s">
        <v>148</v>
      </c>
      <c r="AI309" s="30" t="s">
        <v>149</v>
      </c>
      <c r="AJ309" s="30" t="s">
        <v>149</v>
      </c>
      <c r="AK309" s="30" t="s">
        <v>149</v>
      </c>
      <c r="AL309" s="30" t="s">
        <v>149</v>
      </c>
      <c r="AM309" s="30" t="s">
        <v>148</v>
      </c>
      <c r="AN309" s="30" t="s">
        <v>149</v>
      </c>
      <c r="AO309" s="30" t="s">
        <v>148</v>
      </c>
      <c r="AP309" s="30" t="s">
        <v>149</v>
      </c>
      <c r="AQ309" s="30" t="s">
        <v>148</v>
      </c>
      <c r="AR309" s="30" t="s">
        <v>149</v>
      </c>
      <c r="AS309" s="30" t="s">
        <v>148</v>
      </c>
      <c r="AT309" s="30" t="s">
        <v>149</v>
      </c>
      <c r="AU309" s="30" t="s">
        <v>149</v>
      </c>
      <c r="AV309" s="30" t="s">
        <v>149</v>
      </c>
      <c r="AW309" s="30" t="s">
        <v>148</v>
      </c>
      <c r="AX309" s="30" t="s">
        <v>149</v>
      </c>
      <c r="AY309" s="30" t="s">
        <v>148</v>
      </c>
      <c r="AZ309" s="30" t="s">
        <v>149</v>
      </c>
      <c r="BA309" s="30" t="s">
        <v>149</v>
      </c>
      <c r="BB309" s="30" t="s">
        <v>148</v>
      </c>
      <c r="BC309" s="30" t="s">
        <v>149</v>
      </c>
      <c r="BD309" s="30" t="s">
        <v>149</v>
      </c>
      <c r="BE309" s="30" t="s">
        <v>149</v>
      </c>
      <c r="BF309" s="30" t="s">
        <v>149</v>
      </c>
      <c r="BG309" s="30" t="s">
        <v>149</v>
      </c>
      <c r="BH309" s="30" t="s">
        <v>148</v>
      </c>
      <c r="BI309" s="30" t="s">
        <v>148</v>
      </c>
      <c r="BJ309" s="30" t="s">
        <v>149</v>
      </c>
      <c r="BK309" s="30" t="s">
        <v>149</v>
      </c>
      <c r="BL309" s="30" t="s">
        <v>149</v>
      </c>
      <c r="BM309" s="30" t="s">
        <v>149</v>
      </c>
      <c r="BN309" s="30" t="s">
        <v>149</v>
      </c>
      <c r="BO309" s="30" t="s">
        <v>159</v>
      </c>
      <c r="BP309" s="30" t="s">
        <v>149</v>
      </c>
      <c r="BQ309" s="30" t="s">
        <v>149</v>
      </c>
      <c r="BR309" s="46" t="s">
        <v>149</v>
      </c>
      <c r="BS309" s="30" t="s">
        <v>159</v>
      </c>
      <c r="BT309" s="30" t="s">
        <v>159</v>
      </c>
      <c r="BU309" s="30" t="s">
        <v>159</v>
      </c>
      <c r="BV309" s="30" t="s">
        <v>159</v>
      </c>
      <c r="BW309" s="30" t="s">
        <v>149</v>
      </c>
      <c r="BX309" s="30" t="s">
        <v>160</v>
      </c>
      <c r="BY309" s="30" t="s">
        <v>160</v>
      </c>
      <c r="BZ309" s="30" t="s">
        <v>160</v>
      </c>
      <c r="CA309" s="30" t="s">
        <v>149</v>
      </c>
      <c r="CB309" s="30" t="s">
        <v>149</v>
      </c>
      <c r="CC309" s="30" t="s">
        <v>160</v>
      </c>
      <c r="CD309" s="30" t="s">
        <v>149</v>
      </c>
      <c r="CE309" s="30" t="s">
        <v>149</v>
      </c>
      <c r="CF309" s="30" t="s">
        <v>160</v>
      </c>
      <c r="CG309" s="30" t="s">
        <v>149</v>
      </c>
      <c r="CH309" s="30" t="s">
        <v>160</v>
      </c>
      <c r="CI309" s="30" t="s">
        <v>149</v>
      </c>
      <c r="CJ309" s="30" t="s">
        <v>160</v>
      </c>
      <c r="CK309" s="30" t="s">
        <v>149</v>
      </c>
      <c r="CL309" s="30" t="s">
        <v>160</v>
      </c>
      <c r="CM309" s="30" t="s">
        <v>149</v>
      </c>
      <c r="CN309" s="30" t="s">
        <v>149</v>
      </c>
      <c r="CO309" s="30" t="s">
        <v>149</v>
      </c>
      <c r="CP309" s="30" t="s">
        <v>149</v>
      </c>
      <c r="CQ309" s="30" t="s">
        <v>149</v>
      </c>
      <c r="CR309" s="30" t="s">
        <v>149</v>
      </c>
      <c r="CS309" s="30" t="s">
        <v>160</v>
      </c>
      <c r="CT309" s="30" t="s">
        <v>149</v>
      </c>
      <c r="CU309" s="30" t="s">
        <v>149</v>
      </c>
      <c r="CV309" s="30" t="s">
        <v>160</v>
      </c>
      <c r="CW309" s="30" t="s">
        <v>149</v>
      </c>
      <c r="CX309" s="30" t="s">
        <v>149</v>
      </c>
      <c r="CY309" s="30" t="s">
        <v>149</v>
      </c>
      <c r="CZ309" s="30" t="s">
        <v>149</v>
      </c>
      <c r="DA309" s="30" t="s">
        <v>160</v>
      </c>
      <c r="DB309" s="30" t="s">
        <v>149</v>
      </c>
      <c r="DC309" s="30" t="s">
        <v>149</v>
      </c>
      <c r="DD309" s="30" t="s">
        <v>160</v>
      </c>
      <c r="DE309" s="30" t="s">
        <v>149</v>
      </c>
      <c r="DF309" s="30" t="s">
        <v>160</v>
      </c>
      <c r="DG309" s="30" t="s">
        <v>149</v>
      </c>
      <c r="DH309" s="30" t="s">
        <v>160</v>
      </c>
      <c r="DI309" s="30" t="s">
        <v>149</v>
      </c>
      <c r="DJ309" s="30" t="s">
        <v>160</v>
      </c>
      <c r="DK309" s="30" t="s">
        <v>149</v>
      </c>
      <c r="DL309" s="30" t="s">
        <v>149</v>
      </c>
      <c r="DM309" s="30" t="s">
        <v>160</v>
      </c>
      <c r="DN309" s="30" t="s">
        <v>150</v>
      </c>
      <c r="DO309" s="30" t="s">
        <v>149</v>
      </c>
      <c r="DP309" s="30" t="s">
        <v>160</v>
      </c>
      <c r="DQ309" s="30" t="s">
        <v>149</v>
      </c>
      <c r="DR309" s="30" t="s">
        <v>160</v>
      </c>
      <c r="DS309" s="30" t="s">
        <v>149</v>
      </c>
      <c r="DT309" s="30" t="s">
        <v>160</v>
      </c>
      <c r="DU309" s="30" t="s">
        <v>149</v>
      </c>
      <c r="DV309" s="30" t="s">
        <v>160</v>
      </c>
      <c r="DW309" s="30" t="s">
        <v>149</v>
      </c>
      <c r="DX309" s="30" t="s">
        <v>160</v>
      </c>
      <c r="DY309" s="30" t="s">
        <v>149</v>
      </c>
      <c r="DZ309" s="30" t="s">
        <v>160</v>
      </c>
      <c r="EA309" s="30" t="s">
        <v>149</v>
      </c>
      <c r="EB309" s="30" t="s">
        <v>149</v>
      </c>
      <c r="EC309" s="30" t="s">
        <v>149</v>
      </c>
      <c r="ED309" s="30" t="s">
        <v>149</v>
      </c>
      <c r="EE309" s="30" t="s">
        <v>149</v>
      </c>
      <c r="EF309" s="30" t="s">
        <v>148</v>
      </c>
      <c r="EG309" s="30" t="s">
        <v>149</v>
      </c>
      <c r="EH309" s="30" t="s">
        <v>149</v>
      </c>
      <c r="EI309" s="30" t="s">
        <v>149</v>
      </c>
      <c r="EJ309" s="30" t="s">
        <v>149</v>
      </c>
      <c r="EK309" s="30" t="s">
        <v>149</v>
      </c>
      <c r="EL309" s="30" t="s">
        <v>1217</v>
      </c>
      <c r="EM309" s="30" t="s">
        <v>1218</v>
      </c>
      <c r="EN309" s="30" t="s">
        <v>1219</v>
      </c>
      <c r="EO309" s="30" t="s">
        <v>1220</v>
      </c>
      <c r="EP309" s="30" t="s">
        <v>1221</v>
      </c>
      <c r="EQ309" s="30" t="s">
        <v>1222</v>
      </c>
      <c r="ER309" s="30" t="s">
        <v>1223</v>
      </c>
      <c r="ES309" s="30" t="s">
        <v>1224</v>
      </c>
    </row>
    <row r="310" spans="1:234" s="2" customFormat="1" ht="22.5" customHeight="1" x14ac:dyDescent="0.35">
      <c r="A310" s="29">
        <v>308</v>
      </c>
      <c r="B310" s="88" t="s">
        <v>2275</v>
      </c>
      <c r="C310" s="31" t="s">
        <v>1226</v>
      </c>
      <c r="D310" s="30" t="s">
        <v>146</v>
      </c>
      <c r="E310" s="30" t="s">
        <v>1227</v>
      </c>
      <c r="F310" s="30">
        <v>42</v>
      </c>
      <c r="G310" s="30">
        <v>5</v>
      </c>
      <c r="H310" s="30" t="s">
        <v>157</v>
      </c>
      <c r="I310" s="30" t="s">
        <v>172</v>
      </c>
      <c r="J310" s="33">
        <v>5000000</v>
      </c>
      <c r="K310" s="30">
        <v>3500000</v>
      </c>
      <c r="L310" s="30">
        <v>2</v>
      </c>
      <c r="M310" s="30" t="s">
        <v>147</v>
      </c>
      <c r="N310" s="30">
        <v>250</v>
      </c>
      <c r="O310" s="30" t="s">
        <v>1208</v>
      </c>
      <c r="P310" s="30">
        <v>10</v>
      </c>
      <c r="Q310" s="30" t="s">
        <v>645</v>
      </c>
      <c r="R310" s="30" t="s">
        <v>148</v>
      </c>
      <c r="S310" s="30" t="s">
        <v>148</v>
      </c>
      <c r="T310" s="30" t="s">
        <v>148</v>
      </c>
      <c r="U310" s="30" t="s">
        <v>148</v>
      </c>
      <c r="V310" s="30" t="s">
        <v>148</v>
      </c>
      <c r="W310" s="30" t="s">
        <v>148</v>
      </c>
      <c r="X310" s="30" t="s">
        <v>148</v>
      </c>
      <c r="Y310" s="30" t="s">
        <v>148</v>
      </c>
      <c r="Z310" s="30" t="s">
        <v>148</v>
      </c>
      <c r="AA310" s="30" t="s">
        <v>148</v>
      </c>
      <c r="AB310" s="30" t="s">
        <v>148</v>
      </c>
      <c r="AC310" s="30" t="s">
        <v>148</v>
      </c>
      <c r="AD310" s="30" t="s">
        <v>148</v>
      </c>
      <c r="AE310" s="30" t="s">
        <v>148</v>
      </c>
      <c r="AF310" s="30" t="s">
        <v>148</v>
      </c>
      <c r="AG310" s="30" t="s">
        <v>148</v>
      </c>
      <c r="AH310" s="30" t="s">
        <v>148</v>
      </c>
      <c r="AI310" s="30" t="s">
        <v>148</v>
      </c>
      <c r="AJ310" s="30" t="s">
        <v>148</v>
      </c>
      <c r="AK310" s="30" t="s">
        <v>148</v>
      </c>
      <c r="AL310" s="30" t="s">
        <v>148</v>
      </c>
      <c r="AM310" s="30" t="s">
        <v>148</v>
      </c>
      <c r="AN310" s="30" t="s">
        <v>148</v>
      </c>
      <c r="AO310" s="30" t="s">
        <v>148</v>
      </c>
      <c r="AP310" s="30" t="s">
        <v>148</v>
      </c>
      <c r="AQ310" s="30" t="s">
        <v>148</v>
      </c>
      <c r="AR310" s="30" t="s">
        <v>148</v>
      </c>
      <c r="AS310" s="30" t="s">
        <v>148</v>
      </c>
      <c r="AT310" s="30" t="s">
        <v>148</v>
      </c>
      <c r="AU310" s="30" t="s">
        <v>148</v>
      </c>
      <c r="AV310" s="30" t="s">
        <v>148</v>
      </c>
      <c r="AW310" s="30" t="s">
        <v>148</v>
      </c>
      <c r="AX310" s="30" t="s">
        <v>148</v>
      </c>
      <c r="AY310" s="30" t="s">
        <v>148</v>
      </c>
      <c r="AZ310" s="30" t="s">
        <v>148</v>
      </c>
      <c r="BA310" s="30" t="s">
        <v>148</v>
      </c>
      <c r="BB310" s="30" t="s">
        <v>148</v>
      </c>
      <c r="BC310" s="30" t="s">
        <v>148</v>
      </c>
      <c r="BD310" s="30" t="s">
        <v>149</v>
      </c>
      <c r="BE310" s="30" t="s">
        <v>149</v>
      </c>
      <c r="BF310" s="30" t="s">
        <v>149</v>
      </c>
      <c r="BG310" s="30" t="s">
        <v>148</v>
      </c>
      <c r="BH310" s="30" t="s">
        <v>149</v>
      </c>
      <c r="BI310" s="30" t="s">
        <v>149</v>
      </c>
      <c r="BJ310" s="30" t="s">
        <v>149</v>
      </c>
      <c r="BK310" s="30" t="s">
        <v>149</v>
      </c>
      <c r="BL310" s="30" t="s">
        <v>149</v>
      </c>
      <c r="BM310" s="30" t="s">
        <v>149</v>
      </c>
      <c r="BN310" s="30" t="s">
        <v>149</v>
      </c>
      <c r="BO310" s="30" t="s">
        <v>150</v>
      </c>
      <c r="BP310" s="30" t="s">
        <v>150</v>
      </c>
      <c r="BQ310" s="30" t="s">
        <v>150</v>
      </c>
      <c r="BR310" s="30" t="s">
        <v>150</v>
      </c>
      <c r="BS310" s="30" t="s">
        <v>150</v>
      </c>
      <c r="BT310" s="30" t="s">
        <v>150</v>
      </c>
      <c r="BU310" s="30" t="s">
        <v>150</v>
      </c>
      <c r="BV310" s="30" t="s">
        <v>150</v>
      </c>
      <c r="BW310" s="30" t="s">
        <v>149</v>
      </c>
      <c r="BX310" s="30" t="s">
        <v>149</v>
      </c>
      <c r="BY310" s="30" t="s">
        <v>149</v>
      </c>
      <c r="BZ310" s="30" t="s">
        <v>149</v>
      </c>
      <c r="CA310" s="30" t="s">
        <v>149</v>
      </c>
      <c r="CB310" s="30" t="s">
        <v>149</v>
      </c>
      <c r="CC310" s="30" t="s">
        <v>149</v>
      </c>
      <c r="CD310" s="30" t="s">
        <v>149</v>
      </c>
      <c r="CE310" s="30" t="s">
        <v>149</v>
      </c>
      <c r="CF310" s="30" t="s">
        <v>149</v>
      </c>
      <c r="CG310" s="30" t="s">
        <v>149</v>
      </c>
      <c r="CH310" s="30" t="s">
        <v>149</v>
      </c>
      <c r="CI310" s="30" t="s">
        <v>149</v>
      </c>
      <c r="CJ310" s="30" t="s">
        <v>149</v>
      </c>
      <c r="CK310" s="30" t="s">
        <v>149</v>
      </c>
      <c r="CL310" s="30" t="s">
        <v>149</v>
      </c>
      <c r="CM310" s="30" t="s">
        <v>149</v>
      </c>
      <c r="CN310" s="30" t="s">
        <v>149</v>
      </c>
      <c r="CO310" s="30" t="s">
        <v>149</v>
      </c>
      <c r="CP310" s="30" t="s">
        <v>149</v>
      </c>
      <c r="CQ310" s="30" t="s">
        <v>149</v>
      </c>
      <c r="CR310" s="30" t="s">
        <v>149</v>
      </c>
      <c r="CS310" s="30" t="s">
        <v>149</v>
      </c>
      <c r="CT310" s="30" t="s">
        <v>149</v>
      </c>
      <c r="CU310" s="30" t="s">
        <v>149</v>
      </c>
      <c r="CV310" s="30" t="s">
        <v>149</v>
      </c>
      <c r="CW310" s="30" t="s">
        <v>149</v>
      </c>
      <c r="CX310" s="30" t="s">
        <v>149</v>
      </c>
      <c r="CY310" s="30" t="s">
        <v>149</v>
      </c>
      <c r="CZ310" s="30" t="s">
        <v>149</v>
      </c>
      <c r="DA310" s="30" t="s">
        <v>149</v>
      </c>
      <c r="DB310" s="30" t="s">
        <v>149</v>
      </c>
      <c r="DC310" s="30" t="s">
        <v>149</v>
      </c>
      <c r="DD310" s="30" t="s">
        <v>149</v>
      </c>
      <c r="DE310" s="30" t="s">
        <v>149</v>
      </c>
      <c r="DF310" s="30" t="s">
        <v>149</v>
      </c>
      <c r="DG310" s="30" t="s">
        <v>149</v>
      </c>
      <c r="DH310" s="30" t="s">
        <v>160</v>
      </c>
      <c r="DI310" s="30" t="s">
        <v>149</v>
      </c>
      <c r="DJ310" s="30" t="s">
        <v>149</v>
      </c>
      <c r="DK310" s="30" t="s">
        <v>149</v>
      </c>
      <c r="DL310" s="30" t="s">
        <v>149</v>
      </c>
      <c r="DM310" s="30" t="s">
        <v>149</v>
      </c>
      <c r="DN310" s="30" t="s">
        <v>149</v>
      </c>
      <c r="DO310" s="30" t="s">
        <v>149</v>
      </c>
      <c r="DP310" s="30" t="s">
        <v>149</v>
      </c>
      <c r="DQ310" s="30" t="s">
        <v>149</v>
      </c>
      <c r="DR310" s="30" t="s">
        <v>149</v>
      </c>
      <c r="DS310" s="30" t="s">
        <v>149</v>
      </c>
      <c r="DT310" s="30" t="s">
        <v>149</v>
      </c>
      <c r="DU310" s="30" t="s">
        <v>149</v>
      </c>
      <c r="DV310" s="30" t="s">
        <v>149</v>
      </c>
      <c r="DW310" s="30" t="s">
        <v>149</v>
      </c>
      <c r="DX310" s="30" t="s">
        <v>149</v>
      </c>
      <c r="DY310" s="30" t="s">
        <v>149</v>
      </c>
      <c r="DZ310" s="30" t="s">
        <v>149</v>
      </c>
      <c r="EA310" s="30" t="s">
        <v>149</v>
      </c>
      <c r="EB310" s="30" t="s">
        <v>149</v>
      </c>
      <c r="EC310" s="30" t="s">
        <v>149</v>
      </c>
      <c r="ED310" s="30" t="s">
        <v>149</v>
      </c>
      <c r="EE310" s="30" t="s">
        <v>149</v>
      </c>
      <c r="EF310" s="30" t="s">
        <v>149</v>
      </c>
      <c r="EG310" s="30" t="s">
        <v>149</v>
      </c>
      <c r="EH310" s="30" t="s">
        <v>149</v>
      </c>
      <c r="EI310" s="30" t="s">
        <v>149</v>
      </c>
      <c r="EJ310" s="30" t="s">
        <v>149</v>
      </c>
      <c r="EK310" s="30" t="s">
        <v>149</v>
      </c>
      <c r="EL310" s="30" t="s">
        <v>1228</v>
      </c>
      <c r="EM310" s="30" t="s">
        <v>1229</v>
      </c>
      <c r="EN310" s="30" t="s">
        <v>1230</v>
      </c>
      <c r="EO310" s="30" t="s">
        <v>1231</v>
      </c>
      <c r="EP310" s="30" t="s">
        <v>1232</v>
      </c>
      <c r="EQ310" s="30" t="s">
        <v>820</v>
      </c>
      <c r="ER310" s="30" t="s">
        <v>1233</v>
      </c>
      <c r="ES310" s="30" t="s">
        <v>274</v>
      </c>
    </row>
    <row r="311" spans="1:234" s="2" customFormat="1" ht="22.5" customHeight="1" x14ac:dyDescent="0.35">
      <c r="A311" s="29">
        <v>309</v>
      </c>
      <c r="B311" s="88" t="s">
        <v>2276</v>
      </c>
      <c r="C311" s="31" t="s">
        <v>789</v>
      </c>
      <c r="D311" s="30" t="s">
        <v>146</v>
      </c>
      <c r="E311" s="30" t="s">
        <v>1185</v>
      </c>
      <c r="F311" s="30">
        <v>54</v>
      </c>
      <c r="G311" s="30">
        <v>4</v>
      </c>
      <c r="H311" s="30" t="s">
        <v>157</v>
      </c>
      <c r="I311" s="30" t="s">
        <v>158</v>
      </c>
      <c r="J311" s="33">
        <v>4000000</v>
      </c>
      <c r="K311" s="30">
        <v>3500000</v>
      </c>
      <c r="L311" s="30">
        <v>1</v>
      </c>
      <c r="M311" s="30" t="s">
        <v>147</v>
      </c>
      <c r="N311" s="30">
        <v>135</v>
      </c>
      <c r="O311" s="30">
        <v>1</v>
      </c>
      <c r="P311" s="30">
        <v>9</v>
      </c>
      <c r="Q311" s="30" t="s">
        <v>645</v>
      </c>
      <c r="R311" s="30" t="s">
        <v>148</v>
      </c>
      <c r="S311" s="30" t="s">
        <v>149</v>
      </c>
      <c r="T311" s="30" t="s">
        <v>148</v>
      </c>
      <c r="U311" s="30" t="s">
        <v>148</v>
      </c>
      <c r="V311" s="30" t="s">
        <v>148</v>
      </c>
      <c r="W311" s="30" t="s">
        <v>148</v>
      </c>
      <c r="X311" s="30" t="s">
        <v>148</v>
      </c>
      <c r="Y311" s="30" t="s">
        <v>148</v>
      </c>
      <c r="Z311" s="30" t="s">
        <v>149</v>
      </c>
      <c r="AA311" s="30" t="s">
        <v>149</v>
      </c>
      <c r="AB311" s="30" t="s">
        <v>148</v>
      </c>
      <c r="AC311" s="30" t="s">
        <v>148</v>
      </c>
      <c r="AD311" s="30" t="s">
        <v>148</v>
      </c>
      <c r="AE311" s="30" t="s">
        <v>148</v>
      </c>
      <c r="AF311" s="30" t="s">
        <v>148</v>
      </c>
      <c r="AG311" s="30" t="s">
        <v>148</v>
      </c>
      <c r="AH311" s="30" t="s">
        <v>148</v>
      </c>
      <c r="AI311" s="30" t="s">
        <v>148</v>
      </c>
      <c r="AJ311" s="30" t="s">
        <v>148</v>
      </c>
      <c r="AK311" s="30" t="s">
        <v>148</v>
      </c>
      <c r="AL311" s="30" t="s">
        <v>148</v>
      </c>
      <c r="AM311" s="30" t="s">
        <v>148</v>
      </c>
      <c r="AN311" s="30" t="s">
        <v>148</v>
      </c>
      <c r="AO311" s="30" t="s">
        <v>148</v>
      </c>
      <c r="AP311" s="30" t="s">
        <v>148</v>
      </c>
      <c r="AQ311" s="30" t="s">
        <v>148</v>
      </c>
      <c r="AR311" s="30" t="s">
        <v>148</v>
      </c>
      <c r="AS311" s="30" t="s">
        <v>148</v>
      </c>
      <c r="AT311" s="30" t="s">
        <v>148</v>
      </c>
      <c r="AU311" s="30" t="s">
        <v>148</v>
      </c>
      <c r="AV311" s="30" t="s">
        <v>148</v>
      </c>
      <c r="AW311" s="30" t="s">
        <v>149</v>
      </c>
      <c r="AX311" s="30" t="s">
        <v>149</v>
      </c>
      <c r="AY311" s="30" t="s">
        <v>149</v>
      </c>
      <c r="AZ311" s="30" t="s">
        <v>149</v>
      </c>
      <c r="BA311" s="30" t="s">
        <v>149</v>
      </c>
      <c r="BB311" s="30" t="s">
        <v>149</v>
      </c>
      <c r="BC311" s="30" t="s">
        <v>149</v>
      </c>
      <c r="BD311" s="30" t="s">
        <v>149</v>
      </c>
      <c r="BE311" s="30" t="s">
        <v>149</v>
      </c>
      <c r="BF311" s="30" t="s">
        <v>149</v>
      </c>
      <c r="BG311" s="30" t="s">
        <v>149</v>
      </c>
      <c r="BH311" s="30" t="s">
        <v>149</v>
      </c>
      <c r="BI311" s="30" t="s">
        <v>149</v>
      </c>
      <c r="BJ311" s="30" t="s">
        <v>149</v>
      </c>
      <c r="BK311" s="30" t="s">
        <v>149</v>
      </c>
      <c r="BL311" s="30" t="s">
        <v>148</v>
      </c>
      <c r="BM311" s="30" t="s">
        <v>148</v>
      </c>
      <c r="BN311" s="30" t="s">
        <v>149</v>
      </c>
      <c r="BO311" s="30" t="s">
        <v>150</v>
      </c>
      <c r="BP311" s="30" t="s">
        <v>150</v>
      </c>
      <c r="BQ311" s="30" t="s">
        <v>150</v>
      </c>
      <c r="BR311" s="30" t="s">
        <v>150</v>
      </c>
      <c r="BS311" s="30" t="s">
        <v>150</v>
      </c>
      <c r="BT311" s="30" t="s">
        <v>150</v>
      </c>
      <c r="BU311" s="30" t="s">
        <v>159</v>
      </c>
      <c r="BV311" s="30" t="s">
        <v>150</v>
      </c>
      <c r="BW311" s="30" t="s">
        <v>149</v>
      </c>
      <c r="BX311" s="30" t="s">
        <v>149</v>
      </c>
      <c r="BY311" s="30" t="s">
        <v>149</v>
      </c>
      <c r="BZ311" s="30" t="s">
        <v>149</v>
      </c>
      <c r="CA311" s="30" t="s">
        <v>149</v>
      </c>
      <c r="CB311" s="30" t="s">
        <v>149</v>
      </c>
      <c r="CC311" s="30" t="s">
        <v>149</v>
      </c>
      <c r="CD311" s="30" t="s">
        <v>149</v>
      </c>
      <c r="CE311" s="30" t="s">
        <v>149</v>
      </c>
      <c r="CF311" s="30" t="s">
        <v>149</v>
      </c>
      <c r="CG311" s="30" t="s">
        <v>149</v>
      </c>
      <c r="CH311" s="30" t="s">
        <v>149</v>
      </c>
      <c r="CI311" s="30" t="s">
        <v>149</v>
      </c>
      <c r="CJ311" s="30" t="s">
        <v>149</v>
      </c>
      <c r="CK311" s="30" t="s">
        <v>149</v>
      </c>
      <c r="CL311" s="30" t="s">
        <v>149</v>
      </c>
      <c r="CM311" s="30" t="s">
        <v>149</v>
      </c>
      <c r="CN311" s="30" t="s">
        <v>149</v>
      </c>
      <c r="CO311" s="30" t="s">
        <v>149</v>
      </c>
      <c r="CP311" s="30" t="s">
        <v>149</v>
      </c>
      <c r="CQ311" s="30" t="s">
        <v>149</v>
      </c>
      <c r="CR311" s="30" t="s">
        <v>149</v>
      </c>
      <c r="CS311" s="30" t="s">
        <v>149</v>
      </c>
      <c r="CT311" s="30" t="s">
        <v>149</v>
      </c>
      <c r="CU311" s="30" t="s">
        <v>149</v>
      </c>
      <c r="CV311" s="30" t="s">
        <v>149</v>
      </c>
      <c r="CW311" s="30" t="s">
        <v>149</v>
      </c>
      <c r="CX311" s="30" t="s">
        <v>149</v>
      </c>
      <c r="CY311" s="30" t="s">
        <v>149</v>
      </c>
      <c r="CZ311" s="30" t="s">
        <v>149</v>
      </c>
      <c r="DA311" s="30" t="s">
        <v>149</v>
      </c>
      <c r="DB311" s="30" t="s">
        <v>149</v>
      </c>
      <c r="DC311" s="30" t="s">
        <v>149</v>
      </c>
      <c r="DD311" s="30" t="s">
        <v>149</v>
      </c>
      <c r="DE311" s="30" t="s">
        <v>149</v>
      </c>
      <c r="DF311" s="30" t="s">
        <v>149</v>
      </c>
      <c r="DG311" s="30" t="s">
        <v>149</v>
      </c>
      <c r="DH311" s="30" t="s">
        <v>149</v>
      </c>
      <c r="DI311" s="30" t="s">
        <v>149</v>
      </c>
      <c r="DJ311" s="30" t="s">
        <v>149</v>
      </c>
      <c r="DK311" s="30" t="s">
        <v>149</v>
      </c>
      <c r="DL311" s="30" t="s">
        <v>149</v>
      </c>
      <c r="DM311" s="30" t="s">
        <v>149</v>
      </c>
      <c r="DN311" s="30" t="s">
        <v>150</v>
      </c>
      <c r="DO311" s="30" t="s">
        <v>149</v>
      </c>
      <c r="DP311" s="30" t="s">
        <v>149</v>
      </c>
      <c r="DQ311" s="30" t="s">
        <v>149</v>
      </c>
      <c r="DR311" s="30" t="s">
        <v>149</v>
      </c>
      <c r="DS311" s="30" t="s">
        <v>149</v>
      </c>
      <c r="DT311" s="30" t="s">
        <v>149</v>
      </c>
      <c r="DU311" s="30" t="s">
        <v>149</v>
      </c>
      <c r="DV311" s="30" t="s">
        <v>149</v>
      </c>
      <c r="DW311" s="30" t="s">
        <v>149</v>
      </c>
      <c r="DX311" s="30" t="s">
        <v>149</v>
      </c>
      <c r="DY311" s="30" t="s">
        <v>149</v>
      </c>
      <c r="DZ311" s="30" t="s">
        <v>149</v>
      </c>
      <c r="EA311" s="30" t="s">
        <v>149</v>
      </c>
      <c r="EB311" s="30" t="s">
        <v>149</v>
      </c>
      <c r="EC311" s="30" t="s">
        <v>149</v>
      </c>
      <c r="ED311" s="30" t="s">
        <v>149</v>
      </c>
      <c r="EE311" s="30" t="s">
        <v>149</v>
      </c>
      <c r="EF311" s="30" t="s">
        <v>149</v>
      </c>
      <c r="EG311" s="30" t="s">
        <v>149</v>
      </c>
      <c r="EH311" s="30" t="s">
        <v>149</v>
      </c>
      <c r="EI311" s="30" t="s">
        <v>149</v>
      </c>
      <c r="EJ311" s="30" t="s">
        <v>149</v>
      </c>
      <c r="EK311" s="30" t="s">
        <v>149</v>
      </c>
      <c r="EL311" s="30" t="s">
        <v>1228</v>
      </c>
      <c r="EM311" s="30" t="s">
        <v>1229</v>
      </c>
      <c r="EN311" s="30" t="s">
        <v>1235</v>
      </c>
      <c r="EO311" s="30" t="s">
        <v>1236</v>
      </c>
      <c r="EP311" s="30" t="s">
        <v>1232</v>
      </c>
      <c r="EQ311" s="30" t="s">
        <v>820</v>
      </c>
      <c r="ER311" s="30" t="s">
        <v>1233</v>
      </c>
      <c r="ES311" s="30" t="s">
        <v>274</v>
      </c>
    </row>
    <row r="312" spans="1:234" s="2" customFormat="1" ht="22.5" customHeight="1" x14ac:dyDescent="0.35">
      <c r="A312" s="29">
        <v>310</v>
      </c>
      <c r="B312" s="88" t="s">
        <v>2277</v>
      </c>
      <c r="C312" s="31" t="s">
        <v>1207</v>
      </c>
      <c r="D312" s="30" t="s">
        <v>146</v>
      </c>
      <c r="E312" s="30" t="s">
        <v>1185</v>
      </c>
      <c r="F312" s="30">
        <v>56</v>
      </c>
      <c r="G312" s="30">
        <v>4</v>
      </c>
      <c r="H312" s="30" t="s">
        <v>157</v>
      </c>
      <c r="I312" s="30" t="s">
        <v>172</v>
      </c>
      <c r="J312" s="33">
        <v>5000000</v>
      </c>
      <c r="K312" s="30">
        <v>3500000</v>
      </c>
      <c r="L312" s="30">
        <v>2</v>
      </c>
      <c r="M312" s="30" t="s">
        <v>147</v>
      </c>
      <c r="N312" s="30">
        <v>250</v>
      </c>
      <c r="O312" s="30" t="s">
        <v>1208</v>
      </c>
      <c r="P312" s="30">
        <v>10</v>
      </c>
      <c r="Q312" s="30" t="s">
        <v>645</v>
      </c>
      <c r="R312" s="30" t="s">
        <v>148</v>
      </c>
      <c r="S312" s="30" t="s">
        <v>148</v>
      </c>
      <c r="T312" s="30" t="s">
        <v>148</v>
      </c>
      <c r="U312" s="30" t="s">
        <v>148</v>
      </c>
      <c r="V312" s="30" t="s">
        <v>148</v>
      </c>
      <c r="W312" s="30" t="s">
        <v>148</v>
      </c>
      <c r="X312" s="30" t="s">
        <v>148</v>
      </c>
      <c r="Y312" s="30" t="s">
        <v>148</v>
      </c>
      <c r="Z312" s="30" t="s">
        <v>148</v>
      </c>
      <c r="AA312" s="30" t="s">
        <v>148</v>
      </c>
      <c r="AB312" s="30" t="s">
        <v>148</v>
      </c>
      <c r="AC312" s="30" t="s">
        <v>148</v>
      </c>
      <c r="AD312" s="30" t="s">
        <v>148</v>
      </c>
      <c r="AE312" s="30" t="s">
        <v>148</v>
      </c>
      <c r="AF312" s="30" t="s">
        <v>148</v>
      </c>
      <c r="AG312" s="30" t="s">
        <v>148</v>
      </c>
      <c r="AH312" s="30" t="s">
        <v>148</v>
      </c>
      <c r="AI312" s="30" t="s">
        <v>148</v>
      </c>
      <c r="AJ312" s="30" t="s">
        <v>148</v>
      </c>
      <c r="AK312" s="30" t="s">
        <v>148</v>
      </c>
      <c r="AL312" s="30" t="s">
        <v>148</v>
      </c>
      <c r="AM312" s="30" t="s">
        <v>148</v>
      </c>
      <c r="AN312" s="30" t="s">
        <v>148</v>
      </c>
      <c r="AO312" s="30" t="s">
        <v>148</v>
      </c>
      <c r="AP312" s="30" t="s">
        <v>148</v>
      </c>
      <c r="AQ312" s="30" t="s">
        <v>149</v>
      </c>
      <c r="AR312" s="30" t="s">
        <v>149</v>
      </c>
      <c r="AS312" s="30" t="s">
        <v>1238</v>
      </c>
      <c r="AT312" s="30" t="s">
        <v>149</v>
      </c>
      <c r="AU312" s="30" t="s">
        <v>149</v>
      </c>
      <c r="AV312" s="30" t="s">
        <v>149</v>
      </c>
      <c r="AW312" s="30" t="s">
        <v>149</v>
      </c>
      <c r="AX312" s="30" t="s">
        <v>149</v>
      </c>
      <c r="AY312" s="30" t="s">
        <v>149</v>
      </c>
      <c r="AZ312" s="30" t="s">
        <v>149</v>
      </c>
      <c r="BA312" s="30" t="s">
        <v>149</v>
      </c>
      <c r="BB312" s="30" t="s">
        <v>149</v>
      </c>
      <c r="BC312" s="30" t="s">
        <v>149</v>
      </c>
      <c r="BD312" s="30" t="s">
        <v>149</v>
      </c>
      <c r="BE312" s="30" t="s">
        <v>149</v>
      </c>
      <c r="BF312" s="30" t="s">
        <v>149</v>
      </c>
      <c r="BG312" s="30" t="s">
        <v>148</v>
      </c>
      <c r="BH312" s="30" t="s">
        <v>149</v>
      </c>
      <c r="BI312" s="30" t="s">
        <v>149</v>
      </c>
      <c r="BJ312" s="30" t="s">
        <v>149</v>
      </c>
      <c r="BK312" s="30" t="s">
        <v>149</v>
      </c>
      <c r="BL312" s="30" t="s">
        <v>148</v>
      </c>
      <c r="BM312" s="30" t="s">
        <v>148</v>
      </c>
      <c r="BN312" s="30" t="s">
        <v>149</v>
      </c>
      <c r="BO312" s="30" t="s">
        <v>150</v>
      </c>
      <c r="BP312" s="30" t="s">
        <v>150</v>
      </c>
      <c r="BQ312" s="30" t="s">
        <v>150</v>
      </c>
      <c r="BR312" s="30" t="s">
        <v>150</v>
      </c>
      <c r="BS312" s="30" t="s">
        <v>150</v>
      </c>
      <c r="BT312" s="30" t="s">
        <v>159</v>
      </c>
      <c r="BU312" s="30" t="s">
        <v>159</v>
      </c>
      <c r="BV312" s="30" t="s">
        <v>150</v>
      </c>
      <c r="BW312" s="30" t="s">
        <v>149</v>
      </c>
      <c r="BX312" s="30" t="s">
        <v>149</v>
      </c>
      <c r="BY312" s="30" t="s">
        <v>149</v>
      </c>
      <c r="BZ312" s="30" t="s">
        <v>149</v>
      </c>
      <c r="CA312" s="30" t="s">
        <v>149</v>
      </c>
      <c r="CB312" s="30" t="s">
        <v>149</v>
      </c>
      <c r="CC312" s="30" t="s">
        <v>149</v>
      </c>
      <c r="CD312" s="30" t="s">
        <v>149</v>
      </c>
      <c r="CE312" s="30" t="s">
        <v>149</v>
      </c>
      <c r="CF312" s="30" t="s">
        <v>149</v>
      </c>
      <c r="CG312" s="30" t="s">
        <v>149</v>
      </c>
      <c r="CH312" s="30" t="s">
        <v>149</v>
      </c>
      <c r="CI312" s="30" t="s">
        <v>149</v>
      </c>
      <c r="CJ312" s="30" t="s">
        <v>149</v>
      </c>
      <c r="CK312" s="30" t="s">
        <v>149</v>
      </c>
      <c r="CL312" s="30" t="s">
        <v>149</v>
      </c>
      <c r="CM312" s="30" t="s">
        <v>149</v>
      </c>
      <c r="CN312" s="30" t="s">
        <v>149</v>
      </c>
      <c r="CO312" s="30" t="s">
        <v>149</v>
      </c>
      <c r="CP312" s="30" t="s">
        <v>149</v>
      </c>
      <c r="CQ312" s="30" t="s">
        <v>149</v>
      </c>
      <c r="CR312" s="30" t="s">
        <v>149</v>
      </c>
      <c r="CS312" s="30" t="s">
        <v>149</v>
      </c>
      <c r="CT312" s="30" t="s">
        <v>149</v>
      </c>
      <c r="CU312" s="30" t="s">
        <v>149</v>
      </c>
      <c r="CV312" s="30" t="s">
        <v>149</v>
      </c>
      <c r="CW312" s="30" t="s">
        <v>149</v>
      </c>
      <c r="CX312" s="30" t="s">
        <v>149</v>
      </c>
      <c r="CY312" s="30" t="s">
        <v>149</v>
      </c>
      <c r="CZ312" s="30" t="s">
        <v>149</v>
      </c>
      <c r="DA312" s="30" t="s">
        <v>149</v>
      </c>
      <c r="DB312" s="30" t="s">
        <v>149</v>
      </c>
      <c r="DC312" s="30" t="s">
        <v>149</v>
      </c>
      <c r="DD312" s="30" t="s">
        <v>149</v>
      </c>
      <c r="DE312" s="30" t="s">
        <v>149</v>
      </c>
      <c r="DF312" s="30" t="s">
        <v>149</v>
      </c>
      <c r="DG312" s="30" t="s">
        <v>149</v>
      </c>
      <c r="DH312" s="30" t="s">
        <v>149</v>
      </c>
      <c r="DI312" s="30" t="s">
        <v>149</v>
      </c>
      <c r="DJ312" s="30" t="s">
        <v>149</v>
      </c>
      <c r="DK312" s="30" t="s">
        <v>149</v>
      </c>
      <c r="DL312" s="30" t="s">
        <v>149</v>
      </c>
      <c r="DM312" s="30" t="s">
        <v>149</v>
      </c>
      <c r="DN312" s="30" t="s">
        <v>150</v>
      </c>
      <c r="DO312" s="30" t="s">
        <v>149</v>
      </c>
      <c r="DP312" s="30" t="s">
        <v>149</v>
      </c>
      <c r="DQ312" s="30" t="s">
        <v>149</v>
      </c>
      <c r="DR312" s="30" t="s">
        <v>149</v>
      </c>
      <c r="DS312" s="30" t="s">
        <v>149</v>
      </c>
      <c r="DT312" s="30" t="s">
        <v>149</v>
      </c>
      <c r="DU312" s="30" t="s">
        <v>149</v>
      </c>
      <c r="DV312" s="30" t="s">
        <v>149</v>
      </c>
      <c r="DW312" s="30" t="s">
        <v>149</v>
      </c>
      <c r="DX312" s="30" t="s">
        <v>149</v>
      </c>
      <c r="DY312" s="30" t="s">
        <v>149</v>
      </c>
      <c r="DZ312" s="30" t="s">
        <v>149</v>
      </c>
      <c r="EA312" s="30" t="s">
        <v>149</v>
      </c>
      <c r="EB312" s="30" t="s">
        <v>149</v>
      </c>
      <c r="EC312" s="30" t="s">
        <v>149</v>
      </c>
      <c r="ED312" s="30" t="s">
        <v>149</v>
      </c>
      <c r="EE312" s="30" t="s">
        <v>149</v>
      </c>
      <c r="EF312" s="30" t="s">
        <v>149</v>
      </c>
      <c r="EG312" s="30" t="s">
        <v>149</v>
      </c>
      <c r="EH312" s="30" t="s">
        <v>149</v>
      </c>
      <c r="EI312" s="30" t="s">
        <v>149</v>
      </c>
      <c r="EJ312" s="30" t="s">
        <v>149</v>
      </c>
      <c r="EK312" s="30" t="s">
        <v>149</v>
      </c>
      <c r="EL312" s="30" t="s">
        <v>1239</v>
      </c>
      <c r="EM312" s="30" t="s">
        <v>1229</v>
      </c>
      <c r="EN312" s="30" t="s">
        <v>1230</v>
      </c>
      <c r="EO312" s="30" t="s">
        <v>1236</v>
      </c>
      <c r="EP312" s="30" t="s">
        <v>1232</v>
      </c>
      <c r="EQ312" s="30" t="s">
        <v>820</v>
      </c>
      <c r="ER312" s="30" t="s">
        <v>1233</v>
      </c>
      <c r="ES312" s="30" t="s">
        <v>274</v>
      </c>
    </row>
    <row r="313" spans="1:234" s="55" customFormat="1" ht="22.5" customHeight="1" x14ac:dyDescent="0.35">
      <c r="A313" s="93">
        <v>311</v>
      </c>
      <c r="B313" s="51" t="s">
        <v>2278</v>
      </c>
      <c r="C313" s="52" t="s">
        <v>501</v>
      </c>
      <c r="D313" s="51" t="s">
        <v>146</v>
      </c>
      <c r="E313" s="51" t="s">
        <v>1227</v>
      </c>
      <c r="F313" s="51">
        <v>65</v>
      </c>
      <c r="G313" s="51">
        <v>3</v>
      </c>
      <c r="H313" s="51" t="s">
        <v>157</v>
      </c>
      <c r="I313" s="51" t="s">
        <v>210</v>
      </c>
      <c r="J313" s="53">
        <v>5000000</v>
      </c>
      <c r="K313" s="51">
        <v>3500000</v>
      </c>
      <c r="L313" s="51">
        <v>4</v>
      </c>
      <c r="M313" s="51" t="s">
        <v>147</v>
      </c>
      <c r="N313" s="51">
        <v>500</v>
      </c>
      <c r="O313" s="51">
        <v>4</v>
      </c>
      <c r="P313" s="51">
        <v>15</v>
      </c>
      <c r="Q313" s="51" t="s">
        <v>645</v>
      </c>
      <c r="R313" s="51" t="s">
        <v>149</v>
      </c>
      <c r="S313" s="51" t="s">
        <v>149</v>
      </c>
      <c r="T313" s="51" t="s">
        <v>149</v>
      </c>
      <c r="U313" s="51" t="s">
        <v>149</v>
      </c>
      <c r="V313" s="51" t="s">
        <v>149</v>
      </c>
      <c r="W313" s="51" t="s">
        <v>149</v>
      </c>
      <c r="X313" s="51" t="s">
        <v>149</v>
      </c>
      <c r="Y313" s="51" t="s">
        <v>149</v>
      </c>
      <c r="Z313" s="51" t="s">
        <v>149</v>
      </c>
      <c r="AA313" s="51" t="s">
        <v>149</v>
      </c>
      <c r="AB313" s="51" t="s">
        <v>149</v>
      </c>
      <c r="AC313" s="51" t="s">
        <v>149</v>
      </c>
      <c r="AD313" s="51" t="s">
        <v>149</v>
      </c>
      <c r="AE313" s="51" t="s">
        <v>149</v>
      </c>
      <c r="AF313" s="51" t="s">
        <v>149</v>
      </c>
      <c r="AG313" s="51" t="s">
        <v>149</v>
      </c>
      <c r="AH313" s="51" t="s">
        <v>149</v>
      </c>
      <c r="AI313" s="51" t="s">
        <v>149</v>
      </c>
      <c r="AJ313" s="51" t="s">
        <v>149</v>
      </c>
      <c r="AK313" s="51" t="s">
        <v>149</v>
      </c>
      <c r="AL313" s="51" t="s">
        <v>149</v>
      </c>
      <c r="AM313" s="51" t="s">
        <v>149</v>
      </c>
      <c r="AN313" s="51" t="s">
        <v>149</v>
      </c>
      <c r="AO313" s="51" t="s">
        <v>149</v>
      </c>
      <c r="AP313" s="51" t="s">
        <v>149</v>
      </c>
      <c r="AQ313" s="51" t="s">
        <v>149</v>
      </c>
      <c r="AR313" s="51" t="s">
        <v>149</v>
      </c>
      <c r="AS313" s="51" t="s">
        <v>149</v>
      </c>
      <c r="AT313" s="51" t="s">
        <v>149</v>
      </c>
      <c r="AU313" s="51" t="s">
        <v>149</v>
      </c>
      <c r="AV313" s="51" t="s">
        <v>149</v>
      </c>
      <c r="AW313" s="51" t="s">
        <v>149</v>
      </c>
      <c r="AX313" s="51" t="s">
        <v>149</v>
      </c>
      <c r="AY313" s="51" t="s">
        <v>149</v>
      </c>
      <c r="AZ313" s="51" t="s">
        <v>149</v>
      </c>
      <c r="BA313" s="51" t="s">
        <v>149</v>
      </c>
      <c r="BB313" s="51" t="s">
        <v>149</v>
      </c>
      <c r="BC313" s="51" t="s">
        <v>149</v>
      </c>
      <c r="BD313" s="51" t="s">
        <v>149</v>
      </c>
      <c r="BE313" s="51" t="s">
        <v>149</v>
      </c>
      <c r="BF313" s="51" t="s">
        <v>149</v>
      </c>
      <c r="BG313" s="51" t="s">
        <v>149</v>
      </c>
      <c r="BH313" s="51" t="s">
        <v>161</v>
      </c>
      <c r="BI313" s="51" t="s">
        <v>149</v>
      </c>
      <c r="BJ313" s="51" t="s">
        <v>161</v>
      </c>
      <c r="BK313" s="51" t="s">
        <v>149</v>
      </c>
      <c r="BL313" s="51" t="s">
        <v>148</v>
      </c>
      <c r="BM313" s="51" t="s">
        <v>148</v>
      </c>
      <c r="BN313" s="51" t="s">
        <v>149</v>
      </c>
      <c r="BO313" s="51" t="s">
        <v>150</v>
      </c>
      <c r="BP313" s="51" t="s">
        <v>150</v>
      </c>
      <c r="BQ313" s="51" t="s">
        <v>150</v>
      </c>
      <c r="BR313" s="54" t="s">
        <v>149</v>
      </c>
      <c r="BS313" s="51" t="s">
        <v>150</v>
      </c>
      <c r="BT313" s="51" t="s">
        <v>159</v>
      </c>
      <c r="BU313" s="51" t="s">
        <v>159</v>
      </c>
      <c r="BV313" s="51" t="s">
        <v>159</v>
      </c>
      <c r="BW313" s="51" t="s">
        <v>149</v>
      </c>
      <c r="BX313" s="51" t="s">
        <v>149</v>
      </c>
      <c r="BY313" s="51" t="s">
        <v>149</v>
      </c>
      <c r="BZ313" s="51" t="s">
        <v>149</v>
      </c>
      <c r="CA313" s="51" t="s">
        <v>149</v>
      </c>
      <c r="CB313" s="51" t="s">
        <v>149</v>
      </c>
      <c r="CC313" s="51" t="s">
        <v>149</v>
      </c>
      <c r="CD313" s="51" t="s">
        <v>149</v>
      </c>
      <c r="CE313" s="51" t="s">
        <v>149</v>
      </c>
      <c r="CF313" s="51" t="s">
        <v>149</v>
      </c>
      <c r="CG313" s="51" t="s">
        <v>149</v>
      </c>
      <c r="CH313" s="51" t="s">
        <v>149</v>
      </c>
      <c r="CI313" s="51" t="s">
        <v>149</v>
      </c>
      <c r="CJ313" s="51" t="s">
        <v>149</v>
      </c>
      <c r="CK313" s="51" t="s">
        <v>149</v>
      </c>
      <c r="CL313" s="51" t="s">
        <v>149</v>
      </c>
      <c r="CM313" s="51" t="s">
        <v>149</v>
      </c>
      <c r="CN313" s="51" t="s">
        <v>149</v>
      </c>
      <c r="CO313" s="51" t="s">
        <v>149</v>
      </c>
      <c r="CP313" s="51" t="s">
        <v>149</v>
      </c>
      <c r="CQ313" s="51" t="s">
        <v>149</v>
      </c>
      <c r="CR313" s="51" t="s">
        <v>149</v>
      </c>
      <c r="CS313" s="51" t="s">
        <v>160</v>
      </c>
      <c r="CT313" s="51" t="s">
        <v>160</v>
      </c>
      <c r="CU313" s="51" t="s">
        <v>149</v>
      </c>
      <c r="CV313" s="51" t="s">
        <v>149</v>
      </c>
      <c r="CW313" s="51" t="s">
        <v>149</v>
      </c>
      <c r="CX313" s="51" t="s">
        <v>149</v>
      </c>
      <c r="CY313" s="51" t="s">
        <v>149</v>
      </c>
      <c r="CZ313" s="51" t="s">
        <v>149</v>
      </c>
      <c r="DA313" s="51" t="s">
        <v>149</v>
      </c>
      <c r="DB313" s="51" t="s">
        <v>149</v>
      </c>
      <c r="DC313" s="51" t="s">
        <v>149</v>
      </c>
      <c r="DD313" s="51" t="s">
        <v>149</v>
      </c>
      <c r="DE313" s="51" t="s">
        <v>149</v>
      </c>
      <c r="DF313" s="51" t="s">
        <v>149</v>
      </c>
      <c r="DG313" s="51" t="s">
        <v>149</v>
      </c>
      <c r="DH313" s="51" t="s">
        <v>149</v>
      </c>
      <c r="DI313" s="51" t="s">
        <v>149</v>
      </c>
      <c r="DJ313" s="51" t="s">
        <v>150</v>
      </c>
      <c r="DK313" s="51" t="s">
        <v>150</v>
      </c>
      <c r="DL313" s="51" t="s">
        <v>149</v>
      </c>
      <c r="DM313" s="51" t="s">
        <v>149</v>
      </c>
      <c r="DN313" s="51" t="s">
        <v>149</v>
      </c>
      <c r="DO313" s="51" t="s">
        <v>149</v>
      </c>
      <c r="DP313" s="51" t="s">
        <v>149</v>
      </c>
      <c r="DQ313" s="51" t="s">
        <v>149</v>
      </c>
      <c r="DR313" s="51" t="s">
        <v>149</v>
      </c>
      <c r="DS313" s="51" t="s">
        <v>149</v>
      </c>
      <c r="DT313" s="51" t="s">
        <v>149</v>
      </c>
      <c r="DU313" s="51" t="s">
        <v>149</v>
      </c>
      <c r="DV313" s="51" t="s">
        <v>149</v>
      </c>
      <c r="DW313" s="51" t="s">
        <v>149</v>
      </c>
      <c r="DX313" s="51" t="s">
        <v>149</v>
      </c>
      <c r="DY313" s="51" t="s">
        <v>149</v>
      </c>
      <c r="DZ313" s="51" t="s">
        <v>149</v>
      </c>
      <c r="EA313" s="51" t="s">
        <v>149</v>
      </c>
      <c r="EB313" s="51" t="s">
        <v>149</v>
      </c>
      <c r="EC313" s="51" t="s">
        <v>149</v>
      </c>
      <c r="ED313" s="51" t="s">
        <v>149</v>
      </c>
      <c r="EE313" s="51" t="s">
        <v>149</v>
      </c>
      <c r="EF313" s="51" t="s">
        <v>149</v>
      </c>
      <c r="EG313" s="51" t="s">
        <v>149</v>
      </c>
      <c r="EH313" s="51" t="s">
        <v>149</v>
      </c>
      <c r="EI313" s="51" t="s">
        <v>149</v>
      </c>
      <c r="EJ313" s="51" t="s">
        <v>149</v>
      </c>
      <c r="EK313" s="51" t="s">
        <v>149</v>
      </c>
      <c r="EL313" s="51" t="s">
        <v>779</v>
      </c>
      <c r="EM313" s="51" t="s">
        <v>1241</v>
      </c>
      <c r="EN313" s="51" t="s">
        <v>1242</v>
      </c>
      <c r="EO313" s="51" t="s">
        <v>1243</v>
      </c>
      <c r="EP313" s="51" t="s">
        <v>1244</v>
      </c>
      <c r="EQ313" s="51" t="s">
        <v>784</v>
      </c>
      <c r="ER313" s="51" t="s">
        <v>1245</v>
      </c>
      <c r="ES313" s="51" t="s">
        <v>274</v>
      </c>
    </row>
    <row r="314" spans="1:234" s="25" customFormat="1" ht="22.5" customHeight="1" x14ac:dyDescent="0.35">
      <c r="A314" s="29">
        <v>312</v>
      </c>
      <c r="B314" s="15" t="s">
        <v>2279</v>
      </c>
      <c r="C314" s="20" t="s">
        <v>1318</v>
      </c>
      <c r="D314" s="15" t="s">
        <v>353</v>
      </c>
      <c r="E314" s="30" t="s">
        <v>1319</v>
      </c>
      <c r="F314" s="15">
        <v>70</v>
      </c>
      <c r="G314" s="15">
        <v>2</v>
      </c>
      <c r="H314" s="15" t="s">
        <v>157</v>
      </c>
      <c r="I314" s="15" t="s">
        <v>210</v>
      </c>
      <c r="J314" s="42">
        <v>5000000</v>
      </c>
      <c r="K314" s="42">
        <v>3500000</v>
      </c>
      <c r="L314" s="15" t="s">
        <v>255</v>
      </c>
      <c r="M314" s="15" t="s">
        <v>147</v>
      </c>
      <c r="N314" s="15">
        <v>380</v>
      </c>
      <c r="O314" s="15" t="s">
        <v>174</v>
      </c>
      <c r="P314" s="15">
        <v>15</v>
      </c>
      <c r="Q314" s="15" t="s">
        <v>1041</v>
      </c>
      <c r="R314" s="15" t="s">
        <v>149</v>
      </c>
      <c r="S314" s="15" t="s">
        <v>149</v>
      </c>
      <c r="T314" s="15" t="s">
        <v>149</v>
      </c>
      <c r="U314" s="15" t="s">
        <v>149</v>
      </c>
      <c r="V314" s="15" t="s">
        <v>149</v>
      </c>
      <c r="W314" s="15" t="s">
        <v>149</v>
      </c>
      <c r="X314" s="15" t="s">
        <v>149</v>
      </c>
      <c r="Y314" s="15" t="s">
        <v>149</v>
      </c>
      <c r="Z314" s="15" t="s">
        <v>149</v>
      </c>
      <c r="AA314" s="15" t="s">
        <v>149</v>
      </c>
      <c r="AB314" s="15" t="s">
        <v>149</v>
      </c>
      <c r="AC314" s="15" t="s">
        <v>149</v>
      </c>
      <c r="AD314" s="15" t="s">
        <v>149</v>
      </c>
      <c r="AE314" s="15" t="s">
        <v>149</v>
      </c>
      <c r="AF314" s="15" t="s">
        <v>149</v>
      </c>
      <c r="AG314" s="15" t="s">
        <v>149</v>
      </c>
      <c r="AH314" s="15" t="s">
        <v>149</v>
      </c>
      <c r="AI314" s="15" t="s">
        <v>149</v>
      </c>
      <c r="AJ314" s="15" t="s">
        <v>149</v>
      </c>
      <c r="AK314" s="15" t="s">
        <v>149</v>
      </c>
      <c r="AL314" s="15" t="s">
        <v>149</v>
      </c>
      <c r="AM314" s="15" t="s">
        <v>149</v>
      </c>
      <c r="AN314" s="15" t="s">
        <v>149</v>
      </c>
      <c r="AO314" s="15" t="s">
        <v>149</v>
      </c>
      <c r="AP314" s="15" t="s">
        <v>149</v>
      </c>
      <c r="AQ314" s="15" t="s">
        <v>149</v>
      </c>
      <c r="AR314" s="15" t="s">
        <v>149</v>
      </c>
      <c r="AS314" s="15" t="s">
        <v>149</v>
      </c>
      <c r="AT314" s="15" t="s">
        <v>149</v>
      </c>
      <c r="AU314" s="15" t="s">
        <v>149</v>
      </c>
      <c r="AV314" s="15" t="s">
        <v>149</v>
      </c>
      <c r="AW314" s="15" t="s">
        <v>149</v>
      </c>
      <c r="AX314" s="15" t="s">
        <v>149</v>
      </c>
      <c r="AY314" s="15" t="s">
        <v>149</v>
      </c>
      <c r="AZ314" s="15" t="s">
        <v>149</v>
      </c>
      <c r="BA314" s="15" t="s">
        <v>149</v>
      </c>
      <c r="BB314" s="15" t="s">
        <v>149</v>
      </c>
      <c r="BC314" s="51" t="s">
        <v>149</v>
      </c>
      <c r="BD314" s="15" t="s">
        <v>150</v>
      </c>
      <c r="BE314" s="15" t="s">
        <v>150</v>
      </c>
      <c r="BF314" s="15" t="s">
        <v>149</v>
      </c>
      <c r="BG314" s="15" t="s">
        <v>149</v>
      </c>
      <c r="BH314" s="15" t="s">
        <v>150</v>
      </c>
      <c r="BI314" s="15" t="s">
        <v>149</v>
      </c>
      <c r="BJ314" s="15" t="s">
        <v>149</v>
      </c>
      <c r="BK314" s="15" t="s">
        <v>149</v>
      </c>
      <c r="BL314" s="15" t="s">
        <v>148</v>
      </c>
      <c r="BM314" s="15" t="s">
        <v>148</v>
      </c>
      <c r="BN314" s="15" t="s">
        <v>149</v>
      </c>
      <c r="BO314" s="15" t="s">
        <v>150</v>
      </c>
      <c r="BP314" s="15" t="s">
        <v>150</v>
      </c>
      <c r="BQ314" s="15" t="s">
        <v>150</v>
      </c>
      <c r="BR314" s="15" t="s">
        <v>150</v>
      </c>
      <c r="BS314" s="15" t="s">
        <v>149</v>
      </c>
      <c r="BT314" s="15" t="s">
        <v>149</v>
      </c>
      <c r="BU314" s="15" t="s">
        <v>149</v>
      </c>
      <c r="BV314" s="15" t="s">
        <v>149</v>
      </c>
      <c r="BW314" s="15" t="s">
        <v>149</v>
      </c>
      <c r="BX314" s="15" t="s">
        <v>149</v>
      </c>
      <c r="BY314" s="15" t="s">
        <v>149</v>
      </c>
      <c r="BZ314" s="15" t="s">
        <v>149</v>
      </c>
      <c r="CA314" s="15" t="s">
        <v>149</v>
      </c>
      <c r="CB314" s="15" t="s">
        <v>149</v>
      </c>
      <c r="CC314" s="15" t="s">
        <v>149</v>
      </c>
      <c r="CD314" s="15" t="s">
        <v>149</v>
      </c>
      <c r="CE314" s="15" t="s">
        <v>149</v>
      </c>
      <c r="CF314" s="15" t="s">
        <v>149</v>
      </c>
      <c r="CG314" s="15" t="s">
        <v>149</v>
      </c>
      <c r="CH314" s="15" t="s">
        <v>149</v>
      </c>
      <c r="CI314" s="15" t="s">
        <v>149</v>
      </c>
      <c r="CJ314" s="15" t="s">
        <v>149</v>
      </c>
      <c r="CK314" s="15" t="s">
        <v>149</v>
      </c>
      <c r="CL314" s="15" t="s">
        <v>149</v>
      </c>
      <c r="CM314" s="15" t="s">
        <v>149</v>
      </c>
      <c r="CN314" s="15" t="s">
        <v>149</v>
      </c>
      <c r="CO314" s="15" t="s">
        <v>149</v>
      </c>
      <c r="CP314" s="15" t="s">
        <v>149</v>
      </c>
      <c r="CQ314" s="15" t="s">
        <v>149</v>
      </c>
      <c r="CR314" s="15" t="s">
        <v>149</v>
      </c>
      <c r="CS314" s="15" t="s">
        <v>149</v>
      </c>
      <c r="CT314" s="15" t="s">
        <v>149</v>
      </c>
      <c r="CU314" s="15" t="s">
        <v>149</v>
      </c>
      <c r="CV314" s="15" t="s">
        <v>149</v>
      </c>
      <c r="CW314" s="15" t="s">
        <v>149</v>
      </c>
      <c r="CX314" s="15" t="s">
        <v>149</v>
      </c>
      <c r="CY314" s="15" t="s">
        <v>149</v>
      </c>
      <c r="CZ314" s="15" t="s">
        <v>149</v>
      </c>
      <c r="DA314" s="15" t="s">
        <v>149</v>
      </c>
      <c r="DB314" s="15" t="s">
        <v>149</v>
      </c>
      <c r="DC314" s="15" t="s">
        <v>149</v>
      </c>
      <c r="DD314" s="15" t="s">
        <v>149</v>
      </c>
      <c r="DE314" s="15" t="s">
        <v>149</v>
      </c>
      <c r="DF314" s="15" t="s">
        <v>149</v>
      </c>
      <c r="DG314" s="15" t="s">
        <v>149</v>
      </c>
      <c r="DH314" s="15" t="s">
        <v>149</v>
      </c>
      <c r="DI314" s="15" t="s">
        <v>149</v>
      </c>
      <c r="DJ314" s="15" t="s">
        <v>149</v>
      </c>
      <c r="DK314" s="15" t="s">
        <v>149</v>
      </c>
      <c r="DL314" s="15" t="s">
        <v>149</v>
      </c>
      <c r="DM314" s="15" t="s">
        <v>149</v>
      </c>
      <c r="DN314" s="15" t="s">
        <v>149</v>
      </c>
      <c r="DO314" s="15" t="s">
        <v>149</v>
      </c>
      <c r="DP314" s="15" t="s">
        <v>149</v>
      </c>
      <c r="DQ314" s="15" t="s">
        <v>149</v>
      </c>
      <c r="DR314" s="15" t="s">
        <v>149</v>
      </c>
      <c r="DS314" s="15" t="s">
        <v>149</v>
      </c>
      <c r="DT314" s="15" t="s">
        <v>149</v>
      </c>
      <c r="DU314" s="15" t="s">
        <v>149</v>
      </c>
      <c r="DV314" s="15" t="s">
        <v>149</v>
      </c>
      <c r="DW314" s="15" t="s">
        <v>149</v>
      </c>
      <c r="DX314" s="15" t="s">
        <v>149</v>
      </c>
      <c r="DY314" s="15" t="s">
        <v>149</v>
      </c>
      <c r="DZ314" s="15" t="s">
        <v>149</v>
      </c>
      <c r="EA314" s="15" t="s">
        <v>149</v>
      </c>
      <c r="EB314" s="15" t="s">
        <v>149</v>
      </c>
      <c r="EC314" s="15" t="s">
        <v>149</v>
      </c>
      <c r="ED314" s="15" t="s">
        <v>149</v>
      </c>
      <c r="EE314" s="15" t="s">
        <v>149</v>
      </c>
      <c r="EF314" s="15" t="s">
        <v>149</v>
      </c>
      <c r="EG314" s="15" t="s">
        <v>149</v>
      </c>
      <c r="EH314" s="15" t="s">
        <v>149</v>
      </c>
      <c r="EI314" s="15" t="s">
        <v>149</v>
      </c>
      <c r="EJ314" s="15" t="s">
        <v>149</v>
      </c>
      <c r="EK314" s="15" t="s">
        <v>149</v>
      </c>
      <c r="EL314" s="15" t="s">
        <v>1320</v>
      </c>
      <c r="EM314" s="15" t="s">
        <v>1321</v>
      </c>
      <c r="EN314" s="15" t="s">
        <v>1322</v>
      </c>
      <c r="EO314" s="15" t="s">
        <v>1323</v>
      </c>
      <c r="EP314" s="15" t="s">
        <v>1324</v>
      </c>
      <c r="EQ314" s="15" t="s">
        <v>1325</v>
      </c>
      <c r="ER314" s="15" t="s">
        <v>1326</v>
      </c>
      <c r="ES314" s="15" t="s">
        <v>1327</v>
      </c>
      <c r="ET314" s="15"/>
      <c r="EU314" s="15"/>
      <c r="EV314" s="15"/>
      <c r="EW314" s="15"/>
      <c r="EX314" s="15"/>
      <c r="EY314" s="15"/>
      <c r="EZ314" s="15"/>
      <c r="FA314" s="15"/>
      <c r="FB314" s="15"/>
      <c r="FC314" s="15"/>
      <c r="FD314" s="15"/>
      <c r="FE314" s="15"/>
      <c r="FF314" s="15"/>
      <c r="FG314" s="15"/>
      <c r="FH314" s="15"/>
      <c r="FI314" s="15"/>
      <c r="FJ314" s="15"/>
      <c r="FK314" s="15"/>
      <c r="FL314" s="15"/>
      <c r="FM314" s="15"/>
      <c r="FN314" s="15"/>
      <c r="FO314" s="15"/>
      <c r="FP314" s="15"/>
      <c r="FQ314" s="15"/>
      <c r="FR314" s="15"/>
      <c r="FS314" s="15"/>
      <c r="FT314" s="15"/>
      <c r="FU314" s="15"/>
      <c r="FV314" s="15"/>
      <c r="FW314" s="15"/>
      <c r="FX314" s="15"/>
      <c r="FY314" s="15"/>
      <c r="FZ314" s="15"/>
      <c r="GA314" s="15"/>
      <c r="GB314" s="15"/>
      <c r="GC314" s="15"/>
      <c r="GD314" s="15"/>
      <c r="GE314" s="15"/>
      <c r="GF314" s="15"/>
      <c r="GG314" s="15"/>
      <c r="GH314" s="15"/>
      <c r="GI314" s="15"/>
      <c r="GJ314" s="15"/>
      <c r="GK314" s="15"/>
      <c r="GL314" s="15"/>
      <c r="GM314" s="15"/>
      <c r="GN314" s="15"/>
      <c r="GO314" s="15"/>
      <c r="GP314" s="15"/>
      <c r="GQ314" s="15"/>
      <c r="GR314" s="15"/>
      <c r="GS314" s="15"/>
      <c r="GT314" s="15"/>
      <c r="GU314" s="15"/>
      <c r="GV314" s="15"/>
      <c r="GW314" s="15"/>
      <c r="GX314" s="15"/>
      <c r="GY314" s="15"/>
      <c r="GZ314" s="15"/>
      <c r="HA314" s="15"/>
      <c r="HB314" s="15"/>
      <c r="HC314" s="15"/>
      <c r="HD314" s="15"/>
      <c r="HE314" s="15"/>
      <c r="HF314" s="15"/>
      <c r="HG314" s="15"/>
      <c r="HH314" s="15"/>
      <c r="HI314" s="15"/>
      <c r="HJ314" s="15"/>
      <c r="HK314" s="15"/>
      <c r="HL314" s="15"/>
      <c r="HM314" s="15"/>
      <c r="HN314" s="15"/>
      <c r="HO314" s="15"/>
      <c r="HP314" s="15"/>
      <c r="HQ314" s="15"/>
      <c r="HR314" s="15"/>
      <c r="HS314" s="15"/>
      <c r="HT314" s="15"/>
      <c r="HU314" s="15"/>
      <c r="HV314" s="15"/>
      <c r="HW314" s="15"/>
      <c r="HX314" s="15"/>
      <c r="HY314" s="15"/>
      <c r="HZ314" s="15"/>
    </row>
    <row r="315" spans="1:234" s="25" customFormat="1" ht="22.5" customHeight="1" x14ac:dyDescent="0.35">
      <c r="A315" s="29">
        <v>313</v>
      </c>
      <c r="B315" s="15" t="s">
        <v>2280</v>
      </c>
      <c r="C315" s="20" t="s">
        <v>945</v>
      </c>
      <c r="D315" s="15" t="s">
        <v>353</v>
      </c>
      <c r="E315" s="15" t="s">
        <v>1329</v>
      </c>
      <c r="F315" s="15">
        <v>56</v>
      </c>
      <c r="G315" s="15">
        <v>5</v>
      </c>
      <c r="H315" s="15" t="s">
        <v>157</v>
      </c>
      <c r="I315" s="15" t="s">
        <v>158</v>
      </c>
      <c r="J315" s="42">
        <v>4000000</v>
      </c>
      <c r="K315" s="42">
        <v>3500000</v>
      </c>
      <c r="L315" s="15" t="s">
        <v>318</v>
      </c>
      <c r="M315" s="15" t="s">
        <v>147</v>
      </c>
      <c r="N315" s="15">
        <v>135</v>
      </c>
      <c r="O315" s="15" t="s">
        <v>356</v>
      </c>
      <c r="P315" s="15">
        <v>12</v>
      </c>
      <c r="Q315" s="15" t="s">
        <v>827</v>
      </c>
      <c r="R315" s="15" t="s">
        <v>149</v>
      </c>
      <c r="S315" s="15" t="s">
        <v>149</v>
      </c>
      <c r="T315" s="15" t="s">
        <v>149</v>
      </c>
      <c r="U315" s="15" t="s">
        <v>149</v>
      </c>
      <c r="V315" s="15" t="s">
        <v>149</v>
      </c>
      <c r="W315" s="15" t="s">
        <v>149</v>
      </c>
      <c r="X315" s="15" t="s">
        <v>149</v>
      </c>
      <c r="Y315" s="15" t="s">
        <v>149</v>
      </c>
      <c r="Z315" s="15" t="s">
        <v>149</v>
      </c>
      <c r="AA315" s="15" t="s">
        <v>149</v>
      </c>
      <c r="AB315" s="15" t="s">
        <v>149</v>
      </c>
      <c r="AC315" s="15" t="s">
        <v>149</v>
      </c>
      <c r="AD315" s="15" t="s">
        <v>149</v>
      </c>
      <c r="AE315" s="15" t="s">
        <v>149</v>
      </c>
      <c r="AF315" s="15" t="s">
        <v>149</v>
      </c>
      <c r="AG315" s="15" t="s">
        <v>149</v>
      </c>
      <c r="AH315" s="15" t="s">
        <v>149</v>
      </c>
      <c r="AI315" s="15" t="s">
        <v>149</v>
      </c>
      <c r="AJ315" s="15" t="s">
        <v>149</v>
      </c>
      <c r="AK315" s="15" t="s">
        <v>149</v>
      </c>
      <c r="AL315" s="15" t="s">
        <v>149</v>
      </c>
      <c r="AM315" s="15" t="s">
        <v>149</v>
      </c>
      <c r="AN315" s="15" t="s">
        <v>149</v>
      </c>
      <c r="AO315" s="15" t="s">
        <v>149</v>
      </c>
      <c r="AP315" s="15" t="s">
        <v>149</v>
      </c>
      <c r="AQ315" s="15" t="s">
        <v>149</v>
      </c>
      <c r="AR315" s="15" t="s">
        <v>149</v>
      </c>
      <c r="AS315" s="15" t="s">
        <v>149</v>
      </c>
      <c r="AT315" s="15" t="s">
        <v>149</v>
      </c>
      <c r="AU315" s="15" t="s">
        <v>149</v>
      </c>
      <c r="AV315" s="15" t="s">
        <v>149</v>
      </c>
      <c r="AW315" s="15" t="s">
        <v>149</v>
      </c>
      <c r="AX315" s="15" t="s">
        <v>149</v>
      </c>
      <c r="AY315" s="15" t="s">
        <v>149</v>
      </c>
      <c r="AZ315" s="15" t="s">
        <v>149</v>
      </c>
      <c r="BA315" s="15" t="s">
        <v>149</v>
      </c>
      <c r="BB315" s="15" t="s">
        <v>149</v>
      </c>
      <c r="BC315" s="51" t="s">
        <v>149</v>
      </c>
      <c r="BD315" s="15" t="s">
        <v>149</v>
      </c>
      <c r="BE315" s="15" t="s">
        <v>149</v>
      </c>
      <c r="BF315" s="15" t="s">
        <v>149</v>
      </c>
      <c r="BG315" s="15" t="s">
        <v>149</v>
      </c>
      <c r="BH315" s="15" t="s">
        <v>149</v>
      </c>
      <c r="BI315" s="15" t="s">
        <v>149</v>
      </c>
      <c r="BJ315" s="15" t="s">
        <v>149</v>
      </c>
      <c r="BK315" s="15" t="s">
        <v>149</v>
      </c>
      <c r="BL315" s="15" t="s">
        <v>149</v>
      </c>
      <c r="BM315" s="15" t="s">
        <v>149</v>
      </c>
      <c r="BN315" s="15" t="s">
        <v>149</v>
      </c>
      <c r="BO315" s="15" t="s">
        <v>632</v>
      </c>
      <c r="BP315" s="15" t="s">
        <v>149</v>
      </c>
      <c r="BQ315" s="15" t="s">
        <v>149</v>
      </c>
      <c r="BR315" s="15" t="s">
        <v>149</v>
      </c>
      <c r="BS315" s="15" t="s">
        <v>149</v>
      </c>
      <c r="BT315" s="15" t="s">
        <v>149</v>
      </c>
      <c r="BU315" s="15" t="s">
        <v>149</v>
      </c>
      <c r="BV315" s="15" t="s">
        <v>149</v>
      </c>
      <c r="BW315" s="15" t="s">
        <v>149</v>
      </c>
      <c r="BX315" s="15" t="s">
        <v>149</v>
      </c>
      <c r="BY315" s="15" t="s">
        <v>149</v>
      </c>
      <c r="BZ315" s="15" t="s">
        <v>149</v>
      </c>
      <c r="CA315" s="15" t="s">
        <v>149</v>
      </c>
      <c r="CB315" s="15" t="s">
        <v>149</v>
      </c>
      <c r="CC315" s="15" t="s">
        <v>149</v>
      </c>
      <c r="CD315" s="15" t="s">
        <v>149</v>
      </c>
      <c r="CE315" s="15" t="s">
        <v>149</v>
      </c>
      <c r="CF315" s="15" t="s">
        <v>149</v>
      </c>
      <c r="CG315" s="15" t="s">
        <v>149</v>
      </c>
      <c r="CH315" s="15" t="s">
        <v>149</v>
      </c>
      <c r="CI315" s="15" t="s">
        <v>149</v>
      </c>
      <c r="CJ315" s="15" t="s">
        <v>149</v>
      </c>
      <c r="CK315" s="15" t="s">
        <v>149</v>
      </c>
      <c r="CL315" s="15" t="s">
        <v>149</v>
      </c>
      <c r="CM315" s="15" t="s">
        <v>149</v>
      </c>
      <c r="CN315" s="15" t="s">
        <v>149</v>
      </c>
      <c r="CO315" s="15" t="s">
        <v>149</v>
      </c>
      <c r="CP315" s="15" t="s">
        <v>149</v>
      </c>
      <c r="CQ315" s="15" t="s">
        <v>149</v>
      </c>
      <c r="CR315" s="15" t="s">
        <v>149</v>
      </c>
      <c r="CS315" s="15" t="s">
        <v>149</v>
      </c>
      <c r="CT315" s="15" t="s">
        <v>149</v>
      </c>
      <c r="CU315" s="15" t="s">
        <v>149</v>
      </c>
      <c r="CV315" s="15" t="s">
        <v>149</v>
      </c>
      <c r="CW315" s="15" t="s">
        <v>149</v>
      </c>
      <c r="CX315" s="15" t="s">
        <v>149</v>
      </c>
      <c r="CY315" s="15" t="s">
        <v>149</v>
      </c>
      <c r="CZ315" s="15" t="s">
        <v>149</v>
      </c>
      <c r="DA315" s="15" t="s">
        <v>149</v>
      </c>
      <c r="DB315" s="15" t="s">
        <v>149</v>
      </c>
      <c r="DC315" s="15" t="s">
        <v>149</v>
      </c>
      <c r="DD315" s="15" t="s">
        <v>149</v>
      </c>
      <c r="DE315" s="15" t="s">
        <v>149</v>
      </c>
      <c r="DF315" s="15" t="s">
        <v>149</v>
      </c>
      <c r="DG315" s="15" t="s">
        <v>149</v>
      </c>
      <c r="DH315" s="15" t="s">
        <v>149</v>
      </c>
      <c r="DI315" s="15" t="s">
        <v>149</v>
      </c>
      <c r="DJ315" s="15" t="s">
        <v>149</v>
      </c>
      <c r="DK315" s="15" t="s">
        <v>149</v>
      </c>
      <c r="DL315" s="15" t="s">
        <v>149</v>
      </c>
      <c r="DM315" s="15" t="s">
        <v>149</v>
      </c>
      <c r="DN315" s="15" t="s">
        <v>149</v>
      </c>
      <c r="DO315" s="15" t="s">
        <v>149</v>
      </c>
      <c r="DP315" s="15" t="s">
        <v>149</v>
      </c>
      <c r="DQ315" s="15" t="s">
        <v>149</v>
      </c>
      <c r="DR315" s="15" t="s">
        <v>149</v>
      </c>
      <c r="DS315" s="15" t="s">
        <v>149</v>
      </c>
      <c r="DT315" s="15" t="s">
        <v>149</v>
      </c>
      <c r="DU315" s="15" t="s">
        <v>149</v>
      </c>
      <c r="DV315" s="15" t="s">
        <v>149</v>
      </c>
      <c r="DW315" s="15" t="s">
        <v>149</v>
      </c>
      <c r="DX315" s="15" t="s">
        <v>149</v>
      </c>
      <c r="DY315" s="15" t="s">
        <v>149</v>
      </c>
      <c r="DZ315" s="15" t="s">
        <v>149</v>
      </c>
      <c r="EA315" s="15" t="s">
        <v>149</v>
      </c>
      <c r="EB315" s="15" t="s">
        <v>149</v>
      </c>
      <c r="EC315" s="15" t="s">
        <v>149</v>
      </c>
      <c r="ED315" s="15" t="s">
        <v>149</v>
      </c>
      <c r="EE315" s="15" t="s">
        <v>149</v>
      </c>
      <c r="EF315" s="15" t="s">
        <v>149</v>
      </c>
      <c r="EG315" s="15" t="s">
        <v>149</v>
      </c>
      <c r="EH315" s="15" t="s">
        <v>149</v>
      </c>
      <c r="EI315" s="15" t="s">
        <v>149</v>
      </c>
      <c r="EJ315" s="15" t="s">
        <v>149</v>
      </c>
      <c r="EK315" s="15" t="s">
        <v>149</v>
      </c>
      <c r="EL315" s="15" t="s">
        <v>1330</v>
      </c>
      <c r="EM315" s="15" t="s">
        <v>411</v>
      </c>
      <c r="EN315" s="15" t="s">
        <v>1331</v>
      </c>
      <c r="EO315" s="15" t="s">
        <v>1332</v>
      </c>
      <c r="EP315" s="15" t="s">
        <v>1333</v>
      </c>
      <c r="EQ315" s="15" t="s">
        <v>407</v>
      </c>
      <c r="ER315" s="15" t="s">
        <v>1334</v>
      </c>
      <c r="ES315" s="15" t="s">
        <v>411</v>
      </c>
      <c r="ET315" s="15"/>
      <c r="EU315" s="15"/>
      <c r="EV315" s="15"/>
      <c r="EW315" s="15"/>
      <c r="EX315" s="15"/>
      <c r="EY315" s="15"/>
      <c r="EZ315" s="15"/>
      <c r="FA315" s="15"/>
      <c r="FB315" s="15"/>
      <c r="FC315" s="15"/>
      <c r="FD315" s="15"/>
      <c r="FE315" s="15"/>
      <c r="FF315" s="15"/>
      <c r="FG315" s="15"/>
      <c r="FH315" s="15"/>
      <c r="FI315" s="15"/>
      <c r="FJ315" s="15"/>
      <c r="FK315" s="15"/>
      <c r="FL315" s="15"/>
      <c r="FM315" s="15"/>
      <c r="FN315" s="15"/>
      <c r="FO315" s="15"/>
      <c r="FP315" s="15"/>
      <c r="FQ315" s="15"/>
      <c r="FR315" s="15"/>
      <c r="FS315" s="15"/>
      <c r="FT315" s="15"/>
      <c r="FU315" s="15"/>
      <c r="FV315" s="15"/>
      <c r="FW315" s="15"/>
      <c r="FX315" s="15"/>
      <c r="FY315" s="15"/>
      <c r="FZ315" s="15"/>
      <c r="GA315" s="15"/>
      <c r="GB315" s="15"/>
      <c r="GC315" s="15"/>
      <c r="GD315" s="15"/>
      <c r="GE315" s="15"/>
      <c r="GF315" s="15"/>
      <c r="GG315" s="15"/>
      <c r="GH315" s="15"/>
      <c r="GI315" s="15"/>
      <c r="GJ315" s="15"/>
      <c r="GK315" s="15"/>
      <c r="GL315" s="15"/>
      <c r="GM315" s="15"/>
      <c r="GN315" s="15"/>
      <c r="GO315" s="15"/>
      <c r="GP315" s="15"/>
      <c r="GQ315" s="15"/>
      <c r="GR315" s="15"/>
      <c r="GS315" s="15"/>
      <c r="GT315" s="15"/>
      <c r="GU315" s="15"/>
      <c r="GV315" s="15"/>
      <c r="GW315" s="15"/>
      <c r="GX315" s="15"/>
      <c r="GY315" s="15"/>
      <c r="GZ315" s="15"/>
      <c r="HA315" s="15"/>
      <c r="HB315" s="15"/>
      <c r="HC315" s="15"/>
      <c r="HD315" s="15"/>
      <c r="HE315" s="15"/>
      <c r="HF315" s="15"/>
      <c r="HG315" s="15"/>
      <c r="HH315" s="15"/>
      <c r="HI315" s="15"/>
      <c r="HJ315" s="15"/>
      <c r="HK315" s="15"/>
      <c r="HL315" s="15"/>
      <c r="HM315" s="15"/>
      <c r="HN315" s="15"/>
      <c r="HO315" s="15"/>
      <c r="HP315" s="15"/>
      <c r="HQ315" s="15"/>
      <c r="HR315" s="15"/>
      <c r="HS315" s="15"/>
      <c r="HT315" s="15"/>
      <c r="HU315" s="15"/>
      <c r="HV315" s="15"/>
      <c r="HW315" s="15"/>
      <c r="HX315" s="15"/>
      <c r="HY315" s="15"/>
      <c r="HZ315" s="15"/>
    </row>
    <row r="316" spans="1:234" s="25" customFormat="1" ht="22.5" customHeight="1" x14ac:dyDescent="0.35">
      <c r="A316" s="29">
        <v>314</v>
      </c>
      <c r="B316" s="15" t="s">
        <v>2281</v>
      </c>
      <c r="C316" s="20" t="s">
        <v>1336</v>
      </c>
      <c r="D316" s="15" t="s">
        <v>353</v>
      </c>
      <c r="E316" s="15" t="s">
        <v>1319</v>
      </c>
      <c r="F316" s="15">
        <v>58</v>
      </c>
      <c r="G316" s="15">
        <v>4</v>
      </c>
      <c r="H316" s="15" t="s">
        <v>157</v>
      </c>
      <c r="I316" s="15" t="s">
        <v>210</v>
      </c>
      <c r="J316" s="42">
        <v>5000000</v>
      </c>
      <c r="K316" s="42">
        <v>3500000</v>
      </c>
      <c r="L316" s="15" t="s">
        <v>255</v>
      </c>
      <c r="M316" s="15" t="s">
        <v>147</v>
      </c>
      <c r="N316" s="15">
        <v>380</v>
      </c>
      <c r="O316" s="15" t="s">
        <v>174</v>
      </c>
      <c r="P316" s="15">
        <v>10</v>
      </c>
      <c r="Q316" s="15" t="s">
        <v>827</v>
      </c>
      <c r="R316" s="15" t="s">
        <v>149</v>
      </c>
      <c r="S316" s="15" t="s">
        <v>149</v>
      </c>
      <c r="T316" s="15" t="s">
        <v>149</v>
      </c>
      <c r="U316" s="15" t="s">
        <v>149</v>
      </c>
      <c r="V316" s="15" t="s">
        <v>149</v>
      </c>
      <c r="W316" s="15" t="s">
        <v>149</v>
      </c>
      <c r="X316" s="15" t="s">
        <v>149</v>
      </c>
      <c r="Y316" s="15" t="s">
        <v>149</v>
      </c>
      <c r="Z316" s="15" t="s">
        <v>149</v>
      </c>
      <c r="AA316" s="15" t="s">
        <v>149</v>
      </c>
      <c r="AB316" s="15" t="s">
        <v>149</v>
      </c>
      <c r="AC316" s="15" t="s">
        <v>149</v>
      </c>
      <c r="AD316" s="15" t="s">
        <v>149</v>
      </c>
      <c r="AE316" s="15" t="s">
        <v>149</v>
      </c>
      <c r="AF316" s="15" t="s">
        <v>149</v>
      </c>
      <c r="AG316" s="15" t="s">
        <v>149</v>
      </c>
      <c r="AH316" s="15" t="s">
        <v>149</v>
      </c>
      <c r="AI316" s="15" t="s">
        <v>149</v>
      </c>
      <c r="AJ316" s="15" t="s">
        <v>149</v>
      </c>
      <c r="AK316" s="15" t="s">
        <v>149</v>
      </c>
      <c r="AL316" s="15" t="s">
        <v>149</v>
      </c>
      <c r="AM316" s="15" t="s">
        <v>149</v>
      </c>
      <c r="AN316" s="15" t="s">
        <v>149</v>
      </c>
      <c r="AO316" s="15" t="s">
        <v>149</v>
      </c>
      <c r="AP316" s="15" t="s">
        <v>149</v>
      </c>
      <c r="AQ316" s="15" t="s">
        <v>149</v>
      </c>
      <c r="AR316" s="15" t="s">
        <v>149</v>
      </c>
      <c r="AS316" s="15" t="s">
        <v>149</v>
      </c>
      <c r="AT316" s="15" t="s">
        <v>149</v>
      </c>
      <c r="AU316" s="15" t="s">
        <v>149</v>
      </c>
      <c r="AV316" s="15" t="s">
        <v>149</v>
      </c>
      <c r="AW316" s="15" t="s">
        <v>149</v>
      </c>
      <c r="AX316" s="15" t="s">
        <v>149</v>
      </c>
      <c r="AY316" s="15" t="s">
        <v>149</v>
      </c>
      <c r="AZ316" s="15" t="s">
        <v>149</v>
      </c>
      <c r="BA316" s="15" t="s">
        <v>149</v>
      </c>
      <c r="BB316" s="15" t="s">
        <v>149</v>
      </c>
      <c r="BC316" s="51" t="s">
        <v>149</v>
      </c>
      <c r="BD316" s="15" t="s">
        <v>149</v>
      </c>
      <c r="BE316" s="15" t="s">
        <v>149</v>
      </c>
      <c r="BF316" s="15" t="s">
        <v>149</v>
      </c>
      <c r="BG316" s="15" t="s">
        <v>149</v>
      </c>
      <c r="BH316" s="15" t="s">
        <v>149</v>
      </c>
      <c r="BI316" s="15" t="s">
        <v>149</v>
      </c>
      <c r="BJ316" s="15" t="s">
        <v>149</v>
      </c>
      <c r="BK316" s="15" t="s">
        <v>149</v>
      </c>
      <c r="BL316" s="15" t="s">
        <v>149</v>
      </c>
      <c r="BM316" s="15" t="s">
        <v>149</v>
      </c>
      <c r="BN316" s="15" t="s">
        <v>149</v>
      </c>
      <c r="BO316" s="15" t="s">
        <v>632</v>
      </c>
      <c r="BP316" s="15" t="s">
        <v>149</v>
      </c>
      <c r="BQ316" s="15" t="s">
        <v>149</v>
      </c>
      <c r="BR316" s="15" t="s">
        <v>149</v>
      </c>
      <c r="BS316" s="15" t="s">
        <v>149</v>
      </c>
      <c r="BT316" s="15" t="s">
        <v>149</v>
      </c>
      <c r="BU316" s="15" t="s">
        <v>149</v>
      </c>
      <c r="BV316" s="15" t="s">
        <v>149</v>
      </c>
      <c r="BW316" s="15" t="s">
        <v>149</v>
      </c>
      <c r="BX316" s="15" t="s">
        <v>149</v>
      </c>
      <c r="BY316" s="15" t="s">
        <v>149</v>
      </c>
      <c r="BZ316" s="15" t="s">
        <v>149</v>
      </c>
      <c r="CA316" s="15" t="s">
        <v>149</v>
      </c>
      <c r="CB316" s="15" t="s">
        <v>149</v>
      </c>
      <c r="CC316" s="15" t="s">
        <v>149</v>
      </c>
      <c r="CD316" s="15" t="s">
        <v>149</v>
      </c>
      <c r="CE316" s="15" t="s">
        <v>149</v>
      </c>
      <c r="CF316" s="15" t="s">
        <v>149</v>
      </c>
      <c r="CG316" s="15" t="s">
        <v>149</v>
      </c>
      <c r="CH316" s="15" t="s">
        <v>149</v>
      </c>
      <c r="CI316" s="15" t="s">
        <v>149</v>
      </c>
      <c r="CJ316" s="15" t="s">
        <v>149</v>
      </c>
      <c r="CK316" s="15" t="s">
        <v>149</v>
      </c>
      <c r="CL316" s="15" t="s">
        <v>149</v>
      </c>
      <c r="CM316" s="15" t="s">
        <v>149</v>
      </c>
      <c r="CN316" s="15" t="s">
        <v>149</v>
      </c>
      <c r="CO316" s="15" t="s">
        <v>149</v>
      </c>
      <c r="CP316" s="15" t="s">
        <v>149</v>
      </c>
      <c r="CQ316" s="15" t="s">
        <v>149</v>
      </c>
      <c r="CR316" s="15" t="s">
        <v>149</v>
      </c>
      <c r="CS316" s="15" t="s">
        <v>149</v>
      </c>
      <c r="CT316" s="15" t="s">
        <v>149</v>
      </c>
      <c r="CU316" s="15" t="s">
        <v>149</v>
      </c>
      <c r="CV316" s="15" t="s">
        <v>149</v>
      </c>
      <c r="CW316" s="15" t="s">
        <v>149</v>
      </c>
      <c r="CX316" s="15" t="s">
        <v>149</v>
      </c>
      <c r="CY316" s="15" t="s">
        <v>149</v>
      </c>
      <c r="CZ316" s="15" t="s">
        <v>149</v>
      </c>
      <c r="DA316" s="15" t="s">
        <v>149</v>
      </c>
      <c r="DB316" s="15" t="s">
        <v>149</v>
      </c>
      <c r="DC316" s="15" t="s">
        <v>149</v>
      </c>
      <c r="DD316" s="15" t="s">
        <v>149</v>
      </c>
      <c r="DE316" s="15" t="s">
        <v>149</v>
      </c>
      <c r="DF316" s="15" t="s">
        <v>149</v>
      </c>
      <c r="DG316" s="15" t="s">
        <v>149</v>
      </c>
      <c r="DH316" s="15" t="s">
        <v>149</v>
      </c>
      <c r="DI316" s="15" t="s">
        <v>149</v>
      </c>
      <c r="DJ316" s="15" t="s">
        <v>149</v>
      </c>
      <c r="DK316" s="15" t="s">
        <v>149</v>
      </c>
      <c r="DL316" s="15" t="s">
        <v>149</v>
      </c>
      <c r="DM316" s="15" t="s">
        <v>149</v>
      </c>
      <c r="DN316" s="15" t="s">
        <v>149</v>
      </c>
      <c r="DO316" s="15" t="s">
        <v>149</v>
      </c>
      <c r="DP316" s="15" t="s">
        <v>149</v>
      </c>
      <c r="DQ316" s="15" t="s">
        <v>149</v>
      </c>
      <c r="DR316" s="15" t="s">
        <v>149</v>
      </c>
      <c r="DS316" s="15" t="s">
        <v>149</v>
      </c>
      <c r="DT316" s="15" t="s">
        <v>149</v>
      </c>
      <c r="DU316" s="15" t="s">
        <v>149</v>
      </c>
      <c r="DV316" s="15" t="s">
        <v>149</v>
      </c>
      <c r="DW316" s="15" t="s">
        <v>149</v>
      </c>
      <c r="DX316" s="15" t="s">
        <v>149</v>
      </c>
      <c r="DY316" s="15" t="s">
        <v>149</v>
      </c>
      <c r="DZ316" s="15" t="s">
        <v>149</v>
      </c>
      <c r="EA316" s="15" t="s">
        <v>149</v>
      </c>
      <c r="EB316" s="15" t="s">
        <v>149</v>
      </c>
      <c r="EC316" s="15" t="s">
        <v>149</v>
      </c>
      <c r="ED316" s="15" t="s">
        <v>149</v>
      </c>
      <c r="EE316" s="15" t="s">
        <v>149</v>
      </c>
      <c r="EF316" s="15" t="s">
        <v>149</v>
      </c>
      <c r="EG316" s="15" t="s">
        <v>149</v>
      </c>
      <c r="EH316" s="15" t="s">
        <v>149</v>
      </c>
      <c r="EI316" s="15" t="s">
        <v>149</v>
      </c>
      <c r="EJ316" s="15" t="s">
        <v>149</v>
      </c>
      <c r="EK316" s="15" t="s">
        <v>149</v>
      </c>
      <c r="EL316" s="15" t="s">
        <v>1337</v>
      </c>
      <c r="EM316" s="15" t="s">
        <v>411</v>
      </c>
      <c r="EN316" s="15" t="s">
        <v>1331</v>
      </c>
      <c r="EO316" s="15" t="s">
        <v>1338</v>
      </c>
      <c r="EP316" s="15" t="s">
        <v>1339</v>
      </c>
      <c r="EQ316" s="15" t="s">
        <v>407</v>
      </c>
      <c r="ER316" s="15" t="s">
        <v>1334</v>
      </c>
      <c r="ES316" s="15" t="s">
        <v>411</v>
      </c>
      <c r="ET316" s="15"/>
      <c r="EU316" s="15"/>
      <c r="EV316" s="15"/>
      <c r="EW316" s="15"/>
      <c r="EX316" s="15"/>
      <c r="EY316" s="15"/>
      <c r="EZ316" s="15"/>
      <c r="FA316" s="15"/>
      <c r="FB316" s="15"/>
      <c r="FC316" s="15"/>
      <c r="FD316" s="15"/>
      <c r="FE316" s="15"/>
      <c r="FF316" s="15"/>
      <c r="FG316" s="15"/>
      <c r="FH316" s="15"/>
      <c r="FI316" s="15"/>
      <c r="FJ316" s="15"/>
      <c r="FK316" s="15"/>
      <c r="FL316" s="15"/>
      <c r="FM316" s="15"/>
      <c r="FN316" s="15"/>
      <c r="FO316" s="15"/>
      <c r="FP316" s="15"/>
      <c r="FQ316" s="15"/>
      <c r="FR316" s="15"/>
      <c r="FS316" s="15"/>
      <c r="FT316" s="15"/>
      <c r="FU316" s="15"/>
      <c r="FV316" s="15"/>
      <c r="FW316" s="15"/>
      <c r="FX316" s="15"/>
      <c r="FY316" s="15"/>
      <c r="FZ316" s="15"/>
      <c r="GA316" s="15"/>
      <c r="GB316" s="15"/>
      <c r="GC316" s="15"/>
      <c r="GD316" s="15"/>
      <c r="GE316" s="15"/>
      <c r="GF316" s="15"/>
      <c r="GG316" s="15"/>
      <c r="GH316" s="15"/>
      <c r="GI316" s="15"/>
      <c r="GJ316" s="15"/>
      <c r="GK316" s="15"/>
      <c r="GL316" s="15"/>
      <c r="GM316" s="15"/>
      <c r="GN316" s="15"/>
      <c r="GO316" s="15"/>
      <c r="GP316" s="15"/>
      <c r="GQ316" s="15"/>
      <c r="GR316" s="15"/>
      <c r="GS316" s="15"/>
      <c r="GT316" s="15"/>
      <c r="GU316" s="15"/>
      <c r="GV316" s="15"/>
      <c r="GW316" s="15"/>
      <c r="GX316" s="15"/>
      <c r="GY316" s="15"/>
      <c r="GZ316" s="15"/>
      <c r="HA316" s="15"/>
      <c r="HB316" s="15"/>
      <c r="HC316" s="15"/>
      <c r="HD316" s="15"/>
      <c r="HE316" s="15"/>
      <c r="HF316" s="15"/>
      <c r="HG316" s="15"/>
      <c r="HH316" s="15"/>
      <c r="HI316" s="15"/>
      <c r="HJ316" s="15"/>
      <c r="HK316" s="15"/>
      <c r="HL316" s="15"/>
      <c r="HM316" s="15"/>
      <c r="HN316" s="15"/>
      <c r="HO316" s="15"/>
      <c r="HP316" s="15"/>
      <c r="HQ316" s="15"/>
      <c r="HR316" s="15"/>
      <c r="HS316" s="15"/>
      <c r="HT316" s="15"/>
      <c r="HU316" s="15"/>
      <c r="HV316" s="15"/>
      <c r="HW316" s="15"/>
      <c r="HX316" s="15"/>
      <c r="HY316" s="15"/>
      <c r="HZ316" s="15"/>
    </row>
    <row r="317" spans="1:234" s="25" customFormat="1" ht="22.5" customHeight="1" x14ac:dyDescent="0.35">
      <c r="A317" s="29">
        <v>315</v>
      </c>
      <c r="B317" s="15" t="s">
        <v>2282</v>
      </c>
      <c r="C317" s="20" t="s">
        <v>959</v>
      </c>
      <c r="D317" s="15" t="s">
        <v>368</v>
      </c>
      <c r="E317" s="15" t="s">
        <v>1341</v>
      </c>
      <c r="F317" s="15">
        <v>53</v>
      </c>
      <c r="G317" s="15">
        <v>3</v>
      </c>
      <c r="H317" s="15" t="s">
        <v>157</v>
      </c>
      <c r="I317" s="15" t="s">
        <v>158</v>
      </c>
      <c r="J317" s="42">
        <v>4000000</v>
      </c>
      <c r="K317" s="42">
        <v>3500000</v>
      </c>
      <c r="L317" s="15" t="s">
        <v>259</v>
      </c>
      <c r="M317" s="15" t="s">
        <v>147</v>
      </c>
      <c r="N317" s="15">
        <v>200</v>
      </c>
      <c r="O317" s="15" t="s">
        <v>356</v>
      </c>
      <c r="P317" s="15">
        <v>11</v>
      </c>
      <c r="Q317" s="15" t="s">
        <v>827</v>
      </c>
      <c r="R317" s="15" t="s">
        <v>149</v>
      </c>
      <c r="S317" s="15" t="s">
        <v>149</v>
      </c>
      <c r="T317" s="15" t="s">
        <v>149</v>
      </c>
      <c r="U317" s="15" t="s">
        <v>149</v>
      </c>
      <c r="V317" s="15" t="s">
        <v>149</v>
      </c>
      <c r="W317" s="15" t="s">
        <v>149</v>
      </c>
      <c r="X317" s="15" t="s">
        <v>149</v>
      </c>
      <c r="Y317" s="15" t="s">
        <v>149</v>
      </c>
      <c r="Z317" s="15" t="s">
        <v>149</v>
      </c>
      <c r="AA317" s="15" t="s">
        <v>149</v>
      </c>
      <c r="AB317" s="15" t="s">
        <v>149</v>
      </c>
      <c r="AC317" s="15" t="s">
        <v>149</v>
      </c>
      <c r="AD317" s="15" t="s">
        <v>149</v>
      </c>
      <c r="AE317" s="15" t="s">
        <v>149</v>
      </c>
      <c r="AF317" s="15" t="s">
        <v>149</v>
      </c>
      <c r="AG317" s="15" t="s">
        <v>149</v>
      </c>
      <c r="AH317" s="15" t="s">
        <v>149</v>
      </c>
      <c r="AI317" s="15" t="s">
        <v>149</v>
      </c>
      <c r="AJ317" s="15" t="s">
        <v>149</v>
      </c>
      <c r="AK317" s="15" t="s">
        <v>149</v>
      </c>
      <c r="AL317" s="15" t="s">
        <v>149</v>
      </c>
      <c r="AM317" s="15" t="s">
        <v>149</v>
      </c>
      <c r="AN317" s="15" t="s">
        <v>149</v>
      </c>
      <c r="AO317" s="15" t="s">
        <v>149</v>
      </c>
      <c r="AP317" s="15" t="s">
        <v>149</v>
      </c>
      <c r="AQ317" s="15" t="s">
        <v>149</v>
      </c>
      <c r="AR317" s="15" t="s">
        <v>149</v>
      </c>
      <c r="AS317" s="15" t="s">
        <v>149</v>
      </c>
      <c r="AT317" s="15" t="s">
        <v>149</v>
      </c>
      <c r="AU317" s="15" t="s">
        <v>149</v>
      </c>
      <c r="AV317" s="15" t="s">
        <v>149</v>
      </c>
      <c r="AW317" s="15" t="s">
        <v>149</v>
      </c>
      <c r="AX317" s="15" t="s">
        <v>149</v>
      </c>
      <c r="AY317" s="15" t="s">
        <v>149</v>
      </c>
      <c r="AZ317" s="15" t="s">
        <v>149</v>
      </c>
      <c r="BA317" s="15" t="s">
        <v>149</v>
      </c>
      <c r="BB317" s="15" t="s">
        <v>149</v>
      </c>
      <c r="BC317" s="51" t="s">
        <v>149</v>
      </c>
      <c r="BD317" s="15" t="s">
        <v>149</v>
      </c>
      <c r="BE317" s="15" t="s">
        <v>149</v>
      </c>
      <c r="BF317" s="15" t="s">
        <v>149</v>
      </c>
      <c r="BG317" s="15" t="s">
        <v>149</v>
      </c>
      <c r="BH317" s="15" t="s">
        <v>149</v>
      </c>
      <c r="BI317" s="15" t="s">
        <v>149</v>
      </c>
      <c r="BJ317" s="15" t="s">
        <v>149</v>
      </c>
      <c r="BK317" s="15" t="s">
        <v>149</v>
      </c>
      <c r="BL317" s="15" t="s">
        <v>149</v>
      </c>
      <c r="BM317" s="15" t="s">
        <v>149</v>
      </c>
      <c r="BN317" s="15" t="s">
        <v>149</v>
      </c>
      <c r="BO317" s="15" t="s">
        <v>632</v>
      </c>
      <c r="BP317" s="15" t="s">
        <v>149</v>
      </c>
      <c r="BQ317" s="15" t="s">
        <v>149</v>
      </c>
      <c r="BR317" s="15" t="s">
        <v>149</v>
      </c>
      <c r="BS317" s="15" t="s">
        <v>149</v>
      </c>
      <c r="BT317" s="15" t="s">
        <v>149</v>
      </c>
      <c r="BU317" s="15" t="s">
        <v>149</v>
      </c>
      <c r="BV317" s="15" t="s">
        <v>149</v>
      </c>
      <c r="BW317" s="15" t="s">
        <v>149</v>
      </c>
      <c r="BX317" s="15" t="s">
        <v>149</v>
      </c>
      <c r="BY317" s="15" t="s">
        <v>149</v>
      </c>
      <c r="BZ317" s="15" t="s">
        <v>149</v>
      </c>
      <c r="CA317" s="15" t="s">
        <v>149</v>
      </c>
      <c r="CB317" s="15" t="s">
        <v>149</v>
      </c>
      <c r="CC317" s="15" t="s">
        <v>149</v>
      </c>
      <c r="CD317" s="15" t="s">
        <v>149</v>
      </c>
      <c r="CE317" s="15" t="s">
        <v>149</v>
      </c>
      <c r="CF317" s="15" t="s">
        <v>149</v>
      </c>
      <c r="CG317" s="15" t="s">
        <v>149</v>
      </c>
      <c r="CH317" s="15" t="s">
        <v>149</v>
      </c>
      <c r="CI317" s="15" t="s">
        <v>149</v>
      </c>
      <c r="CJ317" s="15" t="s">
        <v>149</v>
      </c>
      <c r="CK317" s="15" t="s">
        <v>149</v>
      </c>
      <c r="CL317" s="15" t="s">
        <v>149</v>
      </c>
      <c r="CM317" s="15" t="s">
        <v>149</v>
      </c>
      <c r="CN317" s="15" t="s">
        <v>149</v>
      </c>
      <c r="CO317" s="15" t="s">
        <v>149</v>
      </c>
      <c r="CP317" s="15" t="s">
        <v>149</v>
      </c>
      <c r="CQ317" s="15" t="s">
        <v>149</v>
      </c>
      <c r="CR317" s="15" t="s">
        <v>149</v>
      </c>
      <c r="CS317" s="15" t="s">
        <v>149</v>
      </c>
      <c r="CT317" s="15" t="s">
        <v>149</v>
      </c>
      <c r="CU317" s="15" t="s">
        <v>149</v>
      </c>
      <c r="CV317" s="15" t="s">
        <v>149</v>
      </c>
      <c r="CW317" s="15" t="s">
        <v>149</v>
      </c>
      <c r="CX317" s="15" t="s">
        <v>149</v>
      </c>
      <c r="CY317" s="15" t="s">
        <v>149</v>
      </c>
      <c r="CZ317" s="15" t="s">
        <v>149</v>
      </c>
      <c r="DA317" s="15" t="s">
        <v>149</v>
      </c>
      <c r="DB317" s="15" t="s">
        <v>149</v>
      </c>
      <c r="DC317" s="15" t="s">
        <v>149</v>
      </c>
      <c r="DD317" s="15" t="s">
        <v>149</v>
      </c>
      <c r="DE317" s="15" t="s">
        <v>149</v>
      </c>
      <c r="DF317" s="15" t="s">
        <v>149</v>
      </c>
      <c r="DG317" s="15" t="s">
        <v>149</v>
      </c>
      <c r="DH317" s="15" t="s">
        <v>149</v>
      </c>
      <c r="DI317" s="15" t="s">
        <v>149</v>
      </c>
      <c r="DJ317" s="15" t="s">
        <v>149</v>
      </c>
      <c r="DK317" s="15" t="s">
        <v>149</v>
      </c>
      <c r="DL317" s="15" t="s">
        <v>149</v>
      </c>
      <c r="DM317" s="15" t="s">
        <v>149</v>
      </c>
      <c r="DN317" s="15" t="s">
        <v>149</v>
      </c>
      <c r="DO317" s="15" t="s">
        <v>149</v>
      </c>
      <c r="DP317" s="15" t="s">
        <v>149</v>
      </c>
      <c r="DQ317" s="15" t="s">
        <v>149</v>
      </c>
      <c r="DR317" s="15" t="s">
        <v>149</v>
      </c>
      <c r="DS317" s="15" t="s">
        <v>149</v>
      </c>
      <c r="DT317" s="15" t="s">
        <v>149</v>
      </c>
      <c r="DU317" s="15" t="s">
        <v>149</v>
      </c>
      <c r="DV317" s="15" t="s">
        <v>149</v>
      </c>
      <c r="DW317" s="15" t="s">
        <v>149</v>
      </c>
      <c r="DX317" s="15" t="s">
        <v>149</v>
      </c>
      <c r="DY317" s="15" t="s">
        <v>149</v>
      </c>
      <c r="DZ317" s="15" t="s">
        <v>149</v>
      </c>
      <c r="EA317" s="15" t="s">
        <v>149</v>
      </c>
      <c r="EB317" s="15" t="s">
        <v>149</v>
      </c>
      <c r="EC317" s="15" t="s">
        <v>149</v>
      </c>
      <c r="ED317" s="15" t="s">
        <v>149</v>
      </c>
      <c r="EE317" s="15" t="s">
        <v>149</v>
      </c>
      <c r="EF317" s="15" t="s">
        <v>149</v>
      </c>
      <c r="EG317" s="15" t="s">
        <v>149</v>
      </c>
      <c r="EH317" s="15" t="s">
        <v>149</v>
      </c>
      <c r="EI317" s="15" t="s">
        <v>149</v>
      </c>
      <c r="EJ317" s="15" t="s">
        <v>149</v>
      </c>
      <c r="EK317" s="15" t="s">
        <v>149</v>
      </c>
      <c r="EL317" s="15" t="s">
        <v>1342</v>
      </c>
      <c r="EM317" s="15" t="s">
        <v>411</v>
      </c>
      <c r="EN317" s="15" t="s">
        <v>1343</v>
      </c>
      <c r="EO317" s="15" t="s">
        <v>1344</v>
      </c>
      <c r="EP317" s="15" t="s">
        <v>1345</v>
      </c>
      <c r="EQ317" s="15" t="s">
        <v>1346</v>
      </c>
      <c r="ER317" s="15" t="s">
        <v>1347</v>
      </c>
      <c r="ES317" s="15" t="s">
        <v>411</v>
      </c>
      <c r="ET317" s="15"/>
      <c r="EU317" s="15"/>
      <c r="EV317" s="15"/>
      <c r="EW317" s="15"/>
      <c r="EX317" s="15"/>
      <c r="EY317" s="15"/>
      <c r="EZ317" s="15"/>
      <c r="FA317" s="15"/>
      <c r="FB317" s="15"/>
      <c r="FC317" s="15"/>
      <c r="FD317" s="15"/>
      <c r="FE317" s="15"/>
      <c r="FF317" s="15"/>
      <c r="FG317" s="15"/>
      <c r="FH317" s="15"/>
      <c r="FI317" s="15"/>
      <c r="FJ317" s="15"/>
      <c r="FK317" s="15"/>
      <c r="FL317" s="15"/>
      <c r="FM317" s="15"/>
      <c r="FN317" s="15"/>
      <c r="FO317" s="15"/>
      <c r="FP317" s="15"/>
      <c r="FQ317" s="15"/>
      <c r="FR317" s="15"/>
      <c r="FS317" s="15"/>
      <c r="FT317" s="15"/>
      <c r="FU317" s="15"/>
      <c r="FV317" s="15"/>
      <c r="FW317" s="15"/>
      <c r="FX317" s="15"/>
      <c r="FY317" s="15"/>
      <c r="FZ317" s="15"/>
      <c r="GA317" s="15"/>
      <c r="GB317" s="15"/>
      <c r="GC317" s="15"/>
      <c r="GD317" s="15"/>
      <c r="GE317" s="15"/>
      <c r="GF317" s="15"/>
      <c r="GG317" s="15"/>
      <c r="GH317" s="15"/>
      <c r="GI317" s="15"/>
      <c r="GJ317" s="15"/>
      <c r="GK317" s="15"/>
      <c r="GL317" s="15"/>
      <c r="GM317" s="15"/>
      <c r="GN317" s="15"/>
      <c r="GO317" s="15"/>
      <c r="GP317" s="15"/>
      <c r="GQ317" s="15"/>
      <c r="GR317" s="15"/>
      <c r="GS317" s="15"/>
      <c r="GT317" s="15"/>
      <c r="GU317" s="15"/>
      <c r="GV317" s="15"/>
      <c r="GW317" s="15"/>
      <c r="GX317" s="15"/>
      <c r="GY317" s="15"/>
      <c r="GZ317" s="15"/>
      <c r="HA317" s="15"/>
      <c r="HB317" s="15"/>
      <c r="HC317" s="15"/>
      <c r="HD317" s="15"/>
      <c r="HE317" s="15"/>
      <c r="HF317" s="15"/>
      <c r="HG317" s="15"/>
      <c r="HH317" s="15"/>
      <c r="HI317" s="15"/>
      <c r="HJ317" s="15"/>
      <c r="HK317" s="15"/>
      <c r="HL317" s="15"/>
      <c r="HM317" s="15"/>
      <c r="HN317" s="15"/>
      <c r="HO317" s="15"/>
      <c r="HP317" s="15"/>
      <c r="HQ317" s="15"/>
      <c r="HR317" s="15"/>
      <c r="HS317" s="15"/>
      <c r="HT317" s="15"/>
      <c r="HU317" s="15"/>
      <c r="HV317" s="15"/>
      <c r="HW317" s="15"/>
      <c r="HX317" s="15"/>
      <c r="HY317" s="15"/>
      <c r="HZ317" s="15"/>
    </row>
    <row r="318" spans="1:234" s="25" customFormat="1" ht="22.5" customHeight="1" x14ac:dyDescent="0.35">
      <c r="A318" s="29">
        <v>316</v>
      </c>
      <c r="B318" s="15" t="s">
        <v>2283</v>
      </c>
      <c r="C318" s="20" t="s">
        <v>945</v>
      </c>
      <c r="D318" s="15" t="s">
        <v>353</v>
      </c>
      <c r="E318" s="15" t="s">
        <v>1341</v>
      </c>
      <c r="F318" s="15">
        <v>65</v>
      </c>
      <c r="G318" s="15">
        <v>5</v>
      </c>
      <c r="H318" s="15" t="s">
        <v>157</v>
      </c>
      <c r="I318" s="15" t="s">
        <v>210</v>
      </c>
      <c r="J318" s="42">
        <v>5000000</v>
      </c>
      <c r="K318" s="42">
        <v>3500000</v>
      </c>
      <c r="L318" s="15" t="s">
        <v>1095</v>
      </c>
      <c r="M318" s="15" t="s">
        <v>147</v>
      </c>
      <c r="N318" s="15">
        <v>500</v>
      </c>
      <c r="O318" s="15" t="s">
        <v>1349</v>
      </c>
      <c r="P318" s="15">
        <v>15</v>
      </c>
      <c r="Q318" s="15" t="s">
        <v>827</v>
      </c>
      <c r="R318" s="15" t="s">
        <v>149</v>
      </c>
      <c r="S318" s="15" t="s">
        <v>149</v>
      </c>
      <c r="T318" s="15" t="s">
        <v>149</v>
      </c>
      <c r="U318" s="15" t="s">
        <v>149</v>
      </c>
      <c r="V318" s="15" t="s">
        <v>149</v>
      </c>
      <c r="W318" s="15" t="s">
        <v>149</v>
      </c>
      <c r="X318" s="15" t="s">
        <v>149</v>
      </c>
      <c r="Y318" s="15" t="s">
        <v>149</v>
      </c>
      <c r="Z318" s="15" t="s">
        <v>149</v>
      </c>
      <c r="AA318" s="15" t="s">
        <v>149</v>
      </c>
      <c r="AB318" s="15" t="s">
        <v>149</v>
      </c>
      <c r="AC318" s="15" t="s">
        <v>149</v>
      </c>
      <c r="AD318" s="15" t="s">
        <v>149</v>
      </c>
      <c r="AE318" s="15" t="s">
        <v>149</v>
      </c>
      <c r="AF318" s="15" t="s">
        <v>149</v>
      </c>
      <c r="AG318" s="15" t="s">
        <v>149</v>
      </c>
      <c r="AH318" s="15" t="s">
        <v>149</v>
      </c>
      <c r="AI318" s="15" t="s">
        <v>149</v>
      </c>
      <c r="AJ318" s="15" t="s">
        <v>149</v>
      </c>
      <c r="AK318" s="15" t="s">
        <v>149</v>
      </c>
      <c r="AL318" s="15" t="s">
        <v>149</v>
      </c>
      <c r="AM318" s="15" t="s">
        <v>149</v>
      </c>
      <c r="AN318" s="15" t="s">
        <v>149</v>
      </c>
      <c r="AO318" s="15" t="s">
        <v>149</v>
      </c>
      <c r="AP318" s="15" t="s">
        <v>149</v>
      </c>
      <c r="AQ318" s="15" t="s">
        <v>149</v>
      </c>
      <c r="AR318" s="15" t="s">
        <v>149</v>
      </c>
      <c r="AS318" s="15" t="s">
        <v>149</v>
      </c>
      <c r="AT318" s="15" t="s">
        <v>149</v>
      </c>
      <c r="AU318" s="15" t="s">
        <v>149</v>
      </c>
      <c r="AV318" s="15" t="s">
        <v>149</v>
      </c>
      <c r="AW318" s="15" t="s">
        <v>149</v>
      </c>
      <c r="AX318" s="15" t="s">
        <v>149</v>
      </c>
      <c r="AY318" s="15" t="s">
        <v>149</v>
      </c>
      <c r="AZ318" s="15" t="s">
        <v>149</v>
      </c>
      <c r="BA318" s="15" t="s">
        <v>149</v>
      </c>
      <c r="BB318" s="15" t="s">
        <v>149</v>
      </c>
      <c r="BC318" s="51" t="s">
        <v>149</v>
      </c>
      <c r="BD318" s="15" t="s">
        <v>149</v>
      </c>
      <c r="BE318" s="15" t="s">
        <v>149</v>
      </c>
      <c r="BF318" s="15" t="s">
        <v>149</v>
      </c>
      <c r="BG318" s="15" t="s">
        <v>149</v>
      </c>
      <c r="BH318" s="15" t="s">
        <v>149</v>
      </c>
      <c r="BI318" s="15" t="s">
        <v>149</v>
      </c>
      <c r="BJ318" s="15" t="s">
        <v>149</v>
      </c>
      <c r="BK318" s="15" t="s">
        <v>149</v>
      </c>
      <c r="BL318" s="15" t="s">
        <v>149</v>
      </c>
      <c r="BM318" s="15" t="s">
        <v>149</v>
      </c>
      <c r="BN318" s="15" t="s">
        <v>149</v>
      </c>
      <c r="BO318" s="15" t="s">
        <v>149</v>
      </c>
      <c r="BP318" s="15" t="s">
        <v>149</v>
      </c>
      <c r="BQ318" s="15" t="s">
        <v>149</v>
      </c>
      <c r="BR318" s="15" t="s">
        <v>149</v>
      </c>
      <c r="BS318" s="15" t="s">
        <v>149</v>
      </c>
      <c r="BT318" s="15" t="s">
        <v>149</v>
      </c>
      <c r="BU318" s="15" t="s">
        <v>149</v>
      </c>
      <c r="BV318" s="15" t="s">
        <v>149</v>
      </c>
      <c r="BW318" s="15" t="s">
        <v>149</v>
      </c>
      <c r="BX318" s="15" t="s">
        <v>149</v>
      </c>
      <c r="BY318" s="15" t="s">
        <v>149</v>
      </c>
      <c r="BZ318" s="15" t="s">
        <v>149</v>
      </c>
      <c r="CA318" s="15" t="s">
        <v>149</v>
      </c>
      <c r="CB318" s="15" t="s">
        <v>149</v>
      </c>
      <c r="CC318" s="15" t="s">
        <v>149</v>
      </c>
      <c r="CD318" s="15" t="s">
        <v>149</v>
      </c>
      <c r="CE318" s="15" t="s">
        <v>149</v>
      </c>
      <c r="CF318" s="15" t="s">
        <v>149</v>
      </c>
      <c r="CG318" s="15" t="s">
        <v>149</v>
      </c>
      <c r="CH318" s="15" t="s">
        <v>149</v>
      </c>
      <c r="CI318" s="15" t="s">
        <v>149</v>
      </c>
      <c r="CJ318" s="15" t="s">
        <v>149</v>
      </c>
      <c r="CK318" s="15" t="s">
        <v>149</v>
      </c>
      <c r="CL318" s="15" t="s">
        <v>149</v>
      </c>
      <c r="CM318" s="15" t="s">
        <v>149</v>
      </c>
      <c r="CN318" s="15" t="s">
        <v>149</v>
      </c>
      <c r="CO318" s="15" t="s">
        <v>149</v>
      </c>
      <c r="CP318" s="15" t="s">
        <v>149</v>
      </c>
      <c r="CQ318" s="15" t="s">
        <v>149</v>
      </c>
      <c r="CR318" s="15" t="s">
        <v>149</v>
      </c>
      <c r="CS318" s="15" t="s">
        <v>149</v>
      </c>
      <c r="CT318" s="15" t="s">
        <v>149</v>
      </c>
      <c r="CU318" s="15" t="s">
        <v>149</v>
      </c>
      <c r="CV318" s="15" t="s">
        <v>149</v>
      </c>
      <c r="CW318" s="15" t="s">
        <v>149</v>
      </c>
      <c r="CX318" s="15" t="s">
        <v>149</v>
      </c>
      <c r="CY318" s="15" t="s">
        <v>149</v>
      </c>
      <c r="CZ318" s="15" t="s">
        <v>149</v>
      </c>
      <c r="DA318" s="15" t="s">
        <v>149</v>
      </c>
      <c r="DB318" s="15" t="s">
        <v>149</v>
      </c>
      <c r="DC318" s="15" t="s">
        <v>149</v>
      </c>
      <c r="DD318" s="15" t="s">
        <v>149</v>
      </c>
      <c r="DE318" s="15" t="s">
        <v>149</v>
      </c>
      <c r="DF318" s="15" t="s">
        <v>149</v>
      </c>
      <c r="DG318" s="15" t="s">
        <v>149</v>
      </c>
      <c r="DH318" s="15" t="s">
        <v>149</v>
      </c>
      <c r="DI318" s="15" t="s">
        <v>149</v>
      </c>
      <c r="DJ318" s="15" t="s">
        <v>149</v>
      </c>
      <c r="DK318" s="15" t="s">
        <v>149</v>
      </c>
      <c r="DL318" s="15" t="s">
        <v>149</v>
      </c>
      <c r="DM318" s="15" t="s">
        <v>149</v>
      </c>
      <c r="DN318" s="15" t="s">
        <v>149</v>
      </c>
      <c r="DO318" s="15" t="s">
        <v>149</v>
      </c>
      <c r="DP318" s="15" t="s">
        <v>149</v>
      </c>
      <c r="DQ318" s="15" t="s">
        <v>149</v>
      </c>
      <c r="DR318" s="15" t="s">
        <v>149</v>
      </c>
      <c r="DS318" s="15" t="s">
        <v>149</v>
      </c>
      <c r="DT318" s="15" t="s">
        <v>149</v>
      </c>
      <c r="DU318" s="15" t="s">
        <v>149</v>
      </c>
      <c r="DV318" s="15" t="s">
        <v>149</v>
      </c>
      <c r="DW318" s="15" t="s">
        <v>149</v>
      </c>
      <c r="DX318" s="15" t="s">
        <v>149</v>
      </c>
      <c r="DY318" s="15" t="s">
        <v>149</v>
      </c>
      <c r="DZ318" s="15" t="s">
        <v>149</v>
      </c>
      <c r="EA318" s="15" t="s">
        <v>149</v>
      </c>
      <c r="EB318" s="15" t="s">
        <v>149</v>
      </c>
      <c r="EC318" s="15" t="s">
        <v>149</v>
      </c>
      <c r="ED318" s="15" t="s">
        <v>149</v>
      </c>
      <c r="EE318" s="15" t="s">
        <v>149</v>
      </c>
      <c r="EF318" s="15" t="s">
        <v>149</v>
      </c>
      <c r="EG318" s="15" t="s">
        <v>149</v>
      </c>
      <c r="EH318" s="15" t="s">
        <v>149</v>
      </c>
      <c r="EI318" s="15" t="s">
        <v>149</v>
      </c>
      <c r="EJ318" s="15" t="s">
        <v>149</v>
      </c>
      <c r="EK318" s="15" t="s">
        <v>149</v>
      </c>
      <c r="EL318" s="15" t="s">
        <v>1350</v>
      </c>
      <c r="EM318" s="15" t="s">
        <v>411</v>
      </c>
      <c r="EN318" s="15" t="s">
        <v>1351</v>
      </c>
      <c r="EO318" s="15" t="s">
        <v>1344</v>
      </c>
      <c r="EP318" s="15" t="s">
        <v>1345</v>
      </c>
      <c r="EQ318" s="15" t="s">
        <v>1346</v>
      </c>
      <c r="ER318" s="15" t="s">
        <v>1347</v>
      </c>
      <c r="ES318" s="15" t="s">
        <v>923</v>
      </c>
      <c r="ET318" s="15"/>
      <c r="EU318" s="15"/>
      <c r="EV318" s="15"/>
      <c r="EW318" s="15"/>
      <c r="EX318" s="15"/>
      <c r="EY318" s="15"/>
      <c r="EZ318" s="15"/>
      <c r="FA318" s="15"/>
      <c r="FB318" s="15"/>
      <c r="FC318" s="15"/>
      <c r="FD318" s="15"/>
      <c r="FE318" s="15"/>
      <c r="FF318" s="15"/>
      <c r="FG318" s="15"/>
      <c r="FH318" s="15"/>
      <c r="FI318" s="15"/>
      <c r="FJ318" s="15"/>
      <c r="FK318" s="15"/>
      <c r="FL318" s="15"/>
      <c r="FM318" s="15"/>
      <c r="FN318" s="15"/>
      <c r="FO318" s="15"/>
      <c r="FP318" s="15"/>
      <c r="FQ318" s="15"/>
      <c r="FR318" s="15"/>
      <c r="FS318" s="15"/>
      <c r="FT318" s="15"/>
      <c r="FU318" s="15"/>
      <c r="FV318" s="15"/>
      <c r="FW318" s="15"/>
      <c r="FX318" s="15"/>
      <c r="FY318" s="15"/>
      <c r="FZ318" s="15"/>
      <c r="GA318" s="15"/>
      <c r="GB318" s="15"/>
      <c r="GC318" s="15"/>
      <c r="GD318" s="15"/>
      <c r="GE318" s="15"/>
      <c r="GF318" s="15"/>
      <c r="GG318" s="15"/>
      <c r="GH318" s="15"/>
      <c r="GI318" s="15"/>
      <c r="GJ318" s="15"/>
      <c r="GK318" s="15"/>
      <c r="GL318" s="15"/>
      <c r="GM318" s="15"/>
      <c r="GN318" s="15"/>
      <c r="GO318" s="15"/>
      <c r="GP318" s="15"/>
      <c r="GQ318" s="15"/>
      <c r="GR318" s="15"/>
      <c r="GS318" s="15"/>
      <c r="GT318" s="15"/>
      <c r="GU318" s="15"/>
      <c r="GV318" s="15"/>
      <c r="GW318" s="15"/>
      <c r="GX318" s="15"/>
      <c r="GY318" s="15"/>
      <c r="GZ318" s="15"/>
      <c r="HA318" s="15"/>
      <c r="HB318" s="15"/>
      <c r="HC318" s="15"/>
      <c r="HD318" s="15"/>
      <c r="HE318" s="15"/>
      <c r="HF318" s="15"/>
      <c r="HG318" s="15"/>
      <c r="HH318" s="15"/>
      <c r="HI318" s="15"/>
      <c r="HJ318" s="15"/>
      <c r="HK318" s="15"/>
      <c r="HL318" s="15"/>
      <c r="HM318" s="15"/>
      <c r="HN318" s="15"/>
      <c r="HO318" s="15"/>
      <c r="HP318" s="15"/>
      <c r="HQ318" s="15"/>
      <c r="HR318" s="15"/>
      <c r="HS318" s="15"/>
      <c r="HT318" s="15"/>
      <c r="HU318" s="15"/>
      <c r="HV318" s="15"/>
      <c r="HW318" s="15"/>
      <c r="HX318" s="15"/>
      <c r="HY318" s="15"/>
      <c r="HZ318" s="15"/>
    </row>
    <row r="319" spans="1:234" s="25" customFormat="1" ht="22.5" customHeight="1" x14ac:dyDescent="0.35">
      <c r="A319" s="29">
        <v>317</v>
      </c>
      <c r="B319" s="15" t="s">
        <v>2284</v>
      </c>
      <c r="C319" s="20" t="s">
        <v>1318</v>
      </c>
      <c r="D319" s="15" t="s">
        <v>353</v>
      </c>
      <c r="E319" s="15" t="s">
        <v>1319</v>
      </c>
      <c r="F319" s="15">
        <v>45</v>
      </c>
      <c r="G319" s="15">
        <v>4</v>
      </c>
      <c r="H319" s="15" t="s">
        <v>157</v>
      </c>
      <c r="I319" s="15" t="s">
        <v>158</v>
      </c>
      <c r="J319" s="42">
        <v>4500000</v>
      </c>
      <c r="K319" s="42">
        <v>3500000</v>
      </c>
      <c r="L319" s="15" t="s">
        <v>173</v>
      </c>
      <c r="M319" s="15" t="s">
        <v>147</v>
      </c>
      <c r="N319" s="15">
        <v>258</v>
      </c>
      <c r="O319" s="15" t="s">
        <v>1353</v>
      </c>
      <c r="P319" s="15">
        <v>8</v>
      </c>
      <c r="Q319" s="15" t="s">
        <v>827</v>
      </c>
      <c r="R319" s="15" t="s">
        <v>506</v>
      </c>
      <c r="S319" s="15" t="s">
        <v>203</v>
      </c>
      <c r="T319" s="15" t="s">
        <v>1120</v>
      </c>
      <c r="U319" s="15" t="s">
        <v>148</v>
      </c>
      <c r="V319" s="15" t="s">
        <v>1120</v>
      </c>
      <c r="W319" s="15" t="s">
        <v>1120</v>
      </c>
      <c r="X319" s="15" t="s">
        <v>203</v>
      </c>
      <c r="Y319" s="15" t="s">
        <v>148</v>
      </c>
      <c r="Z319" s="15" t="s">
        <v>1120</v>
      </c>
      <c r="AA319" s="15" t="s">
        <v>506</v>
      </c>
      <c r="AB319" s="15" t="s">
        <v>149</v>
      </c>
      <c r="AC319" s="15" t="s">
        <v>149</v>
      </c>
      <c r="AD319" s="15" t="s">
        <v>149</v>
      </c>
      <c r="AE319" s="15" t="s">
        <v>203</v>
      </c>
      <c r="AF319" s="15" t="s">
        <v>149</v>
      </c>
      <c r="AG319" s="15" t="s">
        <v>149</v>
      </c>
      <c r="AH319" s="15" t="s">
        <v>203</v>
      </c>
      <c r="AI319" s="15" t="s">
        <v>506</v>
      </c>
      <c r="AJ319" s="15" t="s">
        <v>203</v>
      </c>
      <c r="AK319" s="15" t="s">
        <v>149</v>
      </c>
      <c r="AL319" s="15" t="s">
        <v>149</v>
      </c>
      <c r="AM319" s="15" t="s">
        <v>203</v>
      </c>
      <c r="AN319" s="15" t="s">
        <v>203</v>
      </c>
      <c r="AO319" s="15" t="s">
        <v>203</v>
      </c>
      <c r="AP319" s="15" t="s">
        <v>203</v>
      </c>
      <c r="AQ319" s="15" t="s">
        <v>1354</v>
      </c>
      <c r="AR319" s="15" t="s">
        <v>203</v>
      </c>
      <c r="AS319" s="15" t="s">
        <v>1354</v>
      </c>
      <c r="AT319" s="15" t="s">
        <v>148</v>
      </c>
      <c r="AU319" s="15" t="s">
        <v>148</v>
      </c>
      <c r="AV319" s="15" t="s">
        <v>1120</v>
      </c>
      <c r="AW319" s="15" t="s">
        <v>506</v>
      </c>
      <c r="AX319" s="15" t="s">
        <v>1120</v>
      </c>
      <c r="AY319" s="15" t="s">
        <v>160</v>
      </c>
      <c r="AZ319" s="15" t="s">
        <v>1120</v>
      </c>
      <c r="BA319" s="15" t="s">
        <v>1354</v>
      </c>
      <c r="BB319" s="15" t="s">
        <v>148</v>
      </c>
      <c r="BC319" s="51" t="s">
        <v>149</v>
      </c>
      <c r="BD319" s="15" t="s">
        <v>1120</v>
      </c>
      <c r="BE319" s="15" t="s">
        <v>203</v>
      </c>
      <c r="BF319" s="15" t="s">
        <v>203</v>
      </c>
      <c r="BG319" s="15" t="s">
        <v>149</v>
      </c>
      <c r="BH319" s="15" t="s">
        <v>149</v>
      </c>
      <c r="BI319" s="15" t="s">
        <v>149</v>
      </c>
      <c r="BJ319" s="15" t="s">
        <v>203</v>
      </c>
      <c r="BK319" s="15" t="s">
        <v>1120</v>
      </c>
      <c r="BL319" s="15" t="s">
        <v>1354</v>
      </c>
      <c r="BM319" s="15" t="s">
        <v>1354</v>
      </c>
      <c r="BN319" s="15" t="s">
        <v>506</v>
      </c>
      <c r="BO319" s="15" t="s">
        <v>851</v>
      </c>
      <c r="BP319" s="15" t="s">
        <v>149</v>
      </c>
      <c r="BQ319" s="15" t="s">
        <v>149</v>
      </c>
      <c r="BR319" s="15" t="s">
        <v>1120</v>
      </c>
      <c r="BS319" s="15" t="s">
        <v>1120</v>
      </c>
      <c r="BT319" s="15" t="s">
        <v>149</v>
      </c>
      <c r="BU319" s="15" t="s">
        <v>149</v>
      </c>
      <c r="BV319" s="15" t="s">
        <v>149</v>
      </c>
      <c r="BW319" s="15" t="s">
        <v>149</v>
      </c>
      <c r="BX319" s="15" t="s">
        <v>203</v>
      </c>
      <c r="BY319" s="15" t="s">
        <v>203</v>
      </c>
      <c r="BZ319" s="15" t="s">
        <v>1120</v>
      </c>
      <c r="CA319" s="15" t="s">
        <v>1120</v>
      </c>
      <c r="CB319" s="15" t="s">
        <v>203</v>
      </c>
      <c r="CC319" s="15" t="s">
        <v>203</v>
      </c>
      <c r="CD319" s="15" t="s">
        <v>148</v>
      </c>
      <c r="CE319" s="15" t="s">
        <v>203</v>
      </c>
      <c r="CF319" s="15" t="s">
        <v>203</v>
      </c>
      <c r="CG319" s="15" t="s">
        <v>203</v>
      </c>
      <c r="CH319" s="15" t="s">
        <v>1120</v>
      </c>
      <c r="CI319" s="15" t="s">
        <v>506</v>
      </c>
      <c r="CJ319" s="15" t="s">
        <v>148</v>
      </c>
      <c r="CK319" s="15" t="s">
        <v>148</v>
      </c>
      <c r="CL319" s="15" t="s">
        <v>203</v>
      </c>
      <c r="CM319" s="15" t="s">
        <v>148</v>
      </c>
      <c r="CN319" s="15" t="s">
        <v>148</v>
      </c>
      <c r="CO319" s="15" t="s">
        <v>148</v>
      </c>
      <c r="CP319" s="15" t="s">
        <v>148</v>
      </c>
      <c r="CQ319" s="15" t="s">
        <v>148</v>
      </c>
      <c r="CR319" s="15" t="s">
        <v>203</v>
      </c>
      <c r="CS319" s="15" t="s">
        <v>506</v>
      </c>
      <c r="CT319" s="15" t="s">
        <v>203</v>
      </c>
      <c r="CU319" s="15" t="s">
        <v>203</v>
      </c>
      <c r="CV319" s="15" t="s">
        <v>148</v>
      </c>
      <c r="CW319" s="15" t="s">
        <v>1120</v>
      </c>
      <c r="CX319" s="15" t="s">
        <v>148</v>
      </c>
      <c r="CY319" s="15" t="s">
        <v>149</v>
      </c>
      <c r="CZ319" s="15" t="s">
        <v>149</v>
      </c>
      <c r="DA319" s="15" t="s">
        <v>149</v>
      </c>
      <c r="DB319" s="15" t="s">
        <v>149</v>
      </c>
      <c r="DC319" s="15" t="s">
        <v>149</v>
      </c>
      <c r="DD319" s="15" t="s">
        <v>149</v>
      </c>
      <c r="DE319" s="15" t="s">
        <v>203</v>
      </c>
      <c r="DF319" s="15" t="s">
        <v>1354</v>
      </c>
      <c r="DG319" s="15" t="s">
        <v>1120</v>
      </c>
      <c r="DH319" s="15" t="s">
        <v>1120</v>
      </c>
      <c r="DI319" s="15" t="s">
        <v>203</v>
      </c>
      <c r="DJ319" s="15" t="s">
        <v>1120</v>
      </c>
      <c r="DK319" s="15" t="s">
        <v>1354</v>
      </c>
      <c r="DL319" s="15" t="s">
        <v>1120</v>
      </c>
      <c r="DM319" s="15" t="s">
        <v>203</v>
      </c>
      <c r="DN319" s="15" t="s">
        <v>1120</v>
      </c>
      <c r="DO319" s="15" t="s">
        <v>1120</v>
      </c>
      <c r="DP319" s="15" t="s">
        <v>1120</v>
      </c>
      <c r="DQ319" s="15" t="s">
        <v>1120</v>
      </c>
      <c r="DR319" s="15" t="s">
        <v>506</v>
      </c>
      <c r="DS319" s="15" t="s">
        <v>1120</v>
      </c>
      <c r="DT319" s="15" t="s">
        <v>1120</v>
      </c>
      <c r="DU319" s="15" t="s">
        <v>1120</v>
      </c>
      <c r="DV319" s="15" t="s">
        <v>203</v>
      </c>
      <c r="DW319" s="15" t="s">
        <v>149</v>
      </c>
      <c r="DX319" s="15" t="s">
        <v>149</v>
      </c>
      <c r="DY319" s="15" t="s">
        <v>149</v>
      </c>
      <c r="DZ319" s="15" t="s">
        <v>1120</v>
      </c>
      <c r="EA319" s="15" t="s">
        <v>506</v>
      </c>
      <c r="EB319" s="15" t="s">
        <v>1120</v>
      </c>
      <c r="EC319" s="15" t="s">
        <v>1354</v>
      </c>
      <c r="ED319" s="15" t="s">
        <v>1120</v>
      </c>
      <c r="EE319" s="15" t="s">
        <v>1120</v>
      </c>
      <c r="EF319" s="15" t="s">
        <v>149</v>
      </c>
      <c r="EG319" s="15" t="s">
        <v>149</v>
      </c>
      <c r="EH319" s="15" t="s">
        <v>934</v>
      </c>
      <c r="EI319" s="15" t="s">
        <v>932</v>
      </c>
      <c r="EJ319" s="15" t="s">
        <v>851</v>
      </c>
      <c r="EK319" s="15" t="s">
        <v>1355</v>
      </c>
      <c r="EL319" s="15" t="s">
        <v>1356</v>
      </c>
      <c r="EM319" s="15" t="s">
        <v>1357</v>
      </c>
      <c r="EN319" s="15" t="s">
        <v>1358</v>
      </c>
      <c r="EO319" s="15" t="s">
        <v>1359</v>
      </c>
      <c r="EP319" s="15" t="s">
        <v>1360</v>
      </c>
      <c r="EQ319" s="15" t="s">
        <v>1361</v>
      </c>
      <c r="ER319" s="15" t="s">
        <v>1362</v>
      </c>
      <c r="ES319" s="15" t="s">
        <v>923</v>
      </c>
      <c r="ET319" s="15"/>
      <c r="EU319" s="15"/>
      <c r="EV319" s="15"/>
      <c r="EW319" s="15"/>
      <c r="EX319" s="15"/>
      <c r="EY319" s="15"/>
      <c r="EZ319" s="15"/>
      <c r="FA319" s="15"/>
      <c r="FB319" s="15"/>
      <c r="FC319" s="15"/>
      <c r="FD319" s="15"/>
      <c r="FE319" s="15"/>
      <c r="FF319" s="15"/>
      <c r="FG319" s="15"/>
      <c r="FH319" s="15"/>
      <c r="FI319" s="15"/>
      <c r="FJ319" s="15"/>
      <c r="FK319" s="15"/>
      <c r="FL319" s="15"/>
      <c r="FM319" s="15"/>
      <c r="FN319" s="15"/>
      <c r="FO319" s="15"/>
      <c r="FP319" s="15"/>
      <c r="FQ319" s="15"/>
      <c r="FR319" s="15"/>
      <c r="FS319" s="15"/>
      <c r="FT319" s="15"/>
      <c r="FU319" s="15"/>
      <c r="FV319" s="15"/>
      <c r="FW319" s="15"/>
      <c r="FX319" s="15"/>
      <c r="FY319" s="15"/>
      <c r="FZ319" s="15"/>
      <c r="GA319" s="15"/>
      <c r="GB319" s="15"/>
      <c r="GC319" s="15"/>
      <c r="GD319" s="15"/>
      <c r="GE319" s="15"/>
      <c r="GF319" s="15"/>
      <c r="GG319" s="15"/>
      <c r="GH319" s="15"/>
      <c r="GI319" s="15"/>
      <c r="GJ319" s="15"/>
      <c r="GK319" s="15"/>
      <c r="GL319" s="15"/>
      <c r="GM319" s="15"/>
      <c r="GN319" s="15"/>
      <c r="GO319" s="15"/>
      <c r="GP319" s="15"/>
      <c r="GQ319" s="15"/>
      <c r="GR319" s="15"/>
      <c r="GS319" s="15"/>
      <c r="GT319" s="15"/>
      <c r="GU319" s="15"/>
      <c r="GV319" s="15"/>
      <c r="GW319" s="15"/>
      <c r="GX319" s="15"/>
      <c r="GY319" s="15"/>
      <c r="GZ319" s="15"/>
      <c r="HA319" s="15"/>
      <c r="HB319" s="15"/>
      <c r="HC319" s="15"/>
      <c r="HD319" s="15"/>
      <c r="HE319" s="15"/>
      <c r="HF319" s="15"/>
      <c r="HG319" s="15"/>
      <c r="HH319" s="15"/>
      <c r="HI319" s="15"/>
      <c r="HJ319" s="15"/>
      <c r="HK319" s="15"/>
      <c r="HL319" s="15"/>
      <c r="HM319" s="15"/>
      <c r="HN319" s="15"/>
      <c r="HO319" s="15"/>
      <c r="HP319" s="15"/>
      <c r="HQ319" s="15"/>
      <c r="HR319" s="15"/>
      <c r="HS319" s="15"/>
      <c r="HT319" s="15"/>
      <c r="HU319" s="15"/>
      <c r="HV319" s="15"/>
      <c r="HW319" s="15"/>
      <c r="HX319" s="15"/>
      <c r="HY319" s="15"/>
      <c r="HZ319" s="15"/>
    </row>
    <row r="320" spans="1:234" s="25" customFormat="1" ht="22.5" customHeight="1" x14ac:dyDescent="0.35">
      <c r="A320" s="29">
        <v>318</v>
      </c>
      <c r="B320" s="15" t="s">
        <v>2285</v>
      </c>
      <c r="C320" s="20" t="s">
        <v>1364</v>
      </c>
      <c r="D320" s="15" t="s">
        <v>368</v>
      </c>
      <c r="E320" s="15" t="s">
        <v>1341</v>
      </c>
      <c r="F320" s="15">
        <v>65</v>
      </c>
      <c r="G320" s="15">
        <v>2</v>
      </c>
      <c r="H320" s="15" t="s">
        <v>157</v>
      </c>
      <c r="I320" s="15" t="s">
        <v>210</v>
      </c>
      <c r="J320" s="42">
        <v>3500000</v>
      </c>
      <c r="K320" s="42">
        <v>2500000</v>
      </c>
      <c r="L320" s="15" t="s">
        <v>318</v>
      </c>
      <c r="M320" s="15" t="s">
        <v>147</v>
      </c>
      <c r="N320" s="15">
        <v>135</v>
      </c>
      <c r="O320" s="15" t="s">
        <v>519</v>
      </c>
      <c r="P320" s="15">
        <v>15</v>
      </c>
      <c r="Q320" s="15" t="s">
        <v>827</v>
      </c>
      <c r="R320" s="15" t="s">
        <v>149</v>
      </c>
      <c r="S320" s="15" t="s">
        <v>851</v>
      </c>
      <c r="T320" s="15" t="s">
        <v>149</v>
      </c>
      <c r="U320" s="15" t="s">
        <v>851</v>
      </c>
      <c r="V320" s="15" t="s">
        <v>149</v>
      </c>
      <c r="W320" s="15" t="s">
        <v>149</v>
      </c>
      <c r="X320" s="15" t="s">
        <v>149</v>
      </c>
      <c r="Y320" s="15" t="s">
        <v>149</v>
      </c>
      <c r="Z320" s="15" t="s">
        <v>149</v>
      </c>
      <c r="AA320" s="15" t="s">
        <v>149</v>
      </c>
      <c r="AB320" s="15" t="s">
        <v>149</v>
      </c>
      <c r="AC320" s="15" t="s">
        <v>149</v>
      </c>
      <c r="AD320" s="15" t="s">
        <v>149</v>
      </c>
      <c r="AE320" s="15" t="s">
        <v>851</v>
      </c>
      <c r="AF320" s="15" t="s">
        <v>851</v>
      </c>
      <c r="AG320" s="15" t="s">
        <v>149</v>
      </c>
      <c r="AH320" s="15" t="s">
        <v>851</v>
      </c>
      <c r="AI320" s="15" t="s">
        <v>851</v>
      </c>
      <c r="AJ320" s="15" t="s">
        <v>851</v>
      </c>
      <c r="AK320" s="15" t="s">
        <v>851</v>
      </c>
      <c r="AL320" s="15" t="s">
        <v>149</v>
      </c>
      <c r="AM320" s="15" t="s">
        <v>851</v>
      </c>
      <c r="AN320" s="15" t="s">
        <v>851</v>
      </c>
      <c r="AO320" s="15" t="s">
        <v>851</v>
      </c>
      <c r="AP320" s="15" t="s">
        <v>851</v>
      </c>
      <c r="AQ320" s="15" t="s">
        <v>149</v>
      </c>
      <c r="AR320" s="15" t="s">
        <v>149</v>
      </c>
      <c r="AS320" s="15" t="s">
        <v>149</v>
      </c>
      <c r="AT320" s="15" t="s">
        <v>149</v>
      </c>
      <c r="AU320" s="15" t="s">
        <v>149</v>
      </c>
      <c r="AV320" s="15" t="s">
        <v>149</v>
      </c>
      <c r="AW320" s="15" t="s">
        <v>149</v>
      </c>
      <c r="AX320" s="15" t="s">
        <v>149</v>
      </c>
      <c r="AY320" s="15" t="s">
        <v>149</v>
      </c>
      <c r="AZ320" s="15" t="s">
        <v>149</v>
      </c>
      <c r="BA320" s="15" t="s">
        <v>149</v>
      </c>
      <c r="BB320" s="15" t="s">
        <v>149</v>
      </c>
      <c r="BC320" s="51" t="s">
        <v>149</v>
      </c>
      <c r="BD320" s="15" t="s">
        <v>149</v>
      </c>
      <c r="BE320" s="15" t="s">
        <v>149</v>
      </c>
      <c r="BF320" s="15" t="s">
        <v>149</v>
      </c>
      <c r="BG320" s="15" t="s">
        <v>149</v>
      </c>
      <c r="BH320" s="15" t="s">
        <v>149</v>
      </c>
      <c r="BI320" s="15" t="s">
        <v>149</v>
      </c>
      <c r="BJ320" s="15" t="s">
        <v>149</v>
      </c>
      <c r="BK320" s="15" t="s">
        <v>149</v>
      </c>
      <c r="BL320" s="15" t="s">
        <v>203</v>
      </c>
      <c r="BM320" s="15" t="s">
        <v>1120</v>
      </c>
      <c r="BN320" s="15" t="s">
        <v>932</v>
      </c>
      <c r="BO320" s="15" t="s">
        <v>632</v>
      </c>
      <c r="BP320" s="15" t="s">
        <v>150</v>
      </c>
      <c r="BQ320" s="15" t="s">
        <v>150</v>
      </c>
      <c r="BR320" s="15" t="s">
        <v>150</v>
      </c>
      <c r="BS320" s="15" t="s">
        <v>933</v>
      </c>
      <c r="BT320" s="15" t="s">
        <v>149</v>
      </c>
      <c r="BU320" s="15" t="s">
        <v>149</v>
      </c>
      <c r="BV320" s="15" t="s">
        <v>149</v>
      </c>
      <c r="BW320" s="15" t="s">
        <v>149</v>
      </c>
      <c r="BX320" s="15" t="s">
        <v>149</v>
      </c>
      <c r="BY320" s="15" t="s">
        <v>149</v>
      </c>
      <c r="BZ320" s="15" t="s">
        <v>149</v>
      </c>
      <c r="CA320" s="15" t="s">
        <v>149</v>
      </c>
      <c r="CB320" s="15" t="s">
        <v>149</v>
      </c>
      <c r="CC320" s="15" t="s">
        <v>149</v>
      </c>
      <c r="CD320" s="15" t="s">
        <v>149</v>
      </c>
      <c r="CE320" s="15" t="s">
        <v>149</v>
      </c>
      <c r="CF320" s="15" t="s">
        <v>149</v>
      </c>
      <c r="CG320" s="15" t="s">
        <v>149</v>
      </c>
      <c r="CH320" s="15" t="s">
        <v>149</v>
      </c>
      <c r="CI320" s="15" t="s">
        <v>149</v>
      </c>
      <c r="CJ320" s="15" t="s">
        <v>149</v>
      </c>
      <c r="CK320" s="15" t="s">
        <v>149</v>
      </c>
      <c r="CL320" s="15" t="s">
        <v>149</v>
      </c>
      <c r="CM320" s="15" t="s">
        <v>149</v>
      </c>
      <c r="CN320" s="15" t="s">
        <v>149</v>
      </c>
      <c r="CO320" s="15" t="s">
        <v>149</v>
      </c>
      <c r="CP320" s="15" t="s">
        <v>149</v>
      </c>
      <c r="CQ320" s="15" t="s">
        <v>149</v>
      </c>
      <c r="CR320" s="15" t="s">
        <v>149</v>
      </c>
      <c r="CS320" s="15" t="s">
        <v>149</v>
      </c>
      <c r="CT320" s="15" t="s">
        <v>149</v>
      </c>
      <c r="CU320" s="15" t="s">
        <v>149</v>
      </c>
      <c r="CV320" s="15" t="s">
        <v>149</v>
      </c>
      <c r="CW320" s="15" t="s">
        <v>149</v>
      </c>
      <c r="CX320" s="15" t="s">
        <v>149</v>
      </c>
      <c r="CY320" s="15" t="s">
        <v>149</v>
      </c>
      <c r="CZ320" s="15" t="s">
        <v>149</v>
      </c>
      <c r="DA320" s="15" t="s">
        <v>149</v>
      </c>
      <c r="DB320" s="15" t="s">
        <v>149</v>
      </c>
      <c r="DC320" s="15" t="s">
        <v>149</v>
      </c>
      <c r="DD320" s="15" t="s">
        <v>149</v>
      </c>
      <c r="DE320" s="15" t="s">
        <v>149</v>
      </c>
      <c r="DF320" s="15" t="s">
        <v>149</v>
      </c>
      <c r="DG320" s="15" t="s">
        <v>149</v>
      </c>
      <c r="DH320" s="15" t="s">
        <v>149</v>
      </c>
      <c r="DI320" s="15" t="s">
        <v>149</v>
      </c>
      <c r="DJ320" s="15" t="s">
        <v>149</v>
      </c>
      <c r="DK320" s="15" t="s">
        <v>149</v>
      </c>
      <c r="DL320" s="15" t="s">
        <v>149</v>
      </c>
      <c r="DM320" s="15" t="s">
        <v>149</v>
      </c>
      <c r="DN320" s="15" t="s">
        <v>149</v>
      </c>
      <c r="DO320" s="15" t="s">
        <v>149</v>
      </c>
      <c r="DP320" s="15" t="s">
        <v>149</v>
      </c>
      <c r="DQ320" s="15" t="s">
        <v>149</v>
      </c>
      <c r="DR320" s="15" t="s">
        <v>149</v>
      </c>
      <c r="DS320" s="15" t="s">
        <v>149</v>
      </c>
      <c r="DT320" s="15" t="s">
        <v>149</v>
      </c>
      <c r="DU320" s="15" t="s">
        <v>149</v>
      </c>
      <c r="DV320" s="15" t="s">
        <v>149</v>
      </c>
      <c r="DW320" s="15" t="s">
        <v>149</v>
      </c>
      <c r="DX320" s="15" t="s">
        <v>149</v>
      </c>
      <c r="DY320" s="15" t="s">
        <v>149</v>
      </c>
      <c r="DZ320" s="15" t="s">
        <v>149</v>
      </c>
      <c r="EA320" s="15" t="s">
        <v>149</v>
      </c>
      <c r="EB320" s="15" t="s">
        <v>149</v>
      </c>
      <c r="EC320" s="15" t="s">
        <v>149</v>
      </c>
      <c r="ED320" s="15" t="s">
        <v>149</v>
      </c>
      <c r="EE320" s="15" t="s">
        <v>149</v>
      </c>
      <c r="EF320" s="15" t="s">
        <v>149</v>
      </c>
      <c r="EG320" s="15" t="s">
        <v>149</v>
      </c>
      <c r="EH320" s="15" t="s">
        <v>149</v>
      </c>
      <c r="EI320" s="15" t="s">
        <v>149</v>
      </c>
      <c r="EJ320" s="15" t="s">
        <v>851</v>
      </c>
      <c r="EK320" s="15" t="s">
        <v>149</v>
      </c>
      <c r="EL320" s="15" t="s">
        <v>1365</v>
      </c>
      <c r="EM320" s="15" t="s">
        <v>923</v>
      </c>
      <c r="EN320" s="15" t="s">
        <v>1366</v>
      </c>
      <c r="EO320" s="15" t="s">
        <v>1367</v>
      </c>
      <c r="EP320" s="15" t="s">
        <v>1368</v>
      </c>
      <c r="EQ320" s="15" t="s">
        <v>1369</v>
      </c>
      <c r="ER320" s="15" t="s">
        <v>1370</v>
      </c>
      <c r="ES320" s="15" t="s">
        <v>923</v>
      </c>
      <c r="ET320" s="15"/>
      <c r="EU320" s="15"/>
      <c r="EV320" s="15"/>
      <c r="EW320" s="15"/>
      <c r="EX320" s="15"/>
      <c r="EY320" s="15"/>
      <c r="EZ320" s="15"/>
      <c r="FA320" s="15"/>
      <c r="FB320" s="15"/>
      <c r="FC320" s="15"/>
      <c r="FD320" s="15"/>
      <c r="FE320" s="15"/>
      <c r="FF320" s="15"/>
      <c r="FG320" s="15"/>
      <c r="FH320" s="15"/>
      <c r="FI320" s="15"/>
      <c r="FJ320" s="15"/>
      <c r="FK320" s="15"/>
      <c r="FL320" s="15"/>
      <c r="FM320" s="15"/>
      <c r="FN320" s="15"/>
      <c r="FO320" s="15"/>
      <c r="FP320" s="15"/>
      <c r="FQ320" s="15"/>
      <c r="FR320" s="15"/>
      <c r="FS320" s="15"/>
      <c r="FT320" s="15"/>
      <c r="FU320" s="15"/>
      <c r="FV320" s="15"/>
      <c r="FW320" s="15"/>
      <c r="FX320" s="15"/>
      <c r="FY320" s="15"/>
      <c r="FZ320" s="15"/>
      <c r="GA320" s="15"/>
      <c r="GB320" s="15"/>
      <c r="GC320" s="15"/>
      <c r="GD320" s="15"/>
      <c r="GE320" s="15"/>
      <c r="GF320" s="15"/>
      <c r="GG320" s="15"/>
      <c r="GH320" s="15"/>
      <c r="GI320" s="15"/>
      <c r="GJ320" s="15"/>
      <c r="GK320" s="15"/>
      <c r="GL320" s="15"/>
      <c r="GM320" s="15"/>
      <c r="GN320" s="15"/>
      <c r="GO320" s="15"/>
      <c r="GP320" s="15"/>
      <c r="GQ320" s="15"/>
      <c r="GR320" s="15"/>
      <c r="GS320" s="15"/>
      <c r="GT320" s="15"/>
      <c r="GU320" s="15"/>
      <c r="GV320" s="15"/>
      <c r="GW320" s="15"/>
      <c r="GX320" s="15"/>
      <c r="GY320" s="15"/>
      <c r="GZ320" s="15"/>
      <c r="HA320" s="15"/>
      <c r="HB320" s="15"/>
      <c r="HC320" s="15"/>
      <c r="HD320" s="15"/>
      <c r="HE320" s="15"/>
      <c r="HF320" s="15"/>
      <c r="HG320" s="15"/>
      <c r="HH320" s="15"/>
      <c r="HI320" s="15"/>
      <c r="HJ320" s="15"/>
      <c r="HK320" s="15"/>
      <c r="HL320" s="15"/>
      <c r="HM320" s="15"/>
      <c r="HN320" s="15"/>
      <c r="HO320" s="15"/>
      <c r="HP320" s="15"/>
      <c r="HQ320" s="15"/>
      <c r="HR320" s="15"/>
      <c r="HS320" s="15"/>
      <c r="HT320" s="15"/>
      <c r="HU320" s="15"/>
      <c r="HV320" s="15"/>
      <c r="HW320" s="15"/>
      <c r="HX320" s="15"/>
      <c r="HY320" s="15"/>
      <c r="HZ320" s="15"/>
    </row>
    <row r="321" spans="1:234" s="25" customFormat="1" ht="22.5" customHeight="1" x14ac:dyDescent="0.35">
      <c r="A321" s="29">
        <v>319</v>
      </c>
      <c r="B321" s="15" t="s">
        <v>2286</v>
      </c>
      <c r="C321" s="20" t="s">
        <v>1318</v>
      </c>
      <c r="D321" s="15" t="s">
        <v>353</v>
      </c>
      <c r="E321" s="15"/>
      <c r="F321" s="15">
        <v>48</v>
      </c>
      <c r="G321" s="15">
        <v>5</v>
      </c>
      <c r="H321" s="15" t="s">
        <v>157</v>
      </c>
      <c r="I321" s="15" t="s">
        <v>172</v>
      </c>
      <c r="J321" s="42">
        <v>5000000</v>
      </c>
      <c r="K321" s="42">
        <v>3500000</v>
      </c>
      <c r="L321" s="15" t="s">
        <v>1095</v>
      </c>
      <c r="M321" s="15" t="s">
        <v>147</v>
      </c>
      <c r="N321" s="15">
        <v>400</v>
      </c>
      <c r="O321" s="15" t="s">
        <v>1353</v>
      </c>
      <c r="P321" s="15">
        <v>5</v>
      </c>
      <c r="Q321" s="15"/>
      <c r="R321" s="15" t="s">
        <v>149</v>
      </c>
      <c r="S321" s="15" t="s">
        <v>149</v>
      </c>
      <c r="T321" s="15" t="s">
        <v>149</v>
      </c>
      <c r="U321" s="15" t="s">
        <v>149</v>
      </c>
      <c r="V321" s="15" t="s">
        <v>149</v>
      </c>
      <c r="W321" s="15" t="s">
        <v>149</v>
      </c>
      <c r="X321" s="15" t="s">
        <v>149</v>
      </c>
      <c r="Y321" s="15" t="s">
        <v>149</v>
      </c>
      <c r="Z321" s="15" t="s">
        <v>149</v>
      </c>
      <c r="AA321" s="15" t="s">
        <v>149</v>
      </c>
      <c r="AB321" s="15" t="s">
        <v>149</v>
      </c>
      <c r="AC321" s="15" t="s">
        <v>149</v>
      </c>
      <c r="AD321" s="15" t="s">
        <v>149</v>
      </c>
      <c r="AE321" s="15" t="s">
        <v>149</v>
      </c>
      <c r="AF321" s="15" t="s">
        <v>149</v>
      </c>
      <c r="AG321" s="15" t="s">
        <v>149</v>
      </c>
      <c r="AH321" s="15" t="s">
        <v>149</v>
      </c>
      <c r="AI321" s="15" t="s">
        <v>149</v>
      </c>
      <c r="AJ321" s="15" t="s">
        <v>149</v>
      </c>
      <c r="AK321" s="15" t="s">
        <v>149</v>
      </c>
      <c r="AL321" s="15" t="s">
        <v>149</v>
      </c>
      <c r="AM321" s="15" t="s">
        <v>149</v>
      </c>
      <c r="AN321" s="15" t="s">
        <v>149</v>
      </c>
      <c r="AO321" s="15" t="s">
        <v>149</v>
      </c>
      <c r="AP321" s="15" t="s">
        <v>149</v>
      </c>
      <c r="AQ321" s="15" t="s">
        <v>149</v>
      </c>
      <c r="AR321" s="15" t="s">
        <v>149</v>
      </c>
      <c r="AS321" s="15" t="s">
        <v>149</v>
      </c>
      <c r="AT321" s="15" t="s">
        <v>149</v>
      </c>
      <c r="AU321" s="15" t="s">
        <v>149</v>
      </c>
      <c r="AV321" s="15" t="s">
        <v>149</v>
      </c>
      <c r="AW321" s="15" t="s">
        <v>149</v>
      </c>
      <c r="AX321" s="15" t="s">
        <v>149</v>
      </c>
      <c r="AY321" s="15" t="s">
        <v>149</v>
      </c>
      <c r="AZ321" s="15" t="s">
        <v>149</v>
      </c>
      <c r="BA321" s="15" t="s">
        <v>149</v>
      </c>
      <c r="BB321" s="15" t="s">
        <v>149</v>
      </c>
      <c r="BC321" s="51" t="s">
        <v>149</v>
      </c>
      <c r="BD321" s="15" t="s">
        <v>149</v>
      </c>
      <c r="BE321" s="15" t="s">
        <v>149</v>
      </c>
      <c r="BF321" s="15" t="s">
        <v>149</v>
      </c>
      <c r="BG321" s="15" t="s">
        <v>149</v>
      </c>
      <c r="BH321" s="15" t="s">
        <v>149</v>
      </c>
      <c r="BI321" s="15" t="s">
        <v>149</v>
      </c>
      <c r="BJ321" s="15" t="s">
        <v>149</v>
      </c>
      <c r="BK321" s="15" t="s">
        <v>149</v>
      </c>
      <c r="BL321" s="15" t="s">
        <v>149</v>
      </c>
      <c r="BM321" s="15" t="s">
        <v>149</v>
      </c>
      <c r="BN321" s="15" t="s">
        <v>149</v>
      </c>
      <c r="BO321" s="15" t="s">
        <v>149</v>
      </c>
      <c r="BP321" s="15" t="s">
        <v>149</v>
      </c>
      <c r="BQ321" s="15" t="s">
        <v>149</v>
      </c>
      <c r="BR321" s="15" t="s">
        <v>149</v>
      </c>
      <c r="BS321" s="15" t="s">
        <v>149</v>
      </c>
      <c r="BT321" s="15" t="s">
        <v>149</v>
      </c>
      <c r="BU321" s="15" t="s">
        <v>149</v>
      </c>
      <c r="BV321" s="15" t="s">
        <v>149</v>
      </c>
      <c r="BW321" s="15" t="s">
        <v>149</v>
      </c>
      <c r="BX321" s="15" t="s">
        <v>149</v>
      </c>
      <c r="BY321" s="15" t="s">
        <v>149</v>
      </c>
      <c r="BZ321" s="15" t="s">
        <v>149</v>
      </c>
      <c r="CA321" s="15" t="s">
        <v>149</v>
      </c>
      <c r="CB321" s="15" t="s">
        <v>149</v>
      </c>
      <c r="CC321" s="15" t="s">
        <v>149</v>
      </c>
      <c r="CD321" s="15" t="s">
        <v>149</v>
      </c>
      <c r="CE321" s="15" t="s">
        <v>149</v>
      </c>
      <c r="CF321" s="15" t="s">
        <v>149</v>
      </c>
      <c r="CG321" s="15" t="s">
        <v>149</v>
      </c>
      <c r="CH321" s="15" t="s">
        <v>149</v>
      </c>
      <c r="CI321" s="15" t="s">
        <v>149</v>
      </c>
      <c r="CJ321" s="15" t="s">
        <v>149</v>
      </c>
      <c r="CK321" s="15" t="s">
        <v>149</v>
      </c>
      <c r="CL321" s="15" t="s">
        <v>149</v>
      </c>
      <c r="CM321" s="15" t="s">
        <v>149</v>
      </c>
      <c r="CN321" s="15" t="s">
        <v>149</v>
      </c>
      <c r="CO321" s="15" t="s">
        <v>149</v>
      </c>
      <c r="CP321" s="15" t="s">
        <v>149</v>
      </c>
      <c r="CQ321" s="15" t="s">
        <v>149</v>
      </c>
      <c r="CR321" s="15" t="s">
        <v>149</v>
      </c>
      <c r="CS321" s="15" t="s">
        <v>149</v>
      </c>
      <c r="CT321" s="15" t="s">
        <v>149</v>
      </c>
      <c r="CU321" s="15" t="s">
        <v>149</v>
      </c>
      <c r="CV321" s="15" t="s">
        <v>149</v>
      </c>
      <c r="CW321" s="15" t="s">
        <v>149</v>
      </c>
      <c r="CX321" s="15" t="s">
        <v>149</v>
      </c>
      <c r="CY321" s="15" t="s">
        <v>149</v>
      </c>
      <c r="CZ321" s="15" t="s">
        <v>149</v>
      </c>
      <c r="DA321" s="15" t="s">
        <v>149</v>
      </c>
      <c r="DB321" s="15" t="s">
        <v>149</v>
      </c>
      <c r="DC321" s="15" t="s">
        <v>149</v>
      </c>
      <c r="DD321" s="15" t="s">
        <v>149</v>
      </c>
      <c r="DE321" s="15" t="s">
        <v>149</v>
      </c>
      <c r="DF321" s="15" t="s">
        <v>149</v>
      </c>
      <c r="DG321" s="15" t="s">
        <v>149</v>
      </c>
      <c r="DH321" s="15" t="s">
        <v>149</v>
      </c>
      <c r="DI321" s="15" t="s">
        <v>149</v>
      </c>
      <c r="DJ321" s="15" t="s">
        <v>149</v>
      </c>
      <c r="DK321" s="15" t="s">
        <v>149</v>
      </c>
      <c r="DL321" s="15" t="s">
        <v>149</v>
      </c>
      <c r="DM321" s="15" t="s">
        <v>149</v>
      </c>
      <c r="DN321" s="15" t="s">
        <v>149</v>
      </c>
      <c r="DO321" s="15" t="s">
        <v>149</v>
      </c>
      <c r="DP321" s="15" t="s">
        <v>149</v>
      </c>
      <c r="DQ321" s="15" t="s">
        <v>149</v>
      </c>
      <c r="DR321" s="15" t="s">
        <v>149</v>
      </c>
      <c r="DS321" s="15" t="s">
        <v>149</v>
      </c>
      <c r="DT321" s="15" t="s">
        <v>149</v>
      </c>
      <c r="DU321" s="15" t="s">
        <v>149</v>
      </c>
      <c r="DV321" s="15" t="s">
        <v>149</v>
      </c>
      <c r="DW321" s="15" t="s">
        <v>149</v>
      </c>
      <c r="DX321" s="15" t="s">
        <v>149</v>
      </c>
      <c r="DY321" s="15" t="s">
        <v>149</v>
      </c>
      <c r="DZ321" s="15" t="s">
        <v>149</v>
      </c>
      <c r="EA321" s="15" t="s">
        <v>149</v>
      </c>
      <c r="EB321" s="15" t="s">
        <v>149</v>
      </c>
      <c r="EC321" s="15" t="s">
        <v>149</v>
      </c>
      <c r="ED321" s="15" t="s">
        <v>149</v>
      </c>
      <c r="EE321" s="15" t="s">
        <v>149</v>
      </c>
      <c r="EF321" s="15" t="s">
        <v>149</v>
      </c>
      <c r="EG321" s="15" t="s">
        <v>149</v>
      </c>
      <c r="EH321" s="15" t="s">
        <v>149</v>
      </c>
      <c r="EI321" s="15" t="s">
        <v>149</v>
      </c>
      <c r="EJ321" s="15" t="s">
        <v>149</v>
      </c>
      <c r="EK321" s="15" t="s">
        <v>149</v>
      </c>
      <c r="EL321" s="15" t="s">
        <v>1372</v>
      </c>
      <c r="EM321" s="15" t="s">
        <v>751</v>
      </c>
      <c r="EN321" s="15" t="s">
        <v>1373</v>
      </c>
      <c r="EO321" s="15" t="s">
        <v>1374</v>
      </c>
      <c r="EP321" s="15" t="s">
        <v>1375</v>
      </c>
      <c r="EQ321" s="15" t="s">
        <v>1376</v>
      </c>
      <c r="ER321" s="15" t="s">
        <v>1377</v>
      </c>
      <c r="ES321" s="15" t="s">
        <v>923</v>
      </c>
      <c r="ET321" s="15"/>
      <c r="EU321" s="15"/>
      <c r="EV321" s="15"/>
      <c r="EW321" s="15"/>
      <c r="EX321" s="15"/>
      <c r="EY321" s="15"/>
      <c r="EZ321" s="15"/>
      <c r="FA321" s="15"/>
      <c r="FB321" s="15"/>
      <c r="FC321" s="15"/>
      <c r="FD321" s="15"/>
      <c r="FE321" s="15"/>
      <c r="FF321" s="15"/>
      <c r="FG321" s="15"/>
      <c r="FH321" s="15"/>
      <c r="FI321" s="15"/>
      <c r="FJ321" s="15"/>
      <c r="FK321" s="15"/>
      <c r="FL321" s="15"/>
      <c r="FM321" s="15"/>
      <c r="FN321" s="15"/>
      <c r="FO321" s="15"/>
      <c r="FP321" s="15"/>
      <c r="FQ321" s="15"/>
      <c r="FR321" s="15"/>
      <c r="FS321" s="15"/>
      <c r="FT321" s="15"/>
      <c r="FU321" s="15"/>
      <c r="FV321" s="15"/>
      <c r="FW321" s="15"/>
      <c r="FX321" s="15"/>
      <c r="FY321" s="15"/>
      <c r="FZ321" s="15"/>
      <c r="GA321" s="15"/>
      <c r="GB321" s="15"/>
      <c r="GC321" s="15"/>
      <c r="GD321" s="15"/>
      <c r="GE321" s="15"/>
      <c r="GF321" s="15"/>
      <c r="GG321" s="15"/>
      <c r="GH321" s="15"/>
      <c r="GI321" s="15"/>
      <c r="GJ321" s="15"/>
      <c r="GK321" s="15"/>
      <c r="GL321" s="15"/>
      <c r="GM321" s="15"/>
      <c r="GN321" s="15"/>
      <c r="GO321" s="15"/>
      <c r="GP321" s="15"/>
      <c r="GQ321" s="15"/>
      <c r="GR321" s="15"/>
      <c r="GS321" s="15"/>
      <c r="GT321" s="15"/>
      <c r="GU321" s="15"/>
      <c r="GV321" s="15"/>
      <c r="GW321" s="15"/>
      <c r="GX321" s="15"/>
      <c r="GY321" s="15"/>
      <c r="GZ321" s="15"/>
      <c r="HA321" s="15"/>
      <c r="HB321" s="15"/>
      <c r="HC321" s="15"/>
      <c r="HD321" s="15"/>
      <c r="HE321" s="15"/>
      <c r="HF321" s="15"/>
      <c r="HG321" s="15"/>
      <c r="HH321" s="15"/>
      <c r="HI321" s="15"/>
      <c r="HJ321" s="15"/>
      <c r="HK321" s="15"/>
      <c r="HL321" s="15"/>
      <c r="HM321" s="15"/>
      <c r="HN321" s="15"/>
      <c r="HO321" s="15"/>
      <c r="HP321" s="15"/>
      <c r="HQ321" s="15"/>
      <c r="HR321" s="15"/>
      <c r="HS321" s="15"/>
      <c r="HT321" s="15"/>
      <c r="HU321" s="15"/>
      <c r="HV321" s="15"/>
      <c r="HW321" s="15"/>
      <c r="HX321" s="15"/>
      <c r="HY321" s="15"/>
      <c r="HZ321" s="15"/>
    </row>
    <row r="322" spans="1:234" s="25" customFormat="1" ht="22.5" customHeight="1" x14ac:dyDescent="0.35">
      <c r="A322" s="29">
        <v>320</v>
      </c>
      <c r="B322" s="15" t="s">
        <v>2287</v>
      </c>
      <c r="C322" s="20" t="s">
        <v>959</v>
      </c>
      <c r="D322" s="15" t="s">
        <v>353</v>
      </c>
      <c r="E322" s="15" t="s">
        <v>1341</v>
      </c>
      <c r="F322" s="15">
        <v>55</v>
      </c>
      <c r="G322" s="15">
        <v>1</v>
      </c>
      <c r="H322" s="15" t="s">
        <v>157</v>
      </c>
      <c r="I322" s="15" t="s">
        <v>210</v>
      </c>
      <c r="J322" s="42">
        <v>3000000</v>
      </c>
      <c r="K322" s="42">
        <v>2000000</v>
      </c>
      <c r="L322" s="15" t="s">
        <v>1379</v>
      </c>
      <c r="M322" s="15" t="s">
        <v>147</v>
      </c>
      <c r="N322" s="15">
        <v>135</v>
      </c>
      <c r="O322" s="15" t="s">
        <v>519</v>
      </c>
      <c r="P322" s="15">
        <v>15</v>
      </c>
      <c r="Q322" s="15" t="s">
        <v>827</v>
      </c>
      <c r="R322" s="15" t="s">
        <v>851</v>
      </c>
      <c r="S322" s="15" t="s">
        <v>851</v>
      </c>
      <c r="T322" s="15" t="s">
        <v>851</v>
      </c>
      <c r="U322" s="15" t="s">
        <v>851</v>
      </c>
      <c r="V322" s="15" t="s">
        <v>851</v>
      </c>
      <c r="W322" s="15" t="s">
        <v>851</v>
      </c>
      <c r="X322" s="15" t="s">
        <v>851</v>
      </c>
      <c r="Y322" s="15" t="s">
        <v>851</v>
      </c>
      <c r="Z322" s="15" t="s">
        <v>851</v>
      </c>
      <c r="AA322" s="15" t="s">
        <v>851</v>
      </c>
      <c r="AB322" s="15" t="s">
        <v>851</v>
      </c>
      <c r="AC322" s="15" t="s">
        <v>851</v>
      </c>
      <c r="AD322" s="15" t="s">
        <v>851</v>
      </c>
      <c r="AE322" s="15" t="s">
        <v>851</v>
      </c>
      <c r="AF322" s="15" t="s">
        <v>851</v>
      </c>
      <c r="AG322" s="15" t="s">
        <v>851</v>
      </c>
      <c r="AH322" s="15" t="s">
        <v>851</v>
      </c>
      <c r="AI322" s="15" t="s">
        <v>851</v>
      </c>
      <c r="AJ322" s="15" t="s">
        <v>851</v>
      </c>
      <c r="AK322" s="15" t="s">
        <v>851</v>
      </c>
      <c r="AL322" s="15" t="s">
        <v>851</v>
      </c>
      <c r="AM322" s="15" t="s">
        <v>851</v>
      </c>
      <c r="AN322" s="15" t="s">
        <v>851</v>
      </c>
      <c r="AO322" s="15" t="s">
        <v>851</v>
      </c>
      <c r="AP322" s="15" t="s">
        <v>851</v>
      </c>
      <c r="AQ322" s="15" t="s">
        <v>851</v>
      </c>
      <c r="AR322" s="15" t="s">
        <v>851</v>
      </c>
      <c r="AS322" s="15" t="s">
        <v>851</v>
      </c>
      <c r="AT322" s="15" t="s">
        <v>851</v>
      </c>
      <c r="AU322" s="15" t="s">
        <v>851</v>
      </c>
      <c r="AV322" s="15" t="s">
        <v>851</v>
      </c>
      <c r="AW322" s="15" t="s">
        <v>851</v>
      </c>
      <c r="AX322" s="15" t="s">
        <v>851</v>
      </c>
      <c r="AY322" s="15" t="s">
        <v>851</v>
      </c>
      <c r="AZ322" s="15" t="s">
        <v>851</v>
      </c>
      <c r="BA322" s="15" t="s">
        <v>851</v>
      </c>
      <c r="BB322" s="15" t="s">
        <v>851</v>
      </c>
      <c r="BC322" s="51" t="s">
        <v>149</v>
      </c>
      <c r="BD322" s="15" t="s">
        <v>851</v>
      </c>
      <c r="BE322" s="15" t="s">
        <v>851</v>
      </c>
      <c r="BF322" s="15" t="s">
        <v>851</v>
      </c>
      <c r="BG322" s="15" t="s">
        <v>851</v>
      </c>
      <c r="BH322" s="15" t="s">
        <v>851</v>
      </c>
      <c r="BI322" s="15" t="s">
        <v>851</v>
      </c>
      <c r="BJ322" s="15" t="s">
        <v>851</v>
      </c>
      <c r="BK322" s="15" t="s">
        <v>851</v>
      </c>
      <c r="BL322" s="15" t="s">
        <v>851</v>
      </c>
      <c r="BM322" s="15" t="s">
        <v>851</v>
      </c>
      <c r="BN322" s="15" t="s">
        <v>851</v>
      </c>
      <c r="BO322" s="15" t="s">
        <v>851</v>
      </c>
      <c r="BP322" s="15" t="s">
        <v>851</v>
      </c>
      <c r="BQ322" s="15" t="s">
        <v>851</v>
      </c>
      <c r="BR322" s="15" t="s">
        <v>851</v>
      </c>
      <c r="BS322" s="15" t="s">
        <v>851</v>
      </c>
      <c r="BT322" s="15" t="s">
        <v>851</v>
      </c>
      <c r="BU322" s="15" t="s">
        <v>851</v>
      </c>
      <c r="BV322" s="15" t="s">
        <v>851</v>
      </c>
      <c r="BW322" s="15" t="s">
        <v>851</v>
      </c>
      <c r="BX322" s="15" t="s">
        <v>851</v>
      </c>
      <c r="BY322" s="15" t="s">
        <v>851</v>
      </c>
      <c r="BZ322" s="15" t="s">
        <v>851</v>
      </c>
      <c r="CA322" s="15" t="s">
        <v>851</v>
      </c>
      <c r="CB322" s="15" t="s">
        <v>851</v>
      </c>
      <c r="CC322" s="15" t="s">
        <v>851</v>
      </c>
      <c r="CD322" s="15" t="s">
        <v>851</v>
      </c>
      <c r="CE322" s="15" t="s">
        <v>851</v>
      </c>
      <c r="CF322" s="15" t="s">
        <v>851</v>
      </c>
      <c r="CG322" s="15" t="s">
        <v>851</v>
      </c>
      <c r="CH322" s="15" t="s">
        <v>851</v>
      </c>
      <c r="CI322" s="15" t="s">
        <v>851</v>
      </c>
      <c r="CJ322" s="15" t="s">
        <v>851</v>
      </c>
      <c r="CK322" s="15" t="s">
        <v>851</v>
      </c>
      <c r="CL322" s="15" t="s">
        <v>851</v>
      </c>
      <c r="CM322" s="15" t="s">
        <v>851</v>
      </c>
      <c r="CN322" s="15" t="s">
        <v>851</v>
      </c>
      <c r="CO322" s="15" t="s">
        <v>851</v>
      </c>
      <c r="CP322" s="15" t="s">
        <v>851</v>
      </c>
      <c r="CQ322" s="15" t="s">
        <v>851</v>
      </c>
      <c r="CR322" s="15" t="s">
        <v>851</v>
      </c>
      <c r="CS322" s="15" t="s">
        <v>851</v>
      </c>
      <c r="CT322" s="15" t="s">
        <v>851</v>
      </c>
      <c r="CU322" s="15" t="s">
        <v>851</v>
      </c>
      <c r="CV322" s="15" t="s">
        <v>851</v>
      </c>
      <c r="CW322" s="15" t="s">
        <v>851</v>
      </c>
      <c r="CX322" s="15" t="s">
        <v>851</v>
      </c>
      <c r="CY322" s="15" t="s">
        <v>851</v>
      </c>
      <c r="CZ322" s="15" t="s">
        <v>851</v>
      </c>
      <c r="DA322" s="15" t="s">
        <v>851</v>
      </c>
      <c r="DB322" s="15" t="s">
        <v>851</v>
      </c>
      <c r="DC322" s="15" t="s">
        <v>851</v>
      </c>
      <c r="DD322" s="15" t="s">
        <v>851</v>
      </c>
      <c r="DE322" s="15" t="s">
        <v>851</v>
      </c>
      <c r="DF322" s="15" t="s">
        <v>851</v>
      </c>
      <c r="DG322" s="15" t="s">
        <v>851</v>
      </c>
      <c r="DH322" s="15" t="s">
        <v>851</v>
      </c>
      <c r="DI322" s="15" t="s">
        <v>851</v>
      </c>
      <c r="DJ322" s="15" t="s">
        <v>851</v>
      </c>
      <c r="DK322" s="15" t="s">
        <v>851</v>
      </c>
      <c r="DL322" s="15" t="s">
        <v>851</v>
      </c>
      <c r="DM322" s="15" t="s">
        <v>851</v>
      </c>
      <c r="DN322" s="15" t="s">
        <v>851</v>
      </c>
      <c r="DO322" s="15" t="s">
        <v>851</v>
      </c>
      <c r="DP322" s="15" t="s">
        <v>851</v>
      </c>
      <c r="DQ322" s="15" t="s">
        <v>851</v>
      </c>
      <c r="DR322" s="15" t="s">
        <v>851</v>
      </c>
      <c r="DS322" s="15" t="s">
        <v>851</v>
      </c>
      <c r="DT322" s="15" t="s">
        <v>851</v>
      </c>
      <c r="DU322" s="15" t="s">
        <v>851</v>
      </c>
      <c r="DV322" s="15" t="s">
        <v>851</v>
      </c>
      <c r="DW322" s="15" t="s">
        <v>851</v>
      </c>
      <c r="DX322" s="15" t="s">
        <v>851</v>
      </c>
      <c r="DY322" s="15" t="s">
        <v>851</v>
      </c>
      <c r="DZ322" s="15" t="s">
        <v>851</v>
      </c>
      <c r="EA322" s="15" t="s">
        <v>851</v>
      </c>
      <c r="EB322" s="15" t="s">
        <v>851</v>
      </c>
      <c r="EC322" s="15" t="s">
        <v>851</v>
      </c>
      <c r="ED322" s="15" t="s">
        <v>851</v>
      </c>
      <c r="EE322" s="15" t="s">
        <v>851</v>
      </c>
      <c r="EF322" s="15" t="s">
        <v>851</v>
      </c>
      <c r="EG322" s="15" t="s">
        <v>851</v>
      </c>
      <c r="EH322" s="15" t="s">
        <v>851</v>
      </c>
      <c r="EI322" s="15" t="s">
        <v>851</v>
      </c>
      <c r="EJ322" s="15" t="s">
        <v>851</v>
      </c>
      <c r="EK322" s="15" t="s">
        <v>851</v>
      </c>
      <c r="EL322" s="15" t="s">
        <v>1380</v>
      </c>
      <c r="EM322" s="15" t="s">
        <v>1381</v>
      </c>
      <c r="EN322" s="15" t="s">
        <v>1382</v>
      </c>
      <c r="EO322" s="15" t="s">
        <v>1383</v>
      </c>
      <c r="EP322" s="15" t="s">
        <v>1360</v>
      </c>
      <c r="EQ322" s="15" t="s">
        <v>1384</v>
      </c>
      <c r="ER322" s="15" t="s">
        <v>1385</v>
      </c>
      <c r="ES322" s="15" t="s">
        <v>923</v>
      </c>
      <c r="ET322" s="15"/>
      <c r="EU322" s="15"/>
      <c r="EV322" s="15"/>
      <c r="EW322" s="15"/>
      <c r="EX322" s="15"/>
      <c r="EY322" s="15"/>
      <c r="EZ322" s="15"/>
      <c r="FA322" s="15"/>
      <c r="FB322" s="15"/>
      <c r="FC322" s="15"/>
      <c r="FD322" s="15"/>
      <c r="FE322" s="15"/>
      <c r="FF322" s="15"/>
      <c r="FG322" s="15"/>
      <c r="FH322" s="15"/>
      <c r="FI322" s="15"/>
      <c r="FJ322" s="15"/>
      <c r="FK322" s="15"/>
      <c r="FL322" s="15"/>
      <c r="FM322" s="15"/>
      <c r="FN322" s="15"/>
      <c r="FO322" s="15"/>
      <c r="FP322" s="15"/>
      <c r="FQ322" s="15"/>
      <c r="FR322" s="15"/>
      <c r="FS322" s="15"/>
      <c r="FT322" s="15"/>
      <c r="FU322" s="15"/>
      <c r="FV322" s="15"/>
      <c r="FW322" s="15"/>
      <c r="FX322" s="15"/>
      <c r="FY322" s="15"/>
      <c r="FZ322" s="15"/>
      <c r="GA322" s="15"/>
      <c r="GB322" s="15"/>
      <c r="GC322" s="15"/>
      <c r="GD322" s="15"/>
      <c r="GE322" s="15"/>
      <c r="GF322" s="15"/>
      <c r="GG322" s="15"/>
      <c r="GH322" s="15"/>
      <c r="GI322" s="15"/>
      <c r="GJ322" s="15"/>
      <c r="GK322" s="15"/>
      <c r="GL322" s="15"/>
      <c r="GM322" s="15"/>
      <c r="GN322" s="15"/>
      <c r="GO322" s="15"/>
      <c r="GP322" s="15"/>
      <c r="GQ322" s="15"/>
      <c r="GR322" s="15"/>
      <c r="GS322" s="15"/>
      <c r="GT322" s="15"/>
      <c r="GU322" s="15"/>
      <c r="GV322" s="15"/>
      <c r="GW322" s="15"/>
      <c r="GX322" s="15"/>
      <c r="GY322" s="15"/>
      <c r="GZ322" s="15"/>
      <c r="HA322" s="15"/>
      <c r="HB322" s="15"/>
      <c r="HC322" s="15"/>
      <c r="HD322" s="15"/>
      <c r="HE322" s="15"/>
      <c r="HF322" s="15"/>
      <c r="HG322" s="15"/>
      <c r="HH322" s="15"/>
      <c r="HI322" s="15"/>
      <c r="HJ322" s="15"/>
      <c r="HK322" s="15"/>
      <c r="HL322" s="15"/>
      <c r="HM322" s="15"/>
      <c r="HN322" s="15"/>
      <c r="HO322" s="15"/>
      <c r="HP322" s="15"/>
      <c r="HQ322" s="15"/>
      <c r="HR322" s="15"/>
      <c r="HS322" s="15"/>
      <c r="HT322" s="15"/>
      <c r="HU322" s="15"/>
      <c r="HV322" s="15"/>
      <c r="HW322" s="15"/>
      <c r="HX322" s="15"/>
      <c r="HY322" s="15"/>
      <c r="HZ322" s="15"/>
    </row>
    <row r="323" spans="1:234" ht="15.75" customHeight="1" x14ac:dyDescent="0.25"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</row>
    <row r="324" spans="1:234" ht="15.75" customHeight="1" x14ac:dyDescent="0.25"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  <c r="BP324" s="44"/>
      <c r="BQ324" s="44"/>
      <c r="BR324" s="44"/>
      <c r="BS324" s="44"/>
      <c r="BT324" s="44"/>
      <c r="BU324" s="44"/>
      <c r="BV324" s="44"/>
      <c r="BW324" s="44"/>
      <c r="BX324" s="44"/>
      <c r="BY324" s="44"/>
      <c r="BZ324" s="44"/>
      <c r="CA324" s="44"/>
      <c r="CB324" s="44"/>
      <c r="CC324" s="44"/>
      <c r="CD324" s="44"/>
      <c r="CE324" s="44"/>
      <c r="CF324" s="44"/>
      <c r="CG324" s="44"/>
      <c r="CH324" s="44"/>
      <c r="CI324" s="44"/>
      <c r="CJ324" s="44"/>
      <c r="CK324" s="44"/>
      <c r="CL324" s="44"/>
      <c r="CM324" s="44"/>
      <c r="CN324" s="44"/>
      <c r="CO324" s="44"/>
      <c r="CP324" s="44"/>
    </row>
    <row r="325" spans="1:234" ht="15.75" customHeight="1" x14ac:dyDescent="0.25"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  <c r="BP325" s="44"/>
      <c r="BQ325" s="44"/>
      <c r="BR325" s="44"/>
      <c r="BS325" s="44"/>
      <c r="BT325" s="44"/>
      <c r="BU325" s="44"/>
      <c r="BV325" s="44"/>
      <c r="BW325" s="44"/>
      <c r="BX325" s="44"/>
      <c r="BY325" s="44"/>
      <c r="BZ325" s="44"/>
      <c r="CA325" s="44"/>
      <c r="CB325" s="44"/>
      <c r="CC325" s="44"/>
      <c r="CD325" s="44"/>
      <c r="CE325" s="44"/>
      <c r="CF325" s="44"/>
      <c r="CG325" s="44"/>
      <c r="CH325" s="44"/>
      <c r="CI325" s="44"/>
      <c r="CJ325" s="44"/>
      <c r="CK325" s="44"/>
      <c r="CL325" s="44"/>
      <c r="CM325" s="44"/>
      <c r="CN325" s="44"/>
      <c r="CO325" s="44"/>
      <c r="CP325" s="44"/>
    </row>
    <row r="326" spans="1:234" ht="15.75" customHeight="1" x14ac:dyDescent="0.25"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  <c r="BS326" s="44"/>
      <c r="BT326" s="44"/>
      <c r="BU326" s="44"/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/>
      <c r="CP326" s="44"/>
    </row>
    <row r="327" spans="1:234" ht="15.75" customHeight="1" x14ac:dyDescent="0.25"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  <c r="BP327" s="44"/>
      <c r="BQ327" s="44"/>
      <c r="BR327" s="44"/>
      <c r="BS327" s="44"/>
      <c r="BT327" s="44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</row>
    <row r="328" spans="1:234" ht="15.75" customHeight="1" x14ac:dyDescent="0.25"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  <c r="CB328" s="44"/>
      <c r="CC328" s="44"/>
      <c r="CD328" s="44"/>
      <c r="CE328" s="44"/>
      <c r="CF328" s="44"/>
      <c r="CG328" s="44"/>
      <c r="CH328" s="44"/>
      <c r="CI328" s="44"/>
      <c r="CJ328" s="44"/>
      <c r="CK328" s="44"/>
      <c r="CL328" s="44"/>
      <c r="CM328" s="44"/>
      <c r="CN328" s="44"/>
      <c r="CO328" s="44"/>
      <c r="CP328" s="44"/>
    </row>
    <row r="329" spans="1:234" ht="15.75" customHeight="1" x14ac:dyDescent="0.25"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</row>
    <row r="330" spans="1:234" ht="15.75" customHeight="1" x14ac:dyDescent="0.25"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</row>
    <row r="331" spans="1:234" ht="15.75" customHeight="1" x14ac:dyDescent="0.25"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</row>
    <row r="332" spans="1:234" ht="15.75" customHeight="1" x14ac:dyDescent="0.25"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</row>
    <row r="333" spans="1:234" ht="15.75" customHeight="1" x14ac:dyDescent="0.25"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</row>
    <row r="334" spans="1:234" ht="15.75" customHeight="1" x14ac:dyDescent="0.25"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</row>
    <row r="335" spans="1:234" ht="15.75" customHeight="1" x14ac:dyDescent="0.25"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</row>
    <row r="336" spans="1:234" ht="15.75" customHeight="1" x14ac:dyDescent="0.25"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</row>
    <row r="337" spans="2:94" ht="15.75" customHeight="1" x14ac:dyDescent="0.25"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</row>
    <row r="338" spans="2:94" ht="15.75" customHeight="1" x14ac:dyDescent="0.25"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</row>
    <row r="339" spans="2:94" ht="15.75" customHeight="1" x14ac:dyDescent="0.25"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</row>
    <row r="340" spans="2:94" ht="15.75" customHeight="1" x14ac:dyDescent="0.25"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  <c r="BR340" s="44"/>
      <c r="BS340" s="44"/>
      <c r="BT340" s="44"/>
      <c r="BU340" s="44"/>
      <c r="BV340" s="44"/>
      <c r="BW340" s="44"/>
      <c r="BX340" s="44"/>
      <c r="BY340" s="44"/>
      <c r="BZ340" s="44"/>
      <c r="CA340" s="44"/>
      <c r="CB340" s="44"/>
      <c r="CC340" s="44"/>
      <c r="CD340" s="44"/>
      <c r="CE340" s="44"/>
      <c r="CF340" s="44"/>
      <c r="CG340" s="44"/>
      <c r="CH340" s="44"/>
      <c r="CI340" s="44"/>
      <c r="CJ340" s="44"/>
      <c r="CK340" s="44"/>
      <c r="CL340" s="44"/>
      <c r="CM340" s="44"/>
      <c r="CN340" s="44"/>
      <c r="CO340" s="44"/>
      <c r="CP340" s="44"/>
    </row>
    <row r="341" spans="2:94" ht="15.75" customHeight="1" x14ac:dyDescent="0.25"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  <c r="BR341" s="44"/>
      <c r="BS341" s="44"/>
      <c r="BT341" s="44"/>
      <c r="BU341" s="44"/>
      <c r="BV341" s="44"/>
      <c r="BW341" s="44"/>
      <c r="BX341" s="44"/>
      <c r="BY341" s="44"/>
      <c r="BZ341" s="44"/>
      <c r="CA341" s="44"/>
      <c r="CB341" s="44"/>
      <c r="CC341" s="44"/>
      <c r="CD341" s="44"/>
      <c r="CE341" s="44"/>
      <c r="CF341" s="44"/>
      <c r="CG341" s="44"/>
      <c r="CH341" s="44"/>
      <c r="CI341" s="44"/>
      <c r="CJ341" s="44"/>
      <c r="CK341" s="44"/>
      <c r="CL341" s="44"/>
      <c r="CM341" s="44"/>
      <c r="CN341" s="44"/>
      <c r="CO341" s="44"/>
      <c r="CP341" s="44"/>
    </row>
    <row r="342" spans="2:94" ht="15.75" customHeight="1" x14ac:dyDescent="0.25"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  <c r="BP342" s="44"/>
      <c r="BQ342" s="44"/>
      <c r="BR342" s="44"/>
      <c r="BS342" s="44"/>
      <c r="BT342" s="44"/>
      <c r="BU342" s="44"/>
      <c r="BV342" s="44"/>
      <c r="BW342" s="44"/>
      <c r="BX342" s="44"/>
      <c r="BY342" s="44"/>
      <c r="BZ342" s="44"/>
      <c r="CA342" s="44"/>
      <c r="CB342" s="44"/>
      <c r="CC342" s="44"/>
      <c r="CD342" s="44"/>
      <c r="CE342" s="44"/>
      <c r="CF342" s="44"/>
      <c r="CG342" s="44"/>
      <c r="CH342" s="44"/>
      <c r="CI342" s="44"/>
      <c r="CJ342" s="44"/>
      <c r="CK342" s="44"/>
      <c r="CL342" s="44"/>
      <c r="CM342" s="44"/>
      <c r="CN342" s="44"/>
      <c r="CO342" s="44"/>
      <c r="CP342" s="44"/>
    </row>
    <row r="343" spans="2:94" ht="15.75" customHeight="1" x14ac:dyDescent="0.25"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  <c r="BP343" s="44"/>
      <c r="BQ343" s="44"/>
      <c r="BR343" s="44"/>
      <c r="BS343" s="44"/>
      <c r="BT343" s="44"/>
      <c r="BU343" s="44"/>
      <c r="BV343" s="44"/>
      <c r="BW343" s="44"/>
      <c r="BX343" s="44"/>
      <c r="BY343" s="44"/>
      <c r="BZ343" s="44"/>
      <c r="CA343" s="44"/>
      <c r="CB343" s="44"/>
      <c r="CC343" s="44"/>
      <c r="CD343" s="44"/>
      <c r="CE343" s="44"/>
      <c r="CF343" s="44"/>
      <c r="CG343" s="44"/>
      <c r="CH343" s="44"/>
      <c r="CI343" s="44"/>
      <c r="CJ343" s="44"/>
      <c r="CK343" s="44"/>
      <c r="CL343" s="44"/>
      <c r="CM343" s="44"/>
      <c r="CN343" s="44"/>
      <c r="CO343" s="44"/>
      <c r="CP343" s="44"/>
    </row>
    <row r="344" spans="2:94" ht="15.75" customHeight="1" x14ac:dyDescent="0.25"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  <c r="BR344" s="44"/>
      <c r="BS344" s="44"/>
      <c r="BT344" s="44"/>
      <c r="BU344" s="44"/>
      <c r="BV344" s="44"/>
      <c r="BW344" s="44"/>
      <c r="BX344" s="44"/>
      <c r="BY344" s="44"/>
      <c r="BZ344" s="44"/>
      <c r="CA344" s="44"/>
      <c r="CB344" s="44"/>
      <c r="CC344" s="44"/>
      <c r="CD344" s="44"/>
      <c r="CE344" s="44"/>
      <c r="CF344" s="44"/>
      <c r="CG344" s="44"/>
      <c r="CH344" s="44"/>
      <c r="CI344" s="44"/>
      <c r="CJ344" s="44"/>
      <c r="CK344" s="44"/>
      <c r="CL344" s="44"/>
      <c r="CM344" s="44"/>
      <c r="CN344" s="44"/>
      <c r="CO344" s="44"/>
      <c r="CP344" s="44"/>
    </row>
    <row r="345" spans="2:94" ht="15.75" customHeight="1" x14ac:dyDescent="0.25"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  <c r="BP345" s="44"/>
      <c r="BQ345" s="44"/>
      <c r="BR345" s="44"/>
      <c r="BS345" s="44"/>
      <c r="BT345" s="44"/>
      <c r="BU345" s="44"/>
      <c r="BV345" s="44"/>
      <c r="BW345" s="44"/>
      <c r="BX345" s="44"/>
      <c r="BY345" s="44"/>
      <c r="BZ345" s="44"/>
      <c r="CA345" s="44"/>
      <c r="CB345" s="44"/>
      <c r="CC345" s="44"/>
      <c r="CD345" s="44"/>
      <c r="CE345" s="44"/>
      <c r="CF345" s="44"/>
      <c r="CG345" s="44"/>
      <c r="CH345" s="44"/>
      <c r="CI345" s="44"/>
      <c r="CJ345" s="44"/>
      <c r="CK345" s="44"/>
      <c r="CL345" s="44"/>
      <c r="CM345" s="44"/>
      <c r="CN345" s="44"/>
      <c r="CO345" s="44"/>
      <c r="CP345" s="44"/>
    </row>
    <row r="346" spans="2:94" ht="15.75" customHeight="1" x14ac:dyDescent="0.25"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  <c r="BR346" s="44"/>
      <c r="BS346" s="44"/>
      <c r="BT346" s="44"/>
      <c r="BU346" s="44"/>
      <c r="BV346" s="44"/>
      <c r="BW346" s="44"/>
      <c r="BX346" s="44"/>
      <c r="BY346" s="44"/>
      <c r="BZ346" s="44"/>
      <c r="CA346" s="44"/>
      <c r="CB346" s="44"/>
      <c r="CC346" s="44"/>
      <c r="CD346" s="44"/>
      <c r="CE346" s="44"/>
      <c r="CF346" s="44"/>
      <c r="CG346" s="44"/>
      <c r="CH346" s="44"/>
      <c r="CI346" s="44"/>
      <c r="CJ346" s="44"/>
      <c r="CK346" s="44"/>
      <c r="CL346" s="44"/>
      <c r="CM346" s="44"/>
      <c r="CN346" s="44"/>
      <c r="CO346" s="44"/>
      <c r="CP346" s="44"/>
    </row>
    <row r="347" spans="2:94" ht="15.75" customHeight="1" x14ac:dyDescent="0.25"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  <c r="BP347" s="44"/>
      <c r="BQ347" s="44"/>
      <c r="BR347" s="44"/>
      <c r="BS347" s="44"/>
      <c r="BT347" s="44"/>
      <c r="BU347" s="44"/>
      <c r="BV347" s="44"/>
      <c r="BW347" s="44"/>
      <c r="BX347" s="44"/>
      <c r="BY347" s="44"/>
      <c r="BZ347" s="44"/>
      <c r="CA347" s="44"/>
      <c r="CB347" s="44"/>
      <c r="CC347" s="44"/>
      <c r="CD347" s="44"/>
      <c r="CE347" s="44"/>
      <c r="CF347" s="44"/>
      <c r="CG347" s="44"/>
      <c r="CH347" s="44"/>
      <c r="CI347" s="44"/>
      <c r="CJ347" s="44"/>
      <c r="CK347" s="44"/>
      <c r="CL347" s="44"/>
      <c r="CM347" s="44"/>
      <c r="CN347" s="44"/>
      <c r="CO347" s="44"/>
      <c r="CP347" s="44"/>
    </row>
    <row r="348" spans="2:94" ht="15.75" customHeight="1" x14ac:dyDescent="0.25"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/>
      <c r="CP348" s="44"/>
    </row>
    <row r="349" spans="2:94" ht="15.75" customHeight="1" x14ac:dyDescent="0.25"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  <c r="BR349" s="44"/>
      <c r="BS349" s="44"/>
      <c r="BT349" s="44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</row>
    <row r="350" spans="2:94" ht="15.75" customHeight="1" x14ac:dyDescent="0.25"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  <c r="BP350" s="44"/>
      <c r="BQ350" s="44"/>
      <c r="BR350" s="44"/>
      <c r="BS350" s="44"/>
      <c r="BT350" s="44"/>
      <c r="BU350" s="44"/>
      <c r="BV350" s="44"/>
      <c r="BW350" s="44"/>
      <c r="BX350" s="44"/>
      <c r="BY350" s="44"/>
      <c r="BZ350" s="44"/>
      <c r="CA350" s="44"/>
      <c r="CB350" s="44"/>
      <c r="CC350" s="44"/>
      <c r="CD350" s="44"/>
      <c r="CE350" s="44"/>
      <c r="CF350" s="44"/>
      <c r="CG350" s="44"/>
      <c r="CH350" s="44"/>
      <c r="CI350" s="44"/>
      <c r="CJ350" s="44"/>
      <c r="CK350" s="44"/>
      <c r="CL350" s="44"/>
      <c r="CM350" s="44"/>
      <c r="CN350" s="44"/>
      <c r="CO350" s="44"/>
      <c r="CP350" s="44"/>
    </row>
    <row r="351" spans="2:94" ht="15.75" customHeight="1" x14ac:dyDescent="0.25"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  <c r="BR351" s="44"/>
      <c r="BS351" s="44"/>
      <c r="BT351" s="44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</row>
    <row r="352" spans="2:94" ht="15.75" customHeight="1" x14ac:dyDescent="0.25"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</row>
    <row r="353" spans="2:94" ht="15.75" customHeight="1" x14ac:dyDescent="0.25"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</row>
    <row r="354" spans="2:94" ht="15.75" customHeight="1" x14ac:dyDescent="0.25"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</row>
    <row r="355" spans="2:94" ht="15.75" customHeight="1" x14ac:dyDescent="0.25"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</row>
    <row r="356" spans="2:94" ht="15.75" customHeight="1" x14ac:dyDescent="0.25"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</row>
    <row r="357" spans="2:94" ht="15.75" customHeight="1" x14ac:dyDescent="0.25"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</row>
    <row r="358" spans="2:94" ht="15.75" customHeight="1" x14ac:dyDescent="0.25"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</row>
    <row r="359" spans="2:94" ht="15.75" customHeight="1" x14ac:dyDescent="0.25"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</row>
    <row r="360" spans="2:94" ht="15.75" customHeight="1" x14ac:dyDescent="0.25"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</row>
    <row r="361" spans="2:94" ht="15.75" customHeight="1" x14ac:dyDescent="0.25"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</row>
    <row r="362" spans="2:94" ht="15.75" customHeight="1" x14ac:dyDescent="0.25"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  <c r="BR362" s="44"/>
      <c r="BS362" s="44"/>
      <c r="BT362" s="44"/>
      <c r="BU362" s="44"/>
      <c r="BV362" s="44"/>
      <c r="BW362" s="44"/>
      <c r="BX362" s="44"/>
      <c r="BY362" s="44"/>
      <c r="BZ362" s="44"/>
      <c r="CA362" s="44"/>
      <c r="CB362" s="44"/>
      <c r="CC362" s="44"/>
      <c r="CD362" s="44"/>
      <c r="CE362" s="44"/>
      <c r="CF362" s="44"/>
      <c r="CG362" s="44"/>
      <c r="CH362" s="44"/>
      <c r="CI362" s="44"/>
      <c r="CJ362" s="44"/>
      <c r="CK362" s="44"/>
      <c r="CL362" s="44"/>
      <c r="CM362" s="44"/>
      <c r="CN362" s="44"/>
      <c r="CO362" s="44"/>
      <c r="CP362" s="44"/>
    </row>
    <row r="363" spans="2:94" ht="15.75" customHeight="1" x14ac:dyDescent="0.25"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  <c r="BR363" s="44"/>
      <c r="BS363" s="44"/>
      <c r="BT363" s="44"/>
      <c r="BU363" s="44"/>
      <c r="BV363" s="44"/>
      <c r="BW363" s="44"/>
      <c r="BX363" s="44"/>
      <c r="BY363" s="44"/>
      <c r="BZ363" s="44"/>
      <c r="CA363" s="44"/>
      <c r="CB363" s="44"/>
      <c r="CC363" s="44"/>
      <c r="CD363" s="44"/>
      <c r="CE363" s="44"/>
      <c r="CF363" s="44"/>
      <c r="CG363" s="44"/>
      <c r="CH363" s="44"/>
      <c r="CI363" s="44"/>
      <c r="CJ363" s="44"/>
      <c r="CK363" s="44"/>
      <c r="CL363" s="44"/>
      <c r="CM363" s="44"/>
      <c r="CN363" s="44"/>
      <c r="CO363" s="44"/>
      <c r="CP363" s="44"/>
    </row>
    <row r="364" spans="2:94" ht="15.75" customHeight="1" x14ac:dyDescent="0.25"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  <c r="BS364" s="44"/>
      <c r="BT364" s="44"/>
      <c r="BU364" s="44"/>
      <c r="BV364" s="44"/>
      <c r="BW364" s="44"/>
      <c r="BX364" s="44"/>
      <c r="BY364" s="44"/>
      <c r="BZ364" s="44"/>
      <c r="CA364" s="44"/>
      <c r="CB364" s="44"/>
      <c r="CC364" s="44"/>
      <c r="CD364" s="44"/>
      <c r="CE364" s="44"/>
      <c r="CF364" s="44"/>
      <c r="CG364" s="44"/>
      <c r="CH364" s="44"/>
      <c r="CI364" s="44"/>
      <c r="CJ364" s="44"/>
      <c r="CK364" s="44"/>
      <c r="CL364" s="44"/>
      <c r="CM364" s="44"/>
      <c r="CN364" s="44"/>
      <c r="CO364" s="44"/>
      <c r="CP364" s="44"/>
    </row>
    <row r="365" spans="2:94" ht="15.75" customHeight="1" x14ac:dyDescent="0.25"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  <c r="BS365" s="44"/>
      <c r="BT365" s="44"/>
      <c r="BU365" s="44"/>
      <c r="BV365" s="44"/>
      <c r="BW365" s="44"/>
      <c r="BX365" s="44"/>
      <c r="BY365" s="44"/>
      <c r="BZ365" s="44"/>
      <c r="CA365" s="44"/>
      <c r="CB365" s="44"/>
      <c r="CC365" s="44"/>
      <c r="CD365" s="44"/>
      <c r="CE365" s="44"/>
      <c r="CF365" s="44"/>
      <c r="CG365" s="44"/>
      <c r="CH365" s="44"/>
      <c r="CI365" s="44"/>
      <c r="CJ365" s="44"/>
      <c r="CK365" s="44"/>
      <c r="CL365" s="44"/>
      <c r="CM365" s="44"/>
      <c r="CN365" s="44"/>
      <c r="CO365" s="44"/>
      <c r="CP365" s="44"/>
    </row>
    <row r="366" spans="2:94" ht="15.75" customHeight="1" x14ac:dyDescent="0.25"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/>
      <c r="CP366" s="44"/>
    </row>
    <row r="367" spans="2:94" ht="15.75" customHeight="1" x14ac:dyDescent="0.25"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  <c r="BS367" s="44"/>
      <c r="BT367" s="44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</row>
    <row r="368" spans="2:94" ht="15.75" customHeight="1" x14ac:dyDescent="0.25"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  <c r="BS368" s="44"/>
      <c r="BT368" s="44"/>
      <c r="BU368" s="44"/>
      <c r="BV368" s="44"/>
      <c r="BW368" s="44"/>
      <c r="BX368" s="44"/>
      <c r="BY368" s="44"/>
      <c r="BZ368" s="44"/>
      <c r="CA368" s="44"/>
      <c r="CB368" s="44"/>
      <c r="CC368" s="44"/>
      <c r="CD368" s="44"/>
      <c r="CE368" s="44"/>
      <c r="CF368" s="44"/>
      <c r="CG368" s="44"/>
      <c r="CH368" s="44"/>
      <c r="CI368" s="44"/>
      <c r="CJ368" s="44"/>
      <c r="CK368" s="44"/>
      <c r="CL368" s="44"/>
      <c r="CM368" s="44"/>
      <c r="CN368" s="44"/>
      <c r="CO368" s="44"/>
      <c r="CP368" s="44"/>
    </row>
    <row r="369" spans="2:94" ht="15.75" customHeight="1" x14ac:dyDescent="0.25"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  <c r="BS369" s="44"/>
      <c r="BT369" s="44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</row>
    <row r="370" spans="2:94" ht="15.75" customHeight="1" x14ac:dyDescent="0.25"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</row>
    <row r="371" spans="2:94" ht="15.75" customHeight="1" x14ac:dyDescent="0.25"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</row>
    <row r="372" spans="2:94" ht="15.75" customHeight="1" x14ac:dyDescent="0.25"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</row>
    <row r="373" spans="2:94" ht="15.75" customHeight="1" x14ac:dyDescent="0.25"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</row>
    <row r="374" spans="2:94" ht="15.75" customHeight="1" x14ac:dyDescent="0.25"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</row>
    <row r="375" spans="2:94" ht="15.75" customHeight="1" x14ac:dyDescent="0.25"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</row>
    <row r="376" spans="2:94" ht="15.75" customHeight="1" x14ac:dyDescent="0.25"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</row>
    <row r="377" spans="2:94" ht="15.75" customHeight="1" x14ac:dyDescent="0.25"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</row>
    <row r="378" spans="2:94" ht="15.75" customHeight="1" x14ac:dyDescent="0.25"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</row>
    <row r="379" spans="2:94" ht="15.75" customHeight="1" x14ac:dyDescent="0.25"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</row>
    <row r="380" spans="2:94" ht="15.75" customHeight="1" x14ac:dyDescent="0.25"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  <c r="BR380" s="44"/>
      <c r="BS380" s="44"/>
      <c r="BT380" s="44"/>
      <c r="BU380" s="44"/>
      <c r="BV380" s="44"/>
      <c r="BW380" s="44"/>
      <c r="BX380" s="44"/>
      <c r="BY380" s="44"/>
      <c r="BZ380" s="44"/>
      <c r="CA380" s="44"/>
      <c r="CB380" s="44"/>
      <c r="CC380" s="44"/>
      <c r="CD380" s="44"/>
      <c r="CE380" s="44"/>
      <c r="CF380" s="44"/>
      <c r="CG380" s="44"/>
      <c r="CH380" s="44"/>
      <c r="CI380" s="44"/>
      <c r="CJ380" s="44"/>
      <c r="CK380" s="44"/>
      <c r="CL380" s="44"/>
      <c r="CM380" s="44"/>
      <c r="CN380" s="44"/>
      <c r="CO380" s="44"/>
      <c r="CP380" s="44"/>
    </row>
    <row r="381" spans="2:94" ht="15.75" customHeight="1" x14ac:dyDescent="0.25"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  <c r="BR381" s="44"/>
      <c r="BS381" s="44"/>
      <c r="BT381" s="44"/>
      <c r="BU381" s="44"/>
      <c r="BV381" s="44"/>
      <c r="BW381" s="44"/>
      <c r="BX381" s="44"/>
      <c r="BY381" s="44"/>
      <c r="BZ381" s="44"/>
      <c r="CA381" s="44"/>
      <c r="CB381" s="44"/>
      <c r="CC381" s="44"/>
      <c r="CD381" s="44"/>
      <c r="CE381" s="44"/>
      <c r="CF381" s="44"/>
      <c r="CG381" s="44"/>
      <c r="CH381" s="44"/>
      <c r="CI381" s="44"/>
      <c r="CJ381" s="44"/>
      <c r="CK381" s="44"/>
      <c r="CL381" s="44"/>
      <c r="CM381" s="44"/>
      <c r="CN381" s="44"/>
      <c r="CO381" s="44"/>
      <c r="CP381" s="44"/>
    </row>
    <row r="382" spans="2:94" ht="15.75" customHeight="1" x14ac:dyDescent="0.25"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  <c r="BR382" s="44"/>
      <c r="BS382" s="44"/>
      <c r="BT382" s="44"/>
      <c r="BU382" s="44"/>
      <c r="BV382" s="44"/>
      <c r="BW382" s="44"/>
      <c r="BX382" s="44"/>
      <c r="BY382" s="44"/>
      <c r="BZ382" s="44"/>
      <c r="CA382" s="44"/>
      <c r="CB382" s="44"/>
      <c r="CC382" s="44"/>
      <c r="CD382" s="44"/>
      <c r="CE382" s="44"/>
      <c r="CF382" s="44"/>
      <c r="CG382" s="44"/>
      <c r="CH382" s="44"/>
      <c r="CI382" s="44"/>
      <c r="CJ382" s="44"/>
      <c r="CK382" s="44"/>
      <c r="CL382" s="44"/>
      <c r="CM382" s="44"/>
      <c r="CN382" s="44"/>
      <c r="CO382" s="44"/>
      <c r="CP382" s="44"/>
    </row>
    <row r="383" spans="2:94" ht="15.75" customHeight="1" x14ac:dyDescent="0.25"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  <c r="BR383" s="44"/>
      <c r="BS383" s="44"/>
      <c r="BT383" s="44"/>
      <c r="BU383" s="44"/>
      <c r="BV383" s="44"/>
      <c r="BW383" s="44"/>
      <c r="BX383" s="44"/>
      <c r="BY383" s="44"/>
      <c r="BZ383" s="44"/>
      <c r="CA383" s="44"/>
      <c r="CB383" s="44"/>
      <c r="CC383" s="44"/>
      <c r="CD383" s="44"/>
      <c r="CE383" s="44"/>
      <c r="CF383" s="44"/>
      <c r="CG383" s="44"/>
      <c r="CH383" s="44"/>
      <c r="CI383" s="44"/>
      <c r="CJ383" s="44"/>
      <c r="CK383" s="44"/>
      <c r="CL383" s="44"/>
      <c r="CM383" s="44"/>
      <c r="CN383" s="44"/>
      <c r="CO383" s="44"/>
      <c r="CP383" s="44"/>
    </row>
    <row r="384" spans="2:94" ht="15.75" customHeight="1" x14ac:dyDescent="0.25"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  <c r="BR384" s="44"/>
      <c r="BS384" s="44"/>
      <c r="BT384" s="44"/>
      <c r="BU384" s="44"/>
      <c r="BV384" s="44"/>
      <c r="BW384" s="44"/>
      <c r="BX384" s="44"/>
      <c r="BY384" s="44"/>
      <c r="BZ384" s="44"/>
      <c r="CA384" s="44"/>
      <c r="CB384" s="44"/>
      <c r="CC384" s="44"/>
      <c r="CD384" s="44"/>
      <c r="CE384" s="44"/>
      <c r="CF384" s="44"/>
      <c r="CG384" s="44"/>
      <c r="CH384" s="44"/>
      <c r="CI384" s="44"/>
      <c r="CJ384" s="44"/>
      <c r="CK384" s="44"/>
      <c r="CL384" s="44"/>
      <c r="CM384" s="44"/>
      <c r="CN384" s="44"/>
      <c r="CO384" s="44"/>
      <c r="CP384" s="44"/>
    </row>
    <row r="385" spans="2:94" ht="15.75" customHeight="1" x14ac:dyDescent="0.25"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  <c r="BR385" s="44"/>
      <c r="BS385" s="44"/>
      <c r="BT385" s="44"/>
      <c r="BU385" s="44"/>
      <c r="BV385" s="44"/>
      <c r="BW385" s="44"/>
      <c r="BX385" s="44"/>
      <c r="BY385" s="44"/>
      <c r="BZ385" s="44"/>
      <c r="CA385" s="44"/>
      <c r="CB385" s="44"/>
      <c r="CC385" s="44"/>
      <c r="CD385" s="44"/>
      <c r="CE385" s="44"/>
      <c r="CF385" s="44"/>
      <c r="CG385" s="44"/>
      <c r="CH385" s="44"/>
      <c r="CI385" s="44"/>
      <c r="CJ385" s="44"/>
      <c r="CK385" s="44"/>
      <c r="CL385" s="44"/>
      <c r="CM385" s="44"/>
      <c r="CN385" s="44"/>
      <c r="CO385" s="44"/>
      <c r="CP385" s="44"/>
    </row>
    <row r="386" spans="2:94" ht="15.75" customHeight="1" x14ac:dyDescent="0.25"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  <c r="BS386" s="44"/>
      <c r="BT386" s="44"/>
      <c r="BU386" s="44"/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/>
      <c r="CP386" s="44"/>
    </row>
    <row r="387" spans="2:94" ht="15.75" customHeight="1" x14ac:dyDescent="0.25"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  <c r="BS387" s="44"/>
      <c r="BT387" s="44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</row>
    <row r="388" spans="2:94" ht="15.75" customHeight="1" x14ac:dyDescent="0.25"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  <c r="BR388" s="44"/>
      <c r="BS388" s="44"/>
      <c r="BT388" s="44"/>
      <c r="BU388" s="44"/>
      <c r="BV388" s="44"/>
      <c r="BW388" s="44"/>
      <c r="BX388" s="44"/>
      <c r="BY388" s="44"/>
      <c r="BZ388" s="44"/>
      <c r="CA388" s="44"/>
      <c r="CB388" s="44"/>
      <c r="CC388" s="44"/>
      <c r="CD388" s="44"/>
      <c r="CE388" s="44"/>
      <c r="CF388" s="44"/>
      <c r="CG388" s="44"/>
      <c r="CH388" s="44"/>
      <c r="CI388" s="44"/>
      <c r="CJ388" s="44"/>
      <c r="CK388" s="44"/>
      <c r="CL388" s="44"/>
      <c r="CM388" s="44"/>
      <c r="CN388" s="44"/>
      <c r="CO388" s="44"/>
      <c r="CP388" s="44"/>
    </row>
    <row r="389" spans="2:94" ht="15.75" customHeight="1" x14ac:dyDescent="0.25"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  <c r="BS389" s="44"/>
      <c r="BT389" s="44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</row>
    <row r="390" spans="2:94" ht="15.75" customHeight="1" x14ac:dyDescent="0.25"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</row>
    <row r="391" spans="2:94" ht="15.75" customHeight="1" x14ac:dyDescent="0.25"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</row>
    <row r="392" spans="2:94" ht="15.75" customHeight="1" x14ac:dyDescent="0.25"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</row>
    <row r="393" spans="2:94" ht="15.75" customHeight="1" x14ac:dyDescent="0.25"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</row>
    <row r="394" spans="2:94" ht="15.75" customHeight="1" x14ac:dyDescent="0.25"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</row>
    <row r="395" spans="2:94" ht="15.75" customHeight="1" x14ac:dyDescent="0.25"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</row>
    <row r="396" spans="2:94" ht="15.75" customHeight="1" x14ac:dyDescent="0.25"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</row>
    <row r="397" spans="2:94" ht="15.75" customHeight="1" x14ac:dyDescent="0.25"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</row>
    <row r="398" spans="2:94" ht="15.75" customHeight="1" x14ac:dyDescent="0.25"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</row>
    <row r="399" spans="2:94" ht="15.75" customHeight="1" x14ac:dyDescent="0.25"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</row>
    <row r="400" spans="2:94" ht="15.75" customHeight="1" x14ac:dyDescent="0.25"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  <c r="BS400" s="44"/>
      <c r="BT400" s="44"/>
      <c r="BU400" s="44"/>
      <c r="BV400" s="44"/>
      <c r="BW400" s="44"/>
      <c r="BX400" s="44"/>
      <c r="BY400" s="44"/>
      <c r="BZ400" s="44"/>
      <c r="CA400" s="44"/>
      <c r="CB400" s="44"/>
      <c r="CC400" s="44"/>
      <c r="CD400" s="44"/>
      <c r="CE400" s="44"/>
      <c r="CF400" s="44"/>
      <c r="CG400" s="44"/>
      <c r="CH400" s="44"/>
      <c r="CI400" s="44"/>
      <c r="CJ400" s="44"/>
      <c r="CK400" s="44"/>
      <c r="CL400" s="44"/>
      <c r="CM400" s="44"/>
      <c r="CN400" s="44"/>
      <c r="CO400" s="44"/>
      <c r="CP400" s="44"/>
    </row>
    <row r="401" spans="2:94" ht="15.75" customHeight="1" x14ac:dyDescent="0.25"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  <c r="BS401" s="44"/>
      <c r="BT401" s="44"/>
      <c r="BU401" s="44"/>
      <c r="BV401" s="44"/>
      <c r="BW401" s="44"/>
      <c r="BX401" s="44"/>
      <c r="BY401" s="44"/>
      <c r="BZ401" s="44"/>
      <c r="CA401" s="44"/>
      <c r="CB401" s="44"/>
      <c r="CC401" s="44"/>
      <c r="CD401" s="44"/>
      <c r="CE401" s="44"/>
      <c r="CF401" s="44"/>
      <c r="CG401" s="44"/>
      <c r="CH401" s="44"/>
      <c r="CI401" s="44"/>
      <c r="CJ401" s="44"/>
      <c r="CK401" s="44"/>
      <c r="CL401" s="44"/>
      <c r="CM401" s="44"/>
      <c r="CN401" s="44"/>
      <c r="CO401" s="44"/>
      <c r="CP401" s="44"/>
    </row>
    <row r="402" spans="2:94" ht="15.75" customHeight="1" x14ac:dyDescent="0.25"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  <c r="BR402" s="44"/>
      <c r="BS402" s="44"/>
      <c r="BT402" s="44"/>
      <c r="BU402" s="44"/>
      <c r="BV402" s="44"/>
      <c r="BW402" s="44"/>
      <c r="BX402" s="44"/>
      <c r="BY402" s="44"/>
      <c r="BZ402" s="44"/>
      <c r="CA402" s="44"/>
      <c r="CB402" s="44"/>
      <c r="CC402" s="44"/>
      <c r="CD402" s="44"/>
      <c r="CE402" s="44"/>
      <c r="CF402" s="44"/>
      <c r="CG402" s="44"/>
      <c r="CH402" s="44"/>
      <c r="CI402" s="44"/>
      <c r="CJ402" s="44"/>
      <c r="CK402" s="44"/>
      <c r="CL402" s="44"/>
      <c r="CM402" s="44"/>
      <c r="CN402" s="44"/>
      <c r="CO402" s="44"/>
      <c r="CP402" s="44"/>
    </row>
    <row r="403" spans="2:94" ht="15.75" customHeight="1" x14ac:dyDescent="0.25"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  <c r="BP403" s="44"/>
      <c r="BQ403" s="44"/>
      <c r="BR403" s="44"/>
      <c r="BS403" s="44"/>
      <c r="BT403" s="44"/>
      <c r="BU403" s="44"/>
      <c r="BV403" s="44"/>
      <c r="BW403" s="44"/>
      <c r="BX403" s="44"/>
      <c r="BY403" s="44"/>
      <c r="BZ403" s="44"/>
      <c r="CA403" s="44"/>
      <c r="CB403" s="44"/>
      <c r="CC403" s="44"/>
      <c r="CD403" s="44"/>
      <c r="CE403" s="44"/>
      <c r="CF403" s="44"/>
      <c r="CG403" s="44"/>
      <c r="CH403" s="44"/>
      <c r="CI403" s="44"/>
      <c r="CJ403" s="44"/>
      <c r="CK403" s="44"/>
      <c r="CL403" s="44"/>
      <c r="CM403" s="44"/>
      <c r="CN403" s="44"/>
      <c r="CO403" s="44"/>
      <c r="CP403" s="44"/>
    </row>
    <row r="404" spans="2:94" ht="15.75" customHeight="1" x14ac:dyDescent="0.25"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  <c r="BS404" s="44"/>
      <c r="BT404" s="44"/>
      <c r="BU404" s="44"/>
      <c r="BV404" s="44"/>
      <c r="BW404" s="44"/>
      <c r="BX404" s="44"/>
      <c r="BY404" s="44"/>
      <c r="BZ404" s="44"/>
      <c r="CA404" s="44"/>
      <c r="CB404" s="44"/>
      <c r="CC404" s="44"/>
      <c r="CD404" s="44"/>
      <c r="CE404" s="44"/>
      <c r="CF404" s="44"/>
      <c r="CG404" s="44"/>
      <c r="CH404" s="44"/>
      <c r="CI404" s="44"/>
      <c r="CJ404" s="44"/>
      <c r="CK404" s="44"/>
      <c r="CL404" s="44"/>
      <c r="CM404" s="44"/>
      <c r="CN404" s="44"/>
      <c r="CO404" s="44"/>
      <c r="CP404" s="44"/>
    </row>
    <row r="405" spans="2:94" ht="15.75" customHeight="1" x14ac:dyDescent="0.25"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  <c r="BR405" s="44"/>
      <c r="BS405" s="44"/>
      <c r="BT405" s="44"/>
      <c r="BU405" s="44"/>
      <c r="BV405" s="44"/>
      <c r="BW405" s="44"/>
      <c r="BX405" s="44"/>
      <c r="BY405" s="44"/>
      <c r="BZ405" s="44"/>
      <c r="CA405" s="44"/>
      <c r="CB405" s="44"/>
      <c r="CC405" s="44"/>
      <c r="CD405" s="44"/>
      <c r="CE405" s="44"/>
      <c r="CF405" s="44"/>
      <c r="CG405" s="44"/>
      <c r="CH405" s="44"/>
      <c r="CI405" s="44"/>
      <c r="CJ405" s="44"/>
      <c r="CK405" s="44"/>
      <c r="CL405" s="44"/>
      <c r="CM405" s="44"/>
      <c r="CN405" s="44"/>
      <c r="CO405" s="44"/>
      <c r="CP405" s="44"/>
    </row>
    <row r="406" spans="2:94" ht="15.75" customHeight="1" x14ac:dyDescent="0.25"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  <c r="BS406" s="44"/>
      <c r="BT406" s="44"/>
      <c r="BU406" s="44"/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/>
      <c r="CP406" s="44"/>
    </row>
    <row r="407" spans="2:94" ht="15.75" customHeight="1" x14ac:dyDescent="0.25"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  <c r="BS407" s="44"/>
      <c r="BT407" s="44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</row>
    <row r="408" spans="2:94" ht="15.75" customHeight="1" x14ac:dyDescent="0.25"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/>
      <c r="BQ408" s="44"/>
      <c r="BR408" s="44"/>
      <c r="BS408" s="44"/>
      <c r="BT408" s="44"/>
      <c r="BU408" s="44"/>
      <c r="BV408" s="44"/>
      <c r="BW408" s="44"/>
      <c r="BX408" s="44"/>
      <c r="BY408" s="44"/>
      <c r="BZ408" s="44"/>
      <c r="CA408" s="44"/>
      <c r="CB408" s="44"/>
      <c r="CC408" s="44"/>
      <c r="CD408" s="44"/>
      <c r="CE408" s="44"/>
      <c r="CF408" s="44"/>
      <c r="CG408" s="44"/>
      <c r="CH408" s="44"/>
      <c r="CI408" s="44"/>
      <c r="CJ408" s="44"/>
      <c r="CK408" s="44"/>
      <c r="CL408" s="44"/>
      <c r="CM408" s="44"/>
      <c r="CN408" s="44"/>
      <c r="CO408" s="44"/>
      <c r="CP408" s="44"/>
    </row>
    <row r="409" spans="2:94" ht="15.75" customHeight="1" x14ac:dyDescent="0.25"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  <c r="BR409" s="44"/>
      <c r="BS409" s="44"/>
      <c r="BT409" s="44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</row>
    <row r="410" spans="2:94" ht="15.75" customHeight="1" x14ac:dyDescent="0.25"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</row>
    <row r="411" spans="2:94" ht="15.75" customHeight="1" x14ac:dyDescent="0.25"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</row>
    <row r="412" spans="2:94" ht="15.75" customHeight="1" x14ac:dyDescent="0.25"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</row>
    <row r="413" spans="2:94" ht="15.75" customHeight="1" x14ac:dyDescent="0.25"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</row>
    <row r="414" spans="2:94" ht="15.75" customHeight="1" x14ac:dyDescent="0.25"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</row>
    <row r="415" spans="2:94" ht="15.75" customHeight="1" x14ac:dyDescent="0.25"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</row>
    <row r="416" spans="2:94" ht="15.75" customHeight="1" x14ac:dyDescent="0.25"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</row>
    <row r="417" spans="2:94" ht="15.75" customHeight="1" x14ac:dyDescent="0.25"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</row>
    <row r="418" spans="2:94" ht="15.75" customHeight="1" x14ac:dyDescent="0.25"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</row>
    <row r="419" spans="2:94" ht="15.75" customHeight="1" x14ac:dyDescent="0.25"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</row>
    <row r="420" spans="2:94" ht="15.75" customHeight="1" x14ac:dyDescent="0.25"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  <c r="BS420" s="44"/>
      <c r="BT420" s="44"/>
      <c r="BU420" s="44"/>
      <c r="BV420" s="44"/>
      <c r="BW420" s="44"/>
      <c r="BX420" s="44"/>
      <c r="BY420" s="44"/>
      <c r="BZ420" s="44"/>
      <c r="CA420" s="44"/>
      <c r="CB420" s="44"/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  <c r="CM420" s="44"/>
      <c r="CN420" s="44"/>
      <c r="CO420" s="44"/>
      <c r="CP420" s="44"/>
    </row>
    <row r="421" spans="2:94" ht="15.75" customHeight="1" x14ac:dyDescent="0.25"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  <c r="BR421" s="44"/>
      <c r="BS421" s="44"/>
      <c r="BT421" s="44"/>
      <c r="BU421" s="44"/>
      <c r="BV421" s="44"/>
      <c r="BW421" s="44"/>
      <c r="BX421" s="44"/>
      <c r="BY421" s="44"/>
      <c r="BZ421" s="44"/>
      <c r="CA421" s="44"/>
      <c r="CB421" s="44"/>
      <c r="CC421" s="44"/>
      <c r="CD421" s="44"/>
      <c r="CE421" s="44"/>
      <c r="CF421" s="44"/>
      <c r="CG421" s="44"/>
      <c r="CH421" s="44"/>
      <c r="CI421" s="44"/>
      <c r="CJ421" s="44"/>
      <c r="CK421" s="44"/>
      <c r="CL421" s="44"/>
      <c r="CM421" s="44"/>
      <c r="CN421" s="44"/>
      <c r="CO421" s="44"/>
      <c r="CP421" s="44"/>
    </row>
    <row r="422" spans="2:94" ht="15.75" customHeight="1" x14ac:dyDescent="0.25"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  <c r="BR422" s="44"/>
      <c r="BS422" s="44"/>
      <c r="BT422" s="44"/>
      <c r="BU422" s="44"/>
      <c r="BV422" s="44"/>
      <c r="BW422" s="44"/>
      <c r="BX422" s="44"/>
      <c r="BY422" s="44"/>
      <c r="BZ422" s="44"/>
      <c r="CA422" s="44"/>
      <c r="CB422" s="44"/>
      <c r="CC422" s="44"/>
      <c r="CD422" s="44"/>
      <c r="CE422" s="44"/>
      <c r="CF422" s="44"/>
      <c r="CG422" s="44"/>
      <c r="CH422" s="44"/>
      <c r="CI422" s="44"/>
      <c r="CJ422" s="44"/>
      <c r="CK422" s="44"/>
      <c r="CL422" s="44"/>
      <c r="CM422" s="44"/>
      <c r="CN422" s="44"/>
      <c r="CO422" s="44"/>
      <c r="CP422" s="44"/>
    </row>
    <row r="423" spans="2:94" ht="15.75" customHeight="1" x14ac:dyDescent="0.25"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  <c r="BR423" s="44"/>
      <c r="BS423" s="44"/>
      <c r="BT423" s="44"/>
      <c r="BU423" s="44"/>
      <c r="BV423" s="44"/>
      <c r="BW423" s="44"/>
      <c r="BX423" s="44"/>
      <c r="BY423" s="44"/>
      <c r="BZ423" s="44"/>
      <c r="CA423" s="44"/>
      <c r="CB423" s="44"/>
      <c r="CC423" s="44"/>
      <c r="CD423" s="44"/>
      <c r="CE423" s="44"/>
      <c r="CF423" s="44"/>
      <c r="CG423" s="44"/>
      <c r="CH423" s="44"/>
      <c r="CI423" s="44"/>
      <c r="CJ423" s="44"/>
      <c r="CK423" s="44"/>
      <c r="CL423" s="44"/>
      <c r="CM423" s="44"/>
      <c r="CN423" s="44"/>
      <c r="CO423" s="44"/>
      <c r="CP423" s="44"/>
    </row>
    <row r="424" spans="2:94" ht="15.75" customHeight="1" x14ac:dyDescent="0.25"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  <c r="BR424" s="44"/>
      <c r="BS424" s="44"/>
      <c r="BT424" s="44"/>
      <c r="BU424" s="44"/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/>
      <c r="CP424" s="44"/>
    </row>
    <row r="425" spans="2:94" ht="15.75" customHeight="1" x14ac:dyDescent="0.25"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  <c r="BR425" s="44"/>
      <c r="BS425" s="44"/>
      <c r="BT425" s="44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</row>
    <row r="426" spans="2:94" ht="15.75" customHeight="1" x14ac:dyDescent="0.25"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  <c r="BS426" s="44"/>
      <c r="BT426" s="44"/>
      <c r="BU426" s="44"/>
      <c r="BV426" s="44"/>
      <c r="BW426" s="44"/>
      <c r="BX426" s="44"/>
      <c r="BY426" s="44"/>
      <c r="BZ426" s="44"/>
      <c r="CA426" s="44"/>
      <c r="CB426" s="44"/>
      <c r="CC426" s="44"/>
      <c r="CD426" s="44"/>
      <c r="CE426" s="44"/>
      <c r="CF426" s="44"/>
      <c r="CG426" s="44"/>
      <c r="CH426" s="44"/>
      <c r="CI426" s="44"/>
      <c r="CJ426" s="44"/>
      <c r="CK426" s="44"/>
      <c r="CL426" s="44"/>
      <c r="CM426" s="44"/>
      <c r="CN426" s="44"/>
      <c r="CO426" s="44"/>
      <c r="CP426" s="44"/>
    </row>
    <row r="427" spans="2:94" ht="15.75" customHeight="1" x14ac:dyDescent="0.25"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  <c r="BS427" s="44"/>
      <c r="BT427" s="44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</row>
    <row r="428" spans="2:94" ht="15.75" customHeight="1" x14ac:dyDescent="0.25"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</row>
    <row r="429" spans="2:94" ht="15.75" customHeight="1" x14ac:dyDescent="0.25"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</row>
    <row r="430" spans="2:94" ht="15.75" customHeight="1" x14ac:dyDescent="0.25"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</row>
    <row r="431" spans="2:94" ht="15.75" customHeight="1" x14ac:dyDescent="0.25"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</row>
    <row r="432" spans="2:94" ht="15.75" customHeight="1" x14ac:dyDescent="0.25"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</row>
    <row r="433" spans="2:94" ht="15.75" customHeight="1" x14ac:dyDescent="0.25"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</row>
    <row r="434" spans="2:94" ht="15.75" customHeight="1" x14ac:dyDescent="0.25"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</row>
    <row r="435" spans="2:94" ht="15.75" customHeight="1" x14ac:dyDescent="0.25"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</row>
    <row r="436" spans="2:94" ht="15.75" customHeight="1" x14ac:dyDescent="0.25"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</row>
    <row r="437" spans="2:94" ht="15.75" customHeight="1" x14ac:dyDescent="0.25"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</row>
    <row r="438" spans="2:94" ht="15.75" customHeight="1" x14ac:dyDescent="0.25"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  <c r="BR438" s="44"/>
      <c r="BS438" s="44"/>
      <c r="BT438" s="44"/>
      <c r="BU438" s="44"/>
      <c r="BV438" s="44"/>
      <c r="BW438" s="44"/>
      <c r="BX438" s="44"/>
      <c r="BY438" s="44"/>
      <c r="BZ438" s="44"/>
      <c r="CA438" s="44"/>
      <c r="CB438" s="44"/>
      <c r="CC438" s="44"/>
      <c r="CD438" s="44"/>
      <c r="CE438" s="44"/>
      <c r="CF438" s="44"/>
      <c r="CG438" s="44"/>
      <c r="CH438" s="44"/>
      <c r="CI438" s="44"/>
      <c r="CJ438" s="44"/>
      <c r="CK438" s="44"/>
      <c r="CL438" s="44"/>
      <c r="CM438" s="44"/>
      <c r="CN438" s="44"/>
      <c r="CO438" s="44"/>
      <c r="CP438" s="44"/>
    </row>
    <row r="439" spans="2:94" ht="15.75" customHeight="1" x14ac:dyDescent="0.25"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  <c r="BP439" s="44"/>
      <c r="BQ439" s="44"/>
      <c r="BR439" s="44"/>
      <c r="BS439" s="44"/>
      <c r="BT439" s="44"/>
      <c r="BU439" s="44"/>
      <c r="BV439" s="44"/>
      <c r="BW439" s="44"/>
      <c r="BX439" s="44"/>
      <c r="BY439" s="44"/>
      <c r="BZ439" s="44"/>
      <c r="CA439" s="44"/>
      <c r="CB439" s="44"/>
      <c r="CC439" s="44"/>
      <c r="CD439" s="44"/>
      <c r="CE439" s="44"/>
      <c r="CF439" s="44"/>
      <c r="CG439" s="44"/>
      <c r="CH439" s="44"/>
      <c r="CI439" s="44"/>
      <c r="CJ439" s="44"/>
      <c r="CK439" s="44"/>
      <c r="CL439" s="44"/>
      <c r="CM439" s="44"/>
      <c r="CN439" s="44"/>
      <c r="CO439" s="44"/>
      <c r="CP439" s="44"/>
    </row>
    <row r="440" spans="2:94" ht="15.75" customHeight="1" x14ac:dyDescent="0.25"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  <c r="BP440" s="44"/>
      <c r="BQ440" s="44"/>
      <c r="BR440" s="44"/>
      <c r="BS440" s="44"/>
      <c r="BT440" s="44"/>
      <c r="BU440" s="44"/>
      <c r="BV440" s="44"/>
      <c r="BW440" s="44"/>
      <c r="BX440" s="44"/>
      <c r="BY440" s="44"/>
      <c r="BZ440" s="44"/>
      <c r="CA440" s="44"/>
      <c r="CB440" s="44"/>
      <c r="CC440" s="44"/>
      <c r="CD440" s="44"/>
      <c r="CE440" s="44"/>
      <c r="CF440" s="44"/>
      <c r="CG440" s="44"/>
      <c r="CH440" s="44"/>
      <c r="CI440" s="44"/>
      <c r="CJ440" s="44"/>
      <c r="CK440" s="44"/>
      <c r="CL440" s="44"/>
      <c r="CM440" s="44"/>
      <c r="CN440" s="44"/>
      <c r="CO440" s="44"/>
      <c r="CP440" s="44"/>
    </row>
    <row r="441" spans="2:94" ht="15.75" customHeight="1" x14ac:dyDescent="0.25"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  <c r="BP441" s="44"/>
      <c r="BQ441" s="44"/>
      <c r="BR441" s="44"/>
      <c r="BS441" s="44"/>
      <c r="BT441" s="44"/>
      <c r="BU441" s="44"/>
      <c r="BV441" s="44"/>
      <c r="BW441" s="44"/>
      <c r="BX441" s="44"/>
      <c r="BY441" s="44"/>
      <c r="BZ441" s="44"/>
      <c r="CA441" s="44"/>
      <c r="CB441" s="44"/>
      <c r="CC441" s="44"/>
      <c r="CD441" s="44"/>
      <c r="CE441" s="44"/>
      <c r="CF441" s="44"/>
      <c r="CG441" s="44"/>
      <c r="CH441" s="44"/>
      <c r="CI441" s="44"/>
      <c r="CJ441" s="44"/>
      <c r="CK441" s="44"/>
      <c r="CL441" s="44"/>
      <c r="CM441" s="44"/>
      <c r="CN441" s="44"/>
      <c r="CO441" s="44"/>
      <c r="CP441" s="44"/>
    </row>
    <row r="442" spans="2:94" ht="15.75" customHeight="1" x14ac:dyDescent="0.25"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  <c r="BR442" s="44"/>
      <c r="BS442" s="44"/>
      <c r="BT442" s="44"/>
      <c r="BU442" s="44"/>
      <c r="BV442" s="44"/>
      <c r="BW442" s="44"/>
      <c r="BX442" s="44"/>
      <c r="BY442" s="44"/>
      <c r="BZ442" s="44"/>
      <c r="CA442" s="44"/>
      <c r="CB442" s="44"/>
      <c r="CC442" s="44"/>
      <c r="CD442" s="44"/>
      <c r="CE442" s="44"/>
      <c r="CF442" s="44"/>
      <c r="CG442" s="44"/>
      <c r="CH442" s="44"/>
      <c r="CI442" s="44"/>
      <c r="CJ442" s="44"/>
      <c r="CK442" s="44"/>
      <c r="CL442" s="44"/>
      <c r="CM442" s="44"/>
      <c r="CN442" s="44"/>
      <c r="CO442" s="44"/>
      <c r="CP442" s="44"/>
    </row>
    <row r="443" spans="2:94" ht="15.75" customHeight="1" x14ac:dyDescent="0.25"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  <c r="BP443" s="44"/>
      <c r="BQ443" s="44"/>
      <c r="BR443" s="44"/>
      <c r="BS443" s="44"/>
      <c r="BT443" s="44"/>
      <c r="BU443" s="44"/>
      <c r="BV443" s="44"/>
      <c r="BW443" s="44"/>
      <c r="BX443" s="44"/>
      <c r="BY443" s="44"/>
      <c r="BZ443" s="44"/>
      <c r="CA443" s="44"/>
      <c r="CB443" s="44"/>
      <c r="CC443" s="44"/>
      <c r="CD443" s="44"/>
      <c r="CE443" s="44"/>
      <c r="CF443" s="44"/>
      <c r="CG443" s="44"/>
      <c r="CH443" s="44"/>
      <c r="CI443" s="44"/>
      <c r="CJ443" s="44"/>
      <c r="CK443" s="44"/>
      <c r="CL443" s="44"/>
      <c r="CM443" s="44"/>
      <c r="CN443" s="44"/>
      <c r="CO443" s="44"/>
      <c r="CP443" s="44"/>
    </row>
    <row r="444" spans="2:94" ht="15.75" customHeight="1" x14ac:dyDescent="0.25"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  <c r="BP444" s="44"/>
      <c r="BQ444" s="44"/>
      <c r="BR444" s="44"/>
      <c r="BS444" s="44"/>
      <c r="BT444" s="44"/>
      <c r="BU444" s="44"/>
      <c r="BV444" s="44"/>
      <c r="BW444" s="44"/>
      <c r="BX444" s="44"/>
      <c r="BY444" s="44"/>
      <c r="BZ444" s="44"/>
      <c r="CA444" s="44"/>
      <c r="CB444" s="44"/>
      <c r="CC444" s="44"/>
      <c r="CD444" s="44"/>
      <c r="CE444" s="44"/>
      <c r="CF444" s="44"/>
      <c r="CG444" s="44"/>
      <c r="CH444" s="44"/>
      <c r="CI444" s="44"/>
      <c r="CJ444" s="44"/>
      <c r="CK444" s="44"/>
      <c r="CL444" s="44"/>
      <c r="CM444" s="44"/>
      <c r="CN444" s="44"/>
      <c r="CO444" s="44"/>
      <c r="CP444" s="44"/>
    </row>
    <row r="445" spans="2:94" ht="15.75" customHeight="1" x14ac:dyDescent="0.25"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  <c r="BR445" s="44"/>
      <c r="BS445" s="44"/>
      <c r="BT445" s="44"/>
      <c r="BU445" s="44"/>
      <c r="BV445" s="44"/>
      <c r="BW445" s="44"/>
      <c r="BX445" s="44"/>
      <c r="BY445" s="44"/>
      <c r="BZ445" s="44"/>
      <c r="CA445" s="44"/>
      <c r="CB445" s="44"/>
      <c r="CC445" s="44"/>
      <c r="CD445" s="44"/>
      <c r="CE445" s="44"/>
      <c r="CF445" s="44"/>
      <c r="CG445" s="44"/>
      <c r="CH445" s="44"/>
      <c r="CI445" s="44"/>
      <c r="CJ445" s="44"/>
      <c r="CK445" s="44"/>
      <c r="CL445" s="44"/>
      <c r="CM445" s="44"/>
      <c r="CN445" s="44"/>
      <c r="CO445" s="44"/>
      <c r="CP445" s="44"/>
    </row>
    <row r="446" spans="2:94" ht="15.75" customHeight="1" x14ac:dyDescent="0.25"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  <c r="BS446" s="44"/>
      <c r="BT446" s="44"/>
      <c r="BU446" s="44"/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/>
      <c r="CP446" s="44"/>
    </row>
    <row r="447" spans="2:94" ht="15.75" customHeight="1" x14ac:dyDescent="0.25"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  <c r="BR447" s="44"/>
      <c r="BS447" s="44"/>
      <c r="BT447" s="44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</row>
    <row r="448" spans="2:94" ht="15.75" customHeight="1" x14ac:dyDescent="0.25"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  <c r="BP448" s="44"/>
      <c r="BQ448" s="44"/>
      <c r="BR448" s="44"/>
      <c r="BS448" s="44"/>
      <c r="BT448" s="44"/>
      <c r="BU448" s="44"/>
      <c r="BV448" s="44"/>
      <c r="BW448" s="44"/>
      <c r="BX448" s="44"/>
      <c r="BY448" s="44"/>
      <c r="BZ448" s="44"/>
      <c r="CA448" s="44"/>
      <c r="CB448" s="44"/>
      <c r="CC448" s="44"/>
      <c r="CD448" s="44"/>
      <c r="CE448" s="44"/>
      <c r="CF448" s="44"/>
      <c r="CG448" s="44"/>
      <c r="CH448" s="44"/>
      <c r="CI448" s="44"/>
      <c r="CJ448" s="44"/>
      <c r="CK448" s="44"/>
      <c r="CL448" s="44"/>
      <c r="CM448" s="44"/>
      <c r="CN448" s="44"/>
      <c r="CO448" s="44"/>
      <c r="CP448" s="44"/>
    </row>
    <row r="449" spans="2:94" ht="15.75" customHeight="1" x14ac:dyDescent="0.25"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  <c r="BP449" s="44"/>
      <c r="BQ449" s="44"/>
      <c r="BR449" s="44"/>
      <c r="BS449" s="44"/>
      <c r="BT449" s="44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</row>
    <row r="450" spans="2:94" ht="15.75" customHeight="1" x14ac:dyDescent="0.25"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</row>
    <row r="451" spans="2:94" ht="15.75" customHeight="1" x14ac:dyDescent="0.25"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</row>
    <row r="452" spans="2:94" ht="15.75" customHeight="1" x14ac:dyDescent="0.25"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</row>
    <row r="453" spans="2:94" ht="15.75" customHeight="1" x14ac:dyDescent="0.25"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</row>
    <row r="454" spans="2:94" ht="15.75" customHeight="1" x14ac:dyDescent="0.25"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</row>
    <row r="455" spans="2:94" ht="15.75" customHeight="1" x14ac:dyDescent="0.25"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</row>
    <row r="456" spans="2:94" ht="15.75" customHeight="1" x14ac:dyDescent="0.25"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</row>
    <row r="457" spans="2:94" ht="15.75" customHeight="1" x14ac:dyDescent="0.25"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</row>
    <row r="458" spans="2:94" ht="15.75" customHeight="1" x14ac:dyDescent="0.25"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</row>
    <row r="459" spans="2:94" ht="15.75" customHeight="1" x14ac:dyDescent="0.25"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</row>
    <row r="460" spans="2:94" ht="15.75" customHeight="1" x14ac:dyDescent="0.25"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  <c r="BP460" s="44"/>
      <c r="BQ460" s="44"/>
      <c r="BR460" s="44"/>
      <c r="BS460" s="44"/>
      <c r="BT460" s="44"/>
      <c r="BU460" s="44"/>
      <c r="BV460" s="44"/>
      <c r="BW460" s="44"/>
      <c r="BX460" s="44"/>
      <c r="BY460" s="44"/>
      <c r="BZ460" s="44"/>
      <c r="CA460" s="44"/>
      <c r="CB460" s="44"/>
      <c r="CC460" s="44"/>
      <c r="CD460" s="44"/>
      <c r="CE460" s="44"/>
      <c r="CF460" s="44"/>
      <c r="CG460" s="44"/>
      <c r="CH460" s="44"/>
      <c r="CI460" s="44"/>
      <c r="CJ460" s="44"/>
      <c r="CK460" s="44"/>
      <c r="CL460" s="44"/>
      <c r="CM460" s="44"/>
      <c r="CN460" s="44"/>
      <c r="CO460" s="44"/>
      <c r="CP460" s="44"/>
    </row>
    <row r="461" spans="2:94" ht="15.75" customHeight="1" x14ac:dyDescent="0.25"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  <c r="BP461" s="44"/>
      <c r="BQ461" s="44"/>
      <c r="BR461" s="44"/>
      <c r="BS461" s="44"/>
      <c r="BT461" s="44"/>
      <c r="BU461" s="44"/>
      <c r="BV461" s="44"/>
      <c r="BW461" s="44"/>
      <c r="BX461" s="44"/>
      <c r="BY461" s="44"/>
      <c r="BZ461" s="44"/>
      <c r="CA461" s="44"/>
      <c r="CB461" s="44"/>
      <c r="CC461" s="44"/>
      <c r="CD461" s="44"/>
      <c r="CE461" s="44"/>
      <c r="CF461" s="44"/>
      <c r="CG461" s="44"/>
      <c r="CH461" s="44"/>
      <c r="CI461" s="44"/>
      <c r="CJ461" s="44"/>
      <c r="CK461" s="44"/>
      <c r="CL461" s="44"/>
      <c r="CM461" s="44"/>
      <c r="CN461" s="44"/>
      <c r="CO461" s="44"/>
      <c r="CP461" s="44"/>
    </row>
    <row r="462" spans="2:94" ht="15.75" customHeight="1" x14ac:dyDescent="0.25"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  <c r="BP462" s="44"/>
      <c r="BQ462" s="44"/>
      <c r="BR462" s="44"/>
      <c r="BS462" s="44"/>
      <c r="BT462" s="44"/>
      <c r="BU462" s="44"/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/>
      <c r="CP462" s="44"/>
    </row>
    <row r="463" spans="2:94" ht="15.75" customHeight="1" x14ac:dyDescent="0.25"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  <c r="BP463" s="44"/>
      <c r="BQ463" s="44"/>
      <c r="BR463" s="44"/>
      <c r="BS463" s="44"/>
      <c r="BT463" s="44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</row>
    <row r="464" spans="2:94" ht="15.75" customHeight="1" x14ac:dyDescent="0.25"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  <c r="BP464" s="44"/>
      <c r="BQ464" s="44"/>
      <c r="BR464" s="44"/>
      <c r="BS464" s="44"/>
      <c r="BT464" s="44"/>
      <c r="BU464" s="44"/>
      <c r="BV464" s="44"/>
      <c r="BW464" s="44"/>
      <c r="BX464" s="44"/>
      <c r="BY464" s="44"/>
      <c r="BZ464" s="44"/>
      <c r="CA464" s="44"/>
      <c r="CB464" s="44"/>
      <c r="CC464" s="44"/>
      <c r="CD464" s="44"/>
      <c r="CE464" s="44"/>
      <c r="CF464" s="44"/>
      <c r="CG464" s="44"/>
      <c r="CH464" s="44"/>
      <c r="CI464" s="44"/>
      <c r="CJ464" s="44"/>
      <c r="CK464" s="44"/>
      <c r="CL464" s="44"/>
      <c r="CM464" s="44"/>
      <c r="CN464" s="44"/>
      <c r="CO464" s="44"/>
      <c r="CP464" s="44"/>
    </row>
    <row r="465" spans="2:94" ht="15.75" customHeight="1" x14ac:dyDescent="0.25"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  <c r="BP465" s="44"/>
      <c r="BQ465" s="44"/>
      <c r="BR465" s="44"/>
      <c r="BS465" s="44"/>
      <c r="BT465" s="44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</row>
    <row r="466" spans="2:94" ht="15.75" customHeight="1" x14ac:dyDescent="0.25"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</row>
    <row r="467" spans="2:94" ht="15.75" customHeight="1" x14ac:dyDescent="0.25"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</row>
    <row r="468" spans="2:94" ht="15.75" customHeight="1" x14ac:dyDescent="0.25"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</row>
    <row r="469" spans="2:94" ht="15.75" customHeight="1" x14ac:dyDescent="0.25"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</row>
    <row r="470" spans="2:94" ht="15.75" customHeight="1" x14ac:dyDescent="0.25"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</row>
    <row r="471" spans="2:94" ht="15.75" customHeight="1" x14ac:dyDescent="0.25"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</row>
    <row r="472" spans="2:94" ht="15.75" customHeight="1" x14ac:dyDescent="0.25"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</row>
    <row r="473" spans="2:94" ht="15.75" customHeight="1" x14ac:dyDescent="0.25"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</row>
    <row r="474" spans="2:94" ht="15.75" customHeight="1" x14ac:dyDescent="0.25"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</row>
    <row r="475" spans="2:94" ht="15.75" customHeight="1" x14ac:dyDescent="0.25"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</row>
    <row r="476" spans="2:94" ht="15.75" customHeight="1" x14ac:dyDescent="0.25"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  <c r="BP476" s="44"/>
      <c r="BQ476" s="44"/>
      <c r="BR476" s="44"/>
      <c r="BS476" s="44"/>
      <c r="BT476" s="44"/>
      <c r="BU476" s="44"/>
      <c r="BV476" s="44"/>
      <c r="BW476" s="44"/>
      <c r="BX476" s="44"/>
      <c r="BY476" s="44"/>
      <c r="BZ476" s="44"/>
      <c r="CA476" s="44"/>
      <c r="CB476" s="44"/>
      <c r="CC476" s="44"/>
      <c r="CD476" s="44"/>
      <c r="CE476" s="44"/>
      <c r="CF476" s="44"/>
      <c r="CG476" s="44"/>
      <c r="CH476" s="44"/>
      <c r="CI476" s="44"/>
      <c r="CJ476" s="44"/>
      <c r="CK476" s="44"/>
      <c r="CL476" s="44"/>
      <c r="CM476" s="44"/>
      <c r="CN476" s="44"/>
      <c r="CO476" s="44"/>
      <c r="CP476" s="44"/>
    </row>
    <row r="477" spans="2:94" ht="15.75" customHeight="1" x14ac:dyDescent="0.25"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  <c r="BP477" s="44"/>
      <c r="BQ477" s="44"/>
      <c r="BR477" s="44"/>
      <c r="BS477" s="44"/>
      <c r="BT477" s="44"/>
      <c r="BU477" s="44"/>
      <c r="BV477" s="44"/>
      <c r="BW477" s="44"/>
      <c r="BX477" s="44"/>
      <c r="BY477" s="44"/>
      <c r="BZ477" s="44"/>
      <c r="CA477" s="44"/>
      <c r="CB477" s="44"/>
      <c r="CC477" s="44"/>
      <c r="CD477" s="44"/>
      <c r="CE477" s="44"/>
      <c r="CF477" s="44"/>
      <c r="CG477" s="44"/>
      <c r="CH477" s="44"/>
      <c r="CI477" s="44"/>
      <c r="CJ477" s="44"/>
      <c r="CK477" s="44"/>
      <c r="CL477" s="44"/>
      <c r="CM477" s="44"/>
      <c r="CN477" s="44"/>
      <c r="CO477" s="44"/>
      <c r="CP477" s="44"/>
    </row>
    <row r="478" spans="2:94" ht="15.75" customHeight="1" x14ac:dyDescent="0.25"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  <c r="BP478" s="44"/>
      <c r="BQ478" s="44"/>
      <c r="BR478" s="44"/>
      <c r="BS478" s="44"/>
      <c r="BT478" s="44"/>
      <c r="BU478" s="44"/>
      <c r="BV478" s="44"/>
      <c r="BW478" s="44"/>
      <c r="BX478" s="44"/>
      <c r="BY478" s="44"/>
      <c r="BZ478" s="44"/>
      <c r="CA478" s="44"/>
      <c r="CB478" s="44"/>
      <c r="CC478" s="44"/>
      <c r="CD478" s="44"/>
      <c r="CE478" s="44"/>
      <c r="CF478" s="44"/>
      <c r="CG478" s="44"/>
      <c r="CH478" s="44"/>
      <c r="CI478" s="44"/>
      <c r="CJ478" s="44"/>
      <c r="CK478" s="44"/>
      <c r="CL478" s="44"/>
      <c r="CM478" s="44"/>
      <c r="CN478" s="44"/>
      <c r="CO478" s="44"/>
      <c r="CP478" s="44"/>
    </row>
    <row r="479" spans="2:94" ht="15.75" customHeight="1" x14ac:dyDescent="0.25"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  <c r="BP479" s="44"/>
      <c r="BQ479" s="44"/>
      <c r="BR479" s="44"/>
      <c r="BS479" s="44"/>
      <c r="BT479" s="44"/>
      <c r="BU479" s="44"/>
      <c r="BV479" s="44"/>
      <c r="BW479" s="44"/>
      <c r="BX479" s="44"/>
      <c r="BY479" s="44"/>
      <c r="BZ479" s="44"/>
      <c r="CA479" s="44"/>
      <c r="CB479" s="44"/>
      <c r="CC479" s="44"/>
      <c r="CD479" s="44"/>
      <c r="CE479" s="44"/>
      <c r="CF479" s="44"/>
      <c r="CG479" s="44"/>
      <c r="CH479" s="44"/>
      <c r="CI479" s="44"/>
      <c r="CJ479" s="44"/>
      <c r="CK479" s="44"/>
      <c r="CL479" s="44"/>
      <c r="CM479" s="44"/>
      <c r="CN479" s="44"/>
      <c r="CO479" s="44"/>
      <c r="CP479" s="44"/>
    </row>
    <row r="480" spans="2:94" ht="15.75" customHeight="1" x14ac:dyDescent="0.25"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  <c r="BP480" s="44"/>
      <c r="BQ480" s="44"/>
      <c r="BR480" s="44"/>
      <c r="BS480" s="44"/>
      <c r="BT480" s="44"/>
      <c r="BU480" s="44"/>
      <c r="BV480" s="44"/>
      <c r="BW480" s="44"/>
      <c r="BX480" s="44"/>
      <c r="BY480" s="44"/>
      <c r="BZ480" s="44"/>
      <c r="CA480" s="44"/>
      <c r="CB480" s="44"/>
      <c r="CC480" s="44"/>
      <c r="CD480" s="44"/>
      <c r="CE480" s="44"/>
      <c r="CF480" s="44"/>
      <c r="CG480" s="44"/>
      <c r="CH480" s="44"/>
      <c r="CI480" s="44"/>
      <c r="CJ480" s="44"/>
      <c r="CK480" s="44"/>
      <c r="CL480" s="44"/>
      <c r="CM480" s="44"/>
      <c r="CN480" s="44"/>
      <c r="CO480" s="44"/>
      <c r="CP480" s="44"/>
    </row>
    <row r="481" spans="2:94" ht="15.75" customHeight="1" x14ac:dyDescent="0.25"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  <c r="BP481" s="44"/>
      <c r="BQ481" s="44"/>
      <c r="BR481" s="44"/>
      <c r="BS481" s="44"/>
      <c r="BT481" s="44"/>
      <c r="BU481" s="44"/>
      <c r="BV481" s="44"/>
      <c r="BW481" s="44"/>
      <c r="BX481" s="44"/>
      <c r="BY481" s="44"/>
      <c r="BZ481" s="44"/>
      <c r="CA481" s="44"/>
      <c r="CB481" s="44"/>
      <c r="CC481" s="44"/>
      <c r="CD481" s="44"/>
      <c r="CE481" s="44"/>
      <c r="CF481" s="44"/>
      <c r="CG481" s="44"/>
      <c r="CH481" s="44"/>
      <c r="CI481" s="44"/>
      <c r="CJ481" s="44"/>
      <c r="CK481" s="44"/>
      <c r="CL481" s="44"/>
      <c r="CM481" s="44"/>
      <c r="CN481" s="44"/>
      <c r="CO481" s="44"/>
      <c r="CP481" s="44"/>
    </row>
    <row r="482" spans="2:94" ht="15.75" customHeight="1" x14ac:dyDescent="0.25"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  <c r="BP482" s="44"/>
      <c r="BQ482" s="44"/>
      <c r="BR482" s="44"/>
      <c r="BS482" s="44"/>
      <c r="BT482" s="44"/>
      <c r="BU482" s="44"/>
      <c r="BV482" s="44"/>
      <c r="BW482" s="44"/>
      <c r="BX482" s="44"/>
      <c r="BY482" s="44"/>
      <c r="BZ482" s="44"/>
      <c r="CA482" s="44"/>
      <c r="CB482" s="44"/>
      <c r="CC482" s="44"/>
      <c r="CD482" s="44"/>
      <c r="CE482" s="44"/>
      <c r="CF482" s="44"/>
      <c r="CG482" s="44"/>
      <c r="CH482" s="44"/>
      <c r="CI482" s="44"/>
      <c r="CJ482" s="44"/>
      <c r="CK482" s="44"/>
      <c r="CL482" s="44"/>
      <c r="CM482" s="44"/>
      <c r="CN482" s="44"/>
      <c r="CO482" s="44"/>
      <c r="CP482" s="44"/>
    </row>
    <row r="483" spans="2:94" ht="15.75" customHeight="1" x14ac:dyDescent="0.25"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  <c r="BP483" s="44"/>
      <c r="BQ483" s="44"/>
      <c r="BR483" s="44"/>
      <c r="BS483" s="44"/>
      <c r="BT483" s="44"/>
      <c r="BU483" s="44"/>
      <c r="BV483" s="44"/>
      <c r="BW483" s="44"/>
      <c r="BX483" s="44"/>
      <c r="BY483" s="44"/>
      <c r="BZ483" s="44"/>
      <c r="CA483" s="44"/>
      <c r="CB483" s="44"/>
      <c r="CC483" s="44"/>
      <c r="CD483" s="44"/>
      <c r="CE483" s="44"/>
      <c r="CF483" s="44"/>
      <c r="CG483" s="44"/>
      <c r="CH483" s="44"/>
      <c r="CI483" s="44"/>
      <c r="CJ483" s="44"/>
      <c r="CK483" s="44"/>
      <c r="CL483" s="44"/>
      <c r="CM483" s="44"/>
      <c r="CN483" s="44"/>
      <c r="CO483" s="44"/>
      <c r="CP483" s="44"/>
    </row>
    <row r="484" spans="2:94" ht="15.75" customHeight="1" x14ac:dyDescent="0.25"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  <c r="BP484" s="44"/>
      <c r="BQ484" s="44"/>
      <c r="BR484" s="44"/>
      <c r="BS484" s="44"/>
      <c r="BT484" s="44"/>
      <c r="BU484" s="44"/>
      <c r="BV484" s="44"/>
      <c r="BW484" s="44"/>
      <c r="BX484" s="44"/>
      <c r="BY484" s="44"/>
      <c r="BZ484" s="44"/>
      <c r="CA484" s="44"/>
      <c r="CB484" s="44"/>
      <c r="CC484" s="44"/>
      <c r="CD484" s="44"/>
      <c r="CE484" s="44"/>
      <c r="CF484" s="44"/>
      <c r="CG484" s="44"/>
      <c r="CH484" s="44"/>
      <c r="CI484" s="44"/>
      <c r="CJ484" s="44"/>
      <c r="CK484" s="44"/>
      <c r="CL484" s="44"/>
      <c r="CM484" s="44"/>
      <c r="CN484" s="44"/>
      <c r="CO484" s="44"/>
      <c r="CP484" s="44"/>
    </row>
    <row r="485" spans="2:94" ht="15.75" customHeight="1" x14ac:dyDescent="0.25"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  <c r="BP485" s="44"/>
      <c r="BQ485" s="44"/>
      <c r="BR485" s="44"/>
      <c r="BS485" s="44"/>
      <c r="BT485" s="44"/>
      <c r="BU485" s="44"/>
      <c r="BV485" s="44"/>
      <c r="BW485" s="44"/>
      <c r="BX485" s="44"/>
      <c r="BY485" s="44"/>
      <c r="BZ485" s="44"/>
      <c r="CA485" s="44"/>
      <c r="CB485" s="44"/>
      <c r="CC485" s="44"/>
      <c r="CD485" s="44"/>
      <c r="CE485" s="44"/>
      <c r="CF485" s="44"/>
      <c r="CG485" s="44"/>
      <c r="CH485" s="44"/>
      <c r="CI485" s="44"/>
      <c r="CJ485" s="44"/>
      <c r="CK485" s="44"/>
      <c r="CL485" s="44"/>
      <c r="CM485" s="44"/>
      <c r="CN485" s="44"/>
      <c r="CO485" s="44"/>
      <c r="CP485" s="44"/>
    </row>
    <row r="486" spans="2:94" ht="15.75" customHeight="1" x14ac:dyDescent="0.25"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  <c r="BP486" s="44"/>
      <c r="BQ486" s="44"/>
      <c r="BR486" s="44"/>
      <c r="BS486" s="44"/>
      <c r="BT486" s="44"/>
      <c r="BU486" s="44"/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/>
      <c r="CP486" s="44"/>
    </row>
    <row r="487" spans="2:94" ht="15.75" customHeight="1" x14ac:dyDescent="0.25"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  <c r="BP487" s="44"/>
      <c r="BQ487" s="44"/>
      <c r="BR487" s="44"/>
      <c r="BS487" s="44"/>
      <c r="BT487" s="44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</row>
    <row r="488" spans="2:94" ht="15.75" customHeight="1" x14ac:dyDescent="0.25"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  <c r="BP488" s="44"/>
      <c r="BQ488" s="44"/>
      <c r="BR488" s="44"/>
      <c r="BS488" s="44"/>
      <c r="BT488" s="44"/>
      <c r="BU488" s="44"/>
      <c r="BV488" s="44"/>
      <c r="BW488" s="44"/>
      <c r="BX488" s="44"/>
      <c r="BY488" s="44"/>
      <c r="BZ488" s="44"/>
      <c r="CA488" s="44"/>
      <c r="CB488" s="44"/>
      <c r="CC488" s="44"/>
      <c r="CD488" s="44"/>
      <c r="CE488" s="44"/>
      <c r="CF488" s="44"/>
      <c r="CG488" s="44"/>
      <c r="CH488" s="44"/>
      <c r="CI488" s="44"/>
      <c r="CJ488" s="44"/>
      <c r="CK488" s="44"/>
      <c r="CL488" s="44"/>
      <c r="CM488" s="44"/>
      <c r="CN488" s="44"/>
      <c r="CO488" s="44"/>
      <c r="CP488" s="44"/>
    </row>
    <row r="489" spans="2:94" ht="15.75" customHeight="1" x14ac:dyDescent="0.25"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  <c r="BP489" s="44"/>
      <c r="BQ489" s="44"/>
      <c r="BR489" s="44"/>
      <c r="BS489" s="44"/>
      <c r="BT489" s="44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</row>
    <row r="490" spans="2:94" ht="15.75" customHeight="1" x14ac:dyDescent="0.25"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</row>
    <row r="491" spans="2:94" ht="15.75" customHeight="1" x14ac:dyDescent="0.25"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</row>
    <row r="492" spans="2:94" ht="15.75" customHeight="1" x14ac:dyDescent="0.25"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</row>
    <row r="493" spans="2:94" ht="15.75" customHeight="1" x14ac:dyDescent="0.25"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</row>
    <row r="494" spans="2:94" ht="15.75" customHeight="1" x14ac:dyDescent="0.25"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</row>
    <row r="495" spans="2:94" ht="15.75" customHeight="1" x14ac:dyDescent="0.25"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</row>
    <row r="496" spans="2:94" ht="15.75" customHeight="1" x14ac:dyDescent="0.25"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</row>
    <row r="497" spans="2:94" ht="15.75" customHeight="1" x14ac:dyDescent="0.25"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</row>
    <row r="498" spans="2:94" ht="15.75" customHeight="1" x14ac:dyDescent="0.25"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</row>
    <row r="499" spans="2:94" ht="15.75" customHeight="1" x14ac:dyDescent="0.25"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</row>
    <row r="500" spans="2:94" ht="15.75" customHeight="1" x14ac:dyDescent="0.25"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  <c r="BR500" s="44"/>
      <c r="BS500" s="44"/>
      <c r="BT500" s="44"/>
      <c r="BU500" s="44"/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/>
      <c r="CP500" s="44"/>
    </row>
    <row r="501" spans="2:94" ht="15.75" customHeight="1" x14ac:dyDescent="0.25"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  <c r="BR501" s="44"/>
      <c r="BS501" s="44"/>
      <c r="BT501" s="44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</row>
    <row r="502" spans="2:94" ht="15.75" customHeight="1" x14ac:dyDescent="0.25"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  <c r="BP502" s="44"/>
      <c r="BQ502" s="44"/>
      <c r="BR502" s="44"/>
      <c r="BS502" s="44"/>
      <c r="BT502" s="44"/>
      <c r="BU502" s="44"/>
      <c r="BV502" s="44"/>
      <c r="BW502" s="44"/>
      <c r="BX502" s="44"/>
      <c r="BY502" s="44"/>
      <c r="BZ502" s="44"/>
      <c r="CA502" s="44"/>
      <c r="CB502" s="44"/>
      <c r="CC502" s="44"/>
      <c r="CD502" s="44"/>
      <c r="CE502" s="44"/>
      <c r="CF502" s="44"/>
      <c r="CG502" s="44"/>
      <c r="CH502" s="44"/>
      <c r="CI502" s="44"/>
      <c r="CJ502" s="44"/>
      <c r="CK502" s="44"/>
      <c r="CL502" s="44"/>
      <c r="CM502" s="44"/>
      <c r="CN502" s="44"/>
      <c r="CO502" s="44"/>
      <c r="CP502" s="44"/>
    </row>
    <row r="503" spans="2:94" ht="15.75" customHeight="1" x14ac:dyDescent="0.25"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  <c r="BP503" s="44"/>
      <c r="BQ503" s="44"/>
      <c r="BR503" s="44"/>
      <c r="BS503" s="44"/>
      <c r="BT503" s="44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</row>
    <row r="504" spans="2:94" ht="15.75" customHeight="1" x14ac:dyDescent="0.25"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</row>
    <row r="505" spans="2:94" ht="15.75" customHeight="1" x14ac:dyDescent="0.25"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</row>
    <row r="506" spans="2:94" ht="15.75" customHeight="1" x14ac:dyDescent="0.25"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</row>
    <row r="507" spans="2:94" ht="15.75" customHeight="1" x14ac:dyDescent="0.25"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</row>
    <row r="508" spans="2:94" ht="15.75" customHeight="1" x14ac:dyDescent="0.25"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</row>
    <row r="509" spans="2:94" ht="15.75" customHeight="1" x14ac:dyDescent="0.25"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</row>
    <row r="510" spans="2:94" ht="15.75" customHeight="1" x14ac:dyDescent="0.25"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</row>
    <row r="511" spans="2:94" ht="15.75" customHeight="1" x14ac:dyDescent="0.25"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</row>
    <row r="512" spans="2:94" ht="15.75" customHeight="1" x14ac:dyDescent="0.25"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</row>
    <row r="513" spans="2:94" ht="15.75" customHeight="1" x14ac:dyDescent="0.25"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</row>
    <row r="514" spans="2:94" ht="15.75" customHeight="1" x14ac:dyDescent="0.25"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  <c r="BP514" s="44"/>
      <c r="BQ514" s="44"/>
      <c r="BR514" s="44"/>
      <c r="BS514" s="44"/>
      <c r="BT514" s="44"/>
      <c r="BU514" s="44"/>
      <c r="BV514" s="44"/>
      <c r="BW514" s="44"/>
      <c r="BX514" s="44"/>
      <c r="BY514" s="44"/>
      <c r="BZ514" s="44"/>
      <c r="CA514" s="44"/>
      <c r="CB514" s="44"/>
      <c r="CC514" s="44"/>
      <c r="CD514" s="44"/>
      <c r="CE514" s="44"/>
      <c r="CF514" s="44"/>
      <c r="CG514" s="44"/>
      <c r="CH514" s="44"/>
      <c r="CI514" s="44"/>
      <c r="CJ514" s="44"/>
      <c r="CK514" s="44"/>
      <c r="CL514" s="44"/>
      <c r="CM514" s="44"/>
      <c r="CN514" s="44"/>
      <c r="CO514" s="44"/>
      <c r="CP514" s="44"/>
    </row>
    <row r="515" spans="2:94" ht="15.75" customHeight="1" x14ac:dyDescent="0.25"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  <c r="BP515" s="44"/>
      <c r="BQ515" s="44"/>
      <c r="BR515" s="44"/>
      <c r="BS515" s="44"/>
      <c r="BT515" s="44"/>
      <c r="BU515" s="44"/>
      <c r="BV515" s="44"/>
      <c r="BW515" s="44"/>
      <c r="BX515" s="44"/>
      <c r="BY515" s="44"/>
      <c r="BZ515" s="44"/>
      <c r="CA515" s="44"/>
      <c r="CB515" s="44"/>
      <c r="CC515" s="44"/>
      <c r="CD515" s="44"/>
      <c r="CE515" s="44"/>
      <c r="CF515" s="44"/>
      <c r="CG515" s="44"/>
      <c r="CH515" s="44"/>
      <c r="CI515" s="44"/>
      <c r="CJ515" s="44"/>
      <c r="CK515" s="44"/>
      <c r="CL515" s="44"/>
      <c r="CM515" s="44"/>
      <c r="CN515" s="44"/>
      <c r="CO515" s="44"/>
      <c r="CP515" s="44"/>
    </row>
    <row r="516" spans="2:94" ht="15.75" customHeight="1" x14ac:dyDescent="0.25"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  <c r="BP516" s="44"/>
      <c r="BQ516" s="44"/>
      <c r="BR516" s="44"/>
      <c r="BS516" s="44"/>
      <c r="BT516" s="44"/>
      <c r="BU516" s="44"/>
      <c r="BV516" s="44"/>
      <c r="BW516" s="44"/>
      <c r="BX516" s="44"/>
      <c r="BY516" s="44"/>
      <c r="BZ516" s="44"/>
      <c r="CA516" s="44"/>
      <c r="CB516" s="44"/>
      <c r="CC516" s="44"/>
      <c r="CD516" s="44"/>
      <c r="CE516" s="44"/>
      <c r="CF516" s="44"/>
      <c r="CG516" s="44"/>
      <c r="CH516" s="44"/>
      <c r="CI516" s="44"/>
      <c r="CJ516" s="44"/>
      <c r="CK516" s="44"/>
      <c r="CL516" s="44"/>
      <c r="CM516" s="44"/>
      <c r="CN516" s="44"/>
      <c r="CO516" s="44"/>
      <c r="CP516" s="44"/>
    </row>
    <row r="517" spans="2:94" ht="15.75" customHeight="1" x14ac:dyDescent="0.25"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  <c r="BP517" s="44"/>
      <c r="BQ517" s="44"/>
      <c r="BR517" s="44"/>
      <c r="BS517" s="44"/>
      <c r="BT517" s="44"/>
      <c r="BU517" s="44"/>
      <c r="BV517" s="44"/>
      <c r="BW517" s="44"/>
      <c r="BX517" s="44"/>
      <c r="BY517" s="44"/>
      <c r="BZ517" s="44"/>
      <c r="CA517" s="44"/>
      <c r="CB517" s="44"/>
      <c r="CC517" s="44"/>
      <c r="CD517" s="44"/>
      <c r="CE517" s="44"/>
      <c r="CF517" s="44"/>
      <c r="CG517" s="44"/>
      <c r="CH517" s="44"/>
      <c r="CI517" s="44"/>
      <c r="CJ517" s="44"/>
      <c r="CK517" s="44"/>
      <c r="CL517" s="44"/>
      <c r="CM517" s="44"/>
      <c r="CN517" s="44"/>
      <c r="CO517" s="44"/>
      <c r="CP517" s="44"/>
    </row>
    <row r="518" spans="2:94" ht="15.75" customHeight="1" x14ac:dyDescent="0.25"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  <c r="BR518" s="44"/>
      <c r="BS518" s="44"/>
      <c r="BT518" s="44"/>
      <c r="BU518" s="44"/>
      <c r="BV518" s="44"/>
      <c r="BW518" s="44"/>
      <c r="BX518" s="44"/>
      <c r="BY518" s="44"/>
      <c r="BZ518" s="44"/>
      <c r="CA518" s="44"/>
      <c r="CB518" s="44"/>
      <c r="CC518" s="44"/>
      <c r="CD518" s="44"/>
      <c r="CE518" s="44"/>
      <c r="CF518" s="44"/>
      <c r="CG518" s="44"/>
      <c r="CH518" s="44"/>
      <c r="CI518" s="44"/>
      <c r="CJ518" s="44"/>
      <c r="CK518" s="44"/>
      <c r="CL518" s="44"/>
      <c r="CM518" s="44"/>
      <c r="CN518" s="44"/>
      <c r="CO518" s="44"/>
      <c r="CP518" s="44"/>
    </row>
    <row r="519" spans="2:94" ht="15.75" customHeight="1" x14ac:dyDescent="0.25"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  <c r="BP519" s="44"/>
      <c r="BQ519" s="44"/>
      <c r="BR519" s="44"/>
      <c r="BS519" s="44"/>
      <c r="BT519" s="44"/>
      <c r="BU519" s="44"/>
      <c r="BV519" s="44"/>
      <c r="BW519" s="44"/>
      <c r="BX519" s="44"/>
      <c r="BY519" s="44"/>
      <c r="BZ519" s="44"/>
      <c r="CA519" s="44"/>
      <c r="CB519" s="44"/>
      <c r="CC519" s="44"/>
      <c r="CD519" s="44"/>
      <c r="CE519" s="44"/>
      <c r="CF519" s="44"/>
      <c r="CG519" s="44"/>
      <c r="CH519" s="44"/>
      <c r="CI519" s="44"/>
      <c r="CJ519" s="44"/>
      <c r="CK519" s="44"/>
      <c r="CL519" s="44"/>
      <c r="CM519" s="44"/>
      <c r="CN519" s="44"/>
      <c r="CO519" s="44"/>
      <c r="CP519" s="44"/>
    </row>
    <row r="520" spans="2:94" ht="15.75" customHeight="1" x14ac:dyDescent="0.25"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  <c r="BR520" s="44"/>
      <c r="BS520" s="44"/>
      <c r="BT520" s="44"/>
      <c r="BU520" s="44"/>
      <c r="BV520" s="44"/>
      <c r="BW520" s="44"/>
      <c r="BX520" s="44"/>
      <c r="BY520" s="44"/>
      <c r="BZ520" s="44"/>
      <c r="CA520" s="44"/>
      <c r="CB520" s="44"/>
      <c r="CC520" s="44"/>
      <c r="CD520" s="44"/>
      <c r="CE520" s="44"/>
      <c r="CF520" s="44"/>
      <c r="CG520" s="44"/>
      <c r="CH520" s="44"/>
      <c r="CI520" s="44"/>
      <c r="CJ520" s="44"/>
      <c r="CK520" s="44"/>
      <c r="CL520" s="44"/>
      <c r="CM520" s="44"/>
      <c r="CN520" s="44"/>
      <c r="CO520" s="44"/>
      <c r="CP520" s="44"/>
    </row>
    <row r="521" spans="2:94" ht="15.75" customHeight="1" x14ac:dyDescent="0.25"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  <c r="BR521" s="44"/>
      <c r="BS521" s="44"/>
      <c r="BT521" s="44"/>
      <c r="BU521" s="44"/>
      <c r="BV521" s="44"/>
      <c r="BW521" s="44"/>
      <c r="BX521" s="44"/>
      <c r="BY521" s="44"/>
      <c r="BZ521" s="44"/>
      <c r="CA521" s="44"/>
      <c r="CB521" s="44"/>
      <c r="CC521" s="44"/>
      <c r="CD521" s="44"/>
      <c r="CE521" s="44"/>
      <c r="CF521" s="44"/>
      <c r="CG521" s="44"/>
      <c r="CH521" s="44"/>
      <c r="CI521" s="44"/>
      <c r="CJ521" s="44"/>
      <c r="CK521" s="44"/>
      <c r="CL521" s="44"/>
      <c r="CM521" s="44"/>
      <c r="CN521" s="44"/>
      <c r="CO521" s="44"/>
      <c r="CP521" s="44"/>
    </row>
    <row r="522" spans="2:94" ht="15.75" customHeight="1" x14ac:dyDescent="0.25"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  <c r="BS522" s="44"/>
      <c r="BT522" s="44"/>
      <c r="BU522" s="44"/>
      <c r="BV522" s="44"/>
      <c r="BW522" s="44"/>
      <c r="BX522" s="44"/>
      <c r="BY522" s="44"/>
      <c r="BZ522" s="44"/>
      <c r="CA522" s="44"/>
      <c r="CB522" s="44"/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  <c r="CM522" s="44"/>
      <c r="CN522" s="44"/>
      <c r="CO522" s="44"/>
      <c r="CP522" s="44"/>
    </row>
    <row r="523" spans="2:94" ht="15.75" customHeight="1" x14ac:dyDescent="0.25"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  <c r="BR523" s="44"/>
      <c r="BS523" s="44"/>
      <c r="BT523" s="44"/>
      <c r="BU523" s="44"/>
      <c r="BV523" s="44"/>
      <c r="BW523" s="44"/>
      <c r="BX523" s="44"/>
      <c r="BY523" s="44"/>
      <c r="BZ523" s="44"/>
      <c r="CA523" s="44"/>
      <c r="CB523" s="44"/>
      <c r="CC523" s="44"/>
      <c r="CD523" s="44"/>
      <c r="CE523" s="44"/>
      <c r="CF523" s="44"/>
      <c r="CG523" s="44"/>
      <c r="CH523" s="44"/>
      <c r="CI523" s="44"/>
      <c r="CJ523" s="44"/>
      <c r="CK523" s="44"/>
      <c r="CL523" s="44"/>
      <c r="CM523" s="44"/>
      <c r="CN523" s="44"/>
      <c r="CO523" s="44"/>
      <c r="CP523" s="44"/>
    </row>
    <row r="524" spans="2:94" ht="15.75" customHeight="1" x14ac:dyDescent="0.25"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  <c r="BR524" s="44"/>
      <c r="BS524" s="44"/>
      <c r="BT524" s="44"/>
      <c r="BU524" s="44"/>
      <c r="BV524" s="44"/>
      <c r="BW524" s="44"/>
      <c r="BX524" s="44"/>
      <c r="BY524" s="44"/>
      <c r="BZ524" s="44"/>
      <c r="CA524" s="44"/>
      <c r="CB524" s="44"/>
      <c r="CC524" s="44"/>
      <c r="CD524" s="44"/>
      <c r="CE524" s="44"/>
      <c r="CF524" s="44"/>
      <c r="CG524" s="44"/>
      <c r="CH524" s="44"/>
      <c r="CI524" s="44"/>
      <c r="CJ524" s="44"/>
      <c r="CK524" s="44"/>
      <c r="CL524" s="44"/>
      <c r="CM524" s="44"/>
      <c r="CN524" s="44"/>
      <c r="CO524" s="44"/>
      <c r="CP524" s="44"/>
    </row>
  </sheetData>
  <mergeCells count="24">
    <mergeCell ref="EF1:EK1"/>
    <mergeCell ref="BT1:BV1"/>
    <mergeCell ref="BW1:CD1"/>
    <mergeCell ref="CE1:CL1"/>
    <mergeCell ref="CM1:CR1"/>
    <mergeCell ref="CS1:CX1"/>
    <mergeCell ref="CY1:DD1"/>
    <mergeCell ref="DE1:DI1"/>
    <mergeCell ref="DJ1:DN1"/>
    <mergeCell ref="DO1:DT1"/>
    <mergeCell ref="DU1:DY1"/>
    <mergeCell ref="DZ1:EE1"/>
    <mergeCell ref="BR1:BS1"/>
    <mergeCell ref="A1:Q1"/>
    <mergeCell ref="R1:AA1"/>
    <mergeCell ref="AB1:AJ1"/>
    <mergeCell ref="AK1:AT1"/>
    <mergeCell ref="AU1:BC1"/>
    <mergeCell ref="BD1:BF1"/>
    <mergeCell ref="BG1:BI1"/>
    <mergeCell ref="BJ1:BK1"/>
    <mergeCell ref="BL1:BM1"/>
    <mergeCell ref="BN1:BO1"/>
    <mergeCell ref="BP1:BQ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T524"/>
  <sheetViews>
    <sheetView topLeftCell="FS1" zoomScale="75" workbookViewId="0">
      <pane ySplit="2" topLeftCell="A3" activePane="bottomLeft" state="frozen"/>
      <selection pane="bottomLeft" activeCell="GF315" sqref="GF315"/>
    </sheetView>
  </sheetViews>
  <sheetFormatPr defaultColWidth="12.6328125" defaultRowHeight="15.75" customHeight="1" x14ac:dyDescent="0.25"/>
  <cols>
    <col min="1" max="1" width="12.6328125" style="94"/>
    <col min="2" max="4" width="18.81640625" customWidth="1"/>
    <col min="5" max="5" width="60.1796875" customWidth="1"/>
    <col min="6" max="6" width="18.81640625" customWidth="1"/>
    <col min="7" max="7" width="29.81640625" customWidth="1"/>
    <col min="8" max="8" width="36.6328125" customWidth="1"/>
    <col min="9" max="9" width="29.453125" customWidth="1"/>
    <col min="10" max="10" width="46.453125" customWidth="1"/>
    <col min="11" max="11" width="44.6328125" customWidth="1"/>
    <col min="12" max="12" width="36.1796875" customWidth="1"/>
    <col min="13" max="13" width="23.1796875" customWidth="1"/>
    <col min="14" max="14" width="34.36328125" customWidth="1"/>
    <col min="15" max="15" width="39.1796875" customWidth="1"/>
    <col min="16" max="16" width="39.453125" customWidth="1"/>
    <col min="17" max="17" width="54" customWidth="1"/>
    <col min="18" max="18" width="36.453125" customWidth="1"/>
    <col min="19" max="19" width="25.1796875" customWidth="1"/>
    <col min="20" max="20" width="26.36328125" customWidth="1"/>
    <col min="21" max="21" width="28.81640625" customWidth="1"/>
    <col min="22" max="22" width="29.6328125" customWidth="1"/>
    <col min="23" max="23" width="18.81640625" customWidth="1"/>
    <col min="24" max="24" width="38.1796875" customWidth="1"/>
    <col min="25" max="25" width="34.6328125" customWidth="1"/>
    <col min="26" max="26" width="30.81640625" customWidth="1"/>
    <col min="27" max="27" width="33" customWidth="1"/>
    <col min="28" max="28" width="16.6328125" customWidth="1"/>
    <col min="29" max="29" width="16.6328125" style="155" customWidth="1"/>
    <col min="30" max="30" width="24.81640625" customWidth="1"/>
    <col min="31" max="31" width="36.453125" customWidth="1"/>
    <col min="32" max="32" width="45.453125" customWidth="1"/>
    <col min="33" max="33" width="31.6328125" customWidth="1"/>
    <col min="34" max="34" width="32.36328125" customWidth="1"/>
    <col min="35" max="35" width="34.1796875" customWidth="1"/>
    <col min="36" max="36" width="29.81640625" customWidth="1"/>
    <col min="37" max="37" width="23.36328125" customWidth="1"/>
    <col min="38" max="39" width="32.1796875" customWidth="1"/>
    <col min="40" max="40" width="32.1796875" style="146" customWidth="1"/>
    <col min="41" max="41" width="21.453125" customWidth="1"/>
    <col min="42" max="42" width="29.36328125" customWidth="1"/>
    <col min="43" max="43" width="34" customWidth="1"/>
    <col min="44" max="44" width="36.6328125" customWidth="1"/>
    <col min="45" max="45" width="34.81640625" customWidth="1"/>
    <col min="46" max="46" width="35.81640625" customWidth="1"/>
    <col min="47" max="47" width="45.1796875" customWidth="1"/>
    <col min="48" max="48" width="43.36328125" customWidth="1"/>
    <col min="49" max="49" width="44.6328125" customWidth="1"/>
    <col min="50" max="51" width="35.36328125" customWidth="1"/>
    <col min="52" max="52" width="35.36328125" style="146" customWidth="1"/>
    <col min="53" max="53" width="31.453125" customWidth="1"/>
    <col min="54" max="54" width="25.6328125" customWidth="1"/>
    <col min="55" max="55" width="26" customWidth="1"/>
    <col min="56" max="56" width="26.81640625" customWidth="1"/>
    <col min="57" max="57" width="23.36328125" customWidth="1"/>
    <col min="58" max="58" width="26.6328125" customWidth="1"/>
    <col min="59" max="59" width="23.36328125" customWidth="1"/>
    <col min="60" max="60" width="24" customWidth="1"/>
    <col min="61" max="61" width="30.1796875" customWidth="1"/>
    <col min="62" max="62" width="16" customWidth="1"/>
    <col min="63" max="63" width="20.453125" customWidth="1"/>
    <col min="64" max="64" width="35" customWidth="1"/>
    <col min="65" max="65" width="32.36328125" customWidth="1"/>
    <col min="66" max="66" width="38.453125" customWidth="1"/>
    <col min="67" max="67" width="20" customWidth="1"/>
    <col min="68" max="68" width="19.6328125" customWidth="1"/>
    <col min="69" max="69" width="44.453125" customWidth="1"/>
    <col min="70" max="70" width="40" customWidth="1"/>
    <col min="71" max="72" width="42.36328125" customWidth="1"/>
    <col min="73" max="73" width="24.1796875" customWidth="1"/>
    <col min="74" max="74" width="39.1796875" customWidth="1"/>
    <col min="75" max="75" width="42.6328125" customWidth="1"/>
    <col min="76" max="76" width="22.36328125" customWidth="1"/>
    <col min="77" max="77" width="25.6328125" customWidth="1"/>
    <col min="78" max="78" width="31.36328125" customWidth="1"/>
    <col min="79" max="80" width="49" customWidth="1"/>
    <col min="81" max="81" width="19" customWidth="1"/>
    <col min="82" max="82" width="31.81640625" customWidth="1"/>
    <col min="83" max="85" width="36.36328125" customWidth="1"/>
    <col min="86" max="86" width="44" customWidth="1"/>
    <col min="87" max="87" width="44.6328125" customWidth="1"/>
    <col min="88" max="88" width="19.36328125" customWidth="1"/>
    <col min="89" max="89" width="23.453125" customWidth="1"/>
    <col min="90" max="90" width="36.453125" customWidth="1"/>
    <col min="91" max="91" width="43.1796875" customWidth="1"/>
    <col min="92" max="92" width="22.36328125" customWidth="1"/>
    <col min="93" max="93" width="43.1796875" customWidth="1"/>
    <col min="94" max="94" width="35.81640625" customWidth="1"/>
    <col min="95" max="95" width="31.453125" customWidth="1"/>
    <col min="96" max="98" width="37.36328125" customWidth="1"/>
    <col min="99" max="99" width="46.1796875" customWidth="1"/>
    <col min="100" max="100" width="40.36328125" customWidth="1"/>
    <col min="101" max="101" width="34.6328125" customWidth="1"/>
    <col min="102" max="102" width="35.1796875" customWidth="1"/>
    <col min="103" max="103" width="28.81640625" customWidth="1"/>
    <col min="104" max="104" width="37.36328125" customWidth="1"/>
    <col min="105" max="105" width="37" customWidth="1"/>
    <col min="106" max="108" width="33" customWidth="1"/>
    <col min="109" max="109" width="27.81640625" customWidth="1"/>
    <col min="110" max="110" width="28.36328125" customWidth="1"/>
    <col min="111" max="112" width="25" customWidth="1"/>
    <col min="113" max="113" width="26.453125" customWidth="1"/>
    <col min="114" max="115" width="26.6328125" customWidth="1"/>
    <col min="116" max="118" width="24.81640625" customWidth="1"/>
    <col min="119" max="119" width="33.1796875" customWidth="1"/>
    <col min="120" max="120" width="30.6328125" customWidth="1"/>
    <col min="121" max="121" width="27.36328125" customWidth="1"/>
    <col min="122" max="122" width="31.6328125" customWidth="1"/>
    <col min="123" max="123" width="29" customWidth="1"/>
    <col min="124" max="126" width="27.81640625" customWidth="1"/>
    <col min="127" max="127" width="24.36328125" customWidth="1"/>
    <col min="128" max="128" width="33.36328125" customWidth="1"/>
    <col min="129" max="129" width="37.6328125" customWidth="1"/>
    <col min="130" max="130" width="34" customWidth="1"/>
    <col min="131" max="131" width="31" customWidth="1"/>
    <col min="132" max="134" width="32.36328125" customWidth="1"/>
    <col min="135" max="135" width="22.6328125" customWidth="1"/>
    <col min="136" max="136" width="21.1796875" customWidth="1"/>
    <col min="137" max="137" width="23.1796875" customWidth="1"/>
    <col min="138" max="138" width="21.453125" customWidth="1"/>
    <col min="139" max="139" width="19.81640625" customWidth="1"/>
    <col min="140" max="140" width="21.6328125" customWidth="1"/>
    <col min="141" max="141" width="19.81640625" customWidth="1"/>
    <col min="142" max="142" width="18.1796875" customWidth="1"/>
    <col min="143" max="143" width="27.1796875" customWidth="1"/>
    <col min="144" max="144" width="24.1796875" customWidth="1"/>
    <col min="145" max="145" width="23.1796875" customWidth="1"/>
    <col min="146" max="146" width="20.36328125" customWidth="1"/>
    <col min="147" max="149" width="17" customWidth="1"/>
    <col min="150" max="150" width="19.453125" customWidth="1"/>
    <col min="151" max="151" width="29.6328125" customWidth="1"/>
    <col min="152" max="152" width="37.6328125" customWidth="1"/>
    <col min="153" max="153" width="28.6328125" customWidth="1"/>
    <col min="154" max="154" width="30.453125" customWidth="1"/>
    <col min="155" max="155" width="19.81640625" customWidth="1"/>
    <col min="156" max="156" width="17.6328125" customWidth="1"/>
    <col min="157" max="157" width="24.81640625" customWidth="1"/>
    <col min="158" max="158" width="21.36328125" customWidth="1"/>
    <col min="159" max="159" width="24.453125" customWidth="1"/>
    <col min="160" max="160" width="20.453125" customWidth="1"/>
    <col min="161" max="161" width="22.36328125" customWidth="1"/>
    <col min="162" max="162" width="21.6328125" customWidth="1"/>
    <col min="163" max="163" width="19.1796875" customWidth="1"/>
    <col min="164" max="164" width="23.453125" customWidth="1"/>
    <col min="165" max="165" width="24.453125" customWidth="1"/>
    <col min="166" max="166" width="25.81640625" customWidth="1"/>
    <col min="167" max="167" width="24" customWidth="1"/>
    <col min="168" max="168" width="25.81640625" customWidth="1"/>
    <col min="169" max="169" width="17.453125" customWidth="1"/>
    <col min="170" max="170" width="20.36328125" customWidth="1"/>
    <col min="171" max="171" width="17.81640625" customWidth="1"/>
    <col min="172" max="172" width="30.453125" customWidth="1"/>
    <col min="173" max="173" width="29.36328125" customWidth="1"/>
    <col min="174" max="174" width="31.453125" customWidth="1"/>
    <col min="175" max="175" width="24.36328125" customWidth="1"/>
    <col min="176" max="176" width="21" customWidth="1"/>
    <col min="177" max="177" width="23.81640625" customWidth="1"/>
    <col min="178" max="178" width="15.453125" customWidth="1"/>
    <col min="179" max="179" width="13.81640625" customWidth="1"/>
    <col min="180" max="180" width="20.6328125" customWidth="1"/>
    <col min="181" max="181" width="23.1796875" customWidth="1"/>
    <col min="182" max="182" width="21.81640625" customWidth="1"/>
    <col min="183" max="183" width="21.1796875" customWidth="1"/>
    <col min="184" max="184" width="22.81640625" customWidth="1"/>
    <col min="185" max="185" width="20.1796875" customWidth="1"/>
    <col min="186" max="186" width="20.6328125" customWidth="1"/>
    <col min="187" max="187" width="17.36328125" customWidth="1"/>
    <col min="188" max="188" width="110.1796875" customWidth="1"/>
    <col min="189" max="189" width="123.1796875" customWidth="1"/>
    <col min="190" max="190" width="126.1796875" customWidth="1"/>
    <col min="191" max="191" width="116.6328125" customWidth="1"/>
    <col min="192" max="192" width="148.453125" customWidth="1"/>
    <col min="193" max="193" width="127.36328125" customWidth="1"/>
    <col min="194" max="194" width="128.36328125" customWidth="1"/>
    <col min="195" max="195" width="48.453125" customWidth="1"/>
    <col min="196" max="201" width="18.81640625" customWidth="1"/>
  </cols>
  <sheetData>
    <row r="1" spans="1:195" ht="39" customHeight="1" x14ac:dyDescent="0.5">
      <c r="A1" s="189" t="s">
        <v>290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1" t="s">
        <v>2288</v>
      </c>
      <c r="S1" s="191"/>
      <c r="T1" s="191"/>
      <c r="U1" s="191"/>
      <c r="V1" s="191"/>
      <c r="W1" s="191"/>
      <c r="X1" s="191"/>
      <c r="Y1" s="191"/>
      <c r="Z1" s="191"/>
      <c r="AA1" s="191"/>
      <c r="AB1" s="96"/>
      <c r="AC1" s="141"/>
      <c r="AD1" s="192" t="s">
        <v>2289</v>
      </c>
      <c r="AE1" s="192"/>
      <c r="AF1" s="192"/>
      <c r="AG1" s="192"/>
      <c r="AH1" s="192"/>
      <c r="AI1" s="192"/>
      <c r="AJ1" s="192"/>
      <c r="AK1" s="192"/>
      <c r="AL1" s="192"/>
      <c r="AM1" s="97"/>
      <c r="AN1" s="164"/>
      <c r="AO1" s="193" t="s">
        <v>2290</v>
      </c>
      <c r="AP1" s="193"/>
      <c r="AQ1" s="193"/>
      <c r="AR1" s="193"/>
      <c r="AS1" s="193"/>
      <c r="AT1" s="193"/>
      <c r="AU1" s="193"/>
      <c r="AV1" s="193"/>
      <c r="AW1" s="193"/>
      <c r="AX1" s="193"/>
      <c r="AY1" s="98"/>
      <c r="AZ1" s="171"/>
      <c r="BA1" s="194" t="s">
        <v>2291</v>
      </c>
      <c r="BB1" s="194"/>
      <c r="BC1" s="194"/>
      <c r="BD1" s="194"/>
      <c r="BE1" s="194"/>
      <c r="BF1" s="194"/>
      <c r="BG1" s="194"/>
      <c r="BH1" s="194"/>
      <c r="BI1" s="194"/>
      <c r="BJ1" s="99"/>
      <c r="BK1" s="99"/>
      <c r="BL1" s="195" t="s">
        <v>2292</v>
      </c>
      <c r="BM1" s="195"/>
      <c r="BN1" s="195"/>
      <c r="BO1" s="100"/>
      <c r="BP1" s="100"/>
      <c r="BQ1" s="196" t="s">
        <v>2294</v>
      </c>
      <c r="BR1" s="196"/>
      <c r="BS1" s="196"/>
      <c r="BT1" s="101"/>
      <c r="BU1" s="101"/>
      <c r="BV1" s="197" t="s">
        <v>2293</v>
      </c>
      <c r="BW1" s="197"/>
      <c r="BX1" s="102"/>
      <c r="BY1" s="102"/>
      <c r="BZ1" s="198" t="s">
        <v>2295</v>
      </c>
      <c r="CA1" s="198"/>
      <c r="CB1" s="103"/>
      <c r="CC1" s="103"/>
      <c r="CD1" s="199" t="s">
        <v>2296</v>
      </c>
      <c r="CE1" s="199"/>
      <c r="CF1" s="104"/>
      <c r="CG1" s="104"/>
      <c r="CH1" s="200" t="s">
        <v>2297</v>
      </c>
      <c r="CI1" s="200"/>
      <c r="CJ1" s="105"/>
      <c r="CK1" s="105"/>
      <c r="CL1" s="188" t="s">
        <v>2298</v>
      </c>
      <c r="CM1" s="188"/>
      <c r="CN1" s="106"/>
      <c r="CO1" s="106"/>
      <c r="CP1" s="200" t="s">
        <v>2299</v>
      </c>
      <c r="CQ1" s="200"/>
      <c r="CR1" s="200"/>
      <c r="CS1" s="105"/>
      <c r="CT1" s="105"/>
      <c r="CU1" s="203" t="s">
        <v>2300</v>
      </c>
      <c r="CV1" s="203"/>
      <c r="CW1" s="203"/>
      <c r="CX1" s="203"/>
      <c r="CY1" s="203"/>
      <c r="CZ1" s="203"/>
      <c r="DA1" s="203"/>
      <c r="DB1" s="203"/>
      <c r="DC1" s="108"/>
      <c r="DD1" s="108"/>
      <c r="DE1" s="204" t="s">
        <v>2301</v>
      </c>
      <c r="DF1" s="204"/>
      <c r="DG1" s="204"/>
      <c r="DH1" s="204"/>
      <c r="DI1" s="204"/>
      <c r="DJ1" s="204"/>
      <c r="DK1" s="204"/>
      <c r="DL1" s="204"/>
      <c r="DM1" s="109"/>
      <c r="DN1" s="109"/>
      <c r="DO1" s="205" t="s">
        <v>2302</v>
      </c>
      <c r="DP1" s="205"/>
      <c r="DQ1" s="205"/>
      <c r="DR1" s="205"/>
      <c r="DS1" s="205"/>
      <c r="DT1" s="205"/>
      <c r="DU1" s="110"/>
      <c r="DV1" s="110"/>
      <c r="DW1" s="206" t="s">
        <v>2303</v>
      </c>
      <c r="DX1" s="206"/>
      <c r="DY1" s="206"/>
      <c r="DZ1" s="206"/>
      <c r="EA1" s="206"/>
      <c r="EB1" s="206"/>
      <c r="EC1" s="111"/>
      <c r="ED1" s="111"/>
      <c r="EE1" s="194" t="s">
        <v>2304</v>
      </c>
      <c r="EF1" s="194"/>
      <c r="EG1" s="194"/>
      <c r="EH1" s="194"/>
      <c r="EI1" s="194"/>
      <c r="EJ1" s="194"/>
      <c r="EK1" s="99"/>
      <c r="EL1" s="179"/>
      <c r="EM1" s="207" t="s">
        <v>2305</v>
      </c>
      <c r="EN1" s="207"/>
      <c r="EO1" s="207"/>
      <c r="EP1" s="207"/>
      <c r="EQ1" s="207"/>
      <c r="ER1" s="112"/>
      <c r="ES1" s="112"/>
      <c r="ET1" s="208" t="s">
        <v>2306</v>
      </c>
      <c r="EU1" s="208"/>
      <c r="EV1" s="208"/>
      <c r="EW1" s="208"/>
      <c r="EX1" s="208"/>
      <c r="EY1" s="107"/>
      <c r="EZ1" s="107"/>
      <c r="FA1" s="209" t="s">
        <v>2307</v>
      </c>
      <c r="FB1" s="209"/>
      <c r="FC1" s="209"/>
      <c r="FD1" s="209"/>
      <c r="FE1" s="209"/>
      <c r="FF1" s="209"/>
      <c r="FG1" s="113"/>
      <c r="FH1" s="113"/>
      <c r="FI1" s="210" t="s">
        <v>2308</v>
      </c>
      <c r="FJ1" s="210"/>
      <c r="FK1" s="210"/>
      <c r="FL1" s="210"/>
      <c r="FM1" s="210"/>
      <c r="FN1" s="114"/>
      <c r="FO1" s="114"/>
      <c r="FP1" s="211" t="s">
        <v>2309</v>
      </c>
      <c r="FQ1" s="211"/>
      <c r="FR1" s="211"/>
      <c r="FS1" s="211"/>
      <c r="FT1" s="211"/>
      <c r="FU1" s="211"/>
      <c r="FV1" s="115"/>
      <c r="FW1" s="115"/>
      <c r="FX1" s="201" t="s">
        <v>2310</v>
      </c>
      <c r="FY1" s="202"/>
      <c r="FZ1" s="202"/>
      <c r="GA1" s="202"/>
      <c r="GB1" s="202"/>
      <c r="GC1" s="202"/>
      <c r="GD1" s="185"/>
      <c r="GE1" s="185"/>
    </row>
    <row r="2" spans="1:195" s="4" customFormat="1" ht="81" customHeight="1" x14ac:dyDescent="0.35">
      <c r="A2" s="89" t="s">
        <v>152</v>
      </c>
      <c r="B2" s="3" t="s">
        <v>0</v>
      </c>
      <c r="C2" s="6" t="s">
        <v>154</v>
      </c>
      <c r="D2" s="3" t="s">
        <v>1</v>
      </c>
      <c r="E2" s="3" t="s">
        <v>2</v>
      </c>
      <c r="F2" s="6" t="s">
        <v>156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11" t="s">
        <v>14</v>
      </c>
      <c r="S2" s="11" t="s">
        <v>15</v>
      </c>
      <c r="T2" s="11" t="s">
        <v>16</v>
      </c>
      <c r="U2" s="11" t="s">
        <v>17</v>
      </c>
      <c r="V2" s="11" t="s">
        <v>18</v>
      </c>
      <c r="W2" s="11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40" t="s">
        <v>2315</v>
      </c>
      <c r="AC2" s="149" t="s">
        <v>2314</v>
      </c>
      <c r="AD2" s="11" t="s">
        <v>24</v>
      </c>
      <c r="AE2" s="11" t="s">
        <v>25</v>
      </c>
      <c r="AF2" s="11" t="s">
        <v>26</v>
      </c>
      <c r="AG2" s="11" t="s">
        <v>27</v>
      </c>
      <c r="AH2" s="11" t="s">
        <v>28</v>
      </c>
      <c r="AI2" s="11" t="s">
        <v>29</v>
      </c>
      <c r="AJ2" s="11" t="s">
        <v>30</v>
      </c>
      <c r="AK2" s="11" t="s">
        <v>31</v>
      </c>
      <c r="AL2" s="11" t="s">
        <v>32</v>
      </c>
      <c r="AM2" s="140" t="s">
        <v>2317</v>
      </c>
      <c r="AN2" s="142" t="s">
        <v>2318</v>
      </c>
      <c r="AO2" s="11" t="s">
        <v>33</v>
      </c>
      <c r="AP2" s="11" t="s">
        <v>34</v>
      </c>
      <c r="AQ2" s="11" t="s">
        <v>35</v>
      </c>
      <c r="AR2" s="11" t="s">
        <v>36</v>
      </c>
      <c r="AS2" s="11" t="s">
        <v>37</v>
      </c>
      <c r="AT2" s="11" t="s">
        <v>38</v>
      </c>
      <c r="AU2" s="11" t="s">
        <v>39</v>
      </c>
      <c r="AV2" s="11" t="s">
        <v>40</v>
      </c>
      <c r="AW2" s="11" t="s">
        <v>41</v>
      </c>
      <c r="AX2" s="11" t="s">
        <v>42</v>
      </c>
      <c r="AY2" s="140" t="s">
        <v>2320</v>
      </c>
      <c r="AZ2" s="142" t="s">
        <v>2321</v>
      </c>
      <c r="BA2" s="11" t="s">
        <v>43</v>
      </c>
      <c r="BB2" s="11" t="s">
        <v>44</v>
      </c>
      <c r="BC2" s="11" t="s">
        <v>45</v>
      </c>
      <c r="BD2" s="11" t="s">
        <v>46</v>
      </c>
      <c r="BE2" s="11" t="s">
        <v>47</v>
      </c>
      <c r="BF2" s="11" t="s">
        <v>48</v>
      </c>
      <c r="BG2" s="11" t="s">
        <v>49</v>
      </c>
      <c r="BH2" s="11" t="s">
        <v>50</v>
      </c>
      <c r="BI2" s="11" t="s">
        <v>51</v>
      </c>
      <c r="BJ2" s="140" t="s">
        <v>2322</v>
      </c>
      <c r="BK2" s="140" t="s">
        <v>2323</v>
      </c>
      <c r="BL2" s="11" t="s">
        <v>52</v>
      </c>
      <c r="BM2" s="11" t="s">
        <v>53</v>
      </c>
      <c r="BN2" s="11" t="s">
        <v>54</v>
      </c>
      <c r="BO2" s="140" t="s">
        <v>2325</v>
      </c>
      <c r="BP2" s="140" t="s">
        <v>2326</v>
      </c>
      <c r="BQ2" s="11" t="s">
        <v>55</v>
      </c>
      <c r="BR2" s="11" t="s">
        <v>56</v>
      </c>
      <c r="BS2" s="11" t="s">
        <v>57</v>
      </c>
      <c r="BT2" s="140" t="s">
        <v>2327</v>
      </c>
      <c r="BU2" s="140" t="s">
        <v>2328</v>
      </c>
      <c r="BV2" s="3" t="s">
        <v>58</v>
      </c>
      <c r="BW2" s="3" t="s">
        <v>59</v>
      </c>
      <c r="BX2" s="178" t="s">
        <v>2329</v>
      </c>
      <c r="BY2" s="178" t="s">
        <v>2330</v>
      </c>
      <c r="BZ2" s="11" t="s">
        <v>60</v>
      </c>
      <c r="CA2" s="11" t="s">
        <v>61</v>
      </c>
      <c r="CB2" s="140" t="s">
        <v>2331</v>
      </c>
      <c r="CC2" s="140" t="s">
        <v>2332</v>
      </c>
      <c r="CD2" s="11" t="s">
        <v>62</v>
      </c>
      <c r="CE2" s="11" t="s">
        <v>63</v>
      </c>
      <c r="CF2" s="140" t="s">
        <v>2333</v>
      </c>
      <c r="CG2" s="140" t="s">
        <v>2334</v>
      </c>
      <c r="CH2" s="11" t="s">
        <v>64</v>
      </c>
      <c r="CI2" s="11" t="s">
        <v>65</v>
      </c>
      <c r="CJ2" s="140" t="s">
        <v>2336</v>
      </c>
      <c r="CK2" s="140" t="s">
        <v>2335</v>
      </c>
      <c r="CL2" s="11" t="s">
        <v>66</v>
      </c>
      <c r="CM2" s="11" t="s">
        <v>67</v>
      </c>
      <c r="CN2" s="140" t="s">
        <v>2337</v>
      </c>
      <c r="CO2" s="140" t="s">
        <v>2338</v>
      </c>
      <c r="CP2" s="11" t="s">
        <v>68</v>
      </c>
      <c r="CQ2" s="11" t="s">
        <v>69</v>
      </c>
      <c r="CR2" s="11" t="s">
        <v>70</v>
      </c>
      <c r="CS2" s="140" t="s">
        <v>2339</v>
      </c>
      <c r="CT2" s="140" t="s">
        <v>2340</v>
      </c>
      <c r="CU2" s="11" t="s">
        <v>71</v>
      </c>
      <c r="CV2" s="11" t="s">
        <v>72</v>
      </c>
      <c r="CW2" s="11" t="s">
        <v>73</v>
      </c>
      <c r="CX2" s="11" t="s">
        <v>74</v>
      </c>
      <c r="CY2" s="11" t="s">
        <v>75</v>
      </c>
      <c r="CZ2" s="11" t="s">
        <v>76</v>
      </c>
      <c r="DA2" s="11" t="s">
        <v>77</v>
      </c>
      <c r="DB2" s="11" t="s">
        <v>78</v>
      </c>
      <c r="DC2" s="140" t="s">
        <v>2342</v>
      </c>
      <c r="DD2" s="140" t="s">
        <v>2343</v>
      </c>
      <c r="DE2" s="11" t="s">
        <v>79</v>
      </c>
      <c r="DF2" s="11" t="s">
        <v>80</v>
      </c>
      <c r="DG2" s="11" t="s">
        <v>81</v>
      </c>
      <c r="DH2" s="11" t="s">
        <v>82</v>
      </c>
      <c r="DI2" s="11" t="s">
        <v>83</v>
      </c>
      <c r="DJ2" s="11" t="s">
        <v>84</v>
      </c>
      <c r="DK2" s="11" t="s">
        <v>85</v>
      </c>
      <c r="DL2" s="11" t="s">
        <v>86</v>
      </c>
      <c r="DM2" s="140" t="s">
        <v>2344</v>
      </c>
      <c r="DN2" s="140" t="s">
        <v>2345</v>
      </c>
      <c r="DO2" s="11" t="s">
        <v>87</v>
      </c>
      <c r="DP2" s="11" t="s">
        <v>88</v>
      </c>
      <c r="DQ2" s="11" t="s">
        <v>89</v>
      </c>
      <c r="DR2" s="11" t="s">
        <v>90</v>
      </c>
      <c r="DS2" s="11" t="s">
        <v>91</v>
      </c>
      <c r="DT2" s="11" t="s">
        <v>92</v>
      </c>
      <c r="DU2" s="140" t="s">
        <v>2346</v>
      </c>
      <c r="DV2" s="140" t="s">
        <v>2347</v>
      </c>
      <c r="DW2" s="11" t="s">
        <v>93</v>
      </c>
      <c r="DX2" s="11" t="s">
        <v>94</v>
      </c>
      <c r="DY2" s="11" t="s">
        <v>95</v>
      </c>
      <c r="DZ2" s="11" t="s">
        <v>96</v>
      </c>
      <c r="EA2" s="11" t="s">
        <v>97</v>
      </c>
      <c r="EB2" s="11" t="s">
        <v>98</v>
      </c>
      <c r="EC2" s="140" t="s">
        <v>2348</v>
      </c>
      <c r="ED2" s="140" t="s">
        <v>2349</v>
      </c>
      <c r="EE2" s="11" t="s">
        <v>99</v>
      </c>
      <c r="EF2" s="11" t="s">
        <v>100</v>
      </c>
      <c r="EG2" s="11" t="s">
        <v>101</v>
      </c>
      <c r="EH2" s="11" t="s">
        <v>102</v>
      </c>
      <c r="EI2" s="11" t="s">
        <v>103</v>
      </c>
      <c r="EJ2" s="11" t="s">
        <v>104</v>
      </c>
      <c r="EK2" s="140" t="s">
        <v>2350</v>
      </c>
      <c r="EL2" s="180" t="s">
        <v>2351</v>
      </c>
      <c r="EM2" s="11" t="s">
        <v>105</v>
      </c>
      <c r="EN2" s="11" t="s">
        <v>106</v>
      </c>
      <c r="EO2" s="11" t="s">
        <v>107</v>
      </c>
      <c r="EP2" s="11" t="s">
        <v>108</v>
      </c>
      <c r="EQ2" s="11" t="s">
        <v>109</v>
      </c>
      <c r="ER2" s="140" t="s">
        <v>2352</v>
      </c>
      <c r="ES2" s="140" t="s">
        <v>2353</v>
      </c>
      <c r="ET2" s="11" t="s">
        <v>110</v>
      </c>
      <c r="EU2" s="11" t="s">
        <v>111</v>
      </c>
      <c r="EV2" s="11" t="s">
        <v>112</v>
      </c>
      <c r="EW2" s="11" t="s">
        <v>113</v>
      </c>
      <c r="EX2" s="11" t="s">
        <v>114</v>
      </c>
      <c r="EY2" s="140" t="s">
        <v>2354</v>
      </c>
      <c r="EZ2" s="140" t="s">
        <v>2355</v>
      </c>
      <c r="FA2" s="11" t="s">
        <v>115</v>
      </c>
      <c r="FB2" s="11" t="s">
        <v>116</v>
      </c>
      <c r="FC2" s="11" t="s">
        <v>117</v>
      </c>
      <c r="FD2" s="11" t="s">
        <v>118</v>
      </c>
      <c r="FE2" s="11" t="s">
        <v>119</v>
      </c>
      <c r="FF2" s="11" t="s">
        <v>120</v>
      </c>
      <c r="FG2" s="140" t="s">
        <v>2356</v>
      </c>
      <c r="FH2" s="140" t="s">
        <v>2357</v>
      </c>
      <c r="FI2" s="11" t="s">
        <v>121</v>
      </c>
      <c r="FJ2" s="11" t="s">
        <v>122</v>
      </c>
      <c r="FK2" s="11" t="s">
        <v>123</v>
      </c>
      <c r="FL2" s="11" t="s">
        <v>124</v>
      </c>
      <c r="FM2" s="11" t="s">
        <v>125</v>
      </c>
      <c r="FN2" s="140" t="s">
        <v>2358</v>
      </c>
      <c r="FO2" s="140" t="s">
        <v>2359</v>
      </c>
      <c r="FP2" s="11" t="s">
        <v>126</v>
      </c>
      <c r="FQ2" s="11" t="s">
        <v>127</v>
      </c>
      <c r="FR2" s="11" t="s">
        <v>128</v>
      </c>
      <c r="FS2" s="11" t="s">
        <v>129</v>
      </c>
      <c r="FT2" s="11" t="s">
        <v>130</v>
      </c>
      <c r="FU2" s="11" t="s">
        <v>131</v>
      </c>
      <c r="FV2" s="140" t="s">
        <v>2360</v>
      </c>
      <c r="FW2" s="140" t="s">
        <v>2361</v>
      </c>
      <c r="FX2" s="11" t="s">
        <v>132</v>
      </c>
      <c r="FY2" s="11" t="s">
        <v>133</v>
      </c>
      <c r="FZ2" s="11" t="s">
        <v>134</v>
      </c>
      <c r="GA2" s="11" t="s">
        <v>135</v>
      </c>
      <c r="GB2" s="11" t="s">
        <v>136</v>
      </c>
      <c r="GC2" s="11" t="s">
        <v>137</v>
      </c>
      <c r="GD2" s="140" t="s">
        <v>2362</v>
      </c>
      <c r="GE2" s="140" t="s">
        <v>2363</v>
      </c>
      <c r="GF2" s="3" t="s">
        <v>138</v>
      </c>
      <c r="GG2" s="3" t="s">
        <v>139</v>
      </c>
      <c r="GH2" s="3" t="s">
        <v>140</v>
      </c>
      <c r="GI2" s="3" t="s">
        <v>141</v>
      </c>
      <c r="GJ2" s="3" t="s">
        <v>142</v>
      </c>
      <c r="GK2" s="3" t="s">
        <v>143</v>
      </c>
      <c r="GL2" s="3" t="s">
        <v>144</v>
      </c>
      <c r="GM2" s="3" t="s">
        <v>145</v>
      </c>
    </row>
    <row r="3" spans="1:195" s="2" customFormat="1" ht="45" customHeight="1" x14ac:dyDescent="0.35">
      <c r="A3" s="29">
        <v>1</v>
      </c>
      <c r="B3" s="5" t="s">
        <v>153</v>
      </c>
      <c r="C3" s="5">
        <v>82171747749</v>
      </c>
      <c r="D3" s="5" t="s">
        <v>146</v>
      </c>
      <c r="E3" s="5" t="s">
        <v>155</v>
      </c>
      <c r="F3" s="1">
        <v>48</v>
      </c>
      <c r="G3" s="1">
        <v>5</v>
      </c>
      <c r="H3" s="5" t="s">
        <v>157</v>
      </c>
      <c r="I3" s="88" t="s">
        <v>158</v>
      </c>
      <c r="J3" s="127">
        <v>5000000</v>
      </c>
      <c r="K3" s="7">
        <v>4000000</v>
      </c>
      <c r="L3" s="5" t="s">
        <v>173</v>
      </c>
      <c r="M3" s="5" t="s">
        <v>147</v>
      </c>
      <c r="N3" s="1">
        <v>200</v>
      </c>
      <c r="O3" s="5" t="s">
        <v>174</v>
      </c>
      <c r="P3" s="1">
        <v>15</v>
      </c>
      <c r="Q3" s="5" t="s">
        <v>175</v>
      </c>
      <c r="R3" s="5">
        <v>3</v>
      </c>
      <c r="S3" s="5">
        <v>3</v>
      </c>
      <c r="T3" s="5">
        <v>4</v>
      </c>
      <c r="U3" s="5">
        <v>3</v>
      </c>
      <c r="V3" s="5">
        <v>3</v>
      </c>
      <c r="W3" s="5">
        <v>3</v>
      </c>
      <c r="X3" s="5">
        <v>3</v>
      </c>
      <c r="Y3" s="5">
        <v>3</v>
      </c>
      <c r="Z3" s="5">
        <v>4</v>
      </c>
      <c r="AA3" s="5">
        <v>3</v>
      </c>
      <c r="AB3" s="88">
        <f>SUM(Form_Responses[[#This Row],[1. Pesantren mengintegrasikan pendidikan keagamaan dengan pendidikan formal/umum ]:[10. Unit usaha pesantren berkontribusi dalam mendukung kegiatan pendidikan dan pemberdayaan ]])</f>
        <v>32</v>
      </c>
      <c r="AC3" s="150">
        <f>Form_Responses[[#This Row],[TOTAL]]/10</f>
        <v>3.2</v>
      </c>
      <c r="AD3" s="5">
        <v>3</v>
      </c>
      <c r="AE3" s="5">
        <v>3</v>
      </c>
      <c r="AF3" s="5">
        <v>3</v>
      </c>
      <c r="AG3" s="5">
        <v>3</v>
      </c>
      <c r="AH3" s="5">
        <v>3</v>
      </c>
      <c r="AI3" s="5">
        <v>4</v>
      </c>
      <c r="AJ3" s="5">
        <v>4</v>
      </c>
      <c r="AK3" s="5">
        <v>3</v>
      </c>
      <c r="AL3" s="5">
        <v>3</v>
      </c>
      <c r="AM3" s="5">
        <f>SUM(Form_Responses[[#This Row],[1. Pesantren memiliki program pemberdayaan ekonomi yang dirancang secara jelas ]:[9. Program pemberdayaan ekonomi pesantren memberikan manfaat nyata bagi usaha petani ]])</f>
        <v>29</v>
      </c>
      <c r="AN3" s="165">
        <f>Form_Responses[[#This Row],[TOTAL2]]/9</f>
        <v>3.2222222222222223</v>
      </c>
      <c r="AO3" s="5">
        <v>3</v>
      </c>
      <c r="AP3" s="5">
        <v>3</v>
      </c>
      <c r="AQ3" s="5">
        <v>4</v>
      </c>
      <c r="AR3" s="5">
        <v>3</v>
      </c>
      <c r="AS3" s="5">
        <v>3</v>
      </c>
      <c r="AT3" s="5">
        <v>3</v>
      </c>
      <c r="AU3" s="5">
        <v>3</v>
      </c>
      <c r="AV3" s="5">
        <v>3</v>
      </c>
      <c r="AW3" s="5">
        <v>3</v>
      </c>
      <c r="AX3" s="5">
        <v>3</v>
      </c>
      <c r="AY3" s="5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40</v>
      </c>
      <c r="AZ3" s="165">
        <f>Form_Responses[[#This Row],[TOTAL3]]/10</f>
        <v>4</v>
      </c>
      <c r="BA3" s="5">
        <v>3</v>
      </c>
      <c r="BB3" s="5">
        <v>3</v>
      </c>
      <c r="BC3" s="5">
        <v>3</v>
      </c>
      <c r="BD3" s="5">
        <v>3</v>
      </c>
      <c r="BE3" s="5">
        <v>3</v>
      </c>
      <c r="BF3" s="5">
        <v>3</v>
      </c>
      <c r="BG3" s="5">
        <v>3</v>
      </c>
      <c r="BH3" s="5">
        <v>3</v>
      </c>
      <c r="BI3" s="5">
        <v>3</v>
      </c>
      <c r="BJ3" s="5">
        <f>SUM(Form_Responses[[#This Row],[1.  Pesantren memiliki sarana teknologi komunikasi yang memadai (HP, komputer, dll) ]:[9. Pesantren terus mengembangkan penggunaan teknologi komunikasi untuk kegiatan ekonomi ]])</f>
        <v>27</v>
      </c>
      <c r="BK3" s="165">
        <f>Form_Responses[[#This Row],[TOTAL4]]/9</f>
        <v>3</v>
      </c>
      <c r="BL3" s="5">
        <v>3</v>
      </c>
      <c r="BM3" s="5">
        <v>3</v>
      </c>
      <c r="BN3" s="5">
        <v>3</v>
      </c>
      <c r="BO3" s="5">
        <f>SUM(Form_Responses[[#This Row],[1. Tingkat pendidikan saya membantu dalam memahami teknik budidaya kelapa sawit yang baik ]:[3. Latar belakang pendidikan saya membantu dalam mengambil keputusan pengelolaan kebun ]])</f>
        <v>9</v>
      </c>
      <c r="BP3" s="165">
        <f>Form_Responses[[#This Row],[TOTAL5]]/3</f>
        <v>3</v>
      </c>
      <c r="BQ3" s="5">
        <v>4</v>
      </c>
      <c r="BR3" s="5">
        <v>3</v>
      </c>
      <c r="BS3" s="5">
        <v>3</v>
      </c>
      <c r="BT3" s="165">
        <f>SUM(Form_Responses[[#This Row],[4. Pengalaman bertani kelapa sawit saya sudah cukup untuk mengelola kebun secara mandiri ]:[6. Pengalaman bertani membuat saya lebih percaya diri dalam menerapkan inovasi baru ]])</f>
        <v>10</v>
      </c>
      <c r="BU3" s="172">
        <f>Form_Responses[[#This Row],[TOTAL6]]/3</f>
        <v>3.3333333333333335</v>
      </c>
      <c r="BV3" s="5">
        <v>3</v>
      </c>
      <c r="BW3" s="5">
        <v>3</v>
      </c>
      <c r="BX3" s="5">
        <f>SUM(Form_Responses[[#This Row],[7. Luas lahan kelapa sawit yang saya kelola sudah mencukupi kebutuhan ekonomi keluarga ]:[8. Luas lahan yang saya kelola memungkinkan untuk meningkatkan produksi kelapa sawit ]])</f>
        <v>6</v>
      </c>
      <c r="BY3" s="165">
        <f>Form_Responses[[#This Row],[TOTAL7]]/2</f>
        <v>3</v>
      </c>
      <c r="BZ3" s="5">
        <v>3</v>
      </c>
      <c r="CA3" s="5">
        <v>3</v>
      </c>
      <c r="CB3" s="5">
        <f>SUM(Form_Responses[[#This Row],[9. Status kepemilikan lahan yang jelas memberikan kepastian dalam berusahatani ]:[10. Kepemilikan lahan secara legal memudahkan dalam mengakses bantuan atau kredit usaha ]])</f>
        <v>6</v>
      </c>
      <c r="CC3" s="165">
        <f>Form_Responses[[#This Row],[TOTAL8]]/2</f>
        <v>3</v>
      </c>
      <c r="CD3" s="5">
        <v>3</v>
      </c>
      <c r="CE3" s="5">
        <v>3</v>
      </c>
      <c r="CF3" s="5">
        <f>SUM(Form_Responses[[#This Row],[11. Pendapatan dari kelapa sawit sudah memenuhi kebutuhan hidup keluarga saya ]:[12. Pendapatan dari kelapa sawit memberikan stabilitas ekonomi bagi keluarga saya ]])</f>
        <v>6</v>
      </c>
      <c r="CG3" s="165">
        <f>Form_Responses[[#This Row],[TOTAL9]]/2</f>
        <v>3</v>
      </c>
      <c r="CH3" s="5">
        <v>3</v>
      </c>
      <c r="CI3" s="5">
        <v>3</v>
      </c>
      <c r="CJ3" s="5">
        <f>SUM(Form_Responses[[#This Row],[13. Pemerintah daerah memberikan dukungan program yang membantu pengembangan usaha kelapa sawit ]:[14. Bantuan dari pemerintah daerah mudah diakses oleh petani kelapa sawit seperti saya ]])</f>
        <v>6</v>
      </c>
      <c r="CK3" s="165">
        <f>Form_Responses[[#This Row],[JUMLAH]]/2</f>
        <v>3</v>
      </c>
      <c r="CL3" s="46">
        <v>3</v>
      </c>
      <c r="CM3" s="5">
        <v>3</v>
      </c>
      <c r="CN3" s="5">
        <f>SUM(Form_Responses[[#This Row],[15. Kondisi jalan menuju kebun kelapa sawit memudahkan proses pengangkutan hasil panen ]:[16. Infrastruktur wilayah (jalan, jembatan, listrik) sudah mendukung aktivitas perkebunan ]])</f>
        <v>6</v>
      </c>
      <c r="CO3" s="5">
        <f>Form_Responses[[#This Row],[JUMLAH2]]/2</f>
        <v>3</v>
      </c>
      <c r="CP3" s="5">
        <v>2</v>
      </c>
      <c r="CQ3" s="5">
        <v>3</v>
      </c>
      <c r="CR3" s="5">
        <v>3</v>
      </c>
      <c r="CS3" s="5">
        <f>SUM(Form_Responses[[#This Row],[17. Saya memiliki akses yang baik untuk menjual hasil panen (TBS) ke pedagang atau pabrik ]:[19. Informasi harga kelapa sawit mudah saya peroleh untuk menentukan waktu penjualan ]])</f>
        <v>8</v>
      </c>
      <c r="CT3" s="165">
        <f>Form_Responses[[#This Row],[JUMLAH3]]/3</f>
        <v>2.6666666666666665</v>
      </c>
      <c r="CU3" s="5">
        <v>3</v>
      </c>
      <c r="CV3" s="5">
        <v>3</v>
      </c>
      <c r="CW3" s="5">
        <v>4</v>
      </c>
      <c r="CX3" s="5">
        <v>3</v>
      </c>
      <c r="CY3" s="5">
        <v>3</v>
      </c>
      <c r="CZ3" s="5">
        <v>3</v>
      </c>
      <c r="DA3" s="5">
        <v>3</v>
      </c>
      <c r="DB3" s="5">
        <v>3</v>
      </c>
      <c r="DC3" s="5">
        <f>SUM(Form_Responses[[#This Row],[1. Petani diberikan kesempatan untuk menyampaikan pendapat dalam kegiatan pesantren ]:[8. Komunikasi dua arah tetap berlangsung meskipun di luar kegiatan formal ]])</f>
        <v>25</v>
      </c>
      <c r="DD3" s="165">
        <f>Form_Responses[[#This Row],[JUMLAH4]]/8</f>
        <v>3.125</v>
      </c>
      <c r="DE3" s="5">
        <v>3</v>
      </c>
      <c r="DF3" s="5">
        <v>3</v>
      </c>
      <c r="DG3" s="5">
        <v>2</v>
      </c>
      <c r="DH3" s="5">
        <v>4</v>
      </c>
      <c r="DI3" s="5">
        <v>3</v>
      </c>
      <c r="DJ3" s="5">
        <v>3</v>
      </c>
      <c r="DK3" s="5">
        <v>3</v>
      </c>
      <c r="DL3" s="5">
        <v>3</v>
      </c>
      <c r="DM3" s="5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3" s="165">
        <f>Form_Responses[[#This Row],[JUMLAH5]]/8</f>
        <v>3</v>
      </c>
      <c r="DO3" s="5">
        <v>4</v>
      </c>
      <c r="DP3" s="5">
        <v>3</v>
      </c>
      <c r="DQ3" s="5">
        <v>3</v>
      </c>
      <c r="DR3" s="5">
        <v>3</v>
      </c>
      <c r="DS3" s="5">
        <v>3</v>
      </c>
      <c r="DT3" s="5">
        <v>3</v>
      </c>
      <c r="DU3" s="5">
        <f>SUM(Form_Responses[[#This Row],[1. Materi pembelajaran yang disampaikan pesantren mudah dipahami oleh petani ]:[6. Setelah mengikuti pembelajaran, kemampuan petani dalam berusaha menjadi lebih baik ]])</f>
        <v>19</v>
      </c>
      <c r="DV3" s="165">
        <f>Form_Responses[[#This Row],[JUMLAH6]]/6</f>
        <v>3.1666666666666665</v>
      </c>
      <c r="DW3" s="5">
        <v>3</v>
      </c>
      <c r="DX3" s="5">
        <v>3</v>
      </c>
      <c r="DY3" s="5">
        <v>4</v>
      </c>
      <c r="DZ3" s="5">
        <v>3</v>
      </c>
      <c r="EA3" s="5">
        <v>3</v>
      </c>
      <c r="EB3" s="5">
        <v>4</v>
      </c>
      <c r="EC3" s="5">
        <f>SUM(Form_Responses[[#This Row],[1. Petani dilibatkan dalam perencanaan kegiatan yang dilakukan bersama pesantren ]:[6. Rencana kegiatan yang disusun bersama sesuai dengan kebutuhan petani ]])</f>
        <v>20</v>
      </c>
      <c r="ED3" s="165">
        <f>Form_Responses[[#This Row],[JUMLAH7]]/6</f>
        <v>3.3333333333333335</v>
      </c>
      <c r="EE3" s="5">
        <v>3</v>
      </c>
      <c r="EF3" s="5">
        <v>3</v>
      </c>
      <c r="EG3" s="5">
        <v>3</v>
      </c>
      <c r="EH3" s="5">
        <v>3</v>
      </c>
      <c r="EI3" s="5">
        <v>3</v>
      </c>
      <c r="EJ3" s="5">
        <v>3</v>
      </c>
      <c r="EK3" s="5">
        <f>SUM(Form_Responses[[#This Row],[1. Petani dilibatkan dalam proses evaluasi kegiatan yang dilakukan bersama pesantren ]:[6. Hasil evaluasi digunakan untuk memperbaiki kegiatan pesantren selanjutnya ]])</f>
        <v>18</v>
      </c>
      <c r="EL3" s="181">
        <f>Form_Responses[[#This Row],[JUMLAH8]]/6</f>
        <v>3</v>
      </c>
      <c r="EM3" s="5">
        <v>3</v>
      </c>
      <c r="EN3" s="5">
        <v>3</v>
      </c>
      <c r="EO3" s="5">
        <v>4</v>
      </c>
      <c r="EP3" s="5">
        <v>3</v>
      </c>
      <c r="EQ3" s="5">
        <v>3</v>
      </c>
      <c r="ER3" s="5">
        <f>SUM(Form_Responses[[#This Row],[1. Saya mudah mengakses pesantren untuk keperluan konsultasi atau diskusi usaha ]:[5. Waktu layanan pesantren sesuai dengan kebutuhan petani ]])</f>
        <v>16</v>
      </c>
      <c r="ES3" s="165">
        <f>Form_Responses[[#This Row],[JUMLAH9]]/5</f>
        <v>3.2</v>
      </c>
      <c r="ET3" s="5">
        <v>3</v>
      </c>
      <c r="EU3" s="5">
        <v>3</v>
      </c>
      <c r="EV3" s="5">
        <v>4</v>
      </c>
      <c r="EW3" s="5">
        <v>3</v>
      </c>
      <c r="EX3" s="5">
        <v>3</v>
      </c>
      <c r="EY3" s="5">
        <f>SUM(Form_Responses[[#This Row],[1. Saya sering berinteraksi dengan pihak pesantren terkait usaha kelapa sawit ]:[5. Interaksi antara pesantren dan petani tidak hanya terjadi pada kegiatan tertentu saja ]])</f>
        <v>16</v>
      </c>
      <c r="EZ3" s="165">
        <f>Form_Responses[[#This Row],[JUMLAH10]]/5</f>
        <v>3.2</v>
      </c>
      <c r="FA3" s="5">
        <v>4</v>
      </c>
      <c r="FB3" s="5">
        <v>3</v>
      </c>
      <c r="FC3" s="5">
        <v>3</v>
      </c>
      <c r="FD3" s="5">
        <v>3</v>
      </c>
      <c r="FE3" s="5">
        <v>3</v>
      </c>
      <c r="FF3" s="5">
        <v>3</v>
      </c>
      <c r="FG3" s="5">
        <f>SUM(Form_Responses[[#This Row],[1. Inovasi yang diperkenalkan pesantren sesuai dengan kebutuhan petani kelapa sawit ]:[6. Inovasi yang diperkenalkan pesantren membantu meningkatkan kinerja usaha petani ]])</f>
        <v>19</v>
      </c>
      <c r="FH3" s="165">
        <f>Form_Responses[[#This Row],[JUMLAH11]]/6</f>
        <v>3.1666666666666665</v>
      </c>
      <c r="FI3" s="5">
        <v>4</v>
      </c>
      <c r="FJ3" s="5">
        <v>3</v>
      </c>
      <c r="FK3" s="5">
        <v>2</v>
      </c>
      <c r="FL3" s="5">
        <v>2</v>
      </c>
      <c r="FM3" s="5">
        <v>3</v>
      </c>
      <c r="FN3" s="5">
        <f>SUM(Form_Responses[[#This Row],[1. Pesantren menyediakan saluran komunikasi yang jelas untuk berinteraksi dengan petani ]:[5. Informasi dari pesantren dapat diterima petani melalui saluran komunikasi yang tersedia ]])</f>
        <v>14</v>
      </c>
      <c r="FO3" s="165">
        <f>Form_Responses[[#This Row],[JUMLAH12]]/5</f>
        <v>2.8</v>
      </c>
      <c r="FP3" s="5">
        <v>2</v>
      </c>
      <c r="FQ3" s="5">
        <v>3</v>
      </c>
      <c r="FR3" s="5">
        <v>3</v>
      </c>
      <c r="FS3" s="5">
        <v>2</v>
      </c>
      <c r="FT3" s="5">
        <v>4</v>
      </c>
      <c r="FU3" s="5">
        <v>2</v>
      </c>
      <c r="FV3" s="5">
        <f>SUM(Form_Responses[[#This Row],[1. Pesantren menjadi rujukan utama bagi petani dalam pengembangan usaha kelapa sawit ]:[6. Pesantren berperan penting dalam mendorong pengembangan usaha petani secara mandiri ]])</f>
        <v>16</v>
      </c>
      <c r="FW3" s="165">
        <f>Form_Responses[[#This Row],[JUMLAH13]]/6</f>
        <v>2.6666666666666665</v>
      </c>
      <c r="FX3" s="5">
        <v>3</v>
      </c>
      <c r="FY3" s="5">
        <v>2</v>
      </c>
      <c r="FZ3" s="5">
        <v>4</v>
      </c>
      <c r="GA3" s="5">
        <v>4</v>
      </c>
      <c r="GB3" s="5">
        <v>3</v>
      </c>
      <c r="GC3" s="5">
        <v>3</v>
      </c>
      <c r="GD3" s="5">
        <f>SUM(Form_Responses[[#This Row],[1. Saya mampu mengambil keputusan usaha kelapa sawit secara mandiri ]:[6. Saya mampu merencanakan pengembangan usaha kelapa sawit secara mandiri ]])</f>
        <v>19</v>
      </c>
      <c r="GE3" s="165">
        <f>Form_Responses[[#This Row],[JUMLAH14]]/6</f>
        <v>3.1666666666666665</v>
      </c>
      <c r="GF3" s="5" t="s">
        <v>162</v>
      </c>
      <c r="GG3" s="5" t="s">
        <v>163</v>
      </c>
      <c r="GH3" s="5" t="s">
        <v>164</v>
      </c>
      <c r="GI3" s="5" t="s">
        <v>165</v>
      </c>
      <c r="GJ3" s="5" t="s">
        <v>166</v>
      </c>
      <c r="GK3" s="5" t="s">
        <v>167</v>
      </c>
      <c r="GL3" s="5" t="s">
        <v>169</v>
      </c>
      <c r="GM3" s="5" t="s">
        <v>168</v>
      </c>
    </row>
    <row r="4" spans="1:195" s="2" customFormat="1" ht="22.5" customHeight="1" x14ac:dyDescent="0.35">
      <c r="A4" s="29">
        <v>2</v>
      </c>
      <c r="B4" s="5" t="s">
        <v>170</v>
      </c>
      <c r="C4" s="1">
        <v>85289586118</v>
      </c>
      <c r="D4" s="5" t="s">
        <v>146</v>
      </c>
      <c r="E4" s="5" t="s">
        <v>171</v>
      </c>
      <c r="F4" s="1">
        <v>42</v>
      </c>
      <c r="G4" s="1">
        <v>5</v>
      </c>
      <c r="H4" s="88" t="s">
        <v>157</v>
      </c>
      <c r="I4" s="88" t="s">
        <v>172</v>
      </c>
      <c r="J4" s="127">
        <v>5000000</v>
      </c>
      <c r="K4" s="7">
        <v>4500000</v>
      </c>
      <c r="L4" s="5" t="s">
        <v>173</v>
      </c>
      <c r="M4" s="5" t="s">
        <v>147</v>
      </c>
      <c r="N4" s="1">
        <v>221</v>
      </c>
      <c r="O4" s="5" t="s">
        <v>174</v>
      </c>
      <c r="P4" s="1">
        <v>12</v>
      </c>
      <c r="Q4" s="5" t="s">
        <v>175</v>
      </c>
      <c r="R4" s="5">
        <v>3</v>
      </c>
      <c r="S4" s="5">
        <v>3</v>
      </c>
      <c r="T4" s="5">
        <v>4</v>
      </c>
      <c r="U4" s="5">
        <v>3</v>
      </c>
      <c r="V4" s="5">
        <v>3</v>
      </c>
      <c r="W4" s="5">
        <v>3</v>
      </c>
      <c r="X4" s="5">
        <v>3</v>
      </c>
      <c r="Y4" s="5">
        <v>3</v>
      </c>
      <c r="Z4" s="5">
        <v>3</v>
      </c>
      <c r="AA4" s="5">
        <v>3</v>
      </c>
      <c r="AB4" s="88">
        <f>SUM(Form_Responses[[#This Row],[1. Pesantren mengintegrasikan pendidikan keagamaan dengan pendidikan formal/umum ]:[10. Unit usaha pesantren berkontribusi dalam mendukung kegiatan pendidikan dan pemberdayaan ]])</f>
        <v>31</v>
      </c>
      <c r="AC4" s="150">
        <f>Form_Responses[[#This Row],[TOTAL]]/10</f>
        <v>3.1</v>
      </c>
      <c r="AD4" s="5">
        <v>3</v>
      </c>
      <c r="AE4" s="5">
        <v>3</v>
      </c>
      <c r="AF4" s="5">
        <v>3</v>
      </c>
      <c r="AG4" s="5">
        <v>3</v>
      </c>
      <c r="AH4" s="5">
        <v>3</v>
      </c>
      <c r="AI4" s="5">
        <v>4</v>
      </c>
      <c r="AJ4" s="5">
        <v>3</v>
      </c>
      <c r="AK4" s="5">
        <v>3</v>
      </c>
      <c r="AL4" s="5">
        <v>3</v>
      </c>
      <c r="AM4" s="5">
        <f>SUM(Form_Responses[[#This Row],[1. Pesantren memiliki program pemberdayaan ekonomi yang dirancang secara jelas ]:[9. Program pemberdayaan ekonomi pesantren memberikan manfaat nyata bagi usaha petani ]])</f>
        <v>28</v>
      </c>
      <c r="AN4" s="165">
        <f>Form_Responses[[#This Row],[TOTAL2]]/9</f>
        <v>3.1111111111111112</v>
      </c>
      <c r="AO4" s="5">
        <v>3</v>
      </c>
      <c r="AP4" s="5">
        <v>3</v>
      </c>
      <c r="AQ4" s="5">
        <v>3</v>
      </c>
      <c r="AR4" s="5">
        <v>3</v>
      </c>
      <c r="AS4" s="5">
        <v>4</v>
      </c>
      <c r="AT4" s="5">
        <v>3</v>
      </c>
      <c r="AU4" s="5">
        <v>3</v>
      </c>
      <c r="AV4" s="5">
        <v>3</v>
      </c>
      <c r="AW4" s="5">
        <v>4</v>
      </c>
      <c r="AX4" s="5">
        <v>3</v>
      </c>
      <c r="AY4" s="5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41</v>
      </c>
      <c r="AZ4" s="165">
        <f>Form_Responses[[#This Row],[TOTAL3]]/10</f>
        <v>4.0999999999999996</v>
      </c>
      <c r="BA4" s="5">
        <v>3</v>
      </c>
      <c r="BB4" s="5">
        <v>3</v>
      </c>
      <c r="BC4" s="5">
        <v>3</v>
      </c>
      <c r="BD4" s="5">
        <v>3</v>
      </c>
      <c r="BE4" s="5">
        <v>3</v>
      </c>
      <c r="BF4" s="5">
        <v>3</v>
      </c>
      <c r="BG4" s="5">
        <v>3</v>
      </c>
      <c r="BH4" s="5">
        <v>3</v>
      </c>
      <c r="BI4" s="5">
        <v>3</v>
      </c>
      <c r="BJ4" s="5">
        <f>SUM(Form_Responses[[#This Row],[1.  Pesantren memiliki sarana teknologi komunikasi yang memadai (HP, komputer, dll) ]:[9. Pesantren terus mengembangkan penggunaan teknologi komunikasi untuk kegiatan ekonomi ]])</f>
        <v>27</v>
      </c>
      <c r="BK4" s="165">
        <f>Form_Responses[[#This Row],[TOTAL4]]/9</f>
        <v>3</v>
      </c>
      <c r="BL4" s="5">
        <v>3</v>
      </c>
      <c r="BM4" s="5">
        <v>3</v>
      </c>
      <c r="BN4" s="5">
        <v>3</v>
      </c>
      <c r="BO4" s="5">
        <f>SUM(Form_Responses[[#This Row],[1. Tingkat pendidikan saya membantu dalam memahami teknik budidaya kelapa sawit yang baik ]:[3. Latar belakang pendidikan saya membantu dalam mengambil keputusan pengelolaan kebun ]])</f>
        <v>9</v>
      </c>
      <c r="BP4" s="165">
        <f>Form_Responses[[#This Row],[TOTAL5]]/3</f>
        <v>3</v>
      </c>
      <c r="BQ4" s="5">
        <v>3</v>
      </c>
      <c r="BR4" s="5">
        <v>4</v>
      </c>
      <c r="BS4" s="5">
        <v>3</v>
      </c>
      <c r="BT4" s="165">
        <f>SUM(Form_Responses[[#This Row],[4. Pengalaman bertani kelapa sawit saya sudah cukup untuk mengelola kebun secara mandiri ]:[6. Pengalaman bertani membuat saya lebih percaya diri dalam menerapkan inovasi baru ]])</f>
        <v>10</v>
      </c>
      <c r="BU4" s="172">
        <f>Form_Responses[[#This Row],[TOTAL6]]/3</f>
        <v>3.3333333333333335</v>
      </c>
      <c r="BV4" s="5">
        <v>2</v>
      </c>
      <c r="BW4" s="5">
        <v>2</v>
      </c>
      <c r="BX4" s="5">
        <f>SUM(Form_Responses[[#This Row],[7. Luas lahan kelapa sawit yang saya kelola sudah mencukupi kebutuhan ekonomi keluarga ]:[8. Luas lahan yang saya kelola memungkinkan untuk meningkatkan produksi kelapa sawit ]])</f>
        <v>4</v>
      </c>
      <c r="BY4" s="165">
        <f>Form_Responses[[#This Row],[TOTAL7]]/2</f>
        <v>2</v>
      </c>
      <c r="BZ4" s="5">
        <v>3</v>
      </c>
      <c r="CA4" s="5">
        <v>4</v>
      </c>
      <c r="CB4" s="5">
        <f>SUM(Form_Responses[[#This Row],[9. Status kepemilikan lahan yang jelas memberikan kepastian dalam berusahatani ]:[10. Kepemilikan lahan secara legal memudahkan dalam mengakses bantuan atau kredit usaha ]])</f>
        <v>7</v>
      </c>
      <c r="CC4" s="165">
        <f>Form_Responses[[#This Row],[TOTAL8]]/2</f>
        <v>3.5</v>
      </c>
      <c r="CD4" s="5">
        <v>2</v>
      </c>
      <c r="CE4" s="5">
        <v>2</v>
      </c>
      <c r="CF4" s="5">
        <f>SUM(Form_Responses[[#This Row],[11. Pendapatan dari kelapa sawit sudah memenuhi kebutuhan hidup keluarga saya ]:[12. Pendapatan dari kelapa sawit memberikan stabilitas ekonomi bagi keluarga saya ]])</f>
        <v>4</v>
      </c>
      <c r="CG4" s="165">
        <f>Form_Responses[[#This Row],[TOTAL9]]/2</f>
        <v>2</v>
      </c>
      <c r="CH4" s="5">
        <v>2</v>
      </c>
      <c r="CI4" s="5">
        <v>2</v>
      </c>
      <c r="CJ4" s="5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4" s="165">
        <f>Form_Responses[[#This Row],[JUMLAH]]/2</f>
        <v>2</v>
      </c>
      <c r="CL4" s="46">
        <v>2</v>
      </c>
      <c r="CM4" s="5">
        <v>2</v>
      </c>
      <c r="CN4" s="5">
        <f>SUM(Form_Responses[[#This Row],[15. Kondisi jalan menuju kebun kelapa sawit memudahkan proses pengangkutan hasil panen ]:[16. Infrastruktur wilayah (jalan, jembatan, listrik) sudah mendukung aktivitas perkebunan ]])</f>
        <v>4</v>
      </c>
      <c r="CO4" s="5">
        <f>Form_Responses[[#This Row],[JUMLAH2]]/2</f>
        <v>2</v>
      </c>
      <c r="CP4" s="5">
        <v>2</v>
      </c>
      <c r="CQ4" s="5">
        <v>3</v>
      </c>
      <c r="CR4" s="5">
        <v>4</v>
      </c>
      <c r="CS4" s="5">
        <f>SUM(Form_Responses[[#This Row],[17. Saya memiliki akses yang baik untuk menjual hasil panen (TBS) ke pedagang atau pabrik ]:[19. Informasi harga kelapa sawit mudah saya peroleh untuk menentukan waktu penjualan ]])</f>
        <v>9</v>
      </c>
      <c r="CT4" s="165">
        <f>Form_Responses[[#This Row],[JUMLAH3]]/3</f>
        <v>3</v>
      </c>
      <c r="CU4" s="5">
        <v>3</v>
      </c>
      <c r="CV4" s="5">
        <v>3</v>
      </c>
      <c r="CW4" s="5">
        <v>4</v>
      </c>
      <c r="CX4" s="5">
        <v>3</v>
      </c>
      <c r="CY4" s="5">
        <v>3</v>
      </c>
      <c r="CZ4" s="5">
        <v>3</v>
      </c>
      <c r="DA4" s="5">
        <v>3</v>
      </c>
      <c r="DB4" s="5">
        <v>3</v>
      </c>
      <c r="DC4" s="5">
        <f>SUM(Form_Responses[[#This Row],[1. Petani diberikan kesempatan untuk menyampaikan pendapat dalam kegiatan pesantren ]:[8. Komunikasi dua arah tetap berlangsung meskipun di luar kegiatan formal ]])</f>
        <v>25</v>
      </c>
      <c r="DD4" s="165">
        <f>Form_Responses[[#This Row],[JUMLAH4]]/8</f>
        <v>3.125</v>
      </c>
      <c r="DE4" s="5">
        <v>3</v>
      </c>
      <c r="DF4" s="5">
        <v>2</v>
      </c>
      <c r="DG4" s="5">
        <v>3</v>
      </c>
      <c r="DH4" s="5">
        <v>3</v>
      </c>
      <c r="DI4" s="5">
        <v>3</v>
      </c>
      <c r="DJ4" s="5">
        <v>3</v>
      </c>
      <c r="DK4" s="5">
        <v>3</v>
      </c>
      <c r="DL4" s="5">
        <v>3</v>
      </c>
      <c r="DM4" s="5">
        <f>SUM(Form_Responses[[#This Row],[1. Kegiatan pesantren bertujuan meningkatkan kemampuan petani dalam mengelola usaha secara mandiri ]:[8. Pesantren mendorong petani untuk berinisiatif mengembangkan usaha secara berkelanjutan ]])</f>
        <v>23</v>
      </c>
      <c r="DN4" s="165">
        <f>Form_Responses[[#This Row],[JUMLAH5]]/8</f>
        <v>2.875</v>
      </c>
      <c r="DO4" s="5">
        <v>4</v>
      </c>
      <c r="DP4" s="5">
        <v>3</v>
      </c>
      <c r="DQ4" s="5">
        <v>3</v>
      </c>
      <c r="DR4" s="5">
        <v>3</v>
      </c>
      <c r="DS4" s="5">
        <v>3</v>
      </c>
      <c r="DT4" s="5">
        <v>3</v>
      </c>
      <c r="DU4" s="5">
        <f>SUM(Form_Responses[[#This Row],[1. Materi pembelajaran yang disampaikan pesantren mudah dipahami oleh petani ]:[6. Setelah mengikuti pembelajaran, kemampuan petani dalam berusaha menjadi lebih baik ]])</f>
        <v>19</v>
      </c>
      <c r="DV4" s="165">
        <f>Form_Responses[[#This Row],[JUMLAH6]]/6</f>
        <v>3.1666666666666665</v>
      </c>
      <c r="DW4" s="5">
        <v>3</v>
      </c>
      <c r="DX4" s="5">
        <v>3</v>
      </c>
      <c r="DY4" s="5">
        <v>4</v>
      </c>
      <c r="DZ4" s="5">
        <v>3</v>
      </c>
      <c r="EA4" s="5">
        <v>3</v>
      </c>
      <c r="EB4" s="5">
        <v>3</v>
      </c>
      <c r="EC4" s="5">
        <f>SUM(Form_Responses[[#This Row],[1. Petani dilibatkan dalam perencanaan kegiatan yang dilakukan bersama pesantren ]:[6. Rencana kegiatan yang disusun bersama sesuai dengan kebutuhan petani ]])</f>
        <v>19</v>
      </c>
      <c r="ED4" s="165">
        <f>Form_Responses[[#This Row],[JUMLAH7]]/6</f>
        <v>3.1666666666666665</v>
      </c>
      <c r="EE4" s="5">
        <v>3</v>
      </c>
      <c r="EF4" s="5">
        <v>4</v>
      </c>
      <c r="EG4" s="5">
        <v>4</v>
      </c>
      <c r="EH4" s="5">
        <v>4</v>
      </c>
      <c r="EI4" s="5">
        <v>3</v>
      </c>
      <c r="EJ4" s="5">
        <v>3</v>
      </c>
      <c r="EK4" s="5">
        <f>SUM(Form_Responses[[#This Row],[1. Petani dilibatkan dalam proses evaluasi kegiatan yang dilakukan bersama pesantren ]:[6. Hasil evaluasi digunakan untuk memperbaiki kegiatan pesantren selanjutnya ]])</f>
        <v>21</v>
      </c>
      <c r="EL4" s="181">
        <f>Form_Responses[[#This Row],[JUMLAH8]]/6</f>
        <v>3.5</v>
      </c>
      <c r="EM4" s="5">
        <v>3</v>
      </c>
      <c r="EN4" s="5">
        <v>4</v>
      </c>
      <c r="EO4" s="5">
        <v>3</v>
      </c>
      <c r="EP4" s="5">
        <v>3</v>
      </c>
      <c r="EQ4" s="5">
        <v>3</v>
      </c>
      <c r="ER4" s="5">
        <f>SUM(Form_Responses[[#This Row],[1. Saya mudah mengakses pesantren untuk keperluan konsultasi atau diskusi usaha ]:[5. Waktu layanan pesantren sesuai dengan kebutuhan petani ]])</f>
        <v>16</v>
      </c>
      <c r="ES4" s="165">
        <f>Form_Responses[[#This Row],[JUMLAH9]]/5</f>
        <v>3.2</v>
      </c>
      <c r="ET4" s="5">
        <v>3</v>
      </c>
      <c r="EU4" s="5">
        <v>2</v>
      </c>
      <c r="EV4" s="5">
        <v>3</v>
      </c>
      <c r="EW4" s="5">
        <v>4</v>
      </c>
      <c r="EX4" s="5">
        <v>3</v>
      </c>
      <c r="EY4" s="5">
        <f>SUM(Form_Responses[[#This Row],[1. Saya sering berinteraksi dengan pihak pesantren terkait usaha kelapa sawit ]:[5. Interaksi antara pesantren dan petani tidak hanya terjadi pada kegiatan tertentu saja ]])</f>
        <v>15</v>
      </c>
      <c r="EZ4" s="165">
        <f>Form_Responses[[#This Row],[JUMLAH10]]/5</f>
        <v>3</v>
      </c>
      <c r="FA4" s="5">
        <v>3</v>
      </c>
      <c r="FB4" s="5">
        <v>3</v>
      </c>
      <c r="FC4" s="5">
        <v>3</v>
      </c>
      <c r="FD4" s="5">
        <v>3</v>
      </c>
      <c r="FE4" s="5">
        <v>3</v>
      </c>
      <c r="FF4" s="5">
        <v>3</v>
      </c>
      <c r="FG4" s="5">
        <f>SUM(Form_Responses[[#This Row],[1. Inovasi yang diperkenalkan pesantren sesuai dengan kebutuhan petani kelapa sawit ]:[6. Inovasi yang diperkenalkan pesantren membantu meningkatkan kinerja usaha petani ]])</f>
        <v>18</v>
      </c>
      <c r="FH4" s="165">
        <f>Form_Responses[[#This Row],[JUMLAH11]]/6</f>
        <v>3</v>
      </c>
      <c r="FI4" s="5">
        <v>3</v>
      </c>
      <c r="FJ4" s="5">
        <v>3</v>
      </c>
      <c r="FK4" s="5">
        <v>2</v>
      </c>
      <c r="FL4" s="5">
        <v>2</v>
      </c>
      <c r="FM4" s="5">
        <v>3</v>
      </c>
      <c r="FN4" s="5">
        <f>SUM(Form_Responses[[#This Row],[1. Pesantren menyediakan saluran komunikasi yang jelas untuk berinteraksi dengan petani ]:[5. Informasi dari pesantren dapat diterima petani melalui saluran komunikasi yang tersedia ]])</f>
        <v>13</v>
      </c>
      <c r="FO4" s="165">
        <f>Form_Responses[[#This Row],[JUMLAH12]]/5</f>
        <v>2.6</v>
      </c>
      <c r="FP4" s="5">
        <v>2</v>
      </c>
      <c r="FQ4" s="5">
        <v>3</v>
      </c>
      <c r="FR4" s="5">
        <v>3</v>
      </c>
      <c r="FS4" s="5">
        <v>4</v>
      </c>
      <c r="FT4" s="5">
        <v>3</v>
      </c>
      <c r="FU4" s="5">
        <v>2</v>
      </c>
      <c r="FV4" s="5">
        <f>SUM(Form_Responses[[#This Row],[1. Pesantren menjadi rujukan utama bagi petani dalam pengembangan usaha kelapa sawit ]:[6. Pesantren berperan penting dalam mendorong pengembangan usaha petani secara mandiri ]])</f>
        <v>17</v>
      </c>
      <c r="FW4" s="165">
        <f>Form_Responses[[#This Row],[JUMLAH13]]/6</f>
        <v>2.8333333333333335</v>
      </c>
      <c r="FX4" s="5">
        <v>3</v>
      </c>
      <c r="FY4" s="5">
        <v>2</v>
      </c>
      <c r="FZ4" s="5">
        <v>3</v>
      </c>
      <c r="GA4" s="5">
        <v>3</v>
      </c>
      <c r="GB4" s="8">
        <v>4</v>
      </c>
      <c r="GC4" s="5">
        <v>3</v>
      </c>
      <c r="GD4" s="5">
        <f>SUM(Form_Responses[[#This Row],[1. Saya mampu mengambil keputusan usaha kelapa sawit secara mandiri ]:[6. Saya mampu merencanakan pengembangan usaha kelapa sawit secara mandiri ]])</f>
        <v>18</v>
      </c>
      <c r="GE4" s="165">
        <f>Form_Responses[[#This Row],[JUMLAH14]]/6</f>
        <v>3</v>
      </c>
      <c r="GF4" s="5" t="s">
        <v>176</v>
      </c>
      <c r="GG4" s="5" t="s">
        <v>163</v>
      </c>
      <c r="GH4" s="5" t="s">
        <v>177</v>
      </c>
      <c r="GI4" s="5" t="s">
        <v>178</v>
      </c>
      <c r="GJ4" s="5" t="s">
        <v>179</v>
      </c>
      <c r="GK4" s="5" t="s">
        <v>180</v>
      </c>
      <c r="GL4" s="5" t="s">
        <v>181</v>
      </c>
      <c r="GM4" s="5" t="s">
        <v>182</v>
      </c>
    </row>
    <row r="5" spans="1:195" s="2" customFormat="1" ht="22.5" customHeight="1" x14ac:dyDescent="0.35">
      <c r="A5" s="29">
        <v>3</v>
      </c>
      <c r="B5" s="8" t="s">
        <v>183</v>
      </c>
      <c r="C5" s="1">
        <v>85374524204</v>
      </c>
      <c r="D5" s="8" t="s">
        <v>146</v>
      </c>
      <c r="E5" s="8" t="s">
        <v>184</v>
      </c>
      <c r="F5" s="1">
        <v>32</v>
      </c>
      <c r="G5" s="1">
        <v>3</v>
      </c>
      <c r="H5" s="8" t="s">
        <v>185</v>
      </c>
      <c r="I5" s="8" t="s">
        <v>172</v>
      </c>
      <c r="J5" s="127">
        <v>6000000</v>
      </c>
      <c r="K5" s="7">
        <v>5000000</v>
      </c>
      <c r="L5" s="8" t="s">
        <v>186</v>
      </c>
      <c r="M5" s="8" t="s">
        <v>147</v>
      </c>
      <c r="N5" s="1">
        <v>85</v>
      </c>
      <c r="O5" s="8" t="s">
        <v>187</v>
      </c>
      <c r="P5" s="1">
        <v>2</v>
      </c>
      <c r="Q5" s="8" t="s">
        <v>175</v>
      </c>
      <c r="R5" s="8">
        <v>3</v>
      </c>
      <c r="S5" s="8">
        <v>3</v>
      </c>
      <c r="T5" s="8">
        <v>3</v>
      </c>
      <c r="U5" s="8">
        <v>3</v>
      </c>
      <c r="V5" s="8">
        <v>3</v>
      </c>
      <c r="W5" s="8">
        <v>3</v>
      </c>
      <c r="X5" s="8">
        <v>3</v>
      </c>
      <c r="Y5" s="8">
        <v>3</v>
      </c>
      <c r="Z5" s="8">
        <v>3</v>
      </c>
      <c r="AA5" s="8">
        <v>3</v>
      </c>
      <c r="AB5" s="88">
        <f>SUM(Form_Responses[[#This Row],[1. Pesantren mengintegrasikan pendidikan keagamaan dengan pendidikan formal/umum ]:[10. Unit usaha pesantren berkontribusi dalam mendukung kegiatan pendidikan dan pemberdayaan ]])</f>
        <v>30</v>
      </c>
      <c r="AC5" s="150">
        <f>Form_Responses[[#This Row],[TOTAL]]/10</f>
        <v>3</v>
      </c>
      <c r="AD5" s="8">
        <v>3</v>
      </c>
      <c r="AE5" s="8">
        <v>3</v>
      </c>
      <c r="AF5" s="8">
        <v>3</v>
      </c>
      <c r="AG5" s="8">
        <v>3</v>
      </c>
      <c r="AH5" s="8">
        <v>3</v>
      </c>
      <c r="AI5" s="8">
        <v>3</v>
      </c>
      <c r="AJ5" s="8">
        <v>3</v>
      </c>
      <c r="AK5" s="8">
        <v>3</v>
      </c>
      <c r="AL5" s="8">
        <v>3</v>
      </c>
      <c r="AM5" s="8">
        <f>SUM(Form_Responses[[#This Row],[1. Pesantren memiliki program pemberdayaan ekonomi yang dirancang secara jelas ]:[9. Program pemberdayaan ekonomi pesantren memberikan manfaat nyata bagi usaha petani ]])</f>
        <v>27</v>
      </c>
      <c r="AN5" s="165">
        <f>Form_Responses[[#This Row],[TOTAL2]]/9</f>
        <v>3</v>
      </c>
      <c r="AO5" s="8">
        <v>3</v>
      </c>
      <c r="AP5" s="8">
        <v>3</v>
      </c>
      <c r="AQ5" s="8">
        <v>3</v>
      </c>
      <c r="AR5" s="8">
        <v>3</v>
      </c>
      <c r="AS5" s="8">
        <v>3</v>
      </c>
      <c r="AT5" s="8">
        <v>3</v>
      </c>
      <c r="AU5" s="8">
        <v>3</v>
      </c>
      <c r="AV5" s="8">
        <v>3</v>
      </c>
      <c r="AW5" s="8">
        <v>3</v>
      </c>
      <c r="AX5" s="8">
        <v>3</v>
      </c>
      <c r="AY5" s="8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5" s="166">
        <f>Form_Responses[[#This Row],[TOTAL3]]/10</f>
        <v>3.9</v>
      </c>
      <c r="BA5" s="8">
        <v>4</v>
      </c>
      <c r="BB5" s="8">
        <v>3</v>
      </c>
      <c r="BC5" s="8">
        <v>2</v>
      </c>
      <c r="BD5" s="8">
        <v>2</v>
      </c>
      <c r="BE5" s="8">
        <v>3</v>
      </c>
      <c r="BF5" s="8">
        <v>3</v>
      </c>
      <c r="BG5" s="8">
        <v>3</v>
      </c>
      <c r="BH5" s="8">
        <v>3</v>
      </c>
      <c r="BI5" s="8">
        <v>3</v>
      </c>
      <c r="BJ5" s="5">
        <f>SUM(Form_Responses[[#This Row],[1.  Pesantren memiliki sarana teknologi komunikasi yang memadai (HP, komputer, dll) ]:[9. Pesantren terus mengembangkan penggunaan teknologi komunikasi untuk kegiatan ekonomi ]])</f>
        <v>26</v>
      </c>
      <c r="BK5" s="166">
        <f>Form_Responses[[#This Row],[TOTAL4]]/9</f>
        <v>2.8888888888888888</v>
      </c>
      <c r="BL5" s="8">
        <v>3</v>
      </c>
      <c r="BM5" s="8">
        <v>3</v>
      </c>
      <c r="BN5" s="8">
        <v>3</v>
      </c>
      <c r="BO5" s="8">
        <f>SUM(Form_Responses[[#This Row],[1. Tingkat pendidikan saya membantu dalam memahami teknik budidaya kelapa sawit yang baik ]:[3. Latar belakang pendidikan saya membantu dalam mengambil keputusan pengelolaan kebun ]])</f>
        <v>9</v>
      </c>
      <c r="BP5" s="166">
        <f>Form_Responses[[#This Row],[TOTAL5]]/3</f>
        <v>3</v>
      </c>
      <c r="BQ5" s="8">
        <v>2</v>
      </c>
      <c r="BR5" s="8">
        <v>3</v>
      </c>
      <c r="BS5" s="8">
        <v>4</v>
      </c>
      <c r="BT5" s="166">
        <f>SUM(Form_Responses[[#This Row],[4. Pengalaman bertani kelapa sawit saya sudah cukup untuk mengelola kebun secara mandiri ]:[6. Pengalaman bertani membuat saya lebih percaya diri dalam menerapkan inovasi baru ]])</f>
        <v>9</v>
      </c>
      <c r="BU5" s="173">
        <f>Form_Responses[[#This Row],[TOTAL6]]/3</f>
        <v>3</v>
      </c>
      <c r="BV5" s="8">
        <v>2</v>
      </c>
      <c r="BW5" s="8">
        <v>2</v>
      </c>
      <c r="BX5" s="8">
        <f>SUM(Form_Responses[[#This Row],[7. Luas lahan kelapa sawit yang saya kelola sudah mencukupi kebutuhan ekonomi keluarga ]:[8. Luas lahan yang saya kelola memungkinkan untuk meningkatkan produksi kelapa sawit ]])</f>
        <v>4</v>
      </c>
      <c r="BY5" s="166">
        <f>Form_Responses[[#This Row],[TOTAL7]]/2</f>
        <v>2</v>
      </c>
      <c r="BZ5" s="8">
        <v>3</v>
      </c>
      <c r="CA5" s="8">
        <v>3</v>
      </c>
      <c r="CB5" s="8">
        <f>SUM(Form_Responses[[#This Row],[9. Status kepemilikan lahan yang jelas memberikan kepastian dalam berusahatani ]:[10. Kepemilikan lahan secara legal memudahkan dalam mengakses bantuan atau kredit usaha ]])</f>
        <v>6</v>
      </c>
      <c r="CC5" s="166">
        <f>Form_Responses[[#This Row],[TOTAL8]]/2</f>
        <v>3</v>
      </c>
      <c r="CD5" s="8">
        <v>2</v>
      </c>
      <c r="CE5" s="8">
        <v>2</v>
      </c>
      <c r="CF5" s="8">
        <f>SUM(Form_Responses[[#This Row],[11. Pendapatan dari kelapa sawit sudah memenuhi kebutuhan hidup keluarga saya ]:[12. Pendapatan dari kelapa sawit memberikan stabilitas ekonomi bagi keluarga saya ]])</f>
        <v>4</v>
      </c>
      <c r="CG5" s="166">
        <f>Form_Responses[[#This Row],[TOTAL9]]/2</f>
        <v>2</v>
      </c>
      <c r="CH5" s="8">
        <v>2</v>
      </c>
      <c r="CI5" s="8">
        <v>2</v>
      </c>
      <c r="CJ5" s="8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5" s="166">
        <f>Form_Responses[[#This Row],[JUMLAH]]/2</f>
        <v>2</v>
      </c>
      <c r="CL5" s="46">
        <v>2</v>
      </c>
      <c r="CM5" s="8">
        <v>2</v>
      </c>
      <c r="CN5" s="8">
        <f>SUM(Form_Responses[[#This Row],[15. Kondisi jalan menuju kebun kelapa sawit memudahkan proses pengangkutan hasil panen ]:[16. Infrastruktur wilayah (jalan, jembatan, listrik) sudah mendukung aktivitas perkebunan ]])</f>
        <v>4</v>
      </c>
      <c r="CO5" s="8">
        <f>Form_Responses[[#This Row],[JUMLAH2]]/2</f>
        <v>2</v>
      </c>
      <c r="CP5" s="8">
        <v>2</v>
      </c>
      <c r="CQ5" s="8">
        <v>3</v>
      </c>
      <c r="CR5" s="8">
        <v>3</v>
      </c>
      <c r="CS5" s="8">
        <f>SUM(Form_Responses[[#This Row],[17. Saya memiliki akses yang baik untuk menjual hasil panen (TBS) ke pedagang atau pabrik ]:[19. Informasi harga kelapa sawit mudah saya peroleh untuk menentukan waktu penjualan ]])</f>
        <v>8</v>
      </c>
      <c r="CT5" s="166">
        <f>Form_Responses[[#This Row],[JUMLAH3]]/3</f>
        <v>2.6666666666666665</v>
      </c>
      <c r="CU5" s="8">
        <v>3</v>
      </c>
      <c r="CV5" s="8">
        <v>4</v>
      </c>
      <c r="CW5" s="8">
        <v>4</v>
      </c>
      <c r="CX5" s="8">
        <v>3</v>
      </c>
      <c r="CY5" s="8">
        <v>3</v>
      </c>
      <c r="CZ5" s="8">
        <v>3</v>
      </c>
      <c r="DA5" s="8">
        <v>3</v>
      </c>
      <c r="DB5" s="8">
        <v>3</v>
      </c>
      <c r="DC5" s="8">
        <f>SUM(Form_Responses[[#This Row],[1. Petani diberikan kesempatan untuk menyampaikan pendapat dalam kegiatan pesantren ]:[8. Komunikasi dua arah tetap berlangsung meskipun di luar kegiatan formal ]])</f>
        <v>26</v>
      </c>
      <c r="DD5" s="166">
        <f>Form_Responses[[#This Row],[JUMLAH4]]/8</f>
        <v>3.25</v>
      </c>
      <c r="DE5" s="8">
        <v>3</v>
      </c>
      <c r="DF5" s="8">
        <v>3</v>
      </c>
      <c r="DG5" s="8">
        <v>2</v>
      </c>
      <c r="DH5" s="8">
        <v>3</v>
      </c>
      <c r="DI5" s="8">
        <v>3</v>
      </c>
      <c r="DJ5" s="8">
        <v>3</v>
      </c>
      <c r="DK5" s="8">
        <v>3</v>
      </c>
      <c r="DL5" s="8">
        <v>4</v>
      </c>
      <c r="DM5" s="8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5" s="166">
        <f>Form_Responses[[#This Row],[JUMLAH5]]/8</f>
        <v>3</v>
      </c>
      <c r="DO5" s="8">
        <v>4</v>
      </c>
      <c r="DP5" s="8">
        <v>4</v>
      </c>
      <c r="DQ5" s="8">
        <v>3</v>
      </c>
      <c r="DR5" s="8">
        <v>3</v>
      </c>
      <c r="DS5" s="8">
        <v>3</v>
      </c>
      <c r="DT5" s="8">
        <v>3</v>
      </c>
      <c r="DU5" s="8">
        <f>SUM(Form_Responses[[#This Row],[1. Materi pembelajaran yang disampaikan pesantren mudah dipahami oleh petani ]:[6. Setelah mengikuti pembelajaran, kemampuan petani dalam berusaha menjadi lebih baik ]])</f>
        <v>20</v>
      </c>
      <c r="DV5" s="166">
        <f>Form_Responses[[#This Row],[JUMLAH6]]/6</f>
        <v>3.3333333333333335</v>
      </c>
      <c r="DW5" s="8">
        <v>3</v>
      </c>
      <c r="DX5" s="8">
        <v>3</v>
      </c>
      <c r="DY5" s="8">
        <v>3</v>
      </c>
      <c r="DZ5" s="8">
        <v>3</v>
      </c>
      <c r="EA5" s="8">
        <v>3</v>
      </c>
      <c r="EB5" s="8">
        <v>3</v>
      </c>
      <c r="EC5" s="8">
        <f>SUM(Form_Responses[[#This Row],[1. Petani dilibatkan dalam perencanaan kegiatan yang dilakukan bersama pesantren ]:[6. Rencana kegiatan yang disusun bersama sesuai dengan kebutuhan petani ]])</f>
        <v>18</v>
      </c>
      <c r="ED5" s="166">
        <f>Form_Responses[[#This Row],[JUMLAH7]]/6</f>
        <v>3</v>
      </c>
      <c r="EE5" s="8">
        <v>4</v>
      </c>
      <c r="EF5" s="8">
        <v>3</v>
      </c>
      <c r="EG5" s="8">
        <v>3</v>
      </c>
      <c r="EH5" s="8">
        <v>3</v>
      </c>
      <c r="EI5" s="8">
        <v>3</v>
      </c>
      <c r="EJ5" s="8">
        <v>3</v>
      </c>
      <c r="EK5" s="8">
        <f>SUM(Form_Responses[[#This Row],[1. Petani dilibatkan dalam proses evaluasi kegiatan yang dilakukan bersama pesantren ]:[6. Hasil evaluasi digunakan untuk memperbaiki kegiatan pesantren selanjutnya ]])</f>
        <v>19</v>
      </c>
      <c r="EL5" s="182">
        <f>Form_Responses[[#This Row],[JUMLAH8]]/6</f>
        <v>3.1666666666666665</v>
      </c>
      <c r="EM5" s="8">
        <v>3</v>
      </c>
      <c r="EN5" s="8">
        <v>4</v>
      </c>
      <c r="EO5" s="8">
        <v>4</v>
      </c>
      <c r="EP5" s="8">
        <v>3</v>
      </c>
      <c r="EQ5" s="8">
        <v>3</v>
      </c>
      <c r="ER5" s="8">
        <f>SUM(Form_Responses[[#This Row],[1. Saya mudah mengakses pesantren untuk keperluan konsultasi atau diskusi usaha ]:[5. Waktu layanan pesantren sesuai dengan kebutuhan petani ]])</f>
        <v>17</v>
      </c>
      <c r="ES5" s="166">
        <f>Form_Responses[[#This Row],[JUMLAH9]]/5</f>
        <v>3.4</v>
      </c>
      <c r="ET5" s="8">
        <v>3</v>
      </c>
      <c r="EU5" s="8">
        <v>2</v>
      </c>
      <c r="EV5" s="8">
        <v>3</v>
      </c>
      <c r="EW5" s="8">
        <v>4</v>
      </c>
      <c r="EX5" s="8">
        <v>4</v>
      </c>
      <c r="EY5" s="8">
        <f>SUM(Form_Responses[[#This Row],[1. Saya sering berinteraksi dengan pihak pesantren terkait usaha kelapa sawit ]:[5. Interaksi antara pesantren dan petani tidak hanya terjadi pada kegiatan tertentu saja ]])</f>
        <v>16</v>
      </c>
      <c r="EZ5" s="166">
        <f>Form_Responses[[#This Row],[JUMLAH10]]/5</f>
        <v>3.2</v>
      </c>
      <c r="FA5" s="8">
        <v>3</v>
      </c>
      <c r="FB5" s="8">
        <v>3</v>
      </c>
      <c r="FC5" s="8">
        <v>3</v>
      </c>
      <c r="FD5" s="8">
        <v>4</v>
      </c>
      <c r="FE5" s="8">
        <v>4</v>
      </c>
      <c r="FF5" s="8">
        <v>4</v>
      </c>
      <c r="FG5" s="8">
        <f>SUM(Form_Responses[[#This Row],[1. Inovasi yang diperkenalkan pesantren sesuai dengan kebutuhan petani kelapa sawit ]:[6. Inovasi yang diperkenalkan pesantren membantu meningkatkan kinerja usaha petani ]])</f>
        <v>21</v>
      </c>
      <c r="FH5" s="166">
        <f>Form_Responses[[#This Row],[JUMLAH11]]/6</f>
        <v>3.5</v>
      </c>
      <c r="FI5" s="8">
        <v>4</v>
      </c>
      <c r="FJ5" s="8">
        <v>3</v>
      </c>
      <c r="FK5" s="8">
        <v>2</v>
      </c>
      <c r="FL5" s="8">
        <v>2</v>
      </c>
      <c r="FM5" s="8">
        <v>3</v>
      </c>
      <c r="FN5" s="8">
        <f>SUM(Form_Responses[[#This Row],[1. Pesantren menyediakan saluran komunikasi yang jelas untuk berinteraksi dengan petani ]:[5. Informasi dari pesantren dapat diterima petani melalui saluran komunikasi yang tersedia ]])</f>
        <v>14</v>
      </c>
      <c r="FO5" s="166">
        <f>Form_Responses[[#This Row],[JUMLAH12]]/5</f>
        <v>2.8</v>
      </c>
      <c r="FP5" s="8">
        <v>2</v>
      </c>
      <c r="FQ5" s="8">
        <v>3</v>
      </c>
      <c r="FR5" s="8">
        <v>3</v>
      </c>
      <c r="FS5" s="8">
        <v>2</v>
      </c>
      <c r="FT5" s="8">
        <v>3</v>
      </c>
      <c r="FU5" s="8">
        <v>2</v>
      </c>
      <c r="FV5" s="8">
        <f>SUM(Form_Responses[[#This Row],[1. Pesantren menjadi rujukan utama bagi petani dalam pengembangan usaha kelapa sawit ]:[6. Pesantren berperan penting dalam mendorong pengembangan usaha petani secara mandiri ]])</f>
        <v>15</v>
      </c>
      <c r="FW5" s="166">
        <f>Form_Responses[[#This Row],[JUMLAH13]]/6</f>
        <v>2.5</v>
      </c>
      <c r="FX5" s="8">
        <v>3</v>
      </c>
      <c r="FY5" s="8">
        <v>2</v>
      </c>
      <c r="FZ5" s="8">
        <v>3</v>
      </c>
      <c r="GA5" s="8">
        <v>4</v>
      </c>
      <c r="GB5" s="8">
        <v>4</v>
      </c>
      <c r="GC5" s="8">
        <v>4</v>
      </c>
      <c r="GD5" s="8">
        <f>SUM(Form_Responses[[#This Row],[1. Saya mampu mengambil keputusan usaha kelapa sawit secara mandiri ]:[6. Saya mampu merencanakan pengembangan usaha kelapa sawit secara mandiri ]])</f>
        <v>20</v>
      </c>
      <c r="GE5" s="166">
        <f>Form_Responses[[#This Row],[JUMLAH14]]/6</f>
        <v>3.3333333333333335</v>
      </c>
      <c r="GF5" s="8" t="s">
        <v>188</v>
      </c>
      <c r="GG5" s="8" t="s">
        <v>163</v>
      </c>
      <c r="GH5" s="8" t="s">
        <v>164</v>
      </c>
      <c r="GI5" s="8" t="s">
        <v>189</v>
      </c>
      <c r="GJ5" s="8" t="s">
        <v>166</v>
      </c>
      <c r="GK5" s="8" t="s">
        <v>190</v>
      </c>
      <c r="GL5" s="8" t="s">
        <v>191</v>
      </c>
      <c r="GM5" s="8" t="s">
        <v>151</v>
      </c>
    </row>
    <row r="6" spans="1:195" s="2" customFormat="1" ht="22.5" customHeight="1" x14ac:dyDescent="0.35">
      <c r="A6" s="29">
        <v>4</v>
      </c>
      <c r="B6" s="8" t="s">
        <v>192</v>
      </c>
      <c r="C6" s="1">
        <v>85271440219</v>
      </c>
      <c r="D6" s="8" t="s">
        <v>146</v>
      </c>
      <c r="E6" s="8" t="s">
        <v>193</v>
      </c>
      <c r="F6" s="1">
        <v>46</v>
      </c>
      <c r="G6" s="1">
        <v>5</v>
      </c>
      <c r="H6" s="8" t="s">
        <v>157</v>
      </c>
      <c r="I6" s="88" t="s">
        <v>172</v>
      </c>
      <c r="J6" s="127">
        <v>6000000</v>
      </c>
      <c r="K6" s="7">
        <v>5000000</v>
      </c>
      <c r="L6" s="88" t="s">
        <v>201</v>
      </c>
      <c r="M6" s="8" t="s">
        <v>147</v>
      </c>
      <c r="N6" s="1">
        <v>700</v>
      </c>
      <c r="O6" s="88" t="s">
        <v>644</v>
      </c>
      <c r="P6" s="1">
        <v>15</v>
      </c>
      <c r="Q6" s="8" t="s">
        <v>175</v>
      </c>
      <c r="R6" s="8">
        <v>3</v>
      </c>
      <c r="S6" s="8">
        <v>3</v>
      </c>
      <c r="T6" s="8">
        <v>3</v>
      </c>
      <c r="U6" s="8">
        <v>4</v>
      </c>
      <c r="V6" s="8">
        <v>4</v>
      </c>
      <c r="W6" s="8">
        <v>4</v>
      </c>
      <c r="X6" s="8">
        <v>4</v>
      </c>
      <c r="Y6" s="8">
        <v>4</v>
      </c>
      <c r="Z6" s="8">
        <v>3</v>
      </c>
      <c r="AA6" s="8">
        <v>3</v>
      </c>
      <c r="AB6" s="88">
        <f>SUM(Form_Responses[[#This Row],[1. Pesantren mengintegrasikan pendidikan keagamaan dengan pendidikan formal/umum ]:[10. Unit usaha pesantren berkontribusi dalam mendukung kegiatan pendidikan dan pemberdayaan ]])</f>
        <v>35</v>
      </c>
      <c r="AC6" s="150">
        <f>Form_Responses[[#This Row],[TOTAL]]/10</f>
        <v>3.5</v>
      </c>
      <c r="AD6" s="8">
        <v>3</v>
      </c>
      <c r="AE6" s="8">
        <v>3</v>
      </c>
      <c r="AF6" s="8">
        <v>3</v>
      </c>
      <c r="AG6" s="8">
        <v>4</v>
      </c>
      <c r="AH6" s="8">
        <v>4</v>
      </c>
      <c r="AI6" s="8">
        <v>4</v>
      </c>
      <c r="AJ6" s="8">
        <v>4</v>
      </c>
      <c r="AK6" s="8">
        <v>3</v>
      </c>
      <c r="AL6" s="8">
        <v>3</v>
      </c>
      <c r="AM6" s="8">
        <f>SUM(Form_Responses[[#This Row],[1. Pesantren memiliki program pemberdayaan ekonomi yang dirancang secara jelas ]:[9. Program pemberdayaan ekonomi pesantren memberikan manfaat nyata bagi usaha petani ]])</f>
        <v>31</v>
      </c>
      <c r="AN6" s="165">
        <f>Form_Responses[[#This Row],[TOTAL2]]/9</f>
        <v>3.4444444444444446</v>
      </c>
      <c r="AO6" s="8">
        <v>3</v>
      </c>
      <c r="AP6" s="8">
        <v>3</v>
      </c>
      <c r="AQ6" s="8">
        <v>3</v>
      </c>
      <c r="AR6" s="8">
        <v>3</v>
      </c>
      <c r="AS6" s="8">
        <v>3</v>
      </c>
      <c r="AT6" s="8">
        <v>3</v>
      </c>
      <c r="AU6" s="8">
        <v>3</v>
      </c>
      <c r="AV6" s="8">
        <v>3</v>
      </c>
      <c r="AW6" s="8">
        <v>3</v>
      </c>
      <c r="AX6" s="8">
        <v>3</v>
      </c>
      <c r="AY6" s="8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6" s="166">
        <f>Form_Responses[[#This Row],[TOTAL3]]/10</f>
        <v>3.9</v>
      </c>
      <c r="BA6" s="8">
        <v>3</v>
      </c>
      <c r="BB6" s="8">
        <v>3</v>
      </c>
      <c r="BC6" s="8">
        <v>3</v>
      </c>
      <c r="BD6" s="8">
        <v>3</v>
      </c>
      <c r="BE6" s="8">
        <v>3</v>
      </c>
      <c r="BF6" s="8">
        <v>3</v>
      </c>
      <c r="BG6" s="8">
        <v>3</v>
      </c>
      <c r="BH6" s="8">
        <v>3</v>
      </c>
      <c r="BI6" s="8">
        <v>3</v>
      </c>
      <c r="BJ6" s="5">
        <f>SUM(Form_Responses[[#This Row],[1.  Pesantren memiliki sarana teknologi komunikasi yang memadai (HP, komputer, dll) ]:[9. Pesantren terus mengembangkan penggunaan teknologi komunikasi untuk kegiatan ekonomi ]])</f>
        <v>27</v>
      </c>
      <c r="BK6" s="166">
        <f>Form_Responses[[#This Row],[TOTAL4]]/9</f>
        <v>3</v>
      </c>
      <c r="BL6" s="8">
        <v>3</v>
      </c>
      <c r="BM6" s="8">
        <v>3</v>
      </c>
      <c r="BN6" s="8">
        <v>3</v>
      </c>
      <c r="BO6" s="8">
        <f>SUM(Form_Responses[[#This Row],[1. Tingkat pendidikan saya membantu dalam memahami teknik budidaya kelapa sawit yang baik ]:[3. Latar belakang pendidikan saya membantu dalam mengambil keputusan pengelolaan kebun ]])</f>
        <v>9</v>
      </c>
      <c r="BP6" s="166">
        <f>Form_Responses[[#This Row],[TOTAL5]]/3</f>
        <v>3</v>
      </c>
      <c r="BQ6" s="8">
        <v>4</v>
      </c>
      <c r="BR6" s="8">
        <v>4</v>
      </c>
      <c r="BS6" s="8">
        <v>4</v>
      </c>
      <c r="BT6" s="166">
        <f>SUM(Form_Responses[[#This Row],[4. Pengalaman bertani kelapa sawit saya sudah cukup untuk mengelola kebun secara mandiri ]:[6. Pengalaman bertani membuat saya lebih percaya diri dalam menerapkan inovasi baru ]])</f>
        <v>12</v>
      </c>
      <c r="BU6" s="173">
        <f>Form_Responses[[#This Row],[TOTAL6]]/3</f>
        <v>4</v>
      </c>
      <c r="BV6" s="8">
        <v>2</v>
      </c>
      <c r="BW6" s="8">
        <v>2</v>
      </c>
      <c r="BX6" s="8">
        <f>SUM(Form_Responses[[#This Row],[7. Luas lahan kelapa sawit yang saya kelola sudah mencukupi kebutuhan ekonomi keluarga ]:[8. Luas lahan yang saya kelola memungkinkan untuk meningkatkan produksi kelapa sawit ]])</f>
        <v>4</v>
      </c>
      <c r="BY6" s="166">
        <f>Form_Responses[[#This Row],[TOTAL7]]/2</f>
        <v>2</v>
      </c>
      <c r="BZ6" s="8">
        <v>4</v>
      </c>
      <c r="CA6" s="8">
        <v>4</v>
      </c>
      <c r="CB6" s="8">
        <f>SUM(Form_Responses[[#This Row],[9. Status kepemilikan lahan yang jelas memberikan kepastian dalam berusahatani ]:[10. Kepemilikan lahan secara legal memudahkan dalam mengakses bantuan atau kredit usaha ]])</f>
        <v>8</v>
      </c>
      <c r="CC6" s="166">
        <f>Form_Responses[[#This Row],[TOTAL8]]/2</f>
        <v>4</v>
      </c>
      <c r="CD6" s="8">
        <v>2</v>
      </c>
      <c r="CE6" s="8">
        <v>2</v>
      </c>
      <c r="CF6" s="8">
        <f>SUM(Form_Responses[[#This Row],[11. Pendapatan dari kelapa sawit sudah memenuhi kebutuhan hidup keluarga saya ]:[12. Pendapatan dari kelapa sawit memberikan stabilitas ekonomi bagi keluarga saya ]])</f>
        <v>4</v>
      </c>
      <c r="CG6" s="166">
        <f>Form_Responses[[#This Row],[TOTAL9]]/2</f>
        <v>2</v>
      </c>
      <c r="CH6" s="8">
        <v>4</v>
      </c>
      <c r="CI6" s="8">
        <v>4</v>
      </c>
      <c r="CJ6" s="8">
        <f>SUM(Form_Responses[[#This Row],[13. Pemerintah daerah memberikan dukungan program yang membantu pengembangan usaha kelapa sawit ]:[14. Bantuan dari pemerintah daerah mudah diakses oleh petani kelapa sawit seperti saya ]])</f>
        <v>8</v>
      </c>
      <c r="CK6" s="166">
        <f>Form_Responses[[#This Row],[JUMLAH]]/2</f>
        <v>4</v>
      </c>
      <c r="CL6" s="46">
        <v>3</v>
      </c>
      <c r="CM6" s="8">
        <v>3</v>
      </c>
      <c r="CN6" s="8">
        <f>SUM(Form_Responses[[#This Row],[15. Kondisi jalan menuju kebun kelapa sawit memudahkan proses pengangkutan hasil panen ]:[16. Infrastruktur wilayah (jalan, jembatan, listrik) sudah mendukung aktivitas perkebunan ]])</f>
        <v>6</v>
      </c>
      <c r="CO6" s="8">
        <f>Form_Responses[[#This Row],[JUMLAH2]]/2</f>
        <v>3</v>
      </c>
      <c r="CP6" s="8">
        <v>2</v>
      </c>
      <c r="CQ6" s="8">
        <v>3</v>
      </c>
      <c r="CR6" s="8">
        <v>3</v>
      </c>
      <c r="CS6" s="8">
        <f>SUM(Form_Responses[[#This Row],[17. Saya memiliki akses yang baik untuk menjual hasil panen (TBS) ke pedagang atau pabrik ]:[19. Informasi harga kelapa sawit mudah saya peroleh untuk menentukan waktu penjualan ]])</f>
        <v>8</v>
      </c>
      <c r="CT6" s="166">
        <f>Form_Responses[[#This Row],[JUMLAH3]]/3</f>
        <v>2.6666666666666665</v>
      </c>
      <c r="CU6" s="8">
        <v>3</v>
      </c>
      <c r="CV6" s="8">
        <v>3</v>
      </c>
      <c r="CW6" s="8">
        <v>3</v>
      </c>
      <c r="CX6" s="8">
        <v>4</v>
      </c>
      <c r="CY6" s="8">
        <v>4</v>
      </c>
      <c r="CZ6" s="8">
        <v>4</v>
      </c>
      <c r="DA6" s="8">
        <v>4</v>
      </c>
      <c r="DB6" s="8">
        <v>4</v>
      </c>
      <c r="DC6" s="8">
        <f>SUM(Form_Responses[[#This Row],[1. Petani diberikan kesempatan untuk menyampaikan pendapat dalam kegiatan pesantren ]:[8. Komunikasi dua arah tetap berlangsung meskipun di luar kegiatan formal ]])</f>
        <v>29</v>
      </c>
      <c r="DD6" s="166">
        <f>Form_Responses[[#This Row],[JUMLAH4]]/8</f>
        <v>3.625</v>
      </c>
      <c r="DE6" s="8">
        <v>3</v>
      </c>
      <c r="DF6" s="8">
        <v>3</v>
      </c>
      <c r="DG6" s="8">
        <v>2</v>
      </c>
      <c r="DH6" s="8">
        <v>4</v>
      </c>
      <c r="DI6" s="8">
        <v>4</v>
      </c>
      <c r="DJ6" s="8">
        <v>4</v>
      </c>
      <c r="DK6" s="8">
        <v>4</v>
      </c>
      <c r="DL6" s="8">
        <v>4</v>
      </c>
      <c r="DM6" s="8">
        <f>SUM(Form_Responses[[#This Row],[1. Kegiatan pesantren bertujuan meningkatkan kemampuan petani dalam mengelola usaha secara mandiri ]:[8. Pesantren mendorong petani untuk berinisiatif mengembangkan usaha secara berkelanjutan ]])</f>
        <v>28</v>
      </c>
      <c r="DN6" s="166">
        <f>Form_Responses[[#This Row],[JUMLAH5]]/8</f>
        <v>3.5</v>
      </c>
      <c r="DO6" s="8">
        <v>3</v>
      </c>
      <c r="DP6" s="8">
        <v>3</v>
      </c>
      <c r="DQ6" s="8">
        <v>3</v>
      </c>
      <c r="DR6" s="8">
        <v>3</v>
      </c>
      <c r="DS6" s="8">
        <v>3</v>
      </c>
      <c r="DT6" s="8">
        <v>3</v>
      </c>
      <c r="DU6" s="8">
        <f>SUM(Form_Responses[[#This Row],[1. Materi pembelajaran yang disampaikan pesantren mudah dipahami oleh petani ]:[6. Setelah mengikuti pembelajaran, kemampuan petani dalam berusaha menjadi lebih baik ]])</f>
        <v>18</v>
      </c>
      <c r="DV6" s="166">
        <f>Form_Responses[[#This Row],[JUMLAH6]]/6</f>
        <v>3</v>
      </c>
      <c r="DW6" s="8">
        <v>3</v>
      </c>
      <c r="DX6" s="8">
        <v>3</v>
      </c>
      <c r="DY6" s="8">
        <v>3</v>
      </c>
      <c r="DZ6" s="8">
        <v>3</v>
      </c>
      <c r="EA6" s="8">
        <v>3</v>
      </c>
      <c r="EB6" s="8">
        <v>3</v>
      </c>
      <c r="EC6" s="8">
        <f>SUM(Form_Responses[[#This Row],[1. Petani dilibatkan dalam perencanaan kegiatan yang dilakukan bersama pesantren ]:[6. Rencana kegiatan yang disusun bersama sesuai dengan kebutuhan petani ]])</f>
        <v>18</v>
      </c>
      <c r="ED6" s="166">
        <f>Form_Responses[[#This Row],[JUMLAH7]]/6</f>
        <v>3</v>
      </c>
      <c r="EE6" s="8">
        <v>4</v>
      </c>
      <c r="EF6" s="8">
        <v>4</v>
      </c>
      <c r="EG6" s="8">
        <v>4</v>
      </c>
      <c r="EH6" s="8">
        <v>4</v>
      </c>
      <c r="EI6" s="8">
        <v>4</v>
      </c>
      <c r="EJ6" s="8">
        <v>4</v>
      </c>
      <c r="EK6" s="8">
        <f>SUM(Form_Responses[[#This Row],[1. Petani dilibatkan dalam proses evaluasi kegiatan yang dilakukan bersama pesantren ]:[6. Hasil evaluasi digunakan untuk memperbaiki kegiatan pesantren selanjutnya ]])</f>
        <v>24</v>
      </c>
      <c r="EL6" s="182">
        <f>Form_Responses[[#This Row],[JUMLAH8]]/6</f>
        <v>4</v>
      </c>
      <c r="EM6" s="8">
        <v>3</v>
      </c>
      <c r="EN6" s="8">
        <v>3</v>
      </c>
      <c r="EO6" s="8">
        <v>3</v>
      </c>
      <c r="EP6" s="8">
        <v>3</v>
      </c>
      <c r="EQ6" s="8">
        <v>3</v>
      </c>
      <c r="ER6" s="8">
        <f>SUM(Form_Responses[[#This Row],[1. Saya mudah mengakses pesantren untuk keperluan konsultasi atau diskusi usaha ]:[5. Waktu layanan pesantren sesuai dengan kebutuhan petani ]])</f>
        <v>15</v>
      </c>
      <c r="ES6" s="166">
        <f>Form_Responses[[#This Row],[JUMLAH9]]/5</f>
        <v>3</v>
      </c>
      <c r="ET6" s="8">
        <v>4</v>
      </c>
      <c r="EU6" s="8">
        <v>2</v>
      </c>
      <c r="EV6" s="8">
        <v>3</v>
      </c>
      <c r="EW6" s="8">
        <v>3</v>
      </c>
      <c r="EX6" s="8">
        <v>3</v>
      </c>
      <c r="EY6" s="8">
        <f>SUM(Form_Responses[[#This Row],[1. Saya sering berinteraksi dengan pihak pesantren terkait usaha kelapa sawit ]:[5. Interaksi antara pesantren dan petani tidak hanya terjadi pada kegiatan tertentu saja ]])</f>
        <v>15</v>
      </c>
      <c r="EZ6" s="166">
        <f>Form_Responses[[#This Row],[JUMLAH10]]/5</f>
        <v>3</v>
      </c>
      <c r="FA6" s="8">
        <v>4</v>
      </c>
      <c r="FB6" s="8">
        <v>4</v>
      </c>
      <c r="FC6" s="8">
        <v>4</v>
      </c>
      <c r="FD6" s="8">
        <v>3</v>
      </c>
      <c r="FE6" s="8">
        <v>3</v>
      </c>
      <c r="FF6" s="8">
        <v>3</v>
      </c>
      <c r="FG6" s="8">
        <f>SUM(Form_Responses[[#This Row],[1. Inovasi yang diperkenalkan pesantren sesuai dengan kebutuhan petani kelapa sawit ]:[6. Inovasi yang diperkenalkan pesantren membantu meningkatkan kinerja usaha petani ]])</f>
        <v>21</v>
      </c>
      <c r="FH6" s="166">
        <f>Form_Responses[[#This Row],[JUMLAH11]]/6</f>
        <v>3.5</v>
      </c>
      <c r="FI6" s="8">
        <v>3</v>
      </c>
      <c r="FJ6" s="8">
        <v>3</v>
      </c>
      <c r="FK6" s="8">
        <v>2</v>
      </c>
      <c r="FL6" s="8">
        <v>2</v>
      </c>
      <c r="FM6" s="8">
        <v>3</v>
      </c>
      <c r="FN6" s="8">
        <f>SUM(Form_Responses[[#This Row],[1. Pesantren menyediakan saluran komunikasi yang jelas untuk berinteraksi dengan petani ]:[5. Informasi dari pesantren dapat diterima petani melalui saluran komunikasi yang tersedia ]])</f>
        <v>13</v>
      </c>
      <c r="FO6" s="166">
        <f>Form_Responses[[#This Row],[JUMLAH12]]/5</f>
        <v>2.6</v>
      </c>
      <c r="FP6" s="8">
        <v>2</v>
      </c>
      <c r="FQ6" s="8">
        <v>3</v>
      </c>
      <c r="FR6" s="8">
        <v>3</v>
      </c>
      <c r="FS6" s="8">
        <v>3</v>
      </c>
      <c r="FT6" s="8">
        <v>3</v>
      </c>
      <c r="FU6" s="8">
        <v>2</v>
      </c>
      <c r="FV6" s="8">
        <f>SUM(Form_Responses[[#This Row],[1. Pesantren menjadi rujukan utama bagi petani dalam pengembangan usaha kelapa sawit ]:[6. Pesantren berperan penting dalam mendorong pengembangan usaha petani secara mandiri ]])</f>
        <v>16</v>
      </c>
      <c r="FW6" s="166">
        <f>Form_Responses[[#This Row],[JUMLAH13]]/6</f>
        <v>2.6666666666666665</v>
      </c>
      <c r="FX6" s="8">
        <v>3</v>
      </c>
      <c r="FY6" s="8">
        <v>2</v>
      </c>
      <c r="FZ6" s="8">
        <v>3</v>
      </c>
      <c r="GA6" s="8">
        <v>3</v>
      </c>
      <c r="GB6" s="8">
        <v>3</v>
      </c>
      <c r="GC6" s="8">
        <v>3</v>
      </c>
      <c r="GD6" s="8">
        <f>SUM(Form_Responses[[#This Row],[1. Saya mampu mengambil keputusan usaha kelapa sawit secara mandiri ]:[6. Saya mampu merencanakan pengembangan usaha kelapa sawit secara mandiri ]])</f>
        <v>17</v>
      </c>
      <c r="GE6" s="166">
        <f>Form_Responses[[#This Row],[JUMLAH14]]/6</f>
        <v>2.8333333333333335</v>
      </c>
      <c r="GF6" s="8" t="s">
        <v>162</v>
      </c>
      <c r="GG6" s="8" t="s">
        <v>163</v>
      </c>
      <c r="GH6" s="8" t="s">
        <v>164</v>
      </c>
      <c r="GI6" s="8" t="s">
        <v>194</v>
      </c>
      <c r="GJ6" s="8" t="s">
        <v>166</v>
      </c>
      <c r="GK6" s="8" t="s">
        <v>190</v>
      </c>
      <c r="GL6" s="8" t="s">
        <v>191</v>
      </c>
      <c r="GM6" s="8" t="s">
        <v>195</v>
      </c>
    </row>
    <row r="7" spans="1:195" s="2" customFormat="1" ht="22.5" customHeight="1" x14ac:dyDescent="0.35">
      <c r="A7" s="29">
        <v>5</v>
      </c>
      <c r="B7" s="8" t="s">
        <v>196</v>
      </c>
      <c r="C7" s="1">
        <v>82386716934</v>
      </c>
      <c r="D7" s="8" t="s">
        <v>146</v>
      </c>
      <c r="E7" s="8" t="s">
        <v>184</v>
      </c>
      <c r="F7" s="1">
        <v>42</v>
      </c>
      <c r="G7" s="1">
        <v>5</v>
      </c>
      <c r="H7" s="88" t="s">
        <v>157</v>
      </c>
      <c r="I7" s="88" t="s">
        <v>210</v>
      </c>
      <c r="J7" s="127">
        <v>5000000</v>
      </c>
      <c r="K7" s="7">
        <v>5000000</v>
      </c>
      <c r="L7" s="88" t="s">
        <v>201</v>
      </c>
      <c r="M7" s="8" t="s">
        <v>147</v>
      </c>
      <c r="N7" s="1">
        <v>700</v>
      </c>
      <c r="O7" s="88" t="s">
        <v>644</v>
      </c>
      <c r="P7" s="1">
        <v>10</v>
      </c>
      <c r="Q7" s="88" t="s">
        <v>281</v>
      </c>
      <c r="R7" s="8">
        <v>4</v>
      </c>
      <c r="S7" s="8">
        <v>4</v>
      </c>
      <c r="T7" s="8">
        <v>4</v>
      </c>
      <c r="U7" s="8">
        <v>4</v>
      </c>
      <c r="V7" s="8">
        <v>4</v>
      </c>
      <c r="W7" s="8">
        <v>4</v>
      </c>
      <c r="X7" s="8">
        <v>4</v>
      </c>
      <c r="Y7" s="8">
        <v>4</v>
      </c>
      <c r="Z7" s="8">
        <v>4</v>
      </c>
      <c r="AA7" s="8">
        <v>4</v>
      </c>
      <c r="AB7" s="88">
        <f>SUM(Form_Responses[[#This Row],[1. Pesantren mengintegrasikan pendidikan keagamaan dengan pendidikan formal/umum ]:[10. Unit usaha pesantren berkontribusi dalam mendukung kegiatan pendidikan dan pemberdayaan ]])</f>
        <v>40</v>
      </c>
      <c r="AC7" s="150">
        <f>Form_Responses[[#This Row],[TOTAL]]/10</f>
        <v>4</v>
      </c>
      <c r="AD7" s="8">
        <v>4</v>
      </c>
      <c r="AE7" s="8">
        <v>3</v>
      </c>
      <c r="AF7" s="8">
        <v>3</v>
      </c>
      <c r="AG7" s="8">
        <v>4</v>
      </c>
      <c r="AH7" s="8">
        <v>4</v>
      </c>
      <c r="AI7" s="8">
        <v>3</v>
      </c>
      <c r="AJ7" s="8">
        <v>4</v>
      </c>
      <c r="AK7" s="8">
        <v>3</v>
      </c>
      <c r="AL7" s="8">
        <v>4</v>
      </c>
      <c r="AM7" s="8">
        <f>SUM(Form_Responses[[#This Row],[1. Pesantren memiliki program pemberdayaan ekonomi yang dirancang secara jelas ]:[9. Program pemberdayaan ekonomi pesantren memberikan manfaat nyata bagi usaha petani ]])</f>
        <v>32</v>
      </c>
      <c r="AN7" s="165">
        <f>Form_Responses[[#This Row],[TOTAL2]]/9</f>
        <v>3.5555555555555554</v>
      </c>
      <c r="AO7" s="8">
        <v>3</v>
      </c>
      <c r="AP7" s="8">
        <v>3</v>
      </c>
      <c r="AQ7" s="8">
        <v>4</v>
      </c>
      <c r="AR7" s="8">
        <v>4</v>
      </c>
      <c r="AS7" s="8">
        <v>3</v>
      </c>
      <c r="AT7" s="8">
        <v>3</v>
      </c>
      <c r="AU7" s="8">
        <v>3</v>
      </c>
      <c r="AV7" s="8">
        <v>3</v>
      </c>
      <c r="AW7" s="8">
        <v>3</v>
      </c>
      <c r="AX7" s="8">
        <v>4</v>
      </c>
      <c r="AY7" s="8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42</v>
      </c>
      <c r="AZ7" s="166">
        <f>Form_Responses[[#This Row],[TOTAL3]]/10</f>
        <v>4.2</v>
      </c>
      <c r="BA7" s="8">
        <v>4</v>
      </c>
      <c r="BB7" s="8">
        <v>4</v>
      </c>
      <c r="BC7" s="8">
        <v>3</v>
      </c>
      <c r="BD7" s="8">
        <v>3</v>
      </c>
      <c r="BE7" s="8">
        <v>4</v>
      </c>
      <c r="BF7" s="8">
        <v>3</v>
      </c>
      <c r="BG7" s="8">
        <v>4</v>
      </c>
      <c r="BH7" s="8">
        <v>3</v>
      </c>
      <c r="BI7" s="8">
        <v>3</v>
      </c>
      <c r="BJ7" s="5">
        <f>SUM(Form_Responses[[#This Row],[1.  Pesantren memiliki sarana teknologi komunikasi yang memadai (HP, komputer, dll) ]:[9. Pesantren terus mengembangkan penggunaan teknologi komunikasi untuk kegiatan ekonomi ]])</f>
        <v>31</v>
      </c>
      <c r="BK7" s="166">
        <f>Form_Responses[[#This Row],[TOTAL4]]/9</f>
        <v>3.4444444444444446</v>
      </c>
      <c r="BL7" s="8">
        <v>4</v>
      </c>
      <c r="BM7" s="8">
        <v>3</v>
      </c>
      <c r="BN7" s="8">
        <v>3</v>
      </c>
      <c r="BO7" s="8">
        <f>SUM(Form_Responses[[#This Row],[1. Tingkat pendidikan saya membantu dalam memahami teknik budidaya kelapa sawit yang baik ]:[3. Latar belakang pendidikan saya membantu dalam mengambil keputusan pengelolaan kebun ]])</f>
        <v>10</v>
      </c>
      <c r="BP7" s="166">
        <f>Form_Responses[[#This Row],[TOTAL5]]/3</f>
        <v>3.3333333333333335</v>
      </c>
      <c r="BQ7" s="8">
        <v>4</v>
      </c>
      <c r="BR7" s="8">
        <v>3</v>
      </c>
      <c r="BS7" s="8">
        <v>4</v>
      </c>
      <c r="BT7" s="166">
        <f>SUM(Form_Responses[[#This Row],[4. Pengalaman bertani kelapa sawit saya sudah cukup untuk mengelola kebun secara mandiri ]:[6. Pengalaman bertani membuat saya lebih percaya diri dalam menerapkan inovasi baru ]])</f>
        <v>11</v>
      </c>
      <c r="BU7" s="173">
        <f>Form_Responses[[#This Row],[TOTAL6]]/3</f>
        <v>3.6666666666666665</v>
      </c>
      <c r="BV7" s="8">
        <v>2</v>
      </c>
      <c r="BW7" s="8">
        <v>2</v>
      </c>
      <c r="BX7" s="8">
        <f>SUM(Form_Responses[[#This Row],[7. Luas lahan kelapa sawit yang saya kelola sudah mencukupi kebutuhan ekonomi keluarga ]:[8. Luas lahan yang saya kelola memungkinkan untuk meningkatkan produksi kelapa sawit ]])</f>
        <v>4</v>
      </c>
      <c r="BY7" s="166">
        <f>Form_Responses[[#This Row],[TOTAL7]]/2</f>
        <v>2</v>
      </c>
      <c r="BZ7" s="8">
        <v>2</v>
      </c>
      <c r="CA7" s="8">
        <v>3</v>
      </c>
      <c r="CB7" s="8">
        <f>SUM(Form_Responses[[#This Row],[9. Status kepemilikan lahan yang jelas memberikan kepastian dalam berusahatani ]:[10. Kepemilikan lahan secara legal memudahkan dalam mengakses bantuan atau kredit usaha ]])</f>
        <v>5</v>
      </c>
      <c r="CC7" s="166">
        <f>Form_Responses[[#This Row],[TOTAL8]]/2</f>
        <v>2.5</v>
      </c>
      <c r="CD7" s="8">
        <v>3</v>
      </c>
      <c r="CE7" s="8">
        <v>3</v>
      </c>
      <c r="CF7" s="8">
        <f>SUM(Form_Responses[[#This Row],[11. Pendapatan dari kelapa sawit sudah memenuhi kebutuhan hidup keluarga saya ]:[12. Pendapatan dari kelapa sawit memberikan stabilitas ekonomi bagi keluarga saya ]])</f>
        <v>6</v>
      </c>
      <c r="CG7" s="166">
        <f>Form_Responses[[#This Row],[TOTAL9]]/2</f>
        <v>3</v>
      </c>
      <c r="CH7" s="8">
        <v>1</v>
      </c>
      <c r="CI7" s="8">
        <v>1</v>
      </c>
      <c r="CJ7" s="8">
        <f>SUM(Form_Responses[[#This Row],[13. Pemerintah daerah memberikan dukungan program yang membantu pengembangan usaha kelapa sawit ]:[14. Bantuan dari pemerintah daerah mudah diakses oleh petani kelapa sawit seperti saya ]])</f>
        <v>2</v>
      </c>
      <c r="CK7" s="166">
        <f>Form_Responses[[#This Row],[JUMLAH]]/2</f>
        <v>1</v>
      </c>
      <c r="CL7" s="46">
        <v>1</v>
      </c>
      <c r="CM7" s="8">
        <v>1</v>
      </c>
      <c r="CN7" s="8">
        <f>SUM(Form_Responses[[#This Row],[15. Kondisi jalan menuju kebun kelapa sawit memudahkan proses pengangkutan hasil panen ]:[16. Infrastruktur wilayah (jalan, jembatan, listrik) sudah mendukung aktivitas perkebunan ]])</f>
        <v>2</v>
      </c>
      <c r="CO7" s="8">
        <f>Form_Responses[[#This Row],[JUMLAH2]]/2</f>
        <v>1</v>
      </c>
      <c r="CP7" s="8">
        <v>2</v>
      </c>
      <c r="CQ7" s="8">
        <v>3</v>
      </c>
      <c r="CR7" s="8">
        <v>3</v>
      </c>
      <c r="CS7" s="8">
        <f>SUM(Form_Responses[[#This Row],[17. Saya memiliki akses yang baik untuk menjual hasil panen (TBS) ke pedagang atau pabrik ]:[19. Informasi harga kelapa sawit mudah saya peroleh untuk menentukan waktu penjualan ]])</f>
        <v>8</v>
      </c>
      <c r="CT7" s="166">
        <f>Form_Responses[[#This Row],[JUMLAH3]]/3</f>
        <v>2.6666666666666665</v>
      </c>
      <c r="CU7" s="8">
        <v>3</v>
      </c>
      <c r="CV7" s="8">
        <v>3</v>
      </c>
      <c r="CW7" s="8">
        <v>3</v>
      </c>
      <c r="CX7" s="8">
        <v>4</v>
      </c>
      <c r="CY7" s="8">
        <v>3</v>
      </c>
      <c r="CZ7" s="8">
        <v>4</v>
      </c>
      <c r="DA7" s="8">
        <v>4</v>
      </c>
      <c r="DB7" s="8">
        <v>4</v>
      </c>
      <c r="DC7" s="8">
        <f>SUM(Form_Responses[[#This Row],[1. Petani diberikan kesempatan untuk menyampaikan pendapat dalam kegiatan pesantren ]:[8. Komunikasi dua arah tetap berlangsung meskipun di luar kegiatan formal ]])</f>
        <v>28</v>
      </c>
      <c r="DD7" s="166">
        <f>Form_Responses[[#This Row],[JUMLAH4]]/8</f>
        <v>3.5</v>
      </c>
      <c r="DE7" s="8">
        <v>4</v>
      </c>
      <c r="DF7" s="8">
        <v>4</v>
      </c>
      <c r="DG7" s="8">
        <v>2</v>
      </c>
      <c r="DH7" s="8">
        <v>3</v>
      </c>
      <c r="DI7" s="8">
        <v>3</v>
      </c>
      <c r="DJ7" s="8">
        <v>4</v>
      </c>
      <c r="DK7" s="8">
        <v>4</v>
      </c>
      <c r="DL7" s="8">
        <v>3</v>
      </c>
      <c r="DM7" s="8">
        <f>SUM(Form_Responses[[#This Row],[1. Kegiatan pesantren bertujuan meningkatkan kemampuan petani dalam mengelola usaha secara mandiri ]:[8. Pesantren mendorong petani untuk berinisiatif mengembangkan usaha secara berkelanjutan ]])</f>
        <v>27</v>
      </c>
      <c r="DN7" s="166">
        <f>Form_Responses[[#This Row],[JUMLAH5]]/8</f>
        <v>3.375</v>
      </c>
      <c r="DO7" s="8">
        <v>4</v>
      </c>
      <c r="DP7" s="8">
        <v>4</v>
      </c>
      <c r="DQ7" s="8">
        <v>3</v>
      </c>
      <c r="DR7" s="8">
        <v>3</v>
      </c>
      <c r="DS7" s="8">
        <v>3</v>
      </c>
      <c r="DT7" s="8">
        <v>4</v>
      </c>
      <c r="DU7" s="8">
        <f>SUM(Form_Responses[[#This Row],[1. Materi pembelajaran yang disampaikan pesantren mudah dipahami oleh petani ]:[6. Setelah mengikuti pembelajaran, kemampuan petani dalam berusaha menjadi lebih baik ]])</f>
        <v>21</v>
      </c>
      <c r="DV7" s="166">
        <f>Form_Responses[[#This Row],[JUMLAH6]]/6</f>
        <v>3.5</v>
      </c>
      <c r="DW7" s="8">
        <v>3</v>
      </c>
      <c r="DX7" s="8">
        <v>3</v>
      </c>
      <c r="DY7" s="8">
        <v>4</v>
      </c>
      <c r="DZ7" s="8">
        <v>3</v>
      </c>
      <c r="EA7" s="8">
        <v>4</v>
      </c>
      <c r="EB7" s="8">
        <v>3</v>
      </c>
      <c r="EC7" s="8">
        <f>SUM(Form_Responses[[#This Row],[1. Petani dilibatkan dalam perencanaan kegiatan yang dilakukan bersama pesantren ]:[6. Rencana kegiatan yang disusun bersama sesuai dengan kebutuhan petani ]])</f>
        <v>20</v>
      </c>
      <c r="ED7" s="166">
        <f>Form_Responses[[#This Row],[JUMLAH7]]/6</f>
        <v>3.3333333333333335</v>
      </c>
      <c r="EE7" s="8">
        <v>3</v>
      </c>
      <c r="EF7" s="8">
        <v>4</v>
      </c>
      <c r="EG7" s="8">
        <v>3</v>
      </c>
      <c r="EH7" s="8">
        <v>4</v>
      </c>
      <c r="EI7" s="8">
        <v>3</v>
      </c>
      <c r="EJ7" s="8">
        <v>4</v>
      </c>
      <c r="EK7" s="8">
        <f>SUM(Form_Responses[[#This Row],[1. Petani dilibatkan dalam proses evaluasi kegiatan yang dilakukan bersama pesantren ]:[6. Hasil evaluasi digunakan untuk memperbaiki kegiatan pesantren selanjutnya ]])</f>
        <v>21</v>
      </c>
      <c r="EL7" s="182">
        <f>Form_Responses[[#This Row],[JUMLAH8]]/6</f>
        <v>3.5</v>
      </c>
      <c r="EM7" s="8">
        <v>3</v>
      </c>
      <c r="EN7" s="8">
        <v>3</v>
      </c>
      <c r="EO7" s="8">
        <v>4</v>
      </c>
      <c r="EP7" s="8">
        <v>4</v>
      </c>
      <c r="EQ7" s="8">
        <v>4</v>
      </c>
      <c r="ER7" s="8">
        <f>SUM(Form_Responses[[#This Row],[1. Saya mudah mengakses pesantren untuk keperluan konsultasi atau diskusi usaha ]:[5. Waktu layanan pesantren sesuai dengan kebutuhan petani ]])</f>
        <v>18</v>
      </c>
      <c r="ES7" s="166">
        <f>Form_Responses[[#This Row],[JUMLAH9]]/5</f>
        <v>3.6</v>
      </c>
      <c r="ET7" s="8">
        <v>3</v>
      </c>
      <c r="EU7" s="8">
        <v>2</v>
      </c>
      <c r="EV7" s="8">
        <v>4</v>
      </c>
      <c r="EW7" s="8">
        <v>4</v>
      </c>
      <c r="EX7" s="8">
        <v>4</v>
      </c>
      <c r="EY7" s="8">
        <f>SUM(Form_Responses[[#This Row],[1. Saya sering berinteraksi dengan pihak pesantren terkait usaha kelapa sawit ]:[5. Interaksi antara pesantren dan petani tidak hanya terjadi pada kegiatan tertentu saja ]])</f>
        <v>17</v>
      </c>
      <c r="EZ7" s="166">
        <f>Form_Responses[[#This Row],[JUMLAH10]]/5</f>
        <v>3.4</v>
      </c>
      <c r="FA7" s="8">
        <v>3</v>
      </c>
      <c r="FB7" s="8">
        <v>3</v>
      </c>
      <c r="FC7" s="8">
        <v>4</v>
      </c>
      <c r="FD7" s="8">
        <v>3</v>
      </c>
      <c r="FE7" s="8">
        <v>4</v>
      </c>
      <c r="FF7" s="8">
        <v>3</v>
      </c>
      <c r="FG7" s="8">
        <f>SUM(Form_Responses[[#This Row],[1. Inovasi yang diperkenalkan pesantren sesuai dengan kebutuhan petani kelapa sawit ]:[6. Inovasi yang diperkenalkan pesantren membantu meningkatkan kinerja usaha petani ]])</f>
        <v>20</v>
      </c>
      <c r="FH7" s="166">
        <f>Form_Responses[[#This Row],[JUMLAH11]]/6</f>
        <v>3.3333333333333335</v>
      </c>
      <c r="FI7" s="8">
        <v>3</v>
      </c>
      <c r="FJ7" s="8">
        <v>3</v>
      </c>
      <c r="FK7" s="8">
        <v>2</v>
      </c>
      <c r="FL7" s="8">
        <v>2</v>
      </c>
      <c r="FM7" s="8">
        <v>3</v>
      </c>
      <c r="FN7" s="8">
        <f>SUM(Form_Responses[[#This Row],[1. Pesantren menyediakan saluran komunikasi yang jelas untuk berinteraksi dengan petani ]:[5. Informasi dari pesantren dapat diterima petani melalui saluran komunikasi yang tersedia ]])</f>
        <v>13</v>
      </c>
      <c r="FO7" s="166">
        <f>Form_Responses[[#This Row],[JUMLAH12]]/5</f>
        <v>2.6</v>
      </c>
      <c r="FP7" s="8">
        <v>2</v>
      </c>
      <c r="FQ7" s="8">
        <v>3</v>
      </c>
      <c r="FR7" s="8">
        <v>3</v>
      </c>
      <c r="FS7" s="8">
        <v>2</v>
      </c>
      <c r="FT7" s="8">
        <v>4</v>
      </c>
      <c r="FU7" s="8">
        <v>2</v>
      </c>
      <c r="FV7" s="8">
        <f>SUM(Form_Responses[[#This Row],[1. Pesantren menjadi rujukan utama bagi petani dalam pengembangan usaha kelapa sawit ]:[6. Pesantren berperan penting dalam mendorong pengembangan usaha petani secara mandiri ]])</f>
        <v>16</v>
      </c>
      <c r="FW7" s="166">
        <f>Form_Responses[[#This Row],[JUMLAH13]]/6</f>
        <v>2.6666666666666665</v>
      </c>
      <c r="FX7" s="8">
        <v>3</v>
      </c>
      <c r="FY7" s="8">
        <v>4</v>
      </c>
      <c r="FZ7" s="8">
        <v>3</v>
      </c>
      <c r="GA7" s="8">
        <v>4</v>
      </c>
      <c r="GB7" s="8">
        <v>4</v>
      </c>
      <c r="GC7" s="8">
        <v>3</v>
      </c>
      <c r="GD7" s="8">
        <f>SUM(Form_Responses[[#This Row],[1. Saya mampu mengambil keputusan usaha kelapa sawit secara mandiri ]:[6. Saya mampu merencanakan pengembangan usaha kelapa sawit secara mandiri ]])</f>
        <v>21</v>
      </c>
      <c r="GE7" s="166">
        <f>Form_Responses[[#This Row],[JUMLAH14]]/6</f>
        <v>3.5</v>
      </c>
      <c r="GF7" s="8" t="s">
        <v>198</v>
      </c>
      <c r="GG7" s="1"/>
      <c r="GH7" s="1"/>
      <c r="GI7" s="1"/>
      <c r="GJ7" s="1"/>
      <c r="GK7" s="1"/>
      <c r="GL7" s="1"/>
      <c r="GM7" s="1"/>
    </row>
    <row r="8" spans="1:195" s="2" customFormat="1" ht="22.5" customHeight="1" x14ac:dyDescent="0.35">
      <c r="A8" s="29">
        <v>6</v>
      </c>
      <c r="B8" s="8" t="s">
        <v>199</v>
      </c>
      <c r="C8" s="8">
        <v>82288493331</v>
      </c>
      <c r="D8" s="8" t="s">
        <v>146</v>
      </c>
      <c r="E8" s="8" t="s">
        <v>200</v>
      </c>
      <c r="F8" s="1">
        <v>26</v>
      </c>
      <c r="G8" s="1">
        <v>4</v>
      </c>
      <c r="H8" s="8" t="s">
        <v>157</v>
      </c>
      <c r="I8" s="8" t="s">
        <v>172</v>
      </c>
      <c r="J8" s="127">
        <v>7000000</v>
      </c>
      <c r="K8" s="7">
        <v>6000000</v>
      </c>
      <c r="L8" s="8" t="s">
        <v>201</v>
      </c>
      <c r="M8" s="8" t="s">
        <v>147</v>
      </c>
      <c r="N8" s="1">
        <v>700</v>
      </c>
      <c r="O8" s="8" t="s">
        <v>202</v>
      </c>
      <c r="P8" s="1">
        <v>10</v>
      </c>
      <c r="Q8" s="8" t="s">
        <v>175</v>
      </c>
      <c r="R8" s="8">
        <v>4</v>
      </c>
      <c r="S8" s="8">
        <v>4</v>
      </c>
      <c r="T8" s="8">
        <v>4</v>
      </c>
      <c r="U8" s="8">
        <v>4</v>
      </c>
      <c r="V8" s="8">
        <v>4</v>
      </c>
      <c r="W8" s="8">
        <v>4</v>
      </c>
      <c r="X8" s="8">
        <v>4</v>
      </c>
      <c r="Y8" s="8">
        <v>4</v>
      </c>
      <c r="Z8" s="8">
        <v>4</v>
      </c>
      <c r="AA8" s="8">
        <v>4</v>
      </c>
      <c r="AB8" s="88">
        <f>SUM(Form_Responses[[#This Row],[1. Pesantren mengintegrasikan pendidikan keagamaan dengan pendidikan formal/umum ]:[10. Unit usaha pesantren berkontribusi dalam mendukung kegiatan pendidikan dan pemberdayaan ]])</f>
        <v>40</v>
      </c>
      <c r="AC8" s="150">
        <f>Form_Responses[[#This Row],[TOTAL]]/10</f>
        <v>4</v>
      </c>
      <c r="AD8" s="8">
        <v>4</v>
      </c>
      <c r="AE8" s="8">
        <v>3</v>
      </c>
      <c r="AF8" s="8">
        <v>4</v>
      </c>
      <c r="AG8" s="8">
        <v>4</v>
      </c>
      <c r="AH8" s="8">
        <v>4</v>
      </c>
      <c r="AI8" s="8">
        <v>4</v>
      </c>
      <c r="AJ8" s="8">
        <v>4</v>
      </c>
      <c r="AK8" s="8">
        <v>4</v>
      </c>
      <c r="AL8" s="8">
        <v>4</v>
      </c>
      <c r="AM8" s="8">
        <f>SUM(Form_Responses[[#This Row],[1. Pesantren memiliki program pemberdayaan ekonomi yang dirancang secara jelas ]:[9. Program pemberdayaan ekonomi pesantren memberikan manfaat nyata bagi usaha petani ]])</f>
        <v>35</v>
      </c>
      <c r="AN8" s="165">
        <f>Form_Responses[[#This Row],[TOTAL2]]/9</f>
        <v>3.8888888888888888</v>
      </c>
      <c r="AO8" s="8">
        <v>4</v>
      </c>
      <c r="AP8" s="8">
        <v>4</v>
      </c>
      <c r="AQ8" s="8">
        <v>4</v>
      </c>
      <c r="AR8" s="8">
        <v>4</v>
      </c>
      <c r="AS8" s="8">
        <v>4</v>
      </c>
      <c r="AT8" s="8">
        <v>4</v>
      </c>
      <c r="AU8" s="8">
        <v>4</v>
      </c>
      <c r="AV8" s="8">
        <v>4</v>
      </c>
      <c r="AW8" s="8">
        <v>4</v>
      </c>
      <c r="AX8" s="8">
        <v>4</v>
      </c>
      <c r="AY8" s="8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52</v>
      </c>
      <c r="AZ8" s="166">
        <f>Form_Responses[[#This Row],[TOTAL3]]/10</f>
        <v>5.2</v>
      </c>
      <c r="BA8" s="8">
        <v>4</v>
      </c>
      <c r="BB8" s="8">
        <v>4</v>
      </c>
      <c r="BC8" s="8">
        <v>4</v>
      </c>
      <c r="BD8" s="8">
        <v>4</v>
      </c>
      <c r="BE8" s="8">
        <v>4</v>
      </c>
      <c r="BF8" s="8">
        <v>4</v>
      </c>
      <c r="BG8" s="8">
        <v>4</v>
      </c>
      <c r="BH8" s="8">
        <v>4</v>
      </c>
      <c r="BI8" s="8">
        <v>3</v>
      </c>
      <c r="BJ8" s="5">
        <f>SUM(Form_Responses[[#This Row],[1.  Pesantren memiliki sarana teknologi komunikasi yang memadai (HP, komputer, dll) ]:[9. Pesantren terus mengembangkan penggunaan teknologi komunikasi untuk kegiatan ekonomi ]])</f>
        <v>35</v>
      </c>
      <c r="BK8" s="166">
        <f>Form_Responses[[#This Row],[TOTAL4]]/9</f>
        <v>3.8888888888888888</v>
      </c>
      <c r="BL8" s="8">
        <v>4</v>
      </c>
      <c r="BM8" s="8">
        <v>4</v>
      </c>
      <c r="BN8" s="8">
        <v>4</v>
      </c>
      <c r="BO8" s="8">
        <f>SUM(Form_Responses[[#This Row],[1. Tingkat pendidikan saya membantu dalam memahami teknik budidaya kelapa sawit yang baik ]:[3. Latar belakang pendidikan saya membantu dalam mengambil keputusan pengelolaan kebun ]])</f>
        <v>12</v>
      </c>
      <c r="BP8" s="166">
        <f>Form_Responses[[#This Row],[TOTAL5]]/3</f>
        <v>4</v>
      </c>
      <c r="BQ8" s="8">
        <v>4</v>
      </c>
      <c r="BR8" s="8">
        <v>4</v>
      </c>
      <c r="BS8" s="8">
        <v>4</v>
      </c>
      <c r="BT8" s="166">
        <f>SUM(Form_Responses[[#This Row],[4. Pengalaman bertani kelapa sawit saya sudah cukup untuk mengelola kebun secara mandiri ]:[6. Pengalaman bertani membuat saya lebih percaya diri dalam menerapkan inovasi baru ]])</f>
        <v>12</v>
      </c>
      <c r="BU8" s="173">
        <f>Form_Responses[[#This Row],[TOTAL6]]/3</f>
        <v>4</v>
      </c>
      <c r="BV8" s="8">
        <v>4</v>
      </c>
      <c r="BW8" s="8">
        <v>4</v>
      </c>
      <c r="BX8" s="8">
        <f>SUM(Form_Responses[[#This Row],[7. Luas lahan kelapa sawit yang saya kelola sudah mencukupi kebutuhan ekonomi keluarga ]:[8. Luas lahan yang saya kelola memungkinkan untuk meningkatkan produksi kelapa sawit ]])</f>
        <v>8</v>
      </c>
      <c r="BY8" s="166">
        <f>Form_Responses[[#This Row],[TOTAL7]]/2</f>
        <v>4</v>
      </c>
      <c r="BZ8" s="8">
        <v>4</v>
      </c>
      <c r="CA8" s="8">
        <v>4</v>
      </c>
      <c r="CB8" s="8">
        <f>SUM(Form_Responses[[#This Row],[9. Status kepemilikan lahan yang jelas memberikan kepastian dalam berusahatani ]:[10. Kepemilikan lahan secara legal memudahkan dalam mengakses bantuan atau kredit usaha ]])</f>
        <v>8</v>
      </c>
      <c r="CC8" s="166">
        <f>Form_Responses[[#This Row],[TOTAL8]]/2</f>
        <v>4</v>
      </c>
      <c r="CD8" s="8">
        <v>4</v>
      </c>
      <c r="CE8" s="8">
        <v>4</v>
      </c>
      <c r="CF8" s="8">
        <f>SUM(Form_Responses[[#This Row],[11. Pendapatan dari kelapa sawit sudah memenuhi kebutuhan hidup keluarga saya ]:[12. Pendapatan dari kelapa sawit memberikan stabilitas ekonomi bagi keluarga saya ]])</f>
        <v>8</v>
      </c>
      <c r="CG8" s="166">
        <f>Form_Responses[[#This Row],[TOTAL9]]/2</f>
        <v>4</v>
      </c>
      <c r="CH8" s="8">
        <v>4</v>
      </c>
      <c r="CI8" s="8">
        <v>4</v>
      </c>
      <c r="CJ8" s="8">
        <f>SUM(Form_Responses[[#This Row],[13. Pemerintah daerah memberikan dukungan program yang membantu pengembangan usaha kelapa sawit ]:[14. Bantuan dari pemerintah daerah mudah diakses oleh petani kelapa sawit seperti saya ]])</f>
        <v>8</v>
      </c>
      <c r="CK8" s="166">
        <f>Form_Responses[[#This Row],[JUMLAH]]/2</f>
        <v>4</v>
      </c>
      <c r="CL8" s="46">
        <v>4</v>
      </c>
      <c r="CM8" s="8">
        <v>4</v>
      </c>
      <c r="CN8" s="8">
        <f>SUM(Form_Responses[[#This Row],[15. Kondisi jalan menuju kebun kelapa sawit memudahkan proses pengangkutan hasil panen ]:[16. Infrastruktur wilayah (jalan, jembatan, listrik) sudah mendukung aktivitas perkebunan ]])</f>
        <v>8</v>
      </c>
      <c r="CO8" s="8">
        <f>Form_Responses[[#This Row],[JUMLAH2]]/2</f>
        <v>4</v>
      </c>
      <c r="CP8" s="8">
        <v>4</v>
      </c>
      <c r="CQ8" s="8">
        <v>4</v>
      </c>
      <c r="CR8" s="8">
        <v>4</v>
      </c>
      <c r="CS8" s="8">
        <f>SUM(Form_Responses[[#This Row],[17. Saya memiliki akses yang baik untuk menjual hasil panen (TBS) ke pedagang atau pabrik ]:[19. Informasi harga kelapa sawit mudah saya peroleh untuk menentukan waktu penjualan ]])</f>
        <v>12</v>
      </c>
      <c r="CT8" s="166">
        <f>Form_Responses[[#This Row],[JUMLAH3]]/3</f>
        <v>4</v>
      </c>
      <c r="CU8" s="8">
        <v>4</v>
      </c>
      <c r="CV8" s="8">
        <v>4</v>
      </c>
      <c r="CW8" s="8">
        <v>4</v>
      </c>
      <c r="CX8" s="8">
        <v>4</v>
      </c>
      <c r="CY8" s="8">
        <v>4</v>
      </c>
      <c r="CZ8" s="8">
        <v>4</v>
      </c>
      <c r="DA8" s="8">
        <v>4</v>
      </c>
      <c r="DB8" s="8">
        <v>4</v>
      </c>
      <c r="DC8" s="8">
        <f>SUM(Form_Responses[[#This Row],[1. Petani diberikan kesempatan untuk menyampaikan pendapat dalam kegiatan pesantren ]:[8. Komunikasi dua arah tetap berlangsung meskipun di luar kegiatan formal ]])</f>
        <v>32</v>
      </c>
      <c r="DD8" s="166">
        <f>Form_Responses[[#This Row],[JUMLAH4]]/8</f>
        <v>4</v>
      </c>
      <c r="DE8" s="8">
        <v>4</v>
      </c>
      <c r="DF8" s="8">
        <v>4</v>
      </c>
      <c r="DG8" s="8">
        <v>4</v>
      </c>
      <c r="DH8" s="8">
        <v>4</v>
      </c>
      <c r="DI8" s="8">
        <v>4</v>
      </c>
      <c r="DJ8" s="8">
        <v>4</v>
      </c>
      <c r="DK8" s="8">
        <v>4</v>
      </c>
      <c r="DL8" s="8">
        <v>4</v>
      </c>
      <c r="DM8" s="8">
        <f>SUM(Form_Responses[[#This Row],[1. Kegiatan pesantren bertujuan meningkatkan kemampuan petani dalam mengelola usaha secara mandiri ]:[8. Pesantren mendorong petani untuk berinisiatif mengembangkan usaha secara berkelanjutan ]])</f>
        <v>32</v>
      </c>
      <c r="DN8" s="166">
        <f>Form_Responses[[#This Row],[JUMLAH5]]/8</f>
        <v>4</v>
      </c>
      <c r="DO8" s="8">
        <v>4</v>
      </c>
      <c r="DP8" s="8">
        <v>4</v>
      </c>
      <c r="DQ8" s="8">
        <v>4</v>
      </c>
      <c r="DR8" s="8">
        <v>4</v>
      </c>
      <c r="DS8" s="8">
        <v>4</v>
      </c>
      <c r="DT8" s="8">
        <v>4</v>
      </c>
      <c r="DU8" s="8">
        <f>SUM(Form_Responses[[#This Row],[1. Materi pembelajaran yang disampaikan pesantren mudah dipahami oleh petani ]:[6. Setelah mengikuti pembelajaran, kemampuan petani dalam berusaha menjadi lebih baik ]])</f>
        <v>24</v>
      </c>
      <c r="DV8" s="166">
        <f>Form_Responses[[#This Row],[JUMLAH6]]/6</f>
        <v>4</v>
      </c>
      <c r="DW8" s="8">
        <v>4</v>
      </c>
      <c r="DX8" s="8">
        <v>4</v>
      </c>
      <c r="DY8" s="8">
        <v>4</v>
      </c>
      <c r="DZ8" s="8">
        <v>4</v>
      </c>
      <c r="EA8" s="8">
        <v>4</v>
      </c>
      <c r="EB8" s="8">
        <v>4</v>
      </c>
      <c r="EC8" s="8">
        <f>SUM(Form_Responses[[#This Row],[1. Petani dilibatkan dalam perencanaan kegiatan yang dilakukan bersama pesantren ]:[6. Rencana kegiatan yang disusun bersama sesuai dengan kebutuhan petani ]])</f>
        <v>24</v>
      </c>
      <c r="ED8" s="166">
        <f>Form_Responses[[#This Row],[JUMLAH7]]/6</f>
        <v>4</v>
      </c>
      <c r="EE8" s="8">
        <v>4</v>
      </c>
      <c r="EF8" s="8">
        <v>4</v>
      </c>
      <c r="EG8" s="8">
        <v>4</v>
      </c>
      <c r="EH8" s="8">
        <v>4</v>
      </c>
      <c r="EI8" s="8">
        <v>4</v>
      </c>
      <c r="EJ8" s="8">
        <v>4</v>
      </c>
      <c r="EK8" s="8">
        <f>SUM(Form_Responses[[#This Row],[1. Petani dilibatkan dalam proses evaluasi kegiatan yang dilakukan bersama pesantren ]:[6. Hasil evaluasi digunakan untuk memperbaiki kegiatan pesantren selanjutnya ]])</f>
        <v>24</v>
      </c>
      <c r="EL8" s="182">
        <f>Form_Responses[[#This Row],[JUMLAH8]]/6</f>
        <v>4</v>
      </c>
      <c r="EM8" s="8">
        <v>4</v>
      </c>
      <c r="EN8" s="8">
        <v>4</v>
      </c>
      <c r="EO8" s="8">
        <v>4</v>
      </c>
      <c r="EP8" s="8">
        <v>4</v>
      </c>
      <c r="EQ8" s="8">
        <v>4</v>
      </c>
      <c r="ER8" s="8">
        <f>SUM(Form_Responses[[#This Row],[1. Saya mudah mengakses pesantren untuk keperluan konsultasi atau diskusi usaha ]:[5. Waktu layanan pesantren sesuai dengan kebutuhan petani ]])</f>
        <v>20</v>
      </c>
      <c r="ES8" s="166">
        <f>Form_Responses[[#This Row],[JUMLAH9]]/5</f>
        <v>4</v>
      </c>
      <c r="ET8" s="8">
        <v>4</v>
      </c>
      <c r="EU8" s="8">
        <v>4</v>
      </c>
      <c r="EV8" s="8">
        <v>4</v>
      </c>
      <c r="EW8" s="8">
        <v>4</v>
      </c>
      <c r="EX8" s="8">
        <v>4</v>
      </c>
      <c r="EY8" s="8">
        <f>SUM(Form_Responses[[#This Row],[1. Saya sering berinteraksi dengan pihak pesantren terkait usaha kelapa sawit ]:[5. Interaksi antara pesantren dan petani tidak hanya terjadi pada kegiatan tertentu saja ]])</f>
        <v>20</v>
      </c>
      <c r="EZ8" s="166">
        <f>Form_Responses[[#This Row],[JUMLAH10]]/5</f>
        <v>4</v>
      </c>
      <c r="FA8" s="8">
        <v>4</v>
      </c>
      <c r="FB8" s="8">
        <v>4</v>
      </c>
      <c r="FC8" s="8">
        <v>4</v>
      </c>
      <c r="FD8" s="8">
        <v>4</v>
      </c>
      <c r="FE8" s="8">
        <v>4</v>
      </c>
      <c r="FF8" s="8">
        <v>4</v>
      </c>
      <c r="FG8" s="8">
        <f>SUM(Form_Responses[[#This Row],[1. Inovasi yang diperkenalkan pesantren sesuai dengan kebutuhan petani kelapa sawit ]:[6. Inovasi yang diperkenalkan pesantren membantu meningkatkan kinerja usaha petani ]])</f>
        <v>24</v>
      </c>
      <c r="FH8" s="166">
        <f>Form_Responses[[#This Row],[JUMLAH11]]/6</f>
        <v>4</v>
      </c>
      <c r="FI8" s="8">
        <v>4</v>
      </c>
      <c r="FJ8" s="8">
        <v>4</v>
      </c>
      <c r="FK8" s="8">
        <v>4</v>
      </c>
      <c r="FL8" s="8">
        <v>4</v>
      </c>
      <c r="FM8" s="8">
        <v>3</v>
      </c>
      <c r="FN8" s="8">
        <f>SUM(Form_Responses[[#This Row],[1. Pesantren menyediakan saluran komunikasi yang jelas untuk berinteraksi dengan petani ]:[5. Informasi dari pesantren dapat diterima petani melalui saluran komunikasi yang tersedia ]])</f>
        <v>19</v>
      </c>
      <c r="FO8" s="166">
        <f>Form_Responses[[#This Row],[JUMLAH12]]/5</f>
        <v>3.8</v>
      </c>
      <c r="FP8" s="8">
        <v>3</v>
      </c>
      <c r="FQ8" s="8">
        <v>3</v>
      </c>
      <c r="FR8" s="8">
        <v>3</v>
      </c>
      <c r="FS8" s="8">
        <v>3</v>
      </c>
      <c r="FT8" s="8">
        <v>3</v>
      </c>
      <c r="FU8" s="8">
        <v>3</v>
      </c>
      <c r="FV8" s="8">
        <f>SUM(Form_Responses[[#This Row],[1. Pesantren menjadi rujukan utama bagi petani dalam pengembangan usaha kelapa sawit ]:[6. Pesantren berperan penting dalam mendorong pengembangan usaha petani secara mandiri ]])</f>
        <v>18</v>
      </c>
      <c r="FW8" s="166">
        <f>Form_Responses[[#This Row],[JUMLAH13]]/6</f>
        <v>3</v>
      </c>
      <c r="FX8" s="8">
        <v>3</v>
      </c>
      <c r="FY8" s="8">
        <v>3</v>
      </c>
      <c r="FZ8" s="8">
        <v>3</v>
      </c>
      <c r="GA8" s="8">
        <v>3</v>
      </c>
      <c r="GB8" s="8">
        <v>4</v>
      </c>
      <c r="GC8" s="8">
        <v>4</v>
      </c>
      <c r="GD8" s="8">
        <f>SUM(Form_Responses[[#This Row],[1. Saya mampu mengambil keputusan usaha kelapa sawit secara mandiri ]:[6. Saya mampu merencanakan pengembangan usaha kelapa sawit secara mandiri ]])</f>
        <v>20</v>
      </c>
      <c r="GE8" s="166">
        <f>Form_Responses[[#This Row],[JUMLAH14]]/6</f>
        <v>3.3333333333333335</v>
      </c>
      <c r="GF8" s="8" t="s">
        <v>204</v>
      </c>
      <c r="GG8" s="8" t="s">
        <v>205</v>
      </c>
      <c r="GH8" s="8" t="s">
        <v>206</v>
      </c>
      <c r="GI8" s="8" t="s">
        <v>207</v>
      </c>
      <c r="GJ8" s="8" t="s">
        <v>166</v>
      </c>
      <c r="GK8" s="8" t="s">
        <v>190</v>
      </c>
      <c r="GL8" s="8" t="s">
        <v>191</v>
      </c>
      <c r="GM8" s="8" t="s">
        <v>195</v>
      </c>
    </row>
    <row r="9" spans="1:195" s="2" customFormat="1" ht="22.5" customHeight="1" x14ac:dyDescent="0.35">
      <c r="A9" s="29">
        <v>7</v>
      </c>
      <c r="B9" s="8" t="s">
        <v>208</v>
      </c>
      <c r="C9" s="8">
        <v>82390282088</v>
      </c>
      <c r="D9" s="8" t="s">
        <v>146</v>
      </c>
      <c r="E9" s="8" t="s">
        <v>209</v>
      </c>
      <c r="F9" s="1">
        <v>53</v>
      </c>
      <c r="G9" s="1">
        <v>6</v>
      </c>
      <c r="H9" s="8" t="s">
        <v>157</v>
      </c>
      <c r="I9" s="8" t="s">
        <v>210</v>
      </c>
      <c r="J9" s="127">
        <v>12000000</v>
      </c>
      <c r="K9" s="7">
        <v>7000000</v>
      </c>
      <c r="L9" s="8" t="s">
        <v>211</v>
      </c>
      <c r="M9" s="8" t="s">
        <v>147</v>
      </c>
      <c r="N9" s="1">
        <v>1300</v>
      </c>
      <c r="O9" s="8" t="s">
        <v>212</v>
      </c>
      <c r="P9" s="1">
        <v>15</v>
      </c>
      <c r="Q9" s="8" t="s">
        <v>175</v>
      </c>
      <c r="R9" s="8">
        <v>3</v>
      </c>
      <c r="S9" s="8">
        <v>4</v>
      </c>
      <c r="T9" s="8">
        <v>3</v>
      </c>
      <c r="U9" s="8">
        <v>3</v>
      </c>
      <c r="V9" s="8">
        <v>4</v>
      </c>
      <c r="W9" s="8">
        <v>4</v>
      </c>
      <c r="X9" s="8">
        <v>4</v>
      </c>
      <c r="Y9" s="8">
        <v>3</v>
      </c>
      <c r="Z9" s="8">
        <v>3</v>
      </c>
      <c r="AA9" s="8">
        <v>3</v>
      </c>
      <c r="AB9" s="88">
        <f>SUM(Form_Responses[[#This Row],[1. Pesantren mengintegrasikan pendidikan keagamaan dengan pendidikan formal/umum ]:[10. Unit usaha pesantren berkontribusi dalam mendukung kegiatan pendidikan dan pemberdayaan ]])</f>
        <v>34</v>
      </c>
      <c r="AC9" s="150">
        <f>Form_Responses[[#This Row],[TOTAL]]/10</f>
        <v>3.4</v>
      </c>
      <c r="AD9" s="8">
        <v>3</v>
      </c>
      <c r="AE9" s="8">
        <v>3</v>
      </c>
      <c r="AF9" s="8">
        <v>3</v>
      </c>
      <c r="AG9" s="8">
        <v>3</v>
      </c>
      <c r="AH9" s="8">
        <v>4</v>
      </c>
      <c r="AI9" s="8">
        <v>4</v>
      </c>
      <c r="AJ9" s="8">
        <v>4</v>
      </c>
      <c r="AK9" s="8">
        <v>4</v>
      </c>
      <c r="AL9" s="8">
        <v>3</v>
      </c>
      <c r="AM9" s="8">
        <f>SUM(Form_Responses[[#This Row],[1. Pesantren memiliki program pemberdayaan ekonomi yang dirancang secara jelas ]:[9. Program pemberdayaan ekonomi pesantren memberikan manfaat nyata bagi usaha petani ]])</f>
        <v>31</v>
      </c>
      <c r="AN9" s="165">
        <f>Form_Responses[[#This Row],[TOTAL2]]/9</f>
        <v>3.4444444444444446</v>
      </c>
      <c r="AO9" s="8">
        <v>3</v>
      </c>
      <c r="AP9" s="8">
        <v>3</v>
      </c>
      <c r="AQ9" s="8">
        <v>4</v>
      </c>
      <c r="AR9" s="8">
        <v>4</v>
      </c>
      <c r="AS9" s="8">
        <v>4</v>
      </c>
      <c r="AT9" s="8">
        <v>4</v>
      </c>
      <c r="AU9" s="8">
        <v>3</v>
      </c>
      <c r="AV9" s="8">
        <v>3</v>
      </c>
      <c r="AW9" s="8">
        <v>3</v>
      </c>
      <c r="AX9" s="8">
        <v>3</v>
      </c>
      <c r="AY9" s="8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43</v>
      </c>
      <c r="AZ9" s="166">
        <f>Form_Responses[[#This Row],[TOTAL3]]/10</f>
        <v>4.3</v>
      </c>
      <c r="BA9" s="8">
        <v>3</v>
      </c>
      <c r="BB9" s="8">
        <v>4</v>
      </c>
      <c r="BC9" s="8">
        <v>4</v>
      </c>
      <c r="BD9" s="8">
        <v>4</v>
      </c>
      <c r="BE9" s="8">
        <v>3</v>
      </c>
      <c r="BF9" s="8">
        <v>3</v>
      </c>
      <c r="BG9" s="8">
        <v>3</v>
      </c>
      <c r="BH9" s="8">
        <v>3</v>
      </c>
      <c r="BI9" s="8">
        <v>3</v>
      </c>
      <c r="BJ9" s="5">
        <f>SUM(Form_Responses[[#This Row],[1.  Pesantren memiliki sarana teknologi komunikasi yang memadai (HP, komputer, dll) ]:[9. Pesantren terus mengembangkan penggunaan teknologi komunikasi untuk kegiatan ekonomi ]])</f>
        <v>30</v>
      </c>
      <c r="BK9" s="166">
        <f>Form_Responses[[#This Row],[TOTAL4]]/9</f>
        <v>3.3333333333333335</v>
      </c>
      <c r="BL9" s="8">
        <v>3</v>
      </c>
      <c r="BM9" s="8">
        <v>3</v>
      </c>
      <c r="BN9" s="8">
        <v>3</v>
      </c>
      <c r="BO9" s="8">
        <f>SUM(Form_Responses[[#This Row],[1. Tingkat pendidikan saya membantu dalam memahami teknik budidaya kelapa sawit yang baik ]:[3. Latar belakang pendidikan saya membantu dalam mengambil keputusan pengelolaan kebun ]])</f>
        <v>9</v>
      </c>
      <c r="BP9" s="166">
        <f>Form_Responses[[#This Row],[TOTAL5]]/3</f>
        <v>3</v>
      </c>
      <c r="BQ9" s="8">
        <v>4</v>
      </c>
      <c r="BR9" s="8">
        <v>4</v>
      </c>
      <c r="BS9" s="8">
        <v>4</v>
      </c>
      <c r="BT9" s="166">
        <f>SUM(Form_Responses[[#This Row],[4. Pengalaman bertani kelapa sawit saya sudah cukup untuk mengelola kebun secara mandiri ]:[6. Pengalaman bertani membuat saya lebih percaya diri dalam menerapkan inovasi baru ]])</f>
        <v>12</v>
      </c>
      <c r="BU9" s="173">
        <f>Form_Responses[[#This Row],[TOTAL6]]/3</f>
        <v>4</v>
      </c>
      <c r="BV9" s="8">
        <v>2</v>
      </c>
      <c r="BW9" s="8">
        <v>2</v>
      </c>
      <c r="BX9" s="8">
        <f>SUM(Form_Responses[[#This Row],[7. Luas lahan kelapa sawit yang saya kelola sudah mencukupi kebutuhan ekonomi keluarga ]:[8. Luas lahan yang saya kelola memungkinkan untuk meningkatkan produksi kelapa sawit ]])</f>
        <v>4</v>
      </c>
      <c r="BY9" s="166">
        <f>Form_Responses[[#This Row],[TOTAL7]]/2</f>
        <v>2</v>
      </c>
      <c r="BZ9" s="8">
        <v>2</v>
      </c>
      <c r="CA9" s="8">
        <v>3</v>
      </c>
      <c r="CB9" s="8">
        <f>SUM(Form_Responses[[#This Row],[9. Status kepemilikan lahan yang jelas memberikan kepastian dalam berusahatani ]:[10. Kepemilikan lahan secara legal memudahkan dalam mengakses bantuan atau kredit usaha ]])</f>
        <v>5</v>
      </c>
      <c r="CC9" s="166">
        <f>Form_Responses[[#This Row],[TOTAL8]]/2</f>
        <v>2.5</v>
      </c>
      <c r="CD9" s="8">
        <v>3</v>
      </c>
      <c r="CE9" s="8">
        <v>2</v>
      </c>
      <c r="CF9" s="8">
        <f>SUM(Form_Responses[[#This Row],[11. Pendapatan dari kelapa sawit sudah memenuhi kebutuhan hidup keluarga saya ]:[12. Pendapatan dari kelapa sawit memberikan stabilitas ekonomi bagi keluarga saya ]])</f>
        <v>5</v>
      </c>
      <c r="CG9" s="166">
        <f>Form_Responses[[#This Row],[TOTAL9]]/2</f>
        <v>2.5</v>
      </c>
      <c r="CH9" s="8">
        <v>1</v>
      </c>
      <c r="CI9" s="8">
        <v>1</v>
      </c>
      <c r="CJ9" s="8">
        <f>SUM(Form_Responses[[#This Row],[13. Pemerintah daerah memberikan dukungan program yang membantu pengembangan usaha kelapa sawit ]:[14. Bantuan dari pemerintah daerah mudah diakses oleh petani kelapa sawit seperti saya ]])</f>
        <v>2</v>
      </c>
      <c r="CK9" s="166">
        <f>Form_Responses[[#This Row],[JUMLAH]]/2</f>
        <v>1</v>
      </c>
      <c r="CL9" s="46">
        <v>2</v>
      </c>
      <c r="CM9" s="8">
        <v>2</v>
      </c>
      <c r="CN9" s="8">
        <f>SUM(Form_Responses[[#This Row],[15. Kondisi jalan menuju kebun kelapa sawit memudahkan proses pengangkutan hasil panen ]:[16. Infrastruktur wilayah (jalan, jembatan, listrik) sudah mendukung aktivitas perkebunan ]])</f>
        <v>4</v>
      </c>
      <c r="CO9" s="8">
        <f>Form_Responses[[#This Row],[JUMLAH2]]/2</f>
        <v>2</v>
      </c>
      <c r="CP9" s="8">
        <v>1</v>
      </c>
      <c r="CQ9" s="8">
        <v>3</v>
      </c>
      <c r="CR9" s="8">
        <v>3</v>
      </c>
      <c r="CS9" s="8">
        <f>SUM(Form_Responses[[#This Row],[17. Saya memiliki akses yang baik untuk menjual hasil panen (TBS) ke pedagang atau pabrik ]:[19. Informasi harga kelapa sawit mudah saya peroleh untuk menentukan waktu penjualan ]])</f>
        <v>7</v>
      </c>
      <c r="CT9" s="166">
        <f>Form_Responses[[#This Row],[JUMLAH3]]/3</f>
        <v>2.3333333333333335</v>
      </c>
      <c r="CU9" s="8">
        <v>3</v>
      </c>
      <c r="CV9" s="8">
        <v>3</v>
      </c>
      <c r="CW9" s="8">
        <v>4</v>
      </c>
      <c r="CX9" s="8">
        <v>3</v>
      </c>
      <c r="CY9" s="8">
        <v>3</v>
      </c>
      <c r="CZ9" s="8">
        <v>4</v>
      </c>
      <c r="DA9" s="8">
        <v>3</v>
      </c>
      <c r="DB9" s="8">
        <v>4</v>
      </c>
      <c r="DC9" s="8">
        <f>SUM(Form_Responses[[#This Row],[1. Petani diberikan kesempatan untuk menyampaikan pendapat dalam kegiatan pesantren ]:[8. Komunikasi dua arah tetap berlangsung meskipun di luar kegiatan formal ]])</f>
        <v>27</v>
      </c>
      <c r="DD9" s="166">
        <f>Form_Responses[[#This Row],[JUMLAH4]]/8</f>
        <v>3.375</v>
      </c>
      <c r="DE9" s="8">
        <v>2</v>
      </c>
      <c r="DF9" s="8">
        <v>1</v>
      </c>
      <c r="DG9" s="8">
        <v>3</v>
      </c>
      <c r="DH9" s="8">
        <v>3</v>
      </c>
      <c r="DI9" s="8">
        <v>4</v>
      </c>
      <c r="DJ9" s="8">
        <v>4</v>
      </c>
      <c r="DK9" s="8">
        <v>4</v>
      </c>
      <c r="DL9" s="8">
        <v>4</v>
      </c>
      <c r="DM9" s="8">
        <f>SUM(Form_Responses[[#This Row],[1. Kegiatan pesantren bertujuan meningkatkan kemampuan petani dalam mengelola usaha secara mandiri ]:[8. Pesantren mendorong petani untuk berinisiatif mengembangkan usaha secara berkelanjutan ]])</f>
        <v>25</v>
      </c>
      <c r="DN9" s="166">
        <f>Form_Responses[[#This Row],[JUMLAH5]]/8</f>
        <v>3.125</v>
      </c>
      <c r="DO9" s="8">
        <v>3</v>
      </c>
      <c r="DP9" s="8">
        <v>3</v>
      </c>
      <c r="DQ9" s="8">
        <v>3</v>
      </c>
      <c r="DR9" s="8">
        <v>4</v>
      </c>
      <c r="DS9" s="8">
        <v>3</v>
      </c>
      <c r="DT9" s="8">
        <v>4</v>
      </c>
      <c r="DU9" s="8">
        <f>SUM(Form_Responses[[#This Row],[1. Materi pembelajaran yang disampaikan pesantren mudah dipahami oleh petani ]:[6. Setelah mengikuti pembelajaran, kemampuan petani dalam berusaha menjadi lebih baik ]])</f>
        <v>20</v>
      </c>
      <c r="DV9" s="166">
        <f>Form_Responses[[#This Row],[JUMLAH6]]/6</f>
        <v>3.3333333333333335</v>
      </c>
      <c r="DW9" s="8">
        <v>3</v>
      </c>
      <c r="DX9" s="8">
        <v>4</v>
      </c>
      <c r="DY9" s="8">
        <v>4</v>
      </c>
      <c r="DZ9" s="8">
        <v>3</v>
      </c>
      <c r="EA9" s="8">
        <v>4</v>
      </c>
      <c r="EB9" s="8">
        <v>3</v>
      </c>
      <c r="EC9" s="8">
        <f>SUM(Form_Responses[[#This Row],[1. Petani dilibatkan dalam perencanaan kegiatan yang dilakukan bersama pesantren ]:[6. Rencana kegiatan yang disusun bersama sesuai dengan kebutuhan petani ]])</f>
        <v>21</v>
      </c>
      <c r="ED9" s="166">
        <f>Form_Responses[[#This Row],[JUMLAH7]]/6</f>
        <v>3.5</v>
      </c>
      <c r="EE9" s="8">
        <v>3</v>
      </c>
      <c r="EF9" s="8">
        <v>3</v>
      </c>
      <c r="EG9" s="8">
        <v>4</v>
      </c>
      <c r="EH9" s="8">
        <v>3</v>
      </c>
      <c r="EI9" s="8">
        <v>4</v>
      </c>
      <c r="EJ9" s="8">
        <v>3</v>
      </c>
      <c r="EK9" s="8">
        <f>SUM(Form_Responses[[#This Row],[1. Petani dilibatkan dalam proses evaluasi kegiatan yang dilakukan bersama pesantren ]:[6. Hasil evaluasi digunakan untuk memperbaiki kegiatan pesantren selanjutnya ]])</f>
        <v>20</v>
      </c>
      <c r="EL9" s="182">
        <f>Form_Responses[[#This Row],[JUMLAH8]]/6</f>
        <v>3.3333333333333335</v>
      </c>
      <c r="EM9" s="8">
        <v>2</v>
      </c>
      <c r="EN9" s="8">
        <v>2</v>
      </c>
      <c r="EO9" s="8">
        <v>4</v>
      </c>
      <c r="EP9" s="8">
        <v>4</v>
      </c>
      <c r="EQ9" s="8">
        <v>4</v>
      </c>
      <c r="ER9" s="8">
        <f>SUM(Form_Responses[[#This Row],[1. Saya mudah mengakses pesantren untuk keperluan konsultasi atau diskusi usaha ]:[5. Waktu layanan pesantren sesuai dengan kebutuhan petani ]])</f>
        <v>16</v>
      </c>
      <c r="ES9" s="166">
        <f>Form_Responses[[#This Row],[JUMLAH9]]/5</f>
        <v>3.2</v>
      </c>
      <c r="ET9" s="8">
        <v>2</v>
      </c>
      <c r="EU9" s="8">
        <v>2</v>
      </c>
      <c r="EV9" s="8">
        <v>4</v>
      </c>
      <c r="EW9" s="8">
        <v>4</v>
      </c>
      <c r="EX9" s="8">
        <v>4</v>
      </c>
      <c r="EY9" s="8">
        <f>SUM(Form_Responses[[#This Row],[1. Saya sering berinteraksi dengan pihak pesantren terkait usaha kelapa sawit ]:[5. Interaksi antara pesantren dan petani tidak hanya terjadi pada kegiatan tertentu saja ]])</f>
        <v>16</v>
      </c>
      <c r="EZ9" s="166">
        <f>Form_Responses[[#This Row],[JUMLAH10]]/5</f>
        <v>3.2</v>
      </c>
      <c r="FA9" s="8">
        <v>3</v>
      </c>
      <c r="FB9" s="8">
        <v>4</v>
      </c>
      <c r="FC9" s="8">
        <v>4</v>
      </c>
      <c r="FD9" s="8">
        <v>3</v>
      </c>
      <c r="FE9" s="8">
        <v>3</v>
      </c>
      <c r="FF9" s="8">
        <v>4</v>
      </c>
      <c r="FG9" s="8">
        <f>SUM(Form_Responses[[#This Row],[1. Inovasi yang diperkenalkan pesantren sesuai dengan kebutuhan petani kelapa sawit ]:[6. Inovasi yang diperkenalkan pesantren membantu meningkatkan kinerja usaha petani ]])</f>
        <v>21</v>
      </c>
      <c r="FH9" s="166">
        <f>Form_Responses[[#This Row],[JUMLAH11]]/6</f>
        <v>3.5</v>
      </c>
      <c r="FI9" s="8">
        <v>3</v>
      </c>
      <c r="FJ9" s="8">
        <v>4</v>
      </c>
      <c r="FK9" s="8">
        <v>2</v>
      </c>
      <c r="FL9" s="8">
        <v>2</v>
      </c>
      <c r="FM9" s="8">
        <v>4</v>
      </c>
      <c r="FN9" s="8">
        <f>SUM(Form_Responses[[#This Row],[1. Pesantren menyediakan saluran komunikasi yang jelas untuk berinteraksi dengan petani ]:[5. Informasi dari pesantren dapat diterima petani melalui saluran komunikasi yang tersedia ]])</f>
        <v>15</v>
      </c>
      <c r="FO9" s="166">
        <f>Form_Responses[[#This Row],[JUMLAH12]]/5</f>
        <v>3</v>
      </c>
      <c r="FP9" s="8">
        <v>2</v>
      </c>
      <c r="FQ9" s="8">
        <v>4</v>
      </c>
      <c r="FR9" s="8">
        <v>4</v>
      </c>
      <c r="FS9" s="8">
        <v>2</v>
      </c>
      <c r="FT9" s="8">
        <v>3</v>
      </c>
      <c r="FU9" s="8">
        <v>4</v>
      </c>
      <c r="FV9" s="8">
        <f>SUM(Form_Responses[[#This Row],[1. Pesantren menjadi rujukan utama bagi petani dalam pengembangan usaha kelapa sawit ]:[6. Pesantren berperan penting dalam mendorong pengembangan usaha petani secara mandiri ]])</f>
        <v>19</v>
      </c>
      <c r="FW9" s="166">
        <f>Form_Responses[[#This Row],[JUMLAH13]]/6</f>
        <v>3.1666666666666665</v>
      </c>
      <c r="FX9" s="8">
        <v>3</v>
      </c>
      <c r="FY9" s="8">
        <v>1</v>
      </c>
      <c r="FZ9" s="8">
        <v>3</v>
      </c>
      <c r="GA9" s="8">
        <v>3</v>
      </c>
      <c r="GB9" s="8">
        <v>3</v>
      </c>
      <c r="GC9" s="8">
        <v>3</v>
      </c>
      <c r="GD9" s="8">
        <f>SUM(Form_Responses[[#This Row],[1. Saya mampu mengambil keputusan usaha kelapa sawit secara mandiri ]:[6. Saya mampu merencanakan pengembangan usaha kelapa sawit secara mandiri ]])</f>
        <v>16</v>
      </c>
      <c r="GE9" s="166">
        <f>Form_Responses[[#This Row],[JUMLAH14]]/6</f>
        <v>2.6666666666666665</v>
      </c>
      <c r="GF9" s="8" t="s">
        <v>204</v>
      </c>
      <c r="GG9" s="8" t="s">
        <v>205</v>
      </c>
      <c r="GH9" s="8" t="s">
        <v>206</v>
      </c>
      <c r="GI9" s="8" t="s">
        <v>207</v>
      </c>
      <c r="GJ9" s="8" t="s">
        <v>166</v>
      </c>
      <c r="GK9" s="8" t="s">
        <v>190</v>
      </c>
      <c r="GL9" s="8" t="s">
        <v>191</v>
      </c>
      <c r="GM9" s="8" t="s">
        <v>195</v>
      </c>
    </row>
    <row r="10" spans="1:195" s="2" customFormat="1" ht="22.5" customHeight="1" x14ac:dyDescent="0.35">
      <c r="A10" s="29">
        <v>8</v>
      </c>
      <c r="B10" s="8" t="s">
        <v>213</v>
      </c>
      <c r="C10" s="8">
        <v>85272279133</v>
      </c>
      <c r="D10" s="8" t="s">
        <v>146</v>
      </c>
      <c r="E10" s="8" t="s">
        <v>214</v>
      </c>
      <c r="F10" s="1">
        <v>43</v>
      </c>
      <c r="G10" s="1">
        <v>4</v>
      </c>
      <c r="H10" s="8" t="s">
        <v>215</v>
      </c>
      <c r="I10" s="8" t="s">
        <v>210</v>
      </c>
      <c r="J10" s="127">
        <v>5000000</v>
      </c>
      <c r="K10" s="7">
        <v>5000000</v>
      </c>
      <c r="L10" s="88" t="s">
        <v>201</v>
      </c>
      <c r="M10" s="8" t="s">
        <v>147</v>
      </c>
      <c r="N10" s="1">
        <v>700</v>
      </c>
      <c r="O10" s="88" t="s">
        <v>644</v>
      </c>
      <c r="P10" s="1">
        <v>5</v>
      </c>
      <c r="Q10" s="88" t="s">
        <v>827</v>
      </c>
      <c r="R10" s="8">
        <v>3</v>
      </c>
      <c r="S10" s="8">
        <v>3</v>
      </c>
      <c r="T10" s="8">
        <v>4</v>
      </c>
      <c r="U10" s="8">
        <v>3</v>
      </c>
      <c r="V10" s="8">
        <v>3</v>
      </c>
      <c r="W10" s="8">
        <v>3</v>
      </c>
      <c r="X10" s="8">
        <v>4</v>
      </c>
      <c r="Y10" s="8">
        <v>4</v>
      </c>
      <c r="Z10" s="8">
        <v>3</v>
      </c>
      <c r="AA10" s="8">
        <v>4</v>
      </c>
      <c r="AB10" s="88">
        <f>SUM(Form_Responses[[#This Row],[1. Pesantren mengintegrasikan pendidikan keagamaan dengan pendidikan formal/umum ]:[10. Unit usaha pesantren berkontribusi dalam mendukung kegiatan pendidikan dan pemberdayaan ]])</f>
        <v>34</v>
      </c>
      <c r="AC10" s="150">
        <f>Form_Responses[[#This Row],[TOTAL]]/10</f>
        <v>3.4</v>
      </c>
      <c r="AD10" s="8">
        <v>3</v>
      </c>
      <c r="AE10" s="8">
        <v>3</v>
      </c>
      <c r="AF10" s="8">
        <v>3</v>
      </c>
      <c r="AG10" s="8">
        <v>4</v>
      </c>
      <c r="AH10" s="8">
        <v>4</v>
      </c>
      <c r="AI10" s="8">
        <v>4</v>
      </c>
      <c r="AJ10" s="8">
        <v>4</v>
      </c>
      <c r="AK10" s="8">
        <v>3</v>
      </c>
      <c r="AL10" s="8">
        <v>3</v>
      </c>
      <c r="AM10" s="8">
        <f>SUM(Form_Responses[[#This Row],[1. Pesantren memiliki program pemberdayaan ekonomi yang dirancang secara jelas ]:[9. Program pemberdayaan ekonomi pesantren memberikan manfaat nyata bagi usaha petani ]])</f>
        <v>31</v>
      </c>
      <c r="AN10" s="165">
        <f>Form_Responses[[#This Row],[TOTAL2]]/9</f>
        <v>3.4444444444444446</v>
      </c>
      <c r="AO10" s="8">
        <v>3</v>
      </c>
      <c r="AP10" s="8">
        <v>3</v>
      </c>
      <c r="AQ10" s="8">
        <v>3</v>
      </c>
      <c r="AR10" s="8">
        <v>3</v>
      </c>
      <c r="AS10" s="8">
        <v>4</v>
      </c>
      <c r="AT10" s="8">
        <v>4</v>
      </c>
      <c r="AU10" s="8">
        <v>3</v>
      </c>
      <c r="AV10" s="8">
        <v>3</v>
      </c>
      <c r="AW10" s="8">
        <v>3</v>
      </c>
      <c r="AX10" s="8">
        <v>3</v>
      </c>
      <c r="AY10" s="8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41</v>
      </c>
      <c r="AZ10" s="166">
        <f>Form_Responses[[#This Row],[TOTAL3]]/10</f>
        <v>4.0999999999999996</v>
      </c>
      <c r="BA10" s="8">
        <v>4</v>
      </c>
      <c r="BB10" s="8">
        <v>3</v>
      </c>
      <c r="BC10" s="8">
        <v>4</v>
      </c>
      <c r="BD10" s="8">
        <v>3</v>
      </c>
      <c r="BE10" s="8">
        <v>3</v>
      </c>
      <c r="BF10" s="8">
        <v>3</v>
      </c>
      <c r="BG10" s="8">
        <v>3</v>
      </c>
      <c r="BH10" s="8">
        <v>4</v>
      </c>
      <c r="BI10" s="8">
        <v>4</v>
      </c>
      <c r="BJ10" s="5">
        <f>SUM(Form_Responses[[#This Row],[1.  Pesantren memiliki sarana teknologi komunikasi yang memadai (HP, komputer, dll) ]:[9. Pesantren terus mengembangkan penggunaan teknologi komunikasi untuk kegiatan ekonomi ]])</f>
        <v>31</v>
      </c>
      <c r="BK10" s="166">
        <f>Form_Responses[[#This Row],[TOTAL4]]/9</f>
        <v>3.4444444444444446</v>
      </c>
      <c r="BL10" s="8">
        <v>3</v>
      </c>
      <c r="BM10" s="8">
        <v>3</v>
      </c>
      <c r="BN10" s="8">
        <v>3</v>
      </c>
      <c r="BO10" s="8">
        <f>SUM(Form_Responses[[#This Row],[1. Tingkat pendidikan saya membantu dalam memahami teknik budidaya kelapa sawit yang baik ]:[3. Latar belakang pendidikan saya membantu dalam mengambil keputusan pengelolaan kebun ]])</f>
        <v>9</v>
      </c>
      <c r="BP10" s="166">
        <f>Form_Responses[[#This Row],[TOTAL5]]/3</f>
        <v>3</v>
      </c>
      <c r="BQ10" s="8">
        <v>4</v>
      </c>
      <c r="BR10" s="8">
        <v>3</v>
      </c>
      <c r="BS10" s="8">
        <v>3</v>
      </c>
      <c r="BT10" s="166">
        <f>SUM(Form_Responses[[#This Row],[4. Pengalaman bertani kelapa sawit saya sudah cukup untuk mengelola kebun secara mandiri ]:[6. Pengalaman bertani membuat saya lebih percaya diri dalam menerapkan inovasi baru ]])</f>
        <v>10</v>
      </c>
      <c r="BU10" s="173">
        <f>Form_Responses[[#This Row],[TOTAL6]]/3</f>
        <v>3.3333333333333335</v>
      </c>
      <c r="BV10" s="8">
        <v>2</v>
      </c>
      <c r="BW10" s="8">
        <v>2</v>
      </c>
      <c r="BX10" s="8">
        <f>SUM(Form_Responses[[#This Row],[7. Luas lahan kelapa sawit yang saya kelola sudah mencukupi kebutuhan ekonomi keluarga ]:[8. Luas lahan yang saya kelola memungkinkan untuk meningkatkan produksi kelapa sawit ]])</f>
        <v>4</v>
      </c>
      <c r="BY10" s="166">
        <f>Form_Responses[[#This Row],[TOTAL7]]/2</f>
        <v>2</v>
      </c>
      <c r="BZ10" s="8">
        <v>2</v>
      </c>
      <c r="CA10" s="8">
        <v>2</v>
      </c>
      <c r="CB10" s="8">
        <f>SUM(Form_Responses[[#This Row],[9. Status kepemilikan lahan yang jelas memberikan kepastian dalam berusahatani ]:[10. Kepemilikan lahan secara legal memudahkan dalam mengakses bantuan atau kredit usaha ]])</f>
        <v>4</v>
      </c>
      <c r="CC10" s="166">
        <f>Form_Responses[[#This Row],[TOTAL8]]/2</f>
        <v>2</v>
      </c>
      <c r="CD10" s="8">
        <v>2</v>
      </c>
      <c r="CE10" s="8">
        <v>2</v>
      </c>
      <c r="CF10" s="8">
        <f>SUM(Form_Responses[[#This Row],[11. Pendapatan dari kelapa sawit sudah memenuhi kebutuhan hidup keluarga saya ]:[12. Pendapatan dari kelapa sawit memberikan stabilitas ekonomi bagi keluarga saya ]])</f>
        <v>4</v>
      </c>
      <c r="CG10" s="166">
        <f>Form_Responses[[#This Row],[TOTAL9]]/2</f>
        <v>2</v>
      </c>
      <c r="CH10" s="8">
        <v>2</v>
      </c>
      <c r="CI10" s="8">
        <v>2</v>
      </c>
      <c r="CJ10" s="8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10" s="166">
        <f>Form_Responses[[#This Row],[JUMLAH]]/2</f>
        <v>2</v>
      </c>
      <c r="CL10" s="46">
        <v>2</v>
      </c>
      <c r="CM10" s="8">
        <v>2</v>
      </c>
      <c r="CN10" s="8">
        <f>SUM(Form_Responses[[#This Row],[15. Kondisi jalan menuju kebun kelapa sawit memudahkan proses pengangkutan hasil panen ]:[16. Infrastruktur wilayah (jalan, jembatan, listrik) sudah mendukung aktivitas perkebunan ]])</f>
        <v>4</v>
      </c>
      <c r="CO10" s="8">
        <f>Form_Responses[[#This Row],[JUMLAH2]]/2</f>
        <v>2</v>
      </c>
      <c r="CP10" s="8">
        <v>2</v>
      </c>
      <c r="CQ10" s="8">
        <v>3</v>
      </c>
      <c r="CR10" s="8">
        <v>3</v>
      </c>
      <c r="CS10" s="8">
        <f>SUM(Form_Responses[[#This Row],[17. Saya memiliki akses yang baik untuk menjual hasil panen (TBS) ke pedagang atau pabrik ]:[19. Informasi harga kelapa sawit mudah saya peroleh untuk menentukan waktu penjualan ]])</f>
        <v>8</v>
      </c>
      <c r="CT10" s="166">
        <f>Form_Responses[[#This Row],[JUMLAH3]]/3</f>
        <v>2.6666666666666665</v>
      </c>
      <c r="CU10" s="8">
        <v>3</v>
      </c>
      <c r="CV10" s="8">
        <v>3</v>
      </c>
      <c r="CW10" s="8">
        <v>3</v>
      </c>
      <c r="CX10" s="8">
        <v>4</v>
      </c>
      <c r="CY10" s="8">
        <v>3</v>
      </c>
      <c r="CZ10" s="8">
        <v>4</v>
      </c>
      <c r="DA10" s="8">
        <v>4</v>
      </c>
      <c r="DB10" s="8">
        <v>3</v>
      </c>
      <c r="DC10" s="8">
        <f>SUM(Form_Responses[[#This Row],[1. Petani diberikan kesempatan untuk menyampaikan pendapat dalam kegiatan pesantren ]:[8. Komunikasi dua arah tetap berlangsung meskipun di luar kegiatan formal ]])</f>
        <v>27</v>
      </c>
      <c r="DD10" s="166">
        <f>Form_Responses[[#This Row],[JUMLAH4]]/8</f>
        <v>3.375</v>
      </c>
      <c r="DE10" s="8">
        <v>2</v>
      </c>
      <c r="DF10" s="8">
        <v>2</v>
      </c>
      <c r="DG10" s="8">
        <v>2</v>
      </c>
      <c r="DH10" s="8">
        <v>2</v>
      </c>
      <c r="DI10" s="8">
        <v>2</v>
      </c>
      <c r="DJ10" s="8">
        <v>2</v>
      </c>
      <c r="DK10" s="8">
        <v>2</v>
      </c>
      <c r="DL10" s="8">
        <v>2</v>
      </c>
      <c r="DM10" s="8">
        <f>SUM(Form_Responses[[#This Row],[1. Kegiatan pesantren bertujuan meningkatkan kemampuan petani dalam mengelola usaha secara mandiri ]:[8. Pesantren mendorong petani untuk berinisiatif mengembangkan usaha secara berkelanjutan ]])</f>
        <v>16</v>
      </c>
      <c r="DN10" s="166">
        <f>Form_Responses[[#This Row],[JUMLAH5]]/8</f>
        <v>2</v>
      </c>
      <c r="DO10" s="8">
        <v>2</v>
      </c>
      <c r="DP10" s="8">
        <v>2</v>
      </c>
      <c r="DQ10" s="8">
        <v>2</v>
      </c>
      <c r="DR10" s="8">
        <v>2</v>
      </c>
      <c r="DS10" s="8">
        <v>2</v>
      </c>
      <c r="DT10" s="8">
        <v>2</v>
      </c>
      <c r="DU10" s="8">
        <f>SUM(Form_Responses[[#This Row],[1. Materi pembelajaran yang disampaikan pesantren mudah dipahami oleh petani ]:[6. Setelah mengikuti pembelajaran, kemampuan petani dalam berusaha menjadi lebih baik ]])</f>
        <v>12</v>
      </c>
      <c r="DV10" s="166">
        <f>Form_Responses[[#This Row],[JUMLAH6]]/6</f>
        <v>2</v>
      </c>
      <c r="DW10" s="8">
        <v>3</v>
      </c>
      <c r="DX10" s="8">
        <v>3</v>
      </c>
      <c r="DY10" s="8">
        <v>3</v>
      </c>
      <c r="DZ10" s="8">
        <v>4</v>
      </c>
      <c r="EA10" s="8">
        <v>3</v>
      </c>
      <c r="EB10" s="8">
        <v>3</v>
      </c>
      <c r="EC10" s="8">
        <f>SUM(Form_Responses[[#This Row],[1. Petani dilibatkan dalam perencanaan kegiatan yang dilakukan bersama pesantren ]:[6. Rencana kegiatan yang disusun bersama sesuai dengan kebutuhan petani ]])</f>
        <v>19</v>
      </c>
      <c r="ED10" s="166">
        <f>Form_Responses[[#This Row],[JUMLAH7]]/6</f>
        <v>3.1666666666666665</v>
      </c>
      <c r="EE10" s="8">
        <v>3</v>
      </c>
      <c r="EF10" s="8">
        <v>3</v>
      </c>
      <c r="EG10" s="8">
        <v>3</v>
      </c>
      <c r="EH10" s="8">
        <v>4</v>
      </c>
      <c r="EI10" s="8">
        <v>4</v>
      </c>
      <c r="EJ10" s="8">
        <v>3</v>
      </c>
      <c r="EK10" s="8">
        <f>SUM(Form_Responses[[#This Row],[1. Petani dilibatkan dalam proses evaluasi kegiatan yang dilakukan bersama pesantren ]:[6. Hasil evaluasi digunakan untuk memperbaiki kegiatan pesantren selanjutnya ]])</f>
        <v>20</v>
      </c>
      <c r="EL10" s="182">
        <f>Form_Responses[[#This Row],[JUMLAH8]]/6</f>
        <v>3.3333333333333335</v>
      </c>
      <c r="EM10" s="8">
        <v>3</v>
      </c>
      <c r="EN10" s="8">
        <v>3</v>
      </c>
      <c r="EO10" s="8">
        <v>3</v>
      </c>
      <c r="EP10" s="8">
        <v>3</v>
      </c>
      <c r="EQ10" s="8">
        <v>3</v>
      </c>
      <c r="ER10" s="8">
        <f>SUM(Form_Responses[[#This Row],[1. Saya mudah mengakses pesantren untuk keperluan konsultasi atau diskusi usaha ]:[5. Waktu layanan pesantren sesuai dengan kebutuhan petani ]])</f>
        <v>15</v>
      </c>
      <c r="ES10" s="166">
        <f>Form_Responses[[#This Row],[JUMLAH9]]/5</f>
        <v>3</v>
      </c>
      <c r="ET10" s="8">
        <v>3</v>
      </c>
      <c r="EU10" s="8">
        <v>2</v>
      </c>
      <c r="EV10" s="8">
        <v>4</v>
      </c>
      <c r="EW10" s="8">
        <v>3</v>
      </c>
      <c r="EX10" s="8">
        <v>3</v>
      </c>
      <c r="EY10" s="8">
        <f>SUM(Form_Responses[[#This Row],[1. Saya sering berinteraksi dengan pihak pesantren terkait usaha kelapa sawit ]:[5. Interaksi antara pesantren dan petani tidak hanya terjadi pada kegiatan tertentu saja ]])</f>
        <v>15</v>
      </c>
      <c r="EZ10" s="166">
        <f>Form_Responses[[#This Row],[JUMLAH10]]/5</f>
        <v>3</v>
      </c>
      <c r="FA10" s="8">
        <v>3</v>
      </c>
      <c r="FB10" s="8">
        <v>3</v>
      </c>
      <c r="FC10" s="8">
        <v>3</v>
      </c>
      <c r="FD10" s="8">
        <v>3</v>
      </c>
      <c r="FE10" s="8">
        <v>3</v>
      </c>
      <c r="FF10" s="8">
        <v>3</v>
      </c>
      <c r="FG10" s="8">
        <f>SUM(Form_Responses[[#This Row],[1. Inovasi yang diperkenalkan pesantren sesuai dengan kebutuhan petani kelapa sawit ]:[6. Inovasi yang diperkenalkan pesantren membantu meningkatkan kinerja usaha petani ]])</f>
        <v>18</v>
      </c>
      <c r="FH10" s="166">
        <f>Form_Responses[[#This Row],[JUMLAH11]]/6</f>
        <v>3</v>
      </c>
      <c r="FI10" s="8">
        <v>3</v>
      </c>
      <c r="FJ10" s="8">
        <v>3</v>
      </c>
      <c r="FK10" s="8">
        <v>2</v>
      </c>
      <c r="FL10" s="8">
        <v>2</v>
      </c>
      <c r="FM10" s="8">
        <v>4</v>
      </c>
      <c r="FN10" s="8">
        <f>SUM(Form_Responses[[#This Row],[1. Pesantren menyediakan saluran komunikasi yang jelas untuk berinteraksi dengan petani ]:[5. Informasi dari pesantren dapat diterima petani melalui saluran komunikasi yang tersedia ]])</f>
        <v>14</v>
      </c>
      <c r="FO10" s="166">
        <f>Form_Responses[[#This Row],[JUMLAH12]]/5</f>
        <v>2.8</v>
      </c>
      <c r="FP10" s="8">
        <v>2</v>
      </c>
      <c r="FQ10" s="8">
        <v>3</v>
      </c>
      <c r="FR10" s="8">
        <v>3</v>
      </c>
      <c r="FS10" s="8">
        <v>2</v>
      </c>
      <c r="FT10" s="8">
        <v>3</v>
      </c>
      <c r="FU10" s="8">
        <v>2</v>
      </c>
      <c r="FV10" s="8">
        <f>SUM(Form_Responses[[#This Row],[1. Pesantren menjadi rujukan utama bagi petani dalam pengembangan usaha kelapa sawit ]:[6. Pesantren berperan penting dalam mendorong pengembangan usaha petani secara mandiri ]])</f>
        <v>15</v>
      </c>
      <c r="FW10" s="166">
        <f>Form_Responses[[#This Row],[JUMLAH13]]/6</f>
        <v>2.5</v>
      </c>
      <c r="FX10" s="8">
        <v>3</v>
      </c>
      <c r="FY10" s="8">
        <v>2</v>
      </c>
      <c r="FZ10" s="8">
        <v>3</v>
      </c>
      <c r="GA10" s="8">
        <v>4</v>
      </c>
      <c r="GB10" s="8">
        <v>3</v>
      </c>
      <c r="GC10" s="8">
        <v>3</v>
      </c>
      <c r="GD10" s="8">
        <f>SUM(Form_Responses[[#This Row],[1. Saya mampu mengambil keputusan usaha kelapa sawit secara mandiri ]:[6. Saya mampu merencanakan pengembangan usaha kelapa sawit secara mandiri ]])</f>
        <v>18</v>
      </c>
      <c r="GE10" s="166">
        <f>Form_Responses[[#This Row],[JUMLAH14]]/6</f>
        <v>3</v>
      </c>
      <c r="GF10" s="8" t="s">
        <v>216</v>
      </c>
      <c r="GG10" s="8" t="s">
        <v>217</v>
      </c>
      <c r="GH10" s="8" t="s">
        <v>218</v>
      </c>
      <c r="GI10" s="8" t="s">
        <v>219</v>
      </c>
      <c r="GJ10" s="8" t="s">
        <v>220</v>
      </c>
      <c r="GK10" s="8" t="s">
        <v>221</v>
      </c>
      <c r="GL10" s="8" t="s">
        <v>222</v>
      </c>
      <c r="GM10" s="8" t="s">
        <v>223</v>
      </c>
    </row>
    <row r="11" spans="1:195" s="2" customFormat="1" ht="22.5" customHeight="1" x14ac:dyDescent="0.35">
      <c r="A11" s="29">
        <v>9</v>
      </c>
      <c r="B11" s="8" t="s">
        <v>224</v>
      </c>
      <c r="C11" s="8">
        <v>81371524933</v>
      </c>
      <c r="D11" s="8" t="s">
        <v>146</v>
      </c>
      <c r="E11" s="8" t="s">
        <v>225</v>
      </c>
      <c r="F11" s="1">
        <v>44</v>
      </c>
      <c r="G11" s="1">
        <v>4</v>
      </c>
      <c r="H11" s="88" t="s">
        <v>157</v>
      </c>
      <c r="I11" s="8" t="s">
        <v>210</v>
      </c>
      <c r="J11" s="127">
        <v>3000000</v>
      </c>
      <c r="K11" s="7">
        <v>3000000</v>
      </c>
      <c r="L11" s="8" t="s">
        <v>186</v>
      </c>
      <c r="M11" s="8" t="s">
        <v>147</v>
      </c>
      <c r="N11" s="1">
        <v>140</v>
      </c>
      <c r="O11" s="8" t="s">
        <v>226</v>
      </c>
      <c r="P11" s="1">
        <v>2</v>
      </c>
      <c r="Q11" s="8" t="s">
        <v>175</v>
      </c>
      <c r="R11" s="8">
        <v>3</v>
      </c>
      <c r="S11" s="8">
        <v>3</v>
      </c>
      <c r="T11" s="8">
        <v>4</v>
      </c>
      <c r="U11" s="8">
        <v>3</v>
      </c>
      <c r="V11" s="8">
        <v>3</v>
      </c>
      <c r="W11" s="8">
        <v>3</v>
      </c>
      <c r="X11" s="8">
        <v>3</v>
      </c>
      <c r="Y11" s="8">
        <v>3</v>
      </c>
      <c r="Z11" s="8">
        <v>3</v>
      </c>
      <c r="AA11" s="8">
        <v>3</v>
      </c>
      <c r="AB11" s="88">
        <f>SUM(Form_Responses[[#This Row],[1. Pesantren mengintegrasikan pendidikan keagamaan dengan pendidikan formal/umum ]:[10. Unit usaha pesantren berkontribusi dalam mendukung kegiatan pendidikan dan pemberdayaan ]])</f>
        <v>31</v>
      </c>
      <c r="AC11" s="150">
        <f>Form_Responses[[#This Row],[TOTAL]]/10</f>
        <v>3.1</v>
      </c>
      <c r="AD11" s="8">
        <v>3</v>
      </c>
      <c r="AE11" s="8">
        <v>4</v>
      </c>
      <c r="AF11" s="8">
        <v>3</v>
      </c>
      <c r="AG11" s="8">
        <v>3</v>
      </c>
      <c r="AH11" s="8">
        <v>3</v>
      </c>
      <c r="AI11" s="8">
        <v>3</v>
      </c>
      <c r="AJ11" s="8">
        <v>3</v>
      </c>
      <c r="AK11" s="8">
        <v>3</v>
      </c>
      <c r="AL11" s="8">
        <v>3</v>
      </c>
      <c r="AM11" s="8">
        <f>SUM(Form_Responses[[#This Row],[1. Pesantren memiliki program pemberdayaan ekonomi yang dirancang secara jelas ]:[9. Program pemberdayaan ekonomi pesantren memberikan manfaat nyata bagi usaha petani ]])</f>
        <v>28</v>
      </c>
      <c r="AN11" s="165">
        <f>Form_Responses[[#This Row],[TOTAL2]]/9</f>
        <v>3.1111111111111112</v>
      </c>
      <c r="AO11" s="8">
        <v>3</v>
      </c>
      <c r="AP11" s="8">
        <v>3</v>
      </c>
      <c r="AQ11" s="8">
        <v>4</v>
      </c>
      <c r="AR11" s="8">
        <v>4</v>
      </c>
      <c r="AS11" s="8">
        <v>3</v>
      </c>
      <c r="AT11" s="8">
        <v>3</v>
      </c>
      <c r="AU11" s="8">
        <v>3</v>
      </c>
      <c r="AV11" s="8">
        <v>4</v>
      </c>
      <c r="AW11" s="8">
        <v>3</v>
      </c>
      <c r="AX11" s="8">
        <v>4</v>
      </c>
      <c r="AY11" s="8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43</v>
      </c>
      <c r="AZ11" s="166">
        <f>Form_Responses[[#This Row],[TOTAL3]]/10</f>
        <v>4.3</v>
      </c>
      <c r="BA11" s="8">
        <v>3</v>
      </c>
      <c r="BB11" s="8">
        <v>3</v>
      </c>
      <c r="BC11" s="8">
        <v>3</v>
      </c>
      <c r="BD11" s="8">
        <v>3</v>
      </c>
      <c r="BE11" s="8">
        <v>4</v>
      </c>
      <c r="BF11" s="8">
        <v>3</v>
      </c>
      <c r="BG11" s="8">
        <v>3</v>
      </c>
      <c r="BH11" s="8">
        <v>3</v>
      </c>
      <c r="BI11" s="8">
        <v>3</v>
      </c>
      <c r="BJ11" s="5">
        <f>SUM(Form_Responses[[#This Row],[1.  Pesantren memiliki sarana teknologi komunikasi yang memadai (HP, komputer, dll) ]:[9. Pesantren terus mengembangkan penggunaan teknologi komunikasi untuk kegiatan ekonomi ]])</f>
        <v>28</v>
      </c>
      <c r="BK11" s="166">
        <f>Form_Responses[[#This Row],[TOTAL4]]/9</f>
        <v>3.1111111111111112</v>
      </c>
      <c r="BL11" s="8">
        <v>3</v>
      </c>
      <c r="BM11" s="8">
        <v>4</v>
      </c>
      <c r="BN11" s="8">
        <v>3</v>
      </c>
      <c r="BO11" s="8">
        <f>SUM(Form_Responses[[#This Row],[1. Tingkat pendidikan saya membantu dalam memahami teknik budidaya kelapa sawit yang baik ]:[3. Latar belakang pendidikan saya membantu dalam mengambil keputusan pengelolaan kebun ]])</f>
        <v>10</v>
      </c>
      <c r="BP11" s="166">
        <f>Form_Responses[[#This Row],[TOTAL5]]/3</f>
        <v>3.3333333333333335</v>
      </c>
      <c r="BQ11" s="8">
        <v>3</v>
      </c>
      <c r="BR11" s="8">
        <v>3</v>
      </c>
      <c r="BS11" s="8">
        <v>3</v>
      </c>
      <c r="BT11" s="166">
        <f>SUM(Form_Responses[[#This Row],[4. Pengalaman bertani kelapa sawit saya sudah cukup untuk mengelola kebun secara mandiri ]:[6. Pengalaman bertani membuat saya lebih percaya diri dalam menerapkan inovasi baru ]])</f>
        <v>9</v>
      </c>
      <c r="BU11" s="173">
        <f>Form_Responses[[#This Row],[TOTAL6]]/3</f>
        <v>3</v>
      </c>
      <c r="BV11" s="8">
        <v>2</v>
      </c>
      <c r="BW11" s="8">
        <v>2</v>
      </c>
      <c r="BX11" s="8">
        <f>SUM(Form_Responses[[#This Row],[7. Luas lahan kelapa sawit yang saya kelola sudah mencukupi kebutuhan ekonomi keluarga ]:[8. Luas lahan yang saya kelola memungkinkan untuk meningkatkan produksi kelapa sawit ]])</f>
        <v>4</v>
      </c>
      <c r="BY11" s="166">
        <f>Form_Responses[[#This Row],[TOTAL7]]/2</f>
        <v>2</v>
      </c>
      <c r="BZ11" s="8">
        <v>3</v>
      </c>
      <c r="CA11" s="8">
        <v>3</v>
      </c>
      <c r="CB11" s="8">
        <f>SUM(Form_Responses[[#This Row],[9. Status kepemilikan lahan yang jelas memberikan kepastian dalam berusahatani ]:[10. Kepemilikan lahan secara legal memudahkan dalam mengakses bantuan atau kredit usaha ]])</f>
        <v>6</v>
      </c>
      <c r="CC11" s="166">
        <f>Form_Responses[[#This Row],[TOTAL8]]/2</f>
        <v>3</v>
      </c>
      <c r="CD11" s="8">
        <v>3</v>
      </c>
      <c r="CE11" s="8">
        <v>2</v>
      </c>
      <c r="CF11" s="8">
        <f>SUM(Form_Responses[[#This Row],[11. Pendapatan dari kelapa sawit sudah memenuhi kebutuhan hidup keluarga saya ]:[12. Pendapatan dari kelapa sawit memberikan stabilitas ekonomi bagi keluarga saya ]])</f>
        <v>5</v>
      </c>
      <c r="CG11" s="166">
        <f>Form_Responses[[#This Row],[TOTAL9]]/2</f>
        <v>2.5</v>
      </c>
      <c r="CH11" s="8">
        <v>2</v>
      </c>
      <c r="CI11" s="8">
        <v>2</v>
      </c>
      <c r="CJ11" s="8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11" s="166">
        <f>Form_Responses[[#This Row],[JUMLAH]]/2</f>
        <v>2</v>
      </c>
      <c r="CL11" s="46">
        <v>2</v>
      </c>
      <c r="CM11" s="8">
        <v>2</v>
      </c>
      <c r="CN11" s="8">
        <f>SUM(Form_Responses[[#This Row],[15. Kondisi jalan menuju kebun kelapa sawit memudahkan proses pengangkutan hasil panen ]:[16. Infrastruktur wilayah (jalan, jembatan, listrik) sudah mendukung aktivitas perkebunan ]])</f>
        <v>4</v>
      </c>
      <c r="CO11" s="8">
        <f>Form_Responses[[#This Row],[JUMLAH2]]/2</f>
        <v>2</v>
      </c>
      <c r="CP11" s="8">
        <v>2</v>
      </c>
      <c r="CQ11" s="8">
        <v>3</v>
      </c>
      <c r="CR11" s="8">
        <v>3</v>
      </c>
      <c r="CS11" s="8">
        <f>SUM(Form_Responses[[#This Row],[17. Saya memiliki akses yang baik untuk menjual hasil panen (TBS) ke pedagang atau pabrik ]:[19. Informasi harga kelapa sawit mudah saya peroleh untuk menentukan waktu penjualan ]])</f>
        <v>8</v>
      </c>
      <c r="CT11" s="166">
        <f>Form_Responses[[#This Row],[JUMLAH3]]/3</f>
        <v>2.6666666666666665</v>
      </c>
      <c r="CU11" s="8">
        <v>3</v>
      </c>
      <c r="CV11" s="8">
        <v>4</v>
      </c>
      <c r="CW11" s="8">
        <v>4</v>
      </c>
      <c r="CX11" s="8">
        <v>4</v>
      </c>
      <c r="CY11" s="8">
        <v>3</v>
      </c>
      <c r="CZ11" s="8">
        <v>3</v>
      </c>
      <c r="DA11" s="8">
        <v>3</v>
      </c>
      <c r="DB11" s="8">
        <v>3</v>
      </c>
      <c r="DC11" s="8">
        <f>SUM(Form_Responses[[#This Row],[1. Petani diberikan kesempatan untuk menyampaikan pendapat dalam kegiatan pesantren ]:[8. Komunikasi dua arah tetap berlangsung meskipun di luar kegiatan formal ]])</f>
        <v>27</v>
      </c>
      <c r="DD11" s="166">
        <f>Form_Responses[[#This Row],[JUMLAH4]]/8</f>
        <v>3.375</v>
      </c>
      <c r="DE11" s="8">
        <v>3</v>
      </c>
      <c r="DF11" s="8">
        <v>3</v>
      </c>
      <c r="DG11" s="8">
        <v>2</v>
      </c>
      <c r="DH11" s="8">
        <v>3</v>
      </c>
      <c r="DI11" s="8">
        <v>3</v>
      </c>
      <c r="DJ11" s="8">
        <v>4</v>
      </c>
      <c r="DK11" s="8">
        <v>4</v>
      </c>
      <c r="DL11" s="8">
        <v>4</v>
      </c>
      <c r="DM11" s="8">
        <f>SUM(Form_Responses[[#This Row],[1. Kegiatan pesantren bertujuan meningkatkan kemampuan petani dalam mengelola usaha secara mandiri ]:[8. Pesantren mendorong petani untuk berinisiatif mengembangkan usaha secara berkelanjutan ]])</f>
        <v>26</v>
      </c>
      <c r="DN11" s="166">
        <f>Form_Responses[[#This Row],[JUMLAH5]]/8</f>
        <v>3.25</v>
      </c>
      <c r="DO11" s="8">
        <v>3</v>
      </c>
      <c r="DP11" s="8">
        <v>3</v>
      </c>
      <c r="DQ11" s="8">
        <v>3</v>
      </c>
      <c r="DR11" s="8">
        <v>3</v>
      </c>
      <c r="DS11" s="8">
        <v>3</v>
      </c>
      <c r="DT11" s="8">
        <v>3</v>
      </c>
      <c r="DU11" s="8">
        <f>SUM(Form_Responses[[#This Row],[1. Materi pembelajaran yang disampaikan pesantren mudah dipahami oleh petani ]:[6. Setelah mengikuti pembelajaran, kemampuan petani dalam berusaha menjadi lebih baik ]])</f>
        <v>18</v>
      </c>
      <c r="DV11" s="166">
        <f>Form_Responses[[#This Row],[JUMLAH6]]/6</f>
        <v>3</v>
      </c>
      <c r="DW11" s="8">
        <v>3</v>
      </c>
      <c r="DX11" s="8">
        <v>3</v>
      </c>
      <c r="DY11" s="8">
        <v>3</v>
      </c>
      <c r="DZ11" s="8">
        <v>3</v>
      </c>
      <c r="EA11" s="8">
        <v>3</v>
      </c>
      <c r="EB11" s="8">
        <v>3</v>
      </c>
      <c r="EC11" s="8">
        <f>SUM(Form_Responses[[#This Row],[1. Petani dilibatkan dalam perencanaan kegiatan yang dilakukan bersama pesantren ]:[6. Rencana kegiatan yang disusun bersama sesuai dengan kebutuhan petani ]])</f>
        <v>18</v>
      </c>
      <c r="ED11" s="166">
        <f>Form_Responses[[#This Row],[JUMLAH7]]/6</f>
        <v>3</v>
      </c>
      <c r="EE11" s="8">
        <v>4</v>
      </c>
      <c r="EF11" s="8">
        <v>3</v>
      </c>
      <c r="EG11" s="8">
        <v>3</v>
      </c>
      <c r="EH11" s="8">
        <v>3</v>
      </c>
      <c r="EI11" s="8">
        <v>3</v>
      </c>
      <c r="EJ11" s="8">
        <v>3</v>
      </c>
      <c r="EK11" s="8">
        <f>SUM(Form_Responses[[#This Row],[1. Petani dilibatkan dalam proses evaluasi kegiatan yang dilakukan bersama pesantren ]:[6. Hasil evaluasi digunakan untuk memperbaiki kegiatan pesantren selanjutnya ]])</f>
        <v>19</v>
      </c>
      <c r="EL11" s="182">
        <f>Form_Responses[[#This Row],[JUMLAH8]]/6</f>
        <v>3.1666666666666665</v>
      </c>
      <c r="EM11" s="8">
        <v>3</v>
      </c>
      <c r="EN11" s="8">
        <v>3</v>
      </c>
      <c r="EO11" s="8">
        <v>3</v>
      </c>
      <c r="EP11" s="8">
        <v>3</v>
      </c>
      <c r="EQ11" s="8">
        <v>3</v>
      </c>
      <c r="ER11" s="8">
        <f>SUM(Form_Responses[[#This Row],[1. Saya mudah mengakses pesantren untuk keperluan konsultasi atau diskusi usaha ]:[5. Waktu layanan pesantren sesuai dengan kebutuhan petani ]])</f>
        <v>15</v>
      </c>
      <c r="ES11" s="166">
        <f>Form_Responses[[#This Row],[JUMLAH9]]/5</f>
        <v>3</v>
      </c>
      <c r="ET11" s="8">
        <v>3</v>
      </c>
      <c r="EU11" s="8">
        <v>2</v>
      </c>
      <c r="EV11" s="8">
        <v>3</v>
      </c>
      <c r="EW11" s="8">
        <v>4</v>
      </c>
      <c r="EX11" s="8">
        <v>3</v>
      </c>
      <c r="EY11" s="8">
        <f>SUM(Form_Responses[[#This Row],[1. Saya sering berinteraksi dengan pihak pesantren terkait usaha kelapa sawit ]:[5. Interaksi antara pesantren dan petani tidak hanya terjadi pada kegiatan tertentu saja ]])</f>
        <v>15</v>
      </c>
      <c r="EZ11" s="166">
        <f>Form_Responses[[#This Row],[JUMLAH10]]/5</f>
        <v>3</v>
      </c>
      <c r="FA11" s="8">
        <v>3</v>
      </c>
      <c r="FB11" s="8">
        <v>3</v>
      </c>
      <c r="FC11" s="8">
        <v>3</v>
      </c>
      <c r="FD11" s="8">
        <v>4</v>
      </c>
      <c r="FE11" s="8">
        <v>4</v>
      </c>
      <c r="FF11" s="8">
        <v>4</v>
      </c>
      <c r="FG11" s="8">
        <f>SUM(Form_Responses[[#This Row],[1. Inovasi yang diperkenalkan pesantren sesuai dengan kebutuhan petani kelapa sawit ]:[6. Inovasi yang diperkenalkan pesantren membantu meningkatkan kinerja usaha petani ]])</f>
        <v>21</v>
      </c>
      <c r="FH11" s="166">
        <f>Form_Responses[[#This Row],[JUMLAH11]]/6</f>
        <v>3.5</v>
      </c>
      <c r="FI11" s="8">
        <v>4</v>
      </c>
      <c r="FJ11" s="8">
        <v>3</v>
      </c>
      <c r="FK11" s="8">
        <v>2</v>
      </c>
      <c r="FL11" s="8">
        <v>2</v>
      </c>
      <c r="FM11" s="8">
        <v>3</v>
      </c>
      <c r="FN11" s="8">
        <f>SUM(Form_Responses[[#This Row],[1. Pesantren menyediakan saluran komunikasi yang jelas untuk berinteraksi dengan petani ]:[5. Informasi dari pesantren dapat diterima petani melalui saluran komunikasi yang tersedia ]])</f>
        <v>14</v>
      </c>
      <c r="FO11" s="166">
        <f>Form_Responses[[#This Row],[JUMLAH12]]/5</f>
        <v>2.8</v>
      </c>
      <c r="FP11" s="8">
        <v>2</v>
      </c>
      <c r="FQ11" s="8">
        <v>3</v>
      </c>
      <c r="FR11" s="8">
        <v>3</v>
      </c>
      <c r="FS11" s="8">
        <v>2</v>
      </c>
      <c r="FT11" s="8">
        <v>3</v>
      </c>
      <c r="FU11" s="8">
        <v>3</v>
      </c>
      <c r="FV11" s="8">
        <f>SUM(Form_Responses[[#This Row],[1. Pesantren menjadi rujukan utama bagi petani dalam pengembangan usaha kelapa sawit ]:[6. Pesantren berperan penting dalam mendorong pengembangan usaha petani secara mandiri ]])</f>
        <v>16</v>
      </c>
      <c r="FW11" s="166">
        <f>Form_Responses[[#This Row],[JUMLAH13]]/6</f>
        <v>2.6666666666666665</v>
      </c>
      <c r="FX11" s="8">
        <v>3</v>
      </c>
      <c r="FY11" s="8">
        <v>2</v>
      </c>
      <c r="FZ11" s="8">
        <v>4</v>
      </c>
      <c r="GA11" s="8">
        <v>3</v>
      </c>
      <c r="GB11" s="8">
        <v>3</v>
      </c>
      <c r="GC11" s="8">
        <v>3</v>
      </c>
      <c r="GD11" s="8">
        <f>SUM(Form_Responses[[#This Row],[1. Saya mampu mengambil keputusan usaha kelapa sawit secara mandiri ]:[6. Saya mampu merencanakan pengembangan usaha kelapa sawit secara mandiri ]])</f>
        <v>18</v>
      </c>
      <c r="GE11" s="166">
        <f>Form_Responses[[#This Row],[JUMLAH14]]/6</f>
        <v>3</v>
      </c>
      <c r="GF11" s="8" t="s">
        <v>227</v>
      </c>
      <c r="GG11" s="8" t="s">
        <v>228</v>
      </c>
      <c r="GH11" s="8" t="s">
        <v>229</v>
      </c>
      <c r="GI11" s="8" t="s">
        <v>230</v>
      </c>
      <c r="GJ11" s="8" t="s">
        <v>166</v>
      </c>
      <c r="GK11" s="8" t="s">
        <v>190</v>
      </c>
      <c r="GL11" s="8" t="s">
        <v>222</v>
      </c>
      <c r="GM11" s="8" t="s">
        <v>195</v>
      </c>
    </row>
    <row r="12" spans="1:195" s="2" customFormat="1" ht="22.5" customHeight="1" x14ac:dyDescent="0.35">
      <c r="A12" s="29">
        <v>10</v>
      </c>
      <c r="B12" s="8" t="s">
        <v>231</v>
      </c>
      <c r="C12" s="8">
        <v>81371986038</v>
      </c>
      <c r="D12" s="8" t="s">
        <v>146</v>
      </c>
      <c r="E12" s="8" t="s">
        <v>232</v>
      </c>
      <c r="F12" s="1">
        <v>54</v>
      </c>
      <c r="G12" s="1">
        <v>5</v>
      </c>
      <c r="H12" s="8" t="s">
        <v>157</v>
      </c>
      <c r="I12" s="8" t="s">
        <v>210</v>
      </c>
      <c r="J12" s="127">
        <v>8000000</v>
      </c>
      <c r="K12" s="7">
        <v>7000000</v>
      </c>
      <c r="L12" s="8" t="s">
        <v>233</v>
      </c>
      <c r="M12" s="8" t="s">
        <v>147</v>
      </c>
      <c r="N12" s="1">
        <v>1200</v>
      </c>
      <c r="O12" s="8" t="s">
        <v>234</v>
      </c>
      <c r="P12" s="1">
        <v>15</v>
      </c>
      <c r="Q12" s="8" t="s">
        <v>175</v>
      </c>
      <c r="R12" s="8">
        <v>3</v>
      </c>
      <c r="S12" s="8">
        <v>3</v>
      </c>
      <c r="T12" s="8">
        <v>3</v>
      </c>
      <c r="U12" s="8">
        <v>3</v>
      </c>
      <c r="V12" s="8">
        <v>3</v>
      </c>
      <c r="W12" s="8">
        <v>3</v>
      </c>
      <c r="X12" s="8">
        <v>3</v>
      </c>
      <c r="Y12" s="8">
        <v>3</v>
      </c>
      <c r="Z12" s="8">
        <v>3</v>
      </c>
      <c r="AA12" s="8">
        <v>3</v>
      </c>
      <c r="AB12" s="88">
        <f>SUM(Form_Responses[[#This Row],[1. Pesantren mengintegrasikan pendidikan keagamaan dengan pendidikan formal/umum ]:[10. Unit usaha pesantren berkontribusi dalam mendukung kegiatan pendidikan dan pemberdayaan ]])</f>
        <v>30</v>
      </c>
      <c r="AC12" s="150">
        <f>Form_Responses[[#This Row],[TOTAL]]/10</f>
        <v>3</v>
      </c>
      <c r="AD12" s="8">
        <v>3</v>
      </c>
      <c r="AE12" s="8">
        <v>4</v>
      </c>
      <c r="AF12" s="8">
        <v>3</v>
      </c>
      <c r="AG12" s="8">
        <v>4</v>
      </c>
      <c r="AH12" s="8">
        <v>3</v>
      </c>
      <c r="AI12" s="8">
        <v>3</v>
      </c>
      <c r="AJ12" s="8">
        <v>3</v>
      </c>
      <c r="AK12" s="8">
        <v>4</v>
      </c>
      <c r="AL12" s="8">
        <v>3</v>
      </c>
      <c r="AM12" s="8">
        <f>SUM(Form_Responses[[#This Row],[1. Pesantren memiliki program pemberdayaan ekonomi yang dirancang secara jelas ]:[9. Program pemberdayaan ekonomi pesantren memberikan manfaat nyata bagi usaha petani ]])</f>
        <v>30</v>
      </c>
      <c r="AN12" s="165">
        <f>Form_Responses[[#This Row],[TOTAL2]]/9</f>
        <v>3.3333333333333335</v>
      </c>
      <c r="AO12" s="8">
        <v>3</v>
      </c>
      <c r="AP12" s="8">
        <v>3</v>
      </c>
      <c r="AQ12" s="8">
        <v>3</v>
      </c>
      <c r="AR12" s="8">
        <v>3</v>
      </c>
      <c r="AS12" s="8">
        <v>3</v>
      </c>
      <c r="AT12" s="8">
        <v>3</v>
      </c>
      <c r="AU12" s="8">
        <v>3</v>
      </c>
      <c r="AV12" s="8">
        <v>3</v>
      </c>
      <c r="AW12" s="8">
        <v>3</v>
      </c>
      <c r="AX12" s="8">
        <v>3</v>
      </c>
      <c r="AY12" s="8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12" s="166">
        <f>Form_Responses[[#This Row],[TOTAL3]]/10</f>
        <v>3.9</v>
      </c>
      <c r="BA12" s="8">
        <v>4</v>
      </c>
      <c r="BB12" s="8">
        <v>4</v>
      </c>
      <c r="BC12" s="8">
        <v>4</v>
      </c>
      <c r="BD12" s="8">
        <v>3</v>
      </c>
      <c r="BE12" s="8">
        <v>3</v>
      </c>
      <c r="BF12" s="8">
        <v>3</v>
      </c>
      <c r="BG12" s="8">
        <v>3</v>
      </c>
      <c r="BH12" s="8">
        <v>4</v>
      </c>
      <c r="BI12" s="8">
        <v>3</v>
      </c>
      <c r="BJ12" s="5">
        <f>SUM(Form_Responses[[#This Row],[1.  Pesantren memiliki sarana teknologi komunikasi yang memadai (HP, komputer, dll) ]:[9. Pesantren terus mengembangkan penggunaan teknologi komunikasi untuk kegiatan ekonomi ]])</f>
        <v>31</v>
      </c>
      <c r="BK12" s="166">
        <f>Form_Responses[[#This Row],[TOTAL4]]/9</f>
        <v>3.4444444444444446</v>
      </c>
      <c r="BL12" s="8">
        <v>3</v>
      </c>
      <c r="BM12" s="8">
        <v>3</v>
      </c>
      <c r="BN12" s="8">
        <v>3</v>
      </c>
      <c r="BO12" s="8">
        <f>SUM(Form_Responses[[#This Row],[1. Tingkat pendidikan saya membantu dalam memahami teknik budidaya kelapa sawit yang baik ]:[3. Latar belakang pendidikan saya membantu dalam mengambil keputusan pengelolaan kebun ]])</f>
        <v>9</v>
      </c>
      <c r="BP12" s="166">
        <f>Form_Responses[[#This Row],[TOTAL5]]/3</f>
        <v>3</v>
      </c>
      <c r="BQ12" s="8">
        <v>4</v>
      </c>
      <c r="BR12" s="8">
        <v>4</v>
      </c>
      <c r="BS12" s="8">
        <v>4</v>
      </c>
      <c r="BT12" s="166">
        <f>SUM(Form_Responses[[#This Row],[4. Pengalaman bertani kelapa sawit saya sudah cukup untuk mengelola kebun secara mandiri ]:[6. Pengalaman bertani membuat saya lebih percaya diri dalam menerapkan inovasi baru ]])</f>
        <v>12</v>
      </c>
      <c r="BU12" s="173">
        <f>Form_Responses[[#This Row],[TOTAL6]]/3</f>
        <v>4</v>
      </c>
      <c r="BV12" s="8">
        <v>3</v>
      </c>
      <c r="BW12" s="8">
        <v>3</v>
      </c>
      <c r="BX12" s="8">
        <f>SUM(Form_Responses[[#This Row],[7. Luas lahan kelapa sawit yang saya kelola sudah mencukupi kebutuhan ekonomi keluarga ]:[8. Luas lahan yang saya kelola memungkinkan untuk meningkatkan produksi kelapa sawit ]])</f>
        <v>6</v>
      </c>
      <c r="BY12" s="166">
        <f>Form_Responses[[#This Row],[TOTAL7]]/2</f>
        <v>3</v>
      </c>
      <c r="BZ12" s="8">
        <v>4</v>
      </c>
      <c r="CA12" s="8">
        <v>4</v>
      </c>
      <c r="CB12" s="8">
        <f>SUM(Form_Responses[[#This Row],[9. Status kepemilikan lahan yang jelas memberikan kepastian dalam berusahatani ]:[10. Kepemilikan lahan secara legal memudahkan dalam mengakses bantuan atau kredit usaha ]])</f>
        <v>8</v>
      </c>
      <c r="CC12" s="166">
        <f>Form_Responses[[#This Row],[TOTAL8]]/2</f>
        <v>4</v>
      </c>
      <c r="CD12" s="8">
        <v>3</v>
      </c>
      <c r="CE12" s="8">
        <v>2</v>
      </c>
      <c r="CF12" s="8">
        <f>SUM(Form_Responses[[#This Row],[11. Pendapatan dari kelapa sawit sudah memenuhi kebutuhan hidup keluarga saya ]:[12. Pendapatan dari kelapa sawit memberikan stabilitas ekonomi bagi keluarga saya ]])</f>
        <v>5</v>
      </c>
      <c r="CG12" s="166">
        <f>Form_Responses[[#This Row],[TOTAL9]]/2</f>
        <v>2.5</v>
      </c>
      <c r="CH12" s="8">
        <v>4</v>
      </c>
      <c r="CI12" s="8">
        <v>4</v>
      </c>
      <c r="CJ12" s="8">
        <f>SUM(Form_Responses[[#This Row],[13. Pemerintah daerah memberikan dukungan program yang membantu pengembangan usaha kelapa sawit ]:[14. Bantuan dari pemerintah daerah mudah diakses oleh petani kelapa sawit seperti saya ]])</f>
        <v>8</v>
      </c>
      <c r="CK12" s="166">
        <f>Form_Responses[[#This Row],[JUMLAH]]/2</f>
        <v>4</v>
      </c>
      <c r="CL12" s="46">
        <v>4</v>
      </c>
      <c r="CM12" s="8">
        <v>4</v>
      </c>
      <c r="CN12" s="8">
        <f>SUM(Form_Responses[[#This Row],[15. Kondisi jalan menuju kebun kelapa sawit memudahkan proses pengangkutan hasil panen ]:[16. Infrastruktur wilayah (jalan, jembatan, listrik) sudah mendukung aktivitas perkebunan ]])</f>
        <v>8</v>
      </c>
      <c r="CO12" s="8">
        <f>Form_Responses[[#This Row],[JUMLAH2]]/2</f>
        <v>4</v>
      </c>
      <c r="CP12" s="8">
        <v>2</v>
      </c>
      <c r="CQ12" s="8">
        <v>3</v>
      </c>
      <c r="CR12" s="8">
        <v>3</v>
      </c>
      <c r="CS12" s="8">
        <f>SUM(Form_Responses[[#This Row],[17. Saya memiliki akses yang baik untuk menjual hasil panen (TBS) ke pedagang atau pabrik ]:[19. Informasi harga kelapa sawit mudah saya peroleh untuk menentukan waktu penjualan ]])</f>
        <v>8</v>
      </c>
      <c r="CT12" s="166">
        <f>Form_Responses[[#This Row],[JUMLAH3]]/3</f>
        <v>2.6666666666666665</v>
      </c>
      <c r="CU12" s="8">
        <v>3</v>
      </c>
      <c r="CV12" s="8">
        <v>4</v>
      </c>
      <c r="CW12" s="8">
        <v>3</v>
      </c>
      <c r="CX12" s="8">
        <v>3</v>
      </c>
      <c r="CY12" s="8">
        <v>3</v>
      </c>
      <c r="CZ12" s="8">
        <v>3</v>
      </c>
      <c r="DA12" s="8">
        <v>3</v>
      </c>
      <c r="DB12" s="8">
        <v>3</v>
      </c>
      <c r="DC12" s="8">
        <f>SUM(Form_Responses[[#This Row],[1. Petani diberikan kesempatan untuk menyampaikan pendapat dalam kegiatan pesantren ]:[8. Komunikasi dua arah tetap berlangsung meskipun di luar kegiatan formal ]])</f>
        <v>25</v>
      </c>
      <c r="DD12" s="166">
        <f>Form_Responses[[#This Row],[JUMLAH4]]/8</f>
        <v>3.125</v>
      </c>
      <c r="DE12" s="8">
        <v>4</v>
      </c>
      <c r="DF12" s="8">
        <v>4</v>
      </c>
      <c r="DG12" s="8">
        <v>2</v>
      </c>
      <c r="DH12" s="8">
        <v>3</v>
      </c>
      <c r="DI12" s="8">
        <v>3</v>
      </c>
      <c r="DJ12" s="8">
        <v>3</v>
      </c>
      <c r="DK12" s="8">
        <v>3</v>
      </c>
      <c r="DL12" s="8">
        <v>3</v>
      </c>
      <c r="DM12" s="8">
        <f>SUM(Form_Responses[[#This Row],[1. Kegiatan pesantren bertujuan meningkatkan kemampuan petani dalam mengelola usaha secara mandiri ]:[8. Pesantren mendorong petani untuk berinisiatif mengembangkan usaha secara berkelanjutan ]])</f>
        <v>25</v>
      </c>
      <c r="DN12" s="166">
        <f>Form_Responses[[#This Row],[JUMLAH5]]/8</f>
        <v>3.125</v>
      </c>
      <c r="DO12" s="8">
        <v>3</v>
      </c>
      <c r="DP12" s="8">
        <v>3</v>
      </c>
      <c r="DQ12" s="8">
        <v>4</v>
      </c>
      <c r="DR12" s="8">
        <v>4</v>
      </c>
      <c r="DS12" s="8">
        <v>4</v>
      </c>
      <c r="DT12" s="8">
        <v>3</v>
      </c>
      <c r="DU12" s="8">
        <f>SUM(Form_Responses[[#This Row],[1. Materi pembelajaran yang disampaikan pesantren mudah dipahami oleh petani ]:[6. Setelah mengikuti pembelajaran, kemampuan petani dalam berusaha menjadi lebih baik ]])</f>
        <v>21</v>
      </c>
      <c r="DV12" s="166">
        <f>Form_Responses[[#This Row],[JUMLAH6]]/6</f>
        <v>3.5</v>
      </c>
      <c r="DW12" s="8">
        <v>3</v>
      </c>
      <c r="DX12" s="8">
        <v>3</v>
      </c>
      <c r="DY12" s="8">
        <v>3</v>
      </c>
      <c r="DZ12" s="8">
        <v>3</v>
      </c>
      <c r="EA12" s="8">
        <v>4</v>
      </c>
      <c r="EB12" s="8">
        <v>4</v>
      </c>
      <c r="EC12" s="8">
        <f>SUM(Form_Responses[[#This Row],[1. Petani dilibatkan dalam perencanaan kegiatan yang dilakukan bersama pesantren ]:[6. Rencana kegiatan yang disusun bersama sesuai dengan kebutuhan petani ]])</f>
        <v>20</v>
      </c>
      <c r="ED12" s="166">
        <f>Form_Responses[[#This Row],[JUMLAH7]]/6</f>
        <v>3.3333333333333335</v>
      </c>
      <c r="EE12" s="8">
        <v>3</v>
      </c>
      <c r="EF12" s="8">
        <v>3</v>
      </c>
      <c r="EG12" s="8">
        <v>3</v>
      </c>
      <c r="EH12" s="8">
        <v>4</v>
      </c>
      <c r="EI12" s="8">
        <v>4</v>
      </c>
      <c r="EJ12" s="8">
        <v>4</v>
      </c>
      <c r="EK12" s="8">
        <f>SUM(Form_Responses[[#This Row],[1. Petani dilibatkan dalam proses evaluasi kegiatan yang dilakukan bersama pesantren ]:[6. Hasil evaluasi digunakan untuk memperbaiki kegiatan pesantren selanjutnya ]])</f>
        <v>21</v>
      </c>
      <c r="EL12" s="182">
        <f>Form_Responses[[#This Row],[JUMLAH8]]/6</f>
        <v>3.5</v>
      </c>
      <c r="EM12" s="8">
        <v>3</v>
      </c>
      <c r="EN12" s="8">
        <v>3</v>
      </c>
      <c r="EO12" s="8">
        <v>3</v>
      </c>
      <c r="EP12" s="8">
        <v>3</v>
      </c>
      <c r="EQ12" s="8">
        <v>3</v>
      </c>
      <c r="ER12" s="8">
        <f>SUM(Form_Responses[[#This Row],[1. Saya mudah mengakses pesantren untuk keperluan konsultasi atau diskusi usaha ]:[5. Waktu layanan pesantren sesuai dengan kebutuhan petani ]])</f>
        <v>15</v>
      </c>
      <c r="ES12" s="166">
        <f>Form_Responses[[#This Row],[JUMLAH9]]/5</f>
        <v>3</v>
      </c>
      <c r="ET12" s="8">
        <v>4</v>
      </c>
      <c r="EU12" s="8">
        <v>2</v>
      </c>
      <c r="EV12" s="8">
        <v>4</v>
      </c>
      <c r="EW12" s="8">
        <v>4</v>
      </c>
      <c r="EX12" s="8">
        <v>4</v>
      </c>
      <c r="EY12" s="8">
        <f>SUM(Form_Responses[[#This Row],[1. Saya sering berinteraksi dengan pihak pesantren terkait usaha kelapa sawit ]:[5. Interaksi antara pesantren dan petani tidak hanya terjadi pada kegiatan tertentu saja ]])</f>
        <v>18</v>
      </c>
      <c r="EZ12" s="166">
        <f>Form_Responses[[#This Row],[JUMLAH10]]/5</f>
        <v>3.6</v>
      </c>
      <c r="FA12" s="8">
        <v>3</v>
      </c>
      <c r="FB12" s="8">
        <v>3</v>
      </c>
      <c r="FC12" s="8">
        <v>3</v>
      </c>
      <c r="FD12" s="8">
        <v>3</v>
      </c>
      <c r="FE12" s="8">
        <v>3</v>
      </c>
      <c r="FF12" s="8">
        <v>4</v>
      </c>
      <c r="FG12" s="8">
        <f>SUM(Form_Responses[[#This Row],[1. Inovasi yang diperkenalkan pesantren sesuai dengan kebutuhan petani kelapa sawit ]:[6. Inovasi yang diperkenalkan pesantren membantu meningkatkan kinerja usaha petani ]])</f>
        <v>19</v>
      </c>
      <c r="FH12" s="166">
        <f>Form_Responses[[#This Row],[JUMLAH11]]/6</f>
        <v>3.1666666666666665</v>
      </c>
      <c r="FI12" s="8">
        <v>3</v>
      </c>
      <c r="FJ12" s="8">
        <v>3</v>
      </c>
      <c r="FK12" s="8">
        <v>2</v>
      </c>
      <c r="FL12" s="8">
        <v>2</v>
      </c>
      <c r="FM12" s="8">
        <v>3</v>
      </c>
      <c r="FN12" s="8">
        <f>SUM(Form_Responses[[#This Row],[1. Pesantren menyediakan saluran komunikasi yang jelas untuk berinteraksi dengan petani ]:[5. Informasi dari pesantren dapat diterima petani melalui saluran komunikasi yang tersedia ]])</f>
        <v>13</v>
      </c>
      <c r="FO12" s="166">
        <f>Form_Responses[[#This Row],[JUMLAH12]]/5</f>
        <v>2.6</v>
      </c>
      <c r="FP12" s="8">
        <v>2</v>
      </c>
      <c r="FQ12" s="8">
        <v>3</v>
      </c>
      <c r="FR12" s="8">
        <v>3</v>
      </c>
      <c r="FS12" s="8">
        <v>2</v>
      </c>
      <c r="FT12" s="8">
        <v>4</v>
      </c>
      <c r="FU12" s="8">
        <v>2</v>
      </c>
      <c r="FV12" s="8">
        <f>SUM(Form_Responses[[#This Row],[1. Pesantren menjadi rujukan utama bagi petani dalam pengembangan usaha kelapa sawit ]:[6. Pesantren berperan penting dalam mendorong pengembangan usaha petani secara mandiri ]])</f>
        <v>16</v>
      </c>
      <c r="FW12" s="166">
        <f>Form_Responses[[#This Row],[JUMLAH13]]/6</f>
        <v>2.6666666666666665</v>
      </c>
      <c r="FX12" s="8">
        <v>3</v>
      </c>
      <c r="FY12" s="8">
        <v>2</v>
      </c>
      <c r="FZ12" s="8">
        <v>3</v>
      </c>
      <c r="GA12" s="8">
        <v>3</v>
      </c>
      <c r="GB12" s="8">
        <v>3</v>
      </c>
      <c r="GC12" s="8">
        <v>3</v>
      </c>
      <c r="GD12" s="8">
        <f>SUM(Form_Responses[[#This Row],[1. Saya mampu mengambil keputusan usaha kelapa sawit secara mandiri ]:[6. Saya mampu merencanakan pengembangan usaha kelapa sawit secara mandiri ]])</f>
        <v>17</v>
      </c>
      <c r="GE12" s="166">
        <f>Form_Responses[[#This Row],[JUMLAH14]]/6</f>
        <v>2.8333333333333335</v>
      </c>
      <c r="GF12" s="8" t="s">
        <v>235</v>
      </c>
      <c r="GG12" s="8" t="s">
        <v>236</v>
      </c>
      <c r="GH12" s="8" t="s">
        <v>237</v>
      </c>
      <c r="GI12" s="8" t="s">
        <v>238</v>
      </c>
      <c r="GJ12" s="8" t="s">
        <v>166</v>
      </c>
      <c r="GK12" s="8" t="s">
        <v>190</v>
      </c>
      <c r="GL12" s="8" t="s">
        <v>222</v>
      </c>
      <c r="GM12" s="8" t="s">
        <v>182</v>
      </c>
    </row>
    <row r="13" spans="1:195" s="2" customFormat="1" ht="22.5" customHeight="1" x14ac:dyDescent="0.35">
      <c r="A13" s="29">
        <v>11</v>
      </c>
      <c r="B13" s="8" t="s">
        <v>239</v>
      </c>
      <c r="C13" s="8">
        <v>8127675696</v>
      </c>
      <c r="D13" s="8" t="s">
        <v>146</v>
      </c>
      <c r="E13" s="8" t="s">
        <v>240</v>
      </c>
      <c r="F13" s="1">
        <v>49</v>
      </c>
      <c r="G13" s="1">
        <v>6</v>
      </c>
      <c r="H13" s="8" t="s">
        <v>157</v>
      </c>
      <c r="I13" s="8" t="s">
        <v>172</v>
      </c>
      <c r="J13" s="127">
        <v>3000000</v>
      </c>
      <c r="K13" s="7">
        <v>2750000</v>
      </c>
      <c r="L13" s="8" t="s">
        <v>201</v>
      </c>
      <c r="M13" s="8" t="s">
        <v>147</v>
      </c>
      <c r="N13" s="1">
        <v>650</v>
      </c>
      <c r="O13" s="8" t="s">
        <v>241</v>
      </c>
      <c r="P13" s="1">
        <v>10</v>
      </c>
      <c r="Q13" s="8" t="s">
        <v>175</v>
      </c>
      <c r="R13" s="8">
        <v>3</v>
      </c>
      <c r="S13" s="8">
        <v>3</v>
      </c>
      <c r="T13" s="8">
        <v>3</v>
      </c>
      <c r="U13" s="8">
        <v>3</v>
      </c>
      <c r="V13" s="8">
        <v>3</v>
      </c>
      <c r="W13" s="8">
        <v>3</v>
      </c>
      <c r="X13" s="8">
        <v>3</v>
      </c>
      <c r="Y13" s="8">
        <v>3</v>
      </c>
      <c r="Z13" s="8">
        <v>3</v>
      </c>
      <c r="AA13" s="8">
        <v>3</v>
      </c>
      <c r="AB13" s="88">
        <f>SUM(Form_Responses[[#This Row],[1. Pesantren mengintegrasikan pendidikan keagamaan dengan pendidikan formal/umum ]:[10. Unit usaha pesantren berkontribusi dalam mendukung kegiatan pendidikan dan pemberdayaan ]])</f>
        <v>30</v>
      </c>
      <c r="AC13" s="150">
        <f>Form_Responses[[#This Row],[TOTAL]]/10</f>
        <v>3</v>
      </c>
      <c r="AD13" s="8">
        <v>3</v>
      </c>
      <c r="AE13" s="8">
        <v>3</v>
      </c>
      <c r="AF13" s="8">
        <v>3</v>
      </c>
      <c r="AG13" s="8">
        <v>3</v>
      </c>
      <c r="AH13" s="8">
        <v>3</v>
      </c>
      <c r="AI13" s="8">
        <v>3</v>
      </c>
      <c r="AJ13" s="8">
        <v>3</v>
      </c>
      <c r="AK13" s="8">
        <v>3</v>
      </c>
      <c r="AL13" s="8">
        <v>3</v>
      </c>
      <c r="AM13" s="8">
        <f>SUM(Form_Responses[[#This Row],[1. Pesantren memiliki program pemberdayaan ekonomi yang dirancang secara jelas ]:[9. Program pemberdayaan ekonomi pesantren memberikan manfaat nyata bagi usaha petani ]])</f>
        <v>27</v>
      </c>
      <c r="AN13" s="165">
        <f>Form_Responses[[#This Row],[TOTAL2]]/9</f>
        <v>3</v>
      </c>
      <c r="AO13" s="8">
        <v>3</v>
      </c>
      <c r="AP13" s="8">
        <v>3</v>
      </c>
      <c r="AQ13" s="8">
        <v>3</v>
      </c>
      <c r="AR13" s="8">
        <v>3</v>
      </c>
      <c r="AS13" s="8">
        <v>3</v>
      </c>
      <c r="AT13" s="8">
        <v>3</v>
      </c>
      <c r="AU13" s="8">
        <v>3</v>
      </c>
      <c r="AV13" s="8">
        <v>3</v>
      </c>
      <c r="AW13" s="8">
        <v>3</v>
      </c>
      <c r="AX13" s="8">
        <v>3</v>
      </c>
      <c r="AY13" s="8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13" s="166">
        <f>Form_Responses[[#This Row],[TOTAL3]]/10</f>
        <v>3.9</v>
      </c>
      <c r="BA13" s="8">
        <v>3</v>
      </c>
      <c r="BB13" s="8">
        <v>3</v>
      </c>
      <c r="BC13" s="8">
        <v>3</v>
      </c>
      <c r="BD13" s="8">
        <v>3</v>
      </c>
      <c r="BE13" s="8">
        <v>3</v>
      </c>
      <c r="BF13" s="8">
        <v>3</v>
      </c>
      <c r="BG13" s="8">
        <v>3</v>
      </c>
      <c r="BH13" s="8">
        <v>3</v>
      </c>
      <c r="BI13" s="8">
        <v>3</v>
      </c>
      <c r="BJ13" s="5">
        <f>SUM(Form_Responses[[#This Row],[1.  Pesantren memiliki sarana teknologi komunikasi yang memadai (HP, komputer, dll) ]:[9. Pesantren terus mengembangkan penggunaan teknologi komunikasi untuk kegiatan ekonomi ]])</f>
        <v>27</v>
      </c>
      <c r="BK13" s="166">
        <f>Form_Responses[[#This Row],[TOTAL4]]/9</f>
        <v>3</v>
      </c>
      <c r="BL13" s="8">
        <v>3</v>
      </c>
      <c r="BM13" s="8">
        <v>3</v>
      </c>
      <c r="BN13" s="8">
        <v>3</v>
      </c>
      <c r="BO13" s="8">
        <f>SUM(Form_Responses[[#This Row],[1. Tingkat pendidikan saya membantu dalam memahami teknik budidaya kelapa sawit yang baik ]:[3. Latar belakang pendidikan saya membantu dalam mengambil keputusan pengelolaan kebun ]])</f>
        <v>9</v>
      </c>
      <c r="BP13" s="166">
        <f>Form_Responses[[#This Row],[TOTAL5]]/3</f>
        <v>3</v>
      </c>
      <c r="BQ13" s="8">
        <v>3</v>
      </c>
      <c r="BR13" s="8">
        <v>3</v>
      </c>
      <c r="BS13" s="8">
        <v>3</v>
      </c>
      <c r="BT13" s="166">
        <f>SUM(Form_Responses[[#This Row],[4. Pengalaman bertani kelapa sawit saya sudah cukup untuk mengelola kebun secara mandiri ]:[6. Pengalaman bertani membuat saya lebih percaya diri dalam menerapkan inovasi baru ]])</f>
        <v>9</v>
      </c>
      <c r="BU13" s="173">
        <f>Form_Responses[[#This Row],[TOTAL6]]/3</f>
        <v>3</v>
      </c>
      <c r="BV13" s="8">
        <v>3</v>
      </c>
      <c r="BW13" s="8">
        <v>3</v>
      </c>
      <c r="BX13" s="8">
        <f>SUM(Form_Responses[[#This Row],[7. Luas lahan kelapa sawit yang saya kelola sudah mencukupi kebutuhan ekonomi keluarga ]:[8. Luas lahan yang saya kelola memungkinkan untuk meningkatkan produksi kelapa sawit ]])</f>
        <v>6</v>
      </c>
      <c r="BY13" s="166">
        <f>Form_Responses[[#This Row],[TOTAL7]]/2</f>
        <v>3</v>
      </c>
      <c r="BZ13" s="8">
        <v>3</v>
      </c>
      <c r="CA13" s="8">
        <v>3</v>
      </c>
      <c r="CB13" s="8">
        <f>SUM(Form_Responses[[#This Row],[9. Status kepemilikan lahan yang jelas memberikan kepastian dalam berusahatani ]:[10. Kepemilikan lahan secara legal memudahkan dalam mengakses bantuan atau kredit usaha ]])</f>
        <v>6</v>
      </c>
      <c r="CC13" s="166">
        <f>Form_Responses[[#This Row],[TOTAL8]]/2</f>
        <v>3</v>
      </c>
      <c r="CD13" s="8">
        <v>3</v>
      </c>
      <c r="CE13" s="8">
        <v>3</v>
      </c>
      <c r="CF13" s="8">
        <f>SUM(Form_Responses[[#This Row],[11. Pendapatan dari kelapa sawit sudah memenuhi kebutuhan hidup keluarga saya ]:[12. Pendapatan dari kelapa sawit memberikan stabilitas ekonomi bagi keluarga saya ]])</f>
        <v>6</v>
      </c>
      <c r="CG13" s="166">
        <f>Form_Responses[[#This Row],[TOTAL9]]/2</f>
        <v>3</v>
      </c>
      <c r="CH13" s="8">
        <v>3</v>
      </c>
      <c r="CI13" s="8">
        <v>3</v>
      </c>
      <c r="CJ13" s="8">
        <f>SUM(Form_Responses[[#This Row],[13. Pemerintah daerah memberikan dukungan program yang membantu pengembangan usaha kelapa sawit ]:[14. Bantuan dari pemerintah daerah mudah diakses oleh petani kelapa sawit seperti saya ]])</f>
        <v>6</v>
      </c>
      <c r="CK13" s="166">
        <f>Form_Responses[[#This Row],[JUMLAH]]/2</f>
        <v>3</v>
      </c>
      <c r="CL13" s="46">
        <v>3</v>
      </c>
      <c r="CM13" s="8">
        <v>3</v>
      </c>
      <c r="CN13" s="8">
        <f>SUM(Form_Responses[[#This Row],[15. Kondisi jalan menuju kebun kelapa sawit memudahkan proses pengangkutan hasil panen ]:[16. Infrastruktur wilayah (jalan, jembatan, listrik) sudah mendukung aktivitas perkebunan ]])</f>
        <v>6</v>
      </c>
      <c r="CO13" s="8">
        <f>Form_Responses[[#This Row],[JUMLAH2]]/2</f>
        <v>3</v>
      </c>
      <c r="CP13" s="8">
        <v>3</v>
      </c>
      <c r="CQ13" s="8">
        <v>3</v>
      </c>
      <c r="CR13" s="8">
        <v>3</v>
      </c>
      <c r="CS13" s="8">
        <f>SUM(Form_Responses[[#This Row],[17. Saya memiliki akses yang baik untuk menjual hasil panen (TBS) ke pedagang atau pabrik ]:[19. Informasi harga kelapa sawit mudah saya peroleh untuk menentukan waktu penjualan ]])</f>
        <v>9</v>
      </c>
      <c r="CT13" s="166">
        <f>Form_Responses[[#This Row],[JUMLAH3]]/3</f>
        <v>3</v>
      </c>
      <c r="CU13" s="8">
        <v>3</v>
      </c>
      <c r="CV13" s="8">
        <v>3</v>
      </c>
      <c r="CW13" s="8">
        <v>3</v>
      </c>
      <c r="CX13" s="8">
        <v>3</v>
      </c>
      <c r="CY13" s="8">
        <v>3</v>
      </c>
      <c r="CZ13" s="8">
        <v>3</v>
      </c>
      <c r="DA13" s="8">
        <v>3</v>
      </c>
      <c r="DB13" s="8">
        <v>3</v>
      </c>
      <c r="DC13" s="8">
        <f>SUM(Form_Responses[[#This Row],[1. Petani diberikan kesempatan untuk menyampaikan pendapat dalam kegiatan pesantren ]:[8. Komunikasi dua arah tetap berlangsung meskipun di luar kegiatan formal ]])</f>
        <v>24</v>
      </c>
      <c r="DD13" s="166">
        <f>Form_Responses[[#This Row],[JUMLAH4]]/8</f>
        <v>3</v>
      </c>
      <c r="DE13" s="8">
        <v>3</v>
      </c>
      <c r="DF13" s="8">
        <v>3</v>
      </c>
      <c r="DG13" s="8">
        <v>3</v>
      </c>
      <c r="DH13" s="8">
        <v>3</v>
      </c>
      <c r="DI13" s="8">
        <v>3</v>
      </c>
      <c r="DJ13" s="8">
        <v>3</v>
      </c>
      <c r="DK13" s="8">
        <v>3</v>
      </c>
      <c r="DL13" s="8">
        <v>3</v>
      </c>
      <c r="DM13" s="8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13" s="166">
        <f>Form_Responses[[#This Row],[JUMLAH5]]/8</f>
        <v>3</v>
      </c>
      <c r="DO13" s="8">
        <v>3</v>
      </c>
      <c r="DP13" s="8">
        <v>3</v>
      </c>
      <c r="DQ13" s="8">
        <v>3</v>
      </c>
      <c r="DR13" s="8">
        <v>3</v>
      </c>
      <c r="DS13" s="8">
        <v>3</v>
      </c>
      <c r="DT13" s="8">
        <v>3</v>
      </c>
      <c r="DU13" s="8">
        <f>SUM(Form_Responses[[#This Row],[1. Materi pembelajaran yang disampaikan pesantren mudah dipahami oleh petani ]:[6. Setelah mengikuti pembelajaran, kemampuan petani dalam berusaha menjadi lebih baik ]])</f>
        <v>18</v>
      </c>
      <c r="DV13" s="166">
        <f>Form_Responses[[#This Row],[JUMLAH6]]/6</f>
        <v>3</v>
      </c>
      <c r="DW13" s="8">
        <v>3</v>
      </c>
      <c r="DX13" s="8">
        <v>3</v>
      </c>
      <c r="DY13" s="8">
        <v>3</v>
      </c>
      <c r="DZ13" s="8">
        <v>3</v>
      </c>
      <c r="EA13" s="8">
        <v>3</v>
      </c>
      <c r="EB13" s="8">
        <v>3</v>
      </c>
      <c r="EC13" s="8">
        <f>SUM(Form_Responses[[#This Row],[1. Petani dilibatkan dalam perencanaan kegiatan yang dilakukan bersama pesantren ]:[6. Rencana kegiatan yang disusun bersama sesuai dengan kebutuhan petani ]])</f>
        <v>18</v>
      </c>
      <c r="ED13" s="166">
        <f>Form_Responses[[#This Row],[JUMLAH7]]/6</f>
        <v>3</v>
      </c>
      <c r="EE13" s="8">
        <v>3</v>
      </c>
      <c r="EF13" s="8">
        <v>3</v>
      </c>
      <c r="EG13" s="8">
        <v>3</v>
      </c>
      <c r="EH13" s="8">
        <v>3</v>
      </c>
      <c r="EI13" s="8">
        <v>3</v>
      </c>
      <c r="EJ13" s="8">
        <v>3</v>
      </c>
      <c r="EK13" s="8">
        <f>SUM(Form_Responses[[#This Row],[1. Petani dilibatkan dalam proses evaluasi kegiatan yang dilakukan bersama pesantren ]:[6. Hasil evaluasi digunakan untuk memperbaiki kegiatan pesantren selanjutnya ]])</f>
        <v>18</v>
      </c>
      <c r="EL13" s="182">
        <f>Form_Responses[[#This Row],[JUMLAH8]]/6</f>
        <v>3</v>
      </c>
      <c r="EM13" s="8">
        <v>3</v>
      </c>
      <c r="EN13" s="8">
        <v>3</v>
      </c>
      <c r="EO13" s="8">
        <v>3</v>
      </c>
      <c r="EP13" s="8">
        <v>3</v>
      </c>
      <c r="EQ13" s="8">
        <v>3</v>
      </c>
      <c r="ER13" s="8">
        <f>SUM(Form_Responses[[#This Row],[1. Saya mudah mengakses pesantren untuk keperluan konsultasi atau diskusi usaha ]:[5. Waktu layanan pesantren sesuai dengan kebutuhan petani ]])</f>
        <v>15</v>
      </c>
      <c r="ES13" s="166">
        <f>Form_Responses[[#This Row],[JUMLAH9]]/5</f>
        <v>3</v>
      </c>
      <c r="ET13" s="8">
        <v>3</v>
      </c>
      <c r="EU13" s="8">
        <v>3</v>
      </c>
      <c r="EV13" s="8">
        <v>3</v>
      </c>
      <c r="EW13" s="8">
        <v>3</v>
      </c>
      <c r="EX13" s="8">
        <v>3</v>
      </c>
      <c r="EY13" s="8">
        <f>SUM(Form_Responses[[#This Row],[1. Saya sering berinteraksi dengan pihak pesantren terkait usaha kelapa sawit ]:[5. Interaksi antara pesantren dan petani tidak hanya terjadi pada kegiatan tertentu saja ]])</f>
        <v>15</v>
      </c>
      <c r="EZ13" s="166">
        <f>Form_Responses[[#This Row],[JUMLAH10]]/5</f>
        <v>3</v>
      </c>
      <c r="FA13" s="8">
        <v>3</v>
      </c>
      <c r="FB13" s="8">
        <v>3</v>
      </c>
      <c r="FC13" s="8">
        <v>3</v>
      </c>
      <c r="FD13" s="8">
        <v>3</v>
      </c>
      <c r="FE13" s="8">
        <v>3</v>
      </c>
      <c r="FF13" s="8">
        <v>3</v>
      </c>
      <c r="FG13" s="8">
        <f>SUM(Form_Responses[[#This Row],[1. Inovasi yang diperkenalkan pesantren sesuai dengan kebutuhan petani kelapa sawit ]:[6. Inovasi yang diperkenalkan pesantren membantu meningkatkan kinerja usaha petani ]])</f>
        <v>18</v>
      </c>
      <c r="FH13" s="166">
        <f>Form_Responses[[#This Row],[JUMLAH11]]/6</f>
        <v>3</v>
      </c>
      <c r="FI13" s="8">
        <v>3</v>
      </c>
      <c r="FJ13" s="8">
        <v>3</v>
      </c>
      <c r="FK13" s="8">
        <v>3</v>
      </c>
      <c r="FL13" s="8">
        <v>3</v>
      </c>
      <c r="FM13" s="8">
        <v>3</v>
      </c>
      <c r="FN13" s="8">
        <f>SUM(Form_Responses[[#This Row],[1. Pesantren menyediakan saluran komunikasi yang jelas untuk berinteraksi dengan petani ]:[5. Informasi dari pesantren dapat diterima petani melalui saluran komunikasi yang tersedia ]])</f>
        <v>15</v>
      </c>
      <c r="FO13" s="166">
        <f>Form_Responses[[#This Row],[JUMLAH12]]/5</f>
        <v>3</v>
      </c>
      <c r="FP13" s="8">
        <v>3</v>
      </c>
      <c r="FQ13" s="8">
        <v>3</v>
      </c>
      <c r="FR13" s="8">
        <v>3</v>
      </c>
      <c r="FS13" s="8">
        <v>3</v>
      </c>
      <c r="FT13" s="8">
        <v>3</v>
      </c>
      <c r="FU13" s="8">
        <v>3</v>
      </c>
      <c r="FV13" s="8">
        <f>SUM(Form_Responses[[#This Row],[1. Pesantren menjadi rujukan utama bagi petani dalam pengembangan usaha kelapa sawit ]:[6. Pesantren berperan penting dalam mendorong pengembangan usaha petani secara mandiri ]])</f>
        <v>18</v>
      </c>
      <c r="FW13" s="166">
        <f>Form_Responses[[#This Row],[JUMLAH13]]/6</f>
        <v>3</v>
      </c>
      <c r="FX13" s="8">
        <v>3</v>
      </c>
      <c r="FY13" s="8">
        <v>3</v>
      </c>
      <c r="FZ13" s="8">
        <v>3</v>
      </c>
      <c r="GA13" s="8">
        <v>3</v>
      </c>
      <c r="GB13" s="8">
        <v>3</v>
      </c>
      <c r="GC13" s="8">
        <v>3</v>
      </c>
      <c r="GD13" s="8">
        <f>SUM(Form_Responses[[#This Row],[1. Saya mampu mengambil keputusan usaha kelapa sawit secara mandiri ]:[6. Saya mampu merencanakan pengembangan usaha kelapa sawit secara mandiri ]])</f>
        <v>18</v>
      </c>
      <c r="GE13" s="166">
        <f>Form_Responses[[#This Row],[JUMLAH14]]/6</f>
        <v>3</v>
      </c>
      <c r="GF13" s="8" t="s">
        <v>242</v>
      </c>
      <c r="GG13" s="8" t="s">
        <v>205</v>
      </c>
      <c r="GH13" s="8" t="s">
        <v>229</v>
      </c>
      <c r="GI13" s="8" t="s">
        <v>243</v>
      </c>
      <c r="GJ13" s="8" t="s">
        <v>166</v>
      </c>
      <c r="GK13" s="8" t="s">
        <v>190</v>
      </c>
      <c r="GL13" s="8" t="s">
        <v>222</v>
      </c>
      <c r="GM13" s="8" t="s">
        <v>182</v>
      </c>
    </row>
    <row r="14" spans="1:195" s="2" customFormat="1" ht="22.5" customHeight="1" x14ac:dyDescent="0.35">
      <c r="A14" s="29">
        <v>12</v>
      </c>
      <c r="B14" s="8" t="s">
        <v>244</v>
      </c>
      <c r="C14" s="8">
        <v>85341722086</v>
      </c>
      <c r="D14" s="8" t="s">
        <v>146</v>
      </c>
      <c r="E14" s="8" t="s">
        <v>184</v>
      </c>
      <c r="F14" s="1">
        <v>34</v>
      </c>
      <c r="G14" s="1">
        <v>5</v>
      </c>
      <c r="H14" s="8" t="s">
        <v>157</v>
      </c>
      <c r="I14" s="8" t="s">
        <v>172</v>
      </c>
      <c r="J14" s="127">
        <v>5000000</v>
      </c>
      <c r="K14" s="7">
        <v>5000000</v>
      </c>
      <c r="L14" s="8" t="s">
        <v>233</v>
      </c>
      <c r="M14" s="8" t="s">
        <v>147</v>
      </c>
      <c r="N14" s="1">
        <v>950</v>
      </c>
      <c r="O14" s="8" t="s">
        <v>226</v>
      </c>
      <c r="P14" s="1">
        <v>5</v>
      </c>
      <c r="Q14" s="8" t="s">
        <v>175</v>
      </c>
      <c r="R14" s="8">
        <v>4</v>
      </c>
      <c r="S14" s="8">
        <v>4</v>
      </c>
      <c r="T14" s="8">
        <v>3</v>
      </c>
      <c r="U14" s="8">
        <v>3</v>
      </c>
      <c r="V14" s="8">
        <v>4</v>
      </c>
      <c r="W14" s="8">
        <v>4</v>
      </c>
      <c r="X14" s="8">
        <v>3</v>
      </c>
      <c r="Y14" s="8">
        <v>3</v>
      </c>
      <c r="Z14" s="8">
        <v>3</v>
      </c>
      <c r="AA14" s="8">
        <v>3</v>
      </c>
      <c r="AB14" s="88">
        <f>SUM(Form_Responses[[#This Row],[1. Pesantren mengintegrasikan pendidikan keagamaan dengan pendidikan formal/umum ]:[10. Unit usaha pesantren berkontribusi dalam mendukung kegiatan pendidikan dan pemberdayaan ]])</f>
        <v>34</v>
      </c>
      <c r="AC14" s="150">
        <f>Form_Responses[[#This Row],[TOTAL]]/10</f>
        <v>3.4</v>
      </c>
      <c r="AD14" s="8">
        <v>4</v>
      </c>
      <c r="AE14" s="8">
        <v>3</v>
      </c>
      <c r="AF14" s="8">
        <v>4</v>
      </c>
      <c r="AG14" s="8">
        <v>4</v>
      </c>
      <c r="AH14" s="8">
        <v>4</v>
      </c>
      <c r="AI14" s="8">
        <v>4</v>
      </c>
      <c r="AJ14" s="8">
        <v>3</v>
      </c>
      <c r="AK14" s="8">
        <v>3</v>
      </c>
      <c r="AL14" s="8">
        <v>3</v>
      </c>
      <c r="AM14" s="8">
        <f>SUM(Form_Responses[[#This Row],[1. Pesantren memiliki program pemberdayaan ekonomi yang dirancang secara jelas ]:[9. Program pemberdayaan ekonomi pesantren memberikan manfaat nyata bagi usaha petani ]])</f>
        <v>32</v>
      </c>
      <c r="AN14" s="165">
        <f>Form_Responses[[#This Row],[TOTAL2]]/9</f>
        <v>3.5555555555555554</v>
      </c>
      <c r="AO14" s="8">
        <v>3</v>
      </c>
      <c r="AP14" s="8">
        <v>3</v>
      </c>
      <c r="AQ14" s="8">
        <v>3</v>
      </c>
      <c r="AR14" s="8">
        <v>3</v>
      </c>
      <c r="AS14" s="8">
        <v>3</v>
      </c>
      <c r="AT14" s="8">
        <v>3</v>
      </c>
      <c r="AU14" s="8">
        <v>3</v>
      </c>
      <c r="AV14" s="8">
        <v>3</v>
      </c>
      <c r="AW14" s="8">
        <v>3</v>
      </c>
      <c r="AX14" s="8">
        <v>3</v>
      </c>
      <c r="AY14" s="8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14" s="166">
        <f>Form_Responses[[#This Row],[TOTAL3]]/10</f>
        <v>3.9</v>
      </c>
      <c r="BA14" s="8">
        <v>3</v>
      </c>
      <c r="BB14" s="8">
        <v>4</v>
      </c>
      <c r="BC14" s="8">
        <v>3</v>
      </c>
      <c r="BD14" s="8">
        <v>3</v>
      </c>
      <c r="BE14" s="8">
        <v>3</v>
      </c>
      <c r="BF14" s="8">
        <v>3</v>
      </c>
      <c r="BG14" s="8">
        <v>3</v>
      </c>
      <c r="BH14" s="8">
        <v>3</v>
      </c>
      <c r="BI14" s="8">
        <v>3</v>
      </c>
      <c r="BJ14" s="5">
        <f>SUM(Form_Responses[[#This Row],[1.  Pesantren memiliki sarana teknologi komunikasi yang memadai (HP, komputer, dll) ]:[9. Pesantren terus mengembangkan penggunaan teknologi komunikasi untuk kegiatan ekonomi ]])</f>
        <v>28</v>
      </c>
      <c r="BK14" s="166">
        <f>Form_Responses[[#This Row],[TOTAL4]]/9</f>
        <v>3.1111111111111112</v>
      </c>
      <c r="BL14" s="8">
        <v>4</v>
      </c>
      <c r="BM14" s="8">
        <v>3</v>
      </c>
      <c r="BN14" s="8">
        <v>3</v>
      </c>
      <c r="BO14" s="8">
        <f>SUM(Form_Responses[[#This Row],[1. Tingkat pendidikan saya membantu dalam memahami teknik budidaya kelapa sawit yang baik ]:[3. Latar belakang pendidikan saya membantu dalam mengambil keputusan pengelolaan kebun ]])</f>
        <v>10</v>
      </c>
      <c r="BP14" s="166">
        <f>Form_Responses[[#This Row],[TOTAL5]]/3</f>
        <v>3.3333333333333335</v>
      </c>
      <c r="BQ14" s="8">
        <v>3</v>
      </c>
      <c r="BR14" s="8">
        <v>3</v>
      </c>
      <c r="BS14" s="8">
        <v>3</v>
      </c>
      <c r="BT14" s="166">
        <f>SUM(Form_Responses[[#This Row],[4. Pengalaman bertani kelapa sawit saya sudah cukup untuk mengelola kebun secara mandiri ]:[6. Pengalaman bertani membuat saya lebih percaya diri dalam menerapkan inovasi baru ]])</f>
        <v>9</v>
      </c>
      <c r="BU14" s="173">
        <f>Form_Responses[[#This Row],[TOTAL6]]/3</f>
        <v>3</v>
      </c>
      <c r="BV14" s="8">
        <v>2</v>
      </c>
      <c r="BW14" s="8">
        <v>2</v>
      </c>
      <c r="BX14" s="8">
        <f>SUM(Form_Responses[[#This Row],[7. Luas lahan kelapa sawit yang saya kelola sudah mencukupi kebutuhan ekonomi keluarga ]:[8. Luas lahan yang saya kelola memungkinkan untuk meningkatkan produksi kelapa sawit ]])</f>
        <v>4</v>
      </c>
      <c r="BY14" s="166">
        <f>Form_Responses[[#This Row],[TOTAL7]]/2</f>
        <v>2</v>
      </c>
      <c r="BZ14" s="8">
        <v>4</v>
      </c>
      <c r="CA14" s="8">
        <v>3</v>
      </c>
      <c r="CB14" s="8">
        <f>SUM(Form_Responses[[#This Row],[9. Status kepemilikan lahan yang jelas memberikan kepastian dalam berusahatani ]:[10. Kepemilikan lahan secara legal memudahkan dalam mengakses bantuan atau kredit usaha ]])</f>
        <v>7</v>
      </c>
      <c r="CC14" s="166">
        <f>Form_Responses[[#This Row],[TOTAL8]]/2</f>
        <v>3.5</v>
      </c>
      <c r="CD14" s="8">
        <v>2</v>
      </c>
      <c r="CE14" s="8">
        <v>2</v>
      </c>
      <c r="CF14" s="8">
        <f>SUM(Form_Responses[[#This Row],[11. Pendapatan dari kelapa sawit sudah memenuhi kebutuhan hidup keluarga saya ]:[12. Pendapatan dari kelapa sawit memberikan stabilitas ekonomi bagi keluarga saya ]])</f>
        <v>4</v>
      </c>
      <c r="CG14" s="166">
        <f>Form_Responses[[#This Row],[TOTAL9]]/2</f>
        <v>2</v>
      </c>
      <c r="CH14" s="8">
        <v>2</v>
      </c>
      <c r="CI14" s="8">
        <v>2</v>
      </c>
      <c r="CJ14" s="8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14" s="166">
        <f>Form_Responses[[#This Row],[JUMLAH]]/2</f>
        <v>2</v>
      </c>
      <c r="CL14" s="46">
        <v>2</v>
      </c>
      <c r="CM14" s="8">
        <v>2</v>
      </c>
      <c r="CN14" s="8">
        <f>SUM(Form_Responses[[#This Row],[15. Kondisi jalan menuju kebun kelapa sawit memudahkan proses pengangkutan hasil panen ]:[16. Infrastruktur wilayah (jalan, jembatan, listrik) sudah mendukung aktivitas perkebunan ]])</f>
        <v>4</v>
      </c>
      <c r="CO14" s="8">
        <f>Form_Responses[[#This Row],[JUMLAH2]]/2</f>
        <v>2</v>
      </c>
      <c r="CP14" s="8">
        <v>2</v>
      </c>
      <c r="CQ14" s="8">
        <v>3</v>
      </c>
      <c r="CR14" s="8">
        <v>3</v>
      </c>
      <c r="CS14" s="8">
        <f>SUM(Form_Responses[[#This Row],[17. Saya memiliki akses yang baik untuk menjual hasil panen (TBS) ke pedagang atau pabrik ]:[19. Informasi harga kelapa sawit mudah saya peroleh untuk menentukan waktu penjualan ]])</f>
        <v>8</v>
      </c>
      <c r="CT14" s="166">
        <f>Form_Responses[[#This Row],[JUMLAH3]]/3</f>
        <v>2.6666666666666665</v>
      </c>
      <c r="CU14" s="8">
        <v>3</v>
      </c>
      <c r="CV14" s="8">
        <v>3</v>
      </c>
      <c r="CW14" s="8">
        <v>3</v>
      </c>
      <c r="CX14" s="8">
        <v>4</v>
      </c>
      <c r="CY14" s="8">
        <v>3</v>
      </c>
      <c r="CZ14" s="8">
        <v>3</v>
      </c>
      <c r="DA14" s="8">
        <v>3</v>
      </c>
      <c r="DB14" s="8">
        <v>3</v>
      </c>
      <c r="DC14" s="8">
        <f>SUM(Form_Responses[[#This Row],[1. Petani diberikan kesempatan untuk menyampaikan pendapat dalam kegiatan pesantren ]:[8. Komunikasi dua arah tetap berlangsung meskipun di luar kegiatan formal ]])</f>
        <v>25</v>
      </c>
      <c r="DD14" s="166">
        <f>Form_Responses[[#This Row],[JUMLAH4]]/8</f>
        <v>3.125</v>
      </c>
      <c r="DE14" s="8">
        <v>3</v>
      </c>
      <c r="DF14" s="8">
        <v>3</v>
      </c>
      <c r="DG14" s="8">
        <v>2</v>
      </c>
      <c r="DH14" s="8">
        <v>3</v>
      </c>
      <c r="DI14" s="8">
        <v>4</v>
      </c>
      <c r="DJ14" s="8">
        <v>4</v>
      </c>
      <c r="DK14" s="8">
        <v>4</v>
      </c>
      <c r="DL14" s="8">
        <v>4</v>
      </c>
      <c r="DM14" s="8">
        <f>SUM(Form_Responses[[#This Row],[1. Kegiatan pesantren bertujuan meningkatkan kemampuan petani dalam mengelola usaha secara mandiri ]:[8. Pesantren mendorong petani untuk berinisiatif mengembangkan usaha secara berkelanjutan ]])</f>
        <v>27</v>
      </c>
      <c r="DN14" s="166">
        <f>Form_Responses[[#This Row],[JUMLAH5]]/8</f>
        <v>3.375</v>
      </c>
      <c r="DO14" s="8">
        <v>3</v>
      </c>
      <c r="DP14" s="8">
        <v>3</v>
      </c>
      <c r="DQ14" s="8">
        <v>3</v>
      </c>
      <c r="DR14" s="8">
        <v>3</v>
      </c>
      <c r="DS14" s="8">
        <v>3</v>
      </c>
      <c r="DT14" s="8">
        <v>3</v>
      </c>
      <c r="DU14" s="8">
        <f>SUM(Form_Responses[[#This Row],[1. Materi pembelajaran yang disampaikan pesantren mudah dipahami oleh petani ]:[6. Setelah mengikuti pembelajaran, kemampuan petani dalam berusaha menjadi lebih baik ]])</f>
        <v>18</v>
      </c>
      <c r="DV14" s="166">
        <f>Form_Responses[[#This Row],[JUMLAH6]]/6</f>
        <v>3</v>
      </c>
      <c r="DW14" s="8">
        <v>3</v>
      </c>
      <c r="DX14" s="8">
        <v>3</v>
      </c>
      <c r="DY14" s="8">
        <v>4</v>
      </c>
      <c r="DZ14" s="8">
        <v>3</v>
      </c>
      <c r="EA14" s="8">
        <v>3</v>
      </c>
      <c r="EB14" s="8">
        <v>3</v>
      </c>
      <c r="EC14" s="8">
        <f>SUM(Form_Responses[[#This Row],[1. Petani dilibatkan dalam perencanaan kegiatan yang dilakukan bersama pesantren ]:[6. Rencana kegiatan yang disusun bersama sesuai dengan kebutuhan petani ]])</f>
        <v>19</v>
      </c>
      <c r="ED14" s="166">
        <f>Form_Responses[[#This Row],[JUMLAH7]]/6</f>
        <v>3.1666666666666665</v>
      </c>
      <c r="EE14" s="8">
        <v>3</v>
      </c>
      <c r="EF14" s="8">
        <v>4</v>
      </c>
      <c r="EG14" s="8">
        <v>3</v>
      </c>
      <c r="EH14" s="8">
        <v>3</v>
      </c>
      <c r="EI14" s="8">
        <v>3</v>
      </c>
      <c r="EJ14" s="8">
        <v>3</v>
      </c>
      <c r="EK14" s="8">
        <f>SUM(Form_Responses[[#This Row],[1. Petani dilibatkan dalam proses evaluasi kegiatan yang dilakukan bersama pesantren ]:[6. Hasil evaluasi digunakan untuk memperbaiki kegiatan pesantren selanjutnya ]])</f>
        <v>19</v>
      </c>
      <c r="EL14" s="182">
        <f>Form_Responses[[#This Row],[JUMLAH8]]/6</f>
        <v>3.1666666666666665</v>
      </c>
      <c r="EM14" s="8">
        <v>3</v>
      </c>
      <c r="EN14" s="8">
        <v>3</v>
      </c>
      <c r="EO14" s="8">
        <v>3</v>
      </c>
      <c r="EP14" s="8">
        <v>4</v>
      </c>
      <c r="EQ14" s="8">
        <v>4</v>
      </c>
      <c r="ER14" s="8">
        <f>SUM(Form_Responses[[#This Row],[1. Saya mudah mengakses pesantren untuk keperluan konsultasi atau diskusi usaha ]:[5. Waktu layanan pesantren sesuai dengan kebutuhan petani ]])</f>
        <v>17</v>
      </c>
      <c r="ES14" s="166">
        <f>Form_Responses[[#This Row],[JUMLAH9]]/5</f>
        <v>3.4</v>
      </c>
      <c r="ET14" s="8">
        <v>3</v>
      </c>
      <c r="EU14" s="8">
        <v>2</v>
      </c>
      <c r="EV14" s="8">
        <v>3</v>
      </c>
      <c r="EW14" s="8">
        <v>3</v>
      </c>
      <c r="EX14" s="8">
        <v>3</v>
      </c>
      <c r="EY14" s="8">
        <f>SUM(Form_Responses[[#This Row],[1. Saya sering berinteraksi dengan pihak pesantren terkait usaha kelapa sawit ]:[5. Interaksi antara pesantren dan petani tidak hanya terjadi pada kegiatan tertentu saja ]])</f>
        <v>14</v>
      </c>
      <c r="EZ14" s="166">
        <f>Form_Responses[[#This Row],[JUMLAH10]]/5</f>
        <v>2.8</v>
      </c>
      <c r="FA14" s="8">
        <v>3</v>
      </c>
      <c r="FB14" s="8">
        <v>3</v>
      </c>
      <c r="FC14" s="8">
        <v>3</v>
      </c>
      <c r="FD14" s="8">
        <v>3</v>
      </c>
      <c r="FE14" s="8">
        <v>3</v>
      </c>
      <c r="FF14" s="8">
        <v>4</v>
      </c>
      <c r="FG14" s="8">
        <f>SUM(Form_Responses[[#This Row],[1. Inovasi yang diperkenalkan pesantren sesuai dengan kebutuhan petani kelapa sawit ]:[6. Inovasi yang diperkenalkan pesantren membantu meningkatkan kinerja usaha petani ]])</f>
        <v>19</v>
      </c>
      <c r="FH14" s="166">
        <f>Form_Responses[[#This Row],[JUMLAH11]]/6</f>
        <v>3.1666666666666665</v>
      </c>
      <c r="FI14" s="8">
        <v>4</v>
      </c>
      <c r="FJ14" s="8">
        <v>3</v>
      </c>
      <c r="FK14" s="8">
        <v>2</v>
      </c>
      <c r="FL14" s="8">
        <v>2</v>
      </c>
      <c r="FM14" s="8">
        <v>3</v>
      </c>
      <c r="FN14" s="8">
        <f>SUM(Form_Responses[[#This Row],[1. Pesantren menyediakan saluran komunikasi yang jelas untuk berinteraksi dengan petani ]:[5. Informasi dari pesantren dapat diterima petani melalui saluran komunikasi yang tersedia ]])</f>
        <v>14</v>
      </c>
      <c r="FO14" s="166">
        <f>Form_Responses[[#This Row],[JUMLAH12]]/5</f>
        <v>2.8</v>
      </c>
      <c r="FP14" s="8">
        <v>2</v>
      </c>
      <c r="FQ14" s="8">
        <v>4</v>
      </c>
      <c r="FR14" s="8">
        <v>3</v>
      </c>
      <c r="FS14" s="8">
        <v>2</v>
      </c>
      <c r="FT14" s="8">
        <v>3</v>
      </c>
      <c r="FU14" s="8">
        <v>2</v>
      </c>
      <c r="FV14" s="8">
        <f>SUM(Form_Responses[[#This Row],[1. Pesantren menjadi rujukan utama bagi petani dalam pengembangan usaha kelapa sawit ]:[6. Pesantren berperan penting dalam mendorong pengembangan usaha petani secara mandiri ]])</f>
        <v>16</v>
      </c>
      <c r="FW14" s="166">
        <f>Form_Responses[[#This Row],[JUMLAH13]]/6</f>
        <v>2.6666666666666665</v>
      </c>
      <c r="FX14" s="8">
        <v>3</v>
      </c>
      <c r="FY14" s="8">
        <v>2</v>
      </c>
      <c r="FZ14" s="8">
        <v>3</v>
      </c>
      <c r="GA14" s="8">
        <v>3</v>
      </c>
      <c r="GB14" s="8">
        <v>3</v>
      </c>
      <c r="GC14" s="8">
        <v>3</v>
      </c>
      <c r="GD14" s="8">
        <f>SUM(Form_Responses[[#This Row],[1. Saya mampu mengambil keputusan usaha kelapa sawit secara mandiri ]:[6. Saya mampu merencanakan pengembangan usaha kelapa sawit secara mandiri ]])</f>
        <v>17</v>
      </c>
      <c r="GE14" s="166">
        <f>Form_Responses[[#This Row],[JUMLAH14]]/6</f>
        <v>2.8333333333333335</v>
      </c>
      <c r="GF14" s="8" t="s">
        <v>188</v>
      </c>
      <c r="GG14" s="8" t="s">
        <v>245</v>
      </c>
      <c r="GH14" s="8" t="s">
        <v>206</v>
      </c>
      <c r="GI14" s="8" t="s">
        <v>246</v>
      </c>
      <c r="GJ14" s="8" t="s">
        <v>166</v>
      </c>
      <c r="GK14" s="8" t="s">
        <v>190</v>
      </c>
      <c r="GL14" s="8" t="s">
        <v>191</v>
      </c>
      <c r="GM14" s="8" t="s">
        <v>195</v>
      </c>
    </row>
    <row r="15" spans="1:195" s="2" customFormat="1" ht="22.5" customHeight="1" x14ac:dyDescent="0.35">
      <c r="A15" s="29">
        <v>13</v>
      </c>
      <c r="B15" s="9" t="s">
        <v>247</v>
      </c>
      <c r="C15" s="8">
        <v>85355233955</v>
      </c>
      <c r="D15" s="9" t="s">
        <v>146</v>
      </c>
      <c r="E15" s="9" t="s">
        <v>184</v>
      </c>
      <c r="F15" s="1">
        <v>41</v>
      </c>
      <c r="G15" s="1">
        <v>5</v>
      </c>
      <c r="H15" s="9" t="s">
        <v>157</v>
      </c>
      <c r="I15" s="9" t="s">
        <v>158</v>
      </c>
      <c r="J15" s="127">
        <v>8000000</v>
      </c>
      <c r="K15" s="7">
        <v>7000000</v>
      </c>
      <c r="L15" s="9" t="s">
        <v>233</v>
      </c>
      <c r="M15" s="9" t="s">
        <v>147</v>
      </c>
      <c r="N15" s="1">
        <v>300</v>
      </c>
      <c r="O15" s="9" t="s">
        <v>226</v>
      </c>
      <c r="P15" s="1">
        <v>5</v>
      </c>
      <c r="Q15" s="88" t="s">
        <v>175</v>
      </c>
      <c r="R15" s="9">
        <v>3</v>
      </c>
      <c r="S15" s="9">
        <v>3</v>
      </c>
      <c r="T15" s="9">
        <v>3</v>
      </c>
      <c r="U15" s="9">
        <v>4</v>
      </c>
      <c r="V15" s="9">
        <v>3</v>
      </c>
      <c r="W15" s="9">
        <v>3</v>
      </c>
      <c r="X15" s="9">
        <v>3</v>
      </c>
      <c r="Y15" s="9">
        <v>3</v>
      </c>
      <c r="Z15" s="9">
        <v>3</v>
      </c>
      <c r="AA15" s="9">
        <v>3</v>
      </c>
      <c r="AB15" s="88">
        <f>SUM(Form_Responses[[#This Row],[1. Pesantren mengintegrasikan pendidikan keagamaan dengan pendidikan formal/umum ]:[10. Unit usaha pesantren berkontribusi dalam mendukung kegiatan pendidikan dan pemberdayaan ]])</f>
        <v>31</v>
      </c>
      <c r="AC15" s="150">
        <f>Form_Responses[[#This Row],[TOTAL]]/10</f>
        <v>3.1</v>
      </c>
      <c r="AD15" s="9">
        <v>3</v>
      </c>
      <c r="AE15" s="9">
        <v>3</v>
      </c>
      <c r="AF15" s="9">
        <v>3</v>
      </c>
      <c r="AG15" s="9">
        <v>4</v>
      </c>
      <c r="AH15" s="9">
        <v>3</v>
      </c>
      <c r="AI15" s="9">
        <v>3</v>
      </c>
      <c r="AJ15" s="9">
        <v>3</v>
      </c>
      <c r="AK15" s="9">
        <v>3</v>
      </c>
      <c r="AL15" s="9">
        <v>3</v>
      </c>
      <c r="AM15" s="9">
        <f>SUM(Form_Responses[[#This Row],[1. Pesantren memiliki program pemberdayaan ekonomi yang dirancang secara jelas ]:[9. Program pemberdayaan ekonomi pesantren memberikan manfaat nyata bagi usaha petani ]])</f>
        <v>28</v>
      </c>
      <c r="AN15" s="165">
        <f>Form_Responses[[#This Row],[TOTAL2]]/9</f>
        <v>3.1111111111111112</v>
      </c>
      <c r="AO15" s="9">
        <v>4</v>
      </c>
      <c r="AP15" s="9">
        <v>4</v>
      </c>
      <c r="AQ15" s="9">
        <v>3</v>
      </c>
      <c r="AR15" s="9">
        <v>3</v>
      </c>
      <c r="AS15" s="9">
        <v>3</v>
      </c>
      <c r="AT15" s="9">
        <v>3</v>
      </c>
      <c r="AU15" s="9">
        <v>3</v>
      </c>
      <c r="AV15" s="9">
        <v>3</v>
      </c>
      <c r="AW15" s="9">
        <v>3</v>
      </c>
      <c r="AX15" s="9">
        <v>3</v>
      </c>
      <c r="AY15" s="9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41</v>
      </c>
      <c r="AZ15" s="167">
        <f>Form_Responses[[#This Row],[TOTAL3]]/10</f>
        <v>4.0999999999999996</v>
      </c>
      <c r="BA15" s="9">
        <v>4</v>
      </c>
      <c r="BB15" s="9">
        <v>3</v>
      </c>
      <c r="BC15" s="9">
        <v>3</v>
      </c>
      <c r="BD15" s="9">
        <v>3</v>
      </c>
      <c r="BE15" s="9">
        <v>3</v>
      </c>
      <c r="BF15" s="9">
        <v>3</v>
      </c>
      <c r="BG15" s="9">
        <v>3</v>
      </c>
      <c r="BH15" s="9">
        <v>3</v>
      </c>
      <c r="BI15" s="9">
        <v>3</v>
      </c>
      <c r="BJ15" s="5">
        <f>SUM(Form_Responses[[#This Row],[1.  Pesantren memiliki sarana teknologi komunikasi yang memadai (HP, komputer, dll) ]:[9. Pesantren terus mengembangkan penggunaan teknologi komunikasi untuk kegiatan ekonomi ]])</f>
        <v>28</v>
      </c>
      <c r="BK15" s="167">
        <f>Form_Responses[[#This Row],[TOTAL4]]/9</f>
        <v>3.1111111111111112</v>
      </c>
      <c r="BL15" s="9">
        <v>3</v>
      </c>
      <c r="BM15" s="9">
        <v>3</v>
      </c>
      <c r="BN15" s="9">
        <v>3</v>
      </c>
      <c r="BO15" s="9">
        <f>SUM(Form_Responses[[#This Row],[1. Tingkat pendidikan saya membantu dalam memahami teknik budidaya kelapa sawit yang baik ]:[3. Latar belakang pendidikan saya membantu dalam mengambil keputusan pengelolaan kebun ]])</f>
        <v>9</v>
      </c>
      <c r="BP15" s="167">
        <f>Form_Responses[[#This Row],[TOTAL5]]/3</f>
        <v>3</v>
      </c>
      <c r="BQ15" s="9">
        <v>3</v>
      </c>
      <c r="BR15" s="9">
        <v>4</v>
      </c>
      <c r="BS15" s="9">
        <v>3</v>
      </c>
      <c r="BT15" s="167">
        <f>SUM(Form_Responses[[#This Row],[4. Pengalaman bertani kelapa sawit saya sudah cukup untuk mengelola kebun secara mandiri ]:[6. Pengalaman bertani membuat saya lebih percaya diri dalam menerapkan inovasi baru ]])</f>
        <v>10</v>
      </c>
      <c r="BU15" s="174">
        <f>Form_Responses[[#This Row],[TOTAL6]]/3</f>
        <v>3.3333333333333335</v>
      </c>
      <c r="BV15" s="9">
        <v>2</v>
      </c>
      <c r="BW15" s="9">
        <v>2</v>
      </c>
      <c r="BX15" s="9">
        <f>SUM(Form_Responses[[#This Row],[7. Luas lahan kelapa sawit yang saya kelola sudah mencukupi kebutuhan ekonomi keluarga ]:[8. Luas lahan yang saya kelola memungkinkan untuk meningkatkan produksi kelapa sawit ]])</f>
        <v>4</v>
      </c>
      <c r="BY15" s="167">
        <f>Form_Responses[[#This Row],[TOTAL7]]/2</f>
        <v>2</v>
      </c>
      <c r="BZ15" s="9">
        <v>3</v>
      </c>
      <c r="CA15" s="9">
        <v>3</v>
      </c>
      <c r="CB15" s="9">
        <f>SUM(Form_Responses[[#This Row],[9. Status kepemilikan lahan yang jelas memberikan kepastian dalam berusahatani ]:[10. Kepemilikan lahan secara legal memudahkan dalam mengakses bantuan atau kredit usaha ]])</f>
        <v>6</v>
      </c>
      <c r="CC15" s="167">
        <f>Form_Responses[[#This Row],[TOTAL8]]/2</f>
        <v>3</v>
      </c>
      <c r="CD15" s="9">
        <v>2</v>
      </c>
      <c r="CE15" s="9">
        <v>2</v>
      </c>
      <c r="CF15" s="9">
        <f>SUM(Form_Responses[[#This Row],[11. Pendapatan dari kelapa sawit sudah memenuhi kebutuhan hidup keluarga saya ]:[12. Pendapatan dari kelapa sawit memberikan stabilitas ekonomi bagi keluarga saya ]])</f>
        <v>4</v>
      </c>
      <c r="CG15" s="167">
        <f>Form_Responses[[#This Row],[TOTAL9]]/2</f>
        <v>2</v>
      </c>
      <c r="CH15" s="9">
        <v>2</v>
      </c>
      <c r="CI15" s="9">
        <v>2</v>
      </c>
      <c r="CJ15" s="9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15" s="167">
        <f>Form_Responses[[#This Row],[JUMLAH]]/2</f>
        <v>2</v>
      </c>
      <c r="CL15" s="46">
        <v>2</v>
      </c>
      <c r="CM15" s="9">
        <v>2</v>
      </c>
      <c r="CN15" s="9">
        <f>SUM(Form_Responses[[#This Row],[15. Kondisi jalan menuju kebun kelapa sawit memudahkan proses pengangkutan hasil panen ]:[16. Infrastruktur wilayah (jalan, jembatan, listrik) sudah mendukung aktivitas perkebunan ]])</f>
        <v>4</v>
      </c>
      <c r="CO15" s="9">
        <f>Form_Responses[[#This Row],[JUMLAH2]]/2</f>
        <v>2</v>
      </c>
      <c r="CP15" s="9">
        <v>2</v>
      </c>
      <c r="CQ15" s="9">
        <v>3</v>
      </c>
      <c r="CR15" s="9">
        <v>3</v>
      </c>
      <c r="CS15" s="9">
        <f>SUM(Form_Responses[[#This Row],[17. Saya memiliki akses yang baik untuk menjual hasil panen (TBS) ke pedagang atau pabrik ]:[19. Informasi harga kelapa sawit mudah saya peroleh untuk menentukan waktu penjualan ]])</f>
        <v>8</v>
      </c>
      <c r="CT15" s="167">
        <f>Form_Responses[[#This Row],[JUMLAH3]]/3</f>
        <v>2.6666666666666665</v>
      </c>
      <c r="CU15" s="9">
        <v>3</v>
      </c>
      <c r="CV15" s="9">
        <v>3</v>
      </c>
      <c r="CW15" s="9">
        <v>3</v>
      </c>
      <c r="CX15" s="9">
        <v>3</v>
      </c>
      <c r="CY15" s="9">
        <v>3</v>
      </c>
      <c r="CZ15" s="9">
        <v>3</v>
      </c>
      <c r="DA15" s="9">
        <v>3</v>
      </c>
      <c r="DB15" s="9">
        <v>3</v>
      </c>
      <c r="DC15" s="9">
        <f>SUM(Form_Responses[[#This Row],[1. Petani diberikan kesempatan untuk menyampaikan pendapat dalam kegiatan pesantren ]:[8. Komunikasi dua arah tetap berlangsung meskipun di luar kegiatan formal ]])</f>
        <v>24</v>
      </c>
      <c r="DD15" s="167">
        <f>Form_Responses[[#This Row],[JUMLAH4]]/8</f>
        <v>3</v>
      </c>
      <c r="DE15" s="9">
        <v>3</v>
      </c>
      <c r="DF15" s="9">
        <v>3</v>
      </c>
      <c r="DG15" s="9">
        <v>2</v>
      </c>
      <c r="DH15" s="9">
        <v>3</v>
      </c>
      <c r="DI15" s="9">
        <v>4</v>
      </c>
      <c r="DJ15" s="9">
        <v>3</v>
      </c>
      <c r="DK15" s="9">
        <v>3</v>
      </c>
      <c r="DL15" s="9">
        <v>4</v>
      </c>
      <c r="DM15" s="9">
        <f>SUM(Form_Responses[[#This Row],[1. Kegiatan pesantren bertujuan meningkatkan kemampuan petani dalam mengelola usaha secara mandiri ]:[8. Pesantren mendorong petani untuk berinisiatif mengembangkan usaha secara berkelanjutan ]])</f>
        <v>25</v>
      </c>
      <c r="DN15" s="167">
        <f>Form_Responses[[#This Row],[JUMLAH5]]/8</f>
        <v>3.125</v>
      </c>
      <c r="DO15" s="9">
        <v>4</v>
      </c>
      <c r="DP15" s="9">
        <v>4</v>
      </c>
      <c r="DQ15" s="9">
        <v>3</v>
      </c>
      <c r="DR15" s="9">
        <v>3</v>
      </c>
      <c r="DS15" s="9">
        <v>3</v>
      </c>
      <c r="DT15" s="9">
        <v>3</v>
      </c>
      <c r="DU15" s="9">
        <f>SUM(Form_Responses[[#This Row],[1. Materi pembelajaran yang disampaikan pesantren mudah dipahami oleh petani ]:[6. Setelah mengikuti pembelajaran, kemampuan petani dalam berusaha menjadi lebih baik ]])</f>
        <v>20</v>
      </c>
      <c r="DV15" s="167">
        <f>Form_Responses[[#This Row],[JUMLAH6]]/6</f>
        <v>3.3333333333333335</v>
      </c>
      <c r="DW15" s="9">
        <v>3</v>
      </c>
      <c r="DX15" s="9">
        <v>3</v>
      </c>
      <c r="DY15" s="9">
        <v>4</v>
      </c>
      <c r="DZ15" s="9">
        <v>3</v>
      </c>
      <c r="EA15" s="9">
        <v>3</v>
      </c>
      <c r="EB15" s="9">
        <v>3</v>
      </c>
      <c r="EC15" s="9">
        <f>SUM(Form_Responses[[#This Row],[1. Petani dilibatkan dalam perencanaan kegiatan yang dilakukan bersama pesantren ]:[6. Rencana kegiatan yang disusun bersama sesuai dengan kebutuhan petani ]])</f>
        <v>19</v>
      </c>
      <c r="ED15" s="167">
        <f>Form_Responses[[#This Row],[JUMLAH7]]/6</f>
        <v>3.1666666666666665</v>
      </c>
      <c r="EE15" s="9">
        <v>3</v>
      </c>
      <c r="EF15" s="9">
        <v>3</v>
      </c>
      <c r="EG15" s="9">
        <v>3</v>
      </c>
      <c r="EH15" s="9">
        <v>3</v>
      </c>
      <c r="EI15" s="9">
        <v>3</v>
      </c>
      <c r="EJ15" s="9">
        <v>3</v>
      </c>
      <c r="EK15" s="9">
        <f>SUM(Form_Responses[[#This Row],[1. Petani dilibatkan dalam proses evaluasi kegiatan yang dilakukan bersama pesantren ]:[6. Hasil evaluasi digunakan untuk memperbaiki kegiatan pesantren selanjutnya ]])</f>
        <v>18</v>
      </c>
      <c r="EL15" s="183">
        <f>Form_Responses[[#This Row],[JUMLAH8]]/6</f>
        <v>3</v>
      </c>
      <c r="EM15" s="9">
        <v>4</v>
      </c>
      <c r="EN15" s="9">
        <v>3</v>
      </c>
      <c r="EO15" s="9">
        <v>3</v>
      </c>
      <c r="EP15" s="9">
        <v>3</v>
      </c>
      <c r="EQ15" s="9">
        <v>3</v>
      </c>
      <c r="ER15" s="9">
        <f>SUM(Form_Responses[[#This Row],[1. Saya mudah mengakses pesantren untuk keperluan konsultasi atau diskusi usaha ]:[5. Waktu layanan pesantren sesuai dengan kebutuhan petani ]])</f>
        <v>16</v>
      </c>
      <c r="ES15" s="167">
        <f>Form_Responses[[#This Row],[JUMLAH9]]/5</f>
        <v>3.2</v>
      </c>
      <c r="ET15" s="9">
        <v>3</v>
      </c>
      <c r="EU15" s="9">
        <v>2</v>
      </c>
      <c r="EV15" s="9">
        <v>3</v>
      </c>
      <c r="EW15" s="9">
        <v>4</v>
      </c>
      <c r="EX15" s="9">
        <v>4</v>
      </c>
      <c r="EY15" s="9">
        <f>SUM(Form_Responses[[#This Row],[1. Saya sering berinteraksi dengan pihak pesantren terkait usaha kelapa sawit ]:[5. Interaksi antara pesantren dan petani tidak hanya terjadi pada kegiatan tertentu saja ]])</f>
        <v>16</v>
      </c>
      <c r="EZ15" s="167">
        <f>Form_Responses[[#This Row],[JUMLAH10]]/5</f>
        <v>3.2</v>
      </c>
      <c r="FA15" s="9">
        <v>3</v>
      </c>
      <c r="FB15" s="9">
        <v>3</v>
      </c>
      <c r="FC15" s="9">
        <v>3</v>
      </c>
      <c r="FD15" s="9">
        <v>4</v>
      </c>
      <c r="FE15" s="9">
        <v>4</v>
      </c>
      <c r="FF15" s="9">
        <v>3</v>
      </c>
      <c r="FG15" s="9">
        <f>SUM(Form_Responses[[#This Row],[1. Inovasi yang diperkenalkan pesantren sesuai dengan kebutuhan petani kelapa sawit ]:[6. Inovasi yang diperkenalkan pesantren membantu meningkatkan kinerja usaha petani ]])</f>
        <v>20</v>
      </c>
      <c r="FH15" s="167">
        <f>Form_Responses[[#This Row],[JUMLAH11]]/6</f>
        <v>3.3333333333333335</v>
      </c>
      <c r="FI15" s="9">
        <v>3</v>
      </c>
      <c r="FJ15" s="9">
        <v>3</v>
      </c>
      <c r="FK15" s="9">
        <v>2</v>
      </c>
      <c r="FL15" s="9">
        <v>2</v>
      </c>
      <c r="FM15" s="9">
        <v>3</v>
      </c>
      <c r="FN15" s="9">
        <f>SUM(Form_Responses[[#This Row],[1. Pesantren menyediakan saluran komunikasi yang jelas untuk berinteraksi dengan petani ]:[5. Informasi dari pesantren dapat diterima petani melalui saluran komunikasi yang tersedia ]])</f>
        <v>13</v>
      </c>
      <c r="FO15" s="167">
        <f>Form_Responses[[#This Row],[JUMLAH12]]/5</f>
        <v>2.6</v>
      </c>
      <c r="FP15" s="9">
        <v>2</v>
      </c>
      <c r="FQ15" s="9">
        <v>3</v>
      </c>
      <c r="FR15" s="9">
        <v>4</v>
      </c>
      <c r="FS15" s="9">
        <v>2</v>
      </c>
      <c r="FT15" s="9">
        <v>3</v>
      </c>
      <c r="FU15" s="9">
        <v>2</v>
      </c>
      <c r="FV15" s="9">
        <f>SUM(Form_Responses[[#This Row],[1. Pesantren menjadi rujukan utama bagi petani dalam pengembangan usaha kelapa sawit ]:[6. Pesantren berperan penting dalam mendorong pengembangan usaha petani secara mandiri ]])</f>
        <v>16</v>
      </c>
      <c r="FW15" s="167">
        <f>Form_Responses[[#This Row],[JUMLAH13]]/6</f>
        <v>2.6666666666666665</v>
      </c>
      <c r="FX15" s="9">
        <v>3</v>
      </c>
      <c r="FY15" s="9">
        <v>2</v>
      </c>
      <c r="FZ15" s="9">
        <v>3</v>
      </c>
      <c r="GA15" s="9">
        <v>3</v>
      </c>
      <c r="GB15" s="9">
        <v>3</v>
      </c>
      <c r="GC15" s="9">
        <v>3</v>
      </c>
      <c r="GD15" s="9">
        <f>SUM(Form_Responses[[#This Row],[1. Saya mampu mengambil keputusan usaha kelapa sawit secara mandiri ]:[6. Saya mampu merencanakan pengembangan usaha kelapa sawit secara mandiri ]])</f>
        <v>17</v>
      </c>
      <c r="GE15" s="167">
        <f>Form_Responses[[#This Row],[JUMLAH14]]/6</f>
        <v>2.8333333333333335</v>
      </c>
      <c r="GF15" s="9" t="s">
        <v>248</v>
      </c>
      <c r="GG15" s="9" t="s">
        <v>205</v>
      </c>
      <c r="GH15" s="9" t="s">
        <v>206</v>
      </c>
      <c r="GI15" s="9" t="s">
        <v>243</v>
      </c>
      <c r="GJ15" s="9" t="s">
        <v>166</v>
      </c>
      <c r="GK15" s="9" t="s">
        <v>190</v>
      </c>
      <c r="GL15" s="9" t="s">
        <v>191</v>
      </c>
      <c r="GM15" s="9" t="s">
        <v>195</v>
      </c>
    </row>
    <row r="16" spans="1:195" s="2" customFormat="1" ht="22.5" customHeight="1" x14ac:dyDescent="0.35">
      <c r="A16" s="29">
        <v>14</v>
      </c>
      <c r="B16" s="9" t="s">
        <v>249</v>
      </c>
      <c r="C16" s="8">
        <v>82389552656</v>
      </c>
      <c r="D16" s="9" t="s">
        <v>146</v>
      </c>
      <c r="E16" s="9" t="s">
        <v>184</v>
      </c>
      <c r="F16" s="1">
        <v>48</v>
      </c>
      <c r="G16" s="1">
        <v>5</v>
      </c>
      <c r="H16" s="9" t="s">
        <v>157</v>
      </c>
      <c r="I16" s="9" t="s">
        <v>172</v>
      </c>
      <c r="J16" s="127">
        <v>5000000</v>
      </c>
      <c r="K16" s="7">
        <v>4000000</v>
      </c>
      <c r="L16" s="9" t="s">
        <v>250</v>
      </c>
      <c r="M16" s="9" t="s">
        <v>147</v>
      </c>
      <c r="N16" s="1">
        <v>870</v>
      </c>
      <c r="O16" s="9" t="s">
        <v>251</v>
      </c>
      <c r="P16" s="1">
        <v>10</v>
      </c>
      <c r="Q16" s="9" t="s">
        <v>175</v>
      </c>
      <c r="R16" s="9">
        <v>3</v>
      </c>
      <c r="S16" s="9">
        <v>3</v>
      </c>
      <c r="T16" s="9">
        <v>3</v>
      </c>
      <c r="U16" s="9">
        <v>3</v>
      </c>
      <c r="V16" s="9">
        <v>3</v>
      </c>
      <c r="W16" s="9">
        <v>3</v>
      </c>
      <c r="X16" s="9">
        <v>3</v>
      </c>
      <c r="Y16" s="9">
        <v>3</v>
      </c>
      <c r="Z16" s="9">
        <v>3</v>
      </c>
      <c r="AA16" s="9">
        <v>3</v>
      </c>
      <c r="AB16" s="88">
        <f>SUM(Form_Responses[[#This Row],[1. Pesantren mengintegrasikan pendidikan keagamaan dengan pendidikan formal/umum ]:[10. Unit usaha pesantren berkontribusi dalam mendukung kegiatan pendidikan dan pemberdayaan ]])</f>
        <v>30</v>
      </c>
      <c r="AC16" s="150">
        <f>Form_Responses[[#This Row],[TOTAL]]/10</f>
        <v>3</v>
      </c>
      <c r="AD16" s="9">
        <v>3</v>
      </c>
      <c r="AE16" s="9">
        <v>4</v>
      </c>
      <c r="AF16" s="9">
        <v>3</v>
      </c>
      <c r="AG16" s="9">
        <v>3</v>
      </c>
      <c r="AH16" s="9">
        <v>3</v>
      </c>
      <c r="AI16" s="9">
        <v>3</v>
      </c>
      <c r="AJ16" s="9">
        <v>4</v>
      </c>
      <c r="AK16" s="9">
        <v>3</v>
      </c>
      <c r="AL16" s="9">
        <v>3</v>
      </c>
      <c r="AM16" s="9">
        <f>SUM(Form_Responses[[#This Row],[1. Pesantren memiliki program pemberdayaan ekonomi yang dirancang secara jelas ]:[9. Program pemberdayaan ekonomi pesantren memberikan manfaat nyata bagi usaha petani ]])</f>
        <v>29</v>
      </c>
      <c r="AN16" s="165">
        <f>Form_Responses[[#This Row],[TOTAL2]]/9</f>
        <v>3.2222222222222223</v>
      </c>
      <c r="AO16" s="9">
        <v>3</v>
      </c>
      <c r="AP16" s="9">
        <v>3</v>
      </c>
      <c r="AQ16" s="9">
        <v>3</v>
      </c>
      <c r="AR16" s="9">
        <v>3</v>
      </c>
      <c r="AS16" s="9">
        <v>3</v>
      </c>
      <c r="AT16" s="9">
        <v>3</v>
      </c>
      <c r="AU16" s="9">
        <v>3</v>
      </c>
      <c r="AV16" s="9">
        <v>3</v>
      </c>
      <c r="AW16" s="9">
        <v>3</v>
      </c>
      <c r="AX16" s="9">
        <v>4</v>
      </c>
      <c r="AY16" s="9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40</v>
      </c>
      <c r="AZ16" s="167">
        <f>Form_Responses[[#This Row],[TOTAL3]]/10</f>
        <v>4</v>
      </c>
      <c r="BA16" s="9">
        <v>3</v>
      </c>
      <c r="BB16" s="9">
        <v>3</v>
      </c>
      <c r="BC16" s="9">
        <v>3</v>
      </c>
      <c r="BD16" s="9">
        <v>4</v>
      </c>
      <c r="BE16" s="9">
        <v>3</v>
      </c>
      <c r="BF16" s="9">
        <v>3</v>
      </c>
      <c r="BG16" s="9">
        <v>3</v>
      </c>
      <c r="BH16" s="9">
        <v>3</v>
      </c>
      <c r="BI16" s="9">
        <v>3</v>
      </c>
      <c r="BJ16" s="5">
        <f>SUM(Form_Responses[[#This Row],[1.  Pesantren memiliki sarana teknologi komunikasi yang memadai (HP, komputer, dll) ]:[9. Pesantren terus mengembangkan penggunaan teknologi komunikasi untuk kegiatan ekonomi ]])</f>
        <v>28</v>
      </c>
      <c r="BK16" s="167">
        <f>Form_Responses[[#This Row],[TOTAL4]]/9</f>
        <v>3.1111111111111112</v>
      </c>
      <c r="BL16" s="9">
        <v>3</v>
      </c>
      <c r="BM16" s="9">
        <v>4</v>
      </c>
      <c r="BN16" s="9">
        <v>3</v>
      </c>
      <c r="BO16" s="9">
        <f>SUM(Form_Responses[[#This Row],[1. Tingkat pendidikan saya membantu dalam memahami teknik budidaya kelapa sawit yang baik ]:[3. Latar belakang pendidikan saya membantu dalam mengambil keputusan pengelolaan kebun ]])</f>
        <v>10</v>
      </c>
      <c r="BP16" s="167">
        <f>Form_Responses[[#This Row],[TOTAL5]]/3</f>
        <v>3.3333333333333335</v>
      </c>
      <c r="BQ16" s="9">
        <v>3</v>
      </c>
      <c r="BR16" s="9">
        <v>3</v>
      </c>
      <c r="BS16" s="9">
        <v>3</v>
      </c>
      <c r="BT16" s="167">
        <f>SUM(Form_Responses[[#This Row],[4. Pengalaman bertani kelapa sawit saya sudah cukup untuk mengelola kebun secara mandiri ]:[6. Pengalaman bertani membuat saya lebih percaya diri dalam menerapkan inovasi baru ]])</f>
        <v>9</v>
      </c>
      <c r="BU16" s="174">
        <f>Form_Responses[[#This Row],[TOTAL6]]/3</f>
        <v>3</v>
      </c>
      <c r="BV16" s="9">
        <v>2</v>
      </c>
      <c r="BW16" s="9">
        <v>2</v>
      </c>
      <c r="BX16" s="9">
        <f>SUM(Form_Responses[[#This Row],[7. Luas lahan kelapa sawit yang saya kelola sudah mencukupi kebutuhan ekonomi keluarga ]:[8. Luas lahan yang saya kelola memungkinkan untuk meningkatkan produksi kelapa sawit ]])</f>
        <v>4</v>
      </c>
      <c r="BY16" s="167">
        <f>Form_Responses[[#This Row],[TOTAL7]]/2</f>
        <v>2</v>
      </c>
      <c r="BZ16" s="9">
        <v>4</v>
      </c>
      <c r="CA16" s="9">
        <v>4</v>
      </c>
      <c r="CB16" s="9">
        <f>SUM(Form_Responses[[#This Row],[9. Status kepemilikan lahan yang jelas memberikan kepastian dalam berusahatani ]:[10. Kepemilikan lahan secara legal memudahkan dalam mengakses bantuan atau kredit usaha ]])</f>
        <v>8</v>
      </c>
      <c r="CC16" s="167">
        <f>Form_Responses[[#This Row],[TOTAL8]]/2</f>
        <v>4</v>
      </c>
      <c r="CD16" s="9">
        <v>2</v>
      </c>
      <c r="CE16" s="9">
        <v>2</v>
      </c>
      <c r="CF16" s="9">
        <f>SUM(Form_Responses[[#This Row],[11. Pendapatan dari kelapa sawit sudah memenuhi kebutuhan hidup keluarga saya ]:[12. Pendapatan dari kelapa sawit memberikan stabilitas ekonomi bagi keluarga saya ]])</f>
        <v>4</v>
      </c>
      <c r="CG16" s="167">
        <f>Form_Responses[[#This Row],[TOTAL9]]/2</f>
        <v>2</v>
      </c>
      <c r="CH16" s="9">
        <v>2</v>
      </c>
      <c r="CI16" s="9">
        <v>2</v>
      </c>
      <c r="CJ16" s="9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16" s="167">
        <f>Form_Responses[[#This Row],[JUMLAH]]/2</f>
        <v>2</v>
      </c>
      <c r="CL16" s="46">
        <v>2</v>
      </c>
      <c r="CM16" s="9">
        <v>2</v>
      </c>
      <c r="CN16" s="9">
        <f>SUM(Form_Responses[[#This Row],[15. Kondisi jalan menuju kebun kelapa sawit memudahkan proses pengangkutan hasil panen ]:[16. Infrastruktur wilayah (jalan, jembatan, listrik) sudah mendukung aktivitas perkebunan ]])</f>
        <v>4</v>
      </c>
      <c r="CO16" s="9">
        <f>Form_Responses[[#This Row],[JUMLAH2]]/2</f>
        <v>2</v>
      </c>
      <c r="CP16" s="9">
        <v>2</v>
      </c>
      <c r="CQ16" s="9">
        <v>3</v>
      </c>
      <c r="CR16" s="9">
        <v>4</v>
      </c>
      <c r="CS16" s="9">
        <f>SUM(Form_Responses[[#This Row],[17. Saya memiliki akses yang baik untuk menjual hasil panen (TBS) ke pedagang atau pabrik ]:[19. Informasi harga kelapa sawit mudah saya peroleh untuk menentukan waktu penjualan ]])</f>
        <v>9</v>
      </c>
      <c r="CT16" s="167">
        <f>Form_Responses[[#This Row],[JUMLAH3]]/3</f>
        <v>3</v>
      </c>
      <c r="CU16" s="9">
        <v>3</v>
      </c>
      <c r="CV16" s="9">
        <v>3</v>
      </c>
      <c r="CW16" s="9">
        <v>3</v>
      </c>
      <c r="CX16" s="9">
        <v>3</v>
      </c>
      <c r="CY16" s="9">
        <v>3</v>
      </c>
      <c r="CZ16" s="9">
        <v>3</v>
      </c>
      <c r="DA16" s="9">
        <v>3</v>
      </c>
      <c r="DB16" s="9">
        <v>3</v>
      </c>
      <c r="DC16" s="9">
        <f>SUM(Form_Responses[[#This Row],[1. Petani diberikan kesempatan untuk menyampaikan pendapat dalam kegiatan pesantren ]:[8. Komunikasi dua arah tetap berlangsung meskipun di luar kegiatan formal ]])</f>
        <v>24</v>
      </c>
      <c r="DD16" s="167">
        <f>Form_Responses[[#This Row],[JUMLAH4]]/8</f>
        <v>3</v>
      </c>
      <c r="DE16" s="9">
        <v>3</v>
      </c>
      <c r="DF16" s="9">
        <v>3</v>
      </c>
      <c r="DG16" s="9">
        <v>2</v>
      </c>
      <c r="DH16" s="9">
        <v>3</v>
      </c>
      <c r="DI16" s="9">
        <v>4</v>
      </c>
      <c r="DJ16" s="9">
        <v>3</v>
      </c>
      <c r="DK16" s="9">
        <v>3</v>
      </c>
      <c r="DL16" s="9">
        <v>3</v>
      </c>
      <c r="DM16" s="9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16" s="167">
        <f>Form_Responses[[#This Row],[JUMLAH5]]/8</f>
        <v>3</v>
      </c>
      <c r="DO16" s="9">
        <v>3</v>
      </c>
      <c r="DP16" s="9">
        <v>3</v>
      </c>
      <c r="DQ16" s="9">
        <v>3</v>
      </c>
      <c r="DR16" s="9">
        <v>3</v>
      </c>
      <c r="DS16" s="9">
        <v>3</v>
      </c>
      <c r="DT16" s="9">
        <v>3</v>
      </c>
      <c r="DU16" s="9">
        <f>SUM(Form_Responses[[#This Row],[1. Materi pembelajaran yang disampaikan pesantren mudah dipahami oleh petani ]:[6. Setelah mengikuti pembelajaran, kemampuan petani dalam berusaha menjadi lebih baik ]])</f>
        <v>18</v>
      </c>
      <c r="DV16" s="167">
        <f>Form_Responses[[#This Row],[JUMLAH6]]/6</f>
        <v>3</v>
      </c>
      <c r="DW16" s="9">
        <v>3</v>
      </c>
      <c r="DX16" s="9">
        <v>3</v>
      </c>
      <c r="DY16" s="9">
        <v>3</v>
      </c>
      <c r="DZ16" s="9">
        <v>3</v>
      </c>
      <c r="EA16" s="9">
        <v>3</v>
      </c>
      <c r="EB16" s="9">
        <v>3</v>
      </c>
      <c r="EC16" s="9">
        <f>SUM(Form_Responses[[#This Row],[1. Petani dilibatkan dalam perencanaan kegiatan yang dilakukan bersama pesantren ]:[6. Rencana kegiatan yang disusun bersama sesuai dengan kebutuhan petani ]])</f>
        <v>18</v>
      </c>
      <c r="ED16" s="167">
        <f>Form_Responses[[#This Row],[JUMLAH7]]/6</f>
        <v>3</v>
      </c>
      <c r="EE16" s="9">
        <v>4</v>
      </c>
      <c r="EF16" s="9">
        <v>3</v>
      </c>
      <c r="EG16" s="9">
        <v>3</v>
      </c>
      <c r="EH16" s="9">
        <v>3</v>
      </c>
      <c r="EI16" s="9">
        <v>3</v>
      </c>
      <c r="EJ16" s="9">
        <v>3</v>
      </c>
      <c r="EK16" s="9">
        <f>SUM(Form_Responses[[#This Row],[1. Petani dilibatkan dalam proses evaluasi kegiatan yang dilakukan bersama pesantren ]:[6. Hasil evaluasi digunakan untuk memperbaiki kegiatan pesantren selanjutnya ]])</f>
        <v>19</v>
      </c>
      <c r="EL16" s="183">
        <f>Form_Responses[[#This Row],[JUMLAH8]]/6</f>
        <v>3.1666666666666665</v>
      </c>
      <c r="EM16" s="9">
        <v>3</v>
      </c>
      <c r="EN16" s="9">
        <v>3</v>
      </c>
      <c r="EO16" s="9">
        <v>3</v>
      </c>
      <c r="EP16" s="9">
        <v>4</v>
      </c>
      <c r="EQ16" s="9">
        <v>3</v>
      </c>
      <c r="ER16" s="9">
        <f>SUM(Form_Responses[[#This Row],[1. Saya mudah mengakses pesantren untuk keperluan konsultasi atau diskusi usaha ]:[5. Waktu layanan pesantren sesuai dengan kebutuhan petani ]])</f>
        <v>16</v>
      </c>
      <c r="ES16" s="167">
        <f>Form_Responses[[#This Row],[JUMLAH9]]/5</f>
        <v>3.2</v>
      </c>
      <c r="ET16" s="9">
        <v>3</v>
      </c>
      <c r="EU16" s="9">
        <v>2</v>
      </c>
      <c r="EV16" s="9">
        <v>3</v>
      </c>
      <c r="EW16" s="9">
        <v>3</v>
      </c>
      <c r="EX16" s="9">
        <v>3</v>
      </c>
      <c r="EY16" s="9">
        <f>SUM(Form_Responses[[#This Row],[1. Saya sering berinteraksi dengan pihak pesantren terkait usaha kelapa sawit ]:[5. Interaksi antara pesantren dan petani tidak hanya terjadi pada kegiatan tertentu saja ]])</f>
        <v>14</v>
      </c>
      <c r="EZ16" s="167">
        <f>Form_Responses[[#This Row],[JUMLAH10]]/5</f>
        <v>2.8</v>
      </c>
      <c r="FA16" s="9">
        <v>3</v>
      </c>
      <c r="FB16" s="9">
        <v>3</v>
      </c>
      <c r="FC16" s="9">
        <v>3</v>
      </c>
      <c r="FD16" s="9">
        <v>3</v>
      </c>
      <c r="FE16" s="9">
        <v>3</v>
      </c>
      <c r="FF16" s="9">
        <v>3</v>
      </c>
      <c r="FG16" s="9">
        <f>SUM(Form_Responses[[#This Row],[1. Inovasi yang diperkenalkan pesantren sesuai dengan kebutuhan petani kelapa sawit ]:[6. Inovasi yang diperkenalkan pesantren membantu meningkatkan kinerja usaha petani ]])</f>
        <v>18</v>
      </c>
      <c r="FH16" s="167">
        <f>Form_Responses[[#This Row],[JUMLAH11]]/6</f>
        <v>3</v>
      </c>
      <c r="FI16" s="9">
        <v>3</v>
      </c>
      <c r="FJ16" s="9">
        <v>3</v>
      </c>
      <c r="FK16" s="9">
        <v>2</v>
      </c>
      <c r="FL16" s="9">
        <v>2</v>
      </c>
      <c r="FM16" s="9">
        <v>4</v>
      </c>
      <c r="FN16" s="9">
        <f>SUM(Form_Responses[[#This Row],[1. Pesantren menyediakan saluran komunikasi yang jelas untuk berinteraksi dengan petani ]:[5. Informasi dari pesantren dapat diterima petani melalui saluran komunikasi yang tersedia ]])</f>
        <v>14</v>
      </c>
      <c r="FO16" s="167">
        <f>Form_Responses[[#This Row],[JUMLAH12]]/5</f>
        <v>2.8</v>
      </c>
      <c r="FP16" s="9">
        <v>1</v>
      </c>
      <c r="FQ16" s="9">
        <v>3</v>
      </c>
      <c r="FR16" s="9">
        <v>3</v>
      </c>
      <c r="FS16" s="9">
        <v>2</v>
      </c>
      <c r="FT16" s="9">
        <v>3</v>
      </c>
      <c r="FU16" s="9">
        <v>2</v>
      </c>
      <c r="FV16" s="9">
        <f>SUM(Form_Responses[[#This Row],[1. Pesantren menjadi rujukan utama bagi petani dalam pengembangan usaha kelapa sawit ]:[6. Pesantren berperan penting dalam mendorong pengembangan usaha petani secara mandiri ]])</f>
        <v>14</v>
      </c>
      <c r="FW16" s="167">
        <f>Form_Responses[[#This Row],[JUMLAH13]]/6</f>
        <v>2.3333333333333335</v>
      </c>
      <c r="FX16" s="9">
        <v>3</v>
      </c>
      <c r="FY16" s="9">
        <v>2</v>
      </c>
      <c r="FZ16" s="9">
        <v>4</v>
      </c>
      <c r="GA16" s="9">
        <v>3</v>
      </c>
      <c r="GB16" s="9">
        <v>3</v>
      </c>
      <c r="GC16" s="9">
        <v>3</v>
      </c>
      <c r="GD16" s="9">
        <f>SUM(Form_Responses[[#This Row],[1. Saya mampu mengambil keputusan usaha kelapa sawit secara mandiri ]:[6. Saya mampu merencanakan pengembangan usaha kelapa sawit secara mandiri ]])</f>
        <v>18</v>
      </c>
      <c r="GE16" s="167">
        <f>Form_Responses[[#This Row],[JUMLAH14]]/6</f>
        <v>3</v>
      </c>
      <c r="GF16" s="9" t="s">
        <v>252</v>
      </c>
      <c r="GG16" s="9" t="s">
        <v>245</v>
      </c>
      <c r="GH16" s="9" t="s">
        <v>206</v>
      </c>
      <c r="GI16" s="9" t="s">
        <v>238</v>
      </c>
      <c r="GJ16" s="9" t="s">
        <v>166</v>
      </c>
      <c r="GK16" s="9" t="s">
        <v>190</v>
      </c>
      <c r="GL16" s="9" t="s">
        <v>191</v>
      </c>
      <c r="GM16" s="9" t="s">
        <v>195</v>
      </c>
    </row>
    <row r="17" spans="1:195" s="2" customFormat="1" ht="22.5" customHeight="1" x14ac:dyDescent="0.35">
      <c r="A17" s="29">
        <v>15</v>
      </c>
      <c r="B17" s="9" t="s">
        <v>253</v>
      </c>
      <c r="C17" s="8">
        <v>81268740561</v>
      </c>
      <c r="D17" s="9" t="s">
        <v>146</v>
      </c>
      <c r="E17" s="9" t="s">
        <v>254</v>
      </c>
      <c r="F17" s="1">
        <v>56</v>
      </c>
      <c r="G17" s="1">
        <v>5</v>
      </c>
      <c r="H17" s="9" t="s">
        <v>157</v>
      </c>
      <c r="I17" s="9" t="s">
        <v>210</v>
      </c>
      <c r="J17" s="127">
        <v>4000000</v>
      </c>
      <c r="K17" s="7">
        <v>3500000</v>
      </c>
      <c r="L17" s="9" t="s">
        <v>255</v>
      </c>
      <c r="M17" s="9" t="s">
        <v>147</v>
      </c>
      <c r="N17" s="1">
        <v>390</v>
      </c>
      <c r="O17" s="9" t="s">
        <v>226</v>
      </c>
      <c r="P17" s="1">
        <v>10</v>
      </c>
      <c r="Q17" s="9" t="s">
        <v>175</v>
      </c>
      <c r="R17" s="9">
        <v>3</v>
      </c>
      <c r="S17" s="9">
        <v>3</v>
      </c>
      <c r="T17" s="9">
        <v>4</v>
      </c>
      <c r="U17" s="9">
        <v>3</v>
      </c>
      <c r="V17" s="9">
        <v>3</v>
      </c>
      <c r="W17" s="9">
        <v>3</v>
      </c>
      <c r="X17" s="9">
        <v>4</v>
      </c>
      <c r="Y17" s="9">
        <v>3</v>
      </c>
      <c r="Z17" s="9">
        <v>3</v>
      </c>
      <c r="AA17" s="9">
        <v>3</v>
      </c>
      <c r="AB17" s="88">
        <f>SUM(Form_Responses[[#This Row],[1. Pesantren mengintegrasikan pendidikan keagamaan dengan pendidikan formal/umum ]:[10. Unit usaha pesantren berkontribusi dalam mendukung kegiatan pendidikan dan pemberdayaan ]])</f>
        <v>32</v>
      </c>
      <c r="AC17" s="150">
        <f>Form_Responses[[#This Row],[TOTAL]]/10</f>
        <v>3.2</v>
      </c>
      <c r="AD17" s="9">
        <v>3</v>
      </c>
      <c r="AE17" s="9">
        <v>3</v>
      </c>
      <c r="AF17" s="9">
        <v>3</v>
      </c>
      <c r="AG17" s="9">
        <v>4</v>
      </c>
      <c r="AH17" s="9">
        <v>3</v>
      </c>
      <c r="AI17" s="9">
        <v>3</v>
      </c>
      <c r="AJ17" s="9">
        <v>4</v>
      </c>
      <c r="AK17" s="9">
        <v>3</v>
      </c>
      <c r="AL17" s="9">
        <v>3</v>
      </c>
      <c r="AM17" s="9">
        <f>SUM(Form_Responses[[#This Row],[1. Pesantren memiliki program pemberdayaan ekonomi yang dirancang secara jelas ]:[9. Program pemberdayaan ekonomi pesantren memberikan manfaat nyata bagi usaha petani ]])</f>
        <v>29</v>
      </c>
      <c r="AN17" s="165">
        <f>Form_Responses[[#This Row],[TOTAL2]]/9</f>
        <v>3.2222222222222223</v>
      </c>
      <c r="AO17" s="9">
        <v>3</v>
      </c>
      <c r="AP17" s="9">
        <v>4</v>
      </c>
      <c r="AQ17" s="9">
        <v>3</v>
      </c>
      <c r="AR17" s="9">
        <v>4</v>
      </c>
      <c r="AS17" s="9">
        <v>3</v>
      </c>
      <c r="AT17" s="9">
        <v>3</v>
      </c>
      <c r="AU17" s="9">
        <v>3</v>
      </c>
      <c r="AV17" s="9">
        <v>3</v>
      </c>
      <c r="AW17" s="9">
        <v>3</v>
      </c>
      <c r="AX17" s="9">
        <v>4</v>
      </c>
      <c r="AY17" s="9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42</v>
      </c>
      <c r="AZ17" s="167">
        <f>Form_Responses[[#This Row],[TOTAL3]]/10</f>
        <v>4.2</v>
      </c>
      <c r="BA17" s="9">
        <v>3</v>
      </c>
      <c r="BB17" s="9">
        <v>3</v>
      </c>
      <c r="BC17" s="9">
        <v>4</v>
      </c>
      <c r="BD17" s="9">
        <v>3</v>
      </c>
      <c r="BE17" s="9">
        <v>3</v>
      </c>
      <c r="BF17" s="9">
        <v>3</v>
      </c>
      <c r="BG17" s="9">
        <v>3</v>
      </c>
      <c r="BH17" s="9">
        <v>3</v>
      </c>
      <c r="BI17" s="9">
        <v>3</v>
      </c>
      <c r="BJ17" s="5">
        <f>SUM(Form_Responses[[#This Row],[1.  Pesantren memiliki sarana teknologi komunikasi yang memadai (HP, komputer, dll) ]:[9. Pesantren terus mengembangkan penggunaan teknologi komunikasi untuk kegiatan ekonomi ]])</f>
        <v>28</v>
      </c>
      <c r="BK17" s="167">
        <f>Form_Responses[[#This Row],[TOTAL4]]/9</f>
        <v>3.1111111111111112</v>
      </c>
      <c r="BL17" s="9">
        <v>3</v>
      </c>
      <c r="BM17" s="9">
        <v>3</v>
      </c>
      <c r="BN17" s="9">
        <v>3</v>
      </c>
      <c r="BO17" s="9">
        <f>SUM(Form_Responses[[#This Row],[1. Tingkat pendidikan saya membantu dalam memahami teknik budidaya kelapa sawit yang baik ]:[3. Latar belakang pendidikan saya membantu dalam mengambil keputusan pengelolaan kebun ]])</f>
        <v>9</v>
      </c>
      <c r="BP17" s="167">
        <f>Form_Responses[[#This Row],[TOTAL5]]/3</f>
        <v>3</v>
      </c>
      <c r="BQ17" s="9">
        <v>3</v>
      </c>
      <c r="BR17" s="9">
        <v>4</v>
      </c>
      <c r="BS17" s="9">
        <v>3</v>
      </c>
      <c r="BT17" s="167">
        <f>SUM(Form_Responses[[#This Row],[4. Pengalaman bertani kelapa sawit saya sudah cukup untuk mengelola kebun secara mandiri ]:[6. Pengalaman bertani membuat saya lebih percaya diri dalam menerapkan inovasi baru ]])</f>
        <v>10</v>
      </c>
      <c r="BU17" s="174">
        <f>Form_Responses[[#This Row],[TOTAL6]]/3</f>
        <v>3.3333333333333335</v>
      </c>
      <c r="BV17" s="9">
        <v>2</v>
      </c>
      <c r="BW17" s="9">
        <v>2</v>
      </c>
      <c r="BX17" s="9">
        <f>SUM(Form_Responses[[#This Row],[7. Luas lahan kelapa sawit yang saya kelola sudah mencukupi kebutuhan ekonomi keluarga ]:[8. Luas lahan yang saya kelola memungkinkan untuk meningkatkan produksi kelapa sawit ]])</f>
        <v>4</v>
      </c>
      <c r="BY17" s="167">
        <f>Form_Responses[[#This Row],[TOTAL7]]/2</f>
        <v>2</v>
      </c>
      <c r="BZ17" s="9">
        <v>3</v>
      </c>
      <c r="CA17" s="9">
        <v>3</v>
      </c>
      <c r="CB17" s="9">
        <f>SUM(Form_Responses[[#This Row],[9. Status kepemilikan lahan yang jelas memberikan kepastian dalam berusahatani ]:[10. Kepemilikan lahan secara legal memudahkan dalam mengakses bantuan atau kredit usaha ]])</f>
        <v>6</v>
      </c>
      <c r="CC17" s="167">
        <f>Form_Responses[[#This Row],[TOTAL8]]/2</f>
        <v>3</v>
      </c>
      <c r="CD17" s="9">
        <v>2</v>
      </c>
      <c r="CE17" s="9">
        <v>2</v>
      </c>
      <c r="CF17" s="9">
        <f>SUM(Form_Responses[[#This Row],[11. Pendapatan dari kelapa sawit sudah memenuhi kebutuhan hidup keluarga saya ]:[12. Pendapatan dari kelapa sawit memberikan stabilitas ekonomi bagi keluarga saya ]])</f>
        <v>4</v>
      </c>
      <c r="CG17" s="167">
        <f>Form_Responses[[#This Row],[TOTAL9]]/2</f>
        <v>2</v>
      </c>
      <c r="CH17" s="9">
        <v>2</v>
      </c>
      <c r="CI17" s="9">
        <v>2</v>
      </c>
      <c r="CJ17" s="9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17" s="167">
        <f>Form_Responses[[#This Row],[JUMLAH]]/2</f>
        <v>2</v>
      </c>
      <c r="CL17" s="46">
        <v>2</v>
      </c>
      <c r="CM17" s="9">
        <v>2</v>
      </c>
      <c r="CN17" s="9">
        <f>SUM(Form_Responses[[#This Row],[15. Kondisi jalan menuju kebun kelapa sawit memudahkan proses pengangkutan hasil panen ]:[16. Infrastruktur wilayah (jalan, jembatan, listrik) sudah mendukung aktivitas perkebunan ]])</f>
        <v>4</v>
      </c>
      <c r="CO17" s="9">
        <f>Form_Responses[[#This Row],[JUMLAH2]]/2</f>
        <v>2</v>
      </c>
      <c r="CP17" s="9">
        <v>2</v>
      </c>
      <c r="CQ17" s="9">
        <v>3</v>
      </c>
      <c r="CR17" s="9">
        <v>3</v>
      </c>
      <c r="CS17" s="9">
        <f>SUM(Form_Responses[[#This Row],[17. Saya memiliki akses yang baik untuk menjual hasil panen (TBS) ke pedagang atau pabrik ]:[19. Informasi harga kelapa sawit mudah saya peroleh untuk menentukan waktu penjualan ]])</f>
        <v>8</v>
      </c>
      <c r="CT17" s="167">
        <f>Form_Responses[[#This Row],[JUMLAH3]]/3</f>
        <v>2.6666666666666665</v>
      </c>
      <c r="CU17" s="9">
        <v>3</v>
      </c>
      <c r="CV17" s="9">
        <v>3</v>
      </c>
      <c r="CW17" s="9">
        <v>4</v>
      </c>
      <c r="CX17" s="9">
        <v>3</v>
      </c>
      <c r="CY17" s="9">
        <v>3</v>
      </c>
      <c r="CZ17" s="9">
        <v>3</v>
      </c>
      <c r="DA17" s="9">
        <v>3</v>
      </c>
      <c r="DB17" s="9">
        <v>3</v>
      </c>
      <c r="DC17" s="9">
        <f>SUM(Form_Responses[[#This Row],[1. Petani diberikan kesempatan untuk menyampaikan pendapat dalam kegiatan pesantren ]:[8. Komunikasi dua arah tetap berlangsung meskipun di luar kegiatan formal ]])</f>
        <v>25</v>
      </c>
      <c r="DD17" s="167">
        <f>Form_Responses[[#This Row],[JUMLAH4]]/8</f>
        <v>3.125</v>
      </c>
      <c r="DE17" s="9">
        <v>3</v>
      </c>
      <c r="DF17" s="9">
        <v>3</v>
      </c>
      <c r="DG17" s="9">
        <v>2</v>
      </c>
      <c r="DH17" s="9">
        <v>3</v>
      </c>
      <c r="DI17" s="9">
        <v>3</v>
      </c>
      <c r="DJ17" s="9">
        <v>3</v>
      </c>
      <c r="DK17" s="9">
        <v>3</v>
      </c>
      <c r="DL17" s="9">
        <v>3</v>
      </c>
      <c r="DM17" s="9">
        <f>SUM(Form_Responses[[#This Row],[1. Kegiatan pesantren bertujuan meningkatkan kemampuan petani dalam mengelola usaha secara mandiri ]:[8. Pesantren mendorong petani untuk berinisiatif mengembangkan usaha secara berkelanjutan ]])</f>
        <v>23</v>
      </c>
      <c r="DN17" s="167">
        <f>Form_Responses[[#This Row],[JUMLAH5]]/8</f>
        <v>2.875</v>
      </c>
      <c r="DO17" s="9">
        <v>3</v>
      </c>
      <c r="DP17" s="9">
        <v>3</v>
      </c>
      <c r="DQ17" s="9">
        <v>3</v>
      </c>
      <c r="DR17" s="9">
        <v>3</v>
      </c>
      <c r="DS17" s="9">
        <v>3</v>
      </c>
      <c r="DT17" s="9">
        <v>3</v>
      </c>
      <c r="DU17" s="9">
        <f>SUM(Form_Responses[[#This Row],[1. Materi pembelajaran yang disampaikan pesantren mudah dipahami oleh petani ]:[6. Setelah mengikuti pembelajaran, kemampuan petani dalam berusaha menjadi lebih baik ]])</f>
        <v>18</v>
      </c>
      <c r="DV17" s="167">
        <f>Form_Responses[[#This Row],[JUMLAH6]]/6</f>
        <v>3</v>
      </c>
      <c r="DW17" s="9">
        <v>3</v>
      </c>
      <c r="DX17" s="9">
        <v>4</v>
      </c>
      <c r="DY17" s="9">
        <v>3</v>
      </c>
      <c r="DZ17" s="9">
        <v>3</v>
      </c>
      <c r="EA17" s="9">
        <v>3</v>
      </c>
      <c r="EB17" s="9">
        <v>3</v>
      </c>
      <c r="EC17" s="9">
        <f>SUM(Form_Responses[[#This Row],[1. Petani dilibatkan dalam perencanaan kegiatan yang dilakukan bersama pesantren ]:[6. Rencana kegiatan yang disusun bersama sesuai dengan kebutuhan petani ]])</f>
        <v>19</v>
      </c>
      <c r="ED17" s="167">
        <f>Form_Responses[[#This Row],[JUMLAH7]]/6</f>
        <v>3.1666666666666665</v>
      </c>
      <c r="EE17" s="9">
        <v>3</v>
      </c>
      <c r="EF17" s="9">
        <v>3</v>
      </c>
      <c r="EG17" s="9">
        <v>3</v>
      </c>
      <c r="EH17" s="9">
        <v>3</v>
      </c>
      <c r="EI17" s="9">
        <v>3</v>
      </c>
      <c r="EJ17" s="9">
        <v>3</v>
      </c>
      <c r="EK17" s="9">
        <f>SUM(Form_Responses[[#This Row],[1. Petani dilibatkan dalam proses evaluasi kegiatan yang dilakukan bersama pesantren ]:[6. Hasil evaluasi digunakan untuk memperbaiki kegiatan pesantren selanjutnya ]])</f>
        <v>18</v>
      </c>
      <c r="EL17" s="183">
        <f>Form_Responses[[#This Row],[JUMLAH8]]/6</f>
        <v>3</v>
      </c>
      <c r="EM17" s="9">
        <v>3</v>
      </c>
      <c r="EN17" s="9">
        <v>4</v>
      </c>
      <c r="EO17" s="9">
        <v>3</v>
      </c>
      <c r="EP17" s="9">
        <v>3</v>
      </c>
      <c r="EQ17" s="9">
        <v>3</v>
      </c>
      <c r="ER17" s="9">
        <f>SUM(Form_Responses[[#This Row],[1. Saya mudah mengakses pesantren untuk keperluan konsultasi atau diskusi usaha ]:[5. Waktu layanan pesantren sesuai dengan kebutuhan petani ]])</f>
        <v>16</v>
      </c>
      <c r="ES17" s="167">
        <f>Form_Responses[[#This Row],[JUMLAH9]]/5</f>
        <v>3.2</v>
      </c>
      <c r="ET17" s="9">
        <v>3</v>
      </c>
      <c r="EU17" s="9">
        <v>2</v>
      </c>
      <c r="EV17" s="9">
        <v>3</v>
      </c>
      <c r="EW17" s="9">
        <v>4</v>
      </c>
      <c r="EX17" s="9">
        <v>3</v>
      </c>
      <c r="EY17" s="9">
        <f>SUM(Form_Responses[[#This Row],[1. Saya sering berinteraksi dengan pihak pesantren terkait usaha kelapa sawit ]:[5. Interaksi antara pesantren dan petani tidak hanya terjadi pada kegiatan tertentu saja ]])</f>
        <v>15</v>
      </c>
      <c r="EZ17" s="167">
        <f>Form_Responses[[#This Row],[JUMLAH10]]/5</f>
        <v>3</v>
      </c>
      <c r="FA17" s="9">
        <v>3</v>
      </c>
      <c r="FB17" s="9">
        <v>3</v>
      </c>
      <c r="FC17" s="9">
        <v>3</v>
      </c>
      <c r="FD17" s="9">
        <v>3</v>
      </c>
      <c r="FE17" s="9">
        <v>4</v>
      </c>
      <c r="FF17" s="9">
        <v>3</v>
      </c>
      <c r="FG17" s="9">
        <f>SUM(Form_Responses[[#This Row],[1. Inovasi yang diperkenalkan pesantren sesuai dengan kebutuhan petani kelapa sawit ]:[6. Inovasi yang diperkenalkan pesantren membantu meningkatkan kinerja usaha petani ]])</f>
        <v>19</v>
      </c>
      <c r="FH17" s="167">
        <f>Form_Responses[[#This Row],[JUMLAH11]]/6</f>
        <v>3.1666666666666665</v>
      </c>
      <c r="FI17" s="9">
        <v>3</v>
      </c>
      <c r="FJ17" s="9">
        <v>3</v>
      </c>
      <c r="FK17" s="9">
        <v>2</v>
      </c>
      <c r="FL17" s="9">
        <v>2</v>
      </c>
      <c r="FM17" s="9">
        <v>4</v>
      </c>
      <c r="FN17" s="9">
        <f>SUM(Form_Responses[[#This Row],[1. Pesantren menyediakan saluran komunikasi yang jelas untuk berinteraksi dengan petani ]:[5. Informasi dari pesantren dapat diterima petani melalui saluran komunikasi yang tersedia ]])</f>
        <v>14</v>
      </c>
      <c r="FO17" s="167">
        <f>Form_Responses[[#This Row],[JUMLAH12]]/5</f>
        <v>2.8</v>
      </c>
      <c r="FP17" s="9">
        <v>2</v>
      </c>
      <c r="FQ17" s="9">
        <v>3</v>
      </c>
      <c r="FR17" s="9">
        <v>3</v>
      </c>
      <c r="FS17" s="9">
        <v>2</v>
      </c>
      <c r="FT17" s="9">
        <v>3</v>
      </c>
      <c r="FU17" s="9">
        <v>2</v>
      </c>
      <c r="FV17" s="9">
        <f>SUM(Form_Responses[[#This Row],[1. Pesantren menjadi rujukan utama bagi petani dalam pengembangan usaha kelapa sawit ]:[6. Pesantren berperan penting dalam mendorong pengembangan usaha petani secara mandiri ]])</f>
        <v>15</v>
      </c>
      <c r="FW17" s="167">
        <f>Form_Responses[[#This Row],[JUMLAH13]]/6</f>
        <v>2.5</v>
      </c>
      <c r="FX17" s="9">
        <v>3</v>
      </c>
      <c r="FY17" s="9">
        <v>2</v>
      </c>
      <c r="FZ17" s="9">
        <v>3</v>
      </c>
      <c r="GA17" s="9">
        <v>3</v>
      </c>
      <c r="GB17" s="9">
        <v>3</v>
      </c>
      <c r="GC17" s="9">
        <v>3</v>
      </c>
      <c r="GD17" s="9">
        <f>SUM(Form_Responses[[#This Row],[1. Saya mampu mengambil keputusan usaha kelapa sawit secara mandiri ]:[6. Saya mampu merencanakan pengembangan usaha kelapa sawit secara mandiri ]])</f>
        <v>17</v>
      </c>
      <c r="GE17" s="167">
        <f>Form_Responses[[#This Row],[JUMLAH14]]/6</f>
        <v>2.8333333333333335</v>
      </c>
      <c r="GF17" s="9" t="s">
        <v>216</v>
      </c>
      <c r="GG17" s="9" t="s">
        <v>217</v>
      </c>
      <c r="GH17" s="9" t="s">
        <v>218</v>
      </c>
      <c r="GI17" s="9" t="s">
        <v>219</v>
      </c>
      <c r="GJ17" s="9" t="s">
        <v>166</v>
      </c>
      <c r="GK17" s="9" t="s">
        <v>256</v>
      </c>
      <c r="GL17" s="9" t="s">
        <v>222</v>
      </c>
      <c r="GM17" s="9" t="s">
        <v>223</v>
      </c>
    </row>
    <row r="18" spans="1:195" s="2" customFormat="1" ht="22.5" customHeight="1" x14ac:dyDescent="0.35">
      <c r="A18" s="29">
        <v>16</v>
      </c>
      <c r="B18" s="9" t="s">
        <v>257</v>
      </c>
      <c r="C18" s="8">
        <v>85278290061</v>
      </c>
      <c r="D18" s="9" t="s">
        <v>146</v>
      </c>
      <c r="E18" s="9" t="s">
        <v>258</v>
      </c>
      <c r="F18" s="1">
        <v>44</v>
      </c>
      <c r="G18" s="1">
        <v>4</v>
      </c>
      <c r="H18" s="9" t="s">
        <v>157</v>
      </c>
      <c r="I18" s="10" t="s">
        <v>158</v>
      </c>
      <c r="J18" s="127">
        <v>5000000</v>
      </c>
      <c r="K18" s="10">
        <v>4000000</v>
      </c>
      <c r="L18" s="9" t="s">
        <v>259</v>
      </c>
      <c r="M18" s="9" t="s">
        <v>147</v>
      </c>
      <c r="N18" s="1">
        <v>72</v>
      </c>
      <c r="O18" s="9" t="s">
        <v>260</v>
      </c>
      <c r="P18" s="1">
        <v>20</v>
      </c>
      <c r="Q18" s="9" t="s">
        <v>175</v>
      </c>
      <c r="R18" s="9">
        <v>3</v>
      </c>
      <c r="S18" s="9">
        <v>3</v>
      </c>
      <c r="T18" s="9">
        <v>4</v>
      </c>
      <c r="U18" s="9">
        <v>3</v>
      </c>
      <c r="V18" s="9">
        <v>3</v>
      </c>
      <c r="W18" s="9">
        <v>3</v>
      </c>
      <c r="X18" s="9">
        <v>3</v>
      </c>
      <c r="Y18" s="9">
        <v>3</v>
      </c>
      <c r="Z18" s="9">
        <v>4</v>
      </c>
      <c r="AA18" s="9">
        <v>3</v>
      </c>
      <c r="AB18" s="88">
        <f>SUM(Form_Responses[[#This Row],[1. Pesantren mengintegrasikan pendidikan keagamaan dengan pendidikan formal/umum ]:[10. Unit usaha pesantren berkontribusi dalam mendukung kegiatan pendidikan dan pemberdayaan ]])</f>
        <v>32</v>
      </c>
      <c r="AC18" s="150">
        <f>Form_Responses[[#This Row],[TOTAL]]/10</f>
        <v>3.2</v>
      </c>
      <c r="AD18" s="9">
        <v>3</v>
      </c>
      <c r="AE18" s="9">
        <v>3</v>
      </c>
      <c r="AF18" s="9">
        <v>3</v>
      </c>
      <c r="AG18" s="9">
        <v>3</v>
      </c>
      <c r="AH18" s="9">
        <v>3</v>
      </c>
      <c r="AI18" s="9">
        <v>4</v>
      </c>
      <c r="AJ18" s="9">
        <v>4</v>
      </c>
      <c r="AK18" s="9">
        <v>3</v>
      </c>
      <c r="AL18" s="9">
        <v>3</v>
      </c>
      <c r="AM18" s="9">
        <f>SUM(Form_Responses[[#This Row],[1. Pesantren memiliki program pemberdayaan ekonomi yang dirancang secara jelas ]:[9. Program pemberdayaan ekonomi pesantren memberikan manfaat nyata bagi usaha petani ]])</f>
        <v>29</v>
      </c>
      <c r="AN18" s="165">
        <f>Form_Responses[[#This Row],[TOTAL2]]/9</f>
        <v>3.2222222222222223</v>
      </c>
      <c r="AO18" s="9">
        <v>3</v>
      </c>
      <c r="AP18" s="9">
        <v>4</v>
      </c>
      <c r="AQ18" s="9">
        <v>3</v>
      </c>
      <c r="AR18" s="9">
        <v>3</v>
      </c>
      <c r="AS18" s="9">
        <v>3</v>
      </c>
      <c r="AT18" s="9">
        <v>3</v>
      </c>
      <c r="AU18" s="9">
        <v>3</v>
      </c>
      <c r="AV18" s="9">
        <v>3</v>
      </c>
      <c r="AW18" s="9">
        <v>3</v>
      </c>
      <c r="AX18" s="9">
        <v>3</v>
      </c>
      <c r="AY18" s="9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40</v>
      </c>
      <c r="AZ18" s="167">
        <f>Form_Responses[[#This Row],[TOTAL3]]/10</f>
        <v>4</v>
      </c>
      <c r="BA18" s="9">
        <v>3</v>
      </c>
      <c r="BB18" s="9">
        <v>3</v>
      </c>
      <c r="BC18" s="9">
        <v>3</v>
      </c>
      <c r="BD18" s="9">
        <v>3</v>
      </c>
      <c r="BE18" s="9">
        <v>3</v>
      </c>
      <c r="BF18" s="9">
        <v>3</v>
      </c>
      <c r="BG18" s="9">
        <v>3</v>
      </c>
      <c r="BH18" s="9">
        <v>3</v>
      </c>
      <c r="BI18" s="9">
        <v>3</v>
      </c>
      <c r="BJ18" s="5">
        <f>SUM(Form_Responses[[#This Row],[1.  Pesantren memiliki sarana teknologi komunikasi yang memadai (HP, komputer, dll) ]:[9. Pesantren terus mengembangkan penggunaan teknologi komunikasi untuk kegiatan ekonomi ]])</f>
        <v>27</v>
      </c>
      <c r="BK18" s="167">
        <f>Form_Responses[[#This Row],[TOTAL4]]/9</f>
        <v>3</v>
      </c>
      <c r="BL18" s="9">
        <v>3</v>
      </c>
      <c r="BM18" s="9">
        <v>3</v>
      </c>
      <c r="BN18" s="9">
        <v>3</v>
      </c>
      <c r="BO18" s="9">
        <f>SUM(Form_Responses[[#This Row],[1. Tingkat pendidikan saya membantu dalam memahami teknik budidaya kelapa sawit yang baik ]:[3. Latar belakang pendidikan saya membantu dalam mengambil keputusan pengelolaan kebun ]])</f>
        <v>9</v>
      </c>
      <c r="BP18" s="167">
        <f>Form_Responses[[#This Row],[TOTAL5]]/3</f>
        <v>3</v>
      </c>
      <c r="BQ18" s="9">
        <v>4</v>
      </c>
      <c r="BR18" s="9">
        <v>3</v>
      </c>
      <c r="BS18" s="9">
        <v>3</v>
      </c>
      <c r="BT18" s="167">
        <f>SUM(Form_Responses[[#This Row],[4. Pengalaman bertani kelapa sawit saya sudah cukup untuk mengelola kebun secara mandiri ]:[6. Pengalaman bertani membuat saya lebih percaya diri dalam menerapkan inovasi baru ]])</f>
        <v>10</v>
      </c>
      <c r="BU18" s="174">
        <f>Form_Responses[[#This Row],[TOTAL6]]/3</f>
        <v>3.3333333333333335</v>
      </c>
      <c r="BV18" s="9">
        <v>2</v>
      </c>
      <c r="BW18" s="9">
        <v>2</v>
      </c>
      <c r="BX18" s="9">
        <f>SUM(Form_Responses[[#This Row],[7. Luas lahan kelapa sawit yang saya kelola sudah mencukupi kebutuhan ekonomi keluarga ]:[8. Luas lahan yang saya kelola memungkinkan untuk meningkatkan produksi kelapa sawit ]])</f>
        <v>4</v>
      </c>
      <c r="BY18" s="167">
        <f>Form_Responses[[#This Row],[TOTAL7]]/2</f>
        <v>2</v>
      </c>
      <c r="BZ18" s="9">
        <v>3</v>
      </c>
      <c r="CA18" s="9">
        <v>3</v>
      </c>
      <c r="CB18" s="9">
        <f>SUM(Form_Responses[[#This Row],[9. Status kepemilikan lahan yang jelas memberikan kepastian dalam berusahatani ]:[10. Kepemilikan lahan secara legal memudahkan dalam mengakses bantuan atau kredit usaha ]])</f>
        <v>6</v>
      </c>
      <c r="CC18" s="167">
        <f>Form_Responses[[#This Row],[TOTAL8]]/2</f>
        <v>3</v>
      </c>
      <c r="CD18" s="9">
        <v>2</v>
      </c>
      <c r="CE18" s="9">
        <v>2</v>
      </c>
      <c r="CF18" s="9">
        <f>SUM(Form_Responses[[#This Row],[11. Pendapatan dari kelapa sawit sudah memenuhi kebutuhan hidup keluarga saya ]:[12. Pendapatan dari kelapa sawit memberikan stabilitas ekonomi bagi keluarga saya ]])</f>
        <v>4</v>
      </c>
      <c r="CG18" s="167">
        <f>Form_Responses[[#This Row],[TOTAL9]]/2</f>
        <v>2</v>
      </c>
      <c r="CH18" s="9">
        <v>2</v>
      </c>
      <c r="CI18" s="9">
        <v>2</v>
      </c>
      <c r="CJ18" s="9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18" s="167">
        <f>Form_Responses[[#This Row],[JUMLAH]]/2</f>
        <v>2</v>
      </c>
      <c r="CL18" s="46">
        <v>2</v>
      </c>
      <c r="CM18" s="9">
        <v>2</v>
      </c>
      <c r="CN18" s="9">
        <f>SUM(Form_Responses[[#This Row],[15. Kondisi jalan menuju kebun kelapa sawit memudahkan proses pengangkutan hasil panen ]:[16. Infrastruktur wilayah (jalan, jembatan, listrik) sudah mendukung aktivitas perkebunan ]])</f>
        <v>4</v>
      </c>
      <c r="CO18" s="9">
        <f>Form_Responses[[#This Row],[JUMLAH2]]/2</f>
        <v>2</v>
      </c>
      <c r="CP18" s="9">
        <v>2</v>
      </c>
      <c r="CQ18" s="9">
        <v>3</v>
      </c>
      <c r="CR18" s="9">
        <v>3</v>
      </c>
      <c r="CS18" s="9">
        <f>SUM(Form_Responses[[#This Row],[17. Saya memiliki akses yang baik untuk menjual hasil panen (TBS) ke pedagang atau pabrik ]:[19. Informasi harga kelapa sawit mudah saya peroleh untuk menentukan waktu penjualan ]])</f>
        <v>8</v>
      </c>
      <c r="CT18" s="167">
        <f>Form_Responses[[#This Row],[JUMLAH3]]/3</f>
        <v>2.6666666666666665</v>
      </c>
      <c r="CU18" s="9">
        <v>3</v>
      </c>
      <c r="CV18" s="9">
        <v>3</v>
      </c>
      <c r="CW18" s="9">
        <v>4</v>
      </c>
      <c r="CX18" s="9">
        <v>3</v>
      </c>
      <c r="CY18" s="9">
        <v>3</v>
      </c>
      <c r="CZ18" s="9">
        <v>3</v>
      </c>
      <c r="DA18" s="9">
        <v>3</v>
      </c>
      <c r="DB18" s="9">
        <v>3</v>
      </c>
      <c r="DC18" s="9">
        <f>SUM(Form_Responses[[#This Row],[1. Petani diberikan kesempatan untuk menyampaikan pendapat dalam kegiatan pesantren ]:[8. Komunikasi dua arah tetap berlangsung meskipun di luar kegiatan formal ]])</f>
        <v>25</v>
      </c>
      <c r="DD18" s="167">
        <f>Form_Responses[[#This Row],[JUMLAH4]]/8</f>
        <v>3.125</v>
      </c>
      <c r="DE18" s="9">
        <v>3</v>
      </c>
      <c r="DF18" s="9">
        <v>3</v>
      </c>
      <c r="DG18" s="9">
        <v>2</v>
      </c>
      <c r="DH18" s="9">
        <v>4</v>
      </c>
      <c r="DI18" s="9">
        <v>3</v>
      </c>
      <c r="DJ18" s="9">
        <v>3</v>
      </c>
      <c r="DK18" s="9">
        <v>3</v>
      </c>
      <c r="DL18" s="9">
        <v>3</v>
      </c>
      <c r="DM18" s="9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18" s="167">
        <f>Form_Responses[[#This Row],[JUMLAH5]]/8</f>
        <v>3</v>
      </c>
      <c r="DO18" s="9">
        <v>4</v>
      </c>
      <c r="DP18" s="9">
        <v>3</v>
      </c>
      <c r="DQ18" s="9">
        <v>3</v>
      </c>
      <c r="DR18" s="9">
        <v>3</v>
      </c>
      <c r="DS18" s="9">
        <v>3</v>
      </c>
      <c r="DT18" s="9">
        <v>3</v>
      </c>
      <c r="DU18" s="9">
        <f>SUM(Form_Responses[[#This Row],[1. Materi pembelajaran yang disampaikan pesantren mudah dipahami oleh petani ]:[6. Setelah mengikuti pembelajaran, kemampuan petani dalam berusaha menjadi lebih baik ]])</f>
        <v>19</v>
      </c>
      <c r="DV18" s="167">
        <f>Form_Responses[[#This Row],[JUMLAH6]]/6</f>
        <v>3.1666666666666665</v>
      </c>
      <c r="DW18" s="9">
        <v>3</v>
      </c>
      <c r="DX18" s="9">
        <v>3</v>
      </c>
      <c r="DY18" s="9">
        <v>4</v>
      </c>
      <c r="DZ18" s="9">
        <v>3</v>
      </c>
      <c r="EA18" s="9">
        <v>3</v>
      </c>
      <c r="EB18" s="9">
        <v>4</v>
      </c>
      <c r="EC18" s="9">
        <f>SUM(Form_Responses[[#This Row],[1. Petani dilibatkan dalam perencanaan kegiatan yang dilakukan bersama pesantren ]:[6. Rencana kegiatan yang disusun bersama sesuai dengan kebutuhan petani ]])</f>
        <v>20</v>
      </c>
      <c r="ED18" s="167">
        <f>Form_Responses[[#This Row],[JUMLAH7]]/6</f>
        <v>3.3333333333333335</v>
      </c>
      <c r="EE18" s="9">
        <v>3</v>
      </c>
      <c r="EF18" s="9">
        <v>3</v>
      </c>
      <c r="EG18" s="9">
        <v>3</v>
      </c>
      <c r="EH18" s="9">
        <v>3</v>
      </c>
      <c r="EI18" s="9">
        <v>3</v>
      </c>
      <c r="EJ18" s="9">
        <v>3</v>
      </c>
      <c r="EK18" s="9">
        <f>SUM(Form_Responses[[#This Row],[1. Petani dilibatkan dalam proses evaluasi kegiatan yang dilakukan bersama pesantren ]:[6. Hasil evaluasi digunakan untuk memperbaiki kegiatan pesantren selanjutnya ]])</f>
        <v>18</v>
      </c>
      <c r="EL18" s="183">
        <f>Form_Responses[[#This Row],[JUMLAH8]]/6</f>
        <v>3</v>
      </c>
      <c r="EM18" s="9">
        <v>3</v>
      </c>
      <c r="EN18" s="9">
        <v>3</v>
      </c>
      <c r="EO18" s="9">
        <v>4</v>
      </c>
      <c r="EP18" s="9">
        <v>3</v>
      </c>
      <c r="EQ18" s="9">
        <v>3</v>
      </c>
      <c r="ER18" s="9">
        <f>SUM(Form_Responses[[#This Row],[1. Saya mudah mengakses pesantren untuk keperluan konsultasi atau diskusi usaha ]:[5. Waktu layanan pesantren sesuai dengan kebutuhan petani ]])</f>
        <v>16</v>
      </c>
      <c r="ES18" s="167">
        <f>Form_Responses[[#This Row],[JUMLAH9]]/5</f>
        <v>3.2</v>
      </c>
      <c r="ET18" s="9">
        <v>3</v>
      </c>
      <c r="EU18" s="9">
        <v>3</v>
      </c>
      <c r="EV18" s="9">
        <v>4</v>
      </c>
      <c r="EW18" s="9">
        <v>3</v>
      </c>
      <c r="EX18" s="9">
        <v>3</v>
      </c>
      <c r="EY18" s="9">
        <f>SUM(Form_Responses[[#This Row],[1. Saya sering berinteraksi dengan pihak pesantren terkait usaha kelapa sawit ]:[5. Interaksi antara pesantren dan petani tidak hanya terjadi pada kegiatan tertentu saja ]])</f>
        <v>16</v>
      </c>
      <c r="EZ18" s="167">
        <f>Form_Responses[[#This Row],[JUMLAH10]]/5</f>
        <v>3.2</v>
      </c>
      <c r="FA18" s="9">
        <v>4</v>
      </c>
      <c r="FB18" s="9">
        <v>4</v>
      </c>
      <c r="FC18" s="9">
        <v>3</v>
      </c>
      <c r="FD18" s="9">
        <v>3</v>
      </c>
      <c r="FE18" s="9">
        <v>3</v>
      </c>
      <c r="FF18" s="9">
        <v>4</v>
      </c>
      <c r="FG18" s="9">
        <f>SUM(Form_Responses[[#This Row],[1. Inovasi yang diperkenalkan pesantren sesuai dengan kebutuhan petani kelapa sawit ]:[6. Inovasi yang diperkenalkan pesantren membantu meningkatkan kinerja usaha petani ]])</f>
        <v>21</v>
      </c>
      <c r="FH18" s="167">
        <f>Form_Responses[[#This Row],[JUMLAH11]]/6</f>
        <v>3.5</v>
      </c>
      <c r="FI18" s="9">
        <v>3</v>
      </c>
      <c r="FJ18" s="9">
        <v>3</v>
      </c>
      <c r="FK18" s="9">
        <v>2</v>
      </c>
      <c r="FL18" s="9">
        <v>2</v>
      </c>
      <c r="FM18" s="9">
        <v>3</v>
      </c>
      <c r="FN18" s="9">
        <f>SUM(Form_Responses[[#This Row],[1. Pesantren menyediakan saluran komunikasi yang jelas untuk berinteraksi dengan petani ]:[5. Informasi dari pesantren dapat diterima petani melalui saluran komunikasi yang tersedia ]])</f>
        <v>13</v>
      </c>
      <c r="FO18" s="167">
        <f>Form_Responses[[#This Row],[JUMLAH12]]/5</f>
        <v>2.6</v>
      </c>
      <c r="FP18" s="9">
        <v>2</v>
      </c>
      <c r="FQ18" s="9">
        <v>3</v>
      </c>
      <c r="FR18" s="9">
        <v>3</v>
      </c>
      <c r="FS18" s="9">
        <v>2</v>
      </c>
      <c r="FT18" s="9">
        <v>4</v>
      </c>
      <c r="FU18" s="9">
        <v>2</v>
      </c>
      <c r="FV18" s="9">
        <f>SUM(Form_Responses[[#This Row],[1. Pesantren menjadi rujukan utama bagi petani dalam pengembangan usaha kelapa sawit ]:[6. Pesantren berperan penting dalam mendorong pengembangan usaha petani secara mandiri ]])</f>
        <v>16</v>
      </c>
      <c r="FW18" s="167">
        <f>Form_Responses[[#This Row],[JUMLAH13]]/6</f>
        <v>2.6666666666666665</v>
      </c>
      <c r="FX18" s="9">
        <v>3</v>
      </c>
      <c r="FY18" s="9">
        <v>2</v>
      </c>
      <c r="FZ18" s="9">
        <v>4</v>
      </c>
      <c r="GA18" s="9">
        <v>4</v>
      </c>
      <c r="GB18" s="9">
        <v>3</v>
      </c>
      <c r="GC18" s="9">
        <v>3</v>
      </c>
      <c r="GD18" s="9">
        <f>SUM(Form_Responses[[#This Row],[1. Saya mampu mengambil keputusan usaha kelapa sawit secara mandiri ]:[6. Saya mampu merencanakan pengembangan usaha kelapa sawit secara mandiri ]])</f>
        <v>19</v>
      </c>
      <c r="GE18" s="167">
        <f>Form_Responses[[#This Row],[JUMLAH14]]/6</f>
        <v>3.1666666666666665</v>
      </c>
      <c r="GF18" s="9" t="s">
        <v>162</v>
      </c>
      <c r="GG18" s="9" t="s">
        <v>163</v>
      </c>
      <c r="GH18" s="9" t="s">
        <v>206</v>
      </c>
      <c r="GI18" s="9" t="s">
        <v>219</v>
      </c>
      <c r="GJ18" s="9" t="s">
        <v>166</v>
      </c>
      <c r="GK18" s="9" t="s">
        <v>256</v>
      </c>
      <c r="GL18" s="9" t="s">
        <v>222</v>
      </c>
      <c r="GM18" s="9" t="s">
        <v>195</v>
      </c>
    </row>
    <row r="19" spans="1:195" s="2" customFormat="1" ht="22.5" customHeight="1" x14ac:dyDescent="0.35">
      <c r="A19" s="29">
        <v>17</v>
      </c>
      <c r="B19" s="9" t="s">
        <v>261</v>
      </c>
      <c r="C19" s="8">
        <v>81268445392</v>
      </c>
      <c r="D19" s="9" t="s">
        <v>146</v>
      </c>
      <c r="E19" s="9" t="s">
        <v>214</v>
      </c>
      <c r="F19" s="1">
        <v>44</v>
      </c>
      <c r="G19" s="1">
        <v>6</v>
      </c>
      <c r="H19" s="9" t="s">
        <v>157</v>
      </c>
      <c r="I19" s="9" t="s">
        <v>210</v>
      </c>
      <c r="J19" s="127">
        <v>3000000</v>
      </c>
      <c r="K19" s="7">
        <v>3000000</v>
      </c>
      <c r="L19" s="9" t="s">
        <v>173</v>
      </c>
      <c r="M19" s="9" t="s">
        <v>147</v>
      </c>
      <c r="N19" s="1">
        <v>280</v>
      </c>
      <c r="O19" s="9" t="s">
        <v>234</v>
      </c>
      <c r="P19" s="1">
        <v>20</v>
      </c>
      <c r="Q19" s="9" t="s">
        <v>175</v>
      </c>
      <c r="R19" s="9">
        <v>3</v>
      </c>
      <c r="S19" s="9">
        <v>3</v>
      </c>
      <c r="T19" s="9">
        <v>3</v>
      </c>
      <c r="U19" s="9">
        <v>3</v>
      </c>
      <c r="V19" s="9">
        <v>3</v>
      </c>
      <c r="W19" s="9">
        <v>3</v>
      </c>
      <c r="X19" s="9">
        <v>3</v>
      </c>
      <c r="Y19" s="9">
        <v>3</v>
      </c>
      <c r="Z19" s="9">
        <v>3</v>
      </c>
      <c r="AA19" s="9">
        <v>3</v>
      </c>
      <c r="AB19" s="88">
        <f>SUM(Form_Responses[[#This Row],[1. Pesantren mengintegrasikan pendidikan keagamaan dengan pendidikan formal/umum ]:[10. Unit usaha pesantren berkontribusi dalam mendukung kegiatan pendidikan dan pemberdayaan ]])</f>
        <v>30</v>
      </c>
      <c r="AC19" s="150">
        <f>Form_Responses[[#This Row],[TOTAL]]/10</f>
        <v>3</v>
      </c>
      <c r="AD19" s="9">
        <v>3</v>
      </c>
      <c r="AE19" s="9">
        <v>2</v>
      </c>
      <c r="AF19" s="9">
        <v>3</v>
      </c>
      <c r="AG19" s="9">
        <v>3</v>
      </c>
      <c r="AH19" s="9">
        <v>3</v>
      </c>
      <c r="AI19" s="9">
        <v>3</v>
      </c>
      <c r="AJ19" s="9">
        <v>3</v>
      </c>
      <c r="AK19" s="9">
        <v>3</v>
      </c>
      <c r="AL19" s="9">
        <v>3</v>
      </c>
      <c r="AM19" s="9">
        <f>SUM(Form_Responses[[#This Row],[1. Pesantren memiliki program pemberdayaan ekonomi yang dirancang secara jelas ]:[9. Program pemberdayaan ekonomi pesantren memberikan manfaat nyata bagi usaha petani ]])</f>
        <v>26</v>
      </c>
      <c r="AN19" s="165">
        <f>Form_Responses[[#This Row],[TOTAL2]]/9</f>
        <v>2.8888888888888888</v>
      </c>
      <c r="AO19" s="9">
        <v>3</v>
      </c>
      <c r="AP19" s="9">
        <v>3</v>
      </c>
      <c r="AQ19" s="9">
        <v>3</v>
      </c>
      <c r="AR19" s="9">
        <v>3</v>
      </c>
      <c r="AS19" s="9">
        <v>2</v>
      </c>
      <c r="AT19" s="9">
        <v>2</v>
      </c>
      <c r="AU19" s="9">
        <v>3</v>
      </c>
      <c r="AV19" s="9">
        <v>3</v>
      </c>
      <c r="AW19" s="9">
        <v>3</v>
      </c>
      <c r="AX19" s="9">
        <v>3</v>
      </c>
      <c r="AY19" s="9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37</v>
      </c>
      <c r="AZ19" s="167">
        <f>Form_Responses[[#This Row],[TOTAL3]]/10</f>
        <v>3.7</v>
      </c>
      <c r="BA19" s="9">
        <v>3</v>
      </c>
      <c r="BB19" s="9">
        <v>3</v>
      </c>
      <c r="BC19" s="9">
        <v>3</v>
      </c>
      <c r="BD19" s="9">
        <v>3</v>
      </c>
      <c r="BE19" s="9">
        <v>3</v>
      </c>
      <c r="BF19" s="9">
        <v>3</v>
      </c>
      <c r="BG19" s="9">
        <v>3</v>
      </c>
      <c r="BH19" s="9">
        <v>3</v>
      </c>
      <c r="BI19" s="9">
        <v>3</v>
      </c>
      <c r="BJ19" s="5">
        <f>SUM(Form_Responses[[#This Row],[1.  Pesantren memiliki sarana teknologi komunikasi yang memadai (HP, komputer, dll) ]:[9. Pesantren terus mengembangkan penggunaan teknologi komunikasi untuk kegiatan ekonomi ]])</f>
        <v>27</v>
      </c>
      <c r="BK19" s="167">
        <f>Form_Responses[[#This Row],[TOTAL4]]/9</f>
        <v>3</v>
      </c>
      <c r="BL19" s="9">
        <v>3</v>
      </c>
      <c r="BM19" s="9">
        <v>3</v>
      </c>
      <c r="BN19" s="9">
        <v>3</v>
      </c>
      <c r="BO19" s="9">
        <f>SUM(Form_Responses[[#This Row],[1. Tingkat pendidikan saya membantu dalam memahami teknik budidaya kelapa sawit yang baik ]:[3. Latar belakang pendidikan saya membantu dalam mengambil keputusan pengelolaan kebun ]])</f>
        <v>9</v>
      </c>
      <c r="BP19" s="167">
        <f>Form_Responses[[#This Row],[TOTAL5]]/3</f>
        <v>3</v>
      </c>
      <c r="BQ19" s="9">
        <v>3</v>
      </c>
      <c r="BR19" s="9">
        <v>3</v>
      </c>
      <c r="BS19" s="9">
        <v>3</v>
      </c>
      <c r="BT19" s="167">
        <f>SUM(Form_Responses[[#This Row],[4. Pengalaman bertani kelapa sawit saya sudah cukup untuk mengelola kebun secara mandiri ]:[6. Pengalaman bertani membuat saya lebih percaya diri dalam menerapkan inovasi baru ]])</f>
        <v>9</v>
      </c>
      <c r="BU19" s="174">
        <f>Form_Responses[[#This Row],[TOTAL6]]/3</f>
        <v>3</v>
      </c>
      <c r="BV19" s="9">
        <v>2</v>
      </c>
      <c r="BW19" s="9">
        <v>3</v>
      </c>
      <c r="BX19" s="9">
        <f>SUM(Form_Responses[[#This Row],[7. Luas lahan kelapa sawit yang saya kelola sudah mencukupi kebutuhan ekonomi keluarga ]:[8. Luas lahan yang saya kelola memungkinkan untuk meningkatkan produksi kelapa sawit ]])</f>
        <v>5</v>
      </c>
      <c r="BY19" s="167">
        <f>Form_Responses[[#This Row],[TOTAL7]]/2</f>
        <v>2.5</v>
      </c>
      <c r="BZ19" s="9">
        <v>3</v>
      </c>
      <c r="CA19" s="9">
        <v>3</v>
      </c>
      <c r="CB19" s="9">
        <f>SUM(Form_Responses[[#This Row],[9. Status kepemilikan lahan yang jelas memberikan kepastian dalam berusahatani ]:[10. Kepemilikan lahan secara legal memudahkan dalam mengakses bantuan atau kredit usaha ]])</f>
        <v>6</v>
      </c>
      <c r="CC19" s="167">
        <f>Form_Responses[[#This Row],[TOTAL8]]/2</f>
        <v>3</v>
      </c>
      <c r="CD19" s="9">
        <v>3</v>
      </c>
      <c r="CE19" s="9">
        <v>2</v>
      </c>
      <c r="CF19" s="9">
        <f>SUM(Form_Responses[[#This Row],[11. Pendapatan dari kelapa sawit sudah memenuhi kebutuhan hidup keluarga saya ]:[12. Pendapatan dari kelapa sawit memberikan stabilitas ekonomi bagi keluarga saya ]])</f>
        <v>5</v>
      </c>
      <c r="CG19" s="167">
        <f>Form_Responses[[#This Row],[TOTAL9]]/2</f>
        <v>2.5</v>
      </c>
      <c r="CH19" s="9">
        <v>2</v>
      </c>
      <c r="CI19" s="9">
        <v>1</v>
      </c>
      <c r="CJ19" s="9">
        <f>SUM(Form_Responses[[#This Row],[13. Pemerintah daerah memberikan dukungan program yang membantu pengembangan usaha kelapa sawit ]:[14. Bantuan dari pemerintah daerah mudah diakses oleh petani kelapa sawit seperti saya ]])</f>
        <v>3</v>
      </c>
      <c r="CK19" s="167">
        <f>Form_Responses[[#This Row],[JUMLAH]]/2</f>
        <v>1.5</v>
      </c>
      <c r="CL19" s="46">
        <v>1</v>
      </c>
      <c r="CM19" s="9">
        <v>1</v>
      </c>
      <c r="CN19" s="9">
        <f>SUM(Form_Responses[[#This Row],[15. Kondisi jalan menuju kebun kelapa sawit memudahkan proses pengangkutan hasil panen ]:[16. Infrastruktur wilayah (jalan, jembatan, listrik) sudah mendukung aktivitas perkebunan ]])</f>
        <v>2</v>
      </c>
      <c r="CO19" s="9">
        <f>Form_Responses[[#This Row],[JUMLAH2]]/2</f>
        <v>1</v>
      </c>
      <c r="CP19" s="9">
        <v>2</v>
      </c>
      <c r="CQ19" s="9">
        <v>2</v>
      </c>
      <c r="CR19" s="9">
        <v>2</v>
      </c>
      <c r="CS19" s="9">
        <f>SUM(Form_Responses[[#This Row],[17. Saya memiliki akses yang baik untuk menjual hasil panen (TBS) ke pedagang atau pabrik ]:[19. Informasi harga kelapa sawit mudah saya peroleh untuk menentukan waktu penjualan ]])</f>
        <v>6</v>
      </c>
      <c r="CT19" s="167">
        <f>Form_Responses[[#This Row],[JUMLAH3]]/3</f>
        <v>2</v>
      </c>
      <c r="CU19" s="9">
        <v>3</v>
      </c>
      <c r="CV19" s="9">
        <v>3</v>
      </c>
      <c r="CW19" s="9">
        <v>3</v>
      </c>
      <c r="CX19" s="9">
        <v>3</v>
      </c>
      <c r="CY19" s="9">
        <v>3</v>
      </c>
      <c r="CZ19" s="9">
        <v>3</v>
      </c>
      <c r="DA19" s="9">
        <v>2</v>
      </c>
      <c r="DB19" s="9">
        <v>3</v>
      </c>
      <c r="DC19" s="9">
        <f>SUM(Form_Responses[[#This Row],[1. Petani diberikan kesempatan untuk menyampaikan pendapat dalam kegiatan pesantren ]:[8. Komunikasi dua arah tetap berlangsung meskipun di luar kegiatan formal ]])</f>
        <v>23</v>
      </c>
      <c r="DD19" s="167">
        <f>Form_Responses[[#This Row],[JUMLAH4]]/8</f>
        <v>2.875</v>
      </c>
      <c r="DE19" s="9">
        <v>3</v>
      </c>
      <c r="DF19" s="9">
        <v>3</v>
      </c>
      <c r="DG19" s="9">
        <v>2</v>
      </c>
      <c r="DH19" s="9">
        <v>3</v>
      </c>
      <c r="DI19" s="9">
        <v>3</v>
      </c>
      <c r="DJ19" s="9">
        <v>3</v>
      </c>
      <c r="DK19" s="9">
        <v>3</v>
      </c>
      <c r="DL19" s="9">
        <v>3</v>
      </c>
      <c r="DM19" s="9">
        <f>SUM(Form_Responses[[#This Row],[1. Kegiatan pesantren bertujuan meningkatkan kemampuan petani dalam mengelola usaha secara mandiri ]:[8. Pesantren mendorong petani untuk berinisiatif mengembangkan usaha secara berkelanjutan ]])</f>
        <v>23</v>
      </c>
      <c r="DN19" s="167">
        <f>Form_Responses[[#This Row],[JUMLAH5]]/8</f>
        <v>2.875</v>
      </c>
      <c r="DO19" s="9">
        <v>3</v>
      </c>
      <c r="DP19" s="9">
        <v>3</v>
      </c>
      <c r="DQ19" s="9">
        <v>3</v>
      </c>
      <c r="DR19" s="9">
        <v>3</v>
      </c>
      <c r="DS19" s="9">
        <v>3</v>
      </c>
      <c r="DT19" s="9">
        <v>3</v>
      </c>
      <c r="DU19" s="9">
        <f>SUM(Form_Responses[[#This Row],[1. Materi pembelajaran yang disampaikan pesantren mudah dipahami oleh petani ]:[6. Setelah mengikuti pembelajaran, kemampuan petani dalam berusaha menjadi lebih baik ]])</f>
        <v>18</v>
      </c>
      <c r="DV19" s="167">
        <f>Form_Responses[[#This Row],[JUMLAH6]]/6</f>
        <v>3</v>
      </c>
      <c r="DW19" s="9">
        <v>3</v>
      </c>
      <c r="DX19" s="9">
        <v>3</v>
      </c>
      <c r="DY19" s="9">
        <v>3</v>
      </c>
      <c r="DZ19" s="9">
        <v>3</v>
      </c>
      <c r="EA19" s="9">
        <v>3</v>
      </c>
      <c r="EB19" s="9">
        <v>3</v>
      </c>
      <c r="EC19" s="9">
        <f>SUM(Form_Responses[[#This Row],[1. Petani dilibatkan dalam perencanaan kegiatan yang dilakukan bersama pesantren ]:[6. Rencana kegiatan yang disusun bersama sesuai dengan kebutuhan petani ]])</f>
        <v>18</v>
      </c>
      <c r="ED19" s="167">
        <f>Form_Responses[[#This Row],[JUMLAH7]]/6</f>
        <v>3</v>
      </c>
      <c r="EE19" s="9">
        <v>3</v>
      </c>
      <c r="EF19" s="9">
        <v>3</v>
      </c>
      <c r="EG19" s="9">
        <v>3</v>
      </c>
      <c r="EH19" s="9">
        <v>3</v>
      </c>
      <c r="EI19" s="9">
        <v>3</v>
      </c>
      <c r="EJ19" s="9">
        <v>3</v>
      </c>
      <c r="EK19" s="9">
        <f>SUM(Form_Responses[[#This Row],[1. Petani dilibatkan dalam proses evaluasi kegiatan yang dilakukan bersama pesantren ]:[6. Hasil evaluasi digunakan untuk memperbaiki kegiatan pesantren selanjutnya ]])</f>
        <v>18</v>
      </c>
      <c r="EL19" s="183">
        <f>Form_Responses[[#This Row],[JUMLAH8]]/6</f>
        <v>3</v>
      </c>
      <c r="EM19" s="9">
        <v>3</v>
      </c>
      <c r="EN19" s="9">
        <v>2</v>
      </c>
      <c r="EO19" s="9">
        <v>3</v>
      </c>
      <c r="EP19" s="9">
        <v>3</v>
      </c>
      <c r="EQ19" s="9">
        <v>3</v>
      </c>
      <c r="ER19" s="9">
        <f>SUM(Form_Responses[[#This Row],[1. Saya mudah mengakses pesantren untuk keperluan konsultasi atau diskusi usaha ]:[5. Waktu layanan pesantren sesuai dengan kebutuhan petani ]])</f>
        <v>14</v>
      </c>
      <c r="ES19" s="167">
        <f>Form_Responses[[#This Row],[JUMLAH9]]/5</f>
        <v>2.8</v>
      </c>
      <c r="ET19" s="9">
        <v>2</v>
      </c>
      <c r="EU19" s="9">
        <v>2</v>
      </c>
      <c r="EV19" s="9">
        <v>3</v>
      </c>
      <c r="EW19" s="9">
        <v>2</v>
      </c>
      <c r="EX19" s="9">
        <v>3</v>
      </c>
      <c r="EY19" s="9">
        <f>SUM(Form_Responses[[#This Row],[1. Saya sering berinteraksi dengan pihak pesantren terkait usaha kelapa sawit ]:[5. Interaksi antara pesantren dan petani tidak hanya terjadi pada kegiatan tertentu saja ]])</f>
        <v>12</v>
      </c>
      <c r="EZ19" s="167">
        <f>Form_Responses[[#This Row],[JUMLAH10]]/5</f>
        <v>2.4</v>
      </c>
      <c r="FA19" s="9">
        <v>3</v>
      </c>
      <c r="FB19" s="9">
        <v>3</v>
      </c>
      <c r="FC19" s="9">
        <v>3</v>
      </c>
      <c r="FD19" s="9">
        <v>3</v>
      </c>
      <c r="FE19" s="9">
        <v>3</v>
      </c>
      <c r="FF19" s="9">
        <v>3</v>
      </c>
      <c r="FG19" s="9">
        <f>SUM(Form_Responses[[#This Row],[1. Inovasi yang diperkenalkan pesantren sesuai dengan kebutuhan petani kelapa sawit ]:[6. Inovasi yang diperkenalkan pesantren membantu meningkatkan kinerja usaha petani ]])</f>
        <v>18</v>
      </c>
      <c r="FH19" s="167">
        <f>Form_Responses[[#This Row],[JUMLAH11]]/6</f>
        <v>3</v>
      </c>
      <c r="FI19" s="9">
        <v>3</v>
      </c>
      <c r="FJ19" s="9">
        <v>2</v>
      </c>
      <c r="FK19" s="9">
        <v>3</v>
      </c>
      <c r="FL19" s="9">
        <v>3</v>
      </c>
      <c r="FM19" s="9">
        <v>3</v>
      </c>
      <c r="FN19" s="9">
        <f>SUM(Form_Responses[[#This Row],[1. Pesantren menyediakan saluran komunikasi yang jelas untuk berinteraksi dengan petani ]:[5. Informasi dari pesantren dapat diterima petani melalui saluran komunikasi yang tersedia ]])</f>
        <v>14</v>
      </c>
      <c r="FO19" s="167">
        <f>Form_Responses[[#This Row],[JUMLAH12]]/5</f>
        <v>2.8</v>
      </c>
      <c r="FP19" s="9">
        <v>2</v>
      </c>
      <c r="FQ19" s="9">
        <v>3</v>
      </c>
      <c r="FR19" s="9">
        <v>3</v>
      </c>
      <c r="FS19" s="9">
        <v>3</v>
      </c>
      <c r="FT19" s="9">
        <v>3</v>
      </c>
      <c r="FU19" s="9">
        <v>3</v>
      </c>
      <c r="FV19" s="9">
        <f>SUM(Form_Responses[[#This Row],[1. Pesantren menjadi rujukan utama bagi petani dalam pengembangan usaha kelapa sawit ]:[6. Pesantren berperan penting dalam mendorong pengembangan usaha petani secara mandiri ]])</f>
        <v>17</v>
      </c>
      <c r="FW19" s="167">
        <f>Form_Responses[[#This Row],[JUMLAH13]]/6</f>
        <v>2.8333333333333335</v>
      </c>
      <c r="FX19" s="9">
        <v>3</v>
      </c>
      <c r="FY19" s="9">
        <v>3</v>
      </c>
      <c r="FZ19" s="9">
        <v>2</v>
      </c>
      <c r="GA19" s="9">
        <v>3</v>
      </c>
      <c r="GB19" s="9">
        <v>3</v>
      </c>
      <c r="GC19" s="9">
        <v>3</v>
      </c>
      <c r="GD19" s="9">
        <f>SUM(Form_Responses[[#This Row],[1. Saya mampu mengambil keputusan usaha kelapa sawit secara mandiri ]:[6. Saya mampu merencanakan pengembangan usaha kelapa sawit secara mandiri ]])</f>
        <v>17</v>
      </c>
      <c r="GE19" s="167">
        <f>Form_Responses[[#This Row],[JUMLAH14]]/6</f>
        <v>2.8333333333333335</v>
      </c>
      <c r="GF19" s="9" t="s">
        <v>162</v>
      </c>
      <c r="GG19" s="9" t="s">
        <v>163</v>
      </c>
      <c r="GH19" s="9" t="s">
        <v>262</v>
      </c>
      <c r="GI19" s="9" t="s">
        <v>263</v>
      </c>
      <c r="GJ19" s="9" t="s">
        <v>166</v>
      </c>
      <c r="GK19" s="9" t="s">
        <v>190</v>
      </c>
      <c r="GL19" s="9" t="s">
        <v>191</v>
      </c>
      <c r="GM19" s="9" t="s">
        <v>195</v>
      </c>
    </row>
    <row r="20" spans="1:195" s="2" customFormat="1" ht="22.5" customHeight="1" x14ac:dyDescent="0.35">
      <c r="A20" s="29">
        <v>18</v>
      </c>
      <c r="B20" s="9" t="s">
        <v>264</v>
      </c>
      <c r="C20" s="8">
        <v>82386661271</v>
      </c>
      <c r="D20" s="9" t="s">
        <v>146</v>
      </c>
      <c r="E20" s="9" t="s">
        <v>254</v>
      </c>
      <c r="F20" s="1">
        <v>51</v>
      </c>
      <c r="G20" s="1">
        <v>4</v>
      </c>
      <c r="H20" s="9" t="s">
        <v>157</v>
      </c>
      <c r="I20" s="88" t="s">
        <v>210</v>
      </c>
      <c r="J20" s="127">
        <v>2000000</v>
      </c>
      <c r="K20" s="7">
        <v>1800000</v>
      </c>
      <c r="L20" s="9" t="s">
        <v>173</v>
      </c>
      <c r="M20" s="9" t="s">
        <v>147</v>
      </c>
      <c r="N20" s="1">
        <v>250</v>
      </c>
      <c r="O20" s="9" t="s">
        <v>265</v>
      </c>
      <c r="P20" s="1">
        <v>15</v>
      </c>
      <c r="Q20" s="9" t="s">
        <v>175</v>
      </c>
      <c r="R20" s="9">
        <v>4</v>
      </c>
      <c r="S20" s="9">
        <v>3</v>
      </c>
      <c r="T20" s="9">
        <v>4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88">
        <f>SUM(Form_Responses[[#This Row],[1. Pesantren mengintegrasikan pendidikan keagamaan dengan pendidikan formal/umum ]:[10. Unit usaha pesantren berkontribusi dalam mendukung kegiatan pendidikan dan pemberdayaan ]])</f>
        <v>32</v>
      </c>
      <c r="AC20" s="150">
        <f>Form_Responses[[#This Row],[TOTAL]]/10</f>
        <v>3.2</v>
      </c>
      <c r="AD20" s="9">
        <v>4</v>
      </c>
      <c r="AE20" s="9">
        <v>4</v>
      </c>
      <c r="AF20" s="9">
        <v>4</v>
      </c>
      <c r="AG20" s="9">
        <v>3</v>
      </c>
      <c r="AH20" s="9">
        <v>3</v>
      </c>
      <c r="AI20" s="9">
        <v>3</v>
      </c>
      <c r="AJ20" s="9">
        <v>4</v>
      </c>
      <c r="AK20" s="9">
        <v>4</v>
      </c>
      <c r="AL20" s="9">
        <v>4</v>
      </c>
      <c r="AM20" s="9">
        <f>SUM(Form_Responses[[#This Row],[1. Pesantren memiliki program pemberdayaan ekonomi yang dirancang secara jelas ]:[9. Program pemberdayaan ekonomi pesantren memberikan manfaat nyata bagi usaha petani ]])</f>
        <v>33</v>
      </c>
      <c r="AN20" s="165">
        <f>Form_Responses[[#This Row],[TOTAL2]]/9</f>
        <v>3.6666666666666665</v>
      </c>
      <c r="AO20" s="9">
        <v>3</v>
      </c>
      <c r="AP20" s="9">
        <v>3</v>
      </c>
      <c r="AQ20" s="9">
        <v>3</v>
      </c>
      <c r="AR20" s="9">
        <v>3</v>
      </c>
      <c r="AS20" s="9">
        <v>3</v>
      </c>
      <c r="AT20" s="9">
        <v>3</v>
      </c>
      <c r="AU20" s="9">
        <v>3</v>
      </c>
      <c r="AV20" s="9">
        <v>3</v>
      </c>
      <c r="AW20" s="9">
        <v>3</v>
      </c>
      <c r="AX20" s="9">
        <v>3</v>
      </c>
      <c r="AY20" s="9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20" s="167">
        <f>Form_Responses[[#This Row],[TOTAL3]]/10</f>
        <v>3.9</v>
      </c>
      <c r="BA20" s="9">
        <v>3</v>
      </c>
      <c r="BB20" s="9">
        <v>3</v>
      </c>
      <c r="BC20" s="9">
        <v>2</v>
      </c>
      <c r="BD20" s="9">
        <v>3</v>
      </c>
      <c r="BE20" s="9">
        <v>3</v>
      </c>
      <c r="BF20" s="9">
        <v>3</v>
      </c>
      <c r="BG20" s="9">
        <v>3</v>
      </c>
      <c r="BH20" s="9">
        <v>3</v>
      </c>
      <c r="BI20" s="9">
        <v>3</v>
      </c>
      <c r="BJ20" s="5">
        <f>SUM(Form_Responses[[#This Row],[1.  Pesantren memiliki sarana teknologi komunikasi yang memadai (HP, komputer, dll) ]:[9. Pesantren terus mengembangkan penggunaan teknologi komunikasi untuk kegiatan ekonomi ]])</f>
        <v>26</v>
      </c>
      <c r="BK20" s="167">
        <f>Form_Responses[[#This Row],[TOTAL4]]/9</f>
        <v>2.8888888888888888</v>
      </c>
      <c r="BL20" s="9">
        <v>3</v>
      </c>
      <c r="BM20" s="9">
        <v>3</v>
      </c>
      <c r="BN20" s="9">
        <v>3</v>
      </c>
      <c r="BO20" s="9">
        <f>SUM(Form_Responses[[#This Row],[1. Tingkat pendidikan saya membantu dalam memahami teknik budidaya kelapa sawit yang baik ]:[3. Latar belakang pendidikan saya membantu dalam mengambil keputusan pengelolaan kebun ]])</f>
        <v>9</v>
      </c>
      <c r="BP20" s="167">
        <f>Form_Responses[[#This Row],[TOTAL5]]/3</f>
        <v>3</v>
      </c>
      <c r="BQ20" s="9">
        <v>3</v>
      </c>
      <c r="BR20" s="9">
        <v>2</v>
      </c>
      <c r="BS20" s="9">
        <v>3</v>
      </c>
      <c r="BT20" s="167">
        <f>SUM(Form_Responses[[#This Row],[4. Pengalaman bertani kelapa sawit saya sudah cukup untuk mengelola kebun secara mandiri ]:[6. Pengalaman bertani membuat saya lebih percaya diri dalam menerapkan inovasi baru ]])</f>
        <v>8</v>
      </c>
      <c r="BU20" s="174">
        <f>Form_Responses[[#This Row],[TOTAL6]]/3</f>
        <v>2.6666666666666665</v>
      </c>
      <c r="BV20" s="9">
        <v>2</v>
      </c>
      <c r="BW20" s="9">
        <v>3</v>
      </c>
      <c r="BX20" s="9">
        <f>SUM(Form_Responses[[#This Row],[7. Luas lahan kelapa sawit yang saya kelola sudah mencukupi kebutuhan ekonomi keluarga ]:[8. Luas lahan yang saya kelola memungkinkan untuk meningkatkan produksi kelapa sawit ]])</f>
        <v>5</v>
      </c>
      <c r="BY20" s="167">
        <f>Form_Responses[[#This Row],[TOTAL7]]/2</f>
        <v>2.5</v>
      </c>
      <c r="BZ20" s="9">
        <v>3</v>
      </c>
      <c r="CA20" s="9">
        <v>3</v>
      </c>
      <c r="CB20" s="9">
        <f>SUM(Form_Responses[[#This Row],[9. Status kepemilikan lahan yang jelas memberikan kepastian dalam berusahatani ]:[10. Kepemilikan lahan secara legal memudahkan dalam mengakses bantuan atau kredit usaha ]])</f>
        <v>6</v>
      </c>
      <c r="CC20" s="167">
        <f>Form_Responses[[#This Row],[TOTAL8]]/2</f>
        <v>3</v>
      </c>
      <c r="CD20" s="9">
        <v>3</v>
      </c>
      <c r="CE20" s="9">
        <v>2</v>
      </c>
      <c r="CF20" s="9">
        <f>SUM(Form_Responses[[#This Row],[11. Pendapatan dari kelapa sawit sudah memenuhi kebutuhan hidup keluarga saya ]:[12. Pendapatan dari kelapa sawit memberikan stabilitas ekonomi bagi keluarga saya ]])</f>
        <v>5</v>
      </c>
      <c r="CG20" s="167">
        <f>Form_Responses[[#This Row],[TOTAL9]]/2</f>
        <v>2.5</v>
      </c>
      <c r="CH20" s="9">
        <v>2</v>
      </c>
      <c r="CI20" s="9">
        <v>2</v>
      </c>
      <c r="CJ20" s="9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20" s="167">
        <f>Form_Responses[[#This Row],[JUMLAH]]/2</f>
        <v>2</v>
      </c>
      <c r="CL20" s="46">
        <v>1</v>
      </c>
      <c r="CM20" s="9">
        <v>1</v>
      </c>
      <c r="CN20" s="9">
        <f>SUM(Form_Responses[[#This Row],[15. Kondisi jalan menuju kebun kelapa sawit memudahkan proses pengangkutan hasil panen ]:[16. Infrastruktur wilayah (jalan, jembatan, listrik) sudah mendukung aktivitas perkebunan ]])</f>
        <v>2</v>
      </c>
      <c r="CO20" s="9">
        <f>Form_Responses[[#This Row],[JUMLAH2]]/2</f>
        <v>1</v>
      </c>
      <c r="CP20" s="9">
        <v>3</v>
      </c>
      <c r="CQ20" s="9">
        <v>2</v>
      </c>
      <c r="CR20" s="9">
        <v>3</v>
      </c>
      <c r="CS20" s="9">
        <f>SUM(Form_Responses[[#This Row],[17. Saya memiliki akses yang baik untuk menjual hasil panen (TBS) ke pedagang atau pabrik ]:[19. Informasi harga kelapa sawit mudah saya peroleh untuk menentukan waktu penjualan ]])</f>
        <v>8</v>
      </c>
      <c r="CT20" s="167">
        <f>Form_Responses[[#This Row],[JUMLAH3]]/3</f>
        <v>2.6666666666666665</v>
      </c>
      <c r="CU20" s="9">
        <v>3</v>
      </c>
      <c r="CV20" s="9">
        <v>3</v>
      </c>
      <c r="CW20" s="9">
        <v>3</v>
      </c>
      <c r="CX20" s="9">
        <v>3</v>
      </c>
      <c r="CY20" s="9">
        <v>3</v>
      </c>
      <c r="CZ20" s="9">
        <v>3</v>
      </c>
      <c r="DA20" s="9">
        <v>2</v>
      </c>
      <c r="DB20" s="9">
        <v>3</v>
      </c>
      <c r="DC20" s="9">
        <f>SUM(Form_Responses[[#This Row],[1. Petani diberikan kesempatan untuk menyampaikan pendapat dalam kegiatan pesantren ]:[8. Komunikasi dua arah tetap berlangsung meskipun di luar kegiatan formal ]])</f>
        <v>23</v>
      </c>
      <c r="DD20" s="167">
        <f>Form_Responses[[#This Row],[JUMLAH4]]/8</f>
        <v>2.875</v>
      </c>
      <c r="DE20" s="9">
        <v>3</v>
      </c>
      <c r="DF20" s="9">
        <v>3</v>
      </c>
      <c r="DG20" s="9">
        <v>2</v>
      </c>
      <c r="DH20" s="9">
        <v>3</v>
      </c>
      <c r="DI20" s="9">
        <v>3</v>
      </c>
      <c r="DJ20" s="9">
        <v>3</v>
      </c>
      <c r="DK20" s="9">
        <v>3</v>
      </c>
      <c r="DL20" s="9">
        <v>3</v>
      </c>
      <c r="DM20" s="9">
        <f>SUM(Form_Responses[[#This Row],[1. Kegiatan pesantren bertujuan meningkatkan kemampuan petani dalam mengelola usaha secara mandiri ]:[8. Pesantren mendorong petani untuk berinisiatif mengembangkan usaha secara berkelanjutan ]])</f>
        <v>23</v>
      </c>
      <c r="DN20" s="167">
        <f>Form_Responses[[#This Row],[JUMLAH5]]/8</f>
        <v>2.875</v>
      </c>
      <c r="DO20" s="9">
        <v>3</v>
      </c>
      <c r="DP20" s="9">
        <v>3</v>
      </c>
      <c r="DQ20" s="9">
        <v>3</v>
      </c>
      <c r="DR20" s="9">
        <v>3</v>
      </c>
      <c r="DS20" s="9">
        <v>3</v>
      </c>
      <c r="DT20" s="9">
        <v>3</v>
      </c>
      <c r="DU20" s="9">
        <f>SUM(Form_Responses[[#This Row],[1. Materi pembelajaran yang disampaikan pesantren mudah dipahami oleh petani ]:[6. Setelah mengikuti pembelajaran, kemampuan petani dalam berusaha menjadi lebih baik ]])</f>
        <v>18</v>
      </c>
      <c r="DV20" s="167">
        <f>Form_Responses[[#This Row],[JUMLAH6]]/6</f>
        <v>3</v>
      </c>
      <c r="DW20" s="9">
        <v>3</v>
      </c>
      <c r="DX20" s="9">
        <v>3</v>
      </c>
      <c r="DY20" s="9">
        <v>3</v>
      </c>
      <c r="DZ20" s="9">
        <v>3</v>
      </c>
      <c r="EA20" s="9">
        <v>3</v>
      </c>
      <c r="EB20" s="9">
        <v>3</v>
      </c>
      <c r="EC20" s="9">
        <f>SUM(Form_Responses[[#This Row],[1. Petani dilibatkan dalam perencanaan kegiatan yang dilakukan bersama pesantren ]:[6. Rencana kegiatan yang disusun bersama sesuai dengan kebutuhan petani ]])</f>
        <v>18</v>
      </c>
      <c r="ED20" s="167">
        <f>Form_Responses[[#This Row],[JUMLAH7]]/6</f>
        <v>3</v>
      </c>
      <c r="EE20" s="9">
        <v>3</v>
      </c>
      <c r="EF20" s="9">
        <v>3</v>
      </c>
      <c r="EG20" s="9">
        <v>3</v>
      </c>
      <c r="EH20" s="9">
        <v>3</v>
      </c>
      <c r="EI20" s="9">
        <v>3</v>
      </c>
      <c r="EJ20" s="9">
        <v>3</v>
      </c>
      <c r="EK20" s="9">
        <f>SUM(Form_Responses[[#This Row],[1. Petani dilibatkan dalam proses evaluasi kegiatan yang dilakukan bersama pesantren ]:[6. Hasil evaluasi digunakan untuk memperbaiki kegiatan pesantren selanjutnya ]])</f>
        <v>18</v>
      </c>
      <c r="EL20" s="183">
        <f>Form_Responses[[#This Row],[JUMLAH8]]/6</f>
        <v>3</v>
      </c>
      <c r="EM20" s="9">
        <v>3</v>
      </c>
      <c r="EN20" s="9">
        <v>3</v>
      </c>
      <c r="EO20" s="9">
        <v>3</v>
      </c>
      <c r="EP20" s="9">
        <v>3</v>
      </c>
      <c r="EQ20" s="9">
        <v>3</v>
      </c>
      <c r="ER20" s="9">
        <f>SUM(Form_Responses[[#This Row],[1. Saya mudah mengakses pesantren untuk keperluan konsultasi atau diskusi usaha ]:[5. Waktu layanan pesantren sesuai dengan kebutuhan petani ]])</f>
        <v>15</v>
      </c>
      <c r="ES20" s="167">
        <f>Form_Responses[[#This Row],[JUMLAH9]]/5</f>
        <v>3</v>
      </c>
      <c r="ET20" s="9">
        <v>3</v>
      </c>
      <c r="EU20" s="9">
        <v>2</v>
      </c>
      <c r="EV20" s="9">
        <v>3</v>
      </c>
      <c r="EW20" s="9">
        <v>2</v>
      </c>
      <c r="EX20" s="9">
        <v>2</v>
      </c>
      <c r="EY20" s="9">
        <f>SUM(Form_Responses[[#This Row],[1. Saya sering berinteraksi dengan pihak pesantren terkait usaha kelapa sawit ]:[5. Interaksi antara pesantren dan petani tidak hanya terjadi pada kegiatan tertentu saja ]])</f>
        <v>12</v>
      </c>
      <c r="EZ20" s="167">
        <f>Form_Responses[[#This Row],[JUMLAH10]]/5</f>
        <v>2.4</v>
      </c>
      <c r="FA20" s="9">
        <v>3</v>
      </c>
      <c r="FB20" s="9">
        <v>3</v>
      </c>
      <c r="FC20" s="9">
        <v>3</v>
      </c>
      <c r="FD20" s="9">
        <v>3</v>
      </c>
      <c r="FE20" s="9">
        <v>3</v>
      </c>
      <c r="FF20" s="9">
        <v>3</v>
      </c>
      <c r="FG20" s="9">
        <f>SUM(Form_Responses[[#This Row],[1. Inovasi yang diperkenalkan pesantren sesuai dengan kebutuhan petani kelapa sawit ]:[6. Inovasi yang diperkenalkan pesantren membantu meningkatkan kinerja usaha petani ]])</f>
        <v>18</v>
      </c>
      <c r="FH20" s="167">
        <f>Form_Responses[[#This Row],[JUMLAH11]]/6</f>
        <v>3</v>
      </c>
      <c r="FI20" s="9">
        <v>3</v>
      </c>
      <c r="FJ20" s="9">
        <v>3</v>
      </c>
      <c r="FK20" s="9">
        <v>3</v>
      </c>
      <c r="FL20" s="9">
        <v>2</v>
      </c>
      <c r="FM20" s="9">
        <v>3</v>
      </c>
      <c r="FN20" s="9">
        <f>SUM(Form_Responses[[#This Row],[1. Pesantren menyediakan saluran komunikasi yang jelas untuk berinteraksi dengan petani ]:[5. Informasi dari pesantren dapat diterima petani melalui saluran komunikasi yang tersedia ]])</f>
        <v>14</v>
      </c>
      <c r="FO20" s="167">
        <f>Form_Responses[[#This Row],[JUMLAH12]]/5</f>
        <v>2.8</v>
      </c>
      <c r="FP20" s="9">
        <v>2</v>
      </c>
      <c r="FQ20" s="9">
        <v>3</v>
      </c>
      <c r="FR20" s="9">
        <v>3</v>
      </c>
      <c r="FS20" s="9">
        <v>3</v>
      </c>
      <c r="FT20" s="9">
        <v>3</v>
      </c>
      <c r="FU20" s="9">
        <v>3</v>
      </c>
      <c r="FV20" s="9">
        <f>SUM(Form_Responses[[#This Row],[1. Pesantren menjadi rujukan utama bagi petani dalam pengembangan usaha kelapa sawit ]:[6. Pesantren berperan penting dalam mendorong pengembangan usaha petani secara mandiri ]])</f>
        <v>17</v>
      </c>
      <c r="FW20" s="167">
        <f>Form_Responses[[#This Row],[JUMLAH13]]/6</f>
        <v>2.8333333333333335</v>
      </c>
      <c r="FX20" s="9">
        <v>3</v>
      </c>
      <c r="FY20" s="9">
        <v>2</v>
      </c>
      <c r="FZ20" s="9">
        <v>3</v>
      </c>
      <c r="GA20" s="9">
        <v>3</v>
      </c>
      <c r="GB20" s="9">
        <v>4</v>
      </c>
      <c r="GC20" s="9">
        <v>2</v>
      </c>
      <c r="GD20" s="9">
        <f>SUM(Form_Responses[[#This Row],[1. Saya mampu mengambil keputusan usaha kelapa sawit secara mandiri ]:[6. Saya mampu merencanakan pengembangan usaha kelapa sawit secara mandiri ]])</f>
        <v>17</v>
      </c>
      <c r="GE20" s="167">
        <f>Form_Responses[[#This Row],[JUMLAH14]]/6</f>
        <v>2.8333333333333335</v>
      </c>
      <c r="GF20" s="9" t="s">
        <v>266</v>
      </c>
      <c r="GG20" s="9" t="s">
        <v>163</v>
      </c>
      <c r="GH20" s="9" t="s">
        <v>177</v>
      </c>
      <c r="GI20" s="9" t="s">
        <v>267</v>
      </c>
      <c r="GJ20" s="9" t="s">
        <v>166</v>
      </c>
      <c r="GK20" s="9" t="s">
        <v>190</v>
      </c>
      <c r="GL20" s="9" t="s">
        <v>191</v>
      </c>
      <c r="GM20" s="9" t="s">
        <v>195</v>
      </c>
    </row>
    <row r="21" spans="1:195" s="2" customFormat="1" ht="22.5" customHeight="1" x14ac:dyDescent="0.35">
      <c r="A21" s="29">
        <v>19</v>
      </c>
      <c r="B21" s="9" t="s">
        <v>268</v>
      </c>
      <c r="C21" s="8">
        <v>8127613789</v>
      </c>
      <c r="D21" s="9" t="s">
        <v>146</v>
      </c>
      <c r="E21" s="9" t="s">
        <v>269</v>
      </c>
      <c r="F21" s="1">
        <v>46</v>
      </c>
      <c r="G21" s="1">
        <v>4</v>
      </c>
      <c r="H21" s="9" t="s">
        <v>270</v>
      </c>
      <c r="I21" s="9" t="s">
        <v>172</v>
      </c>
      <c r="J21" s="127">
        <v>3000000</v>
      </c>
      <c r="K21" s="7">
        <v>3000000</v>
      </c>
      <c r="L21" s="9" t="s">
        <v>271</v>
      </c>
      <c r="M21" s="9" t="s">
        <v>147</v>
      </c>
      <c r="N21" s="1">
        <v>40</v>
      </c>
      <c r="O21" s="9" t="s">
        <v>272</v>
      </c>
      <c r="P21" s="1">
        <v>8</v>
      </c>
      <c r="Q21" s="9" t="s">
        <v>175</v>
      </c>
      <c r="R21" s="9">
        <v>3</v>
      </c>
      <c r="S21" s="9">
        <v>2</v>
      </c>
      <c r="T21" s="9">
        <v>3</v>
      </c>
      <c r="U21" s="9">
        <v>3</v>
      </c>
      <c r="V21" s="9">
        <v>3</v>
      </c>
      <c r="W21" s="9">
        <v>3</v>
      </c>
      <c r="X21" s="9">
        <v>3</v>
      </c>
      <c r="Y21" s="9">
        <v>3</v>
      </c>
      <c r="Z21" s="9">
        <v>3</v>
      </c>
      <c r="AA21" s="9">
        <v>3</v>
      </c>
      <c r="AB21" s="88">
        <f>SUM(Form_Responses[[#This Row],[1. Pesantren mengintegrasikan pendidikan keagamaan dengan pendidikan formal/umum ]:[10. Unit usaha pesantren berkontribusi dalam mendukung kegiatan pendidikan dan pemberdayaan ]])</f>
        <v>29</v>
      </c>
      <c r="AC21" s="150">
        <f>Form_Responses[[#This Row],[TOTAL]]/10</f>
        <v>2.9</v>
      </c>
      <c r="AD21" s="9">
        <v>3</v>
      </c>
      <c r="AE21" s="9">
        <v>3</v>
      </c>
      <c r="AF21" s="9">
        <v>3</v>
      </c>
      <c r="AG21" s="9">
        <v>2</v>
      </c>
      <c r="AH21" s="9">
        <v>3</v>
      </c>
      <c r="AI21" s="9">
        <v>3</v>
      </c>
      <c r="AJ21" s="9">
        <v>3</v>
      </c>
      <c r="AK21" s="9">
        <v>3</v>
      </c>
      <c r="AL21" s="9">
        <v>3</v>
      </c>
      <c r="AM21" s="9">
        <f>SUM(Form_Responses[[#This Row],[1. Pesantren memiliki program pemberdayaan ekonomi yang dirancang secara jelas ]:[9. Program pemberdayaan ekonomi pesantren memberikan manfaat nyata bagi usaha petani ]])</f>
        <v>26</v>
      </c>
      <c r="AN21" s="165">
        <f>Form_Responses[[#This Row],[TOTAL2]]/9</f>
        <v>2.8888888888888888</v>
      </c>
      <c r="AO21" s="9">
        <v>3</v>
      </c>
      <c r="AP21" s="9">
        <v>3</v>
      </c>
      <c r="AQ21" s="9">
        <v>3</v>
      </c>
      <c r="AR21" s="9">
        <v>3</v>
      </c>
      <c r="AS21" s="9">
        <v>3</v>
      </c>
      <c r="AT21" s="9">
        <v>3</v>
      </c>
      <c r="AU21" s="9">
        <v>3</v>
      </c>
      <c r="AV21" s="9">
        <v>3</v>
      </c>
      <c r="AW21" s="9">
        <v>3</v>
      </c>
      <c r="AX21" s="9">
        <v>3</v>
      </c>
      <c r="AY21" s="9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21" s="167">
        <f>Form_Responses[[#This Row],[TOTAL3]]/10</f>
        <v>3.9</v>
      </c>
      <c r="BA21" s="9">
        <v>3</v>
      </c>
      <c r="BB21" s="9">
        <v>3</v>
      </c>
      <c r="BC21" s="9">
        <v>3</v>
      </c>
      <c r="BD21" s="9">
        <v>3</v>
      </c>
      <c r="BE21" s="9">
        <v>3</v>
      </c>
      <c r="BF21" s="9">
        <v>3</v>
      </c>
      <c r="BG21" s="9">
        <v>3</v>
      </c>
      <c r="BH21" s="9">
        <v>3</v>
      </c>
      <c r="BI21" s="9">
        <v>3</v>
      </c>
      <c r="BJ21" s="5">
        <f>SUM(Form_Responses[[#This Row],[1.  Pesantren memiliki sarana teknologi komunikasi yang memadai (HP, komputer, dll) ]:[9. Pesantren terus mengembangkan penggunaan teknologi komunikasi untuk kegiatan ekonomi ]])</f>
        <v>27</v>
      </c>
      <c r="BK21" s="167">
        <f>Form_Responses[[#This Row],[TOTAL4]]/9</f>
        <v>3</v>
      </c>
      <c r="BL21" s="9">
        <v>3</v>
      </c>
      <c r="BM21" s="9">
        <v>3</v>
      </c>
      <c r="BN21" s="9">
        <v>3</v>
      </c>
      <c r="BO21" s="9">
        <f>SUM(Form_Responses[[#This Row],[1. Tingkat pendidikan saya membantu dalam memahami teknik budidaya kelapa sawit yang baik ]:[3. Latar belakang pendidikan saya membantu dalam mengambil keputusan pengelolaan kebun ]])</f>
        <v>9</v>
      </c>
      <c r="BP21" s="167">
        <f>Form_Responses[[#This Row],[TOTAL5]]/3</f>
        <v>3</v>
      </c>
      <c r="BQ21" s="9">
        <v>3</v>
      </c>
      <c r="BR21" s="9">
        <v>3</v>
      </c>
      <c r="BS21" s="9">
        <v>3</v>
      </c>
      <c r="BT21" s="167">
        <f>SUM(Form_Responses[[#This Row],[4. Pengalaman bertani kelapa sawit saya sudah cukup untuk mengelola kebun secara mandiri ]:[6. Pengalaman bertani membuat saya lebih percaya diri dalam menerapkan inovasi baru ]])</f>
        <v>9</v>
      </c>
      <c r="BU21" s="174">
        <f>Form_Responses[[#This Row],[TOTAL6]]/3</f>
        <v>3</v>
      </c>
      <c r="BV21" s="9">
        <v>3</v>
      </c>
      <c r="BW21" s="9">
        <v>3</v>
      </c>
      <c r="BX21" s="9">
        <f>SUM(Form_Responses[[#This Row],[7. Luas lahan kelapa sawit yang saya kelola sudah mencukupi kebutuhan ekonomi keluarga ]:[8. Luas lahan yang saya kelola memungkinkan untuk meningkatkan produksi kelapa sawit ]])</f>
        <v>6</v>
      </c>
      <c r="BY21" s="167">
        <f>Form_Responses[[#This Row],[TOTAL7]]/2</f>
        <v>3</v>
      </c>
      <c r="BZ21" s="9">
        <v>3</v>
      </c>
      <c r="CA21" s="9">
        <v>3</v>
      </c>
      <c r="CB21" s="9">
        <f>SUM(Form_Responses[[#This Row],[9. Status kepemilikan lahan yang jelas memberikan kepastian dalam berusahatani ]:[10. Kepemilikan lahan secara legal memudahkan dalam mengakses bantuan atau kredit usaha ]])</f>
        <v>6</v>
      </c>
      <c r="CC21" s="167">
        <f>Form_Responses[[#This Row],[TOTAL8]]/2</f>
        <v>3</v>
      </c>
      <c r="CD21" s="9">
        <v>3</v>
      </c>
      <c r="CE21" s="9">
        <v>3</v>
      </c>
      <c r="CF21" s="9">
        <f>SUM(Form_Responses[[#This Row],[11. Pendapatan dari kelapa sawit sudah memenuhi kebutuhan hidup keluarga saya ]:[12. Pendapatan dari kelapa sawit memberikan stabilitas ekonomi bagi keluarga saya ]])</f>
        <v>6</v>
      </c>
      <c r="CG21" s="167">
        <f>Form_Responses[[#This Row],[TOTAL9]]/2</f>
        <v>3</v>
      </c>
      <c r="CH21" s="9">
        <v>3</v>
      </c>
      <c r="CI21" s="9">
        <v>3</v>
      </c>
      <c r="CJ21" s="9">
        <f>SUM(Form_Responses[[#This Row],[13. Pemerintah daerah memberikan dukungan program yang membantu pengembangan usaha kelapa sawit ]:[14. Bantuan dari pemerintah daerah mudah diakses oleh petani kelapa sawit seperti saya ]])</f>
        <v>6</v>
      </c>
      <c r="CK21" s="167">
        <f>Form_Responses[[#This Row],[JUMLAH]]/2</f>
        <v>3</v>
      </c>
      <c r="CL21" s="46">
        <v>3</v>
      </c>
      <c r="CM21" s="9">
        <v>3</v>
      </c>
      <c r="CN21" s="9">
        <f>SUM(Form_Responses[[#This Row],[15. Kondisi jalan menuju kebun kelapa sawit memudahkan proses pengangkutan hasil panen ]:[16. Infrastruktur wilayah (jalan, jembatan, listrik) sudah mendukung aktivitas perkebunan ]])</f>
        <v>6</v>
      </c>
      <c r="CO21" s="9">
        <f>Form_Responses[[#This Row],[JUMLAH2]]/2</f>
        <v>3</v>
      </c>
      <c r="CP21" s="9">
        <v>3</v>
      </c>
      <c r="CQ21" s="9">
        <v>3</v>
      </c>
      <c r="CR21" s="9">
        <v>3</v>
      </c>
      <c r="CS21" s="9">
        <f>SUM(Form_Responses[[#This Row],[17. Saya memiliki akses yang baik untuk menjual hasil panen (TBS) ke pedagang atau pabrik ]:[19. Informasi harga kelapa sawit mudah saya peroleh untuk menentukan waktu penjualan ]])</f>
        <v>9</v>
      </c>
      <c r="CT21" s="167">
        <f>Form_Responses[[#This Row],[JUMLAH3]]/3</f>
        <v>3</v>
      </c>
      <c r="CU21" s="9">
        <v>3</v>
      </c>
      <c r="CV21" s="9">
        <v>3</v>
      </c>
      <c r="CW21" s="9">
        <v>3</v>
      </c>
      <c r="CX21" s="9">
        <v>3</v>
      </c>
      <c r="CY21" s="9">
        <v>3</v>
      </c>
      <c r="CZ21" s="9">
        <v>3</v>
      </c>
      <c r="DA21" s="9">
        <v>3</v>
      </c>
      <c r="DB21" s="9">
        <v>3</v>
      </c>
      <c r="DC21" s="9">
        <f>SUM(Form_Responses[[#This Row],[1. Petani diberikan kesempatan untuk menyampaikan pendapat dalam kegiatan pesantren ]:[8. Komunikasi dua arah tetap berlangsung meskipun di luar kegiatan formal ]])</f>
        <v>24</v>
      </c>
      <c r="DD21" s="167">
        <f>Form_Responses[[#This Row],[JUMLAH4]]/8</f>
        <v>3</v>
      </c>
      <c r="DE21" s="9">
        <v>3</v>
      </c>
      <c r="DF21" s="9">
        <v>3</v>
      </c>
      <c r="DG21" s="9">
        <v>3</v>
      </c>
      <c r="DH21" s="9">
        <v>3</v>
      </c>
      <c r="DI21" s="9">
        <v>3</v>
      </c>
      <c r="DJ21" s="9">
        <v>3</v>
      </c>
      <c r="DK21" s="9">
        <v>3</v>
      </c>
      <c r="DL21" s="9">
        <v>3</v>
      </c>
      <c r="DM21" s="9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21" s="167">
        <f>Form_Responses[[#This Row],[JUMLAH5]]/8</f>
        <v>3</v>
      </c>
      <c r="DO21" s="9">
        <v>3</v>
      </c>
      <c r="DP21" s="9">
        <v>3</v>
      </c>
      <c r="DQ21" s="9">
        <v>3</v>
      </c>
      <c r="DR21" s="9">
        <v>3</v>
      </c>
      <c r="DS21" s="9">
        <v>3</v>
      </c>
      <c r="DT21" s="9">
        <v>3</v>
      </c>
      <c r="DU21" s="9">
        <f>SUM(Form_Responses[[#This Row],[1. Materi pembelajaran yang disampaikan pesantren mudah dipahami oleh petani ]:[6. Setelah mengikuti pembelajaran, kemampuan petani dalam berusaha menjadi lebih baik ]])</f>
        <v>18</v>
      </c>
      <c r="DV21" s="167">
        <f>Form_Responses[[#This Row],[JUMLAH6]]/6</f>
        <v>3</v>
      </c>
      <c r="DW21" s="9">
        <v>3</v>
      </c>
      <c r="DX21" s="9">
        <v>3</v>
      </c>
      <c r="DY21" s="9">
        <v>3</v>
      </c>
      <c r="DZ21" s="9">
        <v>3</v>
      </c>
      <c r="EA21" s="9">
        <v>3</v>
      </c>
      <c r="EB21" s="9">
        <v>3</v>
      </c>
      <c r="EC21" s="9">
        <f>SUM(Form_Responses[[#This Row],[1. Petani dilibatkan dalam perencanaan kegiatan yang dilakukan bersama pesantren ]:[6. Rencana kegiatan yang disusun bersama sesuai dengan kebutuhan petani ]])</f>
        <v>18</v>
      </c>
      <c r="ED21" s="167">
        <f>Form_Responses[[#This Row],[JUMLAH7]]/6</f>
        <v>3</v>
      </c>
      <c r="EE21" s="9">
        <v>3</v>
      </c>
      <c r="EF21" s="9">
        <v>3</v>
      </c>
      <c r="EG21" s="9">
        <v>3</v>
      </c>
      <c r="EH21" s="9">
        <v>3</v>
      </c>
      <c r="EI21" s="9">
        <v>3</v>
      </c>
      <c r="EJ21" s="9">
        <v>3</v>
      </c>
      <c r="EK21" s="9">
        <f>SUM(Form_Responses[[#This Row],[1. Petani dilibatkan dalam proses evaluasi kegiatan yang dilakukan bersama pesantren ]:[6. Hasil evaluasi digunakan untuk memperbaiki kegiatan pesantren selanjutnya ]])</f>
        <v>18</v>
      </c>
      <c r="EL21" s="183">
        <f>Form_Responses[[#This Row],[JUMLAH8]]/6</f>
        <v>3</v>
      </c>
      <c r="EM21" s="9">
        <v>3</v>
      </c>
      <c r="EN21" s="9">
        <v>3</v>
      </c>
      <c r="EO21" s="9">
        <v>3</v>
      </c>
      <c r="EP21" s="9">
        <v>3</v>
      </c>
      <c r="EQ21" s="9">
        <v>3</v>
      </c>
      <c r="ER21" s="9">
        <f>SUM(Form_Responses[[#This Row],[1. Saya mudah mengakses pesantren untuk keperluan konsultasi atau diskusi usaha ]:[5. Waktu layanan pesantren sesuai dengan kebutuhan petani ]])</f>
        <v>15</v>
      </c>
      <c r="ES21" s="167">
        <f>Form_Responses[[#This Row],[JUMLAH9]]/5</f>
        <v>3</v>
      </c>
      <c r="ET21" s="9">
        <v>3</v>
      </c>
      <c r="EU21" s="9">
        <v>3</v>
      </c>
      <c r="EV21" s="9">
        <v>3</v>
      </c>
      <c r="EW21" s="9">
        <v>3</v>
      </c>
      <c r="EX21" s="9">
        <v>3</v>
      </c>
      <c r="EY21" s="9">
        <f>SUM(Form_Responses[[#This Row],[1. Saya sering berinteraksi dengan pihak pesantren terkait usaha kelapa sawit ]:[5. Interaksi antara pesantren dan petani tidak hanya terjadi pada kegiatan tertentu saja ]])</f>
        <v>15</v>
      </c>
      <c r="EZ21" s="167">
        <f>Form_Responses[[#This Row],[JUMLAH10]]/5</f>
        <v>3</v>
      </c>
      <c r="FA21" s="9">
        <v>3</v>
      </c>
      <c r="FB21" s="9">
        <v>3</v>
      </c>
      <c r="FC21" s="9">
        <v>3</v>
      </c>
      <c r="FD21" s="9">
        <v>3</v>
      </c>
      <c r="FE21" s="9">
        <v>3</v>
      </c>
      <c r="FF21" s="9">
        <v>3</v>
      </c>
      <c r="FG21" s="9">
        <f>SUM(Form_Responses[[#This Row],[1. Inovasi yang diperkenalkan pesantren sesuai dengan kebutuhan petani kelapa sawit ]:[6. Inovasi yang diperkenalkan pesantren membantu meningkatkan kinerja usaha petani ]])</f>
        <v>18</v>
      </c>
      <c r="FH21" s="167">
        <f>Form_Responses[[#This Row],[JUMLAH11]]/6</f>
        <v>3</v>
      </c>
      <c r="FI21" s="9">
        <v>3</v>
      </c>
      <c r="FJ21" s="9">
        <v>3</v>
      </c>
      <c r="FK21" s="9">
        <v>3</v>
      </c>
      <c r="FL21" s="9">
        <v>3</v>
      </c>
      <c r="FM21" s="9">
        <v>3</v>
      </c>
      <c r="FN21" s="9">
        <f>SUM(Form_Responses[[#This Row],[1. Pesantren menyediakan saluran komunikasi yang jelas untuk berinteraksi dengan petani ]:[5. Informasi dari pesantren dapat diterima petani melalui saluran komunikasi yang tersedia ]])</f>
        <v>15</v>
      </c>
      <c r="FO21" s="167">
        <f>Form_Responses[[#This Row],[JUMLAH12]]/5</f>
        <v>3</v>
      </c>
      <c r="FP21" s="9">
        <v>3</v>
      </c>
      <c r="FQ21" s="9">
        <v>3</v>
      </c>
      <c r="FR21" s="9">
        <v>3</v>
      </c>
      <c r="FS21" s="9">
        <v>3</v>
      </c>
      <c r="FT21" s="9">
        <v>3</v>
      </c>
      <c r="FU21" s="9">
        <v>3</v>
      </c>
      <c r="FV21" s="9">
        <f>SUM(Form_Responses[[#This Row],[1. Pesantren menjadi rujukan utama bagi petani dalam pengembangan usaha kelapa sawit ]:[6. Pesantren berperan penting dalam mendorong pengembangan usaha petani secara mandiri ]])</f>
        <v>18</v>
      </c>
      <c r="FW21" s="167">
        <f>Form_Responses[[#This Row],[JUMLAH13]]/6</f>
        <v>3</v>
      </c>
      <c r="FX21" s="9">
        <v>3</v>
      </c>
      <c r="FY21" s="9">
        <v>3</v>
      </c>
      <c r="FZ21" s="9">
        <v>3</v>
      </c>
      <c r="GA21" s="9">
        <v>3</v>
      </c>
      <c r="GB21" s="9">
        <v>3</v>
      </c>
      <c r="GC21" s="9">
        <v>3</v>
      </c>
      <c r="GD21" s="9">
        <f>SUM(Form_Responses[[#This Row],[1. Saya mampu mengambil keputusan usaha kelapa sawit secara mandiri ]:[6. Saya mampu merencanakan pengembangan usaha kelapa sawit secara mandiri ]])</f>
        <v>18</v>
      </c>
      <c r="GE21" s="167">
        <f>Form_Responses[[#This Row],[JUMLAH14]]/6</f>
        <v>3</v>
      </c>
      <c r="GF21" s="9" t="s">
        <v>273</v>
      </c>
      <c r="GG21" s="9" t="s">
        <v>274</v>
      </c>
      <c r="GH21" s="9" t="s">
        <v>275</v>
      </c>
      <c r="GI21" s="9" t="s">
        <v>276</v>
      </c>
      <c r="GJ21" s="9" t="s">
        <v>166</v>
      </c>
      <c r="GK21" s="9" t="s">
        <v>277</v>
      </c>
      <c r="GL21" s="9" t="s">
        <v>278</v>
      </c>
      <c r="GM21" s="9" t="s">
        <v>195</v>
      </c>
    </row>
    <row r="22" spans="1:195" s="2" customFormat="1" ht="22.5" customHeight="1" x14ac:dyDescent="0.35">
      <c r="A22" s="29">
        <v>20</v>
      </c>
      <c r="B22" s="9" t="s">
        <v>279</v>
      </c>
      <c r="C22" s="8">
        <v>85263096029</v>
      </c>
      <c r="D22" s="9" t="s">
        <v>146</v>
      </c>
      <c r="E22" s="9" t="s">
        <v>280</v>
      </c>
      <c r="F22" s="1">
        <v>40</v>
      </c>
      <c r="G22" s="1">
        <v>5</v>
      </c>
      <c r="H22" s="9" t="s">
        <v>157</v>
      </c>
      <c r="I22" s="9" t="s">
        <v>158</v>
      </c>
      <c r="J22" s="127">
        <v>3000000</v>
      </c>
      <c r="K22" s="7">
        <v>3000000</v>
      </c>
      <c r="L22" s="9" t="s">
        <v>255</v>
      </c>
      <c r="M22" s="9" t="s">
        <v>147</v>
      </c>
      <c r="N22" s="1">
        <v>429</v>
      </c>
      <c r="O22" s="9" t="s">
        <v>212</v>
      </c>
      <c r="P22" s="1">
        <v>22</v>
      </c>
      <c r="Q22" s="9" t="s">
        <v>281</v>
      </c>
      <c r="R22" s="9">
        <v>2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2</v>
      </c>
      <c r="Z22" s="9">
        <v>2</v>
      </c>
      <c r="AA22" s="9">
        <v>2</v>
      </c>
      <c r="AB22" s="88">
        <f>SUM(Form_Responses[[#This Row],[1. Pesantren mengintegrasikan pendidikan keagamaan dengan pendidikan formal/umum ]:[10. Unit usaha pesantren berkontribusi dalam mendukung kegiatan pendidikan dan pemberdayaan ]])</f>
        <v>26</v>
      </c>
      <c r="AC22" s="150">
        <f>Form_Responses[[#This Row],[TOTAL]]/10</f>
        <v>2.6</v>
      </c>
      <c r="AD22" s="9">
        <v>2</v>
      </c>
      <c r="AE22" s="9">
        <v>3</v>
      </c>
      <c r="AF22" s="9">
        <v>3</v>
      </c>
      <c r="AG22" s="9">
        <v>3</v>
      </c>
      <c r="AH22" s="9">
        <v>3</v>
      </c>
      <c r="AI22" s="9">
        <v>3</v>
      </c>
      <c r="AJ22" s="9">
        <v>3</v>
      </c>
      <c r="AK22" s="9">
        <v>3</v>
      </c>
      <c r="AL22" s="9">
        <v>3</v>
      </c>
      <c r="AM22" s="9">
        <f>SUM(Form_Responses[[#This Row],[1. Pesantren memiliki program pemberdayaan ekonomi yang dirancang secara jelas ]:[9. Program pemberdayaan ekonomi pesantren memberikan manfaat nyata bagi usaha petani ]])</f>
        <v>26</v>
      </c>
      <c r="AN22" s="165">
        <f>Form_Responses[[#This Row],[TOTAL2]]/9</f>
        <v>2.8888888888888888</v>
      </c>
      <c r="AO22" s="9">
        <v>2</v>
      </c>
      <c r="AP22" s="9">
        <v>2</v>
      </c>
      <c r="AQ22" s="9">
        <v>2</v>
      </c>
      <c r="AR22" s="9">
        <v>2</v>
      </c>
      <c r="AS22" s="9">
        <v>2</v>
      </c>
      <c r="AT22" s="9">
        <v>2</v>
      </c>
      <c r="AU22" s="9">
        <v>3</v>
      </c>
      <c r="AV22" s="9">
        <v>3</v>
      </c>
      <c r="AW22" s="9">
        <v>3</v>
      </c>
      <c r="AX22" s="9">
        <v>3</v>
      </c>
      <c r="AY22" s="9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33</v>
      </c>
      <c r="AZ22" s="167">
        <f>Form_Responses[[#This Row],[TOTAL3]]/10</f>
        <v>3.3</v>
      </c>
      <c r="BA22" s="9">
        <v>2</v>
      </c>
      <c r="BB22" s="9">
        <v>2</v>
      </c>
      <c r="BC22" s="9">
        <v>2</v>
      </c>
      <c r="BD22" s="9">
        <v>2</v>
      </c>
      <c r="BE22" s="9">
        <v>2</v>
      </c>
      <c r="BF22" s="9">
        <v>2</v>
      </c>
      <c r="BG22" s="9">
        <v>2</v>
      </c>
      <c r="BH22" s="9">
        <v>3</v>
      </c>
      <c r="BI22" s="9">
        <v>2</v>
      </c>
      <c r="BJ22" s="5">
        <f>SUM(Form_Responses[[#This Row],[1.  Pesantren memiliki sarana teknologi komunikasi yang memadai (HP, komputer, dll) ]:[9. Pesantren terus mengembangkan penggunaan teknologi komunikasi untuk kegiatan ekonomi ]])</f>
        <v>19</v>
      </c>
      <c r="BK22" s="167">
        <f>Form_Responses[[#This Row],[TOTAL4]]/9</f>
        <v>2.1111111111111112</v>
      </c>
      <c r="BL22" s="9">
        <v>3</v>
      </c>
      <c r="BM22" s="9">
        <v>3</v>
      </c>
      <c r="BN22" s="9">
        <v>3</v>
      </c>
      <c r="BO22" s="9">
        <f>SUM(Form_Responses[[#This Row],[1. Tingkat pendidikan saya membantu dalam memahami teknik budidaya kelapa sawit yang baik ]:[3. Latar belakang pendidikan saya membantu dalam mengambil keputusan pengelolaan kebun ]])</f>
        <v>9</v>
      </c>
      <c r="BP22" s="167">
        <f>Form_Responses[[#This Row],[TOTAL5]]/3</f>
        <v>3</v>
      </c>
      <c r="BQ22" s="9">
        <v>3</v>
      </c>
      <c r="BR22" s="9">
        <v>3</v>
      </c>
      <c r="BS22" s="9">
        <v>3</v>
      </c>
      <c r="BT22" s="167">
        <f>SUM(Form_Responses[[#This Row],[4. Pengalaman bertani kelapa sawit saya sudah cukup untuk mengelola kebun secara mandiri ]:[6. Pengalaman bertani membuat saya lebih percaya diri dalam menerapkan inovasi baru ]])</f>
        <v>9</v>
      </c>
      <c r="BU22" s="174">
        <f>Form_Responses[[#This Row],[TOTAL6]]/3</f>
        <v>3</v>
      </c>
      <c r="BV22" s="9">
        <v>3</v>
      </c>
      <c r="BW22" s="9">
        <v>3</v>
      </c>
      <c r="BX22" s="9">
        <f>SUM(Form_Responses[[#This Row],[7. Luas lahan kelapa sawit yang saya kelola sudah mencukupi kebutuhan ekonomi keluarga ]:[8. Luas lahan yang saya kelola memungkinkan untuk meningkatkan produksi kelapa sawit ]])</f>
        <v>6</v>
      </c>
      <c r="BY22" s="167">
        <f>Form_Responses[[#This Row],[TOTAL7]]/2</f>
        <v>3</v>
      </c>
      <c r="BZ22" s="9">
        <v>3</v>
      </c>
      <c r="CA22" s="9">
        <v>3</v>
      </c>
      <c r="CB22" s="9">
        <f>SUM(Form_Responses[[#This Row],[9. Status kepemilikan lahan yang jelas memberikan kepastian dalam berusahatani ]:[10. Kepemilikan lahan secara legal memudahkan dalam mengakses bantuan atau kredit usaha ]])</f>
        <v>6</v>
      </c>
      <c r="CC22" s="167">
        <f>Form_Responses[[#This Row],[TOTAL8]]/2</f>
        <v>3</v>
      </c>
      <c r="CD22" s="9">
        <v>2</v>
      </c>
      <c r="CE22" s="9">
        <v>3</v>
      </c>
      <c r="CF22" s="9">
        <f>SUM(Form_Responses[[#This Row],[11. Pendapatan dari kelapa sawit sudah memenuhi kebutuhan hidup keluarga saya ]:[12. Pendapatan dari kelapa sawit memberikan stabilitas ekonomi bagi keluarga saya ]])</f>
        <v>5</v>
      </c>
      <c r="CG22" s="167">
        <f>Form_Responses[[#This Row],[TOTAL9]]/2</f>
        <v>2.5</v>
      </c>
      <c r="CH22" s="9">
        <v>2</v>
      </c>
      <c r="CI22" s="9">
        <v>2</v>
      </c>
      <c r="CJ22" s="9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22" s="167">
        <f>Form_Responses[[#This Row],[JUMLAH]]/2</f>
        <v>2</v>
      </c>
      <c r="CL22" s="46">
        <v>2</v>
      </c>
      <c r="CM22" s="9">
        <v>2</v>
      </c>
      <c r="CN22" s="9">
        <f>SUM(Form_Responses[[#This Row],[15. Kondisi jalan menuju kebun kelapa sawit memudahkan proses pengangkutan hasil panen ]:[16. Infrastruktur wilayah (jalan, jembatan, listrik) sudah mendukung aktivitas perkebunan ]])</f>
        <v>4</v>
      </c>
      <c r="CO22" s="9">
        <f>Form_Responses[[#This Row],[JUMLAH2]]/2</f>
        <v>2</v>
      </c>
      <c r="CP22" s="9">
        <v>2</v>
      </c>
      <c r="CQ22" s="9">
        <v>2</v>
      </c>
      <c r="CR22" s="9">
        <v>2</v>
      </c>
      <c r="CS22" s="9">
        <f>SUM(Form_Responses[[#This Row],[17. Saya memiliki akses yang baik untuk menjual hasil panen (TBS) ke pedagang atau pabrik ]:[19. Informasi harga kelapa sawit mudah saya peroleh untuk menentukan waktu penjualan ]])</f>
        <v>6</v>
      </c>
      <c r="CT22" s="167">
        <f>Form_Responses[[#This Row],[JUMLAH3]]/3</f>
        <v>2</v>
      </c>
      <c r="CU22" s="9">
        <v>2</v>
      </c>
      <c r="CV22" s="9">
        <v>3</v>
      </c>
      <c r="CW22" s="9">
        <v>3</v>
      </c>
      <c r="CX22" s="9">
        <v>3</v>
      </c>
      <c r="CY22" s="9">
        <v>3</v>
      </c>
      <c r="CZ22" s="9">
        <v>3</v>
      </c>
      <c r="DA22" s="9">
        <v>3</v>
      </c>
      <c r="DB22" s="9">
        <v>3</v>
      </c>
      <c r="DC22" s="9">
        <f>SUM(Form_Responses[[#This Row],[1. Petani diberikan kesempatan untuk menyampaikan pendapat dalam kegiatan pesantren ]:[8. Komunikasi dua arah tetap berlangsung meskipun di luar kegiatan formal ]])</f>
        <v>23</v>
      </c>
      <c r="DD22" s="167">
        <f>Form_Responses[[#This Row],[JUMLAH4]]/8</f>
        <v>2.875</v>
      </c>
      <c r="DE22" s="9">
        <v>3</v>
      </c>
      <c r="DF22" s="9">
        <v>3</v>
      </c>
      <c r="DG22" s="9">
        <v>3</v>
      </c>
      <c r="DH22" s="9">
        <v>3</v>
      </c>
      <c r="DI22" s="9">
        <v>3</v>
      </c>
      <c r="DJ22" s="9">
        <v>3</v>
      </c>
      <c r="DK22" s="9">
        <v>3</v>
      </c>
      <c r="DL22" s="9">
        <v>3</v>
      </c>
      <c r="DM22" s="9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22" s="167">
        <f>Form_Responses[[#This Row],[JUMLAH5]]/8</f>
        <v>3</v>
      </c>
      <c r="DO22" s="9">
        <v>3</v>
      </c>
      <c r="DP22" s="9">
        <v>2</v>
      </c>
      <c r="DQ22" s="9">
        <v>3</v>
      </c>
      <c r="DR22" s="9">
        <v>3</v>
      </c>
      <c r="DS22" s="9">
        <v>3</v>
      </c>
      <c r="DT22" s="9">
        <v>3</v>
      </c>
      <c r="DU22" s="9">
        <f>SUM(Form_Responses[[#This Row],[1. Materi pembelajaran yang disampaikan pesantren mudah dipahami oleh petani ]:[6. Setelah mengikuti pembelajaran, kemampuan petani dalam berusaha menjadi lebih baik ]])</f>
        <v>17</v>
      </c>
      <c r="DV22" s="167">
        <f>Form_Responses[[#This Row],[JUMLAH6]]/6</f>
        <v>2.8333333333333335</v>
      </c>
      <c r="DW22" s="9">
        <v>3</v>
      </c>
      <c r="DX22" s="9">
        <v>3</v>
      </c>
      <c r="DY22" s="9">
        <v>3</v>
      </c>
      <c r="DZ22" s="9">
        <v>3</v>
      </c>
      <c r="EA22" s="9">
        <v>3</v>
      </c>
      <c r="EB22" s="9">
        <v>3</v>
      </c>
      <c r="EC22" s="9">
        <f>SUM(Form_Responses[[#This Row],[1. Petani dilibatkan dalam perencanaan kegiatan yang dilakukan bersama pesantren ]:[6. Rencana kegiatan yang disusun bersama sesuai dengan kebutuhan petani ]])</f>
        <v>18</v>
      </c>
      <c r="ED22" s="167">
        <f>Form_Responses[[#This Row],[JUMLAH7]]/6</f>
        <v>3</v>
      </c>
      <c r="EE22" s="9">
        <v>3</v>
      </c>
      <c r="EF22" s="9">
        <v>2</v>
      </c>
      <c r="EG22" s="9">
        <v>2</v>
      </c>
      <c r="EH22" s="9">
        <v>2</v>
      </c>
      <c r="EI22" s="9">
        <v>2</v>
      </c>
      <c r="EJ22" s="9">
        <v>2</v>
      </c>
      <c r="EK22" s="9">
        <f>SUM(Form_Responses[[#This Row],[1. Petani dilibatkan dalam proses evaluasi kegiatan yang dilakukan bersama pesantren ]:[6. Hasil evaluasi digunakan untuk memperbaiki kegiatan pesantren selanjutnya ]])</f>
        <v>13</v>
      </c>
      <c r="EL22" s="183">
        <f>Form_Responses[[#This Row],[JUMLAH8]]/6</f>
        <v>2.1666666666666665</v>
      </c>
      <c r="EM22" s="9">
        <v>3</v>
      </c>
      <c r="EN22" s="9">
        <v>3</v>
      </c>
      <c r="EO22" s="9">
        <v>3</v>
      </c>
      <c r="EP22" s="9">
        <v>3</v>
      </c>
      <c r="EQ22" s="9">
        <v>3</v>
      </c>
      <c r="ER22" s="9">
        <f>SUM(Form_Responses[[#This Row],[1. Saya mudah mengakses pesantren untuk keperluan konsultasi atau diskusi usaha ]:[5. Waktu layanan pesantren sesuai dengan kebutuhan petani ]])</f>
        <v>15</v>
      </c>
      <c r="ES22" s="167">
        <f>Form_Responses[[#This Row],[JUMLAH9]]/5</f>
        <v>3</v>
      </c>
      <c r="ET22" s="9">
        <v>2</v>
      </c>
      <c r="EU22" s="9">
        <v>2</v>
      </c>
      <c r="EV22" s="9">
        <v>2</v>
      </c>
      <c r="EW22" s="9">
        <v>2</v>
      </c>
      <c r="EX22" s="9">
        <v>2</v>
      </c>
      <c r="EY22" s="9">
        <f>SUM(Form_Responses[[#This Row],[1. Saya sering berinteraksi dengan pihak pesantren terkait usaha kelapa sawit ]:[5. Interaksi antara pesantren dan petani tidak hanya terjadi pada kegiatan tertentu saja ]])</f>
        <v>10</v>
      </c>
      <c r="EZ22" s="167">
        <f>Form_Responses[[#This Row],[JUMLAH10]]/5</f>
        <v>2</v>
      </c>
      <c r="FA22" s="9">
        <v>3</v>
      </c>
      <c r="FB22" s="9">
        <v>3</v>
      </c>
      <c r="FC22" s="9">
        <v>3</v>
      </c>
      <c r="FD22" s="9">
        <v>3</v>
      </c>
      <c r="FE22" s="9">
        <v>3</v>
      </c>
      <c r="FF22" s="9">
        <v>3</v>
      </c>
      <c r="FG22" s="9">
        <f>SUM(Form_Responses[[#This Row],[1. Inovasi yang diperkenalkan pesantren sesuai dengan kebutuhan petani kelapa sawit ]:[6. Inovasi yang diperkenalkan pesantren membantu meningkatkan kinerja usaha petani ]])</f>
        <v>18</v>
      </c>
      <c r="FH22" s="167">
        <f>Form_Responses[[#This Row],[JUMLAH11]]/6</f>
        <v>3</v>
      </c>
      <c r="FI22" s="9">
        <v>2</v>
      </c>
      <c r="FJ22" s="9">
        <v>2</v>
      </c>
      <c r="FK22" s="9">
        <v>2</v>
      </c>
      <c r="FL22" s="9">
        <v>2</v>
      </c>
      <c r="FM22" s="9">
        <v>2</v>
      </c>
      <c r="FN22" s="9">
        <f>SUM(Form_Responses[[#This Row],[1. Pesantren menyediakan saluran komunikasi yang jelas untuk berinteraksi dengan petani ]:[5. Informasi dari pesantren dapat diterima petani melalui saluran komunikasi yang tersedia ]])</f>
        <v>10</v>
      </c>
      <c r="FO22" s="167">
        <f>Form_Responses[[#This Row],[JUMLAH12]]/5</f>
        <v>2</v>
      </c>
      <c r="FP22" s="9">
        <v>3</v>
      </c>
      <c r="FQ22" s="9">
        <v>3</v>
      </c>
      <c r="FR22" s="9">
        <v>3</v>
      </c>
      <c r="FS22" s="9">
        <v>3</v>
      </c>
      <c r="FT22" s="9">
        <v>3</v>
      </c>
      <c r="FU22" s="9">
        <v>3</v>
      </c>
      <c r="FV22" s="9">
        <f>SUM(Form_Responses[[#This Row],[1. Pesantren menjadi rujukan utama bagi petani dalam pengembangan usaha kelapa sawit ]:[6. Pesantren berperan penting dalam mendorong pengembangan usaha petani secara mandiri ]])</f>
        <v>18</v>
      </c>
      <c r="FW22" s="167">
        <f>Form_Responses[[#This Row],[JUMLAH13]]/6</f>
        <v>3</v>
      </c>
      <c r="FX22" s="9">
        <v>3</v>
      </c>
      <c r="FY22" s="9">
        <v>3</v>
      </c>
      <c r="FZ22" s="9">
        <v>3</v>
      </c>
      <c r="GA22" s="9">
        <v>2</v>
      </c>
      <c r="GB22" s="9">
        <v>2</v>
      </c>
      <c r="GC22" s="9">
        <v>2</v>
      </c>
      <c r="GD22" s="9">
        <f>SUM(Form_Responses[[#This Row],[1. Saya mampu mengambil keputusan usaha kelapa sawit secara mandiri ]:[6. Saya mampu merencanakan pengembangan usaha kelapa sawit secara mandiri ]])</f>
        <v>15</v>
      </c>
      <c r="GE22" s="167">
        <f>Form_Responses[[#This Row],[JUMLAH14]]/6</f>
        <v>2.5</v>
      </c>
      <c r="GF22" s="9" t="s">
        <v>283</v>
      </c>
      <c r="GG22" s="9" t="s">
        <v>274</v>
      </c>
      <c r="GH22" s="9" t="s">
        <v>284</v>
      </c>
      <c r="GI22" s="9" t="s">
        <v>285</v>
      </c>
      <c r="GJ22" s="9" t="s">
        <v>286</v>
      </c>
      <c r="GK22" s="9" t="s">
        <v>287</v>
      </c>
      <c r="GL22" s="9" t="s">
        <v>288</v>
      </c>
      <c r="GM22" s="9" t="s">
        <v>289</v>
      </c>
    </row>
    <row r="23" spans="1:195" s="2" customFormat="1" ht="22.5" customHeight="1" x14ac:dyDescent="0.35">
      <c r="A23" s="29">
        <v>21</v>
      </c>
      <c r="B23" s="12" t="s">
        <v>312</v>
      </c>
      <c r="C23" s="8">
        <v>81276785344</v>
      </c>
      <c r="D23" s="12" t="s">
        <v>146</v>
      </c>
      <c r="E23" s="12" t="s">
        <v>280</v>
      </c>
      <c r="F23" s="1">
        <v>50</v>
      </c>
      <c r="G23" s="1">
        <v>3</v>
      </c>
      <c r="H23" s="12" t="s">
        <v>157</v>
      </c>
      <c r="I23" s="12" t="s">
        <v>210</v>
      </c>
      <c r="J23" s="127">
        <v>3000000</v>
      </c>
      <c r="K23" s="7">
        <v>3000000</v>
      </c>
      <c r="L23" s="12" t="s">
        <v>173</v>
      </c>
      <c r="M23" s="12" t="s">
        <v>147</v>
      </c>
      <c r="N23" s="1">
        <v>40</v>
      </c>
      <c r="O23" s="88" t="s">
        <v>226</v>
      </c>
      <c r="P23" s="1">
        <v>5</v>
      </c>
      <c r="Q23" s="8"/>
      <c r="R23" s="12">
        <v>3</v>
      </c>
      <c r="S23" s="13">
        <v>3</v>
      </c>
      <c r="T23" s="13">
        <v>3</v>
      </c>
      <c r="U23" s="13">
        <v>3</v>
      </c>
      <c r="V23" s="13">
        <v>3</v>
      </c>
      <c r="W23" s="13">
        <v>3</v>
      </c>
      <c r="X23" s="13">
        <v>3</v>
      </c>
      <c r="Y23" s="13">
        <v>3</v>
      </c>
      <c r="Z23" s="13">
        <v>3</v>
      </c>
      <c r="AA23" s="13">
        <v>3</v>
      </c>
      <c r="AB23" s="88">
        <f>SUM(Form_Responses[[#This Row],[1. Pesantren mengintegrasikan pendidikan keagamaan dengan pendidikan formal/umum ]:[10. Unit usaha pesantren berkontribusi dalam mendukung kegiatan pendidikan dan pemberdayaan ]])</f>
        <v>30</v>
      </c>
      <c r="AC23" s="150">
        <f>Form_Responses[[#This Row],[TOTAL]]/10</f>
        <v>3</v>
      </c>
      <c r="AD23" s="13">
        <v>3</v>
      </c>
      <c r="AE23" s="13">
        <v>3</v>
      </c>
      <c r="AF23" s="13">
        <v>3</v>
      </c>
      <c r="AG23" s="13">
        <v>3</v>
      </c>
      <c r="AH23" s="13">
        <v>3</v>
      </c>
      <c r="AI23" s="13">
        <v>3</v>
      </c>
      <c r="AJ23" s="13">
        <v>3</v>
      </c>
      <c r="AK23" s="13">
        <v>3</v>
      </c>
      <c r="AL23" s="13">
        <v>3</v>
      </c>
      <c r="AM23" s="13">
        <f>SUM(Form_Responses[[#This Row],[1. Pesantren memiliki program pemberdayaan ekonomi yang dirancang secara jelas ]:[9. Program pemberdayaan ekonomi pesantren memberikan manfaat nyata bagi usaha petani ]])</f>
        <v>27</v>
      </c>
      <c r="AN23" s="165">
        <f>Form_Responses[[#This Row],[TOTAL2]]/9</f>
        <v>3</v>
      </c>
      <c r="AO23" s="13">
        <v>3</v>
      </c>
      <c r="AP23" s="13">
        <v>3</v>
      </c>
      <c r="AQ23" s="13">
        <v>3</v>
      </c>
      <c r="AR23" s="13">
        <v>3</v>
      </c>
      <c r="AS23" s="13">
        <v>3</v>
      </c>
      <c r="AT23" s="13">
        <v>3</v>
      </c>
      <c r="AU23" s="13">
        <v>3</v>
      </c>
      <c r="AV23" s="13">
        <v>3</v>
      </c>
      <c r="AW23" s="13">
        <v>3</v>
      </c>
      <c r="AX23" s="13">
        <v>3</v>
      </c>
      <c r="AY23" s="13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23" s="143">
        <f>Form_Responses[[#This Row],[TOTAL3]]/10</f>
        <v>3.9</v>
      </c>
      <c r="BA23" s="13">
        <v>3</v>
      </c>
      <c r="BB23" s="13">
        <v>3</v>
      </c>
      <c r="BC23" s="13">
        <v>3</v>
      </c>
      <c r="BD23" s="13">
        <v>3</v>
      </c>
      <c r="BE23" s="13">
        <v>3</v>
      </c>
      <c r="BF23" s="13">
        <v>3</v>
      </c>
      <c r="BG23" s="13">
        <v>3</v>
      </c>
      <c r="BH23" s="13">
        <v>3</v>
      </c>
      <c r="BI23" s="13">
        <v>3</v>
      </c>
      <c r="BJ23" s="5">
        <f>SUM(Form_Responses[[#This Row],[1.  Pesantren memiliki sarana teknologi komunikasi yang memadai (HP, komputer, dll) ]:[9. Pesantren terus mengembangkan penggunaan teknologi komunikasi untuk kegiatan ekonomi ]])</f>
        <v>27</v>
      </c>
      <c r="BK23" s="143">
        <f>Form_Responses[[#This Row],[TOTAL4]]/9</f>
        <v>3</v>
      </c>
      <c r="BL23" s="13">
        <v>3</v>
      </c>
      <c r="BM23" s="13">
        <v>3</v>
      </c>
      <c r="BN23" s="13">
        <v>3</v>
      </c>
      <c r="BO23" s="13">
        <f>SUM(Form_Responses[[#This Row],[1. Tingkat pendidikan saya membantu dalam memahami teknik budidaya kelapa sawit yang baik ]:[3. Latar belakang pendidikan saya membantu dalam mengambil keputusan pengelolaan kebun ]])</f>
        <v>9</v>
      </c>
      <c r="BP23" s="143">
        <f>Form_Responses[[#This Row],[TOTAL5]]/3</f>
        <v>3</v>
      </c>
      <c r="BQ23" s="13">
        <v>3</v>
      </c>
      <c r="BR23" s="13">
        <v>3</v>
      </c>
      <c r="BS23" s="13">
        <v>3</v>
      </c>
      <c r="BT23" s="143">
        <f>SUM(Form_Responses[[#This Row],[4. Pengalaman bertani kelapa sawit saya sudah cukup untuk mengelola kebun secara mandiri ]:[6. Pengalaman bertani membuat saya lebih percaya diri dalam menerapkan inovasi baru ]])</f>
        <v>9</v>
      </c>
      <c r="BU23" s="175">
        <f>Form_Responses[[#This Row],[TOTAL6]]/3</f>
        <v>3</v>
      </c>
      <c r="BV23" s="13">
        <v>2</v>
      </c>
      <c r="BW23" s="13">
        <v>2</v>
      </c>
      <c r="BX23" s="13">
        <f>SUM(Form_Responses[[#This Row],[7. Luas lahan kelapa sawit yang saya kelola sudah mencukupi kebutuhan ekonomi keluarga ]:[8. Luas lahan yang saya kelola memungkinkan untuk meningkatkan produksi kelapa sawit ]])</f>
        <v>4</v>
      </c>
      <c r="BY23" s="143">
        <f>Form_Responses[[#This Row],[TOTAL7]]/2</f>
        <v>2</v>
      </c>
      <c r="BZ23" s="13">
        <v>3</v>
      </c>
      <c r="CA23" s="13">
        <v>3</v>
      </c>
      <c r="CB23" s="13">
        <f>SUM(Form_Responses[[#This Row],[9. Status kepemilikan lahan yang jelas memberikan kepastian dalam berusahatani ]:[10. Kepemilikan lahan secara legal memudahkan dalam mengakses bantuan atau kredit usaha ]])</f>
        <v>6</v>
      </c>
      <c r="CC23" s="143">
        <f>Form_Responses[[#This Row],[TOTAL8]]/2</f>
        <v>3</v>
      </c>
      <c r="CD23" s="13">
        <v>2</v>
      </c>
      <c r="CE23" s="13">
        <v>2</v>
      </c>
      <c r="CF23" s="13">
        <f>SUM(Form_Responses[[#This Row],[11. Pendapatan dari kelapa sawit sudah memenuhi kebutuhan hidup keluarga saya ]:[12. Pendapatan dari kelapa sawit memberikan stabilitas ekonomi bagi keluarga saya ]])</f>
        <v>4</v>
      </c>
      <c r="CG23" s="143">
        <f>Form_Responses[[#This Row],[TOTAL9]]/2</f>
        <v>2</v>
      </c>
      <c r="CH23" s="13">
        <v>2</v>
      </c>
      <c r="CI23" s="13">
        <v>2</v>
      </c>
      <c r="CJ23" s="13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23" s="143">
        <f>Form_Responses[[#This Row],[JUMLAH]]/2</f>
        <v>2</v>
      </c>
      <c r="CL23" s="46">
        <v>2</v>
      </c>
      <c r="CM23" s="13">
        <v>2</v>
      </c>
      <c r="CN23" s="13">
        <f>SUM(Form_Responses[[#This Row],[15. Kondisi jalan menuju kebun kelapa sawit memudahkan proses pengangkutan hasil panen ]:[16. Infrastruktur wilayah (jalan, jembatan, listrik) sudah mendukung aktivitas perkebunan ]])</f>
        <v>4</v>
      </c>
      <c r="CO23" s="13">
        <f>Form_Responses[[#This Row],[JUMLAH2]]/2</f>
        <v>2</v>
      </c>
      <c r="CP23" s="13">
        <v>2</v>
      </c>
      <c r="CQ23" s="13">
        <v>3</v>
      </c>
      <c r="CR23" s="13">
        <v>3</v>
      </c>
      <c r="CS23" s="13">
        <f>SUM(Form_Responses[[#This Row],[17. Saya memiliki akses yang baik untuk menjual hasil panen (TBS) ke pedagang atau pabrik ]:[19. Informasi harga kelapa sawit mudah saya peroleh untuk menentukan waktu penjualan ]])</f>
        <v>8</v>
      </c>
      <c r="CT23" s="143">
        <f>Form_Responses[[#This Row],[JUMLAH3]]/3</f>
        <v>2.6666666666666665</v>
      </c>
      <c r="CU23" s="13">
        <v>3</v>
      </c>
      <c r="CV23" s="13">
        <v>3</v>
      </c>
      <c r="CW23" s="13">
        <v>3</v>
      </c>
      <c r="CX23" s="13">
        <v>3</v>
      </c>
      <c r="CY23" s="13">
        <v>3</v>
      </c>
      <c r="CZ23" s="13">
        <v>3</v>
      </c>
      <c r="DA23" s="13">
        <v>3</v>
      </c>
      <c r="DB23" s="13">
        <v>3</v>
      </c>
      <c r="DC23" s="13">
        <f>SUM(Form_Responses[[#This Row],[1. Petani diberikan kesempatan untuk menyampaikan pendapat dalam kegiatan pesantren ]:[8. Komunikasi dua arah tetap berlangsung meskipun di luar kegiatan formal ]])</f>
        <v>24</v>
      </c>
      <c r="DD23" s="143">
        <f>Form_Responses[[#This Row],[JUMLAH4]]/8</f>
        <v>3</v>
      </c>
      <c r="DE23" s="13">
        <v>3</v>
      </c>
      <c r="DF23" s="13">
        <v>3</v>
      </c>
      <c r="DG23" s="13">
        <v>2</v>
      </c>
      <c r="DH23" s="13">
        <v>3</v>
      </c>
      <c r="DI23" s="13">
        <v>3</v>
      </c>
      <c r="DJ23" s="13">
        <v>3</v>
      </c>
      <c r="DK23" s="13">
        <v>3</v>
      </c>
      <c r="DL23" s="13">
        <v>3</v>
      </c>
      <c r="DM23" s="13">
        <f>SUM(Form_Responses[[#This Row],[1. Kegiatan pesantren bertujuan meningkatkan kemampuan petani dalam mengelola usaha secara mandiri ]:[8. Pesantren mendorong petani untuk berinisiatif mengembangkan usaha secara berkelanjutan ]])</f>
        <v>23</v>
      </c>
      <c r="DN23" s="143">
        <f>Form_Responses[[#This Row],[JUMLAH5]]/8</f>
        <v>2.875</v>
      </c>
      <c r="DO23" s="13">
        <v>3</v>
      </c>
      <c r="DP23" s="13">
        <v>3</v>
      </c>
      <c r="DQ23" s="13">
        <v>3</v>
      </c>
      <c r="DR23" s="13">
        <v>3</v>
      </c>
      <c r="DS23" s="13">
        <v>3</v>
      </c>
      <c r="DT23" s="13">
        <v>3</v>
      </c>
      <c r="DU23" s="13">
        <f>SUM(Form_Responses[[#This Row],[1. Materi pembelajaran yang disampaikan pesantren mudah dipahami oleh petani ]:[6. Setelah mengikuti pembelajaran, kemampuan petani dalam berusaha menjadi lebih baik ]])</f>
        <v>18</v>
      </c>
      <c r="DV23" s="143">
        <f>Form_Responses[[#This Row],[JUMLAH6]]/6</f>
        <v>3</v>
      </c>
      <c r="DW23" s="13">
        <v>3</v>
      </c>
      <c r="DX23" s="13">
        <v>3</v>
      </c>
      <c r="DY23" s="13">
        <v>3</v>
      </c>
      <c r="DZ23" s="13">
        <v>3</v>
      </c>
      <c r="EA23" s="13">
        <v>3</v>
      </c>
      <c r="EB23" s="13">
        <v>3</v>
      </c>
      <c r="EC23" s="13">
        <f>SUM(Form_Responses[[#This Row],[1. Petani dilibatkan dalam perencanaan kegiatan yang dilakukan bersama pesantren ]:[6. Rencana kegiatan yang disusun bersama sesuai dengan kebutuhan petani ]])</f>
        <v>18</v>
      </c>
      <c r="ED23" s="143">
        <f>Form_Responses[[#This Row],[JUMLAH7]]/6</f>
        <v>3</v>
      </c>
      <c r="EE23" s="13">
        <v>3</v>
      </c>
      <c r="EF23" s="13">
        <v>3</v>
      </c>
      <c r="EG23" s="13">
        <v>3</v>
      </c>
      <c r="EH23" s="13">
        <v>3</v>
      </c>
      <c r="EI23" s="13">
        <v>3</v>
      </c>
      <c r="EJ23" s="13">
        <v>3</v>
      </c>
      <c r="EK23" s="13">
        <f>SUM(Form_Responses[[#This Row],[1. Petani dilibatkan dalam proses evaluasi kegiatan yang dilakukan bersama pesantren ]:[6. Hasil evaluasi digunakan untuk memperbaiki kegiatan pesantren selanjutnya ]])</f>
        <v>18</v>
      </c>
      <c r="EL23" s="147">
        <f>Form_Responses[[#This Row],[JUMLAH8]]/6</f>
        <v>3</v>
      </c>
      <c r="EM23" s="13">
        <v>3</v>
      </c>
      <c r="EN23" s="13">
        <v>3</v>
      </c>
      <c r="EO23" s="13">
        <v>3</v>
      </c>
      <c r="EP23" s="13">
        <v>3</v>
      </c>
      <c r="EQ23" s="13">
        <v>3</v>
      </c>
      <c r="ER23" s="13">
        <f>SUM(Form_Responses[[#This Row],[1. Saya mudah mengakses pesantren untuk keperluan konsultasi atau diskusi usaha ]:[5. Waktu layanan pesantren sesuai dengan kebutuhan petani ]])</f>
        <v>15</v>
      </c>
      <c r="ES23" s="143">
        <f>Form_Responses[[#This Row],[JUMLAH9]]/5</f>
        <v>3</v>
      </c>
      <c r="ET23" s="13">
        <v>3</v>
      </c>
      <c r="EU23" s="13">
        <v>2</v>
      </c>
      <c r="EV23" s="13">
        <v>3</v>
      </c>
      <c r="EW23" s="13">
        <v>3</v>
      </c>
      <c r="EX23" s="13">
        <v>3</v>
      </c>
      <c r="EY23" s="13">
        <f>SUM(Form_Responses[[#This Row],[1. Saya sering berinteraksi dengan pihak pesantren terkait usaha kelapa sawit ]:[5. Interaksi antara pesantren dan petani tidak hanya terjadi pada kegiatan tertentu saja ]])</f>
        <v>14</v>
      </c>
      <c r="EZ23" s="143">
        <f>Form_Responses[[#This Row],[JUMLAH10]]/5</f>
        <v>2.8</v>
      </c>
      <c r="FA23" s="13">
        <v>3</v>
      </c>
      <c r="FB23" s="13">
        <v>3</v>
      </c>
      <c r="FC23" s="13">
        <v>3</v>
      </c>
      <c r="FD23" s="13">
        <v>3</v>
      </c>
      <c r="FE23" s="13">
        <v>3</v>
      </c>
      <c r="FF23" s="13">
        <v>3</v>
      </c>
      <c r="FG23" s="13">
        <f>SUM(Form_Responses[[#This Row],[1. Inovasi yang diperkenalkan pesantren sesuai dengan kebutuhan petani kelapa sawit ]:[6. Inovasi yang diperkenalkan pesantren membantu meningkatkan kinerja usaha petani ]])</f>
        <v>18</v>
      </c>
      <c r="FH23" s="143">
        <f>Form_Responses[[#This Row],[JUMLAH11]]/6</f>
        <v>3</v>
      </c>
      <c r="FI23" s="13">
        <v>3</v>
      </c>
      <c r="FJ23" s="13">
        <v>3</v>
      </c>
      <c r="FK23" s="13">
        <v>3</v>
      </c>
      <c r="FL23" s="13">
        <v>3</v>
      </c>
      <c r="FM23" s="13">
        <v>3</v>
      </c>
      <c r="FN23" s="13">
        <f>SUM(Form_Responses[[#This Row],[1. Pesantren menyediakan saluran komunikasi yang jelas untuk berinteraksi dengan petani ]:[5. Informasi dari pesantren dapat diterima petani melalui saluran komunikasi yang tersedia ]])</f>
        <v>15</v>
      </c>
      <c r="FO23" s="143">
        <f>Form_Responses[[#This Row],[JUMLAH12]]/5</f>
        <v>3</v>
      </c>
      <c r="FP23" s="13">
        <v>2</v>
      </c>
      <c r="FQ23" s="13">
        <v>3</v>
      </c>
      <c r="FR23" s="13">
        <v>3</v>
      </c>
      <c r="FS23" s="13">
        <v>2</v>
      </c>
      <c r="FT23" s="13">
        <v>3</v>
      </c>
      <c r="FU23" s="13">
        <v>2</v>
      </c>
      <c r="FV23" s="13">
        <f>SUM(Form_Responses[[#This Row],[1. Pesantren menjadi rujukan utama bagi petani dalam pengembangan usaha kelapa sawit ]:[6. Pesantren berperan penting dalam mendorong pengembangan usaha petani secara mandiri ]])</f>
        <v>15</v>
      </c>
      <c r="FW23" s="143">
        <f>Form_Responses[[#This Row],[JUMLAH13]]/6</f>
        <v>2.5</v>
      </c>
      <c r="FX23" s="13">
        <v>3</v>
      </c>
      <c r="FY23" s="13">
        <v>2</v>
      </c>
      <c r="FZ23" s="13">
        <v>3</v>
      </c>
      <c r="GA23" s="13">
        <v>3</v>
      </c>
      <c r="GB23" s="13">
        <v>3</v>
      </c>
      <c r="GC23" s="13">
        <v>3</v>
      </c>
      <c r="GD23" s="13">
        <f>SUM(Form_Responses[[#This Row],[1. Saya mampu mengambil keputusan usaha kelapa sawit secara mandiri ]:[6. Saya mampu merencanakan pengembangan usaha kelapa sawit secara mandiri ]])</f>
        <v>17</v>
      </c>
      <c r="GE23" s="143">
        <f>Form_Responses[[#This Row],[JUMLAH14]]/6</f>
        <v>2.8333333333333335</v>
      </c>
      <c r="GF23" s="13" t="s">
        <v>313</v>
      </c>
      <c r="GG23" s="13" t="s">
        <v>314</v>
      </c>
      <c r="GH23" s="13" t="s">
        <v>218</v>
      </c>
      <c r="GI23" s="13" t="s">
        <v>315</v>
      </c>
      <c r="GJ23" s="13" t="s">
        <v>316</v>
      </c>
      <c r="GK23" s="13" t="s">
        <v>256</v>
      </c>
      <c r="GL23" s="13" t="s">
        <v>222</v>
      </c>
      <c r="GM23" s="13" t="s">
        <v>223</v>
      </c>
    </row>
    <row r="24" spans="1:195" s="2" customFormat="1" ht="22.5" customHeight="1" x14ac:dyDescent="0.35">
      <c r="A24" s="29">
        <v>22</v>
      </c>
      <c r="B24" s="13" t="s">
        <v>317</v>
      </c>
      <c r="C24" s="8">
        <v>85357821945</v>
      </c>
      <c r="D24" s="13" t="s">
        <v>146</v>
      </c>
      <c r="E24" s="13" t="s">
        <v>280</v>
      </c>
      <c r="F24" s="1">
        <v>54</v>
      </c>
      <c r="G24" s="1">
        <v>4</v>
      </c>
      <c r="H24" s="13" t="s">
        <v>157</v>
      </c>
      <c r="I24" s="13" t="s">
        <v>210</v>
      </c>
      <c r="J24" s="127">
        <v>2000000</v>
      </c>
      <c r="K24" s="7">
        <v>2000000</v>
      </c>
      <c r="L24" s="13" t="s">
        <v>318</v>
      </c>
      <c r="M24" s="13" t="s">
        <v>147</v>
      </c>
      <c r="N24" s="1">
        <v>40</v>
      </c>
      <c r="O24" s="13" t="s">
        <v>226</v>
      </c>
      <c r="P24" s="1">
        <v>5</v>
      </c>
      <c r="Q24" s="8"/>
      <c r="R24" s="13">
        <v>3</v>
      </c>
      <c r="S24" s="13">
        <v>3</v>
      </c>
      <c r="T24" s="13">
        <v>3</v>
      </c>
      <c r="U24" s="13">
        <v>3</v>
      </c>
      <c r="V24" s="13">
        <v>3</v>
      </c>
      <c r="W24" s="13">
        <v>3</v>
      </c>
      <c r="X24" s="13">
        <v>3</v>
      </c>
      <c r="Y24" s="13">
        <v>3</v>
      </c>
      <c r="Z24" s="13">
        <v>3</v>
      </c>
      <c r="AA24" s="13">
        <v>3</v>
      </c>
      <c r="AB24" s="13">
        <f>Form_Responses[[#This Row],[1. Pesantren mengintegrasikan pendidikan keagamaan dengan pendidikan formal/umum ]]+Form_Responses[[#This Row],[2. Kurikulum pesantren disusun untuk menjawab kebutuhan masyarakat dan dunia usaha ]]+Form_Responses[[#This Row],[3. Sistem pembelajaran pesantren tidak hanya tradisional, tetapi juga menggunakan metode modern ]]+Form_Responses[[#This Row],[4. Pesantren menerapkan pembelajaran terstruktur dan terencana ]]+Form_Responses[[#This Row],[5. Pesantren terbuka terhadap inovasi teknologi dan metode baru ]]+Form_Responses[[#This Row],[6. Pesantren bersedia menjalin kerja sama dengan pihak luar ]]+Form_Responses[[#This Row],[7. Pesantren memiliki program pemberdayaan ekonomi bagi masyarakat sekitar ]]+Form_Responses[[#This Row],[8. Program pemberdayaan ekonomi pesantren dijalankan secara berkelanjutan ]]+Form_Responses[[#This Row],[9. Pesantren memiliki unit usaha yang dikelola secara kelembagaan ]]+Form_Responses[[#This Row],[10. Unit usaha pesantren berkontribusi dalam mendukung kegiatan pendidikan dan pemberdayaan ]]</f>
        <v>30</v>
      </c>
      <c r="AC24" s="151">
        <f>Form_Responses[[#This Row],[TOTAL]]/10</f>
        <v>3</v>
      </c>
      <c r="AD24" s="13">
        <v>3</v>
      </c>
      <c r="AE24" s="13">
        <v>3</v>
      </c>
      <c r="AF24" s="13">
        <v>3</v>
      </c>
      <c r="AG24" s="13">
        <v>3</v>
      </c>
      <c r="AH24" s="13">
        <v>3</v>
      </c>
      <c r="AI24" s="13">
        <v>3</v>
      </c>
      <c r="AJ24" s="13">
        <v>3</v>
      </c>
      <c r="AK24" s="13">
        <v>3</v>
      </c>
      <c r="AL24" s="13">
        <v>3</v>
      </c>
      <c r="AM24" s="13">
        <f>SUM(Form_Responses[[#This Row],[1. Pesantren memiliki program pemberdayaan ekonomi yang dirancang secara jelas ]:[9. Program pemberdayaan ekonomi pesantren memberikan manfaat nyata bagi usaha petani ]])</f>
        <v>27</v>
      </c>
      <c r="AN24" s="165">
        <f>Form_Responses[[#This Row],[TOTAL2]]/9</f>
        <v>3</v>
      </c>
      <c r="AO24" s="13">
        <v>3</v>
      </c>
      <c r="AP24" s="13">
        <v>3</v>
      </c>
      <c r="AQ24" s="13">
        <v>3</v>
      </c>
      <c r="AR24" s="13">
        <v>3</v>
      </c>
      <c r="AS24" s="13">
        <v>3</v>
      </c>
      <c r="AT24" s="13">
        <v>3</v>
      </c>
      <c r="AU24" s="13">
        <v>3</v>
      </c>
      <c r="AV24" s="13">
        <v>3</v>
      </c>
      <c r="AW24" s="13">
        <v>3</v>
      </c>
      <c r="AX24" s="13">
        <v>3</v>
      </c>
      <c r="AY24" s="13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24" s="143">
        <f>Form_Responses[[#This Row],[TOTAL3]]/10</f>
        <v>3.9</v>
      </c>
      <c r="BA24" s="13">
        <v>3</v>
      </c>
      <c r="BB24" s="13">
        <v>3</v>
      </c>
      <c r="BC24" s="13">
        <v>3</v>
      </c>
      <c r="BD24" s="13">
        <v>3</v>
      </c>
      <c r="BE24" s="13">
        <v>3</v>
      </c>
      <c r="BF24" s="13">
        <v>3</v>
      </c>
      <c r="BG24" s="13">
        <v>3</v>
      </c>
      <c r="BH24" s="13">
        <v>3</v>
      </c>
      <c r="BI24" s="13">
        <v>3</v>
      </c>
      <c r="BJ24" s="5">
        <f>SUM(Form_Responses[[#This Row],[1.  Pesantren memiliki sarana teknologi komunikasi yang memadai (HP, komputer, dll) ]:[9. Pesantren terus mengembangkan penggunaan teknologi komunikasi untuk kegiatan ekonomi ]])</f>
        <v>27</v>
      </c>
      <c r="BK24" s="143">
        <f>Form_Responses[[#This Row],[TOTAL4]]/9</f>
        <v>3</v>
      </c>
      <c r="BL24" s="13">
        <v>3</v>
      </c>
      <c r="BM24" s="13">
        <v>3</v>
      </c>
      <c r="BN24" s="13">
        <v>3</v>
      </c>
      <c r="BO24" s="13">
        <f>SUM(Form_Responses[[#This Row],[1. Tingkat pendidikan saya membantu dalam memahami teknik budidaya kelapa sawit yang baik ]:[3. Latar belakang pendidikan saya membantu dalam mengambil keputusan pengelolaan kebun ]])</f>
        <v>9</v>
      </c>
      <c r="BP24" s="143">
        <f>Form_Responses[[#This Row],[TOTAL5]]/3</f>
        <v>3</v>
      </c>
      <c r="BQ24" s="13">
        <v>3</v>
      </c>
      <c r="BR24" s="13">
        <v>3</v>
      </c>
      <c r="BS24" s="13">
        <v>3</v>
      </c>
      <c r="BT24" s="143">
        <f>SUM(Form_Responses[[#This Row],[4. Pengalaman bertani kelapa sawit saya sudah cukup untuk mengelola kebun secara mandiri ]:[6. Pengalaman bertani membuat saya lebih percaya diri dalam menerapkan inovasi baru ]])</f>
        <v>9</v>
      </c>
      <c r="BU24" s="175">
        <f>Form_Responses[[#This Row],[TOTAL6]]/3</f>
        <v>3</v>
      </c>
      <c r="BV24" s="13">
        <v>3</v>
      </c>
      <c r="BW24" s="13">
        <v>3</v>
      </c>
      <c r="BX24" s="13">
        <f>SUM(Form_Responses[[#This Row],[7. Luas lahan kelapa sawit yang saya kelola sudah mencukupi kebutuhan ekonomi keluarga ]:[8. Luas lahan yang saya kelola memungkinkan untuk meningkatkan produksi kelapa sawit ]])</f>
        <v>6</v>
      </c>
      <c r="BY24" s="143">
        <f>Form_Responses[[#This Row],[TOTAL7]]/2</f>
        <v>3</v>
      </c>
      <c r="BZ24" s="13">
        <v>3</v>
      </c>
      <c r="CA24" s="13">
        <v>3</v>
      </c>
      <c r="CB24" s="13">
        <f>SUM(Form_Responses[[#This Row],[9. Status kepemilikan lahan yang jelas memberikan kepastian dalam berusahatani ]:[10. Kepemilikan lahan secara legal memudahkan dalam mengakses bantuan atau kredit usaha ]])</f>
        <v>6</v>
      </c>
      <c r="CC24" s="143">
        <f>Form_Responses[[#This Row],[TOTAL8]]/2</f>
        <v>3</v>
      </c>
      <c r="CD24" s="13">
        <v>3</v>
      </c>
      <c r="CE24" s="13">
        <v>3</v>
      </c>
      <c r="CF24" s="13">
        <f>SUM(Form_Responses[[#This Row],[11. Pendapatan dari kelapa sawit sudah memenuhi kebutuhan hidup keluarga saya ]:[12. Pendapatan dari kelapa sawit memberikan stabilitas ekonomi bagi keluarga saya ]])</f>
        <v>6</v>
      </c>
      <c r="CG24" s="143">
        <f>Form_Responses[[#This Row],[TOTAL9]]/2</f>
        <v>3</v>
      </c>
      <c r="CH24" s="13">
        <v>2</v>
      </c>
      <c r="CI24" s="13">
        <v>2</v>
      </c>
      <c r="CJ24" s="13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24" s="143">
        <f>Form_Responses[[#This Row],[JUMLAH]]/2</f>
        <v>2</v>
      </c>
      <c r="CL24" s="46">
        <v>2</v>
      </c>
      <c r="CM24" s="13">
        <v>2</v>
      </c>
      <c r="CN24" s="13">
        <f>SUM(Form_Responses[[#This Row],[15. Kondisi jalan menuju kebun kelapa sawit memudahkan proses pengangkutan hasil panen ]:[16. Infrastruktur wilayah (jalan, jembatan, listrik) sudah mendukung aktivitas perkebunan ]])</f>
        <v>4</v>
      </c>
      <c r="CO24" s="13">
        <f>Form_Responses[[#This Row],[JUMLAH2]]/2</f>
        <v>2</v>
      </c>
      <c r="CP24" s="13">
        <v>3</v>
      </c>
      <c r="CQ24" s="13">
        <v>3</v>
      </c>
      <c r="CR24" s="13">
        <v>3</v>
      </c>
      <c r="CS24" s="13">
        <f>SUM(Form_Responses[[#This Row],[17. Saya memiliki akses yang baik untuk menjual hasil panen (TBS) ke pedagang atau pabrik ]:[19. Informasi harga kelapa sawit mudah saya peroleh untuk menentukan waktu penjualan ]])</f>
        <v>9</v>
      </c>
      <c r="CT24" s="143">
        <f>Form_Responses[[#This Row],[JUMLAH3]]/3</f>
        <v>3</v>
      </c>
      <c r="CU24" s="13">
        <v>3</v>
      </c>
      <c r="CV24" s="13">
        <v>3</v>
      </c>
      <c r="CW24" s="13">
        <v>3</v>
      </c>
      <c r="CX24" s="13">
        <v>3</v>
      </c>
      <c r="CY24" s="13">
        <v>3</v>
      </c>
      <c r="CZ24" s="13">
        <v>3</v>
      </c>
      <c r="DA24" s="13">
        <v>3</v>
      </c>
      <c r="DB24" s="13">
        <v>3</v>
      </c>
      <c r="DC24" s="13">
        <f>SUM(Form_Responses[[#This Row],[1. Petani diberikan kesempatan untuk menyampaikan pendapat dalam kegiatan pesantren ]:[8. Komunikasi dua arah tetap berlangsung meskipun di luar kegiatan formal ]])</f>
        <v>24</v>
      </c>
      <c r="DD24" s="143">
        <f>Form_Responses[[#This Row],[JUMLAH4]]/8</f>
        <v>3</v>
      </c>
      <c r="DE24" s="13">
        <v>3</v>
      </c>
      <c r="DF24" s="13">
        <v>3</v>
      </c>
      <c r="DG24" s="13">
        <v>3</v>
      </c>
      <c r="DH24" s="13">
        <v>3</v>
      </c>
      <c r="DI24" s="13">
        <v>3</v>
      </c>
      <c r="DJ24" s="13">
        <v>3</v>
      </c>
      <c r="DK24" s="13">
        <v>3</v>
      </c>
      <c r="DL24" s="13">
        <v>3</v>
      </c>
      <c r="DM24" s="13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24" s="143">
        <f>Form_Responses[[#This Row],[JUMLAH5]]/8</f>
        <v>3</v>
      </c>
      <c r="DO24" s="13">
        <v>3</v>
      </c>
      <c r="DP24" s="13">
        <v>3</v>
      </c>
      <c r="DQ24" s="13">
        <v>3</v>
      </c>
      <c r="DR24" s="13">
        <v>3</v>
      </c>
      <c r="DS24" s="13">
        <v>3</v>
      </c>
      <c r="DT24" s="13">
        <v>3</v>
      </c>
      <c r="DU24" s="13">
        <f>SUM(Form_Responses[[#This Row],[1. Materi pembelajaran yang disampaikan pesantren mudah dipahami oleh petani ]:[6. Setelah mengikuti pembelajaran, kemampuan petani dalam berusaha menjadi lebih baik ]])</f>
        <v>18</v>
      </c>
      <c r="DV24" s="143">
        <f>Form_Responses[[#This Row],[JUMLAH6]]/6</f>
        <v>3</v>
      </c>
      <c r="DW24" s="13">
        <v>3</v>
      </c>
      <c r="DX24" s="13">
        <v>3</v>
      </c>
      <c r="DY24" s="13">
        <v>3</v>
      </c>
      <c r="DZ24" s="13">
        <v>3</v>
      </c>
      <c r="EA24" s="13">
        <v>3</v>
      </c>
      <c r="EB24" s="13">
        <v>3</v>
      </c>
      <c r="EC24" s="13">
        <f>SUM(Form_Responses[[#This Row],[1. Petani dilibatkan dalam perencanaan kegiatan yang dilakukan bersama pesantren ]:[6. Rencana kegiatan yang disusun bersama sesuai dengan kebutuhan petani ]])</f>
        <v>18</v>
      </c>
      <c r="ED24" s="143">
        <f>Form_Responses[[#This Row],[JUMLAH7]]/6</f>
        <v>3</v>
      </c>
      <c r="EE24" s="13">
        <v>3</v>
      </c>
      <c r="EF24" s="13">
        <v>3</v>
      </c>
      <c r="EG24" s="13">
        <v>3</v>
      </c>
      <c r="EH24" s="13">
        <v>3</v>
      </c>
      <c r="EI24" s="13">
        <v>3</v>
      </c>
      <c r="EJ24" s="13">
        <v>3</v>
      </c>
      <c r="EK24" s="13">
        <f>SUM(Form_Responses[[#This Row],[1. Petani dilibatkan dalam proses evaluasi kegiatan yang dilakukan bersama pesantren ]:[6. Hasil evaluasi digunakan untuk memperbaiki kegiatan pesantren selanjutnya ]])</f>
        <v>18</v>
      </c>
      <c r="EL24" s="147">
        <f>Form_Responses[[#This Row],[JUMLAH8]]/6</f>
        <v>3</v>
      </c>
      <c r="EM24" s="13">
        <v>3</v>
      </c>
      <c r="EN24" s="13">
        <v>3</v>
      </c>
      <c r="EO24" s="13">
        <v>3</v>
      </c>
      <c r="EP24" s="13">
        <v>3</v>
      </c>
      <c r="EQ24" s="13">
        <v>3</v>
      </c>
      <c r="ER24" s="13">
        <f>SUM(Form_Responses[[#This Row],[1. Saya mudah mengakses pesantren untuk keperluan konsultasi atau diskusi usaha ]:[5. Waktu layanan pesantren sesuai dengan kebutuhan petani ]])</f>
        <v>15</v>
      </c>
      <c r="ES24" s="143">
        <f>Form_Responses[[#This Row],[JUMLAH9]]/5</f>
        <v>3</v>
      </c>
      <c r="ET24" s="13">
        <v>3</v>
      </c>
      <c r="EU24" s="13">
        <v>3</v>
      </c>
      <c r="EV24" s="13">
        <v>3</v>
      </c>
      <c r="EW24" s="13">
        <v>3</v>
      </c>
      <c r="EX24" s="13">
        <v>3</v>
      </c>
      <c r="EY24" s="13">
        <f>SUM(Form_Responses[[#This Row],[1. Saya sering berinteraksi dengan pihak pesantren terkait usaha kelapa sawit ]:[5. Interaksi antara pesantren dan petani tidak hanya terjadi pada kegiatan tertentu saja ]])</f>
        <v>15</v>
      </c>
      <c r="EZ24" s="143">
        <f>Form_Responses[[#This Row],[JUMLAH10]]/5</f>
        <v>3</v>
      </c>
      <c r="FA24" s="13">
        <v>3</v>
      </c>
      <c r="FB24" s="13">
        <v>3</v>
      </c>
      <c r="FC24" s="13">
        <v>3</v>
      </c>
      <c r="FD24" s="13">
        <v>3</v>
      </c>
      <c r="FE24" s="13">
        <v>3</v>
      </c>
      <c r="FF24" s="13">
        <v>3</v>
      </c>
      <c r="FG24" s="13">
        <f>SUM(Form_Responses[[#This Row],[1. Inovasi yang diperkenalkan pesantren sesuai dengan kebutuhan petani kelapa sawit ]:[6. Inovasi yang diperkenalkan pesantren membantu meningkatkan kinerja usaha petani ]])</f>
        <v>18</v>
      </c>
      <c r="FH24" s="143">
        <f>Form_Responses[[#This Row],[JUMLAH11]]/6</f>
        <v>3</v>
      </c>
      <c r="FI24" s="13">
        <v>3</v>
      </c>
      <c r="FJ24" s="13">
        <v>3</v>
      </c>
      <c r="FK24" s="13">
        <v>3</v>
      </c>
      <c r="FL24" s="13">
        <v>3</v>
      </c>
      <c r="FM24" s="13">
        <v>3</v>
      </c>
      <c r="FN24" s="13">
        <f>SUM(Form_Responses[[#This Row],[1. Pesantren menyediakan saluran komunikasi yang jelas untuk berinteraksi dengan petani ]:[5. Informasi dari pesantren dapat diterima petani melalui saluran komunikasi yang tersedia ]])</f>
        <v>15</v>
      </c>
      <c r="FO24" s="143">
        <f>Form_Responses[[#This Row],[JUMLAH12]]/5</f>
        <v>3</v>
      </c>
      <c r="FP24" s="13">
        <v>3</v>
      </c>
      <c r="FQ24" s="13">
        <v>3</v>
      </c>
      <c r="FR24" s="13">
        <v>3</v>
      </c>
      <c r="FS24" s="13">
        <v>3</v>
      </c>
      <c r="FT24" s="13">
        <v>3</v>
      </c>
      <c r="FU24" s="13">
        <v>3</v>
      </c>
      <c r="FV24" s="13">
        <f>SUM(Form_Responses[[#This Row],[1. Pesantren menjadi rujukan utama bagi petani dalam pengembangan usaha kelapa sawit ]:[6. Pesantren berperan penting dalam mendorong pengembangan usaha petani secara mandiri ]])</f>
        <v>18</v>
      </c>
      <c r="FW24" s="143">
        <f>Form_Responses[[#This Row],[JUMLAH13]]/6</f>
        <v>3</v>
      </c>
      <c r="FX24" s="13">
        <v>3</v>
      </c>
      <c r="FY24" s="13">
        <v>3</v>
      </c>
      <c r="FZ24" s="13">
        <v>3</v>
      </c>
      <c r="GA24" s="13">
        <v>3</v>
      </c>
      <c r="GB24" s="13">
        <v>3</v>
      </c>
      <c r="GC24" s="13">
        <v>3</v>
      </c>
      <c r="GD24" s="13">
        <f>SUM(Form_Responses[[#This Row],[1. Saya mampu mengambil keputusan usaha kelapa sawit secara mandiri ]:[6. Saya mampu merencanakan pengembangan usaha kelapa sawit secara mandiri ]])</f>
        <v>18</v>
      </c>
      <c r="GE24" s="143">
        <f>Form_Responses[[#This Row],[JUMLAH14]]/6</f>
        <v>3</v>
      </c>
      <c r="GF24" s="13" t="s">
        <v>313</v>
      </c>
      <c r="GG24" s="13" t="s">
        <v>274</v>
      </c>
      <c r="GH24" s="13" t="s">
        <v>319</v>
      </c>
      <c r="GI24" s="13" t="s">
        <v>315</v>
      </c>
      <c r="GJ24" s="13" t="s">
        <v>316</v>
      </c>
      <c r="GK24" s="13" t="s">
        <v>256</v>
      </c>
      <c r="GL24" s="13" t="s">
        <v>320</v>
      </c>
      <c r="GM24" s="13" t="s">
        <v>223</v>
      </c>
    </row>
    <row r="25" spans="1:195" s="15" customFormat="1" ht="15.75" customHeight="1" x14ac:dyDescent="0.35">
      <c r="A25" s="29">
        <v>23</v>
      </c>
      <c r="B25" s="15" t="s">
        <v>321</v>
      </c>
      <c r="C25" s="13">
        <v>81365303142</v>
      </c>
      <c r="D25" s="15" t="s">
        <v>146</v>
      </c>
      <c r="E25" s="15" t="s">
        <v>322</v>
      </c>
      <c r="F25" s="15">
        <v>52</v>
      </c>
      <c r="G25" s="15">
        <v>5</v>
      </c>
      <c r="H25" s="15" t="s">
        <v>157</v>
      </c>
      <c r="I25" s="15" t="s">
        <v>210</v>
      </c>
      <c r="J25" s="129">
        <v>3000000</v>
      </c>
      <c r="K25" s="19">
        <v>3000000</v>
      </c>
      <c r="L25" s="15" t="s">
        <v>318</v>
      </c>
      <c r="M25" s="15" t="s">
        <v>147</v>
      </c>
      <c r="N25" s="15">
        <v>40</v>
      </c>
      <c r="O25" s="15" t="s">
        <v>226</v>
      </c>
      <c r="P25" s="15">
        <v>10</v>
      </c>
      <c r="Q25" s="15" t="s">
        <v>175</v>
      </c>
      <c r="R25" s="15">
        <v>3</v>
      </c>
      <c r="S25" s="15">
        <v>3</v>
      </c>
      <c r="T25" s="15">
        <v>4</v>
      </c>
      <c r="U25" s="15">
        <v>3</v>
      </c>
      <c r="V25" s="15">
        <v>3</v>
      </c>
      <c r="W25" s="15">
        <v>3</v>
      </c>
      <c r="X25" s="15">
        <v>3</v>
      </c>
      <c r="Y25" s="15">
        <v>3</v>
      </c>
      <c r="Z25" s="15">
        <v>3</v>
      </c>
      <c r="AA25" s="15">
        <v>3</v>
      </c>
      <c r="AB25" s="13">
        <f>Form_Responses[[#This Row],[1. Pesantren mengintegrasikan pendidikan keagamaan dengan pendidikan formal/umum ]]+Form_Responses[[#This Row],[2. Kurikulum pesantren disusun untuk menjawab kebutuhan masyarakat dan dunia usaha ]]+Form_Responses[[#This Row],[3. Sistem pembelajaran pesantren tidak hanya tradisional, tetapi juga menggunakan metode modern ]]+Form_Responses[[#This Row],[4. Pesantren menerapkan pembelajaran terstruktur dan terencana ]]+Form_Responses[[#This Row],[5. Pesantren terbuka terhadap inovasi teknologi dan metode baru ]]+Form_Responses[[#This Row],[6. Pesantren bersedia menjalin kerja sama dengan pihak luar ]]+Form_Responses[[#This Row],[7. Pesantren memiliki program pemberdayaan ekonomi bagi masyarakat sekitar ]]+Form_Responses[[#This Row],[8. Program pemberdayaan ekonomi pesantren dijalankan secara berkelanjutan ]]+Form_Responses[[#This Row],[9. Pesantren memiliki unit usaha yang dikelola secara kelembagaan ]]+Form_Responses[[#This Row],[10. Unit usaha pesantren berkontribusi dalam mendukung kegiatan pendidikan dan pemberdayaan ]]</f>
        <v>31</v>
      </c>
      <c r="AC25" s="151">
        <f>Form_Responses[[#This Row],[TOTAL]]/10</f>
        <v>3.1</v>
      </c>
      <c r="AD25" s="15">
        <v>3</v>
      </c>
      <c r="AE25" s="15">
        <v>3</v>
      </c>
      <c r="AF25" s="15">
        <v>3</v>
      </c>
      <c r="AG25" s="15">
        <v>3</v>
      </c>
      <c r="AH25" s="15">
        <v>3</v>
      </c>
      <c r="AI25" s="15">
        <v>3</v>
      </c>
      <c r="AJ25" s="15">
        <v>3</v>
      </c>
      <c r="AK25" s="15">
        <v>4</v>
      </c>
      <c r="AL25" s="15">
        <v>4</v>
      </c>
      <c r="AM25" s="15">
        <f>SUM(Form_Responses[[#This Row],[1. Pesantren memiliki program pemberdayaan ekonomi yang dirancang secara jelas ]:[9. Program pemberdayaan ekonomi pesantren memberikan manfaat nyata bagi usaha petani ]])</f>
        <v>29</v>
      </c>
      <c r="AN25" s="165">
        <f>Form_Responses[[#This Row],[TOTAL2]]/9</f>
        <v>3.2222222222222223</v>
      </c>
      <c r="AO25" s="15">
        <v>3</v>
      </c>
      <c r="AP25" s="15">
        <v>3</v>
      </c>
      <c r="AQ25" s="15">
        <v>3</v>
      </c>
      <c r="AR25" s="15">
        <v>3</v>
      </c>
      <c r="AS25" s="15">
        <v>4</v>
      </c>
      <c r="AT25" s="15">
        <v>3</v>
      </c>
      <c r="AU25" s="15">
        <v>3</v>
      </c>
      <c r="AV25" s="15">
        <v>3</v>
      </c>
      <c r="AW25" s="15">
        <v>3</v>
      </c>
      <c r="AX25" s="15">
        <v>3</v>
      </c>
      <c r="AY25" s="15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40</v>
      </c>
      <c r="AZ25" s="168">
        <f>Form_Responses[[#This Row],[TOTAL3]]/10</f>
        <v>4</v>
      </c>
      <c r="BA25" s="15">
        <v>3</v>
      </c>
      <c r="BB25" s="15">
        <v>3</v>
      </c>
      <c r="BC25" s="15">
        <v>4</v>
      </c>
      <c r="BD25" s="15">
        <v>3</v>
      </c>
      <c r="BE25" s="15">
        <v>3</v>
      </c>
      <c r="BF25" s="15">
        <v>3</v>
      </c>
      <c r="BG25" s="15">
        <v>3</v>
      </c>
      <c r="BH25" s="15">
        <v>3</v>
      </c>
      <c r="BI25" s="15">
        <v>3</v>
      </c>
      <c r="BJ25" s="5">
        <f>SUM(Form_Responses[[#This Row],[1.  Pesantren memiliki sarana teknologi komunikasi yang memadai (HP, komputer, dll) ]:[9. Pesantren terus mengembangkan penggunaan teknologi komunikasi untuk kegiatan ekonomi ]])</f>
        <v>28</v>
      </c>
      <c r="BK25" s="168">
        <f>Form_Responses[[#This Row],[TOTAL4]]/9</f>
        <v>3.1111111111111112</v>
      </c>
      <c r="BL25" s="15">
        <v>4</v>
      </c>
      <c r="BM25" s="15">
        <v>3</v>
      </c>
      <c r="BN25" s="15">
        <v>3</v>
      </c>
      <c r="BO25" s="15">
        <f>SUM(Form_Responses[[#This Row],[1. Tingkat pendidikan saya membantu dalam memahami teknik budidaya kelapa sawit yang baik ]:[3. Latar belakang pendidikan saya membantu dalam mengambil keputusan pengelolaan kebun ]])</f>
        <v>10</v>
      </c>
      <c r="BP25" s="168">
        <f>Form_Responses[[#This Row],[TOTAL5]]/3</f>
        <v>3.3333333333333335</v>
      </c>
      <c r="BQ25" s="15">
        <v>3</v>
      </c>
      <c r="BR25" s="15">
        <v>3</v>
      </c>
      <c r="BS25" s="15">
        <v>3</v>
      </c>
      <c r="BT25" s="168">
        <f>SUM(Form_Responses[[#This Row],[4. Pengalaman bertani kelapa sawit saya sudah cukup untuk mengelola kebun secara mandiri ]:[6. Pengalaman bertani membuat saya lebih percaya diri dalam menerapkan inovasi baru ]])</f>
        <v>9</v>
      </c>
      <c r="BU25" s="176">
        <f>Form_Responses[[#This Row],[TOTAL6]]/3</f>
        <v>3</v>
      </c>
      <c r="BV25" s="15">
        <v>3</v>
      </c>
      <c r="BW25" s="15">
        <v>3</v>
      </c>
      <c r="BX25" s="15">
        <f>SUM(Form_Responses[[#This Row],[7. Luas lahan kelapa sawit yang saya kelola sudah mencukupi kebutuhan ekonomi keluarga ]:[8. Luas lahan yang saya kelola memungkinkan untuk meningkatkan produksi kelapa sawit ]])</f>
        <v>6</v>
      </c>
      <c r="BY25" s="168">
        <f>Form_Responses[[#This Row],[TOTAL7]]/2</f>
        <v>3</v>
      </c>
      <c r="BZ25" s="15">
        <v>3</v>
      </c>
      <c r="CA25" s="15">
        <v>3</v>
      </c>
      <c r="CB25" s="15">
        <f>SUM(Form_Responses[[#This Row],[9. Status kepemilikan lahan yang jelas memberikan kepastian dalam berusahatani ]:[10. Kepemilikan lahan secara legal memudahkan dalam mengakses bantuan atau kredit usaha ]])</f>
        <v>6</v>
      </c>
      <c r="CC25" s="168">
        <f>Form_Responses[[#This Row],[TOTAL8]]/2</f>
        <v>3</v>
      </c>
      <c r="CD25" s="15">
        <v>3</v>
      </c>
      <c r="CE25" s="15">
        <v>3</v>
      </c>
      <c r="CF25" s="15">
        <f>SUM(Form_Responses[[#This Row],[11. Pendapatan dari kelapa sawit sudah memenuhi kebutuhan hidup keluarga saya ]:[12. Pendapatan dari kelapa sawit memberikan stabilitas ekonomi bagi keluarga saya ]])</f>
        <v>6</v>
      </c>
      <c r="CG25" s="168">
        <f>Form_Responses[[#This Row],[TOTAL9]]/2</f>
        <v>3</v>
      </c>
      <c r="CH25" s="15">
        <v>3</v>
      </c>
      <c r="CI25" s="15">
        <v>3</v>
      </c>
      <c r="CJ25" s="15">
        <f>SUM(Form_Responses[[#This Row],[13. Pemerintah daerah memberikan dukungan program yang membantu pengembangan usaha kelapa sawit ]:[14. Bantuan dari pemerintah daerah mudah diakses oleh petani kelapa sawit seperti saya ]])</f>
        <v>6</v>
      </c>
      <c r="CK25" s="168">
        <f>Form_Responses[[#This Row],[JUMLAH]]/2</f>
        <v>3</v>
      </c>
      <c r="CL25" s="16">
        <v>3</v>
      </c>
      <c r="CM25" s="15">
        <v>3</v>
      </c>
      <c r="CN25" s="15">
        <f>SUM(Form_Responses[[#This Row],[15. Kondisi jalan menuju kebun kelapa sawit memudahkan proses pengangkutan hasil panen ]:[16. Infrastruktur wilayah (jalan, jembatan, listrik) sudah mendukung aktivitas perkebunan ]])</f>
        <v>6</v>
      </c>
      <c r="CO25" s="15">
        <f>Form_Responses[[#This Row],[JUMLAH2]]/2</f>
        <v>3</v>
      </c>
      <c r="CP25" s="15">
        <v>3</v>
      </c>
      <c r="CQ25" s="15">
        <v>3</v>
      </c>
      <c r="CR25" s="15">
        <v>3</v>
      </c>
      <c r="CS25" s="15">
        <f>SUM(Form_Responses[[#This Row],[17. Saya memiliki akses yang baik untuk menjual hasil panen (TBS) ke pedagang atau pabrik ]:[19. Informasi harga kelapa sawit mudah saya peroleh untuk menentukan waktu penjualan ]])</f>
        <v>9</v>
      </c>
      <c r="CT25" s="168">
        <f>Form_Responses[[#This Row],[JUMLAH3]]/3</f>
        <v>3</v>
      </c>
      <c r="CU25" s="15">
        <v>2</v>
      </c>
      <c r="CV25" s="15">
        <v>2</v>
      </c>
      <c r="CW25" s="15">
        <v>3</v>
      </c>
      <c r="CX25" s="15">
        <v>3</v>
      </c>
      <c r="CY25" s="15">
        <v>3</v>
      </c>
      <c r="CZ25" s="15">
        <v>3</v>
      </c>
      <c r="DA25" s="15">
        <v>3</v>
      </c>
      <c r="DB25" s="15">
        <v>3</v>
      </c>
      <c r="DC25" s="15">
        <f>SUM(Form_Responses[[#This Row],[1. Petani diberikan kesempatan untuk menyampaikan pendapat dalam kegiatan pesantren ]:[8. Komunikasi dua arah tetap berlangsung meskipun di luar kegiatan formal ]])</f>
        <v>22</v>
      </c>
      <c r="DD25" s="168">
        <f>Form_Responses[[#This Row],[JUMLAH4]]/8</f>
        <v>2.75</v>
      </c>
      <c r="DE25" s="15">
        <v>3</v>
      </c>
      <c r="DF25" s="15">
        <v>4</v>
      </c>
      <c r="DG25" s="15">
        <v>3</v>
      </c>
      <c r="DH25" s="15">
        <v>3</v>
      </c>
      <c r="DI25" s="15">
        <v>3</v>
      </c>
      <c r="DJ25" s="15">
        <v>3</v>
      </c>
      <c r="DK25" s="15">
        <v>3</v>
      </c>
      <c r="DL25" s="15">
        <v>3</v>
      </c>
      <c r="DM25" s="15">
        <f>SUM(Form_Responses[[#This Row],[1. Kegiatan pesantren bertujuan meningkatkan kemampuan petani dalam mengelola usaha secara mandiri ]:[8. Pesantren mendorong petani untuk berinisiatif mengembangkan usaha secara berkelanjutan ]])</f>
        <v>25</v>
      </c>
      <c r="DN25" s="168">
        <f>Form_Responses[[#This Row],[JUMLAH5]]/8</f>
        <v>3.125</v>
      </c>
      <c r="DO25" s="15">
        <v>3</v>
      </c>
      <c r="DP25" s="15">
        <v>3</v>
      </c>
      <c r="DQ25" s="15">
        <v>3</v>
      </c>
      <c r="DR25" s="15">
        <v>3</v>
      </c>
      <c r="DS25" s="15">
        <v>4</v>
      </c>
      <c r="DT25" s="15">
        <v>3</v>
      </c>
      <c r="DU25" s="15">
        <f>SUM(Form_Responses[[#This Row],[1. Materi pembelajaran yang disampaikan pesantren mudah dipahami oleh petani ]:[6. Setelah mengikuti pembelajaran, kemampuan petani dalam berusaha menjadi lebih baik ]])</f>
        <v>19</v>
      </c>
      <c r="DV25" s="168">
        <f>Form_Responses[[#This Row],[JUMLAH6]]/6</f>
        <v>3.1666666666666665</v>
      </c>
      <c r="DW25" s="15">
        <v>3</v>
      </c>
      <c r="DX25" s="15">
        <v>3</v>
      </c>
      <c r="DY25" s="15">
        <v>2</v>
      </c>
      <c r="DZ25" s="15">
        <v>3</v>
      </c>
      <c r="EA25" s="15">
        <v>3</v>
      </c>
      <c r="EB25" s="15">
        <v>3</v>
      </c>
      <c r="EC25" s="15">
        <f>SUM(Form_Responses[[#This Row],[1. Petani dilibatkan dalam perencanaan kegiatan yang dilakukan bersama pesantren ]:[6. Rencana kegiatan yang disusun bersama sesuai dengan kebutuhan petani ]])</f>
        <v>17</v>
      </c>
      <c r="ED25" s="168">
        <f>Form_Responses[[#This Row],[JUMLAH7]]/6</f>
        <v>2.8333333333333335</v>
      </c>
      <c r="EE25" s="15">
        <v>3</v>
      </c>
      <c r="EF25" s="15">
        <v>3</v>
      </c>
      <c r="EG25" s="15">
        <v>3</v>
      </c>
      <c r="EH25" s="15">
        <v>3</v>
      </c>
      <c r="EI25" s="15">
        <v>3</v>
      </c>
      <c r="EJ25" s="15">
        <v>3</v>
      </c>
      <c r="EK25" s="15">
        <f>SUM(Form_Responses[[#This Row],[1. Petani dilibatkan dalam proses evaluasi kegiatan yang dilakukan bersama pesantren ]:[6. Hasil evaluasi digunakan untuk memperbaiki kegiatan pesantren selanjutnya ]])</f>
        <v>18</v>
      </c>
      <c r="EL25" s="184">
        <f>Form_Responses[[#This Row],[JUMLAH8]]/6</f>
        <v>3</v>
      </c>
      <c r="EM25" s="15">
        <v>3</v>
      </c>
      <c r="EN25" s="15">
        <v>3</v>
      </c>
      <c r="EO25" s="15">
        <v>3</v>
      </c>
      <c r="EP25" s="15">
        <v>3</v>
      </c>
      <c r="EQ25" s="15">
        <v>3</v>
      </c>
      <c r="ER25" s="15">
        <f>SUM(Form_Responses[[#This Row],[1. Saya mudah mengakses pesantren untuk keperluan konsultasi atau diskusi usaha ]:[5. Waktu layanan pesantren sesuai dengan kebutuhan petani ]])</f>
        <v>15</v>
      </c>
      <c r="ES25" s="168">
        <f>Form_Responses[[#This Row],[JUMLAH9]]/5</f>
        <v>3</v>
      </c>
      <c r="ET25" s="15">
        <v>3</v>
      </c>
      <c r="EU25" s="15">
        <v>3</v>
      </c>
      <c r="EV25" s="15">
        <v>3</v>
      </c>
      <c r="EW25" s="15">
        <v>3</v>
      </c>
      <c r="EX25" s="15">
        <v>3</v>
      </c>
      <c r="EY25" s="15">
        <f>SUM(Form_Responses[[#This Row],[1. Saya sering berinteraksi dengan pihak pesantren terkait usaha kelapa sawit ]:[5. Interaksi antara pesantren dan petani tidak hanya terjadi pada kegiatan tertentu saja ]])</f>
        <v>15</v>
      </c>
      <c r="EZ25" s="168">
        <f>Form_Responses[[#This Row],[JUMLAH10]]/5</f>
        <v>3</v>
      </c>
      <c r="FA25" s="15">
        <v>3</v>
      </c>
      <c r="FB25" s="15">
        <v>4</v>
      </c>
      <c r="FC25" s="15">
        <v>3</v>
      </c>
      <c r="FD25" s="15">
        <v>3</v>
      </c>
      <c r="FE25" s="15">
        <v>3</v>
      </c>
      <c r="FF25" s="15">
        <v>3</v>
      </c>
      <c r="FG25" s="15">
        <f>SUM(Form_Responses[[#This Row],[1. Inovasi yang diperkenalkan pesantren sesuai dengan kebutuhan petani kelapa sawit ]:[6. Inovasi yang diperkenalkan pesantren membantu meningkatkan kinerja usaha petani ]])</f>
        <v>19</v>
      </c>
      <c r="FH25" s="168">
        <f>Form_Responses[[#This Row],[JUMLAH11]]/6</f>
        <v>3.1666666666666665</v>
      </c>
      <c r="FI25" s="15">
        <v>3</v>
      </c>
      <c r="FJ25" s="15">
        <v>3</v>
      </c>
      <c r="FK25" s="15">
        <v>3</v>
      </c>
      <c r="FL25" s="15">
        <v>3</v>
      </c>
      <c r="FM25" s="15">
        <v>3</v>
      </c>
      <c r="FN25" s="15">
        <f>SUM(Form_Responses[[#This Row],[1. Pesantren menyediakan saluran komunikasi yang jelas untuk berinteraksi dengan petani ]:[5. Informasi dari pesantren dapat diterima petani melalui saluran komunikasi yang tersedia ]])</f>
        <v>15</v>
      </c>
      <c r="FO25" s="168">
        <f>Form_Responses[[#This Row],[JUMLAH12]]/5</f>
        <v>3</v>
      </c>
      <c r="FP25" s="15">
        <v>3</v>
      </c>
      <c r="FQ25" s="15">
        <v>3</v>
      </c>
      <c r="FR25" s="15">
        <v>3</v>
      </c>
      <c r="FS25" s="15">
        <v>4</v>
      </c>
      <c r="FT25" s="15">
        <v>4</v>
      </c>
      <c r="FU25" s="15">
        <v>3</v>
      </c>
      <c r="FV25" s="15">
        <f>SUM(Form_Responses[[#This Row],[1. Pesantren menjadi rujukan utama bagi petani dalam pengembangan usaha kelapa sawit ]:[6. Pesantren berperan penting dalam mendorong pengembangan usaha petani secara mandiri ]])</f>
        <v>20</v>
      </c>
      <c r="FW25" s="168">
        <f>Form_Responses[[#This Row],[JUMLAH13]]/6</f>
        <v>3.3333333333333335</v>
      </c>
      <c r="FX25" s="15">
        <v>3</v>
      </c>
      <c r="FY25" s="15">
        <v>3</v>
      </c>
      <c r="FZ25" s="15">
        <v>3</v>
      </c>
      <c r="GA25" s="15">
        <v>3</v>
      </c>
      <c r="GB25" s="15">
        <v>3</v>
      </c>
      <c r="GC25" s="15">
        <v>3</v>
      </c>
      <c r="GD25" s="15">
        <f>SUM(Form_Responses[[#This Row],[1. Saya mampu mengambil keputusan usaha kelapa sawit secara mandiri ]:[6. Saya mampu merencanakan pengembangan usaha kelapa sawit secara mandiri ]])</f>
        <v>18</v>
      </c>
      <c r="GE25" s="168">
        <f>Form_Responses[[#This Row],[JUMLAH14]]/6</f>
        <v>3</v>
      </c>
      <c r="GF25" s="15" t="s">
        <v>313</v>
      </c>
      <c r="GG25" s="15" t="s">
        <v>324</v>
      </c>
      <c r="GH25" s="15" t="s">
        <v>218</v>
      </c>
      <c r="GI25" s="15" t="s">
        <v>315</v>
      </c>
      <c r="GJ25" s="15" t="s">
        <v>316</v>
      </c>
      <c r="GK25" s="15" t="s">
        <v>256</v>
      </c>
      <c r="GL25" s="15" t="s">
        <v>222</v>
      </c>
      <c r="GM25" s="15" t="s">
        <v>223</v>
      </c>
    </row>
    <row r="26" spans="1:195" s="15" customFormat="1" ht="15.75" customHeight="1" x14ac:dyDescent="0.35">
      <c r="A26" s="34">
        <v>24</v>
      </c>
      <c r="B26" s="17" t="s">
        <v>325</v>
      </c>
      <c r="C26" s="14">
        <v>85278767807</v>
      </c>
      <c r="D26" s="17" t="s">
        <v>146</v>
      </c>
      <c r="E26" s="17" t="s">
        <v>322</v>
      </c>
      <c r="F26" s="17">
        <v>40</v>
      </c>
      <c r="G26" s="17">
        <v>6</v>
      </c>
      <c r="H26" s="17" t="s">
        <v>270</v>
      </c>
      <c r="I26" s="17" t="s">
        <v>172</v>
      </c>
      <c r="J26" s="128">
        <v>2000000</v>
      </c>
      <c r="K26" s="18">
        <v>2000000</v>
      </c>
      <c r="L26" s="17" t="s">
        <v>318</v>
      </c>
      <c r="M26" s="17" t="s">
        <v>147</v>
      </c>
      <c r="N26" s="17">
        <v>135</v>
      </c>
      <c r="O26" s="17" t="s">
        <v>226</v>
      </c>
      <c r="P26" s="17">
        <v>4</v>
      </c>
      <c r="Q26" s="17" t="s">
        <v>175</v>
      </c>
      <c r="R26" s="17">
        <v>3</v>
      </c>
      <c r="S26" s="17">
        <v>3</v>
      </c>
      <c r="T26" s="17">
        <v>3</v>
      </c>
      <c r="U26" s="17">
        <v>3</v>
      </c>
      <c r="V26" s="17">
        <v>3</v>
      </c>
      <c r="W26" s="17">
        <v>3</v>
      </c>
      <c r="X26" s="17">
        <v>3</v>
      </c>
      <c r="Y26" s="17">
        <v>3</v>
      </c>
      <c r="Z26" s="17">
        <v>3</v>
      </c>
      <c r="AA26" s="17">
        <v>3</v>
      </c>
      <c r="AB26" s="13">
        <f>Form_Responses[[#This Row],[1. Pesantren mengintegrasikan pendidikan keagamaan dengan pendidikan formal/umum ]]+Form_Responses[[#This Row],[2. Kurikulum pesantren disusun untuk menjawab kebutuhan masyarakat dan dunia usaha ]]+Form_Responses[[#This Row],[3. Sistem pembelajaran pesantren tidak hanya tradisional, tetapi juga menggunakan metode modern ]]+Form_Responses[[#This Row],[4. Pesantren menerapkan pembelajaran terstruktur dan terencana ]]+Form_Responses[[#This Row],[5. Pesantren terbuka terhadap inovasi teknologi dan metode baru ]]+Form_Responses[[#This Row],[6. Pesantren bersedia menjalin kerja sama dengan pihak luar ]]+Form_Responses[[#This Row],[7. Pesantren memiliki program pemberdayaan ekonomi bagi masyarakat sekitar ]]+Form_Responses[[#This Row],[8. Program pemberdayaan ekonomi pesantren dijalankan secara berkelanjutan ]]+Form_Responses[[#This Row],[9. Pesantren memiliki unit usaha yang dikelola secara kelembagaan ]]+Form_Responses[[#This Row],[10. Unit usaha pesantren berkontribusi dalam mendukung kegiatan pendidikan dan pemberdayaan ]]</f>
        <v>30</v>
      </c>
      <c r="AC26" s="152">
        <f>Form_Responses[[#This Row],[TOTAL]]/10</f>
        <v>3</v>
      </c>
      <c r="AD26" s="17">
        <v>3</v>
      </c>
      <c r="AE26" s="17">
        <v>3</v>
      </c>
      <c r="AF26" s="17">
        <v>3</v>
      </c>
      <c r="AG26" s="17">
        <v>3</v>
      </c>
      <c r="AH26" s="17">
        <v>3</v>
      </c>
      <c r="AI26" s="17">
        <v>3</v>
      </c>
      <c r="AJ26" s="17">
        <v>3</v>
      </c>
      <c r="AK26" s="17">
        <v>3</v>
      </c>
      <c r="AL26" s="17">
        <v>3</v>
      </c>
      <c r="AM26" s="17">
        <f>SUM(Form_Responses[[#This Row],[1. Pesantren memiliki program pemberdayaan ekonomi yang dirancang secara jelas ]:[9. Program pemberdayaan ekonomi pesantren memberikan manfaat nyata bagi usaha petani ]])</f>
        <v>27</v>
      </c>
      <c r="AN26" s="165">
        <f>Form_Responses[[#This Row],[TOTAL2]]/9</f>
        <v>3</v>
      </c>
      <c r="AO26" s="17">
        <v>3</v>
      </c>
      <c r="AP26" s="17">
        <v>3</v>
      </c>
      <c r="AQ26" s="17">
        <v>3</v>
      </c>
      <c r="AR26" s="17">
        <v>3</v>
      </c>
      <c r="AS26" s="17">
        <v>3</v>
      </c>
      <c r="AT26" s="17">
        <v>3</v>
      </c>
      <c r="AU26" s="17">
        <v>3</v>
      </c>
      <c r="AV26" s="17">
        <v>3</v>
      </c>
      <c r="AW26" s="17">
        <v>3</v>
      </c>
      <c r="AX26" s="17">
        <v>3</v>
      </c>
      <c r="AY26" s="17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26" s="144">
        <f>Form_Responses[[#This Row],[TOTAL3]]/10</f>
        <v>3.9</v>
      </c>
      <c r="BA26" s="17">
        <v>3</v>
      </c>
      <c r="BB26" s="17">
        <v>3</v>
      </c>
      <c r="BC26" s="17">
        <v>3</v>
      </c>
      <c r="BD26" s="17">
        <v>3</v>
      </c>
      <c r="BE26" s="17">
        <v>3</v>
      </c>
      <c r="BF26" s="17">
        <v>3</v>
      </c>
      <c r="BG26" s="17">
        <v>3</v>
      </c>
      <c r="BH26" s="17">
        <v>3</v>
      </c>
      <c r="BI26" s="17">
        <v>3</v>
      </c>
      <c r="BJ26" s="5">
        <f>SUM(Form_Responses[[#This Row],[1.  Pesantren memiliki sarana teknologi komunikasi yang memadai (HP, komputer, dll) ]:[9. Pesantren terus mengembangkan penggunaan teknologi komunikasi untuk kegiatan ekonomi ]])</f>
        <v>27</v>
      </c>
      <c r="BK26" s="144">
        <f>Form_Responses[[#This Row],[TOTAL4]]/9</f>
        <v>3</v>
      </c>
      <c r="BL26" s="17">
        <v>3</v>
      </c>
      <c r="BM26" s="17">
        <v>3</v>
      </c>
      <c r="BN26" s="17">
        <v>3</v>
      </c>
      <c r="BO26" s="17">
        <f>SUM(Form_Responses[[#This Row],[1. Tingkat pendidikan saya membantu dalam memahami teknik budidaya kelapa sawit yang baik ]:[3. Latar belakang pendidikan saya membantu dalam mengambil keputusan pengelolaan kebun ]])</f>
        <v>9</v>
      </c>
      <c r="BP26" s="144">
        <f>Form_Responses[[#This Row],[TOTAL5]]/3</f>
        <v>3</v>
      </c>
      <c r="BQ26" s="17">
        <v>3</v>
      </c>
      <c r="BR26" s="17">
        <v>3</v>
      </c>
      <c r="BS26" s="17">
        <v>3</v>
      </c>
      <c r="BT26" s="144">
        <f>SUM(Form_Responses[[#This Row],[4. Pengalaman bertani kelapa sawit saya sudah cukup untuk mengelola kebun secara mandiri ]:[6. Pengalaman bertani membuat saya lebih percaya diri dalam menerapkan inovasi baru ]])</f>
        <v>9</v>
      </c>
      <c r="BU26" s="177">
        <f>Form_Responses[[#This Row],[TOTAL6]]/3</f>
        <v>3</v>
      </c>
      <c r="BV26" s="17">
        <v>3</v>
      </c>
      <c r="BW26" s="17">
        <v>3</v>
      </c>
      <c r="BX26" s="17">
        <f>SUM(Form_Responses[[#This Row],[7. Luas lahan kelapa sawit yang saya kelola sudah mencukupi kebutuhan ekonomi keluarga ]:[8. Luas lahan yang saya kelola memungkinkan untuk meningkatkan produksi kelapa sawit ]])</f>
        <v>6</v>
      </c>
      <c r="BY26" s="144">
        <f>Form_Responses[[#This Row],[TOTAL7]]/2</f>
        <v>3</v>
      </c>
      <c r="BZ26" s="17">
        <v>3</v>
      </c>
      <c r="CA26" s="17">
        <v>3</v>
      </c>
      <c r="CB26" s="17">
        <f>SUM(Form_Responses[[#This Row],[9. Status kepemilikan lahan yang jelas memberikan kepastian dalam berusahatani ]:[10. Kepemilikan lahan secara legal memudahkan dalam mengakses bantuan atau kredit usaha ]])</f>
        <v>6</v>
      </c>
      <c r="CC26" s="144">
        <f>Form_Responses[[#This Row],[TOTAL8]]/2</f>
        <v>3</v>
      </c>
      <c r="CD26" s="17">
        <v>3</v>
      </c>
      <c r="CE26" s="17">
        <v>3</v>
      </c>
      <c r="CF26" s="17">
        <f>SUM(Form_Responses[[#This Row],[11. Pendapatan dari kelapa sawit sudah memenuhi kebutuhan hidup keluarga saya ]:[12. Pendapatan dari kelapa sawit memberikan stabilitas ekonomi bagi keluarga saya ]])</f>
        <v>6</v>
      </c>
      <c r="CG26" s="144">
        <f>Form_Responses[[#This Row],[TOTAL9]]/2</f>
        <v>3</v>
      </c>
      <c r="CH26" s="17">
        <v>3</v>
      </c>
      <c r="CI26" s="17">
        <v>3</v>
      </c>
      <c r="CJ26" s="17">
        <f>SUM(Form_Responses[[#This Row],[13. Pemerintah daerah memberikan dukungan program yang membantu pengembangan usaha kelapa sawit ]:[14. Bantuan dari pemerintah daerah mudah diakses oleh petani kelapa sawit seperti saya ]])</f>
        <v>6</v>
      </c>
      <c r="CK26" s="144">
        <f>Form_Responses[[#This Row],[JUMLAH]]/2</f>
        <v>3</v>
      </c>
      <c r="CL26" s="47">
        <v>3</v>
      </c>
      <c r="CM26" s="17">
        <v>3</v>
      </c>
      <c r="CN26" s="17">
        <f>SUM(Form_Responses[[#This Row],[15. Kondisi jalan menuju kebun kelapa sawit memudahkan proses pengangkutan hasil panen ]:[16. Infrastruktur wilayah (jalan, jembatan, listrik) sudah mendukung aktivitas perkebunan ]])</f>
        <v>6</v>
      </c>
      <c r="CO26" s="17">
        <f>Form_Responses[[#This Row],[JUMLAH2]]/2</f>
        <v>3</v>
      </c>
      <c r="CP26" s="17">
        <v>3</v>
      </c>
      <c r="CQ26" s="17">
        <v>3</v>
      </c>
      <c r="CR26" s="17">
        <v>3</v>
      </c>
      <c r="CS26" s="17">
        <f>SUM(Form_Responses[[#This Row],[17. Saya memiliki akses yang baik untuk menjual hasil panen (TBS) ke pedagang atau pabrik ]:[19. Informasi harga kelapa sawit mudah saya peroleh untuk menentukan waktu penjualan ]])</f>
        <v>9</v>
      </c>
      <c r="CT26" s="144">
        <f>Form_Responses[[#This Row],[JUMLAH3]]/3</f>
        <v>3</v>
      </c>
      <c r="CU26" s="17">
        <v>3</v>
      </c>
      <c r="CV26" s="17">
        <v>3</v>
      </c>
      <c r="CW26" s="17">
        <v>3</v>
      </c>
      <c r="CX26" s="17">
        <v>3</v>
      </c>
      <c r="CY26" s="17">
        <v>3</v>
      </c>
      <c r="CZ26" s="17">
        <v>3</v>
      </c>
      <c r="DA26" s="17">
        <v>3</v>
      </c>
      <c r="DB26" s="17">
        <v>3</v>
      </c>
      <c r="DC26" s="17">
        <f>SUM(Form_Responses[[#This Row],[1. Petani diberikan kesempatan untuk menyampaikan pendapat dalam kegiatan pesantren ]:[8. Komunikasi dua arah tetap berlangsung meskipun di luar kegiatan formal ]])</f>
        <v>24</v>
      </c>
      <c r="DD26" s="144">
        <f>Form_Responses[[#This Row],[JUMLAH4]]/8</f>
        <v>3</v>
      </c>
      <c r="DE26" s="17">
        <v>3</v>
      </c>
      <c r="DF26" s="17">
        <v>3</v>
      </c>
      <c r="DG26" s="17">
        <v>3</v>
      </c>
      <c r="DH26" s="17">
        <v>3</v>
      </c>
      <c r="DI26" s="17">
        <v>3</v>
      </c>
      <c r="DJ26" s="17">
        <v>3</v>
      </c>
      <c r="DK26" s="17">
        <v>3</v>
      </c>
      <c r="DL26" s="17">
        <v>3</v>
      </c>
      <c r="DM26" s="17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26" s="144">
        <f>Form_Responses[[#This Row],[JUMLAH5]]/8</f>
        <v>3</v>
      </c>
      <c r="DO26" s="17">
        <v>3</v>
      </c>
      <c r="DP26" s="17">
        <v>3</v>
      </c>
      <c r="DQ26" s="17">
        <v>3</v>
      </c>
      <c r="DR26" s="17">
        <v>3</v>
      </c>
      <c r="DS26" s="17">
        <v>3</v>
      </c>
      <c r="DT26" s="17">
        <v>3</v>
      </c>
      <c r="DU26" s="17">
        <f>SUM(Form_Responses[[#This Row],[1. Materi pembelajaran yang disampaikan pesantren mudah dipahami oleh petani ]:[6. Setelah mengikuti pembelajaran, kemampuan petani dalam berusaha menjadi lebih baik ]])</f>
        <v>18</v>
      </c>
      <c r="DV26" s="144">
        <f>Form_Responses[[#This Row],[JUMLAH6]]/6</f>
        <v>3</v>
      </c>
      <c r="DW26" s="17">
        <v>3</v>
      </c>
      <c r="DX26" s="17">
        <v>3</v>
      </c>
      <c r="DY26" s="17">
        <v>3</v>
      </c>
      <c r="DZ26" s="17">
        <v>3</v>
      </c>
      <c r="EA26" s="17">
        <v>3</v>
      </c>
      <c r="EB26" s="17">
        <v>3</v>
      </c>
      <c r="EC26" s="17">
        <f>SUM(Form_Responses[[#This Row],[1. Petani dilibatkan dalam perencanaan kegiatan yang dilakukan bersama pesantren ]:[6. Rencana kegiatan yang disusun bersama sesuai dengan kebutuhan petani ]])</f>
        <v>18</v>
      </c>
      <c r="ED26" s="144">
        <f>Form_Responses[[#This Row],[JUMLAH7]]/6</f>
        <v>3</v>
      </c>
      <c r="EE26" s="17">
        <v>3</v>
      </c>
      <c r="EF26" s="17">
        <v>3</v>
      </c>
      <c r="EG26" s="17">
        <v>3</v>
      </c>
      <c r="EH26" s="17">
        <v>3</v>
      </c>
      <c r="EI26" s="17">
        <v>3</v>
      </c>
      <c r="EJ26" s="17">
        <v>3</v>
      </c>
      <c r="EK26" s="17">
        <f>SUM(Form_Responses[[#This Row],[1. Petani dilibatkan dalam proses evaluasi kegiatan yang dilakukan bersama pesantren ]:[6. Hasil evaluasi digunakan untuk memperbaiki kegiatan pesantren selanjutnya ]])</f>
        <v>18</v>
      </c>
      <c r="EL26" s="148">
        <f>Form_Responses[[#This Row],[JUMLAH8]]/6</f>
        <v>3</v>
      </c>
      <c r="EM26" s="17">
        <v>3</v>
      </c>
      <c r="EN26" s="17">
        <v>3</v>
      </c>
      <c r="EO26" s="17">
        <v>3</v>
      </c>
      <c r="EP26" s="17">
        <v>3</v>
      </c>
      <c r="EQ26" s="17">
        <v>3</v>
      </c>
      <c r="ER26" s="17">
        <f>SUM(Form_Responses[[#This Row],[1. Saya mudah mengakses pesantren untuk keperluan konsultasi atau diskusi usaha ]:[5. Waktu layanan pesantren sesuai dengan kebutuhan petani ]])</f>
        <v>15</v>
      </c>
      <c r="ES26" s="144">
        <f>Form_Responses[[#This Row],[JUMLAH9]]/5</f>
        <v>3</v>
      </c>
      <c r="ET26" s="17">
        <v>3</v>
      </c>
      <c r="EU26" s="17">
        <v>3</v>
      </c>
      <c r="EV26" s="17">
        <v>3</v>
      </c>
      <c r="EW26" s="17">
        <v>3</v>
      </c>
      <c r="EX26" s="17">
        <v>3</v>
      </c>
      <c r="EY26" s="17">
        <f>SUM(Form_Responses[[#This Row],[1. Saya sering berinteraksi dengan pihak pesantren terkait usaha kelapa sawit ]:[5. Interaksi antara pesantren dan petani tidak hanya terjadi pada kegiatan tertentu saja ]])</f>
        <v>15</v>
      </c>
      <c r="EZ26" s="144">
        <f>Form_Responses[[#This Row],[JUMLAH10]]/5</f>
        <v>3</v>
      </c>
      <c r="FA26" s="17">
        <v>3</v>
      </c>
      <c r="FB26" s="17">
        <v>3</v>
      </c>
      <c r="FC26" s="17">
        <v>3</v>
      </c>
      <c r="FD26" s="17">
        <v>3</v>
      </c>
      <c r="FE26" s="17">
        <v>3</v>
      </c>
      <c r="FF26" s="17">
        <v>3</v>
      </c>
      <c r="FG26" s="17">
        <f>SUM(Form_Responses[[#This Row],[1. Inovasi yang diperkenalkan pesantren sesuai dengan kebutuhan petani kelapa sawit ]:[6. Inovasi yang diperkenalkan pesantren membantu meningkatkan kinerja usaha petani ]])</f>
        <v>18</v>
      </c>
      <c r="FH26" s="144">
        <f>Form_Responses[[#This Row],[JUMLAH11]]/6</f>
        <v>3</v>
      </c>
      <c r="FI26" s="17">
        <v>3</v>
      </c>
      <c r="FJ26" s="17">
        <v>3</v>
      </c>
      <c r="FK26" s="17">
        <v>3</v>
      </c>
      <c r="FL26" s="17">
        <v>3</v>
      </c>
      <c r="FM26" s="17">
        <v>3</v>
      </c>
      <c r="FN26" s="17">
        <f>SUM(Form_Responses[[#This Row],[1. Pesantren menyediakan saluran komunikasi yang jelas untuk berinteraksi dengan petani ]:[5. Informasi dari pesantren dapat diterima petani melalui saluran komunikasi yang tersedia ]])</f>
        <v>15</v>
      </c>
      <c r="FO26" s="144">
        <f>Form_Responses[[#This Row],[JUMLAH12]]/5</f>
        <v>3</v>
      </c>
      <c r="FP26" s="17">
        <v>3</v>
      </c>
      <c r="FQ26" s="17">
        <v>3</v>
      </c>
      <c r="FR26" s="17">
        <v>3</v>
      </c>
      <c r="FS26" s="17">
        <v>3</v>
      </c>
      <c r="FT26" s="17">
        <v>3</v>
      </c>
      <c r="FU26" s="17">
        <v>3</v>
      </c>
      <c r="FV26" s="17">
        <f>SUM(Form_Responses[[#This Row],[1. Pesantren menjadi rujukan utama bagi petani dalam pengembangan usaha kelapa sawit ]:[6. Pesantren berperan penting dalam mendorong pengembangan usaha petani secara mandiri ]])</f>
        <v>18</v>
      </c>
      <c r="FW26" s="144">
        <f>Form_Responses[[#This Row],[JUMLAH13]]/6</f>
        <v>3</v>
      </c>
      <c r="FX26" s="17">
        <v>3</v>
      </c>
      <c r="FY26" s="17">
        <v>3</v>
      </c>
      <c r="FZ26" s="17">
        <v>3</v>
      </c>
      <c r="GA26" s="17">
        <v>3</v>
      </c>
      <c r="GB26" s="17">
        <v>3</v>
      </c>
      <c r="GC26" s="17">
        <v>3</v>
      </c>
      <c r="GD26" s="17">
        <f>SUM(Form_Responses[[#This Row],[1. Saya mampu mengambil keputusan usaha kelapa sawit secara mandiri ]:[6. Saya mampu merencanakan pengembangan usaha kelapa sawit secara mandiri ]])</f>
        <v>18</v>
      </c>
      <c r="GE26" s="144">
        <f>Form_Responses[[#This Row],[JUMLAH14]]/6</f>
        <v>3</v>
      </c>
      <c r="GF26" s="17" t="s">
        <v>216</v>
      </c>
      <c r="GG26" s="17" t="s">
        <v>324</v>
      </c>
      <c r="GH26" s="17" t="s">
        <v>218</v>
      </c>
      <c r="GI26" s="17" t="s">
        <v>219</v>
      </c>
      <c r="GJ26" s="17" t="s">
        <v>327</v>
      </c>
      <c r="GK26" s="17" t="s">
        <v>256</v>
      </c>
      <c r="GL26" s="17" t="s">
        <v>222</v>
      </c>
      <c r="GM26" s="17" t="s">
        <v>223</v>
      </c>
    </row>
    <row r="27" spans="1:195" s="15" customFormat="1" ht="15.75" customHeight="1" x14ac:dyDescent="0.35">
      <c r="A27" s="34">
        <v>25</v>
      </c>
      <c r="B27" s="17" t="s">
        <v>328</v>
      </c>
      <c r="C27" s="14">
        <v>81276434391</v>
      </c>
      <c r="D27" s="17" t="s">
        <v>146</v>
      </c>
      <c r="E27" s="17" t="s">
        <v>329</v>
      </c>
      <c r="F27" s="17">
        <v>66</v>
      </c>
      <c r="G27" s="17">
        <v>3</v>
      </c>
      <c r="H27" s="17" t="s">
        <v>157</v>
      </c>
      <c r="I27" s="17" t="s">
        <v>210</v>
      </c>
      <c r="J27" s="128">
        <v>1000000</v>
      </c>
      <c r="K27" s="18">
        <v>1000000</v>
      </c>
      <c r="L27" s="17" t="s">
        <v>173</v>
      </c>
      <c r="M27" s="17" t="s">
        <v>147</v>
      </c>
      <c r="N27" s="17">
        <v>20</v>
      </c>
      <c r="O27" s="17" t="s">
        <v>226</v>
      </c>
      <c r="P27" s="17">
        <v>6</v>
      </c>
      <c r="Q27" s="17" t="s">
        <v>175</v>
      </c>
      <c r="R27" s="17">
        <v>3</v>
      </c>
      <c r="S27" s="17">
        <v>3</v>
      </c>
      <c r="T27" s="17">
        <v>3</v>
      </c>
      <c r="U27" s="17">
        <v>3</v>
      </c>
      <c r="V27" s="17">
        <v>3</v>
      </c>
      <c r="W27" s="17">
        <v>3</v>
      </c>
      <c r="X27" s="17">
        <v>3</v>
      </c>
      <c r="Y27" s="17">
        <v>3</v>
      </c>
      <c r="Z27" s="17">
        <v>3</v>
      </c>
      <c r="AA27" s="17">
        <v>3</v>
      </c>
      <c r="AB27" s="13">
        <f>Form_Responses[[#This Row],[1. Pesantren mengintegrasikan pendidikan keagamaan dengan pendidikan formal/umum ]]+Form_Responses[[#This Row],[2. Kurikulum pesantren disusun untuk menjawab kebutuhan masyarakat dan dunia usaha ]]+Form_Responses[[#This Row],[3. Sistem pembelajaran pesantren tidak hanya tradisional, tetapi juga menggunakan metode modern ]]+Form_Responses[[#This Row],[4. Pesantren menerapkan pembelajaran terstruktur dan terencana ]]+Form_Responses[[#This Row],[5. Pesantren terbuka terhadap inovasi teknologi dan metode baru ]]+Form_Responses[[#This Row],[6. Pesantren bersedia menjalin kerja sama dengan pihak luar ]]+Form_Responses[[#This Row],[7. Pesantren memiliki program pemberdayaan ekonomi bagi masyarakat sekitar ]]+Form_Responses[[#This Row],[8. Program pemberdayaan ekonomi pesantren dijalankan secara berkelanjutan ]]+Form_Responses[[#This Row],[9. Pesantren memiliki unit usaha yang dikelola secara kelembagaan ]]+Form_Responses[[#This Row],[10. Unit usaha pesantren berkontribusi dalam mendukung kegiatan pendidikan dan pemberdayaan ]]</f>
        <v>30</v>
      </c>
      <c r="AC27" s="152">
        <f>Form_Responses[[#This Row],[TOTAL]]/10</f>
        <v>3</v>
      </c>
      <c r="AD27" s="17">
        <v>3</v>
      </c>
      <c r="AE27" s="17">
        <v>3</v>
      </c>
      <c r="AF27" s="17">
        <v>3</v>
      </c>
      <c r="AG27" s="17">
        <v>3</v>
      </c>
      <c r="AH27" s="17">
        <v>3</v>
      </c>
      <c r="AI27" s="17">
        <v>3</v>
      </c>
      <c r="AJ27" s="17">
        <v>3</v>
      </c>
      <c r="AK27" s="17">
        <v>3</v>
      </c>
      <c r="AL27" s="17">
        <v>3</v>
      </c>
      <c r="AM27" s="17">
        <f>SUM(Form_Responses[[#This Row],[1. Pesantren memiliki program pemberdayaan ekonomi yang dirancang secara jelas ]:[9. Program pemberdayaan ekonomi pesantren memberikan manfaat nyata bagi usaha petani ]])</f>
        <v>27</v>
      </c>
      <c r="AN27" s="165">
        <f>Form_Responses[[#This Row],[TOTAL2]]/9</f>
        <v>3</v>
      </c>
      <c r="AO27" s="17">
        <v>3</v>
      </c>
      <c r="AP27" s="17">
        <v>3</v>
      </c>
      <c r="AQ27" s="17">
        <v>3</v>
      </c>
      <c r="AR27" s="17">
        <v>3</v>
      </c>
      <c r="AS27" s="17">
        <v>3</v>
      </c>
      <c r="AT27" s="17">
        <v>3</v>
      </c>
      <c r="AU27" s="17">
        <v>3</v>
      </c>
      <c r="AV27" s="17">
        <v>3</v>
      </c>
      <c r="AW27" s="17">
        <v>3</v>
      </c>
      <c r="AX27" s="17">
        <v>3</v>
      </c>
      <c r="AY27" s="17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27" s="144">
        <f>Form_Responses[[#This Row],[TOTAL3]]/10</f>
        <v>3.9</v>
      </c>
      <c r="BA27" s="17">
        <v>3</v>
      </c>
      <c r="BB27" s="17">
        <v>3</v>
      </c>
      <c r="BC27" s="17">
        <v>3</v>
      </c>
      <c r="BD27" s="17">
        <v>3</v>
      </c>
      <c r="BE27" s="17">
        <v>3</v>
      </c>
      <c r="BF27" s="17">
        <v>3</v>
      </c>
      <c r="BG27" s="17">
        <v>3</v>
      </c>
      <c r="BH27" s="17">
        <v>3</v>
      </c>
      <c r="BI27" s="17">
        <v>3</v>
      </c>
      <c r="BJ27" s="5">
        <f>SUM(Form_Responses[[#This Row],[1.  Pesantren memiliki sarana teknologi komunikasi yang memadai (HP, komputer, dll) ]:[9. Pesantren terus mengembangkan penggunaan teknologi komunikasi untuk kegiatan ekonomi ]])</f>
        <v>27</v>
      </c>
      <c r="BK27" s="144">
        <f>Form_Responses[[#This Row],[TOTAL4]]/9</f>
        <v>3</v>
      </c>
      <c r="BL27" s="17">
        <v>3</v>
      </c>
      <c r="BM27" s="17">
        <v>3</v>
      </c>
      <c r="BN27" s="17">
        <v>3</v>
      </c>
      <c r="BO27" s="17">
        <f>SUM(Form_Responses[[#This Row],[1. Tingkat pendidikan saya membantu dalam memahami teknik budidaya kelapa sawit yang baik ]:[3. Latar belakang pendidikan saya membantu dalam mengambil keputusan pengelolaan kebun ]])</f>
        <v>9</v>
      </c>
      <c r="BP27" s="144">
        <f>Form_Responses[[#This Row],[TOTAL5]]/3</f>
        <v>3</v>
      </c>
      <c r="BQ27" s="17">
        <v>3</v>
      </c>
      <c r="BR27" s="17">
        <v>3</v>
      </c>
      <c r="BS27" s="17">
        <v>4</v>
      </c>
      <c r="BT27" s="144">
        <f>SUM(Form_Responses[[#This Row],[4. Pengalaman bertani kelapa sawit saya sudah cukup untuk mengelola kebun secara mandiri ]:[6. Pengalaman bertani membuat saya lebih percaya diri dalam menerapkan inovasi baru ]])</f>
        <v>10</v>
      </c>
      <c r="BU27" s="177">
        <f>Form_Responses[[#This Row],[TOTAL6]]/3</f>
        <v>3.3333333333333335</v>
      </c>
      <c r="BV27" s="17">
        <v>3</v>
      </c>
      <c r="BW27" s="17">
        <v>4</v>
      </c>
      <c r="BX27" s="17">
        <f>SUM(Form_Responses[[#This Row],[7. Luas lahan kelapa sawit yang saya kelola sudah mencukupi kebutuhan ekonomi keluarga ]:[8. Luas lahan yang saya kelola memungkinkan untuk meningkatkan produksi kelapa sawit ]])</f>
        <v>7</v>
      </c>
      <c r="BY27" s="144">
        <f>Form_Responses[[#This Row],[TOTAL7]]/2</f>
        <v>3.5</v>
      </c>
      <c r="BZ27" s="17">
        <v>3</v>
      </c>
      <c r="CA27" s="17">
        <v>3</v>
      </c>
      <c r="CB27" s="17">
        <f>SUM(Form_Responses[[#This Row],[9. Status kepemilikan lahan yang jelas memberikan kepastian dalam berusahatani ]:[10. Kepemilikan lahan secara legal memudahkan dalam mengakses bantuan atau kredit usaha ]])</f>
        <v>6</v>
      </c>
      <c r="CC27" s="144">
        <f>Form_Responses[[#This Row],[TOTAL8]]/2</f>
        <v>3</v>
      </c>
      <c r="CD27" s="17">
        <v>3</v>
      </c>
      <c r="CE27" s="17">
        <v>2</v>
      </c>
      <c r="CF27" s="17">
        <f>SUM(Form_Responses[[#This Row],[11. Pendapatan dari kelapa sawit sudah memenuhi kebutuhan hidup keluarga saya ]:[12. Pendapatan dari kelapa sawit memberikan stabilitas ekonomi bagi keluarga saya ]])</f>
        <v>5</v>
      </c>
      <c r="CG27" s="144">
        <f>Form_Responses[[#This Row],[TOTAL9]]/2</f>
        <v>2.5</v>
      </c>
      <c r="CH27" s="17">
        <v>3</v>
      </c>
      <c r="CI27" s="17">
        <v>2</v>
      </c>
      <c r="CJ27" s="17">
        <f>SUM(Form_Responses[[#This Row],[13. Pemerintah daerah memberikan dukungan program yang membantu pengembangan usaha kelapa sawit ]:[14. Bantuan dari pemerintah daerah mudah diakses oleh petani kelapa sawit seperti saya ]])</f>
        <v>5</v>
      </c>
      <c r="CK27" s="144">
        <f>Form_Responses[[#This Row],[JUMLAH]]/2</f>
        <v>2.5</v>
      </c>
      <c r="CL27" s="47">
        <v>3</v>
      </c>
      <c r="CM27" s="17">
        <v>3</v>
      </c>
      <c r="CN27" s="17">
        <f>SUM(Form_Responses[[#This Row],[15. Kondisi jalan menuju kebun kelapa sawit memudahkan proses pengangkutan hasil panen ]:[16. Infrastruktur wilayah (jalan, jembatan, listrik) sudah mendukung aktivitas perkebunan ]])</f>
        <v>6</v>
      </c>
      <c r="CO27" s="17">
        <f>Form_Responses[[#This Row],[JUMLAH2]]/2</f>
        <v>3</v>
      </c>
      <c r="CP27" s="17">
        <v>3</v>
      </c>
      <c r="CQ27" s="17">
        <v>3</v>
      </c>
      <c r="CR27" s="17">
        <v>3</v>
      </c>
      <c r="CS27" s="17">
        <f>SUM(Form_Responses[[#This Row],[17. Saya memiliki akses yang baik untuk menjual hasil panen (TBS) ke pedagang atau pabrik ]:[19. Informasi harga kelapa sawit mudah saya peroleh untuk menentukan waktu penjualan ]])</f>
        <v>9</v>
      </c>
      <c r="CT27" s="144">
        <f>Form_Responses[[#This Row],[JUMLAH3]]/3</f>
        <v>3</v>
      </c>
      <c r="CU27" s="17">
        <v>3</v>
      </c>
      <c r="CV27" s="17">
        <v>2</v>
      </c>
      <c r="CW27" s="17">
        <v>3</v>
      </c>
      <c r="CX27" s="17">
        <v>3</v>
      </c>
      <c r="CY27" s="17">
        <v>3</v>
      </c>
      <c r="CZ27" s="17">
        <v>3</v>
      </c>
      <c r="DA27" s="17">
        <v>4</v>
      </c>
      <c r="DB27" s="17">
        <v>3</v>
      </c>
      <c r="DC27" s="17">
        <f>SUM(Form_Responses[[#This Row],[1. Petani diberikan kesempatan untuk menyampaikan pendapat dalam kegiatan pesantren ]:[8. Komunikasi dua arah tetap berlangsung meskipun di luar kegiatan formal ]])</f>
        <v>24</v>
      </c>
      <c r="DD27" s="144">
        <f>Form_Responses[[#This Row],[JUMLAH4]]/8</f>
        <v>3</v>
      </c>
      <c r="DE27" s="17">
        <v>3</v>
      </c>
      <c r="DF27" s="17">
        <v>3</v>
      </c>
      <c r="DG27" s="17">
        <v>3</v>
      </c>
      <c r="DH27" s="17">
        <v>1</v>
      </c>
      <c r="DI27" s="17">
        <v>2</v>
      </c>
      <c r="DJ27" s="17">
        <v>4</v>
      </c>
      <c r="DK27" s="17">
        <v>3</v>
      </c>
      <c r="DL27" s="17">
        <v>2</v>
      </c>
      <c r="DM27" s="17">
        <f>SUM(Form_Responses[[#This Row],[1. Kegiatan pesantren bertujuan meningkatkan kemampuan petani dalam mengelola usaha secara mandiri ]:[8. Pesantren mendorong petani untuk berinisiatif mengembangkan usaha secara berkelanjutan ]])</f>
        <v>21</v>
      </c>
      <c r="DN27" s="144">
        <f>Form_Responses[[#This Row],[JUMLAH5]]/8</f>
        <v>2.625</v>
      </c>
      <c r="DO27" s="17">
        <v>3</v>
      </c>
      <c r="DP27" s="17">
        <v>2</v>
      </c>
      <c r="DQ27" s="17">
        <v>4</v>
      </c>
      <c r="DR27" s="17">
        <v>3</v>
      </c>
      <c r="DS27" s="17">
        <v>3</v>
      </c>
      <c r="DT27" s="17">
        <v>3</v>
      </c>
      <c r="DU27" s="17">
        <f>SUM(Form_Responses[[#This Row],[1. Materi pembelajaran yang disampaikan pesantren mudah dipahami oleh petani ]:[6. Setelah mengikuti pembelajaran, kemampuan petani dalam berusaha menjadi lebih baik ]])</f>
        <v>18</v>
      </c>
      <c r="DV27" s="144">
        <f>Form_Responses[[#This Row],[JUMLAH6]]/6</f>
        <v>3</v>
      </c>
      <c r="DW27" s="17">
        <v>3</v>
      </c>
      <c r="DX27" s="17">
        <v>3</v>
      </c>
      <c r="DY27" s="17">
        <v>2</v>
      </c>
      <c r="DZ27" s="17">
        <v>4</v>
      </c>
      <c r="EA27" s="17">
        <v>3</v>
      </c>
      <c r="EB27" s="17">
        <v>4</v>
      </c>
      <c r="EC27" s="17">
        <f>SUM(Form_Responses[[#This Row],[1. Petani dilibatkan dalam perencanaan kegiatan yang dilakukan bersama pesantren ]:[6. Rencana kegiatan yang disusun bersama sesuai dengan kebutuhan petani ]])</f>
        <v>19</v>
      </c>
      <c r="ED27" s="144">
        <f>Form_Responses[[#This Row],[JUMLAH7]]/6</f>
        <v>3.1666666666666665</v>
      </c>
      <c r="EE27" s="17">
        <v>3</v>
      </c>
      <c r="EF27" s="17">
        <v>3</v>
      </c>
      <c r="EG27" s="17">
        <v>2</v>
      </c>
      <c r="EH27" s="17">
        <v>3</v>
      </c>
      <c r="EI27" s="17">
        <v>3</v>
      </c>
      <c r="EJ27" s="17">
        <v>2</v>
      </c>
      <c r="EK27" s="17">
        <f>SUM(Form_Responses[[#This Row],[1. Petani dilibatkan dalam proses evaluasi kegiatan yang dilakukan bersama pesantren ]:[6. Hasil evaluasi digunakan untuk memperbaiki kegiatan pesantren selanjutnya ]])</f>
        <v>16</v>
      </c>
      <c r="EL27" s="148">
        <f>Form_Responses[[#This Row],[JUMLAH8]]/6</f>
        <v>2.6666666666666665</v>
      </c>
      <c r="EM27" s="17">
        <v>3</v>
      </c>
      <c r="EN27" s="17">
        <v>3</v>
      </c>
      <c r="EO27" s="17">
        <v>2</v>
      </c>
      <c r="EP27" s="17">
        <v>4</v>
      </c>
      <c r="EQ27" s="17">
        <v>3</v>
      </c>
      <c r="ER27" s="17">
        <f>SUM(Form_Responses[[#This Row],[1. Saya mudah mengakses pesantren untuk keperluan konsultasi atau diskusi usaha ]:[5. Waktu layanan pesantren sesuai dengan kebutuhan petani ]])</f>
        <v>15</v>
      </c>
      <c r="ES27" s="144">
        <f>Form_Responses[[#This Row],[JUMLAH9]]/5</f>
        <v>3</v>
      </c>
      <c r="ET27" s="17">
        <v>3</v>
      </c>
      <c r="EU27" s="17">
        <v>3</v>
      </c>
      <c r="EV27" s="17">
        <v>3</v>
      </c>
      <c r="EW27" s="17">
        <v>4</v>
      </c>
      <c r="EX27" s="17">
        <v>3</v>
      </c>
      <c r="EY27" s="17">
        <f>SUM(Form_Responses[[#This Row],[1. Saya sering berinteraksi dengan pihak pesantren terkait usaha kelapa sawit ]:[5. Interaksi antara pesantren dan petani tidak hanya terjadi pada kegiatan tertentu saja ]])</f>
        <v>16</v>
      </c>
      <c r="EZ27" s="144">
        <f>Form_Responses[[#This Row],[JUMLAH10]]/5</f>
        <v>3.2</v>
      </c>
      <c r="FA27" s="17">
        <v>3</v>
      </c>
      <c r="FB27" s="17">
        <v>2</v>
      </c>
      <c r="FC27" s="17">
        <v>4</v>
      </c>
      <c r="FD27" s="17">
        <v>3</v>
      </c>
      <c r="FE27" s="17">
        <v>3</v>
      </c>
      <c r="FF27" s="17">
        <v>3</v>
      </c>
      <c r="FG27" s="17">
        <f>SUM(Form_Responses[[#This Row],[1. Inovasi yang diperkenalkan pesantren sesuai dengan kebutuhan petani kelapa sawit ]:[6. Inovasi yang diperkenalkan pesantren membantu meningkatkan kinerja usaha petani ]])</f>
        <v>18</v>
      </c>
      <c r="FH27" s="144">
        <f>Form_Responses[[#This Row],[JUMLAH11]]/6</f>
        <v>3</v>
      </c>
      <c r="FI27" s="17">
        <v>3</v>
      </c>
      <c r="FJ27" s="17">
        <v>2</v>
      </c>
      <c r="FK27" s="17">
        <v>2</v>
      </c>
      <c r="FL27" s="17">
        <v>3</v>
      </c>
      <c r="FM27" s="17">
        <v>3</v>
      </c>
      <c r="FN27" s="17">
        <f>SUM(Form_Responses[[#This Row],[1. Pesantren menyediakan saluran komunikasi yang jelas untuk berinteraksi dengan petani ]:[5. Informasi dari pesantren dapat diterima petani melalui saluran komunikasi yang tersedia ]])</f>
        <v>13</v>
      </c>
      <c r="FO27" s="144">
        <f>Form_Responses[[#This Row],[JUMLAH12]]/5</f>
        <v>2.6</v>
      </c>
      <c r="FP27" s="17">
        <v>3</v>
      </c>
      <c r="FQ27" s="17">
        <v>3</v>
      </c>
      <c r="FR27" s="17">
        <v>2</v>
      </c>
      <c r="FS27" s="17">
        <v>4</v>
      </c>
      <c r="FT27" s="17">
        <v>3</v>
      </c>
      <c r="FU27" s="17">
        <v>3</v>
      </c>
      <c r="FV27" s="17">
        <f>SUM(Form_Responses[[#This Row],[1. Pesantren menjadi rujukan utama bagi petani dalam pengembangan usaha kelapa sawit ]:[6. Pesantren berperan penting dalam mendorong pengembangan usaha petani secara mandiri ]])</f>
        <v>18</v>
      </c>
      <c r="FW27" s="144">
        <f>Form_Responses[[#This Row],[JUMLAH13]]/6</f>
        <v>3</v>
      </c>
      <c r="FX27" s="17">
        <v>3</v>
      </c>
      <c r="FY27" s="17">
        <v>4</v>
      </c>
      <c r="FZ27" s="17">
        <v>2</v>
      </c>
      <c r="GA27" s="17">
        <v>3</v>
      </c>
      <c r="GB27" s="17">
        <v>3</v>
      </c>
      <c r="GC27" s="17">
        <v>3</v>
      </c>
      <c r="GD27" s="17">
        <f>SUM(Form_Responses[[#This Row],[1. Saya mampu mengambil keputusan usaha kelapa sawit secara mandiri ]:[6. Saya mampu merencanakan pengembangan usaha kelapa sawit secara mandiri ]])</f>
        <v>18</v>
      </c>
      <c r="GE27" s="144">
        <f>Form_Responses[[#This Row],[JUMLAH14]]/6</f>
        <v>3</v>
      </c>
      <c r="GF27" s="17" t="s">
        <v>330</v>
      </c>
      <c r="GG27" s="17" t="s">
        <v>274</v>
      </c>
      <c r="GH27" s="17" t="s">
        <v>331</v>
      </c>
      <c r="GI27" s="17" t="s">
        <v>332</v>
      </c>
      <c r="GJ27" s="17" t="s">
        <v>327</v>
      </c>
      <c r="GK27" s="17" t="s">
        <v>256</v>
      </c>
      <c r="GL27" s="17" t="s">
        <v>222</v>
      </c>
      <c r="GM27" s="17" t="s">
        <v>289</v>
      </c>
    </row>
    <row r="28" spans="1:195" s="15" customFormat="1" ht="15.75" customHeight="1" x14ac:dyDescent="0.35">
      <c r="A28" s="34">
        <v>26</v>
      </c>
      <c r="B28" s="17" t="s">
        <v>333</v>
      </c>
      <c r="C28" s="14">
        <v>85265566027</v>
      </c>
      <c r="D28" s="17" t="s">
        <v>146</v>
      </c>
      <c r="E28" s="17" t="s">
        <v>322</v>
      </c>
      <c r="F28" s="17">
        <v>47</v>
      </c>
      <c r="G28" s="17">
        <v>6</v>
      </c>
      <c r="H28" s="17" t="s">
        <v>157</v>
      </c>
      <c r="I28" s="17" t="s">
        <v>210</v>
      </c>
      <c r="J28" s="128">
        <v>2000000</v>
      </c>
      <c r="K28" s="18">
        <v>1500000</v>
      </c>
      <c r="L28" s="17" t="s">
        <v>173</v>
      </c>
      <c r="M28" s="17" t="s">
        <v>147</v>
      </c>
      <c r="N28" s="17">
        <v>50</v>
      </c>
      <c r="O28" s="17" t="s">
        <v>226</v>
      </c>
      <c r="P28" s="17">
        <v>6</v>
      </c>
      <c r="Q28" s="17" t="s">
        <v>175</v>
      </c>
      <c r="R28" s="17">
        <v>3</v>
      </c>
      <c r="S28" s="17">
        <v>3</v>
      </c>
      <c r="T28" s="17">
        <v>3</v>
      </c>
      <c r="U28" s="17">
        <v>3</v>
      </c>
      <c r="V28" s="17">
        <v>3</v>
      </c>
      <c r="W28" s="17">
        <v>3</v>
      </c>
      <c r="X28" s="17">
        <v>3</v>
      </c>
      <c r="Y28" s="17">
        <v>3</v>
      </c>
      <c r="Z28" s="17">
        <v>3</v>
      </c>
      <c r="AA28" s="17">
        <v>3</v>
      </c>
      <c r="AB28" s="13">
        <f>Form_Responses[[#This Row],[1. Pesantren mengintegrasikan pendidikan keagamaan dengan pendidikan formal/umum ]]+Form_Responses[[#This Row],[2. Kurikulum pesantren disusun untuk menjawab kebutuhan masyarakat dan dunia usaha ]]+Form_Responses[[#This Row],[3. Sistem pembelajaran pesantren tidak hanya tradisional, tetapi juga menggunakan metode modern ]]+Form_Responses[[#This Row],[4. Pesantren menerapkan pembelajaran terstruktur dan terencana ]]+Form_Responses[[#This Row],[5. Pesantren terbuka terhadap inovasi teknologi dan metode baru ]]+Form_Responses[[#This Row],[6. Pesantren bersedia menjalin kerja sama dengan pihak luar ]]+Form_Responses[[#This Row],[7. Pesantren memiliki program pemberdayaan ekonomi bagi masyarakat sekitar ]]+Form_Responses[[#This Row],[8. Program pemberdayaan ekonomi pesantren dijalankan secara berkelanjutan ]]+Form_Responses[[#This Row],[9. Pesantren memiliki unit usaha yang dikelola secara kelembagaan ]]+Form_Responses[[#This Row],[10. Unit usaha pesantren berkontribusi dalam mendukung kegiatan pendidikan dan pemberdayaan ]]</f>
        <v>30</v>
      </c>
      <c r="AC28" s="152">
        <f>Form_Responses[[#This Row],[TOTAL]]/10</f>
        <v>3</v>
      </c>
      <c r="AD28" s="17">
        <v>3</v>
      </c>
      <c r="AE28" s="17">
        <v>3</v>
      </c>
      <c r="AF28" s="17">
        <v>3</v>
      </c>
      <c r="AG28" s="17">
        <v>3</v>
      </c>
      <c r="AH28" s="17">
        <v>3</v>
      </c>
      <c r="AI28" s="17">
        <v>3</v>
      </c>
      <c r="AJ28" s="17">
        <v>3</v>
      </c>
      <c r="AK28" s="17">
        <v>3</v>
      </c>
      <c r="AL28" s="17">
        <v>3</v>
      </c>
      <c r="AM28" s="17">
        <f>SUM(Form_Responses[[#This Row],[1. Pesantren memiliki program pemberdayaan ekonomi yang dirancang secara jelas ]:[9. Program pemberdayaan ekonomi pesantren memberikan manfaat nyata bagi usaha petani ]])</f>
        <v>27</v>
      </c>
      <c r="AN28" s="144">
        <f>Form_Responses[[#This Row],[TOTAL2]]/9</f>
        <v>3</v>
      </c>
      <c r="AO28" s="17">
        <v>3</v>
      </c>
      <c r="AP28" s="17">
        <v>3</v>
      </c>
      <c r="AQ28" s="17">
        <v>3</v>
      </c>
      <c r="AR28" s="17">
        <v>3</v>
      </c>
      <c r="AS28" s="17">
        <v>3</v>
      </c>
      <c r="AT28" s="17">
        <v>3</v>
      </c>
      <c r="AU28" s="17">
        <v>3</v>
      </c>
      <c r="AV28" s="17">
        <v>3</v>
      </c>
      <c r="AW28" s="17">
        <v>3</v>
      </c>
      <c r="AX28" s="17">
        <v>3</v>
      </c>
      <c r="AY28" s="17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28" s="144">
        <f>Form_Responses[[#This Row],[TOTAL3]]/10</f>
        <v>3.9</v>
      </c>
      <c r="BA28" s="17">
        <v>3</v>
      </c>
      <c r="BB28" s="17">
        <v>3</v>
      </c>
      <c r="BC28" s="17">
        <v>3</v>
      </c>
      <c r="BD28" s="17">
        <v>3</v>
      </c>
      <c r="BE28" s="17">
        <v>3</v>
      </c>
      <c r="BF28" s="17">
        <v>3</v>
      </c>
      <c r="BG28" s="17">
        <v>3</v>
      </c>
      <c r="BH28" s="17">
        <v>3</v>
      </c>
      <c r="BI28" s="17">
        <v>3</v>
      </c>
      <c r="BJ28" s="5">
        <f>SUM(Form_Responses[[#This Row],[1.  Pesantren memiliki sarana teknologi komunikasi yang memadai (HP, komputer, dll) ]:[9. Pesantren terus mengembangkan penggunaan teknologi komunikasi untuk kegiatan ekonomi ]])</f>
        <v>27</v>
      </c>
      <c r="BK28" s="144">
        <f>Form_Responses[[#This Row],[TOTAL4]]/9</f>
        <v>3</v>
      </c>
      <c r="BL28" s="17">
        <v>3</v>
      </c>
      <c r="BM28" s="17">
        <v>3</v>
      </c>
      <c r="BN28" s="17">
        <v>3</v>
      </c>
      <c r="BO28" s="17">
        <f>SUM(Form_Responses[[#This Row],[1. Tingkat pendidikan saya membantu dalam memahami teknik budidaya kelapa sawit yang baik ]:[3. Latar belakang pendidikan saya membantu dalam mengambil keputusan pengelolaan kebun ]])</f>
        <v>9</v>
      </c>
      <c r="BP28" s="144">
        <f>Form_Responses[[#This Row],[TOTAL5]]/3</f>
        <v>3</v>
      </c>
      <c r="BQ28" s="17">
        <v>3</v>
      </c>
      <c r="BR28" s="17">
        <v>3</v>
      </c>
      <c r="BS28" s="17">
        <v>3</v>
      </c>
      <c r="BT28" s="144">
        <f>SUM(Form_Responses[[#This Row],[4. Pengalaman bertani kelapa sawit saya sudah cukup untuk mengelola kebun secara mandiri ]:[6. Pengalaman bertani membuat saya lebih percaya diri dalam menerapkan inovasi baru ]])</f>
        <v>9</v>
      </c>
      <c r="BU28" s="177">
        <f>Form_Responses[[#This Row],[TOTAL6]]/3</f>
        <v>3</v>
      </c>
      <c r="BV28" s="17">
        <v>3</v>
      </c>
      <c r="BW28" s="17">
        <v>3</v>
      </c>
      <c r="BX28" s="17">
        <f>SUM(Form_Responses[[#This Row],[7. Luas lahan kelapa sawit yang saya kelola sudah mencukupi kebutuhan ekonomi keluarga ]:[8. Luas lahan yang saya kelola memungkinkan untuk meningkatkan produksi kelapa sawit ]])</f>
        <v>6</v>
      </c>
      <c r="BY28" s="144">
        <f>Form_Responses[[#This Row],[TOTAL7]]/2</f>
        <v>3</v>
      </c>
      <c r="BZ28" s="17">
        <v>3</v>
      </c>
      <c r="CA28" s="17">
        <v>3</v>
      </c>
      <c r="CB28" s="17">
        <f>SUM(Form_Responses[[#This Row],[9. Status kepemilikan lahan yang jelas memberikan kepastian dalam berusahatani ]:[10. Kepemilikan lahan secara legal memudahkan dalam mengakses bantuan atau kredit usaha ]])</f>
        <v>6</v>
      </c>
      <c r="CC28" s="144">
        <f>Form_Responses[[#This Row],[TOTAL8]]/2</f>
        <v>3</v>
      </c>
      <c r="CD28" s="17">
        <v>3</v>
      </c>
      <c r="CE28" s="17">
        <v>3</v>
      </c>
      <c r="CF28" s="17">
        <f>SUM(Form_Responses[[#This Row],[11. Pendapatan dari kelapa sawit sudah memenuhi kebutuhan hidup keluarga saya ]:[12. Pendapatan dari kelapa sawit memberikan stabilitas ekonomi bagi keluarga saya ]])</f>
        <v>6</v>
      </c>
      <c r="CG28" s="144">
        <f>Form_Responses[[#This Row],[TOTAL9]]/2</f>
        <v>3</v>
      </c>
      <c r="CH28" s="17">
        <v>3</v>
      </c>
      <c r="CI28" s="17">
        <v>3</v>
      </c>
      <c r="CJ28" s="17">
        <f>SUM(Form_Responses[[#This Row],[13. Pemerintah daerah memberikan dukungan program yang membantu pengembangan usaha kelapa sawit ]:[14. Bantuan dari pemerintah daerah mudah diakses oleh petani kelapa sawit seperti saya ]])</f>
        <v>6</v>
      </c>
      <c r="CK28" s="144">
        <f>Form_Responses[[#This Row],[JUMLAH]]/2</f>
        <v>3</v>
      </c>
      <c r="CL28" s="47">
        <v>3</v>
      </c>
      <c r="CM28" s="17">
        <v>3</v>
      </c>
      <c r="CN28" s="17">
        <f>SUM(Form_Responses[[#This Row],[15. Kondisi jalan menuju kebun kelapa sawit memudahkan proses pengangkutan hasil panen ]:[16. Infrastruktur wilayah (jalan, jembatan, listrik) sudah mendukung aktivitas perkebunan ]])</f>
        <v>6</v>
      </c>
      <c r="CO28" s="17">
        <f>Form_Responses[[#This Row],[JUMLAH2]]/2</f>
        <v>3</v>
      </c>
      <c r="CP28" s="17">
        <v>3</v>
      </c>
      <c r="CQ28" s="17">
        <v>3</v>
      </c>
      <c r="CR28" s="17">
        <v>3</v>
      </c>
      <c r="CS28" s="17">
        <f>SUM(Form_Responses[[#This Row],[17. Saya memiliki akses yang baik untuk menjual hasil panen (TBS) ke pedagang atau pabrik ]:[19. Informasi harga kelapa sawit mudah saya peroleh untuk menentukan waktu penjualan ]])</f>
        <v>9</v>
      </c>
      <c r="CT28" s="144">
        <f>Form_Responses[[#This Row],[JUMLAH3]]/3</f>
        <v>3</v>
      </c>
      <c r="CU28" s="17">
        <v>3</v>
      </c>
      <c r="CV28" s="17">
        <v>3</v>
      </c>
      <c r="CW28" s="17">
        <v>3</v>
      </c>
      <c r="CX28" s="17">
        <v>3</v>
      </c>
      <c r="CY28" s="17">
        <v>3</v>
      </c>
      <c r="CZ28" s="17">
        <v>3</v>
      </c>
      <c r="DA28" s="17">
        <v>3</v>
      </c>
      <c r="DB28" s="17">
        <v>3</v>
      </c>
      <c r="DC28" s="17">
        <f>SUM(Form_Responses[[#This Row],[1. Petani diberikan kesempatan untuk menyampaikan pendapat dalam kegiatan pesantren ]:[8. Komunikasi dua arah tetap berlangsung meskipun di luar kegiatan formal ]])</f>
        <v>24</v>
      </c>
      <c r="DD28" s="144">
        <f>Form_Responses[[#This Row],[JUMLAH4]]/8</f>
        <v>3</v>
      </c>
      <c r="DE28" s="17">
        <v>3</v>
      </c>
      <c r="DF28" s="17">
        <v>3</v>
      </c>
      <c r="DG28" s="17">
        <v>3</v>
      </c>
      <c r="DH28" s="17">
        <v>3</v>
      </c>
      <c r="DI28" s="17">
        <v>3</v>
      </c>
      <c r="DJ28" s="17">
        <v>3</v>
      </c>
      <c r="DK28" s="17">
        <v>3</v>
      </c>
      <c r="DL28" s="17">
        <v>3</v>
      </c>
      <c r="DM28" s="17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28" s="144">
        <f>Form_Responses[[#This Row],[JUMLAH5]]/8</f>
        <v>3</v>
      </c>
      <c r="DO28" s="17">
        <v>3</v>
      </c>
      <c r="DP28" s="17">
        <v>3</v>
      </c>
      <c r="DQ28" s="17">
        <v>3</v>
      </c>
      <c r="DR28" s="17">
        <v>3</v>
      </c>
      <c r="DS28" s="17">
        <v>3</v>
      </c>
      <c r="DT28" s="17">
        <v>3</v>
      </c>
      <c r="DU28" s="17">
        <f>SUM(Form_Responses[[#This Row],[1. Materi pembelajaran yang disampaikan pesantren mudah dipahami oleh petani ]:[6. Setelah mengikuti pembelajaran, kemampuan petani dalam berusaha menjadi lebih baik ]])</f>
        <v>18</v>
      </c>
      <c r="DV28" s="144">
        <f>Form_Responses[[#This Row],[JUMLAH6]]/6</f>
        <v>3</v>
      </c>
      <c r="DW28" s="17">
        <v>3</v>
      </c>
      <c r="DX28" s="17">
        <v>3</v>
      </c>
      <c r="DY28" s="17">
        <v>3</v>
      </c>
      <c r="DZ28" s="17">
        <v>3</v>
      </c>
      <c r="EA28" s="17">
        <v>3</v>
      </c>
      <c r="EB28" s="17">
        <v>3</v>
      </c>
      <c r="EC28" s="17">
        <f>SUM(Form_Responses[[#This Row],[1. Petani dilibatkan dalam perencanaan kegiatan yang dilakukan bersama pesantren ]:[6. Rencana kegiatan yang disusun bersama sesuai dengan kebutuhan petani ]])</f>
        <v>18</v>
      </c>
      <c r="ED28" s="144">
        <f>Form_Responses[[#This Row],[JUMLAH7]]/6</f>
        <v>3</v>
      </c>
      <c r="EE28" s="17">
        <v>3</v>
      </c>
      <c r="EF28" s="17">
        <v>3</v>
      </c>
      <c r="EG28" s="17">
        <v>3</v>
      </c>
      <c r="EH28" s="17">
        <v>3</v>
      </c>
      <c r="EI28" s="17">
        <v>3</v>
      </c>
      <c r="EJ28" s="17">
        <v>3</v>
      </c>
      <c r="EK28" s="17">
        <f>SUM(Form_Responses[[#This Row],[1. Petani dilibatkan dalam proses evaluasi kegiatan yang dilakukan bersama pesantren ]:[6. Hasil evaluasi digunakan untuk memperbaiki kegiatan pesantren selanjutnya ]])</f>
        <v>18</v>
      </c>
      <c r="EL28" s="148">
        <f>Form_Responses[[#This Row],[JUMLAH8]]/6</f>
        <v>3</v>
      </c>
      <c r="EM28" s="17">
        <v>3</v>
      </c>
      <c r="EN28" s="17">
        <v>3</v>
      </c>
      <c r="EO28" s="17">
        <v>3</v>
      </c>
      <c r="EP28" s="17">
        <v>3</v>
      </c>
      <c r="EQ28" s="17">
        <v>3</v>
      </c>
      <c r="ER28" s="17">
        <f>SUM(Form_Responses[[#This Row],[1. Saya mudah mengakses pesantren untuk keperluan konsultasi atau diskusi usaha ]:[5. Waktu layanan pesantren sesuai dengan kebutuhan petani ]])</f>
        <v>15</v>
      </c>
      <c r="ES28" s="144">
        <f>Form_Responses[[#This Row],[JUMLAH9]]/5</f>
        <v>3</v>
      </c>
      <c r="ET28" s="17">
        <v>3</v>
      </c>
      <c r="EU28" s="17">
        <v>3</v>
      </c>
      <c r="EV28" s="17">
        <v>3</v>
      </c>
      <c r="EW28" s="17">
        <v>3</v>
      </c>
      <c r="EX28" s="17">
        <v>3</v>
      </c>
      <c r="EY28" s="17">
        <f>SUM(Form_Responses[[#This Row],[1. Saya sering berinteraksi dengan pihak pesantren terkait usaha kelapa sawit ]:[5. Interaksi antara pesantren dan petani tidak hanya terjadi pada kegiatan tertentu saja ]])</f>
        <v>15</v>
      </c>
      <c r="EZ28" s="144">
        <f>Form_Responses[[#This Row],[JUMLAH10]]/5</f>
        <v>3</v>
      </c>
      <c r="FA28" s="17">
        <v>3</v>
      </c>
      <c r="FB28" s="17">
        <v>3</v>
      </c>
      <c r="FC28" s="17">
        <v>3</v>
      </c>
      <c r="FD28" s="17">
        <v>3</v>
      </c>
      <c r="FE28" s="17">
        <v>3</v>
      </c>
      <c r="FF28" s="17">
        <v>3</v>
      </c>
      <c r="FG28" s="17">
        <f>SUM(Form_Responses[[#This Row],[1. Inovasi yang diperkenalkan pesantren sesuai dengan kebutuhan petani kelapa sawit ]:[6. Inovasi yang diperkenalkan pesantren membantu meningkatkan kinerja usaha petani ]])</f>
        <v>18</v>
      </c>
      <c r="FH28" s="144">
        <f>Form_Responses[[#This Row],[JUMLAH11]]/6</f>
        <v>3</v>
      </c>
      <c r="FI28" s="17">
        <v>3</v>
      </c>
      <c r="FJ28" s="17">
        <v>3</v>
      </c>
      <c r="FK28" s="17">
        <v>3</v>
      </c>
      <c r="FL28" s="17">
        <v>3</v>
      </c>
      <c r="FM28" s="17">
        <v>3</v>
      </c>
      <c r="FN28" s="17">
        <f>SUM(Form_Responses[[#This Row],[1. Pesantren menyediakan saluran komunikasi yang jelas untuk berinteraksi dengan petani ]:[5. Informasi dari pesantren dapat diterima petani melalui saluran komunikasi yang tersedia ]])</f>
        <v>15</v>
      </c>
      <c r="FO28" s="144">
        <f>Form_Responses[[#This Row],[JUMLAH12]]/5</f>
        <v>3</v>
      </c>
      <c r="FP28" s="17">
        <v>3</v>
      </c>
      <c r="FQ28" s="17">
        <v>3</v>
      </c>
      <c r="FR28" s="17">
        <v>3</v>
      </c>
      <c r="FS28" s="17">
        <v>3</v>
      </c>
      <c r="FT28" s="17">
        <v>3</v>
      </c>
      <c r="FU28" s="17">
        <v>3</v>
      </c>
      <c r="FV28" s="17">
        <f>SUM(Form_Responses[[#This Row],[1. Pesantren menjadi rujukan utama bagi petani dalam pengembangan usaha kelapa sawit ]:[6. Pesantren berperan penting dalam mendorong pengembangan usaha petani secara mandiri ]])</f>
        <v>18</v>
      </c>
      <c r="FW28" s="144">
        <f>Form_Responses[[#This Row],[JUMLAH13]]/6</f>
        <v>3</v>
      </c>
      <c r="FX28" s="17">
        <v>3</v>
      </c>
      <c r="FY28" s="17">
        <v>3</v>
      </c>
      <c r="FZ28" s="17">
        <v>3</v>
      </c>
      <c r="GA28" s="17">
        <v>3</v>
      </c>
      <c r="GB28" s="17">
        <v>3</v>
      </c>
      <c r="GC28" s="17">
        <v>3</v>
      </c>
      <c r="GD28" s="17">
        <f>SUM(Form_Responses[[#This Row],[1. Saya mampu mengambil keputusan usaha kelapa sawit secara mandiri ]:[6. Saya mampu merencanakan pengembangan usaha kelapa sawit secara mandiri ]])</f>
        <v>18</v>
      </c>
      <c r="GE28" s="144">
        <f>Form_Responses[[#This Row],[JUMLAH14]]/6</f>
        <v>3</v>
      </c>
      <c r="GF28" s="17" t="s">
        <v>313</v>
      </c>
      <c r="GG28" s="17" t="s">
        <v>334</v>
      </c>
      <c r="GH28" s="17" t="s">
        <v>335</v>
      </c>
      <c r="GI28" s="17" t="s">
        <v>315</v>
      </c>
      <c r="GJ28" s="17" t="s">
        <v>316</v>
      </c>
      <c r="GK28" s="17" t="s">
        <v>256</v>
      </c>
      <c r="GL28" s="17" t="s">
        <v>222</v>
      </c>
      <c r="GM28" s="17" t="s">
        <v>223</v>
      </c>
    </row>
    <row r="29" spans="1:195" s="15" customFormat="1" ht="15.75" customHeight="1" x14ac:dyDescent="0.35">
      <c r="A29" s="34">
        <v>27</v>
      </c>
      <c r="B29" s="17" t="s">
        <v>336</v>
      </c>
      <c r="C29" s="14">
        <v>81276229988</v>
      </c>
      <c r="D29" s="17" t="s">
        <v>146</v>
      </c>
      <c r="E29" s="17" t="s">
        <v>322</v>
      </c>
      <c r="F29" s="17">
        <v>44</v>
      </c>
      <c r="G29" s="17">
        <v>5</v>
      </c>
      <c r="H29" s="17" t="s">
        <v>157</v>
      </c>
      <c r="I29" s="17" t="s">
        <v>172</v>
      </c>
      <c r="J29" s="128">
        <v>9000000</v>
      </c>
      <c r="K29" s="18">
        <v>6000000</v>
      </c>
      <c r="L29" s="17" t="s">
        <v>255</v>
      </c>
      <c r="M29" s="17" t="s">
        <v>147</v>
      </c>
      <c r="N29" s="17">
        <v>420</v>
      </c>
      <c r="O29" s="17" t="s">
        <v>251</v>
      </c>
      <c r="P29" s="17">
        <v>15</v>
      </c>
      <c r="Q29" s="17" t="s">
        <v>175</v>
      </c>
      <c r="R29" s="17">
        <v>3</v>
      </c>
      <c r="S29" s="17">
        <v>3</v>
      </c>
      <c r="T29" s="17">
        <v>3</v>
      </c>
      <c r="U29" s="17">
        <v>3</v>
      </c>
      <c r="V29" s="17">
        <v>3</v>
      </c>
      <c r="W29" s="17">
        <v>3</v>
      </c>
      <c r="X29" s="17">
        <v>3</v>
      </c>
      <c r="Y29" s="17">
        <v>3</v>
      </c>
      <c r="Z29" s="17">
        <v>3</v>
      </c>
      <c r="AA29" s="17">
        <v>3</v>
      </c>
      <c r="AB29" s="13">
        <f>Form_Responses[[#This Row],[1. Pesantren mengintegrasikan pendidikan keagamaan dengan pendidikan formal/umum ]]+Form_Responses[[#This Row],[2. Kurikulum pesantren disusun untuk menjawab kebutuhan masyarakat dan dunia usaha ]]+Form_Responses[[#This Row],[3. Sistem pembelajaran pesantren tidak hanya tradisional, tetapi juga menggunakan metode modern ]]+Form_Responses[[#This Row],[4. Pesantren menerapkan pembelajaran terstruktur dan terencana ]]+Form_Responses[[#This Row],[5. Pesantren terbuka terhadap inovasi teknologi dan metode baru ]]+Form_Responses[[#This Row],[6. Pesantren bersedia menjalin kerja sama dengan pihak luar ]]+Form_Responses[[#This Row],[7. Pesantren memiliki program pemberdayaan ekonomi bagi masyarakat sekitar ]]+Form_Responses[[#This Row],[8. Program pemberdayaan ekonomi pesantren dijalankan secara berkelanjutan ]]+Form_Responses[[#This Row],[9. Pesantren memiliki unit usaha yang dikelola secara kelembagaan ]]+Form_Responses[[#This Row],[10. Unit usaha pesantren berkontribusi dalam mendukung kegiatan pendidikan dan pemberdayaan ]]</f>
        <v>30</v>
      </c>
      <c r="AC29" s="152">
        <f>Form_Responses[[#This Row],[TOTAL]]/10</f>
        <v>3</v>
      </c>
      <c r="AD29" s="17">
        <v>3</v>
      </c>
      <c r="AE29" s="17">
        <v>3</v>
      </c>
      <c r="AF29" s="17">
        <v>3</v>
      </c>
      <c r="AG29" s="17">
        <v>3</v>
      </c>
      <c r="AH29" s="17">
        <v>3</v>
      </c>
      <c r="AI29" s="17">
        <v>3</v>
      </c>
      <c r="AJ29" s="17">
        <v>3</v>
      </c>
      <c r="AK29" s="17">
        <v>3</v>
      </c>
      <c r="AL29" s="17">
        <v>3</v>
      </c>
      <c r="AM29" s="17">
        <f>SUM(Form_Responses[[#This Row],[1. Pesantren memiliki program pemberdayaan ekonomi yang dirancang secara jelas ]:[9. Program pemberdayaan ekonomi pesantren memberikan manfaat nyata bagi usaha petani ]])</f>
        <v>27</v>
      </c>
      <c r="AN29" s="144">
        <f>Form_Responses[[#This Row],[TOTAL2]]/9</f>
        <v>3</v>
      </c>
      <c r="AO29" s="17">
        <v>3</v>
      </c>
      <c r="AP29" s="17">
        <v>3</v>
      </c>
      <c r="AQ29" s="17">
        <v>3</v>
      </c>
      <c r="AR29" s="17">
        <v>3</v>
      </c>
      <c r="AS29" s="17">
        <v>3</v>
      </c>
      <c r="AT29" s="17">
        <v>3</v>
      </c>
      <c r="AU29" s="17">
        <v>3</v>
      </c>
      <c r="AV29" s="17">
        <v>3</v>
      </c>
      <c r="AW29" s="17">
        <v>3</v>
      </c>
      <c r="AX29" s="17">
        <v>3</v>
      </c>
      <c r="AY29" s="17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39</v>
      </c>
      <c r="AZ29" s="144">
        <f>Form_Responses[[#This Row],[TOTAL3]]/10</f>
        <v>3.9</v>
      </c>
      <c r="BA29" s="17">
        <v>3</v>
      </c>
      <c r="BB29" s="17">
        <v>3</v>
      </c>
      <c r="BC29" s="17">
        <v>3</v>
      </c>
      <c r="BD29" s="17">
        <v>3</v>
      </c>
      <c r="BE29" s="17">
        <v>3</v>
      </c>
      <c r="BF29" s="17">
        <v>3</v>
      </c>
      <c r="BG29" s="17">
        <v>3</v>
      </c>
      <c r="BH29" s="17">
        <v>3</v>
      </c>
      <c r="BI29" s="17">
        <v>3</v>
      </c>
      <c r="BJ29" s="5">
        <f>SUM(Form_Responses[[#This Row],[1.  Pesantren memiliki sarana teknologi komunikasi yang memadai (HP, komputer, dll) ]:[9. Pesantren terus mengembangkan penggunaan teknologi komunikasi untuk kegiatan ekonomi ]])</f>
        <v>27</v>
      </c>
      <c r="BK29" s="144">
        <f>Form_Responses[[#This Row],[TOTAL4]]/9</f>
        <v>3</v>
      </c>
      <c r="BL29" s="17">
        <v>4</v>
      </c>
      <c r="BM29" s="17">
        <v>3</v>
      </c>
      <c r="BN29" s="17">
        <v>3</v>
      </c>
      <c r="BO29" s="17">
        <f>SUM(Form_Responses[[#This Row],[1. Tingkat pendidikan saya membantu dalam memahami teknik budidaya kelapa sawit yang baik ]:[3. Latar belakang pendidikan saya membantu dalam mengambil keputusan pengelolaan kebun ]])</f>
        <v>10</v>
      </c>
      <c r="BP29" s="144">
        <f>Form_Responses[[#This Row],[TOTAL5]]/3</f>
        <v>3.3333333333333335</v>
      </c>
      <c r="BQ29" s="17">
        <v>3</v>
      </c>
      <c r="BR29" s="17">
        <v>3</v>
      </c>
      <c r="BS29" s="17">
        <v>3</v>
      </c>
      <c r="BT29" s="144">
        <f>SUM(Form_Responses[[#This Row],[4. Pengalaman bertani kelapa sawit saya sudah cukup untuk mengelola kebun secara mandiri ]:[6. Pengalaman bertani membuat saya lebih percaya diri dalam menerapkan inovasi baru ]])</f>
        <v>9</v>
      </c>
      <c r="BU29" s="177">
        <f>Form_Responses[[#This Row],[TOTAL6]]/3</f>
        <v>3</v>
      </c>
      <c r="BV29" s="17">
        <v>4</v>
      </c>
      <c r="BW29" s="17">
        <v>4</v>
      </c>
      <c r="BX29" s="17">
        <f>SUM(Form_Responses[[#This Row],[7. Luas lahan kelapa sawit yang saya kelola sudah mencukupi kebutuhan ekonomi keluarga ]:[8. Luas lahan yang saya kelola memungkinkan untuk meningkatkan produksi kelapa sawit ]])</f>
        <v>8</v>
      </c>
      <c r="BY29" s="144">
        <f>Form_Responses[[#This Row],[TOTAL7]]/2</f>
        <v>4</v>
      </c>
      <c r="BZ29" s="17">
        <v>4</v>
      </c>
      <c r="CA29" s="17">
        <v>4</v>
      </c>
      <c r="CB29" s="17">
        <f>SUM(Form_Responses[[#This Row],[9. Status kepemilikan lahan yang jelas memberikan kepastian dalam berusahatani ]:[10. Kepemilikan lahan secara legal memudahkan dalam mengakses bantuan atau kredit usaha ]])</f>
        <v>8</v>
      </c>
      <c r="CC29" s="144">
        <f>Form_Responses[[#This Row],[TOTAL8]]/2</f>
        <v>4</v>
      </c>
      <c r="CD29" s="17">
        <v>4</v>
      </c>
      <c r="CE29" s="17">
        <v>3</v>
      </c>
      <c r="CF29" s="17">
        <f>SUM(Form_Responses[[#This Row],[11. Pendapatan dari kelapa sawit sudah memenuhi kebutuhan hidup keluarga saya ]:[12. Pendapatan dari kelapa sawit memberikan stabilitas ekonomi bagi keluarga saya ]])</f>
        <v>7</v>
      </c>
      <c r="CG29" s="144">
        <f>Form_Responses[[#This Row],[TOTAL9]]/2</f>
        <v>3.5</v>
      </c>
      <c r="CH29" s="17">
        <v>2</v>
      </c>
      <c r="CI29" s="17">
        <v>2</v>
      </c>
      <c r="CJ29" s="17">
        <f>SUM(Form_Responses[[#This Row],[13. Pemerintah daerah memberikan dukungan program yang membantu pengembangan usaha kelapa sawit ]:[14. Bantuan dari pemerintah daerah mudah diakses oleh petani kelapa sawit seperti saya ]])</f>
        <v>4</v>
      </c>
      <c r="CK29" s="144">
        <f>Form_Responses[[#This Row],[JUMLAH]]/2</f>
        <v>2</v>
      </c>
      <c r="CL29" s="47">
        <v>2</v>
      </c>
      <c r="CM29" s="17">
        <v>2</v>
      </c>
      <c r="CN29" s="17">
        <f>SUM(Form_Responses[[#This Row],[15. Kondisi jalan menuju kebun kelapa sawit memudahkan proses pengangkutan hasil panen ]:[16. Infrastruktur wilayah (jalan, jembatan, listrik) sudah mendukung aktivitas perkebunan ]])</f>
        <v>4</v>
      </c>
      <c r="CO29" s="17">
        <f>Form_Responses[[#This Row],[JUMLAH2]]/2</f>
        <v>2</v>
      </c>
      <c r="CP29" s="17">
        <v>3</v>
      </c>
      <c r="CQ29" s="17">
        <v>3</v>
      </c>
      <c r="CR29" s="17">
        <v>3</v>
      </c>
      <c r="CS29" s="17">
        <f>SUM(Form_Responses[[#This Row],[17. Saya memiliki akses yang baik untuk menjual hasil panen (TBS) ke pedagang atau pabrik ]:[19. Informasi harga kelapa sawit mudah saya peroleh untuk menentukan waktu penjualan ]])</f>
        <v>9</v>
      </c>
      <c r="CT29" s="144">
        <f>Form_Responses[[#This Row],[JUMLAH3]]/3</f>
        <v>3</v>
      </c>
      <c r="CU29" s="17">
        <v>3</v>
      </c>
      <c r="CV29" s="17">
        <v>3</v>
      </c>
      <c r="CW29" s="17">
        <v>3</v>
      </c>
      <c r="CX29" s="17">
        <v>3</v>
      </c>
      <c r="CY29" s="17">
        <v>3</v>
      </c>
      <c r="CZ29" s="17">
        <v>3</v>
      </c>
      <c r="DA29" s="17">
        <v>3</v>
      </c>
      <c r="DB29" s="17">
        <v>3</v>
      </c>
      <c r="DC29" s="17">
        <f>SUM(Form_Responses[[#This Row],[1. Petani diberikan kesempatan untuk menyampaikan pendapat dalam kegiatan pesantren ]:[8. Komunikasi dua arah tetap berlangsung meskipun di luar kegiatan formal ]])</f>
        <v>24</v>
      </c>
      <c r="DD29" s="144">
        <f>Form_Responses[[#This Row],[JUMLAH4]]/8</f>
        <v>3</v>
      </c>
      <c r="DE29" s="17">
        <v>3</v>
      </c>
      <c r="DF29" s="17">
        <v>3</v>
      </c>
      <c r="DG29" s="17">
        <v>3</v>
      </c>
      <c r="DH29" s="17">
        <v>3</v>
      </c>
      <c r="DI29" s="17">
        <v>3</v>
      </c>
      <c r="DJ29" s="17">
        <v>3</v>
      </c>
      <c r="DK29" s="17">
        <v>3</v>
      </c>
      <c r="DL29" s="17">
        <v>3</v>
      </c>
      <c r="DM29" s="17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29" s="144">
        <f>Form_Responses[[#This Row],[JUMLAH5]]/8</f>
        <v>3</v>
      </c>
      <c r="DO29" s="17">
        <v>3</v>
      </c>
      <c r="DP29" s="17">
        <v>3</v>
      </c>
      <c r="DQ29" s="17">
        <v>3</v>
      </c>
      <c r="DR29" s="17">
        <v>3</v>
      </c>
      <c r="DS29" s="17">
        <v>3</v>
      </c>
      <c r="DT29" s="17">
        <v>3</v>
      </c>
      <c r="DU29" s="17">
        <f>SUM(Form_Responses[[#This Row],[1. Materi pembelajaran yang disampaikan pesantren mudah dipahami oleh petani ]:[6. Setelah mengikuti pembelajaran, kemampuan petani dalam berusaha menjadi lebih baik ]])</f>
        <v>18</v>
      </c>
      <c r="DV29" s="144">
        <f>Form_Responses[[#This Row],[JUMLAH6]]/6</f>
        <v>3</v>
      </c>
      <c r="DW29" s="17">
        <v>3</v>
      </c>
      <c r="DX29" s="17">
        <v>3</v>
      </c>
      <c r="DY29" s="17">
        <v>3</v>
      </c>
      <c r="DZ29" s="17">
        <v>3</v>
      </c>
      <c r="EA29" s="17">
        <v>3</v>
      </c>
      <c r="EB29" s="17">
        <v>3</v>
      </c>
      <c r="EC29" s="17">
        <f>SUM(Form_Responses[[#This Row],[1. Petani dilibatkan dalam perencanaan kegiatan yang dilakukan bersama pesantren ]:[6. Rencana kegiatan yang disusun bersama sesuai dengan kebutuhan petani ]])</f>
        <v>18</v>
      </c>
      <c r="ED29" s="144">
        <f>Form_Responses[[#This Row],[JUMLAH7]]/6</f>
        <v>3</v>
      </c>
      <c r="EE29" s="17">
        <v>3</v>
      </c>
      <c r="EF29" s="17">
        <v>3</v>
      </c>
      <c r="EG29" s="17">
        <v>3</v>
      </c>
      <c r="EH29" s="17">
        <v>3</v>
      </c>
      <c r="EI29" s="17">
        <v>3</v>
      </c>
      <c r="EJ29" s="17">
        <v>3</v>
      </c>
      <c r="EK29" s="17">
        <f>SUM(Form_Responses[[#This Row],[1. Petani dilibatkan dalam proses evaluasi kegiatan yang dilakukan bersama pesantren ]:[6. Hasil evaluasi digunakan untuk memperbaiki kegiatan pesantren selanjutnya ]])</f>
        <v>18</v>
      </c>
      <c r="EL29" s="148">
        <f>Form_Responses[[#This Row],[JUMLAH8]]/6</f>
        <v>3</v>
      </c>
      <c r="EM29" s="17">
        <v>3</v>
      </c>
      <c r="EN29" s="17">
        <v>3</v>
      </c>
      <c r="EO29" s="17">
        <v>3</v>
      </c>
      <c r="EP29" s="17">
        <v>3</v>
      </c>
      <c r="EQ29" s="17">
        <v>3</v>
      </c>
      <c r="ER29" s="17">
        <f>SUM(Form_Responses[[#This Row],[1. Saya mudah mengakses pesantren untuk keperluan konsultasi atau diskusi usaha ]:[5. Waktu layanan pesantren sesuai dengan kebutuhan petani ]])</f>
        <v>15</v>
      </c>
      <c r="ES29" s="144">
        <f>Form_Responses[[#This Row],[JUMLAH9]]/5</f>
        <v>3</v>
      </c>
      <c r="ET29" s="17">
        <v>3</v>
      </c>
      <c r="EU29" s="17">
        <v>3</v>
      </c>
      <c r="EV29" s="17">
        <v>3</v>
      </c>
      <c r="EW29" s="17">
        <v>3</v>
      </c>
      <c r="EX29" s="17">
        <v>3</v>
      </c>
      <c r="EY29" s="17">
        <f>SUM(Form_Responses[[#This Row],[1. Saya sering berinteraksi dengan pihak pesantren terkait usaha kelapa sawit ]:[5. Interaksi antara pesantren dan petani tidak hanya terjadi pada kegiatan tertentu saja ]])</f>
        <v>15</v>
      </c>
      <c r="EZ29" s="144">
        <f>Form_Responses[[#This Row],[JUMLAH10]]/5</f>
        <v>3</v>
      </c>
      <c r="FA29" s="17">
        <v>3</v>
      </c>
      <c r="FB29" s="17">
        <v>3</v>
      </c>
      <c r="FC29" s="17">
        <v>3</v>
      </c>
      <c r="FD29" s="17">
        <v>4</v>
      </c>
      <c r="FE29" s="17">
        <v>4</v>
      </c>
      <c r="FF29" s="17">
        <v>3</v>
      </c>
      <c r="FG29" s="17">
        <f>SUM(Form_Responses[[#This Row],[1. Inovasi yang diperkenalkan pesantren sesuai dengan kebutuhan petani kelapa sawit ]:[6. Inovasi yang diperkenalkan pesantren membantu meningkatkan kinerja usaha petani ]])</f>
        <v>20</v>
      </c>
      <c r="FH29" s="144">
        <f>Form_Responses[[#This Row],[JUMLAH11]]/6</f>
        <v>3.3333333333333335</v>
      </c>
      <c r="FI29" s="17">
        <v>3</v>
      </c>
      <c r="FJ29" s="17">
        <v>3</v>
      </c>
      <c r="FK29" s="17">
        <v>3</v>
      </c>
      <c r="FL29" s="17">
        <v>3</v>
      </c>
      <c r="FM29" s="17">
        <v>3</v>
      </c>
      <c r="FN29" s="17">
        <f>SUM(Form_Responses[[#This Row],[1. Pesantren menyediakan saluran komunikasi yang jelas untuk berinteraksi dengan petani ]:[5. Informasi dari pesantren dapat diterima petani melalui saluran komunikasi yang tersedia ]])</f>
        <v>15</v>
      </c>
      <c r="FO29" s="144">
        <f>Form_Responses[[#This Row],[JUMLAH12]]/5</f>
        <v>3</v>
      </c>
      <c r="FP29" s="17">
        <v>3</v>
      </c>
      <c r="FQ29" s="17">
        <v>3</v>
      </c>
      <c r="FR29" s="17">
        <v>3</v>
      </c>
      <c r="FS29" s="17">
        <v>3</v>
      </c>
      <c r="FT29" s="17">
        <v>3</v>
      </c>
      <c r="FU29" s="17">
        <v>3</v>
      </c>
      <c r="FV29" s="17">
        <f>SUM(Form_Responses[[#This Row],[1. Pesantren menjadi rujukan utama bagi petani dalam pengembangan usaha kelapa sawit ]:[6. Pesantren berperan penting dalam mendorong pengembangan usaha petani secara mandiri ]])</f>
        <v>18</v>
      </c>
      <c r="FW29" s="144">
        <f>Form_Responses[[#This Row],[JUMLAH13]]/6</f>
        <v>3</v>
      </c>
      <c r="FX29" s="17">
        <v>3</v>
      </c>
      <c r="FY29" s="17">
        <v>3</v>
      </c>
      <c r="FZ29" s="17">
        <v>3</v>
      </c>
      <c r="GA29" s="17">
        <v>3</v>
      </c>
      <c r="GB29" s="17">
        <v>3</v>
      </c>
      <c r="GC29" s="17">
        <v>3</v>
      </c>
      <c r="GD29" s="17">
        <f>SUM(Form_Responses[[#This Row],[1. Saya mampu mengambil keputusan usaha kelapa sawit secara mandiri ]:[6. Saya mampu merencanakan pengembangan usaha kelapa sawit secara mandiri ]])</f>
        <v>18</v>
      </c>
      <c r="GE29" s="144">
        <f>Form_Responses[[#This Row],[JUMLAH14]]/6</f>
        <v>3</v>
      </c>
      <c r="GF29" s="17" t="s">
        <v>337</v>
      </c>
      <c r="GG29" s="17" t="s">
        <v>274</v>
      </c>
      <c r="GH29" s="17" t="s">
        <v>338</v>
      </c>
      <c r="GI29" s="17" t="s">
        <v>339</v>
      </c>
      <c r="GJ29" s="17" t="s">
        <v>340</v>
      </c>
      <c r="GK29" s="17" t="s">
        <v>341</v>
      </c>
      <c r="GL29" s="17" t="s">
        <v>342</v>
      </c>
      <c r="GM29" s="17" t="s">
        <v>289</v>
      </c>
    </row>
    <row r="30" spans="1:195" s="15" customFormat="1" ht="15.75" customHeight="1" x14ac:dyDescent="0.35">
      <c r="A30" s="34">
        <v>28</v>
      </c>
      <c r="B30" s="17" t="s">
        <v>343</v>
      </c>
      <c r="C30" s="14">
        <v>82289500679</v>
      </c>
      <c r="D30" s="17" t="s">
        <v>146</v>
      </c>
      <c r="E30" s="17" t="s">
        <v>269</v>
      </c>
      <c r="F30" s="17">
        <v>48</v>
      </c>
      <c r="G30" s="17">
        <v>4</v>
      </c>
      <c r="H30" s="17" t="s">
        <v>344</v>
      </c>
      <c r="I30" s="17" t="s">
        <v>210</v>
      </c>
      <c r="J30" s="128">
        <v>1000000</v>
      </c>
      <c r="K30" s="18">
        <v>2000000</v>
      </c>
      <c r="L30" s="17" t="s">
        <v>318</v>
      </c>
      <c r="M30" s="17" t="s">
        <v>345</v>
      </c>
      <c r="N30" s="17">
        <v>14</v>
      </c>
      <c r="O30" s="17">
        <v>0.25</v>
      </c>
      <c r="P30" s="17">
        <v>17</v>
      </c>
      <c r="Q30" s="17" t="s">
        <v>175</v>
      </c>
      <c r="R30" s="17">
        <v>3</v>
      </c>
      <c r="S30" s="17">
        <v>3</v>
      </c>
      <c r="T30" s="17">
        <v>3</v>
      </c>
      <c r="U30" s="17">
        <v>3</v>
      </c>
      <c r="V30" s="17">
        <v>3</v>
      </c>
      <c r="W30" s="17">
        <v>3</v>
      </c>
      <c r="X30" s="17">
        <v>3</v>
      </c>
      <c r="Y30" s="17">
        <v>3</v>
      </c>
      <c r="Z30" s="17">
        <v>3</v>
      </c>
      <c r="AA30" s="17">
        <v>3</v>
      </c>
      <c r="AB30" s="13">
        <f>Form_Responses[[#This Row],[1. Pesantren mengintegrasikan pendidikan keagamaan dengan pendidikan formal/umum ]]+Form_Responses[[#This Row],[2. Kurikulum pesantren disusun untuk menjawab kebutuhan masyarakat dan dunia usaha ]]+Form_Responses[[#This Row],[3. Sistem pembelajaran pesantren tidak hanya tradisional, tetapi juga menggunakan metode modern ]]+Form_Responses[[#This Row],[4. Pesantren menerapkan pembelajaran terstruktur dan terencana ]]+Form_Responses[[#This Row],[5. Pesantren terbuka terhadap inovasi teknologi dan metode baru ]]+Form_Responses[[#This Row],[6. Pesantren bersedia menjalin kerja sama dengan pihak luar ]]+Form_Responses[[#This Row],[7. Pesantren memiliki program pemberdayaan ekonomi bagi masyarakat sekitar ]]+Form_Responses[[#This Row],[8. Program pemberdayaan ekonomi pesantren dijalankan secara berkelanjutan ]]+Form_Responses[[#This Row],[9. Pesantren memiliki unit usaha yang dikelola secara kelembagaan ]]+Form_Responses[[#This Row],[10. Unit usaha pesantren berkontribusi dalam mendukung kegiatan pendidikan dan pemberdayaan ]]</f>
        <v>30</v>
      </c>
      <c r="AC30" s="152">
        <f>Form_Responses[[#This Row],[TOTAL]]/10</f>
        <v>3</v>
      </c>
      <c r="AD30" s="17">
        <v>3</v>
      </c>
      <c r="AE30" s="17">
        <v>3</v>
      </c>
      <c r="AF30" s="17">
        <v>3</v>
      </c>
      <c r="AG30" s="17">
        <v>3</v>
      </c>
      <c r="AH30" s="17">
        <v>3</v>
      </c>
      <c r="AI30" s="17">
        <v>3</v>
      </c>
      <c r="AJ30" s="17">
        <v>3</v>
      </c>
      <c r="AK30" s="17">
        <v>3</v>
      </c>
      <c r="AL30" s="17">
        <v>3</v>
      </c>
      <c r="AM30" s="17">
        <f>SUM(Form_Responses[[#This Row],[1. Pesantren memiliki program pemberdayaan ekonomi yang dirancang secara jelas ]:[9. Program pemberdayaan ekonomi pesantren memberikan manfaat nyata bagi usaha petani ]])</f>
        <v>27</v>
      </c>
      <c r="AN30" s="144">
        <f>Form_Responses[[#This Row],[TOTAL2]]/9</f>
        <v>3</v>
      </c>
      <c r="AO30" s="17">
        <v>4</v>
      </c>
      <c r="AP30" s="17">
        <v>4</v>
      </c>
      <c r="AQ30" s="17">
        <v>4</v>
      </c>
      <c r="AR30" s="17">
        <v>3</v>
      </c>
      <c r="AS30" s="17">
        <v>3</v>
      </c>
      <c r="AT30" s="17">
        <v>3</v>
      </c>
      <c r="AU30" s="17">
        <v>3</v>
      </c>
      <c r="AV30" s="17">
        <v>3</v>
      </c>
      <c r="AW30" s="17">
        <v>3</v>
      </c>
      <c r="AX30" s="17">
        <v>3</v>
      </c>
      <c r="AY30" s="17">
        <f>Form_Responses[[#This Row],[1. Pesantren memiliki kerja sama dengan instansi pemerintah ]]+Form_Responses[[#This Row],[2. Pesantren menjalin kemitraan dengan pihak swasta atau dunia usaha ]]+Form_Responses[[#This Row],[3. Pesantren bekerja sama dengan lembaga non-pemerintah (LSM, koperasi, perguruan tinggi) ]]+Form_Responses[[#This Row],[4.  Kerja sama pesantren dengan pihak luar berlangsung secara berkelanjutan ]]+Form_Responses[[#This Row],[5.  Pesantren secara aktif menjaga dan mengembangkan hubungan kemitraan ]]+Form_Responses[[#This Row],[6.  Kemitraan pesantren membantu meningkatkan kapasitas usaha petani kelapa sawit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Row],[7.  Mitra eksternal berperan dalam mendukung program pemberdayaan ekonomi pesantren ]]+Form_Responses[[#This Row],[8.  Kemitraan pesantren mempermudah akses petani terhadap informasi dan teknologi ]]+Form_Responses[[#This Row],[9.  Pesantren melalui kemitraan eksternal membantu memperluas akses pasar hasil pertanian ]]+Form_Responses[[#This Row],[10.  Pesantren berperan sebagai penghubung antara petani dan pihak luar ]]</f>
        <v>42</v>
      </c>
      <c r="AZ30" s="144">
        <f>Form_Responses[[#This Row],[TOTAL3]]/10</f>
        <v>4.2</v>
      </c>
      <c r="BA30" s="17">
        <v>3</v>
      </c>
      <c r="BB30" s="17">
        <v>3</v>
      </c>
      <c r="BC30" s="17">
        <v>3</v>
      </c>
      <c r="BD30" s="17">
        <v>3</v>
      </c>
      <c r="BE30" s="17">
        <v>3</v>
      </c>
      <c r="BF30" s="17">
        <v>3</v>
      </c>
      <c r="BG30" s="17">
        <v>3</v>
      </c>
      <c r="BH30" s="17">
        <v>3</v>
      </c>
      <c r="BI30" s="17">
        <v>3</v>
      </c>
      <c r="BJ30" s="5">
        <f>SUM(Form_Responses[[#This Row],[1.  Pesantren memiliki sarana teknologi komunikasi yang memadai (HP, komputer, dll) ]:[9. Pesantren terus mengembangkan penggunaan teknologi komunikasi untuk kegiatan ekonomi ]])</f>
        <v>27</v>
      </c>
      <c r="BK30" s="144">
        <f>Form_Responses[[#This Row],[TOTAL4]]/9</f>
        <v>3</v>
      </c>
      <c r="BL30" s="17">
        <v>3</v>
      </c>
      <c r="BM30" s="17">
        <v>3</v>
      </c>
      <c r="BN30" s="17">
        <v>3</v>
      </c>
      <c r="BO30" s="17">
        <f>SUM(Form_Responses[[#This Row],[1. Tingkat pendidikan saya membantu dalam memahami teknik budidaya kelapa sawit yang baik ]:[3. Latar belakang pendidikan saya membantu dalam mengambil keputusan pengelolaan kebun ]])</f>
        <v>9</v>
      </c>
      <c r="BP30" s="144">
        <f>Form_Responses[[#This Row],[TOTAL5]]/3</f>
        <v>3</v>
      </c>
      <c r="BQ30" s="17">
        <v>3</v>
      </c>
      <c r="BR30" s="17">
        <v>2</v>
      </c>
      <c r="BS30" s="17">
        <v>3</v>
      </c>
      <c r="BT30" s="144">
        <f>SUM(Form_Responses[[#This Row],[4. Pengalaman bertani kelapa sawit saya sudah cukup untuk mengelola kebun secara mandiri ]:[6. Pengalaman bertani membuat saya lebih percaya diri dalam menerapkan inovasi baru ]])</f>
        <v>8</v>
      </c>
      <c r="BU30" s="177">
        <f>Form_Responses[[#This Row],[TOTAL6]]/3</f>
        <v>2.6666666666666665</v>
      </c>
      <c r="BV30" s="17">
        <v>3</v>
      </c>
      <c r="BW30" s="17">
        <v>3</v>
      </c>
      <c r="BX30" s="17">
        <f>SUM(Form_Responses[[#This Row],[7. Luas lahan kelapa sawit yang saya kelola sudah mencukupi kebutuhan ekonomi keluarga ]:[8. Luas lahan yang saya kelola memungkinkan untuk meningkatkan produksi kelapa sawit ]])</f>
        <v>6</v>
      </c>
      <c r="BY30" s="144">
        <f>Form_Responses[[#This Row],[TOTAL7]]/2</f>
        <v>3</v>
      </c>
      <c r="BZ30" s="17">
        <v>4</v>
      </c>
      <c r="CA30" s="17">
        <v>4</v>
      </c>
      <c r="CB30" s="17">
        <f>SUM(Form_Responses[[#This Row],[9. Status kepemilikan lahan yang jelas memberikan kepastian dalam berusahatani ]:[10. Kepemilikan lahan secara legal memudahkan dalam mengakses bantuan atau kredit usaha ]])</f>
        <v>8</v>
      </c>
      <c r="CC30" s="144">
        <f>Form_Responses[[#This Row],[TOTAL8]]/2</f>
        <v>4</v>
      </c>
      <c r="CD30" s="17">
        <v>3</v>
      </c>
      <c r="CE30" s="17">
        <v>3</v>
      </c>
      <c r="CF30" s="17">
        <f>SUM(Form_Responses[[#This Row],[11. Pendapatan dari kelapa sawit sudah memenuhi kebutuhan hidup keluarga saya ]:[12. Pendapatan dari kelapa sawit memberikan stabilitas ekonomi bagi keluarga saya ]])</f>
        <v>6</v>
      </c>
      <c r="CG30" s="144">
        <f>Form_Responses[[#This Row],[TOTAL9]]/2</f>
        <v>3</v>
      </c>
      <c r="CH30" s="17">
        <v>3</v>
      </c>
      <c r="CI30" s="17">
        <v>3</v>
      </c>
      <c r="CJ30" s="17">
        <f>SUM(Form_Responses[[#This Row],[13. Pemerintah daerah memberikan dukungan program yang membantu pengembangan usaha kelapa sawit ]:[14. Bantuan dari pemerintah daerah mudah diakses oleh petani kelapa sawit seperti saya ]])</f>
        <v>6</v>
      </c>
      <c r="CK30" s="144">
        <f>Form_Responses[[#This Row],[JUMLAH]]/2</f>
        <v>3</v>
      </c>
      <c r="CL30" s="47">
        <v>3</v>
      </c>
      <c r="CM30" s="17">
        <v>3</v>
      </c>
      <c r="CN30" s="17">
        <f>SUM(Form_Responses[[#This Row],[15. Kondisi jalan menuju kebun kelapa sawit memudahkan proses pengangkutan hasil panen ]:[16. Infrastruktur wilayah (jalan, jembatan, listrik) sudah mendukung aktivitas perkebunan ]])</f>
        <v>6</v>
      </c>
      <c r="CO30" s="17">
        <f>Form_Responses[[#This Row],[JUMLAH2]]/2</f>
        <v>3</v>
      </c>
      <c r="CP30" s="17">
        <v>3</v>
      </c>
      <c r="CQ30" s="17">
        <v>3</v>
      </c>
      <c r="CR30" s="17">
        <v>2</v>
      </c>
      <c r="CS30" s="17">
        <f>SUM(Form_Responses[[#This Row],[17. Saya memiliki akses yang baik untuk menjual hasil panen (TBS) ke pedagang atau pabrik ]:[19. Informasi harga kelapa sawit mudah saya peroleh untuk menentukan waktu penjualan ]])</f>
        <v>8</v>
      </c>
      <c r="CT30" s="144">
        <f>Form_Responses[[#This Row],[JUMLAH3]]/3</f>
        <v>2.6666666666666665</v>
      </c>
      <c r="CU30" s="17">
        <v>3</v>
      </c>
      <c r="CV30" s="17">
        <v>3</v>
      </c>
      <c r="CW30" s="17">
        <v>3</v>
      </c>
      <c r="CX30" s="17">
        <v>3</v>
      </c>
      <c r="CY30" s="17">
        <v>3</v>
      </c>
      <c r="CZ30" s="17">
        <v>3</v>
      </c>
      <c r="DA30" s="17">
        <v>3</v>
      </c>
      <c r="DB30" s="17">
        <v>3</v>
      </c>
      <c r="DC30" s="17">
        <f>SUM(Form_Responses[[#This Row],[1. Petani diberikan kesempatan untuk menyampaikan pendapat dalam kegiatan pesantren ]:[8. Komunikasi dua arah tetap berlangsung meskipun di luar kegiatan formal ]])</f>
        <v>24</v>
      </c>
      <c r="DD30" s="144">
        <f>Form_Responses[[#This Row],[JUMLAH4]]/8</f>
        <v>3</v>
      </c>
      <c r="DE30" s="17">
        <v>3</v>
      </c>
      <c r="DF30" s="17">
        <v>3</v>
      </c>
      <c r="DG30" s="17">
        <v>3</v>
      </c>
      <c r="DH30" s="17">
        <v>3</v>
      </c>
      <c r="DI30" s="17">
        <v>3</v>
      </c>
      <c r="DJ30" s="17">
        <v>3</v>
      </c>
      <c r="DK30" s="17">
        <v>3</v>
      </c>
      <c r="DL30" s="17">
        <v>3</v>
      </c>
      <c r="DM30" s="17">
        <f>SUM(Form_Responses[[#This Row],[1. Kegiatan pesantren bertujuan meningkatkan kemampuan petani dalam mengelola usaha secara mandiri ]:[8. Pesantren mendorong petani untuk berinisiatif mengembangkan usaha secara berkelanjutan ]])</f>
        <v>24</v>
      </c>
      <c r="DN30" s="144">
        <f>Form_Responses[[#This Row],[JUMLAH5]]/8</f>
        <v>3</v>
      </c>
      <c r="DO30" s="17">
        <v>3</v>
      </c>
      <c r="DP30" s="17">
        <v>3</v>
      </c>
      <c r="DQ30" s="17">
        <v>3</v>
      </c>
      <c r="DR30" s="17">
        <v>3</v>
      </c>
      <c r="DS30" s="17">
        <v>3</v>
      </c>
      <c r="DT30" s="17">
        <v>3</v>
      </c>
      <c r="DU30" s="17">
        <f>SUM(Form_Responses[[#This Row],[1. Materi pembelajaran yang disampaikan pesantren mudah dipahami oleh petani ]:[6. Setelah mengikuti pembelajaran, kemampuan petani dalam berusaha menjadi lebih baik ]])</f>
        <v>18</v>
      </c>
      <c r="DV30" s="144">
        <f>Form_Responses[[#This Row],[JUMLAH6]]/6</f>
        <v>3</v>
      </c>
      <c r="DW30" s="17">
        <v>3</v>
      </c>
      <c r="DX30" s="17">
        <v>3</v>
      </c>
      <c r="DY30" s="17">
        <v>3</v>
      </c>
      <c r="DZ30" s="17">
        <v>3</v>
      </c>
      <c r="EA30" s="17">
        <v>3</v>
      </c>
      <c r="EB30" s="17">
        <v>3</v>
      </c>
      <c r="EC30" s="17">
        <f>SUM(Form_Responses[[#This Row],[1. Petani dilibatkan dalam perencanaan kegiatan yang dilakukan bersama pesantren ]:[6. Rencana kegiatan yang disusun bersama sesuai dengan kebutuhan petani ]])</f>
        <v>18</v>
      </c>
      <c r="ED30" s="144">
        <f>Form_Responses[[#This Row],[JUMLAH7]]/6</f>
        <v>3</v>
      </c>
      <c r="EE30" s="17">
        <v>3</v>
      </c>
      <c r="EF30" s="17">
        <v>3</v>
      </c>
      <c r="EG30" s="17">
        <v>3</v>
      </c>
      <c r="EH30" s="17">
        <v>3</v>
      </c>
      <c r="EI30" s="17">
        <v>3</v>
      </c>
      <c r="EJ30" s="17">
        <v>3</v>
      </c>
      <c r="EK30" s="17">
        <f>SUM(Form_Responses[[#This Row],[1. Petani dilibatkan dalam proses evaluasi kegiatan yang dilakukan bersama pesantren ]:[6. Hasil evaluasi digunakan untuk memperbaiki kegiatan pesantren selanjutnya ]])</f>
        <v>18</v>
      </c>
      <c r="EL30" s="148">
        <f>Form_Responses[[#This Row],[JUMLAH8]]/6</f>
        <v>3</v>
      </c>
      <c r="EM30" s="17">
        <v>3</v>
      </c>
      <c r="EN30" s="17">
        <v>3</v>
      </c>
      <c r="EO30" s="17">
        <v>3</v>
      </c>
      <c r="EP30" s="17">
        <v>3</v>
      </c>
      <c r="EQ30" s="17">
        <v>3</v>
      </c>
      <c r="ER30" s="17">
        <f>SUM(Form_Responses[[#This Row],[1. Saya mudah mengakses pesantren untuk keperluan konsultasi atau diskusi usaha ]:[5. Waktu layanan pesantren sesuai dengan kebutuhan petani ]])</f>
        <v>15</v>
      </c>
      <c r="ES30" s="144">
        <f>Form_Responses[[#This Row],[JUMLAH9]]/5</f>
        <v>3</v>
      </c>
      <c r="ET30" s="17">
        <v>3</v>
      </c>
      <c r="EU30" s="17">
        <v>3</v>
      </c>
      <c r="EV30" s="17">
        <v>3</v>
      </c>
      <c r="EW30" s="17">
        <v>3</v>
      </c>
      <c r="EX30" s="17">
        <v>3</v>
      </c>
      <c r="EY30" s="17">
        <f>SUM(Form_Responses[[#This Row],[1. Saya sering berinteraksi dengan pihak pesantren terkait usaha kelapa sawit ]:[5. Interaksi antara pesantren dan petani tidak hanya terjadi pada kegiatan tertentu saja ]])</f>
        <v>15</v>
      </c>
      <c r="EZ30" s="144">
        <f>Form_Responses[[#This Row],[JUMLAH10]]/5</f>
        <v>3</v>
      </c>
      <c r="FA30" s="17">
        <v>3</v>
      </c>
      <c r="FB30" s="17">
        <v>3</v>
      </c>
      <c r="FC30" s="17">
        <v>3</v>
      </c>
      <c r="FD30" s="17">
        <v>3</v>
      </c>
      <c r="FE30" s="17">
        <v>3</v>
      </c>
      <c r="FF30" s="17">
        <v>3</v>
      </c>
      <c r="FG30" s="17">
        <f>SUM(Form_Responses[[#This Row],[1. Inovasi yang diperkenalkan pesantren sesuai dengan kebutuhan petani kelapa sawit ]:[6. Inovasi yang diperkenalkan pesantren membantu meningkatkan kinerja usaha petani ]])</f>
        <v>18</v>
      </c>
      <c r="FH30" s="144">
        <f>Form_Responses[[#This Row],[JUMLAH11]]/6</f>
        <v>3</v>
      </c>
      <c r="FI30" s="17">
        <v>3</v>
      </c>
      <c r="FJ30" s="17">
        <v>3</v>
      </c>
      <c r="FK30" s="17">
        <v>3</v>
      </c>
      <c r="FL30" s="17">
        <v>3</v>
      </c>
      <c r="FM30" s="17">
        <v>3</v>
      </c>
      <c r="FN30" s="17">
        <f>SUM(Form_Responses[[#This Row],[1. Pesantren menyediakan saluran komunikasi yang jelas untuk berinteraksi dengan petani ]:[5. Informasi dari pesantren dapat diterima petani melalui saluran komunikasi yang tersedia ]])</f>
        <v>15</v>
      </c>
      <c r="FO30" s="144">
        <f>Form_Responses[[#This Row],[JUMLAH12]]/5</f>
        <v>3</v>
      </c>
      <c r="FP30" s="17">
        <v>3</v>
      </c>
      <c r="FQ30" s="17">
        <v>3</v>
      </c>
      <c r="FR30" s="17">
        <v>3</v>
      </c>
      <c r="FS30" s="17">
        <v>3</v>
      </c>
      <c r="FT30" s="17">
        <v>3</v>
      </c>
      <c r="FU30" s="17">
        <v>3</v>
      </c>
      <c r="FV30" s="17">
        <f>SUM(Form_Responses[[#This Row],[1. Pesantren menjadi rujukan utama bagi petani dalam pengembangan usaha kelapa sawit ]:[6. Pesantren berperan penting dalam mendorong pengembangan usaha petani secara mandiri ]])</f>
        <v>18</v>
      </c>
      <c r="FW30" s="17">
        <f>Form_Responses[[#This Row],[JUMLAH13]]/6</f>
        <v>3</v>
      </c>
      <c r="FX30" s="17">
        <v>3</v>
      </c>
      <c r="FY30" s="17">
        <v>3</v>
      </c>
      <c r="FZ30" s="17">
        <v>3</v>
      </c>
      <c r="GA30" s="17">
        <v>3</v>
      </c>
      <c r="GB30" s="17">
        <v>3</v>
      </c>
      <c r="GC30" s="17">
        <v>3</v>
      </c>
      <c r="GD30" s="17">
        <f>SUM(Form_Responses[[#This Row],[1. Saya mampu mengambil keputusan usaha kelapa sawit secara mandiri ]:[6. Saya mampu merencanakan pengembangan usaha kelapa sawit secara mandiri ]])</f>
        <v>18</v>
      </c>
      <c r="GE30" s="144">
        <f>Form_Responses[[#This Row],[JUMLAH14]]/6</f>
        <v>3</v>
      </c>
      <c r="GF30" s="17" t="s">
        <v>346</v>
      </c>
      <c r="GG30" s="17" t="s">
        <v>274</v>
      </c>
      <c r="GH30" s="17" t="s">
        <v>347</v>
      </c>
      <c r="GI30" s="17" t="s">
        <v>348</v>
      </c>
      <c r="GJ30" s="17" t="s">
        <v>349</v>
      </c>
      <c r="GK30" s="17" t="s">
        <v>341</v>
      </c>
      <c r="GL30" s="17" t="s">
        <v>350</v>
      </c>
      <c r="GM30" s="17" t="s">
        <v>274</v>
      </c>
    </row>
    <row r="31" spans="1:195" s="15" customFormat="1" ht="15.75" customHeight="1" x14ac:dyDescent="0.35">
      <c r="A31" s="34">
        <v>29</v>
      </c>
      <c r="B31" s="17" t="s">
        <v>351</v>
      </c>
      <c r="C31" s="14">
        <v>82289500679</v>
      </c>
      <c r="D31" s="17" t="s">
        <v>146</v>
      </c>
      <c r="E31" s="17" t="s">
        <v>269</v>
      </c>
      <c r="F31" s="17">
        <v>49</v>
      </c>
      <c r="G31" s="17">
        <v>4</v>
      </c>
      <c r="H31" s="17" t="s">
        <v>344</v>
      </c>
      <c r="I31" s="17" t="s">
        <v>210</v>
      </c>
      <c r="J31" s="128">
        <v>1000000</v>
      </c>
      <c r="K31" s="18">
        <v>2000000</v>
      </c>
      <c r="L31" s="17" t="s">
        <v>318</v>
      </c>
      <c r="M31" s="17" t="s">
        <v>345</v>
      </c>
      <c r="N31" s="17">
        <v>14</v>
      </c>
      <c r="O31" s="17">
        <v>0.25</v>
      </c>
      <c r="P31" s="17">
        <v>17</v>
      </c>
      <c r="Q31" s="17" t="s">
        <v>175</v>
      </c>
      <c r="R31" s="17">
        <v>3</v>
      </c>
      <c r="S31" s="17">
        <v>3</v>
      </c>
      <c r="T31" s="17">
        <v>3</v>
      </c>
      <c r="U31" s="17">
        <v>3</v>
      </c>
      <c r="V31" s="17">
        <v>3</v>
      </c>
      <c r="W31" s="17">
        <v>3</v>
      </c>
      <c r="X31" s="17">
        <v>3</v>
      </c>
      <c r="Y31" s="17">
        <v>3</v>
      </c>
      <c r="Z31" s="17">
        <v>3</v>
      </c>
      <c r="AA31" s="17">
        <v>3</v>
      </c>
      <c r="AB31" s="17">
        <f>R31+S31+T31+U31+V31+W31+X31+Y31+Z31+AA31</f>
        <v>30</v>
      </c>
      <c r="AC31" s="154">
        <f>AB31/10</f>
        <v>3</v>
      </c>
      <c r="AD31" s="17">
        <v>3</v>
      </c>
      <c r="AE31" s="17">
        <v>3</v>
      </c>
      <c r="AF31" s="17">
        <v>3</v>
      </c>
      <c r="AG31" s="17">
        <v>3</v>
      </c>
      <c r="AH31" s="17">
        <v>3</v>
      </c>
      <c r="AI31" s="17">
        <v>3</v>
      </c>
      <c r="AJ31" s="17">
        <v>3</v>
      </c>
      <c r="AK31" s="17">
        <v>3</v>
      </c>
      <c r="AL31" s="17">
        <v>3</v>
      </c>
      <c r="AM31" s="15">
        <f>SUM(AD31+AE31+AF31+AG31+AH31+AI31+AJ31++AK31+AL31)</f>
        <v>27</v>
      </c>
      <c r="AN31" s="170">
        <f>AM31/9</f>
        <v>3</v>
      </c>
      <c r="AO31" s="17">
        <v>4</v>
      </c>
      <c r="AP31" s="17">
        <v>4</v>
      </c>
      <c r="AQ31" s="17">
        <v>4</v>
      </c>
      <c r="AR31" s="17">
        <v>3</v>
      </c>
      <c r="AS31" s="17">
        <v>3</v>
      </c>
      <c r="AT31" s="17">
        <v>3</v>
      </c>
      <c r="AU31" s="17">
        <v>3</v>
      </c>
      <c r="AV31" s="17">
        <v>3</v>
      </c>
      <c r="AW31" s="17">
        <v>3</v>
      </c>
      <c r="AX31" s="17">
        <v>3</v>
      </c>
      <c r="AY31" s="17">
        <f>SUM(AO31:AX31)</f>
        <v>33</v>
      </c>
      <c r="AZ31" s="144">
        <f>AY31/10</f>
        <v>3.3</v>
      </c>
      <c r="BA31" s="17">
        <v>3</v>
      </c>
      <c r="BB31" s="17">
        <v>3</v>
      </c>
      <c r="BC31" s="17">
        <v>3</v>
      </c>
      <c r="BD31" s="17">
        <v>3</v>
      </c>
      <c r="BE31" s="17">
        <v>3</v>
      </c>
      <c r="BF31" s="17">
        <v>3</v>
      </c>
      <c r="BG31" s="17">
        <v>3</v>
      </c>
      <c r="BH31" s="17">
        <v>3</v>
      </c>
      <c r="BI31" s="17">
        <v>3</v>
      </c>
      <c r="BJ31" s="17">
        <f>SUM(BA31:BI31)</f>
        <v>27</v>
      </c>
      <c r="BK31" s="144">
        <f>BJ31/9</f>
        <v>3</v>
      </c>
      <c r="BL31" s="17">
        <v>3</v>
      </c>
      <c r="BM31" s="17">
        <v>3</v>
      </c>
      <c r="BN31" s="17">
        <v>3</v>
      </c>
      <c r="BO31" s="17">
        <f>SUM(BL31:BN31)</f>
        <v>9</v>
      </c>
      <c r="BP31" s="153">
        <f>BO31/3</f>
        <v>3</v>
      </c>
      <c r="BQ31" s="17">
        <v>3</v>
      </c>
      <c r="BR31" s="17">
        <v>2</v>
      </c>
      <c r="BS31" s="17">
        <v>3</v>
      </c>
      <c r="BT31" s="116">
        <f>SUM(BQ31:BS31)</f>
        <v>8</v>
      </c>
      <c r="BU31" s="144">
        <f>BT31/3</f>
        <v>2.6666666666666665</v>
      </c>
      <c r="BV31" s="17">
        <v>3</v>
      </c>
      <c r="BW31" s="17">
        <v>3</v>
      </c>
      <c r="BX31" s="17">
        <f t="shared" ref="BX31:BX94" si="0">SUM(BV31:BW31)</f>
        <v>6</v>
      </c>
      <c r="BY31" s="169">
        <f>BX31/2</f>
        <v>3</v>
      </c>
      <c r="BZ31" s="17">
        <v>4</v>
      </c>
      <c r="CA31" s="17">
        <v>4</v>
      </c>
      <c r="CB31" s="17">
        <f>SUM(BZ31:CA31)</f>
        <v>8</v>
      </c>
      <c r="CC31" s="144">
        <f>CB31/2</f>
        <v>4</v>
      </c>
      <c r="CD31" s="17">
        <v>3</v>
      </c>
      <c r="CE31" s="17">
        <v>3</v>
      </c>
      <c r="CF31" s="17">
        <f>SUM(CD31:CE31)</f>
        <v>6</v>
      </c>
      <c r="CG31" s="144">
        <f>CF31/2</f>
        <v>3</v>
      </c>
      <c r="CH31" s="17">
        <v>3</v>
      </c>
      <c r="CI31" s="17">
        <v>3</v>
      </c>
      <c r="CJ31" s="17">
        <f>SUM(CH31:CI31)</f>
        <v>6</v>
      </c>
      <c r="CK31" s="144">
        <f>CJ31/2</f>
        <v>3</v>
      </c>
      <c r="CL31" s="47">
        <v>3</v>
      </c>
      <c r="CM31" s="17">
        <v>3</v>
      </c>
      <c r="CN31" s="17">
        <f>SUM(CL31:CM31)</f>
        <v>6</v>
      </c>
      <c r="CO31" s="153">
        <f>CN31/2</f>
        <v>3</v>
      </c>
      <c r="CP31" s="17">
        <v>3</v>
      </c>
      <c r="CQ31" s="17">
        <v>3</v>
      </c>
      <c r="CR31" s="17">
        <v>2</v>
      </c>
      <c r="CS31" s="17">
        <f>SUM(CP31:CR31)</f>
        <v>8</v>
      </c>
      <c r="CT31" s="144">
        <f>CS31/3</f>
        <v>2.6666666666666665</v>
      </c>
      <c r="CU31" s="17">
        <v>3</v>
      </c>
      <c r="CV31" s="17">
        <v>3</v>
      </c>
      <c r="CW31" s="17">
        <v>3</v>
      </c>
      <c r="CX31" s="17">
        <v>3</v>
      </c>
      <c r="CY31" s="17">
        <v>3</v>
      </c>
      <c r="CZ31" s="17">
        <v>3</v>
      </c>
      <c r="DA31" s="17">
        <v>3</v>
      </c>
      <c r="DB31" s="17">
        <v>3</v>
      </c>
      <c r="DC31" s="17">
        <f>SUM(CU31:DB31)</f>
        <v>24</v>
      </c>
      <c r="DD31" s="144">
        <f t="shared" ref="DD31:DD62" si="1">DC31/8</f>
        <v>3</v>
      </c>
      <c r="DE31" s="17">
        <v>3</v>
      </c>
      <c r="DF31" s="17">
        <v>3</v>
      </c>
      <c r="DG31" s="17">
        <v>3</v>
      </c>
      <c r="DH31" s="17">
        <v>3</v>
      </c>
      <c r="DI31" s="17">
        <v>3</v>
      </c>
      <c r="DJ31" s="17">
        <v>3</v>
      </c>
      <c r="DK31" s="17">
        <v>3</v>
      </c>
      <c r="DL31" s="17">
        <v>3</v>
      </c>
      <c r="DM31" s="17">
        <f>SUM(DE31:DL31)</f>
        <v>24</v>
      </c>
      <c r="DN31" s="144">
        <f>DM31/8</f>
        <v>3</v>
      </c>
      <c r="DO31" s="17">
        <v>3</v>
      </c>
      <c r="DP31" s="17">
        <v>3</v>
      </c>
      <c r="DQ31" s="17">
        <v>3</v>
      </c>
      <c r="DR31" s="17">
        <v>3</v>
      </c>
      <c r="DS31" s="17">
        <v>3</v>
      </c>
      <c r="DT31" s="17">
        <v>3</v>
      </c>
      <c r="DU31" s="17">
        <f>SUM(DO31:DT31)</f>
        <v>18</v>
      </c>
      <c r="DV31" s="144">
        <f>DU31/6</f>
        <v>3</v>
      </c>
      <c r="DW31" s="17">
        <v>3</v>
      </c>
      <c r="DX31" s="17">
        <v>3</v>
      </c>
      <c r="DY31" s="17">
        <v>3</v>
      </c>
      <c r="DZ31" s="17">
        <v>3</v>
      </c>
      <c r="EA31" s="17">
        <v>3</v>
      </c>
      <c r="EB31" s="17">
        <v>3</v>
      </c>
      <c r="EC31" s="17">
        <f>SUM(DW31:EB31)</f>
        <v>18</v>
      </c>
      <c r="ED31" s="144">
        <f>EC31/6</f>
        <v>3</v>
      </c>
      <c r="EE31" s="17">
        <v>3</v>
      </c>
      <c r="EF31" s="17">
        <v>3</v>
      </c>
      <c r="EG31" s="17">
        <v>3</v>
      </c>
      <c r="EH31" s="17">
        <v>3</v>
      </c>
      <c r="EI31" s="17">
        <v>3</v>
      </c>
      <c r="EJ31" s="17">
        <v>3</v>
      </c>
      <c r="EK31" s="17">
        <f>SUM(EE31:EJ31)</f>
        <v>18</v>
      </c>
      <c r="EL31" s="148">
        <f>EK31/6</f>
        <v>3</v>
      </c>
      <c r="EM31" s="17">
        <v>3</v>
      </c>
      <c r="EN31" s="17">
        <v>3</v>
      </c>
      <c r="EO31" s="17">
        <v>3</v>
      </c>
      <c r="EP31" s="17">
        <v>3</v>
      </c>
      <c r="EQ31" s="17">
        <v>3</v>
      </c>
      <c r="ER31" s="17">
        <f>SUM(EM31:EQ31)</f>
        <v>15</v>
      </c>
      <c r="ES31" s="144">
        <f>ER31/5</f>
        <v>3</v>
      </c>
      <c r="ET31" s="17">
        <v>3</v>
      </c>
      <c r="EU31" s="17">
        <v>3</v>
      </c>
      <c r="EV31" s="17">
        <v>3</v>
      </c>
      <c r="EW31" s="17">
        <v>3</v>
      </c>
      <c r="EX31" s="17">
        <v>3</v>
      </c>
      <c r="EY31" s="17">
        <f>SUM(ET31:EX31)</f>
        <v>15</v>
      </c>
      <c r="EZ31" s="144">
        <f>EY31/5</f>
        <v>3</v>
      </c>
      <c r="FA31" s="17">
        <v>3</v>
      </c>
      <c r="FB31" s="17">
        <v>3</v>
      </c>
      <c r="FC31" s="17">
        <v>3</v>
      </c>
      <c r="FD31" s="17">
        <v>3</v>
      </c>
      <c r="FE31" s="17">
        <v>3</v>
      </c>
      <c r="FF31" s="17">
        <v>3</v>
      </c>
      <c r="FG31" s="17">
        <f>SUM(FA31:FF31)</f>
        <v>18</v>
      </c>
      <c r="FH31" s="153">
        <f>FG31/6</f>
        <v>3</v>
      </c>
      <c r="FI31" s="17">
        <v>3</v>
      </c>
      <c r="FJ31" s="17">
        <v>3</v>
      </c>
      <c r="FK31" s="17">
        <v>3</v>
      </c>
      <c r="FL31" s="17">
        <v>3</v>
      </c>
      <c r="FM31" s="17">
        <v>3</v>
      </c>
      <c r="FN31" s="17">
        <f>SUM(FI31:FM31)</f>
        <v>15</v>
      </c>
      <c r="FO31" s="144">
        <f>FN31/5</f>
        <v>3</v>
      </c>
      <c r="FP31" s="17">
        <v>3</v>
      </c>
      <c r="FQ31" s="17">
        <v>3</v>
      </c>
      <c r="FR31" s="17">
        <v>3</v>
      </c>
      <c r="FS31" s="17">
        <v>3</v>
      </c>
      <c r="FT31" s="17">
        <v>3</v>
      </c>
      <c r="FU31" s="17">
        <v>3</v>
      </c>
      <c r="FV31" s="17">
        <f>SUM(FP31:FU31)</f>
        <v>18</v>
      </c>
      <c r="FW31" s="144">
        <f>FV31/6</f>
        <v>3</v>
      </c>
      <c r="FX31" s="17">
        <v>3</v>
      </c>
      <c r="FY31" s="17">
        <v>3</v>
      </c>
      <c r="FZ31" s="17">
        <v>3</v>
      </c>
      <c r="GA31" s="17">
        <v>3</v>
      </c>
      <c r="GB31" s="17">
        <v>3</v>
      </c>
      <c r="GC31" s="17">
        <v>3</v>
      </c>
      <c r="GD31" s="17">
        <f>SUM(FX31:GC31)</f>
        <v>18</v>
      </c>
      <c r="GE31" s="144">
        <f>GD31/6</f>
        <v>3</v>
      </c>
      <c r="GF31" s="17" t="s">
        <v>346</v>
      </c>
      <c r="GG31" s="17" t="s">
        <v>274</v>
      </c>
      <c r="GH31" s="17" t="s">
        <v>347</v>
      </c>
      <c r="GI31" s="17" t="s">
        <v>348</v>
      </c>
      <c r="GJ31" s="17" t="s">
        <v>349</v>
      </c>
      <c r="GK31" s="17" t="s">
        <v>341</v>
      </c>
      <c r="GL31" s="17" t="s">
        <v>350</v>
      </c>
      <c r="GM31" s="17" t="s">
        <v>274</v>
      </c>
    </row>
    <row r="32" spans="1:195" s="15" customFormat="1" ht="15.75" customHeight="1" x14ac:dyDescent="0.35">
      <c r="A32" s="34">
        <v>30</v>
      </c>
      <c r="B32" s="15" t="s">
        <v>352</v>
      </c>
      <c r="C32" s="15">
        <v>85271974186</v>
      </c>
      <c r="D32" s="15" t="s">
        <v>353</v>
      </c>
      <c r="E32" s="15" t="s">
        <v>354</v>
      </c>
      <c r="F32" s="15">
        <v>38</v>
      </c>
      <c r="G32" s="15">
        <v>5</v>
      </c>
      <c r="H32" s="15" t="s">
        <v>355</v>
      </c>
      <c r="I32" s="15" t="s">
        <v>172</v>
      </c>
      <c r="J32" s="129">
        <v>5000000</v>
      </c>
      <c r="K32" s="19">
        <v>48000000</v>
      </c>
      <c r="L32" s="15" t="s">
        <v>255</v>
      </c>
      <c r="M32" s="15" t="s">
        <v>147</v>
      </c>
      <c r="N32" s="15">
        <v>390</v>
      </c>
      <c r="O32" s="15" t="s">
        <v>226</v>
      </c>
      <c r="P32" s="15">
        <v>10</v>
      </c>
      <c r="Q32" s="15" t="s">
        <v>175</v>
      </c>
      <c r="R32" s="15">
        <v>3</v>
      </c>
      <c r="S32" s="15">
        <v>3</v>
      </c>
      <c r="T32" s="15">
        <v>3</v>
      </c>
      <c r="U32" s="15">
        <v>3</v>
      </c>
      <c r="V32" s="15">
        <v>3</v>
      </c>
      <c r="W32" s="15">
        <v>3</v>
      </c>
      <c r="X32" s="15">
        <v>3</v>
      </c>
      <c r="Y32" s="15">
        <v>3</v>
      </c>
      <c r="Z32" s="15">
        <v>3</v>
      </c>
      <c r="AA32" s="15">
        <v>3</v>
      </c>
      <c r="AB32" s="17">
        <f t="shared" ref="AB32:AB97" si="2">R32+S32+T32+U32+V32+W32+X32+Y32+Z32+AA32</f>
        <v>30</v>
      </c>
      <c r="AC32" s="154">
        <f t="shared" ref="AC32:AC95" si="3">AB32/10</f>
        <v>3</v>
      </c>
      <c r="AD32" s="15">
        <v>3</v>
      </c>
      <c r="AE32" s="15">
        <v>3</v>
      </c>
      <c r="AF32" s="15">
        <v>3</v>
      </c>
      <c r="AG32" s="15">
        <v>3</v>
      </c>
      <c r="AH32" s="15">
        <v>3</v>
      </c>
      <c r="AI32" s="15">
        <v>3</v>
      </c>
      <c r="AJ32" s="15">
        <v>3</v>
      </c>
      <c r="AK32" s="15">
        <v>3</v>
      </c>
      <c r="AL32" s="15">
        <v>3</v>
      </c>
      <c r="AM32" s="15">
        <f t="shared" ref="AM32:AM95" si="4">SUM(AD32+AE32+AF32+AG32+AH32+AI32+AJ32++AK32+AL32)</f>
        <v>27</v>
      </c>
      <c r="AN32" s="170">
        <f t="shared" ref="AN32:AN95" si="5">AM32/9</f>
        <v>3</v>
      </c>
      <c r="AO32" s="15">
        <v>3</v>
      </c>
      <c r="AP32" s="15">
        <v>3</v>
      </c>
      <c r="AQ32" s="15">
        <v>3</v>
      </c>
      <c r="AR32" s="15">
        <v>4</v>
      </c>
      <c r="AS32" s="15">
        <v>3</v>
      </c>
      <c r="AT32" s="15">
        <v>3</v>
      </c>
      <c r="AU32" s="15">
        <v>3</v>
      </c>
      <c r="AV32" s="15">
        <v>3</v>
      </c>
      <c r="AW32" s="15">
        <v>3</v>
      </c>
      <c r="AX32" s="15">
        <v>3</v>
      </c>
      <c r="AY32" s="17">
        <f t="shared" ref="AY32:AY97" si="6">SUM(AO32:AX32)</f>
        <v>31</v>
      </c>
      <c r="AZ32" s="144">
        <f t="shared" ref="AZ32:AZ95" si="7">AY32/10</f>
        <v>3.1</v>
      </c>
      <c r="BA32" s="15">
        <v>3</v>
      </c>
      <c r="BB32" s="15">
        <v>4</v>
      </c>
      <c r="BC32" s="15">
        <v>3</v>
      </c>
      <c r="BD32" s="15">
        <v>3</v>
      </c>
      <c r="BE32" s="15">
        <v>3</v>
      </c>
      <c r="BF32" s="15">
        <v>3</v>
      </c>
      <c r="BG32" s="15">
        <v>3</v>
      </c>
      <c r="BH32" s="15">
        <v>3</v>
      </c>
      <c r="BI32" s="15">
        <v>3</v>
      </c>
      <c r="BJ32" s="17">
        <f t="shared" ref="BJ32:BJ95" si="8">SUM(BA32:BI32)</f>
        <v>28</v>
      </c>
      <c r="BK32" s="144">
        <f t="shared" ref="BK32:BK95" si="9">BJ32/9</f>
        <v>3.1111111111111112</v>
      </c>
      <c r="BL32" s="15">
        <v>3</v>
      </c>
      <c r="BM32" s="15">
        <v>3</v>
      </c>
      <c r="BN32" s="15">
        <v>3</v>
      </c>
      <c r="BO32" s="17">
        <f t="shared" ref="BO32:BO95" si="10">SUM(BL32:BN32)</f>
        <v>9</v>
      </c>
      <c r="BP32" s="153">
        <f t="shared" ref="BP32:BP95" si="11">BO32/3</f>
        <v>3</v>
      </c>
      <c r="BQ32" s="15">
        <v>3</v>
      </c>
      <c r="BR32" s="15">
        <v>2</v>
      </c>
      <c r="BS32" s="15">
        <v>4</v>
      </c>
      <c r="BT32" s="116">
        <f t="shared" ref="BT32:BT87" si="12">SUM(BQ32:BS32)</f>
        <v>9</v>
      </c>
      <c r="BU32" s="144">
        <f t="shared" ref="BU32:BU95" si="13">BT32/3</f>
        <v>3</v>
      </c>
      <c r="BV32" s="15">
        <v>2</v>
      </c>
      <c r="BW32" s="15">
        <v>4</v>
      </c>
      <c r="BX32" s="17">
        <f t="shared" si="0"/>
        <v>6</v>
      </c>
      <c r="BY32" s="169">
        <f t="shared" ref="BY32:BY97" si="14">BX32/2</f>
        <v>3</v>
      </c>
      <c r="BZ32" s="15">
        <v>4</v>
      </c>
      <c r="CA32" s="15">
        <v>4</v>
      </c>
      <c r="CB32" s="17">
        <f t="shared" ref="CB32:CB95" si="15">SUM(BZ32:CA32)</f>
        <v>8</v>
      </c>
      <c r="CC32" s="144">
        <f t="shared" ref="CC32:CC95" si="16">CB32/2</f>
        <v>4</v>
      </c>
      <c r="CD32" s="15">
        <v>2</v>
      </c>
      <c r="CE32" s="15">
        <v>2</v>
      </c>
      <c r="CF32" s="17">
        <f t="shared" ref="CF32:CF95" si="17">SUM(CD32:CE32)</f>
        <v>4</v>
      </c>
      <c r="CG32" s="144">
        <f t="shared" ref="CG32:CG53" si="18">CF32/2</f>
        <v>2</v>
      </c>
      <c r="CH32" s="15">
        <v>2</v>
      </c>
      <c r="CI32" s="15">
        <v>2</v>
      </c>
      <c r="CJ32" s="17">
        <f t="shared" ref="CJ32:CJ95" si="19">SUM(CH32:CI32)</f>
        <v>4</v>
      </c>
      <c r="CK32" s="144">
        <f t="shared" ref="CK32:CK95" si="20">CJ32/2</f>
        <v>2</v>
      </c>
      <c r="CL32" s="15">
        <v>2</v>
      </c>
      <c r="CM32" s="15">
        <v>2</v>
      </c>
      <c r="CN32" s="17">
        <f t="shared" ref="CN32:CN95" si="21">SUM(CL32:CM32)</f>
        <v>4</v>
      </c>
      <c r="CO32" s="153">
        <f t="shared" ref="CO32:CO96" si="22">CN32/2</f>
        <v>2</v>
      </c>
      <c r="CP32" s="15">
        <v>2</v>
      </c>
      <c r="CQ32" s="15">
        <v>3</v>
      </c>
      <c r="CR32" s="15">
        <v>2</v>
      </c>
      <c r="CS32" s="17">
        <f t="shared" ref="CS32:CS95" si="23">SUM(CP32:CR32)</f>
        <v>7</v>
      </c>
      <c r="CT32" s="144">
        <f t="shared" ref="CT32:CT95" si="24">CS32/3</f>
        <v>2.3333333333333335</v>
      </c>
      <c r="CU32" s="15">
        <v>3</v>
      </c>
      <c r="CV32" s="15">
        <v>3</v>
      </c>
      <c r="CW32" s="15">
        <v>3</v>
      </c>
      <c r="CX32" s="15">
        <v>3</v>
      </c>
      <c r="CY32" s="15">
        <v>3</v>
      </c>
      <c r="CZ32" s="15">
        <v>3</v>
      </c>
      <c r="DA32" s="15">
        <v>3</v>
      </c>
      <c r="DB32" s="15">
        <v>3</v>
      </c>
      <c r="DC32" s="17">
        <f t="shared" ref="DC32:DC97" si="25">SUM(CU32:DB32)</f>
        <v>24</v>
      </c>
      <c r="DD32" s="144">
        <f t="shared" si="1"/>
        <v>3</v>
      </c>
      <c r="DE32" s="15">
        <v>3</v>
      </c>
      <c r="DF32" s="15">
        <v>3</v>
      </c>
      <c r="DG32" s="15">
        <v>3</v>
      </c>
      <c r="DH32" s="15">
        <v>3</v>
      </c>
      <c r="DI32" s="15">
        <v>3</v>
      </c>
      <c r="DJ32" s="15">
        <v>3</v>
      </c>
      <c r="DK32" s="15">
        <v>3</v>
      </c>
      <c r="DL32" s="15">
        <v>3</v>
      </c>
      <c r="DM32" s="17">
        <f t="shared" ref="DM32:DM95" si="26">SUM(DE32:DL32)</f>
        <v>24</v>
      </c>
      <c r="DN32" s="144">
        <f t="shared" ref="DN32:DN95" si="27">DM32/8</f>
        <v>3</v>
      </c>
      <c r="DO32" s="15">
        <v>3</v>
      </c>
      <c r="DP32" s="15">
        <v>3</v>
      </c>
      <c r="DQ32" s="15">
        <v>3</v>
      </c>
      <c r="DR32" s="15">
        <v>3</v>
      </c>
      <c r="DS32" s="15">
        <v>3</v>
      </c>
      <c r="DT32" s="15">
        <v>3</v>
      </c>
      <c r="DU32" s="17">
        <f t="shared" ref="DU32:DU95" si="28">SUM(DO32:DT32)</f>
        <v>18</v>
      </c>
      <c r="DV32" s="144">
        <f t="shared" ref="DV32:DV95" si="29">DU32/6</f>
        <v>3</v>
      </c>
      <c r="DW32" s="15">
        <v>3</v>
      </c>
      <c r="DX32" s="15">
        <v>3</v>
      </c>
      <c r="DY32" s="15">
        <v>3</v>
      </c>
      <c r="DZ32" s="15">
        <v>3</v>
      </c>
      <c r="EA32" s="15">
        <v>3</v>
      </c>
      <c r="EB32" s="15">
        <v>3</v>
      </c>
      <c r="EC32" s="17">
        <f t="shared" ref="EC32:EC95" si="30">SUM(DW32:EB32)</f>
        <v>18</v>
      </c>
      <c r="ED32" s="144">
        <f t="shared" ref="ED32:ED96" si="31">EC32/6</f>
        <v>3</v>
      </c>
      <c r="EE32" s="15">
        <v>3</v>
      </c>
      <c r="EF32" s="15">
        <v>3</v>
      </c>
      <c r="EG32" s="15">
        <v>3</v>
      </c>
      <c r="EH32" s="15">
        <v>3</v>
      </c>
      <c r="EI32" s="15">
        <v>3</v>
      </c>
      <c r="EJ32" s="15">
        <v>3</v>
      </c>
      <c r="EK32" s="15">
        <f>SUM(EE32:EJ32)</f>
        <v>18</v>
      </c>
      <c r="EL32" s="148">
        <f t="shared" ref="EL32:EL95" si="32">EK32/6</f>
        <v>3</v>
      </c>
      <c r="EM32" s="15">
        <v>3</v>
      </c>
      <c r="EN32" s="15">
        <v>3</v>
      </c>
      <c r="EO32" s="15">
        <v>3</v>
      </c>
      <c r="EP32" s="15">
        <v>3</v>
      </c>
      <c r="EQ32" s="15">
        <v>3</v>
      </c>
      <c r="ER32" s="17">
        <f t="shared" ref="ER32:ER95" si="33">SUM(EM32:EQ32)</f>
        <v>15</v>
      </c>
      <c r="ES32" s="144">
        <f t="shared" ref="ES32:ES95" si="34">ER32/5</f>
        <v>3</v>
      </c>
      <c r="ET32" s="15">
        <v>3</v>
      </c>
      <c r="EU32" s="15">
        <v>3</v>
      </c>
      <c r="EV32" s="15">
        <v>3</v>
      </c>
      <c r="EW32" s="15">
        <v>3</v>
      </c>
      <c r="EX32" s="15">
        <v>3</v>
      </c>
      <c r="EY32" s="17">
        <f t="shared" ref="EY32:EY95" si="35">SUM(ET32:EX32)</f>
        <v>15</v>
      </c>
      <c r="EZ32" s="144">
        <f t="shared" ref="EZ32:EZ95" si="36">EY32/5</f>
        <v>3</v>
      </c>
      <c r="FA32" s="15">
        <v>3</v>
      </c>
      <c r="FB32" s="15">
        <v>3</v>
      </c>
      <c r="FC32" s="15">
        <v>3</v>
      </c>
      <c r="FD32" s="15">
        <v>3</v>
      </c>
      <c r="FE32" s="15">
        <v>3</v>
      </c>
      <c r="FF32" s="15">
        <v>3</v>
      </c>
      <c r="FG32" s="17">
        <f t="shared" ref="FG32:FG95" si="37">SUM(FA32:FF32)</f>
        <v>18</v>
      </c>
      <c r="FH32" s="153">
        <f t="shared" ref="FH32:FH95" si="38">FG32/6</f>
        <v>3</v>
      </c>
      <c r="FI32" s="15">
        <v>3</v>
      </c>
      <c r="FJ32" s="15">
        <v>3</v>
      </c>
      <c r="FK32" s="15">
        <v>3</v>
      </c>
      <c r="FL32" s="15">
        <v>3</v>
      </c>
      <c r="FM32" s="15">
        <v>3</v>
      </c>
      <c r="FN32" s="17">
        <f t="shared" ref="FN32:FN95" si="39">SUM(FI32:FM32)</f>
        <v>15</v>
      </c>
      <c r="FO32" s="144">
        <f t="shared" ref="FO32:FO95" si="40">FN32/5</f>
        <v>3</v>
      </c>
      <c r="FP32" s="15">
        <v>3</v>
      </c>
      <c r="FQ32" s="15">
        <v>3</v>
      </c>
      <c r="FR32" s="15">
        <v>3</v>
      </c>
      <c r="FS32" s="15">
        <v>3</v>
      </c>
      <c r="FT32" s="15">
        <v>3</v>
      </c>
      <c r="FU32" s="15">
        <v>3</v>
      </c>
      <c r="FV32" s="17">
        <f t="shared" ref="FV32:FV95" si="41">SUM(FP32:FU32)</f>
        <v>18</v>
      </c>
      <c r="FW32" s="144">
        <f t="shared" ref="FW32:FW96" si="42">FV32/6</f>
        <v>3</v>
      </c>
      <c r="FX32" s="15">
        <v>3</v>
      </c>
      <c r="FY32" s="15">
        <v>3</v>
      </c>
      <c r="FZ32" s="15">
        <v>3</v>
      </c>
      <c r="GA32" s="15">
        <v>3</v>
      </c>
      <c r="GB32" s="15">
        <v>3</v>
      </c>
      <c r="GC32" s="15">
        <v>3</v>
      </c>
      <c r="GD32" s="17">
        <f t="shared" ref="GD32:GD95" si="43">SUM(FX32:GC32)</f>
        <v>18</v>
      </c>
      <c r="GE32" s="144">
        <f t="shared" ref="GE32:GE95" si="44">GD32/6</f>
        <v>3</v>
      </c>
      <c r="GF32" s="15" t="s">
        <v>359</v>
      </c>
      <c r="GG32" s="15" t="s">
        <v>360</v>
      </c>
      <c r="GH32" s="15" t="s">
        <v>361</v>
      </c>
      <c r="GI32" s="15" t="s">
        <v>362</v>
      </c>
      <c r="GJ32" s="15" t="s">
        <v>363</v>
      </c>
      <c r="GK32" s="15" t="s">
        <v>364</v>
      </c>
      <c r="GL32" s="15" t="s">
        <v>365</v>
      </c>
      <c r="GM32" s="15" t="s">
        <v>274</v>
      </c>
    </row>
    <row r="33" spans="1:195" s="15" customFormat="1" ht="15.75" customHeight="1" x14ac:dyDescent="0.35">
      <c r="A33" s="34">
        <v>31</v>
      </c>
      <c r="B33" s="15" t="s">
        <v>366</v>
      </c>
      <c r="C33" s="20" t="s">
        <v>367</v>
      </c>
      <c r="D33" s="15" t="s">
        <v>368</v>
      </c>
      <c r="E33" s="15" t="s">
        <v>369</v>
      </c>
      <c r="F33" s="15">
        <v>38</v>
      </c>
      <c r="G33" s="15">
        <v>3</v>
      </c>
      <c r="H33" s="15" t="s">
        <v>157</v>
      </c>
      <c r="I33" s="15" t="s">
        <v>210</v>
      </c>
      <c r="J33" s="129">
        <v>4000000</v>
      </c>
      <c r="K33" s="19">
        <v>5000000</v>
      </c>
      <c r="L33" s="15" t="s">
        <v>370</v>
      </c>
      <c r="M33" s="15" t="s">
        <v>147</v>
      </c>
      <c r="N33" s="15">
        <v>520</v>
      </c>
      <c r="O33" s="15" t="s">
        <v>174</v>
      </c>
      <c r="P33" s="15">
        <v>17</v>
      </c>
      <c r="Q33" s="15" t="s">
        <v>175</v>
      </c>
      <c r="R33" s="15">
        <v>3</v>
      </c>
      <c r="S33" s="15">
        <v>3</v>
      </c>
      <c r="T33" s="15">
        <v>3</v>
      </c>
      <c r="U33" s="15">
        <v>3</v>
      </c>
      <c r="V33" s="15">
        <v>3</v>
      </c>
      <c r="W33" s="15">
        <v>3</v>
      </c>
      <c r="X33" s="15">
        <v>3</v>
      </c>
      <c r="Y33" s="15">
        <v>3</v>
      </c>
      <c r="Z33" s="15">
        <v>3</v>
      </c>
      <c r="AA33" s="15">
        <v>3</v>
      </c>
      <c r="AB33" s="17">
        <f t="shared" si="2"/>
        <v>30</v>
      </c>
      <c r="AC33" s="154">
        <f t="shared" si="3"/>
        <v>3</v>
      </c>
      <c r="AD33" s="15">
        <v>3</v>
      </c>
      <c r="AE33" s="15">
        <v>3</v>
      </c>
      <c r="AF33" s="15">
        <v>3</v>
      </c>
      <c r="AG33" s="15">
        <v>3</v>
      </c>
      <c r="AH33" s="15">
        <v>3</v>
      </c>
      <c r="AI33" s="15">
        <v>3</v>
      </c>
      <c r="AJ33" s="15">
        <v>3</v>
      </c>
      <c r="AK33" s="15">
        <v>3</v>
      </c>
      <c r="AL33" s="15">
        <v>3</v>
      </c>
      <c r="AM33" s="15">
        <f t="shared" si="4"/>
        <v>27</v>
      </c>
      <c r="AN33" s="170">
        <f t="shared" si="5"/>
        <v>3</v>
      </c>
      <c r="AO33" s="15">
        <v>3</v>
      </c>
      <c r="AP33" s="15">
        <v>3</v>
      </c>
      <c r="AQ33" s="15">
        <v>3</v>
      </c>
      <c r="AR33" s="15">
        <v>3</v>
      </c>
      <c r="AS33" s="15">
        <v>3</v>
      </c>
      <c r="AT33" s="15">
        <v>3</v>
      </c>
      <c r="AU33" s="15">
        <v>3</v>
      </c>
      <c r="AV33" s="15">
        <v>3</v>
      </c>
      <c r="AW33" s="15">
        <v>3</v>
      </c>
      <c r="AX33" s="15">
        <v>3</v>
      </c>
      <c r="AY33" s="17">
        <f t="shared" si="6"/>
        <v>30</v>
      </c>
      <c r="AZ33" s="144">
        <f t="shared" si="7"/>
        <v>3</v>
      </c>
      <c r="BA33" s="15">
        <v>3</v>
      </c>
      <c r="BB33" s="15">
        <v>3</v>
      </c>
      <c r="BC33" s="15">
        <v>3</v>
      </c>
      <c r="BD33" s="15">
        <v>3</v>
      </c>
      <c r="BE33" s="15">
        <v>3</v>
      </c>
      <c r="BF33" s="15">
        <v>3</v>
      </c>
      <c r="BG33" s="15">
        <v>3</v>
      </c>
      <c r="BH33" s="15">
        <v>3</v>
      </c>
      <c r="BI33" s="15">
        <v>3</v>
      </c>
      <c r="BJ33" s="17">
        <f t="shared" si="8"/>
        <v>27</v>
      </c>
      <c r="BK33" s="144">
        <f t="shared" si="9"/>
        <v>3</v>
      </c>
      <c r="BL33" s="15">
        <v>2</v>
      </c>
      <c r="BM33" s="15">
        <v>2</v>
      </c>
      <c r="BN33" s="15">
        <v>2</v>
      </c>
      <c r="BO33" s="17">
        <f t="shared" si="10"/>
        <v>6</v>
      </c>
      <c r="BP33" s="153">
        <f t="shared" si="11"/>
        <v>2</v>
      </c>
      <c r="BQ33" s="15">
        <v>3</v>
      </c>
      <c r="BR33" s="15">
        <v>3</v>
      </c>
      <c r="BS33" s="15">
        <v>3</v>
      </c>
      <c r="BT33" s="116">
        <f t="shared" si="12"/>
        <v>9</v>
      </c>
      <c r="BU33" s="144">
        <f t="shared" si="13"/>
        <v>3</v>
      </c>
      <c r="BV33" s="15">
        <v>3</v>
      </c>
      <c r="BW33" s="15">
        <v>3</v>
      </c>
      <c r="BX33" s="17">
        <f t="shared" si="0"/>
        <v>6</v>
      </c>
      <c r="BY33" s="169">
        <f t="shared" si="14"/>
        <v>3</v>
      </c>
      <c r="BZ33" s="15">
        <v>4</v>
      </c>
      <c r="CA33" s="15">
        <v>4</v>
      </c>
      <c r="CB33" s="17">
        <f t="shared" si="15"/>
        <v>8</v>
      </c>
      <c r="CC33" s="144">
        <f t="shared" si="16"/>
        <v>4</v>
      </c>
      <c r="CD33" s="15">
        <v>3</v>
      </c>
      <c r="CE33" s="15">
        <v>3</v>
      </c>
      <c r="CF33" s="17">
        <f t="shared" si="17"/>
        <v>6</v>
      </c>
      <c r="CG33" s="144">
        <f t="shared" si="18"/>
        <v>3</v>
      </c>
      <c r="CH33" s="15">
        <v>2</v>
      </c>
      <c r="CI33" s="15">
        <v>2</v>
      </c>
      <c r="CJ33" s="17">
        <f t="shared" si="19"/>
        <v>4</v>
      </c>
      <c r="CK33" s="144">
        <f t="shared" si="20"/>
        <v>2</v>
      </c>
      <c r="CL33" s="15">
        <v>2</v>
      </c>
      <c r="CM33" s="15">
        <v>2</v>
      </c>
      <c r="CN33" s="17">
        <f t="shared" si="21"/>
        <v>4</v>
      </c>
      <c r="CO33" s="153">
        <f t="shared" si="22"/>
        <v>2</v>
      </c>
      <c r="CP33" s="15">
        <v>3</v>
      </c>
      <c r="CQ33" s="15">
        <v>3</v>
      </c>
      <c r="CR33" s="15">
        <v>3</v>
      </c>
      <c r="CS33" s="17">
        <f t="shared" si="23"/>
        <v>9</v>
      </c>
      <c r="CT33" s="144">
        <f t="shared" si="24"/>
        <v>3</v>
      </c>
      <c r="CU33" s="15">
        <v>3</v>
      </c>
      <c r="CV33" s="15">
        <v>3</v>
      </c>
      <c r="CW33" s="15">
        <v>3</v>
      </c>
      <c r="CX33" s="15">
        <v>3</v>
      </c>
      <c r="CY33" s="15">
        <v>3</v>
      </c>
      <c r="CZ33" s="15">
        <v>3</v>
      </c>
      <c r="DA33" s="15">
        <v>3</v>
      </c>
      <c r="DB33" s="15">
        <v>3</v>
      </c>
      <c r="DC33" s="17">
        <f t="shared" si="25"/>
        <v>24</v>
      </c>
      <c r="DD33" s="144">
        <f t="shared" si="1"/>
        <v>3</v>
      </c>
      <c r="DE33" s="15">
        <v>3</v>
      </c>
      <c r="DF33" s="15">
        <v>3</v>
      </c>
      <c r="DG33" s="15">
        <v>3</v>
      </c>
      <c r="DH33" s="15">
        <v>3</v>
      </c>
      <c r="DI33" s="15">
        <v>3</v>
      </c>
      <c r="DJ33" s="15">
        <v>3</v>
      </c>
      <c r="DK33" s="15">
        <v>3</v>
      </c>
      <c r="DL33" s="15">
        <v>3</v>
      </c>
      <c r="DM33" s="17">
        <f t="shared" si="26"/>
        <v>24</v>
      </c>
      <c r="DN33" s="144">
        <f t="shared" si="27"/>
        <v>3</v>
      </c>
      <c r="DO33" s="15">
        <v>3</v>
      </c>
      <c r="DP33" s="15">
        <v>3</v>
      </c>
      <c r="DQ33" s="15">
        <v>3</v>
      </c>
      <c r="DR33" s="15">
        <v>3</v>
      </c>
      <c r="DS33" s="15">
        <v>3</v>
      </c>
      <c r="DT33" s="15">
        <v>3</v>
      </c>
      <c r="DU33" s="17">
        <f t="shared" si="28"/>
        <v>18</v>
      </c>
      <c r="DV33" s="144">
        <f t="shared" si="29"/>
        <v>3</v>
      </c>
      <c r="DW33" s="15">
        <v>3</v>
      </c>
      <c r="DX33" s="15">
        <v>3</v>
      </c>
      <c r="DY33" s="15">
        <v>3</v>
      </c>
      <c r="DZ33" s="15">
        <v>3</v>
      </c>
      <c r="EA33" s="15">
        <v>3</v>
      </c>
      <c r="EB33" s="15">
        <v>3</v>
      </c>
      <c r="EC33" s="17">
        <f t="shared" si="30"/>
        <v>18</v>
      </c>
      <c r="ED33" s="144">
        <f t="shared" si="31"/>
        <v>3</v>
      </c>
      <c r="EE33" s="15">
        <v>3</v>
      </c>
      <c r="EF33" s="15">
        <v>3</v>
      </c>
      <c r="EG33" s="15">
        <v>3</v>
      </c>
      <c r="EH33" s="15">
        <v>3</v>
      </c>
      <c r="EI33" s="15">
        <v>3</v>
      </c>
      <c r="EJ33" s="15">
        <v>3</v>
      </c>
      <c r="EK33" s="15">
        <f t="shared" ref="EK33:EK96" si="45">SUM(EE33:EJ33)</f>
        <v>18</v>
      </c>
      <c r="EL33" s="148">
        <f t="shared" si="32"/>
        <v>3</v>
      </c>
      <c r="EM33" s="15">
        <v>3</v>
      </c>
      <c r="EN33" s="15">
        <v>3</v>
      </c>
      <c r="EO33" s="15">
        <v>3</v>
      </c>
      <c r="EP33" s="15">
        <v>3</v>
      </c>
      <c r="EQ33" s="15">
        <v>3</v>
      </c>
      <c r="ER33" s="17">
        <f t="shared" si="33"/>
        <v>15</v>
      </c>
      <c r="ES33" s="144">
        <f t="shared" si="34"/>
        <v>3</v>
      </c>
      <c r="ET33" s="15">
        <v>3</v>
      </c>
      <c r="EU33" s="15">
        <v>3</v>
      </c>
      <c r="EV33" s="15">
        <v>3</v>
      </c>
      <c r="EW33" s="15">
        <v>3</v>
      </c>
      <c r="EX33" s="15">
        <v>3</v>
      </c>
      <c r="EY33" s="17">
        <f t="shared" si="35"/>
        <v>15</v>
      </c>
      <c r="EZ33" s="144">
        <f t="shared" si="36"/>
        <v>3</v>
      </c>
      <c r="FA33" s="15">
        <v>3</v>
      </c>
      <c r="FB33" s="15">
        <v>3</v>
      </c>
      <c r="FC33" s="15">
        <v>3</v>
      </c>
      <c r="FD33" s="15">
        <v>3</v>
      </c>
      <c r="FE33" s="15">
        <v>3</v>
      </c>
      <c r="FF33" s="15">
        <v>3</v>
      </c>
      <c r="FG33" s="17">
        <f t="shared" si="37"/>
        <v>18</v>
      </c>
      <c r="FH33" s="153">
        <f t="shared" si="38"/>
        <v>3</v>
      </c>
      <c r="FI33" s="15">
        <v>3</v>
      </c>
      <c r="FJ33" s="15">
        <v>3</v>
      </c>
      <c r="FK33" s="15">
        <v>3</v>
      </c>
      <c r="FL33" s="15">
        <v>3</v>
      </c>
      <c r="FM33" s="15">
        <v>3</v>
      </c>
      <c r="FN33" s="17">
        <f t="shared" si="39"/>
        <v>15</v>
      </c>
      <c r="FO33" s="144">
        <f t="shared" si="40"/>
        <v>3</v>
      </c>
      <c r="FP33" s="15">
        <v>3</v>
      </c>
      <c r="FQ33" s="15">
        <v>3</v>
      </c>
      <c r="FR33" s="15">
        <v>3</v>
      </c>
      <c r="FS33" s="15">
        <v>3</v>
      </c>
      <c r="FT33" s="15">
        <v>3</v>
      </c>
      <c r="FU33" s="15">
        <v>3</v>
      </c>
      <c r="FV33" s="17">
        <f t="shared" si="41"/>
        <v>18</v>
      </c>
      <c r="FW33" s="144">
        <f t="shared" si="42"/>
        <v>3</v>
      </c>
      <c r="FX33" s="15">
        <v>3</v>
      </c>
      <c r="FY33" s="15">
        <v>3</v>
      </c>
      <c r="FZ33" s="15">
        <v>3</v>
      </c>
      <c r="GA33" s="15">
        <v>3</v>
      </c>
      <c r="GB33" s="15">
        <v>3</v>
      </c>
      <c r="GC33" s="15">
        <v>3</v>
      </c>
      <c r="GD33" s="17">
        <f t="shared" si="43"/>
        <v>18</v>
      </c>
      <c r="GE33" s="144">
        <f t="shared" si="44"/>
        <v>3</v>
      </c>
      <c r="GF33" s="15" t="s">
        <v>371</v>
      </c>
      <c r="GG33" s="15" t="s">
        <v>274</v>
      </c>
      <c r="GH33" s="15" t="s">
        <v>372</v>
      </c>
      <c r="GI33" s="15" t="s">
        <v>373</v>
      </c>
      <c r="GJ33" s="15" t="s">
        <v>374</v>
      </c>
      <c r="GK33" s="15" t="s">
        <v>375</v>
      </c>
      <c r="GL33" s="15" t="s">
        <v>376</v>
      </c>
      <c r="GM33" s="15" t="s">
        <v>377</v>
      </c>
    </row>
    <row r="34" spans="1:195" s="15" customFormat="1" ht="15.75" customHeight="1" x14ac:dyDescent="0.35">
      <c r="A34" s="34">
        <v>32</v>
      </c>
      <c r="B34" s="15" t="s">
        <v>378</v>
      </c>
      <c r="C34" s="15">
        <v>81275558513</v>
      </c>
      <c r="D34" s="15" t="s">
        <v>368</v>
      </c>
      <c r="E34" s="15" t="s">
        <v>379</v>
      </c>
      <c r="F34" s="15">
        <v>45</v>
      </c>
      <c r="G34" s="15">
        <v>3</v>
      </c>
      <c r="H34" s="15" t="s">
        <v>157</v>
      </c>
      <c r="I34" s="15" t="s">
        <v>172</v>
      </c>
      <c r="J34" s="129">
        <v>500000</v>
      </c>
      <c r="K34" s="19">
        <v>250000</v>
      </c>
      <c r="L34" s="15" t="s">
        <v>380</v>
      </c>
      <c r="M34" s="15" t="s">
        <v>147</v>
      </c>
      <c r="N34" s="15">
        <v>16</v>
      </c>
      <c r="O34" s="15">
        <v>0.25</v>
      </c>
      <c r="P34" s="15">
        <v>20</v>
      </c>
      <c r="Q34" s="15" t="s">
        <v>175</v>
      </c>
      <c r="R34" s="15">
        <v>3</v>
      </c>
      <c r="S34" s="15">
        <v>3</v>
      </c>
      <c r="T34" s="15">
        <v>3</v>
      </c>
      <c r="U34" s="15">
        <v>3</v>
      </c>
      <c r="V34" s="15">
        <v>3</v>
      </c>
      <c r="W34" s="15">
        <v>3</v>
      </c>
      <c r="X34" s="15">
        <v>3</v>
      </c>
      <c r="Y34" s="15">
        <v>3</v>
      </c>
      <c r="Z34" s="15">
        <v>3</v>
      </c>
      <c r="AA34" s="15">
        <v>3</v>
      </c>
      <c r="AB34" s="17">
        <f>R34+S34+T34+U34+V34+W34+X34+Y34+Z34+AA34</f>
        <v>30</v>
      </c>
      <c r="AC34" s="154">
        <f t="shared" si="3"/>
        <v>3</v>
      </c>
      <c r="AD34" s="15">
        <v>3</v>
      </c>
      <c r="AE34" s="15">
        <v>3</v>
      </c>
      <c r="AF34" s="15">
        <v>3</v>
      </c>
      <c r="AG34" s="15">
        <v>3</v>
      </c>
      <c r="AH34" s="15">
        <v>3</v>
      </c>
      <c r="AI34" s="15">
        <v>3</v>
      </c>
      <c r="AJ34" s="15">
        <v>3</v>
      </c>
      <c r="AK34" s="15">
        <v>3</v>
      </c>
      <c r="AL34" s="15">
        <v>3</v>
      </c>
      <c r="AM34" s="15">
        <f t="shared" si="4"/>
        <v>27</v>
      </c>
      <c r="AN34" s="170">
        <f t="shared" si="5"/>
        <v>3</v>
      </c>
      <c r="AO34" s="15">
        <v>3</v>
      </c>
      <c r="AP34" s="15">
        <v>3</v>
      </c>
      <c r="AQ34" s="15">
        <v>3</v>
      </c>
      <c r="AR34" s="15">
        <v>3</v>
      </c>
      <c r="AS34" s="15">
        <v>3</v>
      </c>
      <c r="AT34" s="15">
        <v>3</v>
      </c>
      <c r="AU34" s="15">
        <v>3</v>
      </c>
      <c r="AV34" s="15">
        <v>3</v>
      </c>
      <c r="AW34" s="15">
        <v>3</v>
      </c>
      <c r="AX34" s="15">
        <v>3</v>
      </c>
      <c r="AY34" s="17">
        <f t="shared" si="6"/>
        <v>30</v>
      </c>
      <c r="AZ34" s="144">
        <f t="shared" si="7"/>
        <v>3</v>
      </c>
      <c r="BA34" s="15">
        <v>4</v>
      </c>
      <c r="BB34" s="15">
        <v>4</v>
      </c>
      <c r="BC34" s="15">
        <v>3</v>
      </c>
      <c r="BD34" s="15">
        <v>3</v>
      </c>
      <c r="BE34" s="15">
        <v>3</v>
      </c>
      <c r="BF34" s="15">
        <v>3</v>
      </c>
      <c r="BG34" s="15">
        <v>3</v>
      </c>
      <c r="BH34" s="15">
        <v>3</v>
      </c>
      <c r="BI34" s="15">
        <v>3</v>
      </c>
      <c r="BJ34" s="17">
        <f t="shared" si="8"/>
        <v>29</v>
      </c>
      <c r="BK34" s="144">
        <f t="shared" si="9"/>
        <v>3.2222222222222223</v>
      </c>
      <c r="BL34" s="15">
        <v>3</v>
      </c>
      <c r="BM34" s="15">
        <v>3</v>
      </c>
      <c r="BN34" s="15">
        <v>3</v>
      </c>
      <c r="BO34" s="17">
        <f t="shared" si="10"/>
        <v>9</v>
      </c>
      <c r="BP34" s="153">
        <f t="shared" si="11"/>
        <v>3</v>
      </c>
      <c r="BQ34" s="15">
        <v>3</v>
      </c>
      <c r="BR34" s="15">
        <v>2</v>
      </c>
      <c r="BS34" s="15">
        <v>3</v>
      </c>
      <c r="BT34" s="116">
        <f t="shared" si="12"/>
        <v>8</v>
      </c>
      <c r="BU34" s="144">
        <f t="shared" si="13"/>
        <v>2.6666666666666665</v>
      </c>
      <c r="BV34" s="15">
        <v>3</v>
      </c>
      <c r="BW34" s="15">
        <v>3</v>
      </c>
      <c r="BX34" s="17">
        <f t="shared" si="0"/>
        <v>6</v>
      </c>
      <c r="BY34" s="169">
        <f t="shared" si="14"/>
        <v>3</v>
      </c>
      <c r="BZ34" s="15">
        <v>4</v>
      </c>
      <c r="CA34" s="15">
        <v>4</v>
      </c>
      <c r="CB34" s="17">
        <f t="shared" si="15"/>
        <v>8</v>
      </c>
      <c r="CC34" s="144">
        <f t="shared" si="16"/>
        <v>4</v>
      </c>
      <c r="CD34" s="15">
        <v>3</v>
      </c>
      <c r="CE34" s="15">
        <v>2</v>
      </c>
      <c r="CF34" s="17">
        <f t="shared" si="17"/>
        <v>5</v>
      </c>
      <c r="CG34" s="144">
        <f t="shared" si="18"/>
        <v>2.5</v>
      </c>
      <c r="CH34" s="15">
        <v>2</v>
      </c>
      <c r="CI34" s="15">
        <v>2</v>
      </c>
      <c r="CJ34" s="17">
        <f t="shared" si="19"/>
        <v>4</v>
      </c>
      <c r="CK34" s="144">
        <f t="shared" si="20"/>
        <v>2</v>
      </c>
      <c r="CL34" s="15">
        <v>2</v>
      </c>
      <c r="CM34" s="15">
        <v>2</v>
      </c>
      <c r="CN34" s="17">
        <f t="shared" si="21"/>
        <v>4</v>
      </c>
      <c r="CO34" s="153">
        <f t="shared" si="22"/>
        <v>2</v>
      </c>
      <c r="CP34" s="15">
        <v>3</v>
      </c>
      <c r="CQ34" s="15">
        <v>3</v>
      </c>
      <c r="CR34" s="15">
        <v>2</v>
      </c>
      <c r="CS34" s="17">
        <f t="shared" si="23"/>
        <v>8</v>
      </c>
      <c r="CT34" s="144">
        <f t="shared" si="24"/>
        <v>2.6666666666666665</v>
      </c>
      <c r="CU34" s="15">
        <v>4</v>
      </c>
      <c r="CV34" s="15">
        <v>3</v>
      </c>
      <c r="CW34" s="15">
        <v>3</v>
      </c>
      <c r="CX34" s="15">
        <v>3</v>
      </c>
      <c r="CY34" s="15">
        <v>3</v>
      </c>
      <c r="CZ34" s="15">
        <v>3</v>
      </c>
      <c r="DA34" s="15">
        <v>3</v>
      </c>
      <c r="DB34" s="15">
        <v>3</v>
      </c>
      <c r="DC34" s="17">
        <f t="shared" si="25"/>
        <v>25</v>
      </c>
      <c r="DD34" s="144">
        <f t="shared" si="1"/>
        <v>3.125</v>
      </c>
      <c r="DE34" s="15">
        <v>3</v>
      </c>
      <c r="DF34" s="15">
        <v>3</v>
      </c>
      <c r="DG34" s="15">
        <v>3</v>
      </c>
      <c r="DH34" s="15">
        <v>3</v>
      </c>
      <c r="DI34" s="15">
        <v>3</v>
      </c>
      <c r="DJ34" s="15">
        <v>3</v>
      </c>
      <c r="DK34" s="15">
        <v>3</v>
      </c>
      <c r="DL34" s="15">
        <v>3</v>
      </c>
      <c r="DM34" s="17">
        <f t="shared" si="26"/>
        <v>24</v>
      </c>
      <c r="DN34" s="144">
        <f t="shared" si="27"/>
        <v>3</v>
      </c>
      <c r="DO34" s="15">
        <v>3</v>
      </c>
      <c r="DP34" s="15">
        <v>3</v>
      </c>
      <c r="DQ34" s="15">
        <v>3</v>
      </c>
      <c r="DR34" s="15">
        <v>3</v>
      </c>
      <c r="DS34" s="15">
        <v>3</v>
      </c>
      <c r="DT34" s="15">
        <v>3</v>
      </c>
      <c r="DU34" s="17">
        <f t="shared" si="28"/>
        <v>18</v>
      </c>
      <c r="DV34" s="144">
        <f t="shared" si="29"/>
        <v>3</v>
      </c>
      <c r="DW34" s="15">
        <v>3</v>
      </c>
      <c r="DX34" s="15">
        <v>3</v>
      </c>
      <c r="DY34" s="15">
        <v>3</v>
      </c>
      <c r="DZ34" s="15">
        <v>3</v>
      </c>
      <c r="EA34" s="15">
        <v>3</v>
      </c>
      <c r="EB34" s="15">
        <v>3</v>
      </c>
      <c r="EC34" s="17">
        <f t="shared" si="30"/>
        <v>18</v>
      </c>
      <c r="ED34" s="144">
        <f t="shared" si="31"/>
        <v>3</v>
      </c>
      <c r="EE34" s="15">
        <v>3</v>
      </c>
      <c r="EF34" s="15">
        <v>3</v>
      </c>
      <c r="EG34" s="15">
        <v>3</v>
      </c>
      <c r="EH34" s="15">
        <v>3</v>
      </c>
      <c r="EI34" s="15">
        <v>3</v>
      </c>
      <c r="EJ34" s="15">
        <v>3</v>
      </c>
      <c r="EK34" s="15">
        <f t="shared" si="45"/>
        <v>18</v>
      </c>
      <c r="EL34" s="148">
        <f t="shared" si="32"/>
        <v>3</v>
      </c>
      <c r="EM34" s="15">
        <v>3</v>
      </c>
      <c r="EN34" s="15">
        <v>3</v>
      </c>
      <c r="EO34" s="15">
        <v>3</v>
      </c>
      <c r="EP34" s="15">
        <v>3</v>
      </c>
      <c r="EQ34" s="15">
        <v>3</v>
      </c>
      <c r="ER34" s="17">
        <f t="shared" si="33"/>
        <v>15</v>
      </c>
      <c r="ES34" s="144">
        <f t="shared" si="34"/>
        <v>3</v>
      </c>
      <c r="ET34" s="15">
        <v>3</v>
      </c>
      <c r="EU34" s="15">
        <v>3</v>
      </c>
      <c r="EV34" s="15">
        <v>3</v>
      </c>
      <c r="EW34" s="15">
        <v>3</v>
      </c>
      <c r="EX34" s="15">
        <v>3</v>
      </c>
      <c r="EY34" s="17">
        <f t="shared" si="35"/>
        <v>15</v>
      </c>
      <c r="EZ34" s="144">
        <f t="shared" si="36"/>
        <v>3</v>
      </c>
      <c r="FA34" s="15">
        <v>3</v>
      </c>
      <c r="FB34" s="15">
        <v>3</v>
      </c>
      <c r="FC34" s="15">
        <v>3</v>
      </c>
      <c r="FD34" s="15">
        <v>4</v>
      </c>
      <c r="FE34" s="15">
        <v>3</v>
      </c>
      <c r="FF34" s="15">
        <v>3</v>
      </c>
      <c r="FG34" s="17">
        <f t="shared" si="37"/>
        <v>19</v>
      </c>
      <c r="FH34" s="153">
        <f t="shared" si="38"/>
        <v>3.1666666666666665</v>
      </c>
      <c r="FI34" s="15">
        <v>3</v>
      </c>
      <c r="FJ34" s="15">
        <v>3</v>
      </c>
      <c r="FK34" s="15">
        <v>3</v>
      </c>
      <c r="FL34" s="15">
        <v>3</v>
      </c>
      <c r="FM34" s="15">
        <v>3</v>
      </c>
      <c r="FN34" s="17">
        <f t="shared" si="39"/>
        <v>15</v>
      </c>
      <c r="FO34" s="144">
        <f t="shared" si="40"/>
        <v>3</v>
      </c>
      <c r="FP34" s="15">
        <v>3</v>
      </c>
      <c r="FQ34" s="15">
        <v>3</v>
      </c>
      <c r="FR34" s="15">
        <v>3</v>
      </c>
      <c r="FS34" s="15">
        <v>3</v>
      </c>
      <c r="FT34" s="15">
        <v>3</v>
      </c>
      <c r="FU34" s="15">
        <v>3</v>
      </c>
      <c r="FV34" s="17">
        <f t="shared" si="41"/>
        <v>18</v>
      </c>
      <c r="FW34" s="144">
        <f t="shared" si="42"/>
        <v>3</v>
      </c>
      <c r="FX34" s="15">
        <v>3</v>
      </c>
      <c r="FY34" s="15">
        <v>3</v>
      </c>
      <c r="FZ34" s="15">
        <v>3</v>
      </c>
      <c r="GA34" s="15">
        <v>3</v>
      </c>
      <c r="GB34" s="15">
        <v>3</v>
      </c>
      <c r="GC34" s="15">
        <v>3</v>
      </c>
      <c r="GD34" s="17">
        <f t="shared" si="43"/>
        <v>18</v>
      </c>
      <c r="GE34" s="144">
        <f t="shared" si="44"/>
        <v>3</v>
      </c>
      <c r="GF34" s="15" t="s">
        <v>381</v>
      </c>
      <c r="GG34" s="15" t="s">
        <v>382</v>
      </c>
      <c r="GH34" s="15" t="s">
        <v>383</v>
      </c>
      <c r="GI34" s="15" t="s">
        <v>384</v>
      </c>
      <c r="GJ34" s="15" t="s">
        <v>385</v>
      </c>
      <c r="GK34" s="15" t="s">
        <v>386</v>
      </c>
      <c r="GL34" s="15" t="s">
        <v>387</v>
      </c>
    </row>
    <row r="35" spans="1:195" s="15" customFormat="1" ht="15.75" customHeight="1" x14ac:dyDescent="0.35">
      <c r="A35" s="34">
        <v>33</v>
      </c>
      <c r="B35" s="15" t="s">
        <v>388</v>
      </c>
      <c r="C35" s="15">
        <v>81378304962</v>
      </c>
      <c r="D35" s="15" t="s">
        <v>353</v>
      </c>
      <c r="E35" s="15" t="s">
        <v>369</v>
      </c>
      <c r="F35" s="15">
        <v>50</v>
      </c>
      <c r="G35" s="15">
        <v>3</v>
      </c>
      <c r="H35" s="15" t="s">
        <v>157</v>
      </c>
      <c r="I35" s="15" t="s">
        <v>210</v>
      </c>
      <c r="J35" s="129">
        <v>1000000</v>
      </c>
      <c r="K35" s="19">
        <v>2000000</v>
      </c>
      <c r="L35" s="15" t="s">
        <v>318</v>
      </c>
      <c r="M35" s="15" t="s">
        <v>147</v>
      </c>
      <c r="N35" s="15">
        <v>100</v>
      </c>
      <c r="O35" s="15" t="s">
        <v>226</v>
      </c>
      <c r="P35" s="15">
        <v>10</v>
      </c>
      <c r="Q35" s="15" t="s">
        <v>389</v>
      </c>
      <c r="R35" s="15">
        <v>3</v>
      </c>
      <c r="S35" s="15">
        <v>3</v>
      </c>
      <c r="T35" s="15">
        <v>3</v>
      </c>
      <c r="U35" s="15">
        <v>3</v>
      </c>
      <c r="V35" s="15">
        <v>3</v>
      </c>
      <c r="W35" s="15">
        <v>3</v>
      </c>
      <c r="X35" s="15">
        <v>3</v>
      </c>
      <c r="Y35" s="15">
        <v>3</v>
      </c>
      <c r="Z35" s="15">
        <v>3</v>
      </c>
      <c r="AA35" s="15">
        <v>3</v>
      </c>
      <c r="AB35" s="17">
        <f t="shared" si="2"/>
        <v>30</v>
      </c>
      <c r="AC35" s="154">
        <f t="shared" si="3"/>
        <v>3</v>
      </c>
      <c r="AD35" s="15">
        <v>3</v>
      </c>
      <c r="AE35" s="15">
        <v>3</v>
      </c>
      <c r="AF35" s="15">
        <v>3</v>
      </c>
      <c r="AG35" s="15">
        <v>3</v>
      </c>
      <c r="AH35" s="15">
        <v>3</v>
      </c>
      <c r="AI35" s="15">
        <v>3</v>
      </c>
      <c r="AJ35" s="15">
        <v>3</v>
      </c>
      <c r="AK35" s="15">
        <v>3</v>
      </c>
      <c r="AL35" s="15">
        <v>3</v>
      </c>
      <c r="AM35" s="15">
        <f t="shared" si="4"/>
        <v>27</v>
      </c>
      <c r="AN35" s="170">
        <f t="shared" si="5"/>
        <v>3</v>
      </c>
      <c r="AO35" s="15">
        <v>3</v>
      </c>
      <c r="AP35" s="15">
        <v>3</v>
      </c>
      <c r="AQ35" s="15">
        <v>3</v>
      </c>
      <c r="AR35" s="15">
        <v>3</v>
      </c>
      <c r="AS35" s="15">
        <v>3</v>
      </c>
      <c r="AT35" s="15">
        <v>3</v>
      </c>
      <c r="AU35" s="15">
        <v>3</v>
      </c>
      <c r="AV35" s="15">
        <v>3</v>
      </c>
      <c r="AW35" s="15">
        <v>3</v>
      </c>
      <c r="AX35" s="15">
        <v>3</v>
      </c>
      <c r="AY35" s="17">
        <f t="shared" si="6"/>
        <v>30</v>
      </c>
      <c r="AZ35" s="144">
        <f t="shared" si="7"/>
        <v>3</v>
      </c>
      <c r="BA35" s="15">
        <v>3</v>
      </c>
      <c r="BB35" s="15">
        <v>3</v>
      </c>
      <c r="BC35" s="15">
        <v>3</v>
      </c>
      <c r="BD35" s="15">
        <v>3</v>
      </c>
      <c r="BE35" s="15">
        <v>3</v>
      </c>
      <c r="BF35" s="15">
        <v>3</v>
      </c>
      <c r="BG35" s="15">
        <v>3</v>
      </c>
      <c r="BH35" s="15">
        <v>3</v>
      </c>
      <c r="BI35" s="15">
        <v>3</v>
      </c>
      <c r="BJ35" s="17">
        <f t="shared" si="8"/>
        <v>27</v>
      </c>
      <c r="BK35" s="144">
        <f t="shared" si="9"/>
        <v>3</v>
      </c>
      <c r="BL35" s="15">
        <v>2</v>
      </c>
      <c r="BM35" s="15">
        <v>2</v>
      </c>
      <c r="BN35" s="15">
        <v>2</v>
      </c>
      <c r="BO35" s="17">
        <f t="shared" si="10"/>
        <v>6</v>
      </c>
      <c r="BP35" s="153">
        <f t="shared" si="11"/>
        <v>2</v>
      </c>
      <c r="BQ35" s="15">
        <v>3</v>
      </c>
      <c r="BR35" s="15">
        <v>3</v>
      </c>
      <c r="BS35" s="15">
        <v>3</v>
      </c>
      <c r="BT35" s="116">
        <f t="shared" si="12"/>
        <v>9</v>
      </c>
      <c r="BU35" s="144">
        <f t="shared" si="13"/>
        <v>3</v>
      </c>
      <c r="BV35" s="15">
        <v>2</v>
      </c>
      <c r="BW35" s="15">
        <v>3</v>
      </c>
      <c r="BX35" s="17">
        <f t="shared" si="0"/>
        <v>5</v>
      </c>
      <c r="BY35" s="169">
        <f t="shared" si="14"/>
        <v>2.5</v>
      </c>
      <c r="BZ35" s="15">
        <v>3</v>
      </c>
      <c r="CA35" s="15">
        <v>3</v>
      </c>
      <c r="CB35" s="17">
        <f t="shared" si="15"/>
        <v>6</v>
      </c>
      <c r="CC35" s="144">
        <f t="shared" si="16"/>
        <v>3</v>
      </c>
      <c r="CD35" s="15">
        <v>1</v>
      </c>
      <c r="CE35" s="15">
        <v>1</v>
      </c>
      <c r="CF35" s="17">
        <f t="shared" si="17"/>
        <v>2</v>
      </c>
      <c r="CG35" s="144">
        <f t="shared" si="18"/>
        <v>1</v>
      </c>
      <c r="CH35" s="15">
        <v>2</v>
      </c>
      <c r="CI35" s="15">
        <v>2</v>
      </c>
      <c r="CJ35" s="17">
        <f t="shared" si="19"/>
        <v>4</v>
      </c>
      <c r="CK35" s="144">
        <f t="shared" si="20"/>
        <v>2</v>
      </c>
      <c r="CL35" s="15">
        <v>3</v>
      </c>
      <c r="CM35" s="15">
        <v>2</v>
      </c>
      <c r="CN35" s="17">
        <f t="shared" si="21"/>
        <v>5</v>
      </c>
      <c r="CO35" s="153">
        <f t="shared" si="22"/>
        <v>2.5</v>
      </c>
      <c r="CP35" s="15">
        <v>3</v>
      </c>
      <c r="CQ35" s="15">
        <v>3</v>
      </c>
      <c r="CR35" s="15">
        <v>2</v>
      </c>
      <c r="CS35" s="17">
        <f t="shared" si="23"/>
        <v>8</v>
      </c>
      <c r="CT35" s="144">
        <f t="shared" si="24"/>
        <v>2.6666666666666665</v>
      </c>
      <c r="CU35" s="15">
        <v>3</v>
      </c>
      <c r="CV35" s="15">
        <v>3</v>
      </c>
      <c r="CW35" s="15">
        <v>3</v>
      </c>
      <c r="CX35" s="15">
        <v>3</v>
      </c>
      <c r="CY35" s="15">
        <v>3</v>
      </c>
      <c r="CZ35" s="15">
        <v>3</v>
      </c>
      <c r="DA35" s="15">
        <v>3</v>
      </c>
      <c r="DB35" s="15">
        <v>3</v>
      </c>
      <c r="DC35" s="17">
        <f t="shared" si="25"/>
        <v>24</v>
      </c>
      <c r="DD35" s="144">
        <f t="shared" si="1"/>
        <v>3</v>
      </c>
      <c r="DE35" s="15">
        <v>3</v>
      </c>
      <c r="DF35" s="15">
        <v>3</v>
      </c>
      <c r="DG35" s="15">
        <v>3</v>
      </c>
      <c r="DH35" s="15">
        <v>3</v>
      </c>
      <c r="DI35" s="15">
        <v>3</v>
      </c>
      <c r="DJ35" s="15">
        <v>3</v>
      </c>
      <c r="DK35" s="15">
        <v>3</v>
      </c>
      <c r="DL35" s="15">
        <v>3</v>
      </c>
      <c r="DM35" s="17">
        <f t="shared" si="26"/>
        <v>24</v>
      </c>
      <c r="DN35" s="144">
        <f t="shared" si="27"/>
        <v>3</v>
      </c>
      <c r="DO35" s="15">
        <v>3</v>
      </c>
      <c r="DP35" s="15">
        <v>3</v>
      </c>
      <c r="DQ35" s="15">
        <v>3</v>
      </c>
      <c r="DR35" s="15">
        <v>3</v>
      </c>
      <c r="DS35" s="15">
        <v>3</v>
      </c>
      <c r="DT35" s="15">
        <v>3</v>
      </c>
      <c r="DU35" s="17">
        <f t="shared" si="28"/>
        <v>18</v>
      </c>
      <c r="DV35" s="144">
        <f t="shared" si="29"/>
        <v>3</v>
      </c>
      <c r="DW35" s="15">
        <v>3</v>
      </c>
      <c r="DX35" s="15">
        <v>3</v>
      </c>
      <c r="DY35" s="15">
        <v>3</v>
      </c>
      <c r="DZ35" s="15">
        <v>3</v>
      </c>
      <c r="EA35" s="15">
        <v>3</v>
      </c>
      <c r="EB35" s="15">
        <v>3</v>
      </c>
      <c r="EC35" s="17">
        <f t="shared" si="30"/>
        <v>18</v>
      </c>
      <c r="ED35" s="144">
        <f t="shared" si="31"/>
        <v>3</v>
      </c>
      <c r="EE35" s="15">
        <v>3</v>
      </c>
      <c r="EF35" s="15">
        <v>3</v>
      </c>
      <c r="EG35" s="15">
        <v>3</v>
      </c>
      <c r="EH35" s="15">
        <v>3</v>
      </c>
      <c r="EI35" s="15">
        <v>3</v>
      </c>
      <c r="EJ35" s="15">
        <v>3</v>
      </c>
      <c r="EK35" s="15">
        <f t="shared" si="45"/>
        <v>18</v>
      </c>
      <c r="EL35" s="148">
        <f t="shared" si="32"/>
        <v>3</v>
      </c>
      <c r="EM35" s="15">
        <v>3</v>
      </c>
      <c r="EN35" s="15">
        <v>3</v>
      </c>
      <c r="EO35" s="15">
        <v>3</v>
      </c>
      <c r="EP35" s="15">
        <v>3</v>
      </c>
      <c r="EQ35" s="15">
        <v>3</v>
      </c>
      <c r="ER35" s="17">
        <f t="shared" si="33"/>
        <v>15</v>
      </c>
      <c r="ES35" s="144">
        <f t="shared" si="34"/>
        <v>3</v>
      </c>
      <c r="ET35" s="15">
        <v>3</v>
      </c>
      <c r="EU35" s="15">
        <v>3</v>
      </c>
      <c r="EV35" s="15">
        <v>3</v>
      </c>
      <c r="EW35" s="15">
        <v>3</v>
      </c>
      <c r="EX35" s="15">
        <v>3</v>
      </c>
      <c r="EY35" s="17">
        <f t="shared" si="35"/>
        <v>15</v>
      </c>
      <c r="EZ35" s="144">
        <f t="shared" si="36"/>
        <v>3</v>
      </c>
      <c r="FA35" s="15">
        <v>3</v>
      </c>
      <c r="FB35" s="15">
        <v>3</v>
      </c>
      <c r="FC35" s="15">
        <v>3</v>
      </c>
      <c r="FD35" s="15">
        <v>3</v>
      </c>
      <c r="FE35" s="15">
        <v>3</v>
      </c>
      <c r="FF35" s="15">
        <v>3</v>
      </c>
      <c r="FG35" s="17">
        <f t="shared" si="37"/>
        <v>18</v>
      </c>
      <c r="FH35" s="153">
        <f t="shared" si="38"/>
        <v>3</v>
      </c>
      <c r="FI35" s="15">
        <v>3</v>
      </c>
      <c r="FJ35" s="15">
        <v>3</v>
      </c>
      <c r="FK35" s="15">
        <v>3</v>
      </c>
      <c r="FL35" s="15">
        <v>3</v>
      </c>
      <c r="FM35" s="15">
        <v>3</v>
      </c>
      <c r="FN35" s="17">
        <f t="shared" si="39"/>
        <v>15</v>
      </c>
      <c r="FO35" s="144">
        <f t="shared" si="40"/>
        <v>3</v>
      </c>
      <c r="FP35" s="15">
        <v>3</v>
      </c>
      <c r="FQ35" s="15">
        <v>3</v>
      </c>
      <c r="FR35" s="15">
        <v>3</v>
      </c>
      <c r="FS35" s="15">
        <v>3</v>
      </c>
      <c r="FT35" s="15">
        <v>3</v>
      </c>
      <c r="FU35" s="15">
        <v>3</v>
      </c>
      <c r="FV35" s="17">
        <f t="shared" si="41"/>
        <v>18</v>
      </c>
      <c r="FW35" s="144">
        <f t="shared" si="42"/>
        <v>3</v>
      </c>
      <c r="FX35" s="15">
        <v>3</v>
      </c>
      <c r="FY35" s="15">
        <v>3</v>
      </c>
      <c r="FZ35" s="15">
        <v>3</v>
      </c>
      <c r="GA35" s="15">
        <v>3</v>
      </c>
      <c r="GB35" s="15">
        <v>3</v>
      </c>
      <c r="GC35" s="15">
        <v>3</v>
      </c>
      <c r="GD35" s="17">
        <f t="shared" si="43"/>
        <v>18</v>
      </c>
      <c r="GE35" s="144">
        <f t="shared" si="44"/>
        <v>3</v>
      </c>
      <c r="GF35" s="15" t="s">
        <v>391</v>
      </c>
      <c r="GG35" s="15" t="s">
        <v>392</v>
      </c>
      <c r="GH35" s="15" t="s">
        <v>393</v>
      </c>
      <c r="GI35" s="15" t="s">
        <v>394</v>
      </c>
      <c r="GJ35" s="15" t="s">
        <v>395</v>
      </c>
      <c r="GK35" s="15" t="s">
        <v>396</v>
      </c>
      <c r="GL35" s="15" t="s">
        <v>397</v>
      </c>
      <c r="GM35" s="15" t="s">
        <v>398</v>
      </c>
    </row>
    <row r="36" spans="1:195" s="15" customFormat="1" ht="15.75" customHeight="1" x14ac:dyDescent="0.35">
      <c r="A36" s="34">
        <v>34</v>
      </c>
      <c r="B36" s="15" t="s">
        <v>400</v>
      </c>
      <c r="C36" s="20" t="s">
        <v>399</v>
      </c>
      <c r="D36" s="15" t="s">
        <v>353</v>
      </c>
      <c r="E36" s="15" t="s">
        <v>379</v>
      </c>
      <c r="F36" s="15">
        <v>48</v>
      </c>
      <c r="G36" s="15">
        <v>4</v>
      </c>
      <c r="H36" s="15" t="s">
        <v>344</v>
      </c>
      <c r="I36" s="15" t="s">
        <v>210</v>
      </c>
      <c r="J36" s="129">
        <v>5000000</v>
      </c>
      <c r="K36" s="19">
        <v>2000000</v>
      </c>
      <c r="L36" s="15" t="s">
        <v>318</v>
      </c>
      <c r="M36" s="15" t="s">
        <v>345</v>
      </c>
      <c r="N36" s="15">
        <v>130</v>
      </c>
      <c r="O36" s="15" t="s">
        <v>401</v>
      </c>
      <c r="P36" s="15">
        <v>22</v>
      </c>
      <c r="Q36" s="15" t="s">
        <v>389</v>
      </c>
      <c r="R36" s="15">
        <v>3</v>
      </c>
      <c r="S36" s="15">
        <v>3</v>
      </c>
      <c r="T36" s="15">
        <v>3</v>
      </c>
      <c r="U36" s="15">
        <v>3</v>
      </c>
      <c r="V36" s="15">
        <v>3</v>
      </c>
      <c r="W36" s="15">
        <v>4</v>
      </c>
      <c r="X36" s="15">
        <v>3</v>
      </c>
      <c r="Y36" s="15">
        <v>4</v>
      </c>
      <c r="Z36" s="15">
        <v>4</v>
      </c>
      <c r="AA36" s="15">
        <v>4</v>
      </c>
      <c r="AB36" s="17">
        <f>R36+S36+T36+U36+V36+W36+X36+Y36+Z36+AA36</f>
        <v>34</v>
      </c>
      <c r="AC36" s="154">
        <f t="shared" si="3"/>
        <v>3.4</v>
      </c>
      <c r="AD36" s="15">
        <v>4</v>
      </c>
      <c r="AE36" s="15">
        <v>4</v>
      </c>
      <c r="AF36" s="15">
        <v>4</v>
      </c>
      <c r="AG36" s="15">
        <v>3</v>
      </c>
      <c r="AH36" s="15">
        <v>3</v>
      </c>
      <c r="AI36" s="15">
        <v>4</v>
      </c>
      <c r="AJ36" s="15">
        <v>3</v>
      </c>
      <c r="AK36" s="15">
        <v>4</v>
      </c>
      <c r="AL36" s="15">
        <v>3</v>
      </c>
      <c r="AM36" s="15">
        <f t="shared" si="4"/>
        <v>32</v>
      </c>
      <c r="AN36" s="170">
        <f t="shared" si="5"/>
        <v>3.5555555555555554</v>
      </c>
      <c r="AO36" s="15">
        <v>4</v>
      </c>
      <c r="AP36" s="15">
        <v>4</v>
      </c>
      <c r="AQ36" s="15">
        <v>4</v>
      </c>
      <c r="AR36" s="15">
        <v>4</v>
      </c>
      <c r="AS36" s="15">
        <v>4</v>
      </c>
      <c r="AT36" s="15">
        <v>4</v>
      </c>
      <c r="AU36" s="15">
        <v>4</v>
      </c>
      <c r="AV36" s="15">
        <v>4</v>
      </c>
      <c r="AW36" s="15">
        <v>4</v>
      </c>
      <c r="AX36" s="15">
        <v>4</v>
      </c>
      <c r="AY36" s="17">
        <f t="shared" si="6"/>
        <v>40</v>
      </c>
      <c r="AZ36" s="144">
        <f t="shared" si="7"/>
        <v>4</v>
      </c>
      <c r="BA36" s="15">
        <v>4</v>
      </c>
      <c r="BB36" s="15">
        <v>4</v>
      </c>
      <c r="BC36" s="15">
        <v>4</v>
      </c>
      <c r="BD36" s="15">
        <v>4</v>
      </c>
      <c r="BE36" s="15">
        <v>4</v>
      </c>
      <c r="BF36" s="15">
        <v>4</v>
      </c>
      <c r="BG36" s="15">
        <v>4</v>
      </c>
      <c r="BH36" s="15">
        <v>4</v>
      </c>
      <c r="BI36" s="15">
        <v>3</v>
      </c>
      <c r="BJ36" s="17">
        <f t="shared" si="8"/>
        <v>35</v>
      </c>
      <c r="BK36" s="144">
        <f t="shared" si="9"/>
        <v>3.8888888888888888</v>
      </c>
      <c r="BL36" s="15">
        <v>2</v>
      </c>
      <c r="BM36" s="15">
        <v>2</v>
      </c>
      <c r="BN36" s="15">
        <v>2</v>
      </c>
      <c r="BO36" s="17">
        <f t="shared" si="10"/>
        <v>6</v>
      </c>
      <c r="BP36" s="153">
        <f t="shared" si="11"/>
        <v>2</v>
      </c>
      <c r="BQ36" s="15">
        <v>2</v>
      </c>
      <c r="BR36" s="15">
        <v>3</v>
      </c>
      <c r="BS36" s="15">
        <v>1</v>
      </c>
      <c r="BT36" s="116">
        <f t="shared" si="12"/>
        <v>6</v>
      </c>
      <c r="BU36" s="144">
        <f t="shared" si="13"/>
        <v>2</v>
      </c>
      <c r="BV36" s="15">
        <v>2</v>
      </c>
      <c r="BW36" s="15">
        <v>3</v>
      </c>
      <c r="BX36" s="17">
        <f t="shared" si="0"/>
        <v>5</v>
      </c>
      <c r="BY36" s="169">
        <f t="shared" si="14"/>
        <v>2.5</v>
      </c>
      <c r="BZ36" s="15">
        <v>3</v>
      </c>
      <c r="CA36" s="15">
        <v>1</v>
      </c>
      <c r="CB36" s="17">
        <f t="shared" si="15"/>
        <v>4</v>
      </c>
      <c r="CC36" s="144">
        <f t="shared" si="16"/>
        <v>2</v>
      </c>
      <c r="CD36" s="15">
        <v>2</v>
      </c>
      <c r="CE36" s="15">
        <v>2</v>
      </c>
      <c r="CF36" s="17">
        <f t="shared" si="17"/>
        <v>4</v>
      </c>
      <c r="CG36" s="144">
        <f t="shared" si="18"/>
        <v>2</v>
      </c>
      <c r="CH36" s="15">
        <v>3</v>
      </c>
      <c r="CI36" s="15">
        <v>2</v>
      </c>
      <c r="CJ36" s="17">
        <f t="shared" si="19"/>
        <v>5</v>
      </c>
      <c r="CK36" s="144">
        <f t="shared" si="20"/>
        <v>2.5</v>
      </c>
      <c r="CL36" s="15">
        <v>3</v>
      </c>
      <c r="CM36" s="15">
        <v>3</v>
      </c>
      <c r="CN36" s="17">
        <f t="shared" si="21"/>
        <v>6</v>
      </c>
      <c r="CO36" s="153">
        <f t="shared" si="22"/>
        <v>3</v>
      </c>
      <c r="CP36" s="15">
        <v>3</v>
      </c>
      <c r="CQ36" s="15">
        <v>2</v>
      </c>
      <c r="CR36" s="15">
        <v>3</v>
      </c>
      <c r="CS36" s="17">
        <f t="shared" si="23"/>
        <v>8</v>
      </c>
      <c r="CT36" s="144">
        <f t="shared" si="24"/>
        <v>2.6666666666666665</v>
      </c>
      <c r="CU36" s="15">
        <v>3</v>
      </c>
      <c r="CV36" s="15">
        <v>3</v>
      </c>
      <c r="CW36" s="15">
        <v>3</v>
      </c>
      <c r="CX36" s="15">
        <v>3</v>
      </c>
      <c r="CY36" s="15">
        <v>3</v>
      </c>
      <c r="CZ36" s="15">
        <v>3</v>
      </c>
      <c r="DA36" s="15">
        <v>3</v>
      </c>
      <c r="DB36" s="15">
        <v>3</v>
      </c>
      <c r="DC36" s="17">
        <f t="shared" si="25"/>
        <v>24</v>
      </c>
      <c r="DD36" s="144">
        <f t="shared" si="1"/>
        <v>3</v>
      </c>
      <c r="DE36" s="15">
        <v>3</v>
      </c>
      <c r="DF36" s="15">
        <v>3</v>
      </c>
      <c r="DG36" s="15">
        <v>3</v>
      </c>
      <c r="DH36" s="15">
        <v>3</v>
      </c>
      <c r="DI36" s="15">
        <v>3</v>
      </c>
      <c r="DJ36" s="15">
        <v>3</v>
      </c>
      <c r="DK36" s="15">
        <v>3</v>
      </c>
      <c r="DL36" s="15">
        <v>4</v>
      </c>
      <c r="DM36" s="17">
        <f t="shared" si="26"/>
        <v>25</v>
      </c>
      <c r="DN36" s="144">
        <f t="shared" si="27"/>
        <v>3.125</v>
      </c>
      <c r="DO36" s="15">
        <v>4</v>
      </c>
      <c r="DP36" s="15">
        <v>4</v>
      </c>
      <c r="DQ36" s="15">
        <v>4</v>
      </c>
      <c r="DR36" s="15">
        <v>4</v>
      </c>
      <c r="DS36" s="15">
        <v>4</v>
      </c>
      <c r="DT36" s="15">
        <v>4</v>
      </c>
      <c r="DU36" s="17">
        <f t="shared" si="28"/>
        <v>24</v>
      </c>
      <c r="DV36" s="144">
        <f t="shared" si="29"/>
        <v>4</v>
      </c>
      <c r="DW36" s="15">
        <v>4</v>
      </c>
      <c r="DX36" s="15">
        <v>4</v>
      </c>
      <c r="DY36" s="15">
        <v>4</v>
      </c>
      <c r="DZ36" s="15">
        <v>4</v>
      </c>
      <c r="EA36" s="15">
        <v>4</v>
      </c>
      <c r="EB36" s="15">
        <v>4</v>
      </c>
      <c r="EC36" s="17">
        <f t="shared" si="30"/>
        <v>24</v>
      </c>
      <c r="ED36" s="144">
        <f t="shared" si="31"/>
        <v>4</v>
      </c>
      <c r="EE36" s="15">
        <v>3</v>
      </c>
      <c r="EF36" s="15">
        <v>3</v>
      </c>
      <c r="EG36" s="15">
        <v>3</v>
      </c>
      <c r="EH36" s="15">
        <v>3</v>
      </c>
      <c r="EI36" s="15">
        <v>4</v>
      </c>
      <c r="EJ36" s="15">
        <v>3</v>
      </c>
      <c r="EK36" s="15">
        <f t="shared" si="45"/>
        <v>19</v>
      </c>
      <c r="EL36" s="148">
        <f t="shared" si="32"/>
        <v>3.1666666666666665</v>
      </c>
      <c r="EM36" s="15">
        <v>3</v>
      </c>
      <c r="EN36" s="15">
        <v>3</v>
      </c>
      <c r="EO36" s="15">
        <v>3</v>
      </c>
      <c r="EP36" s="15">
        <v>3</v>
      </c>
      <c r="EQ36" s="15">
        <v>3</v>
      </c>
      <c r="ER36" s="17">
        <f t="shared" si="33"/>
        <v>15</v>
      </c>
      <c r="ES36" s="144">
        <f t="shared" si="34"/>
        <v>3</v>
      </c>
      <c r="ET36" s="15">
        <v>3</v>
      </c>
      <c r="EU36" s="15">
        <v>3</v>
      </c>
      <c r="EV36" s="15">
        <v>3</v>
      </c>
      <c r="EW36" s="15">
        <v>3</v>
      </c>
      <c r="EX36" s="15">
        <v>3</v>
      </c>
      <c r="EY36" s="17">
        <f t="shared" si="35"/>
        <v>15</v>
      </c>
      <c r="EZ36" s="144">
        <f t="shared" si="36"/>
        <v>3</v>
      </c>
      <c r="FA36" s="15">
        <v>3</v>
      </c>
      <c r="FB36" s="15">
        <v>3</v>
      </c>
      <c r="FC36" s="15">
        <v>3</v>
      </c>
      <c r="FD36" s="15">
        <v>3</v>
      </c>
      <c r="FE36" s="15">
        <v>3</v>
      </c>
      <c r="FF36" s="15">
        <v>3</v>
      </c>
      <c r="FG36" s="17">
        <f t="shared" si="37"/>
        <v>18</v>
      </c>
      <c r="FH36" s="153">
        <f t="shared" si="38"/>
        <v>3</v>
      </c>
      <c r="FI36" s="15">
        <v>3</v>
      </c>
      <c r="FJ36" s="15">
        <v>3</v>
      </c>
      <c r="FK36" s="15">
        <v>3</v>
      </c>
      <c r="FL36" s="15">
        <v>3</v>
      </c>
      <c r="FM36" s="15">
        <v>3</v>
      </c>
      <c r="FN36" s="17">
        <f t="shared" si="39"/>
        <v>15</v>
      </c>
      <c r="FO36" s="144">
        <f t="shared" si="40"/>
        <v>3</v>
      </c>
      <c r="FP36" s="15">
        <v>3</v>
      </c>
      <c r="FQ36" s="15">
        <v>3</v>
      </c>
      <c r="FR36" s="15">
        <v>3</v>
      </c>
      <c r="FS36" s="15">
        <v>3</v>
      </c>
      <c r="FT36" s="15">
        <v>3</v>
      </c>
      <c r="FU36" s="15">
        <v>3</v>
      </c>
      <c r="FV36" s="17">
        <f t="shared" si="41"/>
        <v>18</v>
      </c>
      <c r="FW36" s="144">
        <f t="shared" si="42"/>
        <v>3</v>
      </c>
      <c r="FX36" s="15">
        <v>3</v>
      </c>
      <c r="FY36" s="15">
        <v>3</v>
      </c>
      <c r="FZ36" s="15">
        <v>3</v>
      </c>
      <c r="GA36" s="15">
        <v>3</v>
      </c>
      <c r="GB36" s="15">
        <v>3</v>
      </c>
      <c r="GC36" s="15">
        <v>3</v>
      </c>
      <c r="GD36" s="17">
        <f t="shared" si="43"/>
        <v>18</v>
      </c>
      <c r="GE36" s="144">
        <f t="shared" si="44"/>
        <v>3</v>
      </c>
      <c r="GF36" s="15" t="s">
        <v>402</v>
      </c>
      <c r="GG36" s="15" t="s">
        <v>403</v>
      </c>
      <c r="GH36" s="15" t="s">
        <v>404</v>
      </c>
      <c r="GI36" s="15" t="s">
        <v>405</v>
      </c>
      <c r="GJ36" s="15" t="s">
        <v>406</v>
      </c>
      <c r="GK36" s="15" t="s">
        <v>407</v>
      </c>
      <c r="GL36" s="15" t="s">
        <v>408</v>
      </c>
      <c r="GM36" s="15" t="s">
        <v>274</v>
      </c>
    </row>
    <row r="37" spans="1:195" s="15" customFormat="1" ht="15.75" customHeight="1" x14ac:dyDescent="0.35">
      <c r="A37" s="34">
        <v>35</v>
      </c>
      <c r="B37" s="15" t="s">
        <v>409</v>
      </c>
      <c r="C37" s="15">
        <v>82319555497</v>
      </c>
      <c r="D37" s="15" t="s">
        <v>353</v>
      </c>
      <c r="E37" s="15" t="s">
        <v>410</v>
      </c>
      <c r="F37" s="15">
        <v>22</v>
      </c>
      <c r="G37" s="15">
        <v>3</v>
      </c>
      <c r="H37" s="15" t="s">
        <v>157</v>
      </c>
      <c r="I37" s="15" t="s">
        <v>172</v>
      </c>
      <c r="J37" s="129">
        <v>7000000</v>
      </c>
      <c r="K37" s="19">
        <v>6000000</v>
      </c>
      <c r="L37" s="15" t="s">
        <v>255</v>
      </c>
      <c r="M37" s="15" t="s">
        <v>147</v>
      </c>
      <c r="N37" s="15">
        <v>330</v>
      </c>
      <c r="O37" s="15" t="s">
        <v>212</v>
      </c>
      <c r="P37" s="15">
        <v>4</v>
      </c>
      <c r="Q37" s="15" t="s">
        <v>175</v>
      </c>
      <c r="R37" s="15">
        <v>3</v>
      </c>
      <c r="S37" s="15">
        <v>3</v>
      </c>
      <c r="T37" s="15">
        <v>3</v>
      </c>
      <c r="U37" s="15">
        <v>3</v>
      </c>
      <c r="V37" s="15">
        <v>3</v>
      </c>
      <c r="W37" s="15">
        <v>3</v>
      </c>
      <c r="X37" s="15">
        <v>3</v>
      </c>
      <c r="Y37" s="15">
        <v>3</v>
      </c>
      <c r="Z37" s="15">
        <v>3</v>
      </c>
      <c r="AA37" s="15">
        <v>3</v>
      </c>
      <c r="AB37" s="17">
        <f t="shared" si="2"/>
        <v>30</v>
      </c>
      <c r="AC37" s="154">
        <f t="shared" si="3"/>
        <v>3</v>
      </c>
      <c r="AD37" s="15">
        <v>3</v>
      </c>
      <c r="AE37" s="15">
        <v>3</v>
      </c>
      <c r="AF37" s="15">
        <v>3</v>
      </c>
      <c r="AG37" s="15">
        <v>3</v>
      </c>
      <c r="AH37" s="15">
        <v>3</v>
      </c>
      <c r="AI37" s="15">
        <v>3</v>
      </c>
      <c r="AJ37" s="15">
        <v>3</v>
      </c>
      <c r="AK37" s="15">
        <v>3</v>
      </c>
      <c r="AL37" s="15">
        <v>3</v>
      </c>
      <c r="AM37" s="15">
        <f t="shared" si="4"/>
        <v>27</v>
      </c>
      <c r="AN37" s="170">
        <f t="shared" si="5"/>
        <v>3</v>
      </c>
      <c r="AO37" s="15">
        <v>3</v>
      </c>
      <c r="AP37" s="15">
        <v>3</v>
      </c>
      <c r="AQ37" s="15">
        <v>3</v>
      </c>
      <c r="AR37" s="15">
        <v>3</v>
      </c>
      <c r="AS37" s="15">
        <v>3</v>
      </c>
      <c r="AT37" s="15">
        <v>3</v>
      </c>
      <c r="AU37" s="15">
        <v>3</v>
      </c>
      <c r="AV37" s="15">
        <v>3</v>
      </c>
      <c r="AW37" s="15">
        <v>3</v>
      </c>
      <c r="AX37" s="15">
        <v>3</v>
      </c>
      <c r="AY37" s="17">
        <f t="shared" si="6"/>
        <v>30</v>
      </c>
      <c r="AZ37" s="144">
        <f t="shared" si="7"/>
        <v>3</v>
      </c>
      <c r="BA37" s="15">
        <v>3</v>
      </c>
      <c r="BB37" s="15">
        <v>3</v>
      </c>
      <c r="BC37" s="15">
        <v>3</v>
      </c>
      <c r="BD37" s="15">
        <v>3</v>
      </c>
      <c r="BE37" s="15">
        <v>3</v>
      </c>
      <c r="BF37" s="15">
        <v>3</v>
      </c>
      <c r="BG37" s="15">
        <v>3</v>
      </c>
      <c r="BH37" s="15">
        <v>3</v>
      </c>
      <c r="BI37" s="15">
        <v>3</v>
      </c>
      <c r="BJ37" s="17">
        <f t="shared" si="8"/>
        <v>27</v>
      </c>
      <c r="BK37" s="144">
        <f t="shared" si="9"/>
        <v>3</v>
      </c>
      <c r="BL37" s="15">
        <v>3</v>
      </c>
      <c r="BM37" s="15">
        <v>3</v>
      </c>
      <c r="BN37" s="15">
        <v>3</v>
      </c>
      <c r="BO37" s="17">
        <f t="shared" si="10"/>
        <v>9</v>
      </c>
      <c r="BP37" s="153">
        <f t="shared" si="11"/>
        <v>3</v>
      </c>
      <c r="BQ37" s="15">
        <v>3</v>
      </c>
      <c r="BR37" s="15">
        <v>3</v>
      </c>
      <c r="BS37" s="15">
        <v>3</v>
      </c>
      <c r="BT37" s="116">
        <f t="shared" si="12"/>
        <v>9</v>
      </c>
      <c r="BU37" s="144">
        <f t="shared" si="13"/>
        <v>3</v>
      </c>
      <c r="BV37" s="15">
        <v>3</v>
      </c>
      <c r="BW37" s="15">
        <v>3</v>
      </c>
      <c r="BX37" s="17">
        <f t="shared" si="0"/>
        <v>6</v>
      </c>
      <c r="BY37" s="169">
        <f t="shared" si="14"/>
        <v>3</v>
      </c>
      <c r="BZ37" s="15">
        <v>3</v>
      </c>
      <c r="CA37" s="15">
        <v>3</v>
      </c>
      <c r="CB37" s="17">
        <f t="shared" si="15"/>
        <v>6</v>
      </c>
      <c r="CC37" s="144">
        <f t="shared" si="16"/>
        <v>3</v>
      </c>
      <c r="CD37" s="15">
        <v>3</v>
      </c>
      <c r="CE37" s="15">
        <v>3</v>
      </c>
      <c r="CF37" s="17">
        <f t="shared" si="17"/>
        <v>6</v>
      </c>
      <c r="CG37" s="144">
        <f t="shared" si="18"/>
        <v>3</v>
      </c>
      <c r="CH37" s="15">
        <v>3</v>
      </c>
      <c r="CI37" s="15">
        <v>2</v>
      </c>
      <c r="CJ37" s="17">
        <f t="shared" si="19"/>
        <v>5</v>
      </c>
      <c r="CK37" s="144">
        <f t="shared" si="20"/>
        <v>2.5</v>
      </c>
      <c r="CL37" s="15">
        <v>3</v>
      </c>
      <c r="CM37" s="15">
        <v>3</v>
      </c>
      <c r="CN37" s="17">
        <f t="shared" si="21"/>
        <v>6</v>
      </c>
      <c r="CO37" s="153">
        <f t="shared" si="22"/>
        <v>3</v>
      </c>
      <c r="CP37" s="15">
        <v>3</v>
      </c>
      <c r="CQ37" s="15">
        <v>3</v>
      </c>
      <c r="CR37" s="15">
        <v>3</v>
      </c>
      <c r="CS37" s="17">
        <f t="shared" si="23"/>
        <v>9</v>
      </c>
      <c r="CT37" s="144">
        <f t="shared" si="24"/>
        <v>3</v>
      </c>
      <c r="CU37" s="15">
        <v>3</v>
      </c>
      <c r="CV37" s="15">
        <v>3</v>
      </c>
      <c r="CW37" s="15">
        <v>3</v>
      </c>
      <c r="CX37" s="15">
        <v>3</v>
      </c>
      <c r="CY37" s="15">
        <v>3</v>
      </c>
      <c r="CZ37" s="15">
        <v>3</v>
      </c>
      <c r="DA37" s="15">
        <v>3</v>
      </c>
      <c r="DB37" s="15">
        <v>3</v>
      </c>
      <c r="DC37" s="17">
        <f t="shared" si="25"/>
        <v>24</v>
      </c>
      <c r="DD37" s="144">
        <f t="shared" si="1"/>
        <v>3</v>
      </c>
      <c r="DE37" s="15">
        <v>3</v>
      </c>
      <c r="DF37" s="15">
        <v>3</v>
      </c>
      <c r="DG37" s="15">
        <v>3</v>
      </c>
      <c r="DH37" s="15">
        <v>3</v>
      </c>
      <c r="DI37" s="15">
        <v>3</v>
      </c>
      <c r="DJ37" s="15">
        <v>3</v>
      </c>
      <c r="DK37" s="15">
        <v>3</v>
      </c>
      <c r="DL37" s="15">
        <v>3</v>
      </c>
      <c r="DM37" s="17">
        <f t="shared" si="26"/>
        <v>24</v>
      </c>
      <c r="DN37" s="144">
        <f t="shared" si="27"/>
        <v>3</v>
      </c>
      <c r="DO37" s="15">
        <v>3</v>
      </c>
      <c r="DP37" s="15">
        <v>3</v>
      </c>
      <c r="DQ37" s="15">
        <v>3</v>
      </c>
      <c r="DR37" s="15">
        <v>3</v>
      </c>
      <c r="DS37" s="15">
        <v>3</v>
      </c>
      <c r="DT37" s="15">
        <v>3</v>
      </c>
      <c r="DU37" s="17">
        <f t="shared" si="28"/>
        <v>18</v>
      </c>
      <c r="DV37" s="144">
        <f t="shared" si="29"/>
        <v>3</v>
      </c>
      <c r="DW37" s="15">
        <v>3</v>
      </c>
      <c r="DX37" s="15">
        <v>3</v>
      </c>
      <c r="DY37" s="15">
        <v>3</v>
      </c>
      <c r="DZ37" s="15">
        <v>3</v>
      </c>
      <c r="EA37" s="15">
        <v>3</v>
      </c>
      <c r="EB37" s="15">
        <v>3</v>
      </c>
      <c r="EC37" s="17">
        <f t="shared" si="30"/>
        <v>18</v>
      </c>
      <c r="ED37" s="144">
        <f t="shared" si="31"/>
        <v>3</v>
      </c>
      <c r="EE37" s="15">
        <v>3</v>
      </c>
      <c r="EF37" s="15">
        <v>3</v>
      </c>
      <c r="EG37" s="15">
        <v>3</v>
      </c>
      <c r="EH37" s="15">
        <v>3</v>
      </c>
      <c r="EI37" s="15">
        <v>3</v>
      </c>
      <c r="EJ37" s="15">
        <v>3</v>
      </c>
      <c r="EK37" s="15">
        <f t="shared" si="45"/>
        <v>18</v>
      </c>
      <c r="EL37" s="148">
        <f t="shared" si="32"/>
        <v>3</v>
      </c>
      <c r="EM37" s="15">
        <v>3</v>
      </c>
      <c r="EN37" s="15">
        <v>3</v>
      </c>
      <c r="EO37" s="15">
        <v>3</v>
      </c>
      <c r="EP37" s="15">
        <v>3</v>
      </c>
      <c r="EQ37" s="15">
        <v>3</v>
      </c>
      <c r="ER37" s="17">
        <f t="shared" si="33"/>
        <v>15</v>
      </c>
      <c r="ES37" s="144">
        <f t="shared" si="34"/>
        <v>3</v>
      </c>
      <c r="ET37" s="15">
        <v>3</v>
      </c>
      <c r="EU37" s="15">
        <v>3</v>
      </c>
      <c r="EV37" s="15">
        <v>3</v>
      </c>
      <c r="EW37" s="15">
        <v>3</v>
      </c>
      <c r="EX37" s="15">
        <v>3</v>
      </c>
      <c r="EY37" s="17">
        <f t="shared" si="35"/>
        <v>15</v>
      </c>
      <c r="EZ37" s="144">
        <f t="shared" si="36"/>
        <v>3</v>
      </c>
      <c r="FA37" s="15">
        <v>3</v>
      </c>
      <c r="FB37" s="15">
        <v>3</v>
      </c>
      <c r="FC37" s="15">
        <v>3</v>
      </c>
      <c r="FD37" s="15">
        <v>3</v>
      </c>
      <c r="FE37" s="15">
        <v>3</v>
      </c>
      <c r="FF37" s="15">
        <v>3</v>
      </c>
      <c r="FG37" s="17">
        <f t="shared" si="37"/>
        <v>18</v>
      </c>
      <c r="FH37" s="153">
        <f t="shared" si="38"/>
        <v>3</v>
      </c>
      <c r="FI37" s="15">
        <v>3</v>
      </c>
      <c r="FJ37" s="15">
        <v>3</v>
      </c>
      <c r="FK37" s="15">
        <v>3</v>
      </c>
      <c r="FL37" s="15">
        <v>3</v>
      </c>
      <c r="FM37" s="15">
        <v>3</v>
      </c>
      <c r="FN37" s="17">
        <f t="shared" si="39"/>
        <v>15</v>
      </c>
      <c r="FO37" s="144">
        <f t="shared" si="40"/>
        <v>3</v>
      </c>
      <c r="FP37" s="15">
        <v>3</v>
      </c>
      <c r="FQ37" s="15">
        <v>3</v>
      </c>
      <c r="FR37" s="15">
        <v>3</v>
      </c>
      <c r="FS37" s="15">
        <v>3</v>
      </c>
      <c r="FT37" s="15">
        <v>3</v>
      </c>
      <c r="FU37" s="15">
        <v>3</v>
      </c>
      <c r="FV37" s="17">
        <f t="shared" si="41"/>
        <v>18</v>
      </c>
      <c r="FW37" s="144">
        <f t="shared" si="42"/>
        <v>3</v>
      </c>
      <c r="FX37" s="15">
        <v>3</v>
      </c>
      <c r="FY37" s="15">
        <v>3</v>
      </c>
      <c r="FZ37" s="15">
        <v>3</v>
      </c>
      <c r="GA37" s="15">
        <v>3</v>
      </c>
      <c r="GB37" s="15">
        <v>3</v>
      </c>
      <c r="GC37" s="15">
        <v>3</v>
      </c>
      <c r="GD37" s="17">
        <f t="shared" si="43"/>
        <v>18</v>
      </c>
      <c r="GE37" s="144">
        <f t="shared" si="44"/>
        <v>3</v>
      </c>
      <c r="GF37" s="15" t="s">
        <v>402</v>
      </c>
      <c r="GG37" s="15" t="s">
        <v>403</v>
      </c>
      <c r="GH37" s="15" t="s">
        <v>404</v>
      </c>
      <c r="GI37" s="15" t="s">
        <v>384</v>
      </c>
      <c r="GJ37" s="15" t="s">
        <v>406</v>
      </c>
      <c r="GK37" s="15" t="s">
        <v>396</v>
      </c>
      <c r="GL37" s="15" t="s">
        <v>376</v>
      </c>
      <c r="GM37" s="15" t="s">
        <v>411</v>
      </c>
    </row>
    <row r="38" spans="1:195" s="15" customFormat="1" ht="15.75" customHeight="1" x14ac:dyDescent="0.35">
      <c r="A38" s="34">
        <v>36</v>
      </c>
      <c r="B38" s="15" t="s">
        <v>412</v>
      </c>
      <c r="C38" s="15">
        <v>85260565787</v>
      </c>
      <c r="D38" s="15" t="s">
        <v>353</v>
      </c>
      <c r="E38" s="15" t="s">
        <v>410</v>
      </c>
      <c r="F38" s="15">
        <v>65</v>
      </c>
      <c r="G38" s="15">
        <v>7</v>
      </c>
      <c r="H38" s="15" t="s">
        <v>413</v>
      </c>
      <c r="I38" s="15" t="s">
        <v>414</v>
      </c>
      <c r="J38" s="129">
        <v>7500000</v>
      </c>
      <c r="K38" s="19">
        <v>5000000</v>
      </c>
      <c r="L38" s="15" t="s">
        <v>255</v>
      </c>
      <c r="M38" s="15" t="s">
        <v>147</v>
      </c>
      <c r="N38" s="15">
        <v>335</v>
      </c>
      <c r="O38" s="15" t="s">
        <v>212</v>
      </c>
      <c r="P38" s="15">
        <v>20</v>
      </c>
      <c r="Q38" s="15" t="s">
        <v>389</v>
      </c>
      <c r="R38" s="15">
        <v>3</v>
      </c>
      <c r="S38" s="15">
        <v>3</v>
      </c>
      <c r="T38" s="15">
        <v>3</v>
      </c>
      <c r="U38" s="15">
        <v>3</v>
      </c>
      <c r="V38" s="15">
        <v>3</v>
      </c>
      <c r="W38" s="15">
        <v>3</v>
      </c>
      <c r="X38" s="15">
        <v>3</v>
      </c>
      <c r="Y38" s="15">
        <v>3</v>
      </c>
      <c r="Z38" s="15">
        <v>3</v>
      </c>
      <c r="AA38" s="15">
        <v>3</v>
      </c>
      <c r="AB38" s="17">
        <f t="shared" si="2"/>
        <v>30</v>
      </c>
      <c r="AC38" s="154">
        <f t="shared" si="3"/>
        <v>3</v>
      </c>
      <c r="AD38" s="15">
        <v>3</v>
      </c>
      <c r="AE38" s="15">
        <v>3</v>
      </c>
      <c r="AF38" s="15">
        <v>3</v>
      </c>
      <c r="AG38" s="15">
        <v>3</v>
      </c>
      <c r="AH38" s="15">
        <v>3</v>
      </c>
      <c r="AI38" s="15">
        <v>3</v>
      </c>
      <c r="AJ38" s="15">
        <v>3</v>
      </c>
      <c r="AK38" s="15">
        <v>3</v>
      </c>
      <c r="AL38" s="15">
        <v>3</v>
      </c>
      <c r="AM38" s="15">
        <f t="shared" si="4"/>
        <v>27</v>
      </c>
      <c r="AN38" s="170">
        <f t="shared" si="5"/>
        <v>3</v>
      </c>
      <c r="AO38" s="15">
        <v>3</v>
      </c>
      <c r="AP38" s="15">
        <v>3</v>
      </c>
      <c r="AQ38" s="15">
        <v>3</v>
      </c>
      <c r="AR38" s="15">
        <v>3</v>
      </c>
      <c r="AS38" s="15">
        <v>3</v>
      </c>
      <c r="AT38" s="15">
        <v>3</v>
      </c>
      <c r="AU38" s="15">
        <v>3</v>
      </c>
      <c r="AV38" s="15">
        <v>3</v>
      </c>
      <c r="AW38" s="15">
        <v>3</v>
      </c>
      <c r="AX38" s="15">
        <v>3</v>
      </c>
      <c r="AY38" s="17">
        <f t="shared" si="6"/>
        <v>30</v>
      </c>
      <c r="AZ38" s="144">
        <f t="shared" si="7"/>
        <v>3</v>
      </c>
      <c r="BA38" s="15">
        <v>3</v>
      </c>
      <c r="BB38" s="15">
        <v>3</v>
      </c>
      <c r="BC38" s="15">
        <v>3</v>
      </c>
      <c r="BD38" s="15">
        <v>3</v>
      </c>
      <c r="BE38" s="15">
        <v>3</v>
      </c>
      <c r="BF38" s="15">
        <v>3</v>
      </c>
      <c r="BG38" s="15">
        <v>3</v>
      </c>
      <c r="BH38" s="15">
        <v>3</v>
      </c>
      <c r="BI38" s="15">
        <v>3</v>
      </c>
      <c r="BJ38" s="17">
        <f t="shared" si="8"/>
        <v>27</v>
      </c>
      <c r="BK38" s="144">
        <f t="shared" si="9"/>
        <v>3</v>
      </c>
      <c r="BL38" s="15">
        <v>3</v>
      </c>
      <c r="BM38" s="15">
        <v>3</v>
      </c>
      <c r="BN38" s="15">
        <v>3</v>
      </c>
      <c r="BO38" s="17">
        <f t="shared" si="10"/>
        <v>9</v>
      </c>
      <c r="BP38" s="153">
        <f t="shared" si="11"/>
        <v>3</v>
      </c>
      <c r="BQ38" s="15">
        <v>3</v>
      </c>
      <c r="BR38" s="15">
        <v>3</v>
      </c>
      <c r="BS38" s="15">
        <v>3</v>
      </c>
      <c r="BT38" s="116">
        <f t="shared" si="12"/>
        <v>9</v>
      </c>
      <c r="BU38" s="144">
        <f t="shared" si="13"/>
        <v>3</v>
      </c>
      <c r="BV38" s="15">
        <v>3</v>
      </c>
      <c r="BW38" s="15">
        <v>3</v>
      </c>
      <c r="BX38" s="17">
        <f t="shared" si="0"/>
        <v>6</v>
      </c>
      <c r="BY38" s="169">
        <f t="shared" si="14"/>
        <v>3</v>
      </c>
      <c r="BZ38" s="15">
        <v>3</v>
      </c>
      <c r="CA38" s="15">
        <v>3</v>
      </c>
      <c r="CB38" s="17">
        <f t="shared" si="15"/>
        <v>6</v>
      </c>
      <c r="CC38" s="144">
        <f t="shared" si="16"/>
        <v>3</v>
      </c>
      <c r="CD38" s="15">
        <v>3</v>
      </c>
      <c r="CE38" s="15">
        <v>4</v>
      </c>
      <c r="CF38" s="17">
        <f t="shared" si="17"/>
        <v>7</v>
      </c>
      <c r="CG38" s="144">
        <f t="shared" si="18"/>
        <v>3.5</v>
      </c>
      <c r="CH38" s="15">
        <v>2</v>
      </c>
      <c r="CI38" s="15">
        <v>2</v>
      </c>
      <c r="CJ38" s="17">
        <f t="shared" si="19"/>
        <v>4</v>
      </c>
      <c r="CK38" s="144">
        <f t="shared" si="20"/>
        <v>2</v>
      </c>
      <c r="CL38" s="15">
        <v>3</v>
      </c>
      <c r="CM38" s="15">
        <v>3</v>
      </c>
      <c r="CN38" s="17">
        <f t="shared" si="21"/>
        <v>6</v>
      </c>
      <c r="CO38" s="153">
        <f t="shared" si="22"/>
        <v>3</v>
      </c>
      <c r="CP38" s="15">
        <v>3</v>
      </c>
      <c r="CQ38" s="15">
        <v>2</v>
      </c>
      <c r="CR38" s="15">
        <v>3</v>
      </c>
      <c r="CS38" s="17">
        <f t="shared" si="23"/>
        <v>8</v>
      </c>
      <c r="CT38" s="144">
        <f t="shared" si="24"/>
        <v>2.6666666666666665</v>
      </c>
      <c r="CU38" s="15">
        <v>3</v>
      </c>
      <c r="CV38" s="15">
        <v>3</v>
      </c>
      <c r="CW38" s="15">
        <v>3</v>
      </c>
      <c r="CX38" s="15">
        <v>3</v>
      </c>
      <c r="CY38" s="15">
        <v>3</v>
      </c>
      <c r="CZ38" s="15">
        <v>3</v>
      </c>
      <c r="DA38" s="15">
        <v>3</v>
      </c>
      <c r="DB38" s="15">
        <v>3</v>
      </c>
      <c r="DC38" s="17">
        <f t="shared" si="25"/>
        <v>24</v>
      </c>
      <c r="DD38" s="144">
        <f t="shared" si="1"/>
        <v>3</v>
      </c>
      <c r="DE38" s="15">
        <v>3</v>
      </c>
      <c r="DF38" s="15">
        <v>3</v>
      </c>
      <c r="DG38" s="15">
        <v>3</v>
      </c>
      <c r="DH38" s="15">
        <v>3</v>
      </c>
      <c r="DI38" s="15">
        <v>3</v>
      </c>
      <c r="DJ38" s="15">
        <v>3</v>
      </c>
      <c r="DK38" s="15">
        <v>3</v>
      </c>
      <c r="DL38" s="15">
        <v>3</v>
      </c>
      <c r="DM38" s="17">
        <f t="shared" si="26"/>
        <v>24</v>
      </c>
      <c r="DN38" s="144">
        <f t="shared" si="27"/>
        <v>3</v>
      </c>
      <c r="DO38" s="15">
        <v>3</v>
      </c>
      <c r="DP38" s="15">
        <v>3</v>
      </c>
      <c r="DQ38" s="15">
        <v>3</v>
      </c>
      <c r="DR38" s="15">
        <v>3</v>
      </c>
      <c r="DS38" s="15">
        <v>3</v>
      </c>
      <c r="DT38" s="15">
        <v>3</v>
      </c>
      <c r="DU38" s="17">
        <f t="shared" si="28"/>
        <v>18</v>
      </c>
      <c r="DV38" s="144">
        <f t="shared" si="29"/>
        <v>3</v>
      </c>
      <c r="DW38" s="15">
        <v>3</v>
      </c>
      <c r="DX38" s="15">
        <v>3</v>
      </c>
      <c r="DY38" s="15">
        <v>3</v>
      </c>
      <c r="DZ38" s="15">
        <v>3</v>
      </c>
      <c r="EA38" s="15">
        <v>3</v>
      </c>
      <c r="EB38" s="15">
        <v>3</v>
      </c>
      <c r="EC38" s="17">
        <f t="shared" si="30"/>
        <v>18</v>
      </c>
      <c r="ED38" s="144">
        <f t="shared" si="31"/>
        <v>3</v>
      </c>
      <c r="EE38" s="15">
        <v>3</v>
      </c>
      <c r="EF38" s="15">
        <v>3</v>
      </c>
      <c r="EG38" s="15">
        <v>3</v>
      </c>
      <c r="EH38" s="15">
        <v>3</v>
      </c>
      <c r="EI38" s="15">
        <v>3</v>
      </c>
      <c r="EJ38" s="15">
        <v>3</v>
      </c>
      <c r="EK38" s="15">
        <f t="shared" si="45"/>
        <v>18</v>
      </c>
      <c r="EL38" s="148">
        <f t="shared" si="32"/>
        <v>3</v>
      </c>
      <c r="EM38" s="15">
        <v>3</v>
      </c>
      <c r="EN38" s="15">
        <v>3</v>
      </c>
      <c r="EO38" s="15">
        <v>3</v>
      </c>
      <c r="EP38" s="15">
        <v>3</v>
      </c>
      <c r="EQ38" s="15">
        <v>3</v>
      </c>
      <c r="ER38" s="17">
        <f t="shared" si="33"/>
        <v>15</v>
      </c>
      <c r="ES38" s="144">
        <f t="shared" si="34"/>
        <v>3</v>
      </c>
      <c r="ET38" s="15">
        <v>3</v>
      </c>
      <c r="EU38" s="15">
        <v>3</v>
      </c>
      <c r="EV38" s="15">
        <v>3</v>
      </c>
      <c r="EW38" s="15">
        <v>3</v>
      </c>
      <c r="EX38" s="15">
        <v>3</v>
      </c>
      <c r="EY38" s="17">
        <f t="shared" si="35"/>
        <v>15</v>
      </c>
      <c r="EZ38" s="144">
        <f t="shared" si="36"/>
        <v>3</v>
      </c>
      <c r="FA38" s="15">
        <v>3</v>
      </c>
      <c r="FB38" s="15">
        <v>3</v>
      </c>
      <c r="FC38" s="15">
        <v>3</v>
      </c>
      <c r="FD38" s="15">
        <v>3</v>
      </c>
      <c r="FE38" s="15">
        <v>3</v>
      </c>
      <c r="FF38" s="15">
        <v>3</v>
      </c>
      <c r="FG38" s="17">
        <f t="shared" si="37"/>
        <v>18</v>
      </c>
      <c r="FH38" s="153">
        <f t="shared" si="38"/>
        <v>3</v>
      </c>
      <c r="FI38" s="15">
        <v>3</v>
      </c>
      <c r="FJ38" s="15">
        <v>3</v>
      </c>
      <c r="FK38" s="15">
        <v>3</v>
      </c>
      <c r="FL38" s="15">
        <v>3</v>
      </c>
      <c r="FM38" s="15">
        <v>3</v>
      </c>
      <c r="FN38" s="17">
        <f t="shared" si="39"/>
        <v>15</v>
      </c>
      <c r="FO38" s="144">
        <f t="shared" si="40"/>
        <v>3</v>
      </c>
      <c r="FP38" s="15">
        <v>2</v>
      </c>
      <c r="FQ38" s="15">
        <v>3</v>
      </c>
      <c r="FR38" s="15">
        <v>3</v>
      </c>
      <c r="FS38" s="15">
        <v>3</v>
      </c>
      <c r="FT38" s="15">
        <v>3</v>
      </c>
      <c r="FU38" s="15">
        <v>3</v>
      </c>
      <c r="FV38" s="17">
        <f t="shared" si="41"/>
        <v>17</v>
      </c>
      <c r="FW38" s="144">
        <f t="shared" si="42"/>
        <v>2.8333333333333335</v>
      </c>
      <c r="FX38" s="15">
        <v>3</v>
      </c>
      <c r="FY38" s="15">
        <v>3</v>
      </c>
      <c r="FZ38" s="15">
        <v>3</v>
      </c>
      <c r="GA38" s="15">
        <v>3</v>
      </c>
      <c r="GB38" s="15">
        <v>3</v>
      </c>
      <c r="GC38" s="15">
        <v>3</v>
      </c>
      <c r="GD38" s="17">
        <f t="shared" si="43"/>
        <v>18</v>
      </c>
      <c r="GE38" s="144">
        <f t="shared" si="44"/>
        <v>3</v>
      </c>
      <c r="GF38" s="15" t="s">
        <v>415</v>
      </c>
      <c r="GG38" s="15" t="s">
        <v>274</v>
      </c>
      <c r="GH38" s="15" t="s">
        <v>416</v>
      </c>
      <c r="GI38" s="15" t="s">
        <v>417</v>
      </c>
      <c r="GJ38" s="15" t="s">
        <v>418</v>
      </c>
      <c r="GK38" s="15" t="s">
        <v>419</v>
      </c>
      <c r="GL38" s="15" t="s">
        <v>420</v>
      </c>
      <c r="GM38" s="15" t="s">
        <v>274</v>
      </c>
    </row>
    <row r="39" spans="1:195" s="15" customFormat="1" ht="15.75" customHeight="1" x14ac:dyDescent="0.35">
      <c r="A39" s="34">
        <v>37</v>
      </c>
      <c r="B39" s="15" t="s">
        <v>421</v>
      </c>
      <c r="C39" s="15">
        <v>81276133143</v>
      </c>
      <c r="D39" s="15" t="s">
        <v>368</v>
      </c>
      <c r="E39" s="15" t="s">
        <v>410</v>
      </c>
      <c r="F39" s="15">
        <v>52</v>
      </c>
      <c r="G39" s="15">
        <v>6</v>
      </c>
      <c r="H39" s="15" t="s">
        <v>413</v>
      </c>
      <c r="I39" s="15" t="s">
        <v>172</v>
      </c>
      <c r="J39" s="129">
        <v>9500000</v>
      </c>
      <c r="K39" s="19">
        <v>5000000</v>
      </c>
      <c r="L39" s="15" t="s">
        <v>422</v>
      </c>
      <c r="M39" s="15" t="s">
        <v>147</v>
      </c>
      <c r="N39" s="15">
        <v>950</v>
      </c>
      <c r="O39" s="15" t="s">
        <v>423</v>
      </c>
      <c r="P39" s="15">
        <v>15</v>
      </c>
      <c r="Q39" s="15" t="s">
        <v>389</v>
      </c>
      <c r="R39" s="15">
        <v>3</v>
      </c>
      <c r="S39" s="15">
        <v>3</v>
      </c>
      <c r="T39" s="15">
        <v>3</v>
      </c>
      <c r="U39" s="15">
        <v>3</v>
      </c>
      <c r="V39" s="15">
        <v>3</v>
      </c>
      <c r="W39" s="15">
        <v>3</v>
      </c>
      <c r="X39" s="15">
        <v>3</v>
      </c>
      <c r="Y39" s="15">
        <v>3</v>
      </c>
      <c r="Z39" s="15">
        <v>3</v>
      </c>
      <c r="AA39" s="15">
        <v>3</v>
      </c>
      <c r="AB39" s="17">
        <f t="shared" si="2"/>
        <v>30</v>
      </c>
      <c r="AC39" s="154">
        <f t="shared" si="3"/>
        <v>3</v>
      </c>
      <c r="AD39" s="15">
        <v>3</v>
      </c>
      <c r="AE39" s="15">
        <v>3</v>
      </c>
      <c r="AF39" s="15">
        <v>3</v>
      </c>
      <c r="AG39" s="15">
        <v>3</v>
      </c>
      <c r="AH39" s="15">
        <v>3</v>
      </c>
      <c r="AI39" s="15">
        <v>3</v>
      </c>
      <c r="AJ39" s="15">
        <v>3</v>
      </c>
      <c r="AK39" s="15">
        <v>3</v>
      </c>
      <c r="AL39" s="15">
        <v>3</v>
      </c>
      <c r="AM39" s="15">
        <f t="shared" si="4"/>
        <v>27</v>
      </c>
      <c r="AN39" s="170">
        <f t="shared" si="5"/>
        <v>3</v>
      </c>
      <c r="AO39" s="15">
        <v>3</v>
      </c>
      <c r="AP39" s="15">
        <v>3</v>
      </c>
      <c r="AQ39" s="15">
        <v>3</v>
      </c>
      <c r="AR39" s="15">
        <v>3</v>
      </c>
      <c r="AS39" s="15">
        <v>3</v>
      </c>
      <c r="AT39" s="15">
        <v>3</v>
      </c>
      <c r="AU39" s="15">
        <v>3</v>
      </c>
      <c r="AV39" s="15">
        <v>3</v>
      </c>
      <c r="AW39" s="15">
        <v>3</v>
      </c>
      <c r="AX39" s="15">
        <v>3</v>
      </c>
      <c r="AY39" s="17">
        <f t="shared" si="6"/>
        <v>30</v>
      </c>
      <c r="AZ39" s="144">
        <f t="shared" si="7"/>
        <v>3</v>
      </c>
      <c r="BA39" s="15">
        <v>3</v>
      </c>
      <c r="BB39" s="15">
        <v>3</v>
      </c>
      <c r="BC39" s="15">
        <v>3</v>
      </c>
      <c r="BD39" s="15">
        <v>3</v>
      </c>
      <c r="BE39" s="15">
        <v>3</v>
      </c>
      <c r="BF39" s="15">
        <v>3</v>
      </c>
      <c r="BG39" s="15">
        <v>3</v>
      </c>
      <c r="BH39" s="15">
        <v>3</v>
      </c>
      <c r="BI39" s="15">
        <v>3</v>
      </c>
      <c r="BJ39" s="17">
        <f t="shared" si="8"/>
        <v>27</v>
      </c>
      <c r="BK39" s="144">
        <f t="shared" si="9"/>
        <v>3</v>
      </c>
      <c r="BL39" s="15">
        <v>3</v>
      </c>
      <c r="BM39" s="15">
        <v>3</v>
      </c>
      <c r="BN39" s="15">
        <v>3</v>
      </c>
      <c r="BO39" s="17">
        <f t="shared" si="10"/>
        <v>9</v>
      </c>
      <c r="BP39" s="153">
        <f t="shared" si="11"/>
        <v>3</v>
      </c>
      <c r="BQ39" s="15">
        <v>3</v>
      </c>
      <c r="BR39" s="15">
        <v>3</v>
      </c>
      <c r="BS39" s="15">
        <v>3</v>
      </c>
      <c r="BT39" s="116">
        <f t="shared" si="12"/>
        <v>9</v>
      </c>
      <c r="BU39" s="144">
        <f t="shared" si="13"/>
        <v>3</v>
      </c>
      <c r="BV39" s="15">
        <v>3</v>
      </c>
      <c r="BW39" s="15">
        <v>3</v>
      </c>
      <c r="BX39" s="17">
        <f t="shared" si="0"/>
        <v>6</v>
      </c>
      <c r="BY39" s="169">
        <f t="shared" si="14"/>
        <v>3</v>
      </c>
      <c r="BZ39" s="15">
        <v>4</v>
      </c>
      <c r="CA39" s="15">
        <v>4</v>
      </c>
      <c r="CB39" s="17">
        <f t="shared" si="15"/>
        <v>8</v>
      </c>
      <c r="CC39" s="144">
        <f t="shared" si="16"/>
        <v>4</v>
      </c>
      <c r="CD39" s="15">
        <v>3</v>
      </c>
      <c r="CE39" s="15">
        <v>3</v>
      </c>
      <c r="CF39" s="17">
        <f t="shared" si="17"/>
        <v>6</v>
      </c>
      <c r="CG39" s="144">
        <f t="shared" si="18"/>
        <v>3</v>
      </c>
      <c r="CH39" s="15">
        <v>2</v>
      </c>
      <c r="CI39" s="15">
        <v>2</v>
      </c>
      <c r="CJ39" s="17">
        <f t="shared" si="19"/>
        <v>4</v>
      </c>
      <c r="CK39" s="144">
        <f t="shared" si="20"/>
        <v>2</v>
      </c>
      <c r="CL39" s="15">
        <v>3</v>
      </c>
      <c r="CM39" s="15">
        <v>3</v>
      </c>
      <c r="CN39" s="17">
        <f t="shared" si="21"/>
        <v>6</v>
      </c>
      <c r="CO39" s="153">
        <f t="shared" si="22"/>
        <v>3</v>
      </c>
      <c r="CP39" s="15">
        <v>3</v>
      </c>
      <c r="CQ39" s="15">
        <v>3</v>
      </c>
      <c r="CR39" s="15">
        <v>3</v>
      </c>
      <c r="CS39" s="17">
        <f t="shared" si="23"/>
        <v>9</v>
      </c>
      <c r="CT39" s="144">
        <f t="shared" si="24"/>
        <v>3</v>
      </c>
      <c r="CU39" s="15">
        <v>3</v>
      </c>
      <c r="CV39" s="15">
        <v>3</v>
      </c>
      <c r="CW39" s="15">
        <v>3</v>
      </c>
      <c r="CX39" s="15">
        <v>3</v>
      </c>
      <c r="CY39" s="15">
        <v>3</v>
      </c>
      <c r="CZ39" s="15">
        <v>3</v>
      </c>
      <c r="DA39" s="15">
        <v>3</v>
      </c>
      <c r="DB39" s="15">
        <v>3</v>
      </c>
      <c r="DC39" s="17">
        <f t="shared" si="25"/>
        <v>24</v>
      </c>
      <c r="DD39" s="144">
        <f t="shared" si="1"/>
        <v>3</v>
      </c>
      <c r="DE39" s="15">
        <v>3</v>
      </c>
      <c r="DF39" s="15">
        <v>3</v>
      </c>
      <c r="DG39" s="15">
        <v>3</v>
      </c>
      <c r="DH39" s="15">
        <v>3</v>
      </c>
      <c r="DI39" s="15">
        <v>3</v>
      </c>
      <c r="DJ39" s="15">
        <v>3</v>
      </c>
      <c r="DK39" s="15">
        <v>3</v>
      </c>
      <c r="DL39" s="15">
        <v>3</v>
      </c>
      <c r="DM39" s="17">
        <f t="shared" si="26"/>
        <v>24</v>
      </c>
      <c r="DN39" s="144">
        <f t="shared" si="27"/>
        <v>3</v>
      </c>
      <c r="DO39" s="15">
        <v>3</v>
      </c>
      <c r="DP39" s="15">
        <v>3</v>
      </c>
      <c r="DQ39" s="15">
        <v>3</v>
      </c>
      <c r="DR39" s="15">
        <v>3</v>
      </c>
      <c r="DS39" s="15">
        <v>3</v>
      </c>
      <c r="DT39" s="15">
        <v>3</v>
      </c>
      <c r="DU39" s="17">
        <f t="shared" si="28"/>
        <v>18</v>
      </c>
      <c r="DV39" s="144">
        <f t="shared" si="29"/>
        <v>3</v>
      </c>
      <c r="DW39" s="15">
        <v>3</v>
      </c>
      <c r="DX39" s="15">
        <v>3</v>
      </c>
      <c r="DY39" s="15">
        <v>3</v>
      </c>
      <c r="DZ39" s="15">
        <v>3</v>
      </c>
      <c r="EA39" s="15">
        <v>3</v>
      </c>
      <c r="EB39" s="15">
        <v>3</v>
      </c>
      <c r="EC39" s="17">
        <f t="shared" si="30"/>
        <v>18</v>
      </c>
      <c r="ED39" s="144">
        <f t="shared" si="31"/>
        <v>3</v>
      </c>
      <c r="EE39" s="15">
        <v>3</v>
      </c>
      <c r="EF39" s="15">
        <v>3</v>
      </c>
      <c r="EG39" s="15">
        <v>3</v>
      </c>
      <c r="EH39" s="15">
        <v>3</v>
      </c>
      <c r="EI39" s="15">
        <v>3</v>
      </c>
      <c r="EJ39" s="15">
        <v>3</v>
      </c>
      <c r="EK39" s="15">
        <f t="shared" si="45"/>
        <v>18</v>
      </c>
      <c r="EL39" s="148">
        <f t="shared" si="32"/>
        <v>3</v>
      </c>
      <c r="EM39" s="15">
        <v>3</v>
      </c>
      <c r="EN39" s="15">
        <v>3</v>
      </c>
      <c r="EO39" s="15">
        <v>3</v>
      </c>
      <c r="EP39" s="15">
        <v>3</v>
      </c>
      <c r="EQ39" s="15">
        <v>3</v>
      </c>
      <c r="ER39" s="17">
        <f t="shared" si="33"/>
        <v>15</v>
      </c>
      <c r="ES39" s="144">
        <f t="shared" si="34"/>
        <v>3</v>
      </c>
      <c r="ET39" s="15">
        <v>3</v>
      </c>
      <c r="EU39" s="15">
        <v>3</v>
      </c>
      <c r="EV39" s="15">
        <v>3</v>
      </c>
      <c r="EW39" s="15">
        <v>3</v>
      </c>
      <c r="EX39" s="15">
        <v>3</v>
      </c>
      <c r="EY39" s="17">
        <f t="shared" si="35"/>
        <v>15</v>
      </c>
      <c r="EZ39" s="144">
        <f t="shared" si="36"/>
        <v>3</v>
      </c>
      <c r="FA39" s="15">
        <v>3</v>
      </c>
      <c r="FB39" s="15">
        <v>3</v>
      </c>
      <c r="FC39" s="15">
        <v>3</v>
      </c>
      <c r="FD39" s="15">
        <v>3</v>
      </c>
      <c r="FE39" s="15">
        <v>3</v>
      </c>
      <c r="FF39" s="15">
        <v>3</v>
      </c>
      <c r="FG39" s="17">
        <f t="shared" si="37"/>
        <v>18</v>
      </c>
      <c r="FH39" s="153">
        <f t="shared" si="38"/>
        <v>3</v>
      </c>
      <c r="FI39" s="15">
        <v>3</v>
      </c>
      <c r="FJ39" s="15">
        <v>3</v>
      </c>
      <c r="FK39" s="15">
        <v>3</v>
      </c>
      <c r="FL39" s="15">
        <v>3</v>
      </c>
      <c r="FM39" s="15">
        <v>3</v>
      </c>
      <c r="FN39" s="17">
        <f t="shared" si="39"/>
        <v>15</v>
      </c>
      <c r="FO39" s="144">
        <f t="shared" si="40"/>
        <v>3</v>
      </c>
      <c r="FP39" s="15">
        <v>2</v>
      </c>
      <c r="FQ39" s="15">
        <v>3</v>
      </c>
      <c r="FR39" s="15">
        <v>3</v>
      </c>
      <c r="FS39" s="15">
        <v>3</v>
      </c>
      <c r="FT39" s="15">
        <v>3</v>
      </c>
      <c r="FU39" s="15">
        <v>3</v>
      </c>
      <c r="FV39" s="17">
        <f t="shared" si="41"/>
        <v>17</v>
      </c>
      <c r="FW39" s="144">
        <f t="shared" si="42"/>
        <v>2.8333333333333335</v>
      </c>
      <c r="FX39" s="15">
        <v>3</v>
      </c>
      <c r="FY39" s="15">
        <v>3</v>
      </c>
      <c r="FZ39" s="15">
        <v>3</v>
      </c>
      <c r="GA39" s="15">
        <v>3</v>
      </c>
      <c r="GB39" s="15">
        <v>3</v>
      </c>
      <c r="GC39" s="15">
        <v>3</v>
      </c>
      <c r="GD39" s="17">
        <f t="shared" si="43"/>
        <v>18</v>
      </c>
      <c r="GE39" s="144">
        <f t="shared" si="44"/>
        <v>3</v>
      </c>
      <c r="GF39" s="15" t="s">
        <v>424</v>
      </c>
      <c r="GG39" s="15" t="s">
        <v>274</v>
      </c>
      <c r="GH39" s="15" t="s">
        <v>425</v>
      </c>
      <c r="GI39" s="15" t="s">
        <v>426</v>
      </c>
      <c r="GJ39" s="15" t="s">
        <v>427</v>
      </c>
      <c r="GK39" s="15" t="s">
        <v>407</v>
      </c>
      <c r="GL39" s="15" t="s">
        <v>428</v>
      </c>
      <c r="GM39" s="15" t="s">
        <v>274</v>
      </c>
    </row>
    <row r="40" spans="1:195" s="21" customFormat="1" ht="15.75" customHeight="1" x14ac:dyDescent="0.35">
      <c r="A40" s="90">
        <v>38</v>
      </c>
      <c r="B40" s="21" t="s">
        <v>429</v>
      </c>
      <c r="C40" s="21">
        <v>82283191305</v>
      </c>
      <c r="D40" s="21" t="s">
        <v>353</v>
      </c>
      <c r="E40" s="21" t="s">
        <v>430</v>
      </c>
      <c r="F40" s="21">
        <v>65</v>
      </c>
      <c r="G40" s="21">
        <v>4</v>
      </c>
      <c r="H40" s="21" t="s">
        <v>157</v>
      </c>
      <c r="I40" s="21" t="s">
        <v>172</v>
      </c>
      <c r="J40" s="137">
        <v>5000000</v>
      </c>
      <c r="K40" s="22">
        <v>4700000</v>
      </c>
      <c r="L40" s="21" t="s">
        <v>318</v>
      </c>
      <c r="M40" s="21" t="s">
        <v>147</v>
      </c>
      <c r="N40" s="21">
        <v>54</v>
      </c>
      <c r="O40" s="21" t="s">
        <v>431</v>
      </c>
      <c r="P40" s="21">
        <v>15</v>
      </c>
      <c r="Q40" s="21" t="s">
        <v>432</v>
      </c>
      <c r="R40" s="21">
        <v>3</v>
      </c>
      <c r="S40" s="21">
        <v>3</v>
      </c>
      <c r="T40" s="21">
        <v>3</v>
      </c>
      <c r="U40" s="21">
        <v>3</v>
      </c>
      <c r="V40" s="21">
        <v>3</v>
      </c>
      <c r="W40" s="21">
        <v>3</v>
      </c>
      <c r="X40" s="21">
        <v>3</v>
      </c>
      <c r="Y40" s="21">
        <v>3</v>
      </c>
      <c r="Z40" s="21">
        <v>3</v>
      </c>
      <c r="AA40" s="21">
        <v>3</v>
      </c>
      <c r="AB40" s="17">
        <f t="shared" si="2"/>
        <v>30</v>
      </c>
      <c r="AC40" s="154">
        <f t="shared" si="3"/>
        <v>3</v>
      </c>
      <c r="AD40" s="21">
        <v>3</v>
      </c>
      <c r="AE40" s="21">
        <v>4</v>
      </c>
      <c r="AF40" s="21">
        <v>3</v>
      </c>
      <c r="AG40" s="21">
        <v>4</v>
      </c>
      <c r="AH40" s="21">
        <v>3</v>
      </c>
      <c r="AI40" s="21">
        <v>3</v>
      </c>
      <c r="AJ40" s="21">
        <v>3</v>
      </c>
      <c r="AK40" s="21">
        <v>3</v>
      </c>
      <c r="AL40" s="21">
        <v>3</v>
      </c>
      <c r="AM40" s="15">
        <f t="shared" si="4"/>
        <v>29</v>
      </c>
      <c r="AN40" s="170">
        <f t="shared" si="5"/>
        <v>3.2222222222222223</v>
      </c>
      <c r="AO40" s="21">
        <v>3</v>
      </c>
      <c r="AP40" s="21">
        <v>3</v>
      </c>
      <c r="AQ40" s="21">
        <v>3</v>
      </c>
      <c r="AR40" s="21">
        <v>3</v>
      </c>
      <c r="AS40" s="21">
        <v>3</v>
      </c>
      <c r="AT40" s="21">
        <v>3</v>
      </c>
      <c r="AU40" s="21">
        <v>4</v>
      </c>
      <c r="AV40" s="21">
        <v>3</v>
      </c>
      <c r="AW40" s="21">
        <v>3</v>
      </c>
      <c r="AX40" s="21">
        <v>4</v>
      </c>
      <c r="AY40" s="17">
        <f t="shared" si="6"/>
        <v>32</v>
      </c>
      <c r="AZ40" s="144">
        <f t="shared" si="7"/>
        <v>3.2</v>
      </c>
      <c r="BA40" s="21">
        <v>3</v>
      </c>
      <c r="BB40" s="21">
        <v>4</v>
      </c>
      <c r="BC40" s="21">
        <v>3</v>
      </c>
      <c r="BD40" s="21">
        <v>3</v>
      </c>
      <c r="BE40" s="21">
        <v>3</v>
      </c>
      <c r="BF40" s="21">
        <v>3</v>
      </c>
      <c r="BG40" s="21">
        <v>4</v>
      </c>
      <c r="BH40" s="21">
        <v>3</v>
      </c>
      <c r="BI40" s="21">
        <v>3</v>
      </c>
      <c r="BJ40" s="17">
        <f>SUM(BA40:BI40)</f>
        <v>29</v>
      </c>
      <c r="BK40" s="144">
        <f>BJ40/9</f>
        <v>3.2222222222222223</v>
      </c>
      <c r="BL40" s="21">
        <v>3</v>
      </c>
      <c r="BM40" s="21">
        <v>4</v>
      </c>
      <c r="BN40" s="21">
        <v>3</v>
      </c>
      <c r="BO40" s="17">
        <f>SUM(BL40:BN40)</f>
        <v>10</v>
      </c>
      <c r="BP40" s="153">
        <f t="shared" si="11"/>
        <v>3.3333333333333335</v>
      </c>
      <c r="BQ40" s="21">
        <v>3</v>
      </c>
      <c r="BR40" s="21">
        <v>4</v>
      </c>
      <c r="BS40" s="21">
        <v>3</v>
      </c>
      <c r="BT40" s="116">
        <f t="shared" si="12"/>
        <v>10</v>
      </c>
      <c r="BU40" s="144">
        <f t="shared" si="13"/>
        <v>3.3333333333333335</v>
      </c>
      <c r="BV40" s="21">
        <v>4</v>
      </c>
      <c r="BW40" s="21">
        <v>3</v>
      </c>
      <c r="BX40" s="17">
        <f t="shared" si="0"/>
        <v>7</v>
      </c>
      <c r="BY40" s="169">
        <f t="shared" si="14"/>
        <v>3.5</v>
      </c>
      <c r="BZ40" s="21">
        <v>3</v>
      </c>
      <c r="CA40" s="21">
        <v>3</v>
      </c>
      <c r="CB40" s="17">
        <f t="shared" si="15"/>
        <v>6</v>
      </c>
      <c r="CC40" s="144">
        <f t="shared" si="16"/>
        <v>3</v>
      </c>
      <c r="CD40" s="21">
        <v>3</v>
      </c>
      <c r="CE40" s="21">
        <v>3</v>
      </c>
      <c r="CF40" s="17">
        <f t="shared" si="17"/>
        <v>6</v>
      </c>
      <c r="CG40" s="144">
        <f t="shared" si="18"/>
        <v>3</v>
      </c>
      <c r="CH40" s="21">
        <v>3</v>
      </c>
      <c r="CI40" s="21">
        <v>4</v>
      </c>
      <c r="CJ40" s="17">
        <f t="shared" si="19"/>
        <v>7</v>
      </c>
      <c r="CK40" s="144">
        <f t="shared" si="20"/>
        <v>3.5</v>
      </c>
      <c r="CL40" s="21">
        <v>4</v>
      </c>
      <c r="CM40" s="21">
        <v>4</v>
      </c>
      <c r="CN40" s="17">
        <f t="shared" si="21"/>
        <v>8</v>
      </c>
      <c r="CO40" s="153">
        <f t="shared" si="22"/>
        <v>4</v>
      </c>
      <c r="CP40" s="21">
        <v>4</v>
      </c>
      <c r="CQ40" s="21">
        <v>3</v>
      </c>
      <c r="CR40" s="21">
        <v>3</v>
      </c>
      <c r="CS40" s="17">
        <f t="shared" si="23"/>
        <v>10</v>
      </c>
      <c r="CT40" s="144">
        <f t="shared" si="24"/>
        <v>3.3333333333333335</v>
      </c>
      <c r="CU40" s="21">
        <v>3</v>
      </c>
      <c r="CV40" s="21">
        <v>3</v>
      </c>
      <c r="CW40" s="21">
        <v>4</v>
      </c>
      <c r="CX40" s="21">
        <v>3</v>
      </c>
      <c r="CY40" s="21">
        <v>3</v>
      </c>
      <c r="CZ40" s="21">
        <v>4</v>
      </c>
      <c r="DA40" s="21">
        <v>3</v>
      </c>
      <c r="DB40" s="21">
        <v>4</v>
      </c>
      <c r="DC40" s="17">
        <f t="shared" si="25"/>
        <v>27</v>
      </c>
      <c r="DD40" s="144">
        <f t="shared" si="1"/>
        <v>3.375</v>
      </c>
      <c r="DE40" s="21">
        <v>4</v>
      </c>
      <c r="DF40" s="21">
        <v>3</v>
      </c>
      <c r="DG40" s="21">
        <v>4</v>
      </c>
      <c r="DH40" s="21">
        <v>3</v>
      </c>
      <c r="DI40" s="21">
        <v>3</v>
      </c>
      <c r="DJ40" s="21">
        <v>3</v>
      </c>
      <c r="DK40" s="21">
        <v>3</v>
      </c>
      <c r="DL40" s="21">
        <v>3</v>
      </c>
      <c r="DM40" s="17">
        <f t="shared" si="26"/>
        <v>26</v>
      </c>
      <c r="DN40" s="144">
        <f t="shared" si="27"/>
        <v>3.25</v>
      </c>
      <c r="DO40" s="21">
        <v>3</v>
      </c>
      <c r="DP40" s="21">
        <v>3</v>
      </c>
      <c r="DQ40" s="21">
        <v>3</v>
      </c>
      <c r="DR40" s="21">
        <v>3</v>
      </c>
      <c r="DS40" s="21">
        <v>3</v>
      </c>
      <c r="DT40" s="21">
        <v>3</v>
      </c>
      <c r="DU40" s="17">
        <f t="shared" si="28"/>
        <v>18</v>
      </c>
      <c r="DV40" s="144">
        <f t="shared" si="29"/>
        <v>3</v>
      </c>
      <c r="DW40" s="21">
        <v>3</v>
      </c>
      <c r="DX40" s="21">
        <v>3</v>
      </c>
      <c r="DY40" s="21">
        <v>3</v>
      </c>
      <c r="DZ40" s="21">
        <v>3</v>
      </c>
      <c r="EA40" s="21">
        <v>3</v>
      </c>
      <c r="EB40" s="21">
        <v>3</v>
      </c>
      <c r="EC40" s="17">
        <f t="shared" si="30"/>
        <v>18</v>
      </c>
      <c r="ED40" s="144">
        <f t="shared" si="31"/>
        <v>3</v>
      </c>
      <c r="EE40" s="21">
        <v>3</v>
      </c>
      <c r="EF40" s="21">
        <v>3</v>
      </c>
      <c r="EG40" s="21">
        <v>3</v>
      </c>
      <c r="EH40" s="21">
        <v>3</v>
      </c>
      <c r="EI40" s="21">
        <v>3</v>
      </c>
      <c r="EJ40" s="21">
        <v>3</v>
      </c>
      <c r="EK40" s="15">
        <f t="shared" si="45"/>
        <v>18</v>
      </c>
      <c r="EL40" s="148">
        <f t="shared" si="32"/>
        <v>3</v>
      </c>
      <c r="EM40" s="21">
        <v>4</v>
      </c>
      <c r="EN40" s="21">
        <v>3</v>
      </c>
      <c r="EO40" s="21">
        <v>3</v>
      </c>
      <c r="EP40" s="21">
        <v>3</v>
      </c>
      <c r="EQ40" s="21">
        <v>3</v>
      </c>
      <c r="ER40" s="17">
        <f t="shared" si="33"/>
        <v>16</v>
      </c>
      <c r="ES40" s="144">
        <f t="shared" si="34"/>
        <v>3.2</v>
      </c>
      <c r="ET40" s="21">
        <v>3</v>
      </c>
      <c r="EU40" s="21">
        <v>3</v>
      </c>
      <c r="EV40" s="21">
        <v>3</v>
      </c>
      <c r="EW40" s="21">
        <v>3</v>
      </c>
      <c r="EX40" s="21">
        <v>3</v>
      </c>
      <c r="EY40" s="17">
        <f t="shared" si="35"/>
        <v>15</v>
      </c>
      <c r="EZ40" s="144">
        <f t="shared" si="36"/>
        <v>3</v>
      </c>
      <c r="FA40" s="21">
        <v>3</v>
      </c>
      <c r="FB40" s="21">
        <v>3</v>
      </c>
      <c r="FC40" s="21">
        <v>3</v>
      </c>
      <c r="FD40" s="21">
        <v>3</v>
      </c>
      <c r="FE40" s="21">
        <v>3</v>
      </c>
      <c r="FF40" s="21">
        <v>3</v>
      </c>
      <c r="FG40" s="17">
        <f t="shared" si="37"/>
        <v>18</v>
      </c>
      <c r="FH40" s="153">
        <f t="shared" si="38"/>
        <v>3</v>
      </c>
      <c r="FI40" s="21">
        <v>3</v>
      </c>
      <c r="FJ40" s="21">
        <v>3</v>
      </c>
      <c r="FK40" s="21">
        <v>3</v>
      </c>
      <c r="FL40" s="21">
        <v>3</v>
      </c>
      <c r="FM40" s="21">
        <v>3</v>
      </c>
      <c r="FN40" s="17">
        <f t="shared" si="39"/>
        <v>15</v>
      </c>
      <c r="FO40" s="144">
        <f t="shared" si="40"/>
        <v>3</v>
      </c>
      <c r="FP40" s="21">
        <v>3</v>
      </c>
      <c r="FQ40" s="21">
        <v>3</v>
      </c>
      <c r="FR40" s="21">
        <v>3</v>
      </c>
      <c r="FS40" s="21">
        <v>3</v>
      </c>
      <c r="FT40" s="21">
        <v>4</v>
      </c>
      <c r="FU40" s="21">
        <v>3</v>
      </c>
      <c r="FV40" s="17">
        <f t="shared" si="41"/>
        <v>19</v>
      </c>
      <c r="FW40" s="144">
        <f t="shared" si="42"/>
        <v>3.1666666666666665</v>
      </c>
      <c r="FX40" s="21">
        <v>3</v>
      </c>
      <c r="FY40" s="21">
        <v>3</v>
      </c>
      <c r="FZ40" s="21">
        <v>3</v>
      </c>
      <c r="GA40" s="21">
        <v>3</v>
      </c>
      <c r="GB40" s="21">
        <v>3</v>
      </c>
      <c r="GC40" s="21">
        <v>3</v>
      </c>
      <c r="GD40" s="17">
        <f t="shared" si="43"/>
        <v>18</v>
      </c>
      <c r="GE40" s="144">
        <f t="shared" si="44"/>
        <v>3</v>
      </c>
      <c r="GF40" s="21" t="s">
        <v>433</v>
      </c>
      <c r="GG40" s="21" t="s">
        <v>434</v>
      </c>
      <c r="GH40" s="21" t="s">
        <v>435</v>
      </c>
      <c r="GI40" s="21" t="s">
        <v>436</v>
      </c>
      <c r="GJ40" s="21" t="s">
        <v>437</v>
      </c>
      <c r="GK40" s="21" t="s">
        <v>438</v>
      </c>
      <c r="GL40" s="21" t="s">
        <v>439</v>
      </c>
      <c r="GM40" s="21" t="s">
        <v>440</v>
      </c>
    </row>
    <row r="41" spans="1:195" s="25" customFormat="1" ht="15.75" customHeight="1" x14ac:dyDescent="0.35">
      <c r="A41" s="91">
        <v>39</v>
      </c>
      <c r="B41" s="23" t="s">
        <v>441</v>
      </c>
      <c r="C41" s="23">
        <v>82173456393</v>
      </c>
      <c r="D41" s="23" t="s">
        <v>353</v>
      </c>
      <c r="E41" s="23" t="s">
        <v>430</v>
      </c>
      <c r="F41" s="23">
        <v>69</v>
      </c>
      <c r="G41" s="23">
        <v>4</v>
      </c>
      <c r="H41" s="23" t="s">
        <v>157</v>
      </c>
      <c r="I41" s="23" t="s">
        <v>210</v>
      </c>
      <c r="J41" s="138">
        <v>3500000</v>
      </c>
      <c r="K41" s="24">
        <v>2700000</v>
      </c>
      <c r="L41" s="25" t="s">
        <v>442</v>
      </c>
      <c r="M41" s="25" t="s">
        <v>147</v>
      </c>
      <c r="N41" s="25">
        <v>60</v>
      </c>
      <c r="O41" s="25" t="s">
        <v>356</v>
      </c>
      <c r="P41" s="25">
        <v>10</v>
      </c>
      <c r="Q41" s="25" t="s">
        <v>175</v>
      </c>
      <c r="R41" s="25">
        <v>3</v>
      </c>
      <c r="S41" s="25">
        <v>3</v>
      </c>
      <c r="T41" s="25">
        <v>4</v>
      </c>
      <c r="U41" s="25">
        <v>3</v>
      </c>
      <c r="V41" s="25">
        <v>3</v>
      </c>
      <c r="W41" s="25">
        <v>4</v>
      </c>
      <c r="X41" s="25">
        <v>3</v>
      </c>
      <c r="Y41" s="25">
        <v>4</v>
      </c>
      <c r="Z41" s="25">
        <v>3</v>
      </c>
      <c r="AA41" s="25">
        <v>3</v>
      </c>
      <c r="AB41" s="17">
        <f t="shared" si="2"/>
        <v>33</v>
      </c>
      <c r="AC41" s="154">
        <f t="shared" si="3"/>
        <v>3.3</v>
      </c>
      <c r="AD41" s="25">
        <v>3</v>
      </c>
      <c r="AE41" s="25">
        <v>3</v>
      </c>
      <c r="AF41" s="25">
        <v>3</v>
      </c>
      <c r="AG41" s="25">
        <v>4</v>
      </c>
      <c r="AH41" s="25">
        <v>3</v>
      </c>
      <c r="AI41" s="25">
        <v>4</v>
      </c>
      <c r="AJ41" s="25">
        <v>3</v>
      </c>
      <c r="AK41" s="25">
        <v>3</v>
      </c>
      <c r="AL41" s="25">
        <v>4</v>
      </c>
      <c r="AM41" s="15">
        <f t="shared" si="4"/>
        <v>30</v>
      </c>
      <c r="AN41" s="170">
        <f t="shared" si="5"/>
        <v>3.3333333333333335</v>
      </c>
      <c r="AO41" s="25">
        <v>3</v>
      </c>
      <c r="AP41" s="25">
        <v>4</v>
      </c>
      <c r="AQ41" s="25">
        <v>3</v>
      </c>
      <c r="AR41" s="25">
        <v>4</v>
      </c>
      <c r="AS41" s="25">
        <v>3</v>
      </c>
      <c r="AT41" s="25">
        <v>4</v>
      </c>
      <c r="AU41" s="25">
        <v>3</v>
      </c>
      <c r="AV41" s="25">
        <v>4</v>
      </c>
      <c r="AW41" s="25">
        <v>3</v>
      </c>
      <c r="AX41" s="25">
        <v>4</v>
      </c>
      <c r="AY41" s="17">
        <f t="shared" si="6"/>
        <v>35</v>
      </c>
      <c r="AZ41" s="144">
        <f t="shared" si="7"/>
        <v>3.5</v>
      </c>
      <c r="BA41" s="25">
        <v>3</v>
      </c>
      <c r="BB41" s="25">
        <v>4</v>
      </c>
      <c r="BC41" s="25">
        <v>3</v>
      </c>
      <c r="BD41" s="25">
        <v>4</v>
      </c>
      <c r="BE41" s="25">
        <v>3</v>
      </c>
      <c r="BF41" s="25">
        <v>3</v>
      </c>
      <c r="BG41" s="25">
        <v>3</v>
      </c>
      <c r="BH41" s="25">
        <v>3</v>
      </c>
      <c r="BI41" s="25">
        <v>3</v>
      </c>
      <c r="BJ41" s="17">
        <f t="shared" si="8"/>
        <v>29</v>
      </c>
      <c r="BK41" s="144">
        <f t="shared" si="9"/>
        <v>3.2222222222222223</v>
      </c>
      <c r="BL41" s="25">
        <v>4</v>
      </c>
      <c r="BM41" s="25">
        <v>3</v>
      </c>
      <c r="BN41" s="25">
        <v>4</v>
      </c>
      <c r="BO41" s="17">
        <f t="shared" si="10"/>
        <v>11</v>
      </c>
      <c r="BP41" s="153">
        <f t="shared" si="11"/>
        <v>3.6666666666666665</v>
      </c>
      <c r="BQ41" s="25">
        <v>3</v>
      </c>
      <c r="BR41" s="25">
        <v>3</v>
      </c>
      <c r="BS41" s="25">
        <v>3</v>
      </c>
      <c r="BT41" s="116">
        <f t="shared" si="12"/>
        <v>9</v>
      </c>
      <c r="BU41" s="144">
        <f t="shared" si="13"/>
        <v>3</v>
      </c>
      <c r="BV41" s="25">
        <v>3</v>
      </c>
      <c r="BW41" s="25">
        <v>3</v>
      </c>
      <c r="BX41" s="17">
        <f t="shared" si="0"/>
        <v>6</v>
      </c>
      <c r="BY41" s="169">
        <f t="shared" si="14"/>
        <v>3</v>
      </c>
      <c r="BZ41" s="25">
        <v>4</v>
      </c>
      <c r="CA41" s="25">
        <v>3</v>
      </c>
      <c r="CB41" s="17">
        <f t="shared" si="15"/>
        <v>7</v>
      </c>
      <c r="CC41" s="144">
        <f t="shared" si="16"/>
        <v>3.5</v>
      </c>
      <c r="CD41" s="25">
        <v>4</v>
      </c>
      <c r="CE41" s="25">
        <v>3</v>
      </c>
      <c r="CF41" s="17">
        <f t="shared" si="17"/>
        <v>7</v>
      </c>
      <c r="CG41" s="144">
        <f t="shared" si="18"/>
        <v>3.5</v>
      </c>
      <c r="CH41" s="25">
        <v>3</v>
      </c>
      <c r="CI41" s="25">
        <v>3</v>
      </c>
      <c r="CJ41" s="17">
        <f t="shared" si="19"/>
        <v>6</v>
      </c>
      <c r="CK41" s="144">
        <f t="shared" si="20"/>
        <v>3</v>
      </c>
      <c r="CL41" s="25">
        <v>4</v>
      </c>
      <c r="CM41" s="25">
        <v>3</v>
      </c>
      <c r="CN41" s="17">
        <f t="shared" si="21"/>
        <v>7</v>
      </c>
      <c r="CO41" s="153">
        <f t="shared" si="22"/>
        <v>3.5</v>
      </c>
      <c r="CP41" s="25">
        <v>4</v>
      </c>
      <c r="CQ41" s="25">
        <v>3</v>
      </c>
      <c r="CR41" s="25">
        <v>4</v>
      </c>
      <c r="CS41" s="17">
        <f t="shared" si="23"/>
        <v>11</v>
      </c>
      <c r="CT41" s="144">
        <f t="shared" si="24"/>
        <v>3.6666666666666665</v>
      </c>
      <c r="CU41" s="25">
        <v>3</v>
      </c>
      <c r="CV41" s="25">
        <v>3</v>
      </c>
      <c r="CW41" s="25">
        <v>4</v>
      </c>
      <c r="CX41" s="25">
        <v>3</v>
      </c>
      <c r="CY41" s="25">
        <v>4</v>
      </c>
      <c r="CZ41" s="25">
        <v>3</v>
      </c>
      <c r="DA41" s="25">
        <v>3</v>
      </c>
      <c r="DB41" s="25">
        <v>3</v>
      </c>
      <c r="DC41" s="17">
        <f t="shared" si="25"/>
        <v>26</v>
      </c>
      <c r="DD41" s="144">
        <f t="shared" si="1"/>
        <v>3.25</v>
      </c>
      <c r="DE41" s="25">
        <v>3</v>
      </c>
      <c r="DF41" s="25">
        <v>3</v>
      </c>
      <c r="DG41" s="25">
        <v>4</v>
      </c>
      <c r="DH41" s="25">
        <v>3</v>
      </c>
      <c r="DI41" s="25">
        <v>3</v>
      </c>
      <c r="DJ41" s="25">
        <v>4</v>
      </c>
      <c r="DK41" s="25">
        <v>3</v>
      </c>
      <c r="DL41" s="25">
        <v>3</v>
      </c>
      <c r="DM41" s="17">
        <f t="shared" si="26"/>
        <v>26</v>
      </c>
      <c r="DN41" s="144">
        <f t="shared" si="27"/>
        <v>3.25</v>
      </c>
      <c r="DO41" s="25">
        <v>3</v>
      </c>
      <c r="DP41" s="25">
        <v>4</v>
      </c>
      <c r="DQ41" s="25">
        <v>3</v>
      </c>
      <c r="DR41" s="25">
        <v>4</v>
      </c>
      <c r="DS41" s="25">
        <v>3</v>
      </c>
      <c r="DT41" s="25">
        <v>4</v>
      </c>
      <c r="DU41" s="17">
        <f t="shared" si="28"/>
        <v>21</v>
      </c>
      <c r="DV41" s="144">
        <f t="shared" si="29"/>
        <v>3.5</v>
      </c>
      <c r="DW41" s="25">
        <v>3</v>
      </c>
      <c r="DX41" s="25">
        <v>4</v>
      </c>
      <c r="DY41" s="25">
        <v>3</v>
      </c>
      <c r="DZ41" s="25">
        <v>4</v>
      </c>
      <c r="EA41" s="25">
        <v>3</v>
      </c>
      <c r="EB41" s="25">
        <v>4</v>
      </c>
      <c r="EC41" s="17">
        <f t="shared" si="30"/>
        <v>21</v>
      </c>
      <c r="ED41" s="144">
        <f t="shared" si="31"/>
        <v>3.5</v>
      </c>
      <c r="EE41" s="25">
        <v>3</v>
      </c>
      <c r="EF41" s="25">
        <v>4</v>
      </c>
      <c r="EG41" s="25">
        <v>3</v>
      </c>
      <c r="EH41" s="25">
        <v>3</v>
      </c>
      <c r="EI41" s="25">
        <v>4</v>
      </c>
      <c r="EJ41" s="25">
        <v>3</v>
      </c>
      <c r="EK41" s="15">
        <f t="shared" si="45"/>
        <v>20</v>
      </c>
      <c r="EL41" s="148">
        <f t="shared" si="32"/>
        <v>3.3333333333333335</v>
      </c>
      <c r="EM41" s="25">
        <v>4</v>
      </c>
      <c r="EN41" s="25">
        <v>3</v>
      </c>
      <c r="EO41" s="25">
        <v>3</v>
      </c>
      <c r="EP41" s="25">
        <v>4</v>
      </c>
      <c r="EQ41" s="25">
        <v>3</v>
      </c>
      <c r="ER41" s="17">
        <f t="shared" si="33"/>
        <v>17</v>
      </c>
      <c r="ES41" s="144">
        <f t="shared" si="34"/>
        <v>3.4</v>
      </c>
      <c r="ET41" s="25">
        <v>3</v>
      </c>
      <c r="EU41" s="25">
        <v>3</v>
      </c>
      <c r="EV41" s="25">
        <v>4</v>
      </c>
      <c r="EW41" s="25">
        <v>3</v>
      </c>
      <c r="EX41" s="25">
        <v>3</v>
      </c>
      <c r="EY41" s="17">
        <f t="shared" si="35"/>
        <v>16</v>
      </c>
      <c r="EZ41" s="144">
        <f t="shared" si="36"/>
        <v>3.2</v>
      </c>
      <c r="FA41" s="25">
        <v>4</v>
      </c>
      <c r="FB41" s="25">
        <v>3</v>
      </c>
      <c r="FC41" s="25">
        <v>3</v>
      </c>
      <c r="FD41" s="25">
        <v>3</v>
      </c>
      <c r="FE41" s="25">
        <v>3</v>
      </c>
      <c r="FF41" s="25">
        <v>4</v>
      </c>
      <c r="FG41" s="17">
        <f t="shared" si="37"/>
        <v>20</v>
      </c>
      <c r="FH41" s="153">
        <f t="shared" si="38"/>
        <v>3.3333333333333335</v>
      </c>
      <c r="FI41" s="25">
        <v>3</v>
      </c>
      <c r="FJ41" s="25">
        <v>3</v>
      </c>
      <c r="FK41" s="25">
        <v>4</v>
      </c>
      <c r="FL41" s="25">
        <v>3</v>
      </c>
      <c r="FM41" s="25">
        <v>4</v>
      </c>
      <c r="FN41" s="17">
        <f t="shared" si="39"/>
        <v>17</v>
      </c>
      <c r="FO41" s="144">
        <f t="shared" si="40"/>
        <v>3.4</v>
      </c>
      <c r="FP41" s="25">
        <v>4</v>
      </c>
      <c r="FQ41" s="25">
        <v>3</v>
      </c>
      <c r="FR41" s="25">
        <v>4</v>
      </c>
      <c r="FS41" s="25">
        <v>3</v>
      </c>
      <c r="FT41" s="25">
        <v>3</v>
      </c>
      <c r="FU41" s="25">
        <v>3</v>
      </c>
      <c r="FV41" s="17">
        <f t="shared" si="41"/>
        <v>20</v>
      </c>
      <c r="FW41" s="144">
        <f t="shared" si="42"/>
        <v>3.3333333333333335</v>
      </c>
      <c r="FX41" s="25">
        <v>3</v>
      </c>
      <c r="FY41" s="25">
        <v>3</v>
      </c>
      <c r="FZ41" s="25">
        <v>3</v>
      </c>
      <c r="GA41" s="25">
        <v>3</v>
      </c>
      <c r="GB41" s="25">
        <v>3</v>
      </c>
      <c r="GC41" s="25">
        <v>3</v>
      </c>
      <c r="GD41" s="17">
        <f t="shared" si="43"/>
        <v>18</v>
      </c>
      <c r="GE41" s="144">
        <f t="shared" si="44"/>
        <v>3</v>
      </c>
      <c r="GF41" s="25" t="s">
        <v>443</v>
      </c>
      <c r="GG41" s="25" t="s">
        <v>444</v>
      </c>
      <c r="GH41" s="25" t="s">
        <v>445</v>
      </c>
      <c r="GI41" s="25" t="s">
        <v>446</v>
      </c>
      <c r="GJ41" s="25" t="s">
        <v>447</v>
      </c>
      <c r="GK41" s="25" t="s">
        <v>448</v>
      </c>
      <c r="GL41" s="25" t="s">
        <v>449</v>
      </c>
      <c r="GM41" s="25" t="s">
        <v>450</v>
      </c>
    </row>
    <row r="42" spans="1:195" s="27" customFormat="1" ht="15.75" customHeight="1" x14ac:dyDescent="0.35">
      <c r="A42" s="92">
        <v>40</v>
      </c>
      <c r="B42" s="26" t="s">
        <v>451</v>
      </c>
      <c r="C42" s="27">
        <v>85365474708</v>
      </c>
      <c r="D42" s="27" t="s">
        <v>353</v>
      </c>
      <c r="E42" s="27" t="s">
        <v>430</v>
      </c>
      <c r="F42" s="27">
        <v>67</v>
      </c>
      <c r="G42" s="27">
        <v>3</v>
      </c>
      <c r="H42" s="27" t="s">
        <v>157</v>
      </c>
      <c r="I42" s="27" t="s">
        <v>172</v>
      </c>
      <c r="J42" s="139">
        <v>7000000</v>
      </c>
      <c r="K42" s="28">
        <v>6300000</v>
      </c>
      <c r="L42" s="27" t="s">
        <v>452</v>
      </c>
      <c r="M42" s="27" t="s">
        <v>147</v>
      </c>
      <c r="N42" s="27">
        <v>60</v>
      </c>
      <c r="O42" s="27" t="s">
        <v>453</v>
      </c>
      <c r="P42" s="27">
        <v>15</v>
      </c>
      <c r="Q42" s="27" t="s">
        <v>175</v>
      </c>
      <c r="R42" s="27">
        <v>3</v>
      </c>
      <c r="S42" s="27">
        <v>4</v>
      </c>
      <c r="T42" s="27">
        <v>3</v>
      </c>
      <c r="U42" s="27">
        <v>3</v>
      </c>
      <c r="V42" s="27">
        <v>4</v>
      </c>
      <c r="W42" s="27">
        <v>3</v>
      </c>
      <c r="X42" s="27">
        <v>4</v>
      </c>
      <c r="Y42" s="27">
        <v>3</v>
      </c>
      <c r="Z42" s="27">
        <v>3</v>
      </c>
      <c r="AA42" s="27">
        <v>3</v>
      </c>
      <c r="AB42" s="17">
        <f t="shared" si="2"/>
        <v>33</v>
      </c>
      <c r="AC42" s="154">
        <f t="shared" si="3"/>
        <v>3.3</v>
      </c>
      <c r="AD42" s="27">
        <v>3</v>
      </c>
      <c r="AE42" s="27">
        <v>4</v>
      </c>
      <c r="AF42" s="27">
        <v>3</v>
      </c>
      <c r="AG42" s="27">
        <v>4</v>
      </c>
      <c r="AH42" s="27">
        <v>3</v>
      </c>
      <c r="AI42" s="27">
        <v>4</v>
      </c>
      <c r="AJ42" s="27">
        <v>3</v>
      </c>
      <c r="AK42" s="27">
        <v>4</v>
      </c>
      <c r="AL42" s="27">
        <v>3</v>
      </c>
      <c r="AM42" s="15">
        <f t="shared" si="4"/>
        <v>31</v>
      </c>
      <c r="AN42" s="170">
        <f t="shared" si="5"/>
        <v>3.4444444444444446</v>
      </c>
      <c r="AO42" s="27">
        <v>4</v>
      </c>
      <c r="AP42" s="27">
        <v>3</v>
      </c>
      <c r="AQ42" s="27">
        <v>3</v>
      </c>
      <c r="AR42" s="27">
        <v>4</v>
      </c>
      <c r="AS42" s="27">
        <v>3</v>
      </c>
      <c r="AT42" s="27">
        <v>3</v>
      </c>
      <c r="AU42" s="27">
        <v>3</v>
      </c>
      <c r="AV42" s="27">
        <v>3</v>
      </c>
      <c r="AW42" s="27">
        <v>3</v>
      </c>
      <c r="AX42" s="27">
        <v>3</v>
      </c>
      <c r="AY42" s="17">
        <f t="shared" si="6"/>
        <v>32</v>
      </c>
      <c r="AZ42" s="144">
        <f t="shared" si="7"/>
        <v>3.2</v>
      </c>
      <c r="BA42" s="27">
        <v>4</v>
      </c>
      <c r="BB42" s="27">
        <v>3</v>
      </c>
      <c r="BC42" s="27">
        <v>3</v>
      </c>
      <c r="BD42" s="27">
        <v>4</v>
      </c>
      <c r="BE42" s="27">
        <v>3</v>
      </c>
      <c r="BF42" s="27">
        <v>4</v>
      </c>
      <c r="BG42" s="27">
        <v>3</v>
      </c>
      <c r="BH42" s="27">
        <v>4</v>
      </c>
      <c r="BI42" s="27">
        <v>3</v>
      </c>
      <c r="BJ42" s="17">
        <f t="shared" si="8"/>
        <v>31</v>
      </c>
      <c r="BK42" s="144">
        <f t="shared" si="9"/>
        <v>3.4444444444444446</v>
      </c>
      <c r="BL42" s="27">
        <v>3</v>
      </c>
      <c r="BM42" s="27">
        <v>3</v>
      </c>
      <c r="BN42" s="27">
        <v>4</v>
      </c>
      <c r="BO42" s="17">
        <f t="shared" si="10"/>
        <v>10</v>
      </c>
      <c r="BP42" s="153">
        <f t="shared" si="11"/>
        <v>3.3333333333333335</v>
      </c>
      <c r="BQ42" s="27">
        <v>3</v>
      </c>
      <c r="BR42" s="27">
        <v>4</v>
      </c>
      <c r="BS42" s="27">
        <v>3</v>
      </c>
      <c r="BT42" s="116">
        <f t="shared" si="12"/>
        <v>10</v>
      </c>
      <c r="BU42" s="144">
        <f t="shared" si="13"/>
        <v>3.3333333333333335</v>
      </c>
      <c r="BV42" s="27">
        <v>3</v>
      </c>
      <c r="BW42" s="27">
        <v>4</v>
      </c>
      <c r="BX42" s="17">
        <f t="shared" si="0"/>
        <v>7</v>
      </c>
      <c r="BY42" s="169">
        <f t="shared" si="14"/>
        <v>3.5</v>
      </c>
      <c r="BZ42" s="27">
        <v>4</v>
      </c>
      <c r="CA42" s="27">
        <v>4</v>
      </c>
      <c r="CB42" s="17">
        <f t="shared" si="15"/>
        <v>8</v>
      </c>
      <c r="CC42" s="144">
        <f t="shared" si="16"/>
        <v>4</v>
      </c>
      <c r="CD42" s="27">
        <v>3</v>
      </c>
      <c r="CE42" s="27">
        <v>3</v>
      </c>
      <c r="CF42" s="17">
        <f t="shared" si="17"/>
        <v>6</v>
      </c>
      <c r="CG42" s="144">
        <f t="shared" si="18"/>
        <v>3</v>
      </c>
      <c r="CH42" s="27">
        <v>3</v>
      </c>
      <c r="CI42" s="27">
        <v>3</v>
      </c>
      <c r="CJ42" s="17">
        <f t="shared" si="19"/>
        <v>6</v>
      </c>
      <c r="CK42" s="144">
        <f t="shared" si="20"/>
        <v>3</v>
      </c>
      <c r="CL42" s="27">
        <v>3</v>
      </c>
      <c r="CM42" s="27">
        <v>3</v>
      </c>
      <c r="CN42" s="17">
        <f>SUM(CL42:CM42)</f>
        <v>6</v>
      </c>
      <c r="CO42" s="153">
        <f t="shared" si="22"/>
        <v>3</v>
      </c>
      <c r="CP42" s="27">
        <v>4</v>
      </c>
      <c r="CQ42" s="27">
        <v>3</v>
      </c>
      <c r="CR42" s="27">
        <v>4</v>
      </c>
      <c r="CS42" s="17">
        <f t="shared" si="23"/>
        <v>11</v>
      </c>
      <c r="CT42" s="144">
        <f t="shared" si="24"/>
        <v>3.6666666666666665</v>
      </c>
      <c r="CU42" s="27">
        <v>4</v>
      </c>
      <c r="CV42" s="27">
        <v>3</v>
      </c>
      <c r="CW42" s="27">
        <v>4</v>
      </c>
      <c r="CX42" s="27">
        <v>4</v>
      </c>
      <c r="CY42" s="27">
        <v>3</v>
      </c>
      <c r="CZ42" s="27">
        <v>4</v>
      </c>
      <c r="DA42" s="27">
        <v>3</v>
      </c>
      <c r="DB42" s="27">
        <v>4</v>
      </c>
      <c r="DC42" s="17">
        <f t="shared" si="25"/>
        <v>29</v>
      </c>
      <c r="DD42" s="144">
        <f t="shared" si="1"/>
        <v>3.625</v>
      </c>
      <c r="DE42" s="27">
        <v>4</v>
      </c>
      <c r="DF42" s="27">
        <v>4</v>
      </c>
      <c r="DG42" s="27">
        <v>3</v>
      </c>
      <c r="DH42" s="27">
        <v>3</v>
      </c>
      <c r="DI42" s="27">
        <v>3</v>
      </c>
      <c r="DJ42" s="27">
        <v>3</v>
      </c>
      <c r="DK42" s="27">
        <v>3</v>
      </c>
      <c r="DL42" s="27">
        <v>3</v>
      </c>
      <c r="DM42" s="17">
        <f t="shared" si="26"/>
        <v>26</v>
      </c>
      <c r="DN42" s="144">
        <f t="shared" si="27"/>
        <v>3.25</v>
      </c>
      <c r="DO42" s="27">
        <v>3</v>
      </c>
      <c r="DP42" s="27">
        <v>4</v>
      </c>
      <c r="DQ42" s="27">
        <v>4</v>
      </c>
      <c r="DR42" s="27">
        <v>4</v>
      </c>
      <c r="DS42" s="27">
        <v>4</v>
      </c>
      <c r="DT42" s="27">
        <v>4</v>
      </c>
      <c r="DU42" s="17">
        <f t="shared" si="28"/>
        <v>23</v>
      </c>
      <c r="DV42" s="144">
        <f t="shared" si="29"/>
        <v>3.8333333333333335</v>
      </c>
      <c r="DW42" s="27">
        <v>4</v>
      </c>
      <c r="DX42" s="27">
        <v>3</v>
      </c>
      <c r="DY42" s="27">
        <v>3</v>
      </c>
      <c r="DZ42" s="27">
        <v>3</v>
      </c>
      <c r="EA42" s="27">
        <v>3</v>
      </c>
      <c r="EB42" s="27">
        <v>3</v>
      </c>
      <c r="EC42" s="17">
        <f t="shared" si="30"/>
        <v>19</v>
      </c>
      <c r="ED42" s="144">
        <f t="shared" si="31"/>
        <v>3.1666666666666665</v>
      </c>
      <c r="EE42" s="27">
        <v>4</v>
      </c>
      <c r="EF42" s="27">
        <v>3</v>
      </c>
      <c r="EG42" s="27">
        <v>3</v>
      </c>
      <c r="EH42" s="27">
        <v>4</v>
      </c>
      <c r="EI42" s="27">
        <v>3</v>
      </c>
      <c r="EJ42" s="27">
        <v>4</v>
      </c>
      <c r="EK42" s="15">
        <f t="shared" si="45"/>
        <v>21</v>
      </c>
      <c r="EL42" s="148">
        <f t="shared" si="32"/>
        <v>3.5</v>
      </c>
      <c r="EM42" s="27">
        <v>4</v>
      </c>
      <c r="EN42" s="27">
        <v>3</v>
      </c>
      <c r="EO42" s="27">
        <v>3</v>
      </c>
      <c r="EP42" s="27">
        <v>3</v>
      </c>
      <c r="EQ42" s="27">
        <v>3</v>
      </c>
      <c r="ER42" s="17">
        <f t="shared" si="33"/>
        <v>16</v>
      </c>
      <c r="ES42" s="144">
        <f t="shared" si="34"/>
        <v>3.2</v>
      </c>
      <c r="ET42" s="27">
        <v>4</v>
      </c>
      <c r="EU42" s="27">
        <v>3</v>
      </c>
      <c r="EV42" s="27">
        <v>4</v>
      </c>
      <c r="EW42" s="27">
        <v>3</v>
      </c>
      <c r="EX42" s="27">
        <v>4</v>
      </c>
      <c r="EY42" s="17">
        <f t="shared" si="35"/>
        <v>18</v>
      </c>
      <c r="EZ42" s="144">
        <f t="shared" si="36"/>
        <v>3.6</v>
      </c>
      <c r="FA42" s="27">
        <v>4</v>
      </c>
      <c r="FB42" s="27">
        <v>3</v>
      </c>
      <c r="FC42" s="27">
        <v>4</v>
      </c>
      <c r="FD42" s="27">
        <v>3</v>
      </c>
      <c r="FE42" s="27">
        <v>4</v>
      </c>
      <c r="FF42" s="27">
        <v>4</v>
      </c>
      <c r="FG42" s="17">
        <f t="shared" si="37"/>
        <v>22</v>
      </c>
      <c r="FH42" s="153">
        <f t="shared" si="38"/>
        <v>3.6666666666666665</v>
      </c>
      <c r="FI42" s="27">
        <v>3</v>
      </c>
      <c r="FJ42" s="27">
        <v>4</v>
      </c>
      <c r="FK42" s="27">
        <v>3</v>
      </c>
      <c r="FL42" s="27">
        <v>4</v>
      </c>
      <c r="FM42" s="27">
        <v>3</v>
      </c>
      <c r="FN42" s="17">
        <f t="shared" si="39"/>
        <v>17</v>
      </c>
      <c r="FO42" s="144">
        <f t="shared" si="40"/>
        <v>3.4</v>
      </c>
      <c r="FP42" s="27">
        <v>4</v>
      </c>
      <c r="FQ42" s="27">
        <v>3</v>
      </c>
      <c r="FR42" s="27">
        <v>4</v>
      </c>
      <c r="FS42" s="27">
        <v>3</v>
      </c>
      <c r="FT42" s="27">
        <v>3</v>
      </c>
      <c r="FU42" s="27">
        <v>4</v>
      </c>
      <c r="FV42" s="17">
        <f t="shared" si="41"/>
        <v>21</v>
      </c>
      <c r="FW42" s="144">
        <f t="shared" si="42"/>
        <v>3.5</v>
      </c>
      <c r="FX42" s="27">
        <v>4</v>
      </c>
      <c r="FY42" s="27">
        <v>4</v>
      </c>
      <c r="FZ42" s="27">
        <v>3</v>
      </c>
      <c r="GA42" s="27">
        <v>3</v>
      </c>
      <c r="GB42" s="27">
        <v>3</v>
      </c>
      <c r="GC42" s="27">
        <v>3</v>
      </c>
      <c r="GD42" s="17">
        <f t="shared" si="43"/>
        <v>20</v>
      </c>
      <c r="GE42" s="144">
        <f t="shared" si="44"/>
        <v>3.3333333333333335</v>
      </c>
      <c r="GF42" s="27" t="s">
        <v>454</v>
      </c>
      <c r="GG42" s="27" t="s">
        <v>455</v>
      </c>
      <c r="GH42" s="27" t="s">
        <v>456</v>
      </c>
      <c r="GI42" s="27" t="s">
        <v>457</v>
      </c>
      <c r="GJ42" s="27" t="s">
        <v>458</v>
      </c>
      <c r="GK42" s="27" t="s">
        <v>459</v>
      </c>
      <c r="GL42" s="27" t="s">
        <v>460</v>
      </c>
      <c r="GM42" s="27" t="s">
        <v>461</v>
      </c>
    </row>
    <row r="43" spans="1:195" s="25" customFormat="1" ht="15.75" customHeight="1" x14ac:dyDescent="0.35">
      <c r="A43" s="91">
        <v>41</v>
      </c>
      <c r="B43" s="23" t="s">
        <v>462</v>
      </c>
      <c r="C43" s="25">
        <v>85363683428</v>
      </c>
      <c r="D43" s="25" t="s">
        <v>368</v>
      </c>
      <c r="E43" s="25" t="s">
        <v>369</v>
      </c>
      <c r="F43" s="25">
        <v>35</v>
      </c>
      <c r="G43" s="25">
        <v>5</v>
      </c>
      <c r="H43" s="25" t="s">
        <v>157</v>
      </c>
      <c r="I43" s="25" t="s">
        <v>172</v>
      </c>
      <c r="J43" s="138">
        <v>3000000</v>
      </c>
      <c r="K43" s="24">
        <v>2000000</v>
      </c>
      <c r="L43" s="25" t="s">
        <v>463</v>
      </c>
      <c r="M43" s="25" t="s">
        <v>147</v>
      </c>
      <c r="N43" s="25">
        <v>80</v>
      </c>
      <c r="O43" s="25" t="s">
        <v>431</v>
      </c>
      <c r="P43" s="25">
        <v>5</v>
      </c>
      <c r="Q43" s="25" t="s">
        <v>175</v>
      </c>
      <c r="R43" s="25">
        <v>3</v>
      </c>
      <c r="S43" s="25">
        <v>3</v>
      </c>
      <c r="T43" s="25">
        <v>3</v>
      </c>
      <c r="U43" s="25">
        <v>3</v>
      </c>
      <c r="V43" s="25">
        <v>3</v>
      </c>
      <c r="W43" s="25">
        <v>4</v>
      </c>
      <c r="X43" s="25">
        <v>3</v>
      </c>
      <c r="Y43" s="25">
        <v>4</v>
      </c>
      <c r="Z43" s="25">
        <v>3</v>
      </c>
      <c r="AA43" s="25">
        <v>4</v>
      </c>
      <c r="AB43" s="17">
        <f t="shared" si="2"/>
        <v>33</v>
      </c>
      <c r="AC43" s="154">
        <f t="shared" si="3"/>
        <v>3.3</v>
      </c>
      <c r="AD43" s="25">
        <v>3</v>
      </c>
      <c r="AE43" s="25">
        <v>4</v>
      </c>
      <c r="AF43" s="25">
        <v>3</v>
      </c>
      <c r="AG43" s="25">
        <v>4</v>
      </c>
      <c r="AH43" s="25">
        <v>4</v>
      </c>
      <c r="AI43" s="25">
        <v>3</v>
      </c>
      <c r="AJ43" s="25">
        <v>4</v>
      </c>
      <c r="AK43" s="25">
        <v>3</v>
      </c>
      <c r="AL43" s="25">
        <v>4</v>
      </c>
      <c r="AM43" s="15">
        <f t="shared" si="4"/>
        <v>32</v>
      </c>
      <c r="AN43" s="170">
        <f t="shared" si="5"/>
        <v>3.5555555555555554</v>
      </c>
      <c r="AO43" s="25">
        <v>3</v>
      </c>
      <c r="AP43" s="25">
        <v>3</v>
      </c>
      <c r="AQ43" s="25">
        <v>3</v>
      </c>
      <c r="AR43" s="25">
        <v>3</v>
      </c>
      <c r="AS43" s="25">
        <v>3</v>
      </c>
      <c r="AT43" s="25">
        <v>3</v>
      </c>
      <c r="AU43" s="25">
        <v>3</v>
      </c>
      <c r="AV43" s="25">
        <v>4</v>
      </c>
      <c r="AW43" s="25">
        <v>3</v>
      </c>
      <c r="AX43" s="25">
        <v>4</v>
      </c>
      <c r="AY43" s="17">
        <f t="shared" si="6"/>
        <v>32</v>
      </c>
      <c r="AZ43" s="144">
        <f t="shared" si="7"/>
        <v>3.2</v>
      </c>
      <c r="BA43" s="25">
        <v>3</v>
      </c>
      <c r="BB43" s="25">
        <v>3</v>
      </c>
      <c r="BC43" s="25">
        <v>3</v>
      </c>
      <c r="BD43" s="25">
        <v>3</v>
      </c>
      <c r="BE43" s="25">
        <v>3</v>
      </c>
      <c r="BF43" s="25">
        <v>3</v>
      </c>
      <c r="BG43" s="25">
        <v>3</v>
      </c>
      <c r="BH43" s="25">
        <v>3</v>
      </c>
      <c r="BI43" s="25">
        <v>3</v>
      </c>
      <c r="BJ43" s="17">
        <f t="shared" si="8"/>
        <v>27</v>
      </c>
      <c r="BK43" s="144">
        <f t="shared" si="9"/>
        <v>3</v>
      </c>
      <c r="BL43" s="25">
        <v>3</v>
      </c>
      <c r="BM43" s="25">
        <v>3</v>
      </c>
      <c r="BN43" s="25">
        <v>3</v>
      </c>
      <c r="BO43" s="17">
        <f t="shared" si="10"/>
        <v>9</v>
      </c>
      <c r="BP43" s="153">
        <f t="shared" si="11"/>
        <v>3</v>
      </c>
      <c r="BQ43" s="25">
        <v>4</v>
      </c>
      <c r="BR43" s="25">
        <v>4</v>
      </c>
      <c r="BS43" s="25">
        <v>4</v>
      </c>
      <c r="BT43" s="116">
        <f t="shared" si="12"/>
        <v>12</v>
      </c>
      <c r="BU43" s="144">
        <f t="shared" si="13"/>
        <v>4</v>
      </c>
      <c r="BV43" s="25">
        <v>3</v>
      </c>
      <c r="BW43" s="25">
        <v>3</v>
      </c>
      <c r="BX43" s="17">
        <f t="shared" si="0"/>
        <v>6</v>
      </c>
      <c r="BY43" s="169">
        <f t="shared" si="14"/>
        <v>3</v>
      </c>
      <c r="BZ43" s="25">
        <v>4</v>
      </c>
      <c r="CA43" s="25">
        <v>3</v>
      </c>
      <c r="CB43" s="17">
        <f t="shared" si="15"/>
        <v>7</v>
      </c>
      <c r="CC43" s="144">
        <f>CB43/2</f>
        <v>3.5</v>
      </c>
      <c r="CD43" s="25">
        <v>3</v>
      </c>
      <c r="CE43" s="25">
        <v>3</v>
      </c>
      <c r="CF43" s="17">
        <f t="shared" si="17"/>
        <v>6</v>
      </c>
      <c r="CG43" s="144">
        <f t="shared" si="18"/>
        <v>3</v>
      </c>
      <c r="CH43" s="25">
        <v>3</v>
      </c>
      <c r="CI43" s="25">
        <v>3</v>
      </c>
      <c r="CJ43" s="17">
        <f t="shared" si="19"/>
        <v>6</v>
      </c>
      <c r="CK43" s="144">
        <f t="shared" si="20"/>
        <v>3</v>
      </c>
      <c r="CL43" s="25">
        <v>3</v>
      </c>
      <c r="CM43" s="25">
        <v>3</v>
      </c>
      <c r="CN43" s="17">
        <f t="shared" si="21"/>
        <v>6</v>
      </c>
      <c r="CO43" s="153">
        <f t="shared" si="22"/>
        <v>3</v>
      </c>
      <c r="CP43" s="25">
        <v>3</v>
      </c>
      <c r="CQ43" s="25">
        <v>3</v>
      </c>
      <c r="CR43" s="25">
        <v>3</v>
      </c>
      <c r="CS43" s="17">
        <f t="shared" si="23"/>
        <v>9</v>
      </c>
      <c r="CT43" s="144">
        <f t="shared" si="24"/>
        <v>3</v>
      </c>
      <c r="CU43" s="25">
        <v>3</v>
      </c>
      <c r="CV43" s="25">
        <v>3</v>
      </c>
      <c r="CW43" s="25">
        <v>3</v>
      </c>
      <c r="CX43" s="25">
        <v>3</v>
      </c>
      <c r="CY43" s="25">
        <v>3</v>
      </c>
      <c r="CZ43" s="25">
        <v>3</v>
      </c>
      <c r="DA43" s="25">
        <v>3</v>
      </c>
      <c r="DB43" s="25">
        <v>3</v>
      </c>
      <c r="DC43" s="17">
        <f t="shared" si="25"/>
        <v>24</v>
      </c>
      <c r="DD43" s="144">
        <f t="shared" si="1"/>
        <v>3</v>
      </c>
      <c r="DE43" s="25">
        <v>3</v>
      </c>
      <c r="DF43" s="25">
        <v>3</v>
      </c>
      <c r="DG43" s="25">
        <v>3</v>
      </c>
      <c r="DH43" s="25">
        <v>3</v>
      </c>
      <c r="DI43" s="25">
        <v>3</v>
      </c>
      <c r="DJ43" s="25">
        <v>3</v>
      </c>
      <c r="DK43" s="25">
        <v>3</v>
      </c>
      <c r="DL43" s="25">
        <v>3</v>
      </c>
      <c r="DM43" s="17">
        <f t="shared" si="26"/>
        <v>24</v>
      </c>
      <c r="DN43" s="144">
        <f t="shared" si="27"/>
        <v>3</v>
      </c>
      <c r="DO43" s="25">
        <v>3</v>
      </c>
      <c r="DP43" s="25">
        <v>3</v>
      </c>
      <c r="DQ43" s="25">
        <v>3</v>
      </c>
      <c r="DR43" s="25">
        <v>3</v>
      </c>
      <c r="DS43" s="25">
        <v>3</v>
      </c>
      <c r="DT43" s="25">
        <v>3</v>
      </c>
      <c r="DU43" s="17">
        <f t="shared" si="28"/>
        <v>18</v>
      </c>
      <c r="DV43" s="144">
        <f t="shared" si="29"/>
        <v>3</v>
      </c>
      <c r="DW43" s="25">
        <v>3</v>
      </c>
      <c r="DX43" s="25">
        <v>3</v>
      </c>
      <c r="DY43" s="25">
        <v>3</v>
      </c>
      <c r="DZ43" s="25">
        <v>3</v>
      </c>
      <c r="EA43" s="25">
        <v>3</v>
      </c>
      <c r="EB43" s="25">
        <v>3</v>
      </c>
      <c r="EC43" s="17">
        <f t="shared" si="30"/>
        <v>18</v>
      </c>
      <c r="ED43" s="144">
        <f t="shared" si="31"/>
        <v>3</v>
      </c>
      <c r="EE43" s="25">
        <v>4</v>
      </c>
      <c r="EF43" s="25">
        <v>3</v>
      </c>
      <c r="EG43" s="25">
        <v>3</v>
      </c>
      <c r="EH43" s="25">
        <v>4</v>
      </c>
      <c r="EI43" s="25">
        <v>3</v>
      </c>
      <c r="EJ43" s="25">
        <v>4</v>
      </c>
      <c r="EK43" s="15">
        <f t="shared" si="45"/>
        <v>21</v>
      </c>
      <c r="EL43" s="148">
        <f t="shared" si="32"/>
        <v>3.5</v>
      </c>
      <c r="EM43" s="25">
        <v>3</v>
      </c>
      <c r="EN43" s="25">
        <v>3</v>
      </c>
      <c r="EO43" s="25">
        <v>3</v>
      </c>
      <c r="EP43" s="25">
        <v>3</v>
      </c>
      <c r="EQ43" s="25">
        <v>4</v>
      </c>
      <c r="ER43" s="17">
        <f t="shared" si="33"/>
        <v>16</v>
      </c>
      <c r="ES43" s="144">
        <f t="shared" si="34"/>
        <v>3.2</v>
      </c>
      <c r="ET43" s="25">
        <v>3</v>
      </c>
      <c r="EU43" s="25">
        <v>3</v>
      </c>
      <c r="EV43" s="25">
        <v>3</v>
      </c>
      <c r="EW43" s="25">
        <v>3</v>
      </c>
      <c r="EX43" s="25">
        <v>3</v>
      </c>
      <c r="EY43" s="17">
        <f t="shared" si="35"/>
        <v>15</v>
      </c>
      <c r="EZ43" s="144">
        <f t="shared" si="36"/>
        <v>3</v>
      </c>
      <c r="FA43" s="25">
        <v>3</v>
      </c>
      <c r="FB43" s="25">
        <v>3</v>
      </c>
      <c r="FC43" s="25">
        <v>3</v>
      </c>
      <c r="FD43" s="25">
        <v>2</v>
      </c>
      <c r="FE43" s="25">
        <v>2</v>
      </c>
      <c r="FF43" s="25">
        <v>3</v>
      </c>
      <c r="FG43" s="17">
        <f t="shared" si="37"/>
        <v>16</v>
      </c>
      <c r="FH43" s="153">
        <f t="shared" si="38"/>
        <v>2.6666666666666665</v>
      </c>
      <c r="FI43" s="25">
        <v>3</v>
      </c>
      <c r="FJ43" s="25">
        <v>3</v>
      </c>
      <c r="FK43" s="25">
        <v>3</v>
      </c>
      <c r="FL43" s="25">
        <v>3</v>
      </c>
      <c r="FM43" s="25">
        <v>3</v>
      </c>
      <c r="FN43" s="17">
        <f t="shared" si="39"/>
        <v>15</v>
      </c>
      <c r="FO43" s="144">
        <f t="shared" si="40"/>
        <v>3</v>
      </c>
      <c r="FP43" s="25">
        <v>3</v>
      </c>
      <c r="FQ43" s="25">
        <v>2</v>
      </c>
      <c r="FR43" s="25">
        <v>2</v>
      </c>
      <c r="FS43" s="25">
        <v>3</v>
      </c>
      <c r="FT43" s="25">
        <v>3</v>
      </c>
      <c r="FU43" s="25">
        <v>2</v>
      </c>
      <c r="FV43" s="17">
        <f t="shared" si="41"/>
        <v>15</v>
      </c>
      <c r="FW43" s="144">
        <f t="shared" si="42"/>
        <v>2.5</v>
      </c>
      <c r="FX43" s="25">
        <v>2</v>
      </c>
      <c r="FY43" s="25">
        <v>2</v>
      </c>
      <c r="FZ43" s="25">
        <v>3</v>
      </c>
      <c r="GA43" s="25">
        <v>3</v>
      </c>
      <c r="GB43" s="25">
        <v>2</v>
      </c>
      <c r="GC43" s="25">
        <v>3</v>
      </c>
      <c r="GD43" s="17">
        <f t="shared" si="43"/>
        <v>15</v>
      </c>
      <c r="GE43" s="144">
        <f t="shared" si="44"/>
        <v>2.5</v>
      </c>
      <c r="GF43" s="25" t="s">
        <v>464</v>
      </c>
      <c r="GG43" s="25" t="s">
        <v>465</v>
      </c>
      <c r="GH43" s="25" t="s">
        <v>466</v>
      </c>
      <c r="GI43" s="25" t="s">
        <v>467</v>
      </c>
      <c r="GJ43" s="25" t="s">
        <v>468</v>
      </c>
      <c r="GK43" s="25" t="s">
        <v>469</v>
      </c>
      <c r="GL43" s="25" t="s">
        <v>470</v>
      </c>
      <c r="GM43" s="25" t="s">
        <v>471</v>
      </c>
    </row>
    <row r="44" spans="1:195" s="25" customFormat="1" ht="15.75" customHeight="1" x14ac:dyDescent="0.35">
      <c r="A44" s="91">
        <v>42</v>
      </c>
      <c r="B44" s="23" t="s">
        <v>472</v>
      </c>
      <c r="C44" s="25">
        <v>81371252390</v>
      </c>
      <c r="D44" s="25" t="s">
        <v>353</v>
      </c>
      <c r="E44" s="25" t="s">
        <v>369</v>
      </c>
      <c r="F44" s="25">
        <v>60</v>
      </c>
      <c r="G44" s="25">
        <v>7</v>
      </c>
      <c r="H44" s="25" t="s">
        <v>157</v>
      </c>
      <c r="I44" s="25" t="s">
        <v>210</v>
      </c>
      <c r="J44" s="138">
        <v>4000000</v>
      </c>
      <c r="K44" s="24">
        <v>3500000</v>
      </c>
      <c r="L44" s="25" t="s">
        <v>259</v>
      </c>
      <c r="M44" s="25" t="s">
        <v>147</v>
      </c>
      <c r="N44" s="25">
        <v>200</v>
      </c>
      <c r="O44" s="25" t="s">
        <v>226</v>
      </c>
      <c r="P44" s="25">
        <v>17</v>
      </c>
      <c r="Q44" s="25" t="s">
        <v>175</v>
      </c>
      <c r="R44" s="25">
        <v>3</v>
      </c>
      <c r="S44" s="25">
        <v>2</v>
      </c>
      <c r="T44" s="25">
        <v>3</v>
      </c>
      <c r="U44" s="25">
        <v>3</v>
      </c>
      <c r="V44" s="25">
        <v>3</v>
      </c>
      <c r="W44" s="25">
        <v>3</v>
      </c>
      <c r="X44" s="25">
        <v>3</v>
      </c>
      <c r="Y44" s="25">
        <v>3</v>
      </c>
      <c r="Z44" s="25">
        <v>3</v>
      </c>
      <c r="AA44" s="25">
        <v>3</v>
      </c>
      <c r="AB44" s="17">
        <f t="shared" si="2"/>
        <v>29</v>
      </c>
      <c r="AC44" s="154">
        <f t="shared" si="3"/>
        <v>2.9</v>
      </c>
      <c r="AD44" s="25">
        <v>2</v>
      </c>
      <c r="AE44" s="25">
        <v>2</v>
      </c>
      <c r="AF44" s="25">
        <v>3</v>
      </c>
      <c r="AG44" s="25">
        <v>3</v>
      </c>
      <c r="AH44" s="25">
        <v>3</v>
      </c>
      <c r="AI44" s="25">
        <v>3</v>
      </c>
      <c r="AJ44" s="25">
        <v>3</v>
      </c>
      <c r="AK44" s="25">
        <v>3</v>
      </c>
      <c r="AL44" s="25">
        <v>3</v>
      </c>
      <c r="AM44" s="15">
        <f t="shared" si="4"/>
        <v>25</v>
      </c>
      <c r="AN44" s="170">
        <f t="shared" si="5"/>
        <v>2.7777777777777777</v>
      </c>
      <c r="AO44" s="25">
        <v>2</v>
      </c>
      <c r="AP44" s="25">
        <v>2</v>
      </c>
      <c r="AQ44" s="25">
        <v>3</v>
      </c>
      <c r="AR44" s="25">
        <v>4</v>
      </c>
      <c r="AS44" s="25">
        <v>3</v>
      </c>
      <c r="AT44" s="25">
        <v>3</v>
      </c>
      <c r="AU44" s="25">
        <v>3</v>
      </c>
      <c r="AV44" s="25">
        <v>3</v>
      </c>
      <c r="AW44" s="25">
        <v>3</v>
      </c>
      <c r="AX44" s="25">
        <v>2</v>
      </c>
      <c r="AY44" s="17">
        <f t="shared" si="6"/>
        <v>28</v>
      </c>
      <c r="AZ44" s="144">
        <f t="shared" si="7"/>
        <v>2.8</v>
      </c>
      <c r="BA44" s="25">
        <v>3</v>
      </c>
      <c r="BB44" s="25">
        <v>3</v>
      </c>
      <c r="BC44" s="25">
        <v>2</v>
      </c>
      <c r="BD44" s="25">
        <v>3</v>
      </c>
      <c r="BE44" s="25">
        <v>3</v>
      </c>
      <c r="BF44" s="25">
        <v>3</v>
      </c>
      <c r="BG44" s="25">
        <v>3</v>
      </c>
      <c r="BH44" s="25">
        <v>3</v>
      </c>
      <c r="BI44" s="25">
        <v>3</v>
      </c>
      <c r="BJ44" s="17">
        <f t="shared" si="8"/>
        <v>26</v>
      </c>
      <c r="BK44" s="144">
        <f t="shared" si="9"/>
        <v>2.8888888888888888</v>
      </c>
      <c r="BL44" s="25">
        <v>3</v>
      </c>
      <c r="BM44" s="25">
        <v>3</v>
      </c>
      <c r="BN44" s="25">
        <v>3</v>
      </c>
      <c r="BO44" s="17">
        <f t="shared" si="10"/>
        <v>9</v>
      </c>
      <c r="BP44" s="153">
        <f t="shared" si="11"/>
        <v>3</v>
      </c>
      <c r="BQ44" s="25">
        <v>3</v>
      </c>
      <c r="BR44" s="25">
        <v>3</v>
      </c>
      <c r="BS44" s="25">
        <v>3</v>
      </c>
      <c r="BT44" s="116">
        <f t="shared" si="12"/>
        <v>9</v>
      </c>
      <c r="BU44" s="144">
        <f t="shared" si="13"/>
        <v>3</v>
      </c>
      <c r="BV44" s="25">
        <v>3</v>
      </c>
      <c r="BW44" s="25">
        <v>3</v>
      </c>
      <c r="BX44" s="17">
        <f t="shared" si="0"/>
        <v>6</v>
      </c>
      <c r="BY44" s="169">
        <f t="shared" si="14"/>
        <v>3</v>
      </c>
      <c r="BZ44" s="25">
        <v>3</v>
      </c>
      <c r="CA44" s="25">
        <v>3</v>
      </c>
      <c r="CB44" s="17">
        <f t="shared" si="15"/>
        <v>6</v>
      </c>
      <c r="CC44" s="144">
        <f t="shared" si="16"/>
        <v>3</v>
      </c>
      <c r="CD44" s="25">
        <v>3</v>
      </c>
      <c r="CE44" s="25">
        <v>2</v>
      </c>
      <c r="CF44" s="17">
        <f t="shared" si="17"/>
        <v>5</v>
      </c>
      <c r="CG44" s="144">
        <f t="shared" si="18"/>
        <v>2.5</v>
      </c>
      <c r="CH44" s="25">
        <v>3</v>
      </c>
      <c r="CI44" s="25">
        <v>3</v>
      </c>
      <c r="CJ44" s="17">
        <f t="shared" si="19"/>
        <v>6</v>
      </c>
      <c r="CK44" s="144">
        <f t="shared" si="20"/>
        <v>3</v>
      </c>
      <c r="CL44" s="25">
        <v>2</v>
      </c>
      <c r="CM44" s="25">
        <v>3</v>
      </c>
      <c r="CN44" s="17">
        <f t="shared" si="21"/>
        <v>5</v>
      </c>
      <c r="CO44" s="153">
        <f t="shared" si="22"/>
        <v>2.5</v>
      </c>
      <c r="CP44" s="25">
        <v>3</v>
      </c>
      <c r="CQ44" s="25">
        <v>2</v>
      </c>
      <c r="CR44" s="25">
        <v>3</v>
      </c>
      <c r="CS44" s="17">
        <f t="shared" si="23"/>
        <v>8</v>
      </c>
      <c r="CT44" s="144">
        <f t="shared" si="24"/>
        <v>2.6666666666666665</v>
      </c>
      <c r="CU44" s="25">
        <v>3</v>
      </c>
      <c r="CV44" s="25">
        <v>3</v>
      </c>
      <c r="CW44" s="25">
        <v>3</v>
      </c>
      <c r="CX44" s="25">
        <v>3</v>
      </c>
      <c r="CY44" s="25">
        <v>3</v>
      </c>
      <c r="CZ44" s="25">
        <v>3</v>
      </c>
      <c r="DA44" s="25">
        <v>3</v>
      </c>
      <c r="DB44" s="25">
        <v>3</v>
      </c>
      <c r="DC44" s="17">
        <f t="shared" si="25"/>
        <v>24</v>
      </c>
      <c r="DD44" s="144">
        <f t="shared" si="1"/>
        <v>3</v>
      </c>
      <c r="DE44" s="25">
        <v>3</v>
      </c>
      <c r="DF44" s="25">
        <v>3</v>
      </c>
      <c r="DG44" s="25">
        <v>3</v>
      </c>
      <c r="DH44" s="25">
        <v>3</v>
      </c>
      <c r="DI44" s="25">
        <v>3</v>
      </c>
      <c r="DJ44" s="25">
        <v>3</v>
      </c>
      <c r="DK44" s="25">
        <v>4</v>
      </c>
      <c r="DL44" s="25">
        <v>3</v>
      </c>
      <c r="DM44" s="17">
        <f t="shared" si="26"/>
        <v>25</v>
      </c>
      <c r="DN44" s="144">
        <f t="shared" si="27"/>
        <v>3.125</v>
      </c>
      <c r="DO44" s="25">
        <v>4</v>
      </c>
      <c r="DP44" s="25">
        <v>3</v>
      </c>
      <c r="DQ44" s="25">
        <v>3</v>
      </c>
      <c r="DR44" s="25">
        <v>4</v>
      </c>
      <c r="DS44" s="25">
        <v>3</v>
      </c>
      <c r="DT44" s="25">
        <v>4</v>
      </c>
      <c r="DU44" s="17">
        <f t="shared" si="28"/>
        <v>21</v>
      </c>
      <c r="DV44" s="144">
        <f t="shared" si="29"/>
        <v>3.5</v>
      </c>
      <c r="DW44" s="25">
        <v>3</v>
      </c>
      <c r="DX44" s="25">
        <v>3</v>
      </c>
      <c r="DY44" s="25">
        <v>3</v>
      </c>
      <c r="DZ44" s="25">
        <v>3</v>
      </c>
      <c r="EA44" s="25">
        <v>3</v>
      </c>
      <c r="EB44" s="25">
        <v>3</v>
      </c>
      <c r="EC44" s="17">
        <f t="shared" si="30"/>
        <v>18</v>
      </c>
      <c r="ED44" s="144">
        <f t="shared" si="31"/>
        <v>3</v>
      </c>
      <c r="EE44" s="25">
        <v>3</v>
      </c>
      <c r="EF44" s="25">
        <v>3</v>
      </c>
      <c r="EG44" s="25">
        <v>3</v>
      </c>
      <c r="EH44" s="25">
        <v>3</v>
      </c>
      <c r="EI44" s="25">
        <v>2</v>
      </c>
      <c r="EJ44" s="25">
        <v>3</v>
      </c>
      <c r="EK44" s="15">
        <f t="shared" si="45"/>
        <v>17</v>
      </c>
      <c r="EL44" s="148">
        <f t="shared" si="32"/>
        <v>2.8333333333333335</v>
      </c>
      <c r="EM44" s="25">
        <v>3</v>
      </c>
      <c r="EN44" s="25">
        <v>3</v>
      </c>
      <c r="EO44" s="25">
        <v>3</v>
      </c>
      <c r="EP44" s="25">
        <v>3</v>
      </c>
      <c r="EQ44" s="25">
        <v>3</v>
      </c>
      <c r="ER44" s="17">
        <f t="shared" si="33"/>
        <v>15</v>
      </c>
      <c r="ES44" s="144">
        <f t="shared" si="34"/>
        <v>3</v>
      </c>
      <c r="ET44" s="25">
        <v>3</v>
      </c>
      <c r="EU44" s="25">
        <v>3</v>
      </c>
      <c r="EV44" s="25">
        <v>3</v>
      </c>
      <c r="EW44" s="25">
        <v>4</v>
      </c>
      <c r="EX44" s="25">
        <v>3</v>
      </c>
      <c r="EY44" s="17">
        <f t="shared" si="35"/>
        <v>16</v>
      </c>
      <c r="EZ44" s="144">
        <f t="shared" si="36"/>
        <v>3.2</v>
      </c>
      <c r="FA44" s="25">
        <v>3</v>
      </c>
      <c r="FB44" s="25">
        <v>3</v>
      </c>
      <c r="FC44" s="25">
        <v>3</v>
      </c>
      <c r="FD44" s="25">
        <v>3</v>
      </c>
      <c r="FE44" s="25">
        <v>3</v>
      </c>
      <c r="FF44" s="25">
        <v>3</v>
      </c>
      <c r="FG44" s="17">
        <f t="shared" si="37"/>
        <v>18</v>
      </c>
      <c r="FH44" s="153">
        <f t="shared" si="38"/>
        <v>3</v>
      </c>
      <c r="FI44" s="25">
        <v>3</v>
      </c>
      <c r="FJ44" s="25">
        <v>3</v>
      </c>
      <c r="FK44" s="25">
        <v>3</v>
      </c>
      <c r="FL44" s="25">
        <v>3</v>
      </c>
      <c r="FM44" s="25">
        <v>3</v>
      </c>
      <c r="FN44" s="17">
        <f t="shared" si="39"/>
        <v>15</v>
      </c>
      <c r="FO44" s="144">
        <f t="shared" si="40"/>
        <v>3</v>
      </c>
      <c r="FP44" s="25">
        <v>3</v>
      </c>
      <c r="FQ44" s="25">
        <v>2</v>
      </c>
      <c r="FR44" s="25">
        <v>3</v>
      </c>
      <c r="FS44" s="25">
        <v>3</v>
      </c>
      <c r="FT44" s="25">
        <v>3</v>
      </c>
      <c r="FU44" s="25">
        <v>3</v>
      </c>
      <c r="FV44" s="17">
        <f t="shared" si="41"/>
        <v>17</v>
      </c>
      <c r="FW44" s="144">
        <f t="shared" si="42"/>
        <v>2.8333333333333335</v>
      </c>
      <c r="FX44" s="25">
        <v>3</v>
      </c>
      <c r="FY44" s="25">
        <v>3</v>
      </c>
      <c r="FZ44" s="25">
        <v>3</v>
      </c>
      <c r="GA44" s="25">
        <v>4</v>
      </c>
      <c r="GB44" s="25">
        <v>4</v>
      </c>
      <c r="GC44" s="25">
        <v>3</v>
      </c>
      <c r="GD44" s="17">
        <f t="shared" si="43"/>
        <v>20</v>
      </c>
      <c r="GE44" s="144">
        <f t="shared" si="44"/>
        <v>3.3333333333333335</v>
      </c>
      <c r="GF44" s="25" t="s">
        <v>473</v>
      </c>
      <c r="GG44" s="25" t="s">
        <v>474</v>
      </c>
      <c r="GH44" s="25" t="s">
        <v>475</v>
      </c>
      <c r="GI44" s="25" t="s">
        <v>476</v>
      </c>
      <c r="GJ44" s="25" t="s">
        <v>477</v>
      </c>
      <c r="GK44" s="25" t="s">
        <v>478</v>
      </c>
      <c r="GL44" s="25" t="s">
        <v>479</v>
      </c>
      <c r="GM44" s="25" t="s">
        <v>480</v>
      </c>
    </row>
    <row r="45" spans="1:195" s="25" customFormat="1" ht="15.75" customHeight="1" x14ac:dyDescent="0.35">
      <c r="A45" s="91">
        <v>43</v>
      </c>
      <c r="B45" s="23" t="s">
        <v>481</v>
      </c>
      <c r="C45" s="25">
        <v>82283018239</v>
      </c>
      <c r="D45" s="25" t="s">
        <v>353</v>
      </c>
      <c r="E45" s="25" t="s">
        <v>369</v>
      </c>
      <c r="F45" s="25">
        <v>55</v>
      </c>
      <c r="G45" s="25">
        <v>4</v>
      </c>
      <c r="H45" s="25" t="s">
        <v>157</v>
      </c>
      <c r="I45" s="25" t="s">
        <v>210</v>
      </c>
      <c r="J45" s="138">
        <v>4500000</v>
      </c>
      <c r="K45" s="24">
        <v>1500000</v>
      </c>
      <c r="L45" s="25" t="s">
        <v>318</v>
      </c>
      <c r="M45" s="25" t="s">
        <v>147</v>
      </c>
      <c r="N45" s="25">
        <v>130</v>
      </c>
      <c r="O45" s="25" t="s">
        <v>401</v>
      </c>
      <c r="P45" s="25">
        <v>15</v>
      </c>
      <c r="Q45" s="25" t="s">
        <v>482</v>
      </c>
      <c r="R45" s="25">
        <v>3</v>
      </c>
      <c r="S45" s="25">
        <v>3</v>
      </c>
      <c r="T45" s="25">
        <v>4</v>
      </c>
      <c r="U45" s="25">
        <v>3</v>
      </c>
      <c r="V45" s="25">
        <v>4</v>
      </c>
      <c r="W45" s="25">
        <v>3</v>
      </c>
      <c r="X45" s="25">
        <v>3</v>
      </c>
      <c r="Y45" s="25">
        <v>4</v>
      </c>
      <c r="Z45" s="25">
        <v>3</v>
      </c>
      <c r="AA45" s="25">
        <v>3</v>
      </c>
      <c r="AB45" s="17">
        <f t="shared" si="2"/>
        <v>33</v>
      </c>
      <c r="AC45" s="154">
        <f t="shared" si="3"/>
        <v>3.3</v>
      </c>
      <c r="AD45" s="25">
        <v>3</v>
      </c>
      <c r="AE45" s="25">
        <v>4</v>
      </c>
      <c r="AF45" s="25">
        <v>3</v>
      </c>
      <c r="AG45" s="25">
        <v>3</v>
      </c>
      <c r="AH45" s="25">
        <v>4</v>
      </c>
      <c r="AI45" s="25">
        <v>3</v>
      </c>
      <c r="AJ45" s="25">
        <v>4</v>
      </c>
      <c r="AK45" s="25">
        <v>4</v>
      </c>
      <c r="AL45" s="25">
        <v>4</v>
      </c>
      <c r="AM45" s="15">
        <f t="shared" si="4"/>
        <v>32</v>
      </c>
      <c r="AN45" s="170">
        <f t="shared" si="5"/>
        <v>3.5555555555555554</v>
      </c>
      <c r="AO45" s="25">
        <v>4</v>
      </c>
      <c r="AP45" s="25">
        <v>3</v>
      </c>
      <c r="AQ45" s="25">
        <v>3</v>
      </c>
      <c r="AR45" s="25">
        <v>3</v>
      </c>
      <c r="AS45" s="25">
        <v>3</v>
      </c>
      <c r="AT45" s="25">
        <v>4</v>
      </c>
      <c r="AU45" s="25">
        <v>3</v>
      </c>
      <c r="AV45" s="25">
        <v>3</v>
      </c>
      <c r="AW45" s="25">
        <v>3</v>
      </c>
      <c r="AX45" s="25">
        <v>3</v>
      </c>
      <c r="AY45" s="17">
        <f t="shared" si="6"/>
        <v>32</v>
      </c>
      <c r="AZ45" s="144">
        <f t="shared" si="7"/>
        <v>3.2</v>
      </c>
      <c r="BA45" s="25">
        <v>4</v>
      </c>
      <c r="BB45" s="25">
        <v>3</v>
      </c>
      <c r="BC45" s="25">
        <v>3</v>
      </c>
      <c r="BD45" s="25">
        <v>3</v>
      </c>
      <c r="BE45" s="25">
        <v>3</v>
      </c>
      <c r="BF45" s="25">
        <v>3</v>
      </c>
      <c r="BG45" s="25">
        <v>3</v>
      </c>
      <c r="BH45" s="25">
        <v>4</v>
      </c>
      <c r="BI45" s="25">
        <v>3</v>
      </c>
      <c r="BJ45" s="17">
        <f t="shared" si="8"/>
        <v>29</v>
      </c>
      <c r="BK45" s="144">
        <f t="shared" si="9"/>
        <v>3.2222222222222223</v>
      </c>
      <c r="BL45" s="25">
        <v>3</v>
      </c>
      <c r="BM45" s="25">
        <v>3</v>
      </c>
      <c r="BN45" s="25">
        <v>3</v>
      </c>
      <c r="BO45" s="17">
        <f t="shared" si="10"/>
        <v>9</v>
      </c>
      <c r="BP45" s="153">
        <f t="shared" si="11"/>
        <v>3</v>
      </c>
      <c r="BQ45" s="25">
        <v>2</v>
      </c>
      <c r="BR45" s="25">
        <v>3</v>
      </c>
      <c r="BT45" s="116">
        <f t="shared" si="12"/>
        <v>5</v>
      </c>
      <c r="BU45" s="144">
        <f t="shared" si="13"/>
        <v>1.6666666666666667</v>
      </c>
      <c r="BV45" s="25">
        <v>2</v>
      </c>
      <c r="BW45" s="25">
        <v>3</v>
      </c>
      <c r="BX45" s="17">
        <f t="shared" si="0"/>
        <v>5</v>
      </c>
      <c r="BY45" s="169">
        <f t="shared" si="14"/>
        <v>2.5</v>
      </c>
      <c r="BZ45" s="25">
        <v>3</v>
      </c>
      <c r="CA45" s="25">
        <v>3</v>
      </c>
      <c r="CB45" s="17">
        <f t="shared" si="15"/>
        <v>6</v>
      </c>
      <c r="CC45" s="144">
        <f t="shared" si="16"/>
        <v>3</v>
      </c>
      <c r="CD45" s="25">
        <v>2</v>
      </c>
      <c r="CE45" s="25">
        <v>3</v>
      </c>
      <c r="CF45" s="17">
        <f t="shared" si="17"/>
        <v>5</v>
      </c>
      <c r="CG45" s="144">
        <f t="shared" si="18"/>
        <v>2.5</v>
      </c>
      <c r="CH45" s="25">
        <v>2</v>
      </c>
      <c r="CI45" s="25">
        <v>2</v>
      </c>
      <c r="CJ45" s="17">
        <f t="shared" si="19"/>
        <v>4</v>
      </c>
      <c r="CK45" s="144">
        <f t="shared" si="20"/>
        <v>2</v>
      </c>
      <c r="CL45" s="25">
        <v>2</v>
      </c>
      <c r="CM45" s="25">
        <v>2</v>
      </c>
      <c r="CN45" s="17">
        <f t="shared" si="21"/>
        <v>4</v>
      </c>
      <c r="CO45" s="153">
        <f t="shared" si="22"/>
        <v>2</v>
      </c>
      <c r="CP45" s="25">
        <v>2</v>
      </c>
      <c r="CQ45" s="25">
        <v>2</v>
      </c>
      <c r="CR45" s="25">
        <v>3</v>
      </c>
      <c r="CS45" s="17">
        <f t="shared" si="23"/>
        <v>7</v>
      </c>
      <c r="CT45" s="144">
        <f t="shared" si="24"/>
        <v>2.3333333333333335</v>
      </c>
      <c r="CU45" s="25">
        <v>3</v>
      </c>
      <c r="CV45" s="25">
        <v>3</v>
      </c>
      <c r="CW45" s="25">
        <v>3</v>
      </c>
      <c r="CX45" s="25">
        <v>3</v>
      </c>
      <c r="CY45" s="25">
        <v>3</v>
      </c>
      <c r="CZ45" s="25">
        <v>3</v>
      </c>
      <c r="DA45" s="25">
        <v>3</v>
      </c>
      <c r="DB45" s="25">
        <v>3</v>
      </c>
      <c r="DC45" s="17">
        <f t="shared" si="25"/>
        <v>24</v>
      </c>
      <c r="DD45" s="144">
        <f t="shared" si="1"/>
        <v>3</v>
      </c>
      <c r="DE45" s="25">
        <v>3</v>
      </c>
      <c r="DF45" s="25">
        <v>3</v>
      </c>
      <c r="DG45" s="25">
        <v>3</v>
      </c>
      <c r="DH45" s="25">
        <v>3</v>
      </c>
      <c r="DI45" s="25">
        <v>3</v>
      </c>
      <c r="DJ45" s="25">
        <v>3</v>
      </c>
      <c r="DK45" s="25">
        <v>3</v>
      </c>
      <c r="DL45" s="25">
        <v>3</v>
      </c>
      <c r="DM45" s="17">
        <f t="shared" si="26"/>
        <v>24</v>
      </c>
      <c r="DN45" s="144">
        <f t="shared" si="27"/>
        <v>3</v>
      </c>
      <c r="DO45" s="25">
        <v>3</v>
      </c>
      <c r="DP45" s="25">
        <v>3</v>
      </c>
      <c r="DQ45" s="25">
        <v>3</v>
      </c>
      <c r="DR45" s="25">
        <v>3</v>
      </c>
      <c r="DS45" s="25">
        <v>3</v>
      </c>
      <c r="DT45" s="25">
        <v>3</v>
      </c>
      <c r="DU45" s="17">
        <f t="shared" si="28"/>
        <v>18</v>
      </c>
      <c r="DV45" s="144">
        <f t="shared" si="29"/>
        <v>3</v>
      </c>
      <c r="DW45" s="25">
        <v>3</v>
      </c>
      <c r="DX45" s="25">
        <v>3</v>
      </c>
      <c r="DY45" s="25">
        <v>3</v>
      </c>
      <c r="DZ45" s="25">
        <v>3</v>
      </c>
      <c r="EA45" s="25">
        <v>3</v>
      </c>
      <c r="EB45" s="25">
        <v>3</v>
      </c>
      <c r="EC45" s="17">
        <f t="shared" si="30"/>
        <v>18</v>
      </c>
      <c r="ED45" s="144">
        <f t="shared" si="31"/>
        <v>3</v>
      </c>
      <c r="EE45" s="25">
        <v>3</v>
      </c>
      <c r="EF45" s="25">
        <v>3</v>
      </c>
      <c r="EG45" s="25">
        <v>3</v>
      </c>
      <c r="EH45" s="25">
        <v>3</v>
      </c>
      <c r="EI45" s="25">
        <v>3</v>
      </c>
      <c r="EJ45" s="25">
        <v>3</v>
      </c>
      <c r="EK45" s="15">
        <f t="shared" si="45"/>
        <v>18</v>
      </c>
      <c r="EL45" s="148">
        <f t="shared" si="32"/>
        <v>3</v>
      </c>
      <c r="EM45" s="25">
        <v>3</v>
      </c>
      <c r="EN45" s="25">
        <v>3</v>
      </c>
      <c r="EO45" s="25">
        <v>3</v>
      </c>
      <c r="EP45" s="25">
        <v>3</v>
      </c>
      <c r="EQ45" s="25">
        <v>3</v>
      </c>
      <c r="ER45" s="17">
        <f t="shared" si="33"/>
        <v>15</v>
      </c>
      <c r="ES45" s="144">
        <f t="shared" si="34"/>
        <v>3</v>
      </c>
      <c r="ET45" s="25">
        <v>3</v>
      </c>
      <c r="EU45" s="25">
        <v>2</v>
      </c>
      <c r="EV45" s="25">
        <v>3</v>
      </c>
      <c r="EW45" s="25">
        <v>2</v>
      </c>
      <c r="EX45" s="25">
        <v>3</v>
      </c>
      <c r="EY45" s="17">
        <f t="shared" si="35"/>
        <v>13</v>
      </c>
      <c r="EZ45" s="144">
        <f t="shared" si="36"/>
        <v>2.6</v>
      </c>
      <c r="FA45" s="25">
        <v>3</v>
      </c>
      <c r="FB45" s="25">
        <v>3</v>
      </c>
      <c r="FC45" s="25">
        <v>3</v>
      </c>
      <c r="FD45" s="25">
        <v>3</v>
      </c>
      <c r="FE45" s="25">
        <v>3</v>
      </c>
      <c r="FF45" s="25">
        <v>3</v>
      </c>
      <c r="FG45" s="17">
        <f t="shared" si="37"/>
        <v>18</v>
      </c>
      <c r="FH45" s="153">
        <f t="shared" si="38"/>
        <v>3</v>
      </c>
      <c r="FI45" s="25">
        <v>3</v>
      </c>
      <c r="FJ45" s="25">
        <v>3</v>
      </c>
      <c r="FK45" s="25">
        <v>3</v>
      </c>
      <c r="FL45" s="25">
        <v>3</v>
      </c>
      <c r="FM45" s="25">
        <v>3</v>
      </c>
      <c r="FN45" s="17">
        <f t="shared" si="39"/>
        <v>15</v>
      </c>
      <c r="FO45" s="144">
        <f t="shared" si="40"/>
        <v>3</v>
      </c>
      <c r="FP45" s="25">
        <v>2</v>
      </c>
      <c r="FQ45" s="25">
        <v>3</v>
      </c>
      <c r="FR45" s="25">
        <v>3</v>
      </c>
      <c r="FS45" s="25">
        <v>3</v>
      </c>
      <c r="FT45" s="25">
        <v>3</v>
      </c>
      <c r="FU45" s="25">
        <v>3</v>
      </c>
      <c r="FV45" s="17">
        <f t="shared" si="41"/>
        <v>17</v>
      </c>
      <c r="FW45" s="144">
        <f t="shared" si="42"/>
        <v>2.8333333333333335</v>
      </c>
      <c r="FX45" s="25">
        <v>3</v>
      </c>
      <c r="FY45" s="25">
        <v>2</v>
      </c>
      <c r="FZ45" s="25">
        <v>3</v>
      </c>
      <c r="GA45" s="25">
        <v>3</v>
      </c>
      <c r="GB45" s="25">
        <v>3</v>
      </c>
      <c r="GC45" s="25">
        <v>3</v>
      </c>
      <c r="GD45" s="17">
        <f t="shared" si="43"/>
        <v>17</v>
      </c>
      <c r="GE45" s="144">
        <f t="shared" si="44"/>
        <v>2.8333333333333335</v>
      </c>
      <c r="GF45" s="25" t="s">
        <v>483</v>
      </c>
      <c r="GG45" s="25" t="s">
        <v>484</v>
      </c>
      <c r="GH45" s="25" t="s">
        <v>485</v>
      </c>
      <c r="GI45" s="25" t="s">
        <v>486</v>
      </c>
      <c r="GJ45" s="25" t="s">
        <v>487</v>
      </c>
      <c r="GK45" s="25" t="s">
        <v>488</v>
      </c>
      <c r="GL45" s="25" t="s">
        <v>489</v>
      </c>
      <c r="GM45" s="25" t="s">
        <v>490</v>
      </c>
    </row>
    <row r="46" spans="1:195" s="25" customFormat="1" ht="15.75" customHeight="1" x14ac:dyDescent="0.35">
      <c r="A46" s="91">
        <v>44</v>
      </c>
      <c r="B46" s="23" t="s">
        <v>491</v>
      </c>
      <c r="C46" s="25">
        <v>81365647944</v>
      </c>
      <c r="D46" s="25" t="s">
        <v>353</v>
      </c>
      <c r="E46" s="25" t="s">
        <v>369</v>
      </c>
      <c r="F46" s="25">
        <v>32</v>
      </c>
      <c r="G46" s="25">
        <v>3</v>
      </c>
      <c r="H46" s="25" t="s">
        <v>344</v>
      </c>
      <c r="I46" s="25" t="s">
        <v>172</v>
      </c>
      <c r="J46" s="138">
        <v>4000000</v>
      </c>
      <c r="K46" s="24">
        <v>4500000</v>
      </c>
      <c r="L46" s="25" t="s">
        <v>318</v>
      </c>
      <c r="M46" s="25" t="s">
        <v>147</v>
      </c>
      <c r="N46" s="25">
        <v>120</v>
      </c>
      <c r="O46" s="25" t="s">
        <v>401</v>
      </c>
      <c r="P46" s="25">
        <v>10</v>
      </c>
      <c r="Q46" s="25" t="s">
        <v>482</v>
      </c>
      <c r="R46" s="25">
        <v>3</v>
      </c>
      <c r="S46" s="25">
        <v>3</v>
      </c>
      <c r="T46" s="25">
        <v>3</v>
      </c>
      <c r="U46" s="25">
        <v>3</v>
      </c>
      <c r="V46" s="25">
        <v>4</v>
      </c>
      <c r="W46" s="25">
        <v>4</v>
      </c>
      <c r="X46" s="25">
        <v>4</v>
      </c>
      <c r="Y46" s="25">
        <v>3</v>
      </c>
      <c r="Z46" s="25">
        <v>3</v>
      </c>
      <c r="AA46" s="25">
        <v>3</v>
      </c>
      <c r="AB46" s="17">
        <f t="shared" si="2"/>
        <v>33</v>
      </c>
      <c r="AC46" s="154">
        <f t="shared" si="3"/>
        <v>3.3</v>
      </c>
      <c r="AD46" s="25">
        <v>3</v>
      </c>
      <c r="AE46" s="25">
        <v>4</v>
      </c>
      <c r="AF46" s="25">
        <v>3</v>
      </c>
      <c r="AG46" s="25">
        <v>3</v>
      </c>
      <c r="AH46" s="25">
        <v>3</v>
      </c>
      <c r="AI46" s="25">
        <v>4</v>
      </c>
      <c r="AJ46" s="25">
        <v>3</v>
      </c>
      <c r="AK46" s="25">
        <v>3</v>
      </c>
      <c r="AL46" s="25">
        <v>3</v>
      </c>
      <c r="AM46" s="15">
        <f t="shared" si="4"/>
        <v>29</v>
      </c>
      <c r="AN46" s="170">
        <f t="shared" si="5"/>
        <v>3.2222222222222223</v>
      </c>
      <c r="AO46" s="25">
        <v>3</v>
      </c>
      <c r="AP46" s="25">
        <v>3</v>
      </c>
      <c r="AQ46" s="25">
        <v>3</v>
      </c>
      <c r="AR46" s="25">
        <v>3</v>
      </c>
      <c r="AS46" s="25">
        <v>4</v>
      </c>
      <c r="AT46" s="25">
        <v>3</v>
      </c>
      <c r="AU46" s="25">
        <v>3</v>
      </c>
      <c r="AV46" s="25">
        <v>3</v>
      </c>
      <c r="AW46" s="25">
        <v>3</v>
      </c>
      <c r="AX46" s="25">
        <v>3</v>
      </c>
      <c r="AY46" s="17">
        <f t="shared" si="6"/>
        <v>31</v>
      </c>
      <c r="AZ46" s="144">
        <f t="shared" si="7"/>
        <v>3.1</v>
      </c>
      <c r="BA46" s="25">
        <v>3</v>
      </c>
      <c r="BB46" s="25">
        <v>3</v>
      </c>
      <c r="BC46" s="25">
        <v>3</v>
      </c>
      <c r="BD46" s="25">
        <v>3</v>
      </c>
      <c r="BE46" s="25">
        <v>3</v>
      </c>
      <c r="BF46" s="25">
        <v>3</v>
      </c>
      <c r="BG46" s="25">
        <v>3</v>
      </c>
      <c r="BH46" s="25">
        <v>3</v>
      </c>
      <c r="BI46" s="25">
        <v>3</v>
      </c>
      <c r="BJ46" s="17">
        <f t="shared" si="8"/>
        <v>27</v>
      </c>
      <c r="BK46" s="144">
        <f t="shared" si="9"/>
        <v>3</v>
      </c>
      <c r="BL46" s="25">
        <v>3</v>
      </c>
      <c r="BM46" s="25">
        <v>3</v>
      </c>
      <c r="BN46" s="25">
        <v>3</v>
      </c>
      <c r="BO46" s="17">
        <f t="shared" si="10"/>
        <v>9</v>
      </c>
      <c r="BP46" s="153">
        <f t="shared" si="11"/>
        <v>3</v>
      </c>
      <c r="BQ46" s="25">
        <v>3</v>
      </c>
      <c r="BR46" s="25">
        <v>3</v>
      </c>
      <c r="BS46" s="25">
        <v>3</v>
      </c>
      <c r="BT46" s="116">
        <f t="shared" si="12"/>
        <v>9</v>
      </c>
      <c r="BU46" s="144">
        <f t="shared" si="13"/>
        <v>3</v>
      </c>
      <c r="BV46" s="25">
        <v>3</v>
      </c>
      <c r="BW46" s="25">
        <v>3</v>
      </c>
      <c r="BX46" s="17">
        <f t="shared" si="0"/>
        <v>6</v>
      </c>
      <c r="BY46" s="169">
        <f t="shared" si="14"/>
        <v>3</v>
      </c>
      <c r="BZ46" s="25">
        <v>3</v>
      </c>
      <c r="CA46" s="25">
        <v>3</v>
      </c>
      <c r="CB46" s="17">
        <f t="shared" si="15"/>
        <v>6</v>
      </c>
      <c r="CC46" s="144">
        <f t="shared" si="16"/>
        <v>3</v>
      </c>
      <c r="CD46" s="25">
        <v>3</v>
      </c>
      <c r="CE46" s="25">
        <v>3</v>
      </c>
      <c r="CF46" s="17">
        <f t="shared" si="17"/>
        <v>6</v>
      </c>
      <c r="CG46" s="144">
        <f t="shared" si="18"/>
        <v>3</v>
      </c>
      <c r="CH46" s="25">
        <v>3</v>
      </c>
      <c r="CI46" s="25">
        <v>3</v>
      </c>
      <c r="CJ46" s="17">
        <f t="shared" si="19"/>
        <v>6</v>
      </c>
      <c r="CK46" s="144">
        <f t="shared" si="20"/>
        <v>3</v>
      </c>
      <c r="CL46" s="25">
        <v>3</v>
      </c>
      <c r="CM46" s="25">
        <v>3</v>
      </c>
      <c r="CN46" s="17">
        <f t="shared" si="21"/>
        <v>6</v>
      </c>
      <c r="CO46" s="153">
        <f t="shared" si="22"/>
        <v>3</v>
      </c>
      <c r="CP46" s="25">
        <v>3</v>
      </c>
      <c r="CQ46" s="25">
        <v>3</v>
      </c>
      <c r="CR46" s="25">
        <v>3</v>
      </c>
      <c r="CS46" s="17">
        <f t="shared" si="23"/>
        <v>9</v>
      </c>
      <c r="CT46" s="144">
        <f t="shared" si="24"/>
        <v>3</v>
      </c>
      <c r="CU46" s="25">
        <v>3</v>
      </c>
      <c r="CV46" s="25">
        <v>3</v>
      </c>
      <c r="CW46" s="25">
        <v>3</v>
      </c>
      <c r="CX46" s="25">
        <v>3</v>
      </c>
      <c r="CY46" s="25">
        <v>3</v>
      </c>
      <c r="CZ46" s="25">
        <v>3</v>
      </c>
      <c r="DA46" s="25">
        <v>3</v>
      </c>
      <c r="DB46" s="25">
        <v>3</v>
      </c>
      <c r="DC46" s="17">
        <f t="shared" si="25"/>
        <v>24</v>
      </c>
      <c r="DD46" s="144">
        <f t="shared" si="1"/>
        <v>3</v>
      </c>
      <c r="DE46" s="25">
        <v>3</v>
      </c>
      <c r="DF46" s="25">
        <v>3</v>
      </c>
      <c r="DG46" s="25">
        <v>3</v>
      </c>
      <c r="DH46" s="25">
        <v>3</v>
      </c>
      <c r="DI46" s="25">
        <v>3</v>
      </c>
      <c r="DJ46" s="25">
        <v>3</v>
      </c>
      <c r="DK46" s="25">
        <v>3</v>
      </c>
      <c r="DL46" s="25">
        <v>3</v>
      </c>
      <c r="DM46" s="17">
        <f t="shared" si="26"/>
        <v>24</v>
      </c>
      <c r="DN46" s="144">
        <f t="shared" si="27"/>
        <v>3</v>
      </c>
      <c r="DO46" s="25">
        <v>3</v>
      </c>
      <c r="DP46" s="25">
        <v>3</v>
      </c>
      <c r="DQ46" s="25">
        <v>3</v>
      </c>
      <c r="DR46" s="25">
        <v>3</v>
      </c>
      <c r="DS46" s="25">
        <v>3</v>
      </c>
      <c r="DT46" s="25">
        <v>3</v>
      </c>
      <c r="DU46" s="17">
        <f t="shared" si="28"/>
        <v>18</v>
      </c>
      <c r="DV46" s="144">
        <f t="shared" si="29"/>
        <v>3</v>
      </c>
      <c r="DW46" s="25">
        <v>3</v>
      </c>
      <c r="DX46" s="25">
        <v>3</v>
      </c>
      <c r="DY46" s="25">
        <v>3</v>
      </c>
      <c r="DZ46" s="25">
        <v>3</v>
      </c>
      <c r="EA46" s="25">
        <v>3</v>
      </c>
      <c r="EB46" s="25">
        <v>3</v>
      </c>
      <c r="EC46" s="17">
        <f t="shared" si="30"/>
        <v>18</v>
      </c>
      <c r="ED46" s="144">
        <f t="shared" si="31"/>
        <v>3</v>
      </c>
      <c r="EE46" s="25">
        <v>3</v>
      </c>
      <c r="EF46" s="25">
        <v>3</v>
      </c>
      <c r="EG46" s="25">
        <v>3</v>
      </c>
      <c r="EH46" s="25">
        <v>3</v>
      </c>
      <c r="EI46" s="25">
        <v>3</v>
      </c>
      <c r="EJ46" s="25">
        <v>3</v>
      </c>
      <c r="EK46" s="15">
        <f t="shared" si="45"/>
        <v>18</v>
      </c>
      <c r="EL46" s="148">
        <f t="shared" si="32"/>
        <v>3</v>
      </c>
      <c r="EM46" s="25">
        <v>3</v>
      </c>
      <c r="EN46" s="25">
        <v>3</v>
      </c>
      <c r="EO46" s="25">
        <v>3</v>
      </c>
      <c r="EP46" s="25">
        <v>3</v>
      </c>
      <c r="EQ46" s="25">
        <v>3</v>
      </c>
      <c r="ER46" s="17">
        <f t="shared" si="33"/>
        <v>15</v>
      </c>
      <c r="ES46" s="144">
        <f t="shared" si="34"/>
        <v>3</v>
      </c>
      <c r="ET46" s="25">
        <v>3</v>
      </c>
      <c r="EU46" s="25">
        <v>3</v>
      </c>
      <c r="EV46" s="25">
        <v>3</v>
      </c>
      <c r="EW46" s="25">
        <v>3</v>
      </c>
      <c r="EX46" s="25">
        <v>3</v>
      </c>
      <c r="EY46" s="17">
        <f t="shared" si="35"/>
        <v>15</v>
      </c>
      <c r="EZ46" s="144">
        <f t="shared" si="36"/>
        <v>3</v>
      </c>
      <c r="FA46" s="25">
        <v>3</v>
      </c>
      <c r="FB46" s="25">
        <v>3</v>
      </c>
      <c r="FC46" s="25">
        <v>3</v>
      </c>
      <c r="FD46" s="25">
        <v>3</v>
      </c>
      <c r="FE46" s="25">
        <v>3</v>
      </c>
      <c r="FF46" s="25">
        <v>3</v>
      </c>
      <c r="FG46" s="17">
        <f t="shared" si="37"/>
        <v>18</v>
      </c>
      <c r="FH46" s="153">
        <f t="shared" si="38"/>
        <v>3</v>
      </c>
      <c r="FI46" s="25">
        <v>3</v>
      </c>
      <c r="FJ46" s="25">
        <v>3</v>
      </c>
      <c r="FK46" s="25">
        <v>3</v>
      </c>
      <c r="FL46" s="25">
        <v>3</v>
      </c>
      <c r="FM46" s="25">
        <v>3</v>
      </c>
      <c r="FN46" s="17">
        <f t="shared" si="39"/>
        <v>15</v>
      </c>
      <c r="FO46" s="144">
        <f t="shared" si="40"/>
        <v>3</v>
      </c>
      <c r="FP46" s="25">
        <v>3</v>
      </c>
      <c r="FQ46" s="25">
        <v>3</v>
      </c>
      <c r="FR46" s="25">
        <v>3</v>
      </c>
      <c r="FS46" s="25">
        <v>3</v>
      </c>
      <c r="FT46" s="25">
        <v>3</v>
      </c>
      <c r="FU46" s="25">
        <v>3</v>
      </c>
      <c r="FV46" s="17">
        <f t="shared" si="41"/>
        <v>18</v>
      </c>
      <c r="FW46" s="144">
        <f t="shared" si="42"/>
        <v>3</v>
      </c>
      <c r="FX46" s="25">
        <v>3</v>
      </c>
      <c r="FY46" s="25">
        <v>3</v>
      </c>
      <c r="FZ46" s="25">
        <v>3</v>
      </c>
      <c r="GA46" s="25">
        <v>3</v>
      </c>
      <c r="GB46" s="25">
        <v>3</v>
      </c>
      <c r="GC46" s="25">
        <v>3</v>
      </c>
      <c r="GD46" s="17">
        <f t="shared" si="43"/>
        <v>18</v>
      </c>
      <c r="GE46" s="144">
        <f t="shared" si="44"/>
        <v>3</v>
      </c>
      <c r="GF46" s="25" t="s">
        <v>492</v>
      </c>
      <c r="GG46" s="25" t="s">
        <v>493</v>
      </c>
      <c r="GH46" s="25" t="s">
        <v>494</v>
      </c>
      <c r="GI46" s="25" t="s">
        <v>495</v>
      </c>
      <c r="GJ46" s="25" t="s">
        <v>496</v>
      </c>
      <c r="GK46" s="25" t="s">
        <v>497</v>
      </c>
      <c r="GL46" s="25" t="s">
        <v>498</v>
      </c>
      <c r="GM46" s="25" t="s">
        <v>499</v>
      </c>
    </row>
    <row r="47" spans="1:195" s="2" customFormat="1" ht="22.5" customHeight="1" x14ac:dyDescent="0.35">
      <c r="A47" s="29">
        <v>45</v>
      </c>
      <c r="B47" s="30" t="s">
        <v>897</v>
      </c>
      <c r="C47" s="31" t="s">
        <v>898</v>
      </c>
      <c r="D47" s="30" t="s">
        <v>846</v>
      </c>
      <c r="E47" s="30" t="s">
        <v>899</v>
      </c>
      <c r="F47" s="30">
        <v>51</v>
      </c>
      <c r="G47" s="30">
        <v>4</v>
      </c>
      <c r="H47" s="30" t="s">
        <v>157</v>
      </c>
      <c r="I47" s="30" t="s">
        <v>158</v>
      </c>
      <c r="J47" s="117">
        <v>3000000</v>
      </c>
      <c r="K47" s="40">
        <v>2850000</v>
      </c>
      <c r="L47" s="30" t="s">
        <v>259</v>
      </c>
      <c r="M47" s="30" t="s">
        <v>848</v>
      </c>
      <c r="N47" s="30">
        <v>70</v>
      </c>
      <c r="O47" s="30" t="s">
        <v>900</v>
      </c>
      <c r="P47" s="30">
        <v>15</v>
      </c>
      <c r="Q47" s="30" t="s">
        <v>389</v>
      </c>
      <c r="R47" s="30">
        <v>3</v>
      </c>
      <c r="S47" s="30">
        <v>2</v>
      </c>
      <c r="T47" s="30">
        <v>3</v>
      </c>
      <c r="U47" s="30">
        <v>3</v>
      </c>
      <c r="V47" s="30">
        <v>3</v>
      </c>
      <c r="W47" s="30">
        <v>3</v>
      </c>
      <c r="X47" s="30">
        <v>3</v>
      </c>
      <c r="Y47" s="30">
        <v>3</v>
      </c>
      <c r="Z47" s="30">
        <v>3</v>
      </c>
      <c r="AA47" s="30">
        <v>3</v>
      </c>
      <c r="AB47" s="17">
        <f t="shared" si="2"/>
        <v>29</v>
      </c>
      <c r="AC47" s="154">
        <f t="shared" si="3"/>
        <v>2.9</v>
      </c>
      <c r="AD47" s="30">
        <v>3</v>
      </c>
      <c r="AE47" s="30">
        <v>3</v>
      </c>
      <c r="AF47" s="30">
        <v>3</v>
      </c>
      <c r="AG47" s="30">
        <v>3</v>
      </c>
      <c r="AH47" s="30">
        <v>3</v>
      </c>
      <c r="AI47" s="30">
        <v>3</v>
      </c>
      <c r="AJ47" s="30">
        <v>3</v>
      </c>
      <c r="AK47" s="30">
        <v>3</v>
      </c>
      <c r="AL47" s="30">
        <v>3</v>
      </c>
      <c r="AM47" s="15">
        <f t="shared" si="4"/>
        <v>27</v>
      </c>
      <c r="AN47" s="170">
        <f t="shared" si="5"/>
        <v>3</v>
      </c>
      <c r="AO47" s="30">
        <v>3</v>
      </c>
      <c r="AP47" s="30">
        <v>3</v>
      </c>
      <c r="AQ47" s="30">
        <v>3</v>
      </c>
      <c r="AR47" s="30">
        <v>3</v>
      </c>
      <c r="AS47" s="30">
        <v>3</v>
      </c>
      <c r="AT47" s="30">
        <v>3</v>
      </c>
      <c r="AU47" s="30">
        <v>3</v>
      </c>
      <c r="AV47" s="30">
        <v>3</v>
      </c>
      <c r="AW47" s="30">
        <v>3</v>
      </c>
      <c r="AX47" s="30">
        <v>3</v>
      </c>
      <c r="AY47" s="17">
        <f t="shared" si="6"/>
        <v>30</v>
      </c>
      <c r="AZ47" s="144">
        <f t="shared" si="7"/>
        <v>3</v>
      </c>
      <c r="BA47" s="30">
        <v>3</v>
      </c>
      <c r="BB47" s="30">
        <v>3</v>
      </c>
      <c r="BC47" s="30">
        <v>3</v>
      </c>
      <c r="BD47" s="30">
        <v>3</v>
      </c>
      <c r="BE47" s="30">
        <v>3</v>
      </c>
      <c r="BF47" s="30">
        <v>3</v>
      </c>
      <c r="BG47" s="30">
        <v>3</v>
      </c>
      <c r="BH47" s="30">
        <v>3</v>
      </c>
      <c r="BI47" s="30">
        <v>3</v>
      </c>
      <c r="BJ47" s="17">
        <f>SUM(BA47:BI47)</f>
        <v>27</v>
      </c>
      <c r="BK47" s="144">
        <f t="shared" si="9"/>
        <v>3</v>
      </c>
      <c r="BL47" s="30">
        <v>3</v>
      </c>
      <c r="BM47" s="30">
        <v>3</v>
      </c>
      <c r="BN47" s="30">
        <v>3</v>
      </c>
      <c r="BO47" s="17">
        <f t="shared" si="10"/>
        <v>9</v>
      </c>
      <c r="BP47" s="153">
        <f t="shared" si="11"/>
        <v>3</v>
      </c>
      <c r="BQ47" s="30">
        <v>3</v>
      </c>
      <c r="BR47" s="30">
        <v>3</v>
      </c>
      <c r="BS47" s="30">
        <v>3</v>
      </c>
      <c r="BT47" s="116">
        <f t="shared" si="12"/>
        <v>9</v>
      </c>
      <c r="BU47" s="144">
        <f t="shared" si="13"/>
        <v>3</v>
      </c>
      <c r="BV47" s="30">
        <v>3</v>
      </c>
      <c r="BW47" s="30">
        <v>3</v>
      </c>
      <c r="BX47" s="17">
        <f t="shared" si="0"/>
        <v>6</v>
      </c>
      <c r="BY47" s="169">
        <f t="shared" si="14"/>
        <v>3</v>
      </c>
      <c r="BZ47" s="30">
        <v>3</v>
      </c>
      <c r="CA47" s="30">
        <v>3</v>
      </c>
      <c r="CB47" s="17">
        <f t="shared" si="15"/>
        <v>6</v>
      </c>
      <c r="CC47" s="144">
        <f t="shared" si="16"/>
        <v>3</v>
      </c>
      <c r="CD47" s="30">
        <v>3</v>
      </c>
      <c r="CE47" s="30">
        <v>3</v>
      </c>
      <c r="CF47" s="17">
        <f t="shared" si="17"/>
        <v>6</v>
      </c>
      <c r="CG47" s="144">
        <f t="shared" si="18"/>
        <v>3</v>
      </c>
      <c r="CH47" s="30">
        <v>3</v>
      </c>
      <c r="CI47" s="30">
        <v>3</v>
      </c>
      <c r="CJ47" s="17">
        <f t="shared" si="19"/>
        <v>6</v>
      </c>
      <c r="CK47" s="144">
        <f t="shared" si="20"/>
        <v>3</v>
      </c>
      <c r="CL47" s="30">
        <v>3</v>
      </c>
      <c r="CM47" s="30">
        <v>3</v>
      </c>
      <c r="CN47" s="17">
        <f t="shared" si="21"/>
        <v>6</v>
      </c>
      <c r="CO47" s="153">
        <f t="shared" si="22"/>
        <v>3</v>
      </c>
      <c r="CP47" s="30">
        <v>3</v>
      </c>
      <c r="CQ47" s="30">
        <v>3</v>
      </c>
      <c r="CR47" s="30">
        <v>3</v>
      </c>
      <c r="CS47" s="17">
        <f>SUM(CP47:CR47)</f>
        <v>9</v>
      </c>
      <c r="CT47" s="144">
        <f t="shared" si="24"/>
        <v>3</v>
      </c>
      <c r="CU47" s="30">
        <v>3</v>
      </c>
      <c r="CV47" s="30">
        <v>3</v>
      </c>
      <c r="CW47" s="30">
        <v>3</v>
      </c>
      <c r="CX47" s="30">
        <v>3</v>
      </c>
      <c r="CY47" s="30">
        <v>3</v>
      </c>
      <c r="CZ47" s="30">
        <v>3</v>
      </c>
      <c r="DA47" s="30">
        <v>3</v>
      </c>
      <c r="DB47" s="30">
        <v>3</v>
      </c>
      <c r="DC47" s="17">
        <f t="shared" si="25"/>
        <v>24</v>
      </c>
      <c r="DD47" s="144">
        <f t="shared" si="1"/>
        <v>3</v>
      </c>
      <c r="DE47" s="30">
        <v>3</v>
      </c>
      <c r="DF47" s="30">
        <v>3</v>
      </c>
      <c r="DG47" s="30">
        <v>3</v>
      </c>
      <c r="DH47" s="30">
        <v>3</v>
      </c>
      <c r="DI47" s="30">
        <v>3</v>
      </c>
      <c r="DJ47" s="30">
        <v>3</v>
      </c>
      <c r="DK47" s="30">
        <v>3</v>
      </c>
      <c r="DL47" s="30">
        <v>3</v>
      </c>
      <c r="DM47" s="17">
        <f t="shared" si="26"/>
        <v>24</v>
      </c>
      <c r="DN47" s="144">
        <f t="shared" si="27"/>
        <v>3</v>
      </c>
      <c r="DO47" s="30">
        <v>3</v>
      </c>
      <c r="DP47" s="30">
        <v>3</v>
      </c>
      <c r="DQ47" s="30">
        <v>3</v>
      </c>
      <c r="DR47" s="30">
        <v>3</v>
      </c>
      <c r="DS47" s="30">
        <v>3</v>
      </c>
      <c r="DT47" s="30">
        <v>3</v>
      </c>
      <c r="DU47" s="17">
        <f t="shared" si="28"/>
        <v>18</v>
      </c>
      <c r="DV47" s="144">
        <f t="shared" si="29"/>
        <v>3</v>
      </c>
      <c r="DW47" s="30">
        <v>3</v>
      </c>
      <c r="DX47" s="30">
        <v>3</v>
      </c>
      <c r="DY47" s="30">
        <v>3</v>
      </c>
      <c r="DZ47" s="30">
        <v>3</v>
      </c>
      <c r="EA47" s="30">
        <v>3</v>
      </c>
      <c r="EB47" s="30">
        <v>3</v>
      </c>
      <c r="EC47" s="17">
        <f t="shared" si="30"/>
        <v>18</v>
      </c>
      <c r="ED47" s="144">
        <f t="shared" si="31"/>
        <v>3</v>
      </c>
      <c r="EE47" s="30">
        <v>3</v>
      </c>
      <c r="EF47" s="30">
        <v>3</v>
      </c>
      <c r="EG47" s="30">
        <v>3</v>
      </c>
      <c r="EH47" s="30">
        <v>3</v>
      </c>
      <c r="EI47" s="30">
        <v>3</v>
      </c>
      <c r="EJ47" s="30">
        <v>3</v>
      </c>
      <c r="EK47" s="15">
        <f t="shared" si="45"/>
        <v>18</v>
      </c>
      <c r="EL47" s="148">
        <f t="shared" si="32"/>
        <v>3</v>
      </c>
      <c r="EM47" s="30">
        <v>3</v>
      </c>
      <c r="EN47" s="30">
        <v>3</v>
      </c>
      <c r="EO47" s="30">
        <v>3</v>
      </c>
      <c r="EP47" s="30">
        <v>3</v>
      </c>
      <c r="EQ47" s="30">
        <v>3</v>
      </c>
      <c r="ER47" s="17">
        <f t="shared" si="33"/>
        <v>15</v>
      </c>
      <c r="ES47" s="144">
        <f t="shared" si="34"/>
        <v>3</v>
      </c>
      <c r="ET47" s="30">
        <v>3</v>
      </c>
      <c r="EU47" s="30">
        <v>3</v>
      </c>
      <c r="EV47" s="30">
        <v>3</v>
      </c>
      <c r="EW47" s="30">
        <v>3</v>
      </c>
      <c r="EX47" s="30">
        <v>3</v>
      </c>
      <c r="EY47" s="17">
        <f t="shared" si="35"/>
        <v>15</v>
      </c>
      <c r="EZ47" s="144">
        <f t="shared" si="36"/>
        <v>3</v>
      </c>
      <c r="FA47" s="30">
        <v>3</v>
      </c>
      <c r="FB47" s="30">
        <v>3</v>
      </c>
      <c r="FC47" s="30">
        <v>3</v>
      </c>
      <c r="FD47" s="30">
        <v>3</v>
      </c>
      <c r="FE47" s="30">
        <v>3</v>
      </c>
      <c r="FF47" s="30">
        <v>3</v>
      </c>
      <c r="FG47" s="17">
        <f t="shared" si="37"/>
        <v>18</v>
      </c>
      <c r="FH47" s="153">
        <f t="shared" si="38"/>
        <v>3</v>
      </c>
      <c r="FI47" s="30">
        <v>3</v>
      </c>
      <c r="FJ47" s="30">
        <v>3</v>
      </c>
      <c r="FK47" s="30">
        <v>3</v>
      </c>
      <c r="FL47" s="30">
        <v>3</v>
      </c>
      <c r="FM47" s="30">
        <v>3</v>
      </c>
      <c r="FN47" s="17">
        <f t="shared" si="39"/>
        <v>15</v>
      </c>
      <c r="FO47" s="144">
        <f t="shared" si="40"/>
        <v>3</v>
      </c>
      <c r="FP47" s="30">
        <v>3</v>
      </c>
      <c r="FQ47" s="30">
        <v>3</v>
      </c>
      <c r="FR47" s="30">
        <v>3</v>
      </c>
      <c r="FS47" s="30">
        <v>3</v>
      </c>
      <c r="FT47" s="30">
        <v>3</v>
      </c>
      <c r="FU47" s="30">
        <v>3</v>
      </c>
      <c r="FV47" s="17">
        <f t="shared" si="41"/>
        <v>18</v>
      </c>
      <c r="FW47" s="144">
        <f t="shared" si="42"/>
        <v>3</v>
      </c>
      <c r="FX47" s="30">
        <v>3</v>
      </c>
      <c r="FY47" s="30">
        <v>3</v>
      </c>
      <c r="FZ47" s="30">
        <v>3</v>
      </c>
      <c r="GA47" s="30">
        <v>3</v>
      </c>
      <c r="GB47" s="30">
        <v>3</v>
      </c>
      <c r="GC47" s="30">
        <v>3</v>
      </c>
      <c r="GD47" s="17">
        <f t="shared" si="43"/>
        <v>18</v>
      </c>
      <c r="GE47" s="144">
        <f t="shared" si="44"/>
        <v>3</v>
      </c>
      <c r="GF47" s="30" t="s">
        <v>901</v>
      </c>
      <c r="GG47" s="30" t="s">
        <v>902</v>
      </c>
      <c r="GH47" s="30" t="s">
        <v>903</v>
      </c>
      <c r="GI47" s="30" t="s">
        <v>904</v>
      </c>
      <c r="GJ47" s="30" t="s">
        <v>905</v>
      </c>
      <c r="GK47" s="30" t="s">
        <v>906</v>
      </c>
      <c r="GL47" s="41" t="s">
        <v>907</v>
      </c>
      <c r="GM47" s="41" t="s">
        <v>908</v>
      </c>
    </row>
    <row r="48" spans="1:195" s="2" customFormat="1" ht="22.5" customHeight="1" x14ac:dyDescent="0.35">
      <c r="A48" s="29">
        <v>46</v>
      </c>
      <c r="B48" s="30" t="s">
        <v>909</v>
      </c>
      <c r="C48" s="31" t="s">
        <v>910</v>
      </c>
      <c r="D48" s="30" t="s">
        <v>368</v>
      </c>
      <c r="E48" s="30"/>
      <c r="F48" s="30">
        <v>39</v>
      </c>
      <c r="G48" s="30">
        <v>3</v>
      </c>
      <c r="H48" s="30" t="s">
        <v>413</v>
      </c>
      <c r="I48" s="30" t="s">
        <v>911</v>
      </c>
      <c r="J48" s="117">
        <v>4000000</v>
      </c>
      <c r="K48" s="40">
        <v>1500000</v>
      </c>
      <c r="L48" s="30" t="s">
        <v>259</v>
      </c>
      <c r="M48" s="30" t="s">
        <v>413</v>
      </c>
      <c r="N48" s="30">
        <v>80</v>
      </c>
      <c r="O48" s="30" t="s">
        <v>356</v>
      </c>
      <c r="P48" s="30">
        <v>5</v>
      </c>
      <c r="Q48" s="30"/>
      <c r="R48" s="30">
        <v>3</v>
      </c>
      <c r="S48" s="30">
        <v>3</v>
      </c>
      <c r="T48" s="30">
        <v>3</v>
      </c>
      <c r="U48" s="30">
        <v>3</v>
      </c>
      <c r="V48" s="30">
        <v>4</v>
      </c>
      <c r="W48" s="30">
        <v>4</v>
      </c>
      <c r="X48" s="30">
        <v>4</v>
      </c>
      <c r="Y48" s="30">
        <v>4</v>
      </c>
      <c r="Z48" s="30">
        <v>3</v>
      </c>
      <c r="AA48" s="30">
        <v>3</v>
      </c>
      <c r="AB48" s="17">
        <f t="shared" si="2"/>
        <v>34</v>
      </c>
      <c r="AC48" s="154">
        <f t="shared" si="3"/>
        <v>3.4</v>
      </c>
      <c r="AD48" s="30">
        <v>3</v>
      </c>
      <c r="AE48" s="30">
        <v>4</v>
      </c>
      <c r="AF48" s="30">
        <v>3</v>
      </c>
      <c r="AG48" s="30">
        <v>3</v>
      </c>
      <c r="AH48" s="30">
        <v>3</v>
      </c>
      <c r="AI48" s="30">
        <v>3</v>
      </c>
      <c r="AJ48" s="30">
        <v>3</v>
      </c>
      <c r="AK48" s="30">
        <v>3</v>
      </c>
      <c r="AL48" s="30">
        <v>3</v>
      </c>
      <c r="AM48" s="15">
        <f t="shared" si="4"/>
        <v>28</v>
      </c>
      <c r="AN48" s="170">
        <f t="shared" si="5"/>
        <v>3.1111111111111112</v>
      </c>
      <c r="AO48" s="30">
        <v>3</v>
      </c>
      <c r="AP48" s="30">
        <v>3</v>
      </c>
      <c r="AQ48" s="30">
        <v>3</v>
      </c>
      <c r="AR48" s="30">
        <v>3</v>
      </c>
      <c r="AS48" s="30">
        <v>3</v>
      </c>
      <c r="AT48" s="30">
        <v>3</v>
      </c>
      <c r="AU48" s="30">
        <v>3</v>
      </c>
      <c r="AV48" s="30">
        <v>3</v>
      </c>
      <c r="AW48" s="30">
        <v>3</v>
      </c>
      <c r="AX48" s="30">
        <v>3</v>
      </c>
      <c r="AY48" s="17">
        <f t="shared" si="6"/>
        <v>30</v>
      </c>
      <c r="AZ48" s="144">
        <f t="shared" si="7"/>
        <v>3</v>
      </c>
      <c r="BA48" s="30">
        <v>4</v>
      </c>
      <c r="BB48" s="30">
        <v>3</v>
      </c>
      <c r="BC48" s="30">
        <v>3</v>
      </c>
      <c r="BD48" s="30">
        <v>3</v>
      </c>
      <c r="BE48" s="30">
        <v>3</v>
      </c>
      <c r="BF48" s="30">
        <v>3</v>
      </c>
      <c r="BG48" s="30">
        <v>3</v>
      </c>
      <c r="BH48" s="30">
        <v>4</v>
      </c>
      <c r="BI48" s="30">
        <v>4</v>
      </c>
      <c r="BJ48" s="17">
        <f t="shared" si="8"/>
        <v>30</v>
      </c>
      <c r="BK48" s="144">
        <f t="shared" si="9"/>
        <v>3.3333333333333335</v>
      </c>
      <c r="BL48" s="30">
        <v>3</v>
      </c>
      <c r="BM48" s="30">
        <v>3</v>
      </c>
      <c r="BN48" s="30">
        <v>3</v>
      </c>
      <c r="BO48" s="17">
        <f t="shared" si="10"/>
        <v>9</v>
      </c>
      <c r="BP48" s="153">
        <f t="shared" si="11"/>
        <v>3</v>
      </c>
      <c r="BQ48" s="30">
        <v>4</v>
      </c>
      <c r="BR48" s="30">
        <v>3</v>
      </c>
      <c r="BS48" s="30">
        <v>3</v>
      </c>
      <c r="BT48" s="116">
        <f t="shared" si="12"/>
        <v>10</v>
      </c>
      <c r="BU48" s="144">
        <f t="shared" si="13"/>
        <v>3.3333333333333335</v>
      </c>
      <c r="BV48" s="30">
        <v>3</v>
      </c>
      <c r="BW48" s="30">
        <v>3</v>
      </c>
      <c r="BX48" s="17">
        <f t="shared" si="0"/>
        <v>6</v>
      </c>
      <c r="BY48" s="169">
        <f>BX48/2</f>
        <v>3</v>
      </c>
      <c r="BZ48" s="30">
        <v>3</v>
      </c>
      <c r="CA48" s="30">
        <v>3</v>
      </c>
      <c r="CB48" s="17">
        <f t="shared" si="15"/>
        <v>6</v>
      </c>
      <c r="CC48" s="144">
        <f t="shared" si="16"/>
        <v>3</v>
      </c>
      <c r="CD48" s="30">
        <v>3</v>
      </c>
      <c r="CE48" s="30">
        <v>2</v>
      </c>
      <c r="CF48" s="17">
        <f t="shared" si="17"/>
        <v>5</v>
      </c>
      <c r="CG48" s="144">
        <f t="shared" si="18"/>
        <v>2.5</v>
      </c>
      <c r="CH48" s="30">
        <v>2</v>
      </c>
      <c r="CI48" s="30">
        <v>2</v>
      </c>
      <c r="CJ48" s="17">
        <f t="shared" si="19"/>
        <v>4</v>
      </c>
      <c r="CK48" s="144">
        <f>CJ48/2</f>
        <v>2</v>
      </c>
      <c r="CL48" s="30">
        <v>2</v>
      </c>
      <c r="CM48" s="30">
        <v>2</v>
      </c>
      <c r="CN48" s="17">
        <f t="shared" si="21"/>
        <v>4</v>
      </c>
      <c r="CO48" s="153">
        <f t="shared" si="22"/>
        <v>2</v>
      </c>
      <c r="CP48" s="30">
        <v>3</v>
      </c>
      <c r="CQ48" s="30">
        <v>3</v>
      </c>
      <c r="CR48" s="30">
        <v>2</v>
      </c>
      <c r="CS48" s="17">
        <f t="shared" si="23"/>
        <v>8</v>
      </c>
      <c r="CT48" s="144">
        <f>CS48/3</f>
        <v>2.6666666666666665</v>
      </c>
      <c r="CU48" s="30">
        <v>3</v>
      </c>
      <c r="CV48" s="30">
        <v>3</v>
      </c>
      <c r="CW48" s="30">
        <v>3</v>
      </c>
      <c r="CX48" s="30">
        <v>3</v>
      </c>
      <c r="CY48" s="30">
        <v>3</v>
      </c>
      <c r="CZ48" s="30">
        <v>3</v>
      </c>
      <c r="DA48" s="30">
        <v>3</v>
      </c>
      <c r="DB48" s="30">
        <v>3</v>
      </c>
      <c r="DC48" s="17">
        <f t="shared" si="25"/>
        <v>24</v>
      </c>
      <c r="DD48" s="144">
        <f t="shared" si="1"/>
        <v>3</v>
      </c>
      <c r="DE48" s="30">
        <v>3</v>
      </c>
      <c r="DF48" s="30">
        <v>3</v>
      </c>
      <c r="DG48" s="30">
        <v>3</v>
      </c>
      <c r="DH48" s="30">
        <v>3</v>
      </c>
      <c r="DI48" s="30">
        <v>3</v>
      </c>
      <c r="DJ48" s="30">
        <v>3</v>
      </c>
      <c r="DK48" s="30">
        <v>3</v>
      </c>
      <c r="DL48" s="30">
        <v>3</v>
      </c>
      <c r="DM48" s="17">
        <f t="shared" si="26"/>
        <v>24</v>
      </c>
      <c r="DN48" s="144">
        <f t="shared" si="27"/>
        <v>3</v>
      </c>
      <c r="DO48" s="30">
        <v>3</v>
      </c>
      <c r="DP48" s="30">
        <v>3</v>
      </c>
      <c r="DQ48" s="30">
        <v>3</v>
      </c>
      <c r="DR48" s="30">
        <v>3</v>
      </c>
      <c r="DS48" s="30">
        <v>3</v>
      </c>
      <c r="DT48" s="30">
        <v>3</v>
      </c>
      <c r="DU48" s="17">
        <f t="shared" si="28"/>
        <v>18</v>
      </c>
      <c r="DV48" s="144">
        <f t="shared" si="29"/>
        <v>3</v>
      </c>
      <c r="DW48" s="30">
        <v>3</v>
      </c>
      <c r="DX48" s="30">
        <v>3</v>
      </c>
      <c r="DY48" s="30">
        <v>3</v>
      </c>
      <c r="DZ48" s="30">
        <v>3</v>
      </c>
      <c r="EA48" s="30">
        <v>3</v>
      </c>
      <c r="EB48" s="30">
        <v>3</v>
      </c>
      <c r="EC48" s="17">
        <f t="shared" si="30"/>
        <v>18</v>
      </c>
      <c r="ED48" s="144">
        <f t="shared" si="31"/>
        <v>3</v>
      </c>
      <c r="EE48" s="30">
        <v>3</v>
      </c>
      <c r="EF48" s="30">
        <v>3</v>
      </c>
      <c r="EG48" s="30">
        <v>3</v>
      </c>
      <c r="EH48" s="30">
        <v>3</v>
      </c>
      <c r="EI48" s="30">
        <v>3</v>
      </c>
      <c r="EJ48" s="30">
        <v>3</v>
      </c>
      <c r="EK48" s="15">
        <f t="shared" si="45"/>
        <v>18</v>
      </c>
      <c r="EL48" s="148">
        <f t="shared" si="32"/>
        <v>3</v>
      </c>
      <c r="EM48" s="30">
        <v>3</v>
      </c>
      <c r="EN48" s="30">
        <v>3</v>
      </c>
      <c r="EO48" s="30">
        <v>3</v>
      </c>
      <c r="EP48" s="30">
        <v>3</v>
      </c>
      <c r="EQ48" s="30">
        <v>3</v>
      </c>
      <c r="ER48" s="17">
        <f t="shared" si="33"/>
        <v>15</v>
      </c>
      <c r="ES48" s="144">
        <f t="shared" si="34"/>
        <v>3</v>
      </c>
      <c r="ET48" s="30">
        <v>3</v>
      </c>
      <c r="EU48" s="30">
        <v>3</v>
      </c>
      <c r="EV48" s="30">
        <v>3</v>
      </c>
      <c r="EW48" s="30">
        <v>3</v>
      </c>
      <c r="EX48" s="30">
        <v>3</v>
      </c>
      <c r="EY48" s="17">
        <f t="shared" si="35"/>
        <v>15</v>
      </c>
      <c r="EZ48" s="144">
        <f t="shared" si="36"/>
        <v>3</v>
      </c>
      <c r="FA48" s="30">
        <v>3</v>
      </c>
      <c r="FB48" s="30">
        <v>3</v>
      </c>
      <c r="FC48" s="30">
        <v>3</v>
      </c>
      <c r="FD48" s="30">
        <v>3</v>
      </c>
      <c r="FE48" s="30">
        <v>3</v>
      </c>
      <c r="FF48" s="30">
        <v>3</v>
      </c>
      <c r="FG48" s="17">
        <f t="shared" si="37"/>
        <v>18</v>
      </c>
      <c r="FH48" s="153">
        <f t="shared" si="38"/>
        <v>3</v>
      </c>
      <c r="FI48" s="30">
        <v>3</v>
      </c>
      <c r="FJ48" s="30">
        <v>3</v>
      </c>
      <c r="FK48" s="30">
        <v>3</v>
      </c>
      <c r="FL48" s="30">
        <v>3</v>
      </c>
      <c r="FM48" s="30">
        <v>3</v>
      </c>
      <c r="FN48" s="17">
        <f t="shared" si="39"/>
        <v>15</v>
      </c>
      <c r="FO48" s="144">
        <f t="shared" si="40"/>
        <v>3</v>
      </c>
      <c r="FP48" s="30">
        <v>3</v>
      </c>
      <c r="FQ48" s="30">
        <v>3</v>
      </c>
      <c r="FR48" s="30">
        <v>3</v>
      </c>
      <c r="FS48" s="30">
        <v>3</v>
      </c>
      <c r="FT48" s="30">
        <v>3</v>
      </c>
      <c r="FU48" s="30">
        <v>3</v>
      </c>
      <c r="FV48" s="17">
        <f t="shared" si="41"/>
        <v>18</v>
      </c>
      <c r="FW48" s="144">
        <f t="shared" si="42"/>
        <v>3</v>
      </c>
      <c r="FX48" s="30">
        <v>3</v>
      </c>
      <c r="FY48" s="30">
        <v>3</v>
      </c>
      <c r="FZ48" s="30">
        <v>3</v>
      </c>
      <c r="GA48" s="30">
        <v>3</v>
      </c>
      <c r="GB48" s="30">
        <v>3</v>
      </c>
      <c r="GC48" s="30">
        <v>3</v>
      </c>
      <c r="GD48" s="17">
        <f t="shared" si="43"/>
        <v>18</v>
      </c>
      <c r="GE48" s="144">
        <f t="shared" si="44"/>
        <v>3</v>
      </c>
      <c r="GF48" s="41" t="s">
        <v>912</v>
      </c>
      <c r="GG48" s="30" t="s">
        <v>411</v>
      </c>
      <c r="GH48" s="30" t="s">
        <v>913</v>
      </c>
      <c r="GI48" s="30" t="s">
        <v>914</v>
      </c>
      <c r="GJ48" s="30" t="s">
        <v>915</v>
      </c>
      <c r="GK48" s="30" t="s">
        <v>916</v>
      </c>
      <c r="GL48" s="41" t="s">
        <v>917</v>
      </c>
      <c r="GM48" s="30" t="s">
        <v>411</v>
      </c>
    </row>
    <row r="49" spans="1:195" s="2" customFormat="1" ht="22.5" customHeight="1" x14ac:dyDescent="0.35">
      <c r="A49" s="29">
        <v>47</v>
      </c>
      <c r="B49" s="30" t="s">
        <v>918</v>
      </c>
      <c r="C49" s="31" t="s">
        <v>919</v>
      </c>
      <c r="D49" s="30" t="s">
        <v>846</v>
      </c>
      <c r="E49" s="41" t="s">
        <v>920</v>
      </c>
      <c r="F49" s="30">
        <v>40</v>
      </c>
      <c r="G49" s="30">
        <v>3</v>
      </c>
      <c r="H49" s="30" t="s">
        <v>157</v>
      </c>
      <c r="I49" s="30" t="s">
        <v>172</v>
      </c>
      <c r="J49" s="117">
        <v>4000000</v>
      </c>
      <c r="K49" s="40">
        <v>2500000</v>
      </c>
      <c r="L49" s="30" t="s">
        <v>259</v>
      </c>
      <c r="M49" s="30" t="s">
        <v>848</v>
      </c>
      <c r="N49" s="30">
        <v>210</v>
      </c>
      <c r="O49" s="30" t="s">
        <v>921</v>
      </c>
      <c r="P49" s="30">
        <v>10</v>
      </c>
      <c r="Q49" s="30"/>
      <c r="R49" s="30">
        <v>3</v>
      </c>
      <c r="S49" s="30">
        <v>3</v>
      </c>
      <c r="T49" s="30">
        <v>3</v>
      </c>
      <c r="U49" s="30">
        <v>3</v>
      </c>
      <c r="V49" s="30">
        <v>3</v>
      </c>
      <c r="W49" s="30">
        <v>3</v>
      </c>
      <c r="X49" s="30">
        <v>3</v>
      </c>
      <c r="Y49" s="30">
        <v>3</v>
      </c>
      <c r="Z49" s="30">
        <v>3</v>
      </c>
      <c r="AA49" s="30">
        <v>3</v>
      </c>
      <c r="AB49" s="17">
        <f t="shared" si="2"/>
        <v>30</v>
      </c>
      <c r="AC49" s="154">
        <f t="shared" si="3"/>
        <v>3</v>
      </c>
      <c r="AD49" s="30">
        <v>3</v>
      </c>
      <c r="AE49" s="30">
        <v>3</v>
      </c>
      <c r="AF49" s="30">
        <v>3</v>
      </c>
      <c r="AG49" s="30">
        <v>3</v>
      </c>
      <c r="AH49" s="30">
        <v>3</v>
      </c>
      <c r="AI49" s="30">
        <v>3</v>
      </c>
      <c r="AJ49" s="30">
        <v>3</v>
      </c>
      <c r="AK49" s="30">
        <v>3</v>
      </c>
      <c r="AL49" s="30">
        <v>3</v>
      </c>
      <c r="AM49" s="15">
        <f t="shared" si="4"/>
        <v>27</v>
      </c>
      <c r="AN49" s="170">
        <f t="shared" si="5"/>
        <v>3</v>
      </c>
      <c r="AO49" s="30">
        <v>3</v>
      </c>
      <c r="AP49" s="30">
        <v>3</v>
      </c>
      <c r="AQ49" s="30">
        <v>3</v>
      </c>
      <c r="AR49" s="30">
        <v>3</v>
      </c>
      <c r="AS49" s="30">
        <v>3</v>
      </c>
      <c r="AT49" s="30">
        <v>3</v>
      </c>
      <c r="AU49" s="30">
        <v>3</v>
      </c>
      <c r="AV49" s="30">
        <v>3</v>
      </c>
      <c r="AW49" s="30">
        <v>3</v>
      </c>
      <c r="AX49" s="30">
        <v>3</v>
      </c>
      <c r="AY49" s="17">
        <f t="shared" si="6"/>
        <v>30</v>
      </c>
      <c r="AZ49" s="144">
        <f t="shared" si="7"/>
        <v>3</v>
      </c>
      <c r="BA49" s="30">
        <v>3</v>
      </c>
      <c r="BB49" s="30">
        <v>3</v>
      </c>
      <c r="BC49" s="30">
        <v>3</v>
      </c>
      <c r="BD49" s="30">
        <v>3</v>
      </c>
      <c r="BE49" s="30">
        <v>3</v>
      </c>
      <c r="BF49" s="30">
        <v>3</v>
      </c>
      <c r="BG49" s="30">
        <v>3</v>
      </c>
      <c r="BH49" s="30">
        <v>3</v>
      </c>
      <c r="BI49" s="30">
        <v>3</v>
      </c>
      <c r="BJ49" s="17">
        <f t="shared" si="8"/>
        <v>27</v>
      </c>
      <c r="BK49" s="144">
        <f t="shared" si="9"/>
        <v>3</v>
      </c>
      <c r="BL49" s="30">
        <v>3</v>
      </c>
      <c r="BM49" s="30">
        <v>3</v>
      </c>
      <c r="BN49" s="30">
        <v>3</v>
      </c>
      <c r="BO49" s="17">
        <f t="shared" si="10"/>
        <v>9</v>
      </c>
      <c r="BP49" s="153">
        <f t="shared" si="11"/>
        <v>3</v>
      </c>
      <c r="BQ49" s="30">
        <v>3</v>
      </c>
      <c r="BR49" s="30">
        <v>3</v>
      </c>
      <c r="BS49" s="30">
        <v>3</v>
      </c>
      <c r="BT49" s="116">
        <f t="shared" si="12"/>
        <v>9</v>
      </c>
      <c r="BU49" s="144">
        <f t="shared" si="13"/>
        <v>3</v>
      </c>
      <c r="BV49" s="30">
        <v>3</v>
      </c>
      <c r="BW49" s="30">
        <v>3</v>
      </c>
      <c r="BX49" s="17">
        <f t="shared" si="0"/>
        <v>6</v>
      </c>
      <c r="BY49" s="169">
        <f t="shared" si="14"/>
        <v>3</v>
      </c>
      <c r="BZ49" s="30">
        <v>3</v>
      </c>
      <c r="CA49" s="30">
        <v>3</v>
      </c>
      <c r="CB49" s="17">
        <f t="shared" si="15"/>
        <v>6</v>
      </c>
      <c r="CC49" s="144">
        <f t="shared" si="16"/>
        <v>3</v>
      </c>
      <c r="CD49" s="30">
        <v>3</v>
      </c>
      <c r="CE49" s="30">
        <v>3</v>
      </c>
      <c r="CF49" s="17">
        <f t="shared" si="17"/>
        <v>6</v>
      </c>
      <c r="CG49" s="144">
        <f t="shared" si="18"/>
        <v>3</v>
      </c>
      <c r="CH49" s="30">
        <v>3</v>
      </c>
      <c r="CI49" s="30">
        <v>3</v>
      </c>
      <c r="CJ49" s="17">
        <f t="shared" si="19"/>
        <v>6</v>
      </c>
      <c r="CK49" s="144">
        <f t="shared" si="20"/>
        <v>3</v>
      </c>
      <c r="CL49" s="30">
        <v>3</v>
      </c>
      <c r="CM49" s="30">
        <v>3</v>
      </c>
      <c r="CN49" s="17">
        <f t="shared" si="21"/>
        <v>6</v>
      </c>
      <c r="CO49" s="153">
        <f t="shared" si="22"/>
        <v>3</v>
      </c>
      <c r="CP49" s="30">
        <v>3</v>
      </c>
      <c r="CQ49" s="30">
        <v>3</v>
      </c>
      <c r="CR49" s="30">
        <v>3</v>
      </c>
      <c r="CS49" s="17">
        <f t="shared" si="23"/>
        <v>9</v>
      </c>
      <c r="CT49" s="144">
        <f t="shared" si="24"/>
        <v>3</v>
      </c>
      <c r="CU49" s="30">
        <v>3</v>
      </c>
      <c r="CV49" s="30">
        <v>3</v>
      </c>
      <c r="CW49" s="30">
        <v>3</v>
      </c>
      <c r="CX49" s="30">
        <v>3</v>
      </c>
      <c r="CY49" s="30">
        <v>3</v>
      </c>
      <c r="CZ49" s="30">
        <v>3</v>
      </c>
      <c r="DA49" s="30">
        <v>3</v>
      </c>
      <c r="DB49" s="30">
        <v>3</v>
      </c>
      <c r="DC49" s="17">
        <f t="shared" si="25"/>
        <v>24</v>
      </c>
      <c r="DD49" s="144">
        <f t="shared" si="1"/>
        <v>3</v>
      </c>
      <c r="DE49" s="30">
        <v>3</v>
      </c>
      <c r="DF49" s="30">
        <v>3</v>
      </c>
      <c r="DG49" s="30">
        <v>3</v>
      </c>
      <c r="DH49" s="30">
        <v>3</v>
      </c>
      <c r="DI49" s="30">
        <v>3</v>
      </c>
      <c r="DJ49" s="30">
        <v>3</v>
      </c>
      <c r="DK49" s="30">
        <v>3</v>
      </c>
      <c r="DL49" s="30">
        <v>3</v>
      </c>
      <c r="DM49" s="17">
        <f t="shared" si="26"/>
        <v>24</v>
      </c>
      <c r="DN49" s="144">
        <f t="shared" si="27"/>
        <v>3</v>
      </c>
      <c r="DO49" s="30">
        <v>3</v>
      </c>
      <c r="DP49" s="30">
        <v>3</v>
      </c>
      <c r="DQ49" s="30">
        <v>3</v>
      </c>
      <c r="DR49" s="30">
        <v>3</v>
      </c>
      <c r="DS49" s="30">
        <v>3</v>
      </c>
      <c r="DT49" s="30">
        <v>3</v>
      </c>
      <c r="DU49" s="17">
        <f t="shared" si="28"/>
        <v>18</v>
      </c>
      <c r="DV49" s="144">
        <f t="shared" si="29"/>
        <v>3</v>
      </c>
      <c r="DW49" s="30">
        <v>3</v>
      </c>
      <c r="DX49" s="30">
        <v>3</v>
      </c>
      <c r="DY49" s="30">
        <v>3</v>
      </c>
      <c r="DZ49" s="30">
        <v>3</v>
      </c>
      <c r="EA49" s="30">
        <v>3</v>
      </c>
      <c r="EB49" s="30">
        <v>3</v>
      </c>
      <c r="EC49" s="17">
        <f t="shared" si="30"/>
        <v>18</v>
      </c>
      <c r="ED49" s="144">
        <f t="shared" si="31"/>
        <v>3</v>
      </c>
      <c r="EE49" s="30">
        <v>3</v>
      </c>
      <c r="EF49" s="30">
        <v>3</v>
      </c>
      <c r="EG49" s="30">
        <v>3</v>
      </c>
      <c r="EH49" s="30">
        <v>3</v>
      </c>
      <c r="EI49" s="30">
        <v>3</v>
      </c>
      <c r="EJ49" s="30">
        <v>3</v>
      </c>
      <c r="EK49" s="15">
        <f t="shared" si="45"/>
        <v>18</v>
      </c>
      <c r="EL49" s="148">
        <f t="shared" si="32"/>
        <v>3</v>
      </c>
      <c r="EM49" s="30">
        <v>3</v>
      </c>
      <c r="EN49" s="30">
        <v>3</v>
      </c>
      <c r="EO49" s="30">
        <v>3</v>
      </c>
      <c r="EP49" s="30">
        <v>3</v>
      </c>
      <c r="EQ49" s="30">
        <v>3</v>
      </c>
      <c r="ER49" s="17">
        <f t="shared" si="33"/>
        <v>15</v>
      </c>
      <c r="ES49" s="144">
        <f t="shared" si="34"/>
        <v>3</v>
      </c>
      <c r="ET49" s="30">
        <v>3</v>
      </c>
      <c r="EU49" s="30">
        <v>3</v>
      </c>
      <c r="EV49" s="30">
        <v>3</v>
      </c>
      <c r="EW49" s="30">
        <v>3</v>
      </c>
      <c r="EX49" s="30">
        <v>3</v>
      </c>
      <c r="EY49" s="17">
        <f t="shared" si="35"/>
        <v>15</v>
      </c>
      <c r="EZ49" s="144">
        <f t="shared" si="36"/>
        <v>3</v>
      </c>
      <c r="FA49" s="30">
        <v>3</v>
      </c>
      <c r="FB49" s="30">
        <v>3</v>
      </c>
      <c r="FC49" s="30">
        <v>3</v>
      </c>
      <c r="FD49" s="30">
        <v>3</v>
      </c>
      <c r="FE49" s="30">
        <v>3</v>
      </c>
      <c r="FF49" s="30">
        <v>3</v>
      </c>
      <c r="FG49" s="17">
        <f t="shared" si="37"/>
        <v>18</v>
      </c>
      <c r="FH49" s="153">
        <f t="shared" si="38"/>
        <v>3</v>
      </c>
      <c r="FI49" s="30">
        <v>3</v>
      </c>
      <c r="FJ49" s="30">
        <v>3</v>
      </c>
      <c r="FK49" s="30">
        <v>3</v>
      </c>
      <c r="FL49" s="30">
        <v>3</v>
      </c>
      <c r="FM49" s="30">
        <v>3</v>
      </c>
      <c r="FN49" s="17">
        <f t="shared" si="39"/>
        <v>15</v>
      </c>
      <c r="FO49" s="144">
        <f t="shared" si="40"/>
        <v>3</v>
      </c>
      <c r="FP49" s="30">
        <v>3</v>
      </c>
      <c r="FQ49" s="30">
        <v>3</v>
      </c>
      <c r="FR49" s="30">
        <v>3</v>
      </c>
      <c r="FS49" s="30">
        <v>3</v>
      </c>
      <c r="FT49" s="30">
        <v>3</v>
      </c>
      <c r="FU49" s="30">
        <v>3</v>
      </c>
      <c r="FV49" s="17">
        <f t="shared" si="41"/>
        <v>18</v>
      </c>
      <c r="FW49" s="144">
        <f t="shared" si="42"/>
        <v>3</v>
      </c>
      <c r="FX49" s="30">
        <v>3</v>
      </c>
      <c r="FY49" s="30">
        <v>3</v>
      </c>
      <c r="FZ49" s="30">
        <v>3</v>
      </c>
      <c r="GA49" s="30">
        <v>3</v>
      </c>
      <c r="GB49" s="30">
        <v>3</v>
      </c>
      <c r="GC49" s="30">
        <v>3</v>
      </c>
      <c r="GD49" s="17">
        <f t="shared" si="43"/>
        <v>18</v>
      </c>
      <c r="GE49" s="144">
        <f t="shared" si="44"/>
        <v>3</v>
      </c>
      <c r="GF49" s="41" t="s">
        <v>922</v>
      </c>
      <c r="GG49" s="30" t="s">
        <v>923</v>
      </c>
      <c r="GH49" s="30" t="s">
        <v>924</v>
      </c>
      <c r="GI49" s="30" t="s">
        <v>925</v>
      </c>
      <c r="GJ49" s="30" t="s">
        <v>915</v>
      </c>
      <c r="GK49" s="30" t="s">
        <v>916</v>
      </c>
      <c r="GL49" s="30" t="s">
        <v>917</v>
      </c>
      <c r="GM49" s="30" t="s">
        <v>923</v>
      </c>
    </row>
    <row r="50" spans="1:195" s="2" customFormat="1" ht="22.5" customHeight="1" x14ac:dyDescent="0.35">
      <c r="A50" s="29">
        <v>48</v>
      </c>
      <c r="B50" s="30" t="s">
        <v>926</v>
      </c>
      <c r="C50" s="31" t="s">
        <v>927</v>
      </c>
      <c r="D50" s="30" t="s">
        <v>368</v>
      </c>
      <c r="E50" s="30" t="s">
        <v>928</v>
      </c>
      <c r="F50" s="30">
        <v>20</v>
      </c>
      <c r="G50" s="30">
        <v>3</v>
      </c>
      <c r="H50" s="30" t="s">
        <v>929</v>
      </c>
      <c r="I50" s="30" t="s">
        <v>172</v>
      </c>
      <c r="J50" s="117">
        <v>9000000</v>
      </c>
      <c r="K50" s="40">
        <v>6000000</v>
      </c>
      <c r="L50" s="30" t="s">
        <v>930</v>
      </c>
      <c r="M50" s="30" t="s">
        <v>931</v>
      </c>
      <c r="N50" s="30">
        <v>210</v>
      </c>
      <c r="O50" s="30" t="s">
        <v>921</v>
      </c>
      <c r="P50" s="30">
        <v>2</v>
      </c>
      <c r="Q50" s="30" t="s">
        <v>389</v>
      </c>
      <c r="R50" s="30">
        <v>2</v>
      </c>
      <c r="S50" s="30">
        <v>2</v>
      </c>
      <c r="T50" s="30">
        <v>2</v>
      </c>
      <c r="U50" s="30">
        <v>3</v>
      </c>
      <c r="V50" s="30">
        <v>3</v>
      </c>
      <c r="W50" s="30">
        <v>3</v>
      </c>
      <c r="X50" s="30">
        <v>3</v>
      </c>
      <c r="Y50" s="30">
        <v>3</v>
      </c>
      <c r="Z50" s="30">
        <v>3</v>
      </c>
      <c r="AA50" s="30">
        <v>3</v>
      </c>
      <c r="AB50" s="17">
        <f t="shared" si="2"/>
        <v>27</v>
      </c>
      <c r="AC50" s="154">
        <f t="shared" si="3"/>
        <v>2.7</v>
      </c>
      <c r="AD50" s="30">
        <v>2</v>
      </c>
      <c r="AE50" s="30">
        <v>2</v>
      </c>
      <c r="AF50" s="30">
        <v>3</v>
      </c>
      <c r="AG50" s="41">
        <v>3</v>
      </c>
      <c r="AH50" s="30">
        <v>3</v>
      </c>
      <c r="AI50" s="30">
        <v>3</v>
      </c>
      <c r="AJ50" s="30">
        <v>3</v>
      </c>
      <c r="AK50" s="30">
        <v>3</v>
      </c>
      <c r="AL50" s="30">
        <v>3</v>
      </c>
      <c r="AM50" s="15">
        <f t="shared" si="4"/>
        <v>25</v>
      </c>
      <c r="AN50" s="170">
        <f t="shared" si="5"/>
        <v>2.7777777777777777</v>
      </c>
      <c r="AO50" s="30">
        <v>2</v>
      </c>
      <c r="AP50" s="30">
        <v>2</v>
      </c>
      <c r="AQ50" s="30">
        <v>2</v>
      </c>
      <c r="AR50" s="30">
        <v>2</v>
      </c>
      <c r="AS50" s="30">
        <v>3</v>
      </c>
      <c r="AT50" s="30">
        <v>4</v>
      </c>
      <c r="AU50" s="30">
        <v>3</v>
      </c>
      <c r="AV50" s="30">
        <v>3</v>
      </c>
      <c r="AW50" s="30">
        <v>3</v>
      </c>
      <c r="AX50" s="30">
        <v>3</v>
      </c>
      <c r="AY50" s="17">
        <f t="shared" si="6"/>
        <v>27</v>
      </c>
      <c r="AZ50" s="144">
        <f t="shared" si="7"/>
        <v>2.7</v>
      </c>
      <c r="BA50" s="30">
        <v>2</v>
      </c>
      <c r="BB50" s="30">
        <v>2</v>
      </c>
      <c r="BC50" s="30">
        <v>3</v>
      </c>
      <c r="BD50" s="30">
        <v>3</v>
      </c>
      <c r="BE50" s="30">
        <v>3</v>
      </c>
      <c r="BF50" s="30">
        <v>3</v>
      </c>
      <c r="BG50" s="30">
        <v>3</v>
      </c>
      <c r="BH50" s="30">
        <v>3</v>
      </c>
      <c r="BI50" s="30">
        <v>2</v>
      </c>
      <c r="BJ50" s="17">
        <f t="shared" si="8"/>
        <v>24</v>
      </c>
      <c r="BK50" s="144">
        <f t="shared" si="9"/>
        <v>2.6666666666666665</v>
      </c>
      <c r="BL50" s="30">
        <v>3</v>
      </c>
      <c r="BM50" s="30">
        <v>3</v>
      </c>
      <c r="BN50" s="30">
        <v>2</v>
      </c>
      <c r="BO50" s="17">
        <f t="shared" si="10"/>
        <v>8</v>
      </c>
      <c r="BP50" s="153">
        <f t="shared" si="11"/>
        <v>2.6666666666666665</v>
      </c>
      <c r="BQ50" s="30">
        <v>2</v>
      </c>
      <c r="BR50" s="30">
        <v>2</v>
      </c>
      <c r="BS50" s="30">
        <v>3</v>
      </c>
      <c r="BT50" s="116">
        <f t="shared" si="12"/>
        <v>7</v>
      </c>
      <c r="BU50" s="144">
        <f t="shared" si="13"/>
        <v>2.3333333333333335</v>
      </c>
      <c r="BV50" s="30">
        <v>4</v>
      </c>
      <c r="BW50" s="30">
        <v>3</v>
      </c>
      <c r="BX50" s="17">
        <f t="shared" si="0"/>
        <v>7</v>
      </c>
      <c r="BY50" s="169">
        <f t="shared" si="14"/>
        <v>3.5</v>
      </c>
      <c r="BZ50" s="30">
        <v>2</v>
      </c>
      <c r="CA50" s="30">
        <v>2</v>
      </c>
      <c r="CB50" s="17">
        <f t="shared" si="15"/>
        <v>4</v>
      </c>
      <c r="CC50" s="144">
        <f t="shared" si="16"/>
        <v>2</v>
      </c>
      <c r="CD50" s="30">
        <v>3</v>
      </c>
      <c r="CE50" s="30">
        <v>3</v>
      </c>
      <c r="CF50" s="17">
        <f t="shared" si="17"/>
        <v>6</v>
      </c>
      <c r="CG50" s="144">
        <f t="shared" si="18"/>
        <v>3</v>
      </c>
      <c r="CH50" s="30">
        <v>3</v>
      </c>
      <c r="CI50" s="30">
        <v>3</v>
      </c>
      <c r="CJ50" s="17">
        <f t="shared" si="19"/>
        <v>6</v>
      </c>
      <c r="CK50" s="144">
        <f t="shared" si="20"/>
        <v>3</v>
      </c>
      <c r="CL50" s="30">
        <v>3</v>
      </c>
      <c r="CM50" s="30">
        <v>3</v>
      </c>
      <c r="CN50" s="17">
        <f t="shared" si="21"/>
        <v>6</v>
      </c>
      <c r="CO50" s="153">
        <f t="shared" si="22"/>
        <v>3</v>
      </c>
      <c r="CP50" s="30">
        <v>2</v>
      </c>
      <c r="CQ50" s="30">
        <v>2</v>
      </c>
      <c r="CR50" s="30">
        <v>2</v>
      </c>
      <c r="CS50" s="17">
        <f t="shared" si="23"/>
        <v>6</v>
      </c>
      <c r="CT50" s="144">
        <f t="shared" si="24"/>
        <v>2</v>
      </c>
      <c r="CU50" s="30">
        <v>2</v>
      </c>
      <c r="CV50" s="30">
        <v>2</v>
      </c>
      <c r="CW50" s="30">
        <v>2</v>
      </c>
      <c r="CX50" s="30">
        <v>3</v>
      </c>
      <c r="CY50" s="30">
        <v>3</v>
      </c>
      <c r="CZ50" s="30">
        <v>3</v>
      </c>
      <c r="DA50" s="30">
        <v>3</v>
      </c>
      <c r="DB50" s="30">
        <v>3</v>
      </c>
      <c r="DC50" s="17">
        <f t="shared" si="25"/>
        <v>21</v>
      </c>
      <c r="DD50" s="144">
        <f t="shared" si="1"/>
        <v>2.625</v>
      </c>
      <c r="DE50" s="30">
        <v>3</v>
      </c>
      <c r="DF50" s="30">
        <v>3</v>
      </c>
      <c r="DG50" s="30">
        <v>3</v>
      </c>
      <c r="DH50" s="30">
        <v>2</v>
      </c>
      <c r="DI50" s="30">
        <v>3</v>
      </c>
      <c r="DJ50" s="30">
        <v>2</v>
      </c>
      <c r="DK50" s="30">
        <v>3</v>
      </c>
      <c r="DL50" s="30">
        <v>2</v>
      </c>
      <c r="DM50" s="17">
        <f t="shared" si="26"/>
        <v>21</v>
      </c>
      <c r="DN50" s="144">
        <f t="shared" si="27"/>
        <v>2.625</v>
      </c>
      <c r="DO50" s="30">
        <v>2</v>
      </c>
      <c r="DP50" s="30">
        <v>3</v>
      </c>
      <c r="DQ50" s="30">
        <v>3</v>
      </c>
      <c r="DR50" s="30">
        <v>2</v>
      </c>
      <c r="DS50" s="30">
        <v>2</v>
      </c>
      <c r="DT50" s="30">
        <v>3</v>
      </c>
      <c r="DU50" s="17">
        <f t="shared" si="28"/>
        <v>15</v>
      </c>
      <c r="DV50" s="144">
        <f t="shared" si="29"/>
        <v>2.5</v>
      </c>
      <c r="DW50" s="30">
        <v>1</v>
      </c>
      <c r="DX50" s="30">
        <v>1</v>
      </c>
      <c r="DY50" s="30">
        <v>1</v>
      </c>
      <c r="DZ50" s="30">
        <v>2</v>
      </c>
      <c r="EA50" s="30">
        <v>2</v>
      </c>
      <c r="EB50" s="30">
        <v>3</v>
      </c>
      <c r="EC50" s="17">
        <f t="shared" si="30"/>
        <v>10</v>
      </c>
      <c r="ED50" s="144">
        <f t="shared" si="31"/>
        <v>1.6666666666666667</v>
      </c>
      <c r="EE50" s="30">
        <v>2</v>
      </c>
      <c r="EF50" s="30">
        <v>2</v>
      </c>
      <c r="EG50" s="30">
        <v>3</v>
      </c>
      <c r="EH50" s="30">
        <v>2</v>
      </c>
      <c r="EI50" s="30">
        <v>1</v>
      </c>
      <c r="EJ50" s="30">
        <v>3</v>
      </c>
      <c r="EK50" s="15">
        <f t="shared" si="45"/>
        <v>13</v>
      </c>
      <c r="EL50" s="148">
        <f t="shared" si="32"/>
        <v>2.1666666666666665</v>
      </c>
      <c r="EM50" s="30">
        <v>2</v>
      </c>
      <c r="EN50" s="30">
        <v>2</v>
      </c>
      <c r="EO50" s="30">
        <v>2</v>
      </c>
      <c r="EP50" s="30">
        <v>2</v>
      </c>
      <c r="EQ50" s="30">
        <v>2</v>
      </c>
      <c r="ER50" s="17">
        <f t="shared" si="33"/>
        <v>10</v>
      </c>
      <c r="ES50" s="144">
        <f t="shared" si="34"/>
        <v>2</v>
      </c>
      <c r="ET50" s="30">
        <v>1</v>
      </c>
      <c r="EU50" s="30">
        <v>1</v>
      </c>
      <c r="EV50" s="30">
        <v>2</v>
      </c>
      <c r="EW50" s="30">
        <v>2</v>
      </c>
      <c r="EX50" s="30">
        <v>2</v>
      </c>
      <c r="EY50" s="17">
        <f t="shared" si="35"/>
        <v>8</v>
      </c>
      <c r="EZ50" s="144">
        <f t="shared" si="36"/>
        <v>1.6</v>
      </c>
      <c r="FA50" s="30">
        <v>2</v>
      </c>
      <c r="FB50" s="30">
        <v>3</v>
      </c>
      <c r="FC50" s="30">
        <v>3</v>
      </c>
      <c r="FD50" s="30">
        <v>2</v>
      </c>
      <c r="FE50" s="30">
        <v>2</v>
      </c>
      <c r="FF50" s="30">
        <v>3</v>
      </c>
      <c r="FG50" s="17">
        <f t="shared" si="37"/>
        <v>15</v>
      </c>
      <c r="FH50" s="153">
        <f t="shared" si="38"/>
        <v>2.5</v>
      </c>
      <c r="FI50" s="30">
        <v>2</v>
      </c>
      <c r="FJ50" s="30">
        <v>3</v>
      </c>
      <c r="FK50" s="30">
        <v>3</v>
      </c>
      <c r="FL50" s="30">
        <v>3</v>
      </c>
      <c r="FM50" s="30">
        <v>3</v>
      </c>
      <c r="FN50" s="17">
        <f t="shared" si="39"/>
        <v>14</v>
      </c>
      <c r="FO50" s="144">
        <f t="shared" si="40"/>
        <v>2.8</v>
      </c>
      <c r="FP50" s="30">
        <v>2</v>
      </c>
      <c r="FQ50" s="30">
        <v>2</v>
      </c>
      <c r="FR50" s="30">
        <v>3</v>
      </c>
      <c r="FS50" s="30">
        <v>2</v>
      </c>
      <c r="FT50" s="30">
        <v>1</v>
      </c>
      <c r="FU50" s="30">
        <v>3</v>
      </c>
      <c r="FV50" s="17">
        <f t="shared" si="41"/>
        <v>13</v>
      </c>
      <c r="FW50" s="144">
        <f t="shared" si="42"/>
        <v>2.1666666666666665</v>
      </c>
      <c r="FX50" s="30">
        <v>4</v>
      </c>
      <c r="FY50" s="30">
        <v>2</v>
      </c>
      <c r="FZ50" s="30">
        <v>3</v>
      </c>
      <c r="GA50" s="30">
        <v>1</v>
      </c>
      <c r="GB50" s="30">
        <v>2</v>
      </c>
      <c r="GC50" s="30">
        <v>3</v>
      </c>
      <c r="GD50" s="17">
        <f t="shared" si="43"/>
        <v>15</v>
      </c>
      <c r="GE50" s="144">
        <f t="shared" si="44"/>
        <v>2.5</v>
      </c>
      <c r="GF50" s="30" t="s">
        <v>936</v>
      </c>
      <c r="GG50" s="30" t="s">
        <v>937</v>
      </c>
      <c r="GH50" s="30" t="s">
        <v>938</v>
      </c>
      <c r="GI50" s="30" t="s">
        <v>939</v>
      </c>
      <c r="GJ50" s="30" t="s">
        <v>940</v>
      </c>
      <c r="GK50" s="30" t="s">
        <v>941</v>
      </c>
      <c r="GL50" s="30" t="s">
        <v>942</v>
      </c>
      <c r="GM50" s="30" t="s">
        <v>943</v>
      </c>
    </row>
    <row r="51" spans="1:195" s="2" customFormat="1" ht="22.5" customHeight="1" x14ac:dyDescent="0.35">
      <c r="A51" s="29">
        <v>49</v>
      </c>
      <c r="B51" s="30" t="s">
        <v>944</v>
      </c>
      <c r="C51" s="31" t="s">
        <v>945</v>
      </c>
      <c r="D51" s="30" t="s">
        <v>846</v>
      </c>
      <c r="E51" s="30" t="s">
        <v>946</v>
      </c>
      <c r="F51" s="30">
        <v>26</v>
      </c>
      <c r="G51" s="30">
        <v>3</v>
      </c>
      <c r="H51" s="30" t="s">
        <v>929</v>
      </c>
      <c r="I51" s="30" t="s">
        <v>172</v>
      </c>
      <c r="J51" s="117">
        <v>3000000</v>
      </c>
      <c r="K51" s="40">
        <v>2500000</v>
      </c>
      <c r="L51" s="30" t="s">
        <v>947</v>
      </c>
      <c r="M51" s="30" t="s">
        <v>848</v>
      </c>
      <c r="N51" s="30">
        <v>9</v>
      </c>
      <c r="O51" s="30" t="s">
        <v>948</v>
      </c>
      <c r="P51" s="30">
        <v>3</v>
      </c>
      <c r="Q51" s="30" t="s">
        <v>389</v>
      </c>
      <c r="R51" s="30">
        <v>3</v>
      </c>
      <c r="S51" s="30">
        <v>3</v>
      </c>
      <c r="T51" s="30">
        <v>3</v>
      </c>
      <c r="U51" s="30">
        <v>3</v>
      </c>
      <c r="V51" s="30">
        <v>3</v>
      </c>
      <c r="W51" s="30">
        <v>3</v>
      </c>
      <c r="X51" s="30">
        <v>4</v>
      </c>
      <c r="Y51" s="30">
        <v>4</v>
      </c>
      <c r="Z51" s="30">
        <v>3</v>
      </c>
      <c r="AA51" s="30">
        <v>4</v>
      </c>
      <c r="AB51" s="17">
        <f t="shared" si="2"/>
        <v>33</v>
      </c>
      <c r="AC51" s="154">
        <f t="shared" si="3"/>
        <v>3.3</v>
      </c>
      <c r="AD51" s="30">
        <v>3</v>
      </c>
      <c r="AE51" s="30">
        <v>3</v>
      </c>
      <c r="AF51" s="30">
        <v>3</v>
      </c>
      <c r="AG51" s="41">
        <v>3</v>
      </c>
      <c r="AH51" s="30">
        <v>4</v>
      </c>
      <c r="AI51" s="30">
        <v>3</v>
      </c>
      <c r="AJ51" s="30">
        <v>3</v>
      </c>
      <c r="AK51" s="30">
        <v>3</v>
      </c>
      <c r="AL51" s="30">
        <v>3</v>
      </c>
      <c r="AM51" s="15">
        <f t="shared" si="4"/>
        <v>28</v>
      </c>
      <c r="AN51" s="170">
        <f t="shared" si="5"/>
        <v>3.1111111111111112</v>
      </c>
      <c r="AO51" s="30">
        <v>4</v>
      </c>
      <c r="AP51" s="30">
        <v>3</v>
      </c>
      <c r="AQ51" s="30">
        <v>4</v>
      </c>
      <c r="AR51" s="30">
        <v>3</v>
      </c>
      <c r="AS51" s="30">
        <v>3</v>
      </c>
      <c r="AT51" s="30">
        <v>3</v>
      </c>
      <c r="AU51" s="30">
        <v>3</v>
      </c>
      <c r="AV51" s="30">
        <v>3</v>
      </c>
      <c r="AW51" s="30">
        <v>3</v>
      </c>
      <c r="AX51" s="30">
        <v>3</v>
      </c>
      <c r="AY51" s="17">
        <f t="shared" si="6"/>
        <v>32</v>
      </c>
      <c r="AZ51" s="144">
        <f t="shared" si="7"/>
        <v>3.2</v>
      </c>
      <c r="BA51" s="30">
        <v>3</v>
      </c>
      <c r="BB51" s="30">
        <v>3</v>
      </c>
      <c r="BC51" s="30">
        <v>3</v>
      </c>
      <c r="BD51" s="30">
        <v>3</v>
      </c>
      <c r="BE51" s="30">
        <v>3</v>
      </c>
      <c r="BF51" s="30">
        <v>3</v>
      </c>
      <c r="BG51" s="30">
        <v>3</v>
      </c>
      <c r="BH51" s="30">
        <v>3</v>
      </c>
      <c r="BI51" s="30">
        <v>3</v>
      </c>
      <c r="BJ51" s="17">
        <f t="shared" si="8"/>
        <v>27</v>
      </c>
      <c r="BK51" s="144">
        <f t="shared" si="9"/>
        <v>3</v>
      </c>
      <c r="BL51" s="30">
        <v>3</v>
      </c>
      <c r="BM51" s="30">
        <v>3</v>
      </c>
      <c r="BN51" s="30">
        <v>3</v>
      </c>
      <c r="BO51" s="17">
        <f t="shared" si="10"/>
        <v>9</v>
      </c>
      <c r="BP51" s="153">
        <f t="shared" si="11"/>
        <v>3</v>
      </c>
      <c r="BQ51" s="30">
        <v>3</v>
      </c>
      <c r="BR51" s="30">
        <v>3</v>
      </c>
      <c r="BS51" s="30">
        <v>3</v>
      </c>
      <c r="BT51" s="116">
        <f t="shared" si="12"/>
        <v>9</v>
      </c>
      <c r="BU51" s="144">
        <f t="shared" si="13"/>
        <v>3</v>
      </c>
      <c r="BV51" s="30">
        <v>2</v>
      </c>
      <c r="BW51" s="30">
        <v>2</v>
      </c>
      <c r="BX51" s="17">
        <f t="shared" si="0"/>
        <v>4</v>
      </c>
      <c r="BY51" s="169">
        <f t="shared" si="14"/>
        <v>2</v>
      </c>
      <c r="BZ51" s="30">
        <v>3</v>
      </c>
      <c r="CA51" s="30">
        <v>3</v>
      </c>
      <c r="CB51" s="17">
        <f t="shared" si="15"/>
        <v>6</v>
      </c>
      <c r="CC51" s="144">
        <f t="shared" si="16"/>
        <v>3</v>
      </c>
      <c r="CD51" s="30">
        <v>2</v>
      </c>
      <c r="CE51" s="30">
        <v>3</v>
      </c>
      <c r="CF51" s="17">
        <f t="shared" si="17"/>
        <v>5</v>
      </c>
      <c r="CG51" s="144">
        <f t="shared" si="18"/>
        <v>2.5</v>
      </c>
      <c r="CH51" s="30">
        <v>3</v>
      </c>
      <c r="CI51" s="30">
        <v>3</v>
      </c>
      <c r="CJ51" s="17">
        <f t="shared" si="19"/>
        <v>6</v>
      </c>
      <c r="CK51" s="144">
        <f t="shared" si="20"/>
        <v>3</v>
      </c>
      <c r="CL51" s="30">
        <v>3</v>
      </c>
      <c r="CM51" s="30">
        <v>3</v>
      </c>
      <c r="CN51" s="17">
        <f t="shared" si="21"/>
        <v>6</v>
      </c>
      <c r="CO51" s="153">
        <f t="shared" si="22"/>
        <v>3</v>
      </c>
      <c r="CP51" s="30">
        <v>3</v>
      </c>
      <c r="CQ51" s="30">
        <v>3</v>
      </c>
      <c r="CR51" s="30">
        <v>3</v>
      </c>
      <c r="CS51" s="17">
        <f t="shared" si="23"/>
        <v>9</v>
      </c>
      <c r="CT51" s="144">
        <f t="shared" si="24"/>
        <v>3</v>
      </c>
      <c r="CU51" s="30">
        <v>3</v>
      </c>
      <c r="CV51" s="30">
        <v>3</v>
      </c>
      <c r="CW51" s="30">
        <v>3</v>
      </c>
      <c r="CX51" s="30" t="s">
        <v>949</v>
      </c>
      <c r="CY51" s="30">
        <v>3</v>
      </c>
      <c r="CZ51" s="30">
        <v>3</v>
      </c>
      <c r="DA51" s="30">
        <v>3</v>
      </c>
      <c r="DB51" s="30">
        <v>3</v>
      </c>
      <c r="DC51" s="17">
        <f t="shared" si="25"/>
        <v>21</v>
      </c>
      <c r="DD51" s="144">
        <f t="shared" si="1"/>
        <v>2.625</v>
      </c>
      <c r="DE51" s="30">
        <v>3</v>
      </c>
      <c r="DF51" s="30">
        <v>3</v>
      </c>
      <c r="DG51" s="30">
        <v>2</v>
      </c>
      <c r="DH51" s="30">
        <v>3</v>
      </c>
      <c r="DI51" s="30">
        <v>3</v>
      </c>
      <c r="DJ51" s="30">
        <v>3</v>
      </c>
      <c r="DK51" s="30">
        <v>3</v>
      </c>
      <c r="DL51" s="30">
        <v>3</v>
      </c>
      <c r="DM51" s="17">
        <f t="shared" si="26"/>
        <v>23</v>
      </c>
      <c r="DN51" s="144">
        <f t="shared" si="27"/>
        <v>2.875</v>
      </c>
      <c r="DO51" s="30">
        <v>3</v>
      </c>
      <c r="DP51" s="30">
        <v>3</v>
      </c>
      <c r="DQ51" s="30">
        <v>3</v>
      </c>
      <c r="DR51" s="30">
        <v>3</v>
      </c>
      <c r="DS51" s="30">
        <v>3</v>
      </c>
      <c r="DT51" s="30">
        <v>3</v>
      </c>
      <c r="DU51" s="17">
        <f t="shared" si="28"/>
        <v>18</v>
      </c>
      <c r="DV51" s="144">
        <f t="shared" si="29"/>
        <v>3</v>
      </c>
      <c r="DW51" s="30">
        <v>3</v>
      </c>
      <c r="DX51" s="30">
        <v>3</v>
      </c>
      <c r="DY51" s="30">
        <v>3</v>
      </c>
      <c r="DZ51" s="30">
        <v>3</v>
      </c>
      <c r="EA51" s="30">
        <v>3</v>
      </c>
      <c r="EB51" s="30">
        <v>3</v>
      </c>
      <c r="EC51" s="17">
        <f t="shared" si="30"/>
        <v>18</v>
      </c>
      <c r="ED51" s="144">
        <f t="shared" si="31"/>
        <v>3</v>
      </c>
      <c r="EE51" s="30">
        <v>3</v>
      </c>
      <c r="EF51" s="30">
        <v>3</v>
      </c>
      <c r="EG51" s="30">
        <v>3</v>
      </c>
      <c r="EH51" s="30">
        <v>3</v>
      </c>
      <c r="EI51" s="30">
        <v>3</v>
      </c>
      <c r="EJ51" s="30">
        <v>3</v>
      </c>
      <c r="EK51" s="15">
        <f t="shared" si="45"/>
        <v>18</v>
      </c>
      <c r="EL51" s="148">
        <f t="shared" si="32"/>
        <v>3</v>
      </c>
      <c r="EM51" s="30">
        <v>3</v>
      </c>
      <c r="EN51" s="30">
        <v>3</v>
      </c>
      <c r="EO51" s="30">
        <v>3</v>
      </c>
      <c r="EP51" s="30">
        <v>3</v>
      </c>
      <c r="EQ51" s="30">
        <v>3</v>
      </c>
      <c r="ER51" s="17">
        <f t="shared" si="33"/>
        <v>15</v>
      </c>
      <c r="ES51" s="144">
        <f t="shared" si="34"/>
        <v>3</v>
      </c>
      <c r="ET51" s="30">
        <v>3</v>
      </c>
      <c r="EU51" s="30">
        <v>2</v>
      </c>
      <c r="EV51" s="30">
        <v>3</v>
      </c>
      <c r="EW51" s="30">
        <v>3</v>
      </c>
      <c r="EX51" s="30">
        <v>2</v>
      </c>
      <c r="EY51" s="17">
        <f t="shared" si="35"/>
        <v>13</v>
      </c>
      <c r="EZ51" s="144">
        <f t="shared" si="36"/>
        <v>2.6</v>
      </c>
      <c r="FA51" s="30">
        <v>3</v>
      </c>
      <c r="FB51" s="30">
        <v>3</v>
      </c>
      <c r="FC51" s="30">
        <v>3</v>
      </c>
      <c r="FD51" s="30">
        <v>3</v>
      </c>
      <c r="FE51" s="30">
        <v>3</v>
      </c>
      <c r="FF51" s="30">
        <v>3</v>
      </c>
      <c r="FG51" s="17">
        <f t="shared" si="37"/>
        <v>18</v>
      </c>
      <c r="FH51" s="153">
        <f t="shared" si="38"/>
        <v>3</v>
      </c>
      <c r="FI51" s="30">
        <v>3</v>
      </c>
      <c r="FJ51" s="30">
        <v>3</v>
      </c>
      <c r="FK51" s="30">
        <v>2</v>
      </c>
      <c r="FL51" s="30">
        <v>2</v>
      </c>
      <c r="FM51" s="30">
        <v>3</v>
      </c>
      <c r="FN51" s="17">
        <f t="shared" si="39"/>
        <v>13</v>
      </c>
      <c r="FO51" s="144">
        <f t="shared" si="40"/>
        <v>2.6</v>
      </c>
      <c r="FP51" s="30">
        <v>2</v>
      </c>
      <c r="FQ51" s="30">
        <v>3</v>
      </c>
      <c r="FR51" s="30">
        <v>3</v>
      </c>
      <c r="FS51" s="30">
        <v>2</v>
      </c>
      <c r="FT51" s="30">
        <v>3</v>
      </c>
      <c r="FU51" s="30">
        <v>2</v>
      </c>
      <c r="FV51" s="17">
        <f t="shared" si="41"/>
        <v>15</v>
      </c>
      <c r="FW51" s="144">
        <f t="shared" si="42"/>
        <v>2.5</v>
      </c>
      <c r="FX51" s="30">
        <v>3</v>
      </c>
      <c r="FY51" s="30">
        <v>2</v>
      </c>
      <c r="FZ51" s="30">
        <v>3</v>
      </c>
      <c r="GA51" s="30">
        <v>3</v>
      </c>
      <c r="GB51" s="30">
        <v>3</v>
      </c>
      <c r="GC51" s="30">
        <v>3</v>
      </c>
      <c r="GD51" s="17">
        <f t="shared" si="43"/>
        <v>17</v>
      </c>
      <c r="GE51" s="144">
        <f t="shared" si="44"/>
        <v>2.8333333333333335</v>
      </c>
      <c r="GF51" s="41" t="s">
        <v>950</v>
      </c>
      <c r="GG51" s="30" t="s">
        <v>951</v>
      </c>
      <c r="GH51" s="30" t="s">
        <v>952</v>
      </c>
      <c r="GI51" s="30" t="s">
        <v>953</v>
      </c>
      <c r="GJ51" s="30" t="s">
        <v>954</v>
      </c>
      <c r="GK51" s="30" t="s">
        <v>955</v>
      </c>
      <c r="GL51" s="41" t="s">
        <v>956</v>
      </c>
      <c r="GM51" s="30" t="s">
        <v>957</v>
      </c>
    </row>
    <row r="52" spans="1:195" s="2" customFormat="1" ht="22.5" customHeight="1" x14ac:dyDescent="0.35">
      <c r="A52" s="29">
        <v>50</v>
      </c>
      <c r="B52" s="30" t="s">
        <v>958</v>
      </c>
      <c r="C52" s="31" t="s">
        <v>959</v>
      </c>
      <c r="D52" s="30" t="s">
        <v>846</v>
      </c>
      <c r="E52" s="30" t="s">
        <v>960</v>
      </c>
      <c r="F52" s="30">
        <v>28</v>
      </c>
      <c r="G52" s="30">
        <v>4</v>
      </c>
      <c r="H52" s="30" t="s">
        <v>157</v>
      </c>
      <c r="I52" s="30" t="s">
        <v>911</v>
      </c>
      <c r="J52" s="117">
        <v>4000000</v>
      </c>
      <c r="K52" s="40">
        <v>3500000</v>
      </c>
      <c r="L52" s="30" t="s">
        <v>318</v>
      </c>
      <c r="M52" s="30" t="s">
        <v>848</v>
      </c>
      <c r="N52" s="30">
        <v>100</v>
      </c>
      <c r="O52" s="30" t="s">
        <v>727</v>
      </c>
      <c r="P52" s="30">
        <v>5</v>
      </c>
      <c r="Q52" s="30" t="s">
        <v>389</v>
      </c>
      <c r="R52" s="30">
        <v>3</v>
      </c>
      <c r="S52" s="30">
        <v>3</v>
      </c>
      <c r="T52" s="30">
        <v>3</v>
      </c>
      <c r="U52" s="30">
        <v>3</v>
      </c>
      <c r="V52" s="30">
        <v>3</v>
      </c>
      <c r="W52" s="30">
        <v>3</v>
      </c>
      <c r="X52" s="30">
        <v>3</v>
      </c>
      <c r="Y52" s="30">
        <v>3</v>
      </c>
      <c r="Z52" s="30">
        <v>3</v>
      </c>
      <c r="AA52" s="30">
        <v>3</v>
      </c>
      <c r="AB52" s="17">
        <f t="shared" si="2"/>
        <v>30</v>
      </c>
      <c r="AC52" s="154">
        <f t="shared" si="3"/>
        <v>3</v>
      </c>
      <c r="AD52" s="30">
        <v>3</v>
      </c>
      <c r="AE52" s="30">
        <v>3</v>
      </c>
      <c r="AF52" s="30">
        <v>3</v>
      </c>
      <c r="AG52" s="30">
        <v>3</v>
      </c>
      <c r="AH52" s="30">
        <v>3</v>
      </c>
      <c r="AI52" s="30">
        <v>3</v>
      </c>
      <c r="AJ52" s="30">
        <v>3</v>
      </c>
      <c r="AK52" s="30">
        <v>3</v>
      </c>
      <c r="AL52" s="30">
        <v>3</v>
      </c>
      <c r="AM52" s="15">
        <f t="shared" si="4"/>
        <v>27</v>
      </c>
      <c r="AN52" s="170">
        <f t="shared" si="5"/>
        <v>3</v>
      </c>
      <c r="AO52" s="30">
        <v>3</v>
      </c>
      <c r="AP52" s="30">
        <v>3</v>
      </c>
      <c r="AQ52" s="30">
        <v>3</v>
      </c>
      <c r="AR52" s="30">
        <v>3</v>
      </c>
      <c r="AS52" s="30">
        <v>3</v>
      </c>
      <c r="AT52" s="30">
        <v>3</v>
      </c>
      <c r="AU52" s="30">
        <v>3</v>
      </c>
      <c r="AV52" s="30">
        <v>3</v>
      </c>
      <c r="AW52" s="30">
        <v>3</v>
      </c>
      <c r="AX52" s="30">
        <v>3</v>
      </c>
      <c r="AY52" s="17">
        <f t="shared" si="6"/>
        <v>30</v>
      </c>
      <c r="AZ52" s="144">
        <f t="shared" si="7"/>
        <v>3</v>
      </c>
      <c r="BA52" s="30">
        <v>3</v>
      </c>
      <c r="BB52" s="30">
        <v>3</v>
      </c>
      <c r="BC52" s="30">
        <v>3</v>
      </c>
      <c r="BD52" s="30">
        <v>3</v>
      </c>
      <c r="BE52" s="30">
        <v>3</v>
      </c>
      <c r="BF52" s="30">
        <v>3</v>
      </c>
      <c r="BG52" s="30">
        <v>3</v>
      </c>
      <c r="BH52" s="30">
        <v>3</v>
      </c>
      <c r="BI52" s="30">
        <v>4</v>
      </c>
      <c r="BJ52" s="17">
        <f t="shared" si="8"/>
        <v>28</v>
      </c>
      <c r="BK52" s="144">
        <f t="shared" si="9"/>
        <v>3.1111111111111112</v>
      </c>
      <c r="BL52" s="30">
        <v>3</v>
      </c>
      <c r="BM52" s="30">
        <v>3</v>
      </c>
      <c r="BN52" s="30">
        <v>3</v>
      </c>
      <c r="BO52" s="17">
        <f t="shared" si="10"/>
        <v>9</v>
      </c>
      <c r="BP52" s="153">
        <f t="shared" si="11"/>
        <v>3</v>
      </c>
      <c r="BQ52" s="30">
        <v>3</v>
      </c>
      <c r="BR52" s="30">
        <v>3</v>
      </c>
      <c r="BS52" s="30">
        <v>3</v>
      </c>
      <c r="BT52" s="116">
        <f t="shared" si="12"/>
        <v>9</v>
      </c>
      <c r="BU52" s="144">
        <f t="shared" si="13"/>
        <v>3</v>
      </c>
      <c r="BV52" s="30">
        <v>3</v>
      </c>
      <c r="BW52" s="30">
        <v>3</v>
      </c>
      <c r="BX52" s="17">
        <f t="shared" si="0"/>
        <v>6</v>
      </c>
      <c r="BY52" s="169">
        <f t="shared" si="14"/>
        <v>3</v>
      </c>
      <c r="BZ52" s="30">
        <v>3</v>
      </c>
      <c r="CA52" s="30">
        <v>3</v>
      </c>
      <c r="CB52" s="17">
        <f t="shared" si="15"/>
        <v>6</v>
      </c>
      <c r="CC52" s="144">
        <f>CB52/2</f>
        <v>3</v>
      </c>
      <c r="CD52" s="30">
        <v>3</v>
      </c>
      <c r="CE52" s="30">
        <v>3</v>
      </c>
      <c r="CF52" s="17">
        <f t="shared" si="17"/>
        <v>6</v>
      </c>
      <c r="CG52" s="144">
        <f t="shared" si="18"/>
        <v>3</v>
      </c>
      <c r="CH52" s="30">
        <v>3</v>
      </c>
      <c r="CI52" s="30">
        <v>3</v>
      </c>
      <c r="CJ52" s="17">
        <f t="shared" si="19"/>
        <v>6</v>
      </c>
      <c r="CK52" s="144">
        <f t="shared" si="20"/>
        <v>3</v>
      </c>
      <c r="CL52" s="30">
        <v>3</v>
      </c>
      <c r="CM52" s="30">
        <v>3</v>
      </c>
      <c r="CN52" s="17">
        <f t="shared" si="21"/>
        <v>6</v>
      </c>
      <c r="CO52" s="153">
        <f t="shared" si="22"/>
        <v>3</v>
      </c>
      <c r="CP52" s="30">
        <v>3</v>
      </c>
      <c r="CQ52" s="30">
        <v>3</v>
      </c>
      <c r="CR52" s="30">
        <v>3</v>
      </c>
      <c r="CS52" s="17">
        <f t="shared" si="23"/>
        <v>9</v>
      </c>
      <c r="CT52" s="144">
        <f t="shared" si="24"/>
        <v>3</v>
      </c>
      <c r="CU52" s="30">
        <v>3</v>
      </c>
      <c r="CV52" s="30">
        <v>3</v>
      </c>
      <c r="CW52" s="30">
        <v>3</v>
      </c>
      <c r="CX52" s="30">
        <v>3</v>
      </c>
      <c r="CY52" s="30">
        <v>3</v>
      </c>
      <c r="CZ52" s="30">
        <v>3</v>
      </c>
      <c r="DA52" s="30">
        <v>3</v>
      </c>
      <c r="DB52" s="30">
        <v>3</v>
      </c>
      <c r="DC52" s="17">
        <f t="shared" si="25"/>
        <v>24</v>
      </c>
      <c r="DD52" s="144">
        <f t="shared" si="1"/>
        <v>3</v>
      </c>
      <c r="DE52" s="30">
        <v>3</v>
      </c>
      <c r="DF52" s="30">
        <v>3</v>
      </c>
      <c r="DG52" s="30">
        <v>3</v>
      </c>
      <c r="DH52" s="30">
        <v>3</v>
      </c>
      <c r="DI52" s="30">
        <v>3</v>
      </c>
      <c r="DJ52" s="30">
        <v>3</v>
      </c>
      <c r="DK52" s="30">
        <v>3</v>
      </c>
      <c r="DL52" s="30">
        <v>3</v>
      </c>
      <c r="DM52" s="17">
        <f t="shared" si="26"/>
        <v>24</v>
      </c>
      <c r="DN52" s="144">
        <f t="shared" si="27"/>
        <v>3</v>
      </c>
      <c r="DO52" s="30">
        <v>3</v>
      </c>
      <c r="DP52" s="30">
        <v>3</v>
      </c>
      <c r="DQ52" s="30">
        <v>3</v>
      </c>
      <c r="DR52" s="30">
        <v>3</v>
      </c>
      <c r="DS52" s="30">
        <v>3</v>
      </c>
      <c r="DT52" s="30">
        <v>3</v>
      </c>
      <c r="DU52" s="17">
        <f t="shared" si="28"/>
        <v>18</v>
      </c>
      <c r="DV52" s="144">
        <f t="shared" si="29"/>
        <v>3</v>
      </c>
      <c r="DW52" s="30">
        <v>3</v>
      </c>
      <c r="DX52" s="30">
        <v>3</v>
      </c>
      <c r="DY52" s="30">
        <v>3</v>
      </c>
      <c r="DZ52" s="30">
        <v>3</v>
      </c>
      <c r="EA52" s="30">
        <v>3</v>
      </c>
      <c r="EB52" s="30">
        <v>3</v>
      </c>
      <c r="EC52" s="17">
        <f t="shared" si="30"/>
        <v>18</v>
      </c>
      <c r="ED52" s="144">
        <f t="shared" si="31"/>
        <v>3</v>
      </c>
      <c r="EE52" s="30">
        <v>3</v>
      </c>
      <c r="EF52" s="30">
        <v>3</v>
      </c>
      <c r="EG52" s="30">
        <v>3</v>
      </c>
      <c r="EH52" s="30">
        <v>3</v>
      </c>
      <c r="EI52" s="30">
        <v>3</v>
      </c>
      <c r="EJ52" s="30">
        <v>3</v>
      </c>
      <c r="EK52" s="15">
        <f t="shared" si="45"/>
        <v>18</v>
      </c>
      <c r="EL52" s="148">
        <f t="shared" si="32"/>
        <v>3</v>
      </c>
      <c r="EM52" s="30">
        <v>3</v>
      </c>
      <c r="EN52" s="30">
        <v>3</v>
      </c>
      <c r="EO52" s="30">
        <v>3</v>
      </c>
      <c r="EP52" s="30">
        <v>3</v>
      </c>
      <c r="EQ52" s="30">
        <v>3</v>
      </c>
      <c r="ER52" s="17">
        <f t="shared" si="33"/>
        <v>15</v>
      </c>
      <c r="ES52" s="144">
        <f t="shared" si="34"/>
        <v>3</v>
      </c>
      <c r="ET52" s="30">
        <v>3</v>
      </c>
      <c r="EU52" s="30">
        <v>3</v>
      </c>
      <c r="EV52" s="30">
        <v>3</v>
      </c>
      <c r="EW52" s="30">
        <v>3</v>
      </c>
      <c r="EX52" s="30">
        <v>3</v>
      </c>
      <c r="EY52" s="17">
        <f t="shared" si="35"/>
        <v>15</v>
      </c>
      <c r="EZ52" s="144">
        <f t="shared" si="36"/>
        <v>3</v>
      </c>
      <c r="FA52" s="30">
        <v>3</v>
      </c>
      <c r="FB52" s="30">
        <v>3</v>
      </c>
      <c r="FC52" s="30">
        <v>3</v>
      </c>
      <c r="FD52" s="30">
        <v>3</v>
      </c>
      <c r="FE52" s="30">
        <v>3</v>
      </c>
      <c r="FF52" s="30">
        <v>3</v>
      </c>
      <c r="FG52" s="17">
        <f t="shared" si="37"/>
        <v>18</v>
      </c>
      <c r="FH52" s="153">
        <f t="shared" si="38"/>
        <v>3</v>
      </c>
      <c r="FI52" s="30">
        <v>3</v>
      </c>
      <c r="FJ52" s="30">
        <v>3</v>
      </c>
      <c r="FK52" s="30">
        <v>3</v>
      </c>
      <c r="FL52" s="30">
        <v>3</v>
      </c>
      <c r="FM52" s="30">
        <v>3</v>
      </c>
      <c r="FN52" s="17">
        <f t="shared" si="39"/>
        <v>15</v>
      </c>
      <c r="FO52" s="144">
        <f t="shared" si="40"/>
        <v>3</v>
      </c>
      <c r="FP52" s="30">
        <v>3</v>
      </c>
      <c r="FQ52" s="30">
        <v>3</v>
      </c>
      <c r="FR52" s="30">
        <v>3</v>
      </c>
      <c r="FS52" s="30">
        <v>3</v>
      </c>
      <c r="FT52" s="30">
        <v>3</v>
      </c>
      <c r="FU52" s="30">
        <v>3</v>
      </c>
      <c r="FV52" s="17">
        <f t="shared" si="41"/>
        <v>18</v>
      </c>
      <c r="FW52" s="144">
        <f t="shared" si="42"/>
        <v>3</v>
      </c>
      <c r="FX52" s="30">
        <v>3</v>
      </c>
      <c r="FY52" s="30">
        <v>3</v>
      </c>
      <c r="FZ52" s="30">
        <v>3</v>
      </c>
      <c r="GA52" s="30">
        <v>3</v>
      </c>
      <c r="GB52" s="30">
        <v>3</v>
      </c>
      <c r="GC52" s="30">
        <v>3</v>
      </c>
      <c r="GD52" s="17">
        <f t="shared" si="43"/>
        <v>18</v>
      </c>
      <c r="GE52" s="144">
        <f t="shared" si="44"/>
        <v>3</v>
      </c>
      <c r="GF52" s="30" t="s">
        <v>936</v>
      </c>
      <c r="GG52" s="30" t="s">
        <v>937</v>
      </c>
      <c r="GH52" s="30" t="s">
        <v>938</v>
      </c>
      <c r="GI52" s="30" t="s">
        <v>939</v>
      </c>
      <c r="GJ52" s="30" t="s">
        <v>961</v>
      </c>
      <c r="GK52" s="30" t="s">
        <v>962</v>
      </c>
      <c r="GL52" s="30" t="s">
        <v>963</v>
      </c>
      <c r="GM52" s="30" t="s">
        <v>964</v>
      </c>
    </row>
    <row r="53" spans="1:195" ht="15.75" customHeight="1" x14ac:dyDescent="0.35">
      <c r="A53" s="29">
        <v>51</v>
      </c>
      <c r="B53" s="30" t="s">
        <v>500</v>
      </c>
      <c r="C53" s="31" t="s">
        <v>501</v>
      </c>
      <c r="D53" s="30" t="s">
        <v>146</v>
      </c>
      <c r="E53" s="30" t="s">
        <v>502</v>
      </c>
      <c r="F53" s="30">
        <v>48</v>
      </c>
      <c r="G53" s="30">
        <v>2</v>
      </c>
      <c r="H53" s="30" t="s">
        <v>157</v>
      </c>
      <c r="I53" s="30" t="s">
        <v>172</v>
      </c>
      <c r="J53" s="118">
        <v>4000000</v>
      </c>
      <c r="K53" s="32">
        <v>3000000</v>
      </c>
      <c r="L53" s="30" t="s">
        <v>173</v>
      </c>
      <c r="M53" s="30" t="s">
        <v>147</v>
      </c>
      <c r="N53" s="30">
        <v>200</v>
      </c>
      <c r="O53" s="30" t="s">
        <v>503</v>
      </c>
      <c r="P53" s="30" t="s">
        <v>504</v>
      </c>
      <c r="Q53" s="30" t="s">
        <v>505</v>
      </c>
      <c r="R53" s="30">
        <v>3</v>
      </c>
      <c r="S53" s="30">
        <v>3</v>
      </c>
      <c r="T53" s="30">
        <v>3</v>
      </c>
      <c r="U53" s="30">
        <v>3</v>
      </c>
      <c r="V53" s="30">
        <v>3</v>
      </c>
      <c r="W53" s="30">
        <v>3</v>
      </c>
      <c r="X53" s="30">
        <v>3</v>
      </c>
      <c r="Y53" s="30">
        <v>3</v>
      </c>
      <c r="Z53" s="30">
        <v>3</v>
      </c>
      <c r="AA53" s="30">
        <v>3</v>
      </c>
      <c r="AB53" s="17">
        <f t="shared" si="2"/>
        <v>30</v>
      </c>
      <c r="AC53" s="154">
        <f t="shared" si="3"/>
        <v>3</v>
      </c>
      <c r="AD53" s="30">
        <v>3</v>
      </c>
      <c r="AE53" s="30">
        <v>3</v>
      </c>
      <c r="AF53" s="30">
        <v>3</v>
      </c>
      <c r="AG53" s="30">
        <v>3</v>
      </c>
      <c r="AH53" s="30">
        <v>3</v>
      </c>
      <c r="AI53" s="30">
        <v>3</v>
      </c>
      <c r="AJ53" s="30">
        <v>3</v>
      </c>
      <c r="AK53" s="30">
        <v>3</v>
      </c>
      <c r="AL53" s="30">
        <v>3</v>
      </c>
      <c r="AM53" s="15">
        <f t="shared" si="4"/>
        <v>27</v>
      </c>
      <c r="AN53" s="170">
        <f t="shared" si="5"/>
        <v>3</v>
      </c>
      <c r="AO53" s="30">
        <v>4</v>
      </c>
      <c r="AP53" s="30">
        <v>3</v>
      </c>
      <c r="AQ53" s="30">
        <v>4</v>
      </c>
      <c r="AR53" s="30">
        <v>3</v>
      </c>
      <c r="AS53" s="30">
        <v>4</v>
      </c>
      <c r="AT53" s="30">
        <v>3</v>
      </c>
      <c r="AU53" s="30">
        <v>3</v>
      </c>
      <c r="AV53" s="30">
        <v>3</v>
      </c>
      <c r="AW53" s="30">
        <v>3</v>
      </c>
      <c r="AX53" s="30">
        <v>3</v>
      </c>
      <c r="AY53" s="17">
        <f t="shared" si="6"/>
        <v>33</v>
      </c>
      <c r="AZ53" s="144">
        <f t="shared" si="7"/>
        <v>3.3</v>
      </c>
      <c r="BA53" s="30">
        <v>3</v>
      </c>
      <c r="BB53" s="30">
        <v>3</v>
      </c>
      <c r="BC53" s="30">
        <v>3</v>
      </c>
      <c r="BD53" s="30">
        <v>3</v>
      </c>
      <c r="BE53" s="30">
        <v>3</v>
      </c>
      <c r="BF53" s="30">
        <v>3</v>
      </c>
      <c r="BG53" s="30">
        <v>3</v>
      </c>
      <c r="BH53" s="30">
        <v>3</v>
      </c>
      <c r="BI53" s="30">
        <v>3</v>
      </c>
      <c r="BJ53" s="17">
        <f t="shared" si="8"/>
        <v>27</v>
      </c>
      <c r="BK53" s="144">
        <f t="shared" si="9"/>
        <v>3</v>
      </c>
      <c r="BL53" s="30">
        <v>3</v>
      </c>
      <c r="BM53" s="30">
        <v>4</v>
      </c>
      <c r="BN53" s="30">
        <v>3</v>
      </c>
      <c r="BO53" s="17">
        <f t="shared" si="10"/>
        <v>10</v>
      </c>
      <c r="BP53" s="153">
        <f t="shared" si="11"/>
        <v>3.3333333333333335</v>
      </c>
      <c r="BQ53" s="30">
        <v>3</v>
      </c>
      <c r="BR53" s="30">
        <v>3</v>
      </c>
      <c r="BS53" s="30">
        <v>4</v>
      </c>
      <c r="BT53" s="116">
        <f t="shared" si="12"/>
        <v>10</v>
      </c>
      <c r="BU53" s="144">
        <f t="shared" si="13"/>
        <v>3.3333333333333335</v>
      </c>
      <c r="BV53" s="30">
        <v>3</v>
      </c>
      <c r="BW53" s="30">
        <v>3</v>
      </c>
      <c r="BX53" s="17">
        <f t="shared" si="0"/>
        <v>6</v>
      </c>
      <c r="BY53" s="169">
        <f t="shared" si="14"/>
        <v>3</v>
      </c>
      <c r="BZ53" s="30">
        <v>4</v>
      </c>
      <c r="CA53" s="30">
        <v>3</v>
      </c>
      <c r="CB53" s="17">
        <f t="shared" si="15"/>
        <v>7</v>
      </c>
      <c r="CC53" s="144">
        <f t="shared" si="16"/>
        <v>3.5</v>
      </c>
      <c r="CD53" s="30">
        <v>3</v>
      </c>
      <c r="CE53" s="30">
        <v>3</v>
      </c>
      <c r="CF53" s="17">
        <f t="shared" si="17"/>
        <v>6</v>
      </c>
      <c r="CG53" s="144">
        <f t="shared" si="18"/>
        <v>3</v>
      </c>
      <c r="CH53" s="30">
        <v>3</v>
      </c>
      <c r="CI53" s="30">
        <v>4</v>
      </c>
      <c r="CJ53" s="17">
        <f t="shared" si="19"/>
        <v>7</v>
      </c>
      <c r="CK53" s="144">
        <f t="shared" si="20"/>
        <v>3.5</v>
      </c>
      <c r="CL53" s="30">
        <v>3</v>
      </c>
      <c r="CM53" s="30">
        <v>4</v>
      </c>
      <c r="CN53" s="17">
        <f>SUM(CL53:CM53)</f>
        <v>7</v>
      </c>
      <c r="CO53" s="153">
        <f t="shared" si="22"/>
        <v>3.5</v>
      </c>
      <c r="CP53" s="30">
        <v>3</v>
      </c>
      <c r="CQ53" s="30">
        <v>3</v>
      </c>
      <c r="CR53" s="30">
        <v>3</v>
      </c>
      <c r="CS53" s="17">
        <f t="shared" si="23"/>
        <v>9</v>
      </c>
      <c r="CT53" s="144">
        <f t="shared" si="24"/>
        <v>3</v>
      </c>
      <c r="CU53" s="30">
        <v>3</v>
      </c>
      <c r="CV53" s="30">
        <v>3</v>
      </c>
      <c r="CW53" s="30">
        <v>3</v>
      </c>
      <c r="CX53" s="30">
        <v>3</v>
      </c>
      <c r="CY53" s="30">
        <v>3</v>
      </c>
      <c r="CZ53" s="30">
        <v>3</v>
      </c>
      <c r="DA53" s="30">
        <v>3</v>
      </c>
      <c r="DB53" s="30">
        <v>4</v>
      </c>
      <c r="DC53" s="17">
        <f t="shared" si="25"/>
        <v>25</v>
      </c>
      <c r="DD53" s="144">
        <f t="shared" si="1"/>
        <v>3.125</v>
      </c>
      <c r="DE53" s="30">
        <v>3</v>
      </c>
      <c r="DF53" s="30">
        <v>3</v>
      </c>
      <c r="DG53" s="30">
        <v>3</v>
      </c>
      <c r="DH53" s="30">
        <v>3</v>
      </c>
      <c r="DI53" s="30">
        <v>3</v>
      </c>
      <c r="DJ53" s="30">
        <v>4</v>
      </c>
      <c r="DK53" s="30">
        <v>3</v>
      </c>
      <c r="DL53" s="30">
        <v>3</v>
      </c>
      <c r="DM53" s="17">
        <f t="shared" si="26"/>
        <v>25</v>
      </c>
      <c r="DN53" s="144">
        <f t="shared" si="27"/>
        <v>3.125</v>
      </c>
      <c r="DO53" s="30">
        <v>3</v>
      </c>
      <c r="DP53" s="30">
        <v>4</v>
      </c>
      <c r="DQ53" s="30">
        <v>3</v>
      </c>
      <c r="DR53" s="30">
        <v>4</v>
      </c>
      <c r="DS53" s="30">
        <v>3</v>
      </c>
      <c r="DT53" s="30">
        <v>4</v>
      </c>
      <c r="DU53" s="17">
        <f t="shared" si="28"/>
        <v>21</v>
      </c>
      <c r="DV53" s="144">
        <f t="shared" si="29"/>
        <v>3.5</v>
      </c>
      <c r="DW53" s="30">
        <v>3</v>
      </c>
      <c r="DX53" s="30">
        <v>3</v>
      </c>
      <c r="DY53" s="30">
        <v>4</v>
      </c>
      <c r="DZ53" s="30">
        <v>3</v>
      </c>
      <c r="EA53" s="30">
        <v>4</v>
      </c>
      <c r="EB53" s="30">
        <v>3</v>
      </c>
      <c r="EC53" s="17">
        <f t="shared" si="30"/>
        <v>20</v>
      </c>
      <c r="ED53" s="144">
        <f t="shared" si="31"/>
        <v>3.3333333333333335</v>
      </c>
      <c r="EE53" s="30">
        <v>4</v>
      </c>
      <c r="EF53" s="30">
        <v>3</v>
      </c>
      <c r="EG53" s="30">
        <v>4</v>
      </c>
      <c r="EH53" s="30">
        <v>3</v>
      </c>
      <c r="EI53" s="30">
        <v>3</v>
      </c>
      <c r="EJ53" s="30">
        <v>4</v>
      </c>
      <c r="EK53" s="15">
        <f t="shared" si="45"/>
        <v>21</v>
      </c>
      <c r="EL53" s="148">
        <f t="shared" si="32"/>
        <v>3.5</v>
      </c>
      <c r="EM53" s="30">
        <v>4</v>
      </c>
      <c r="EN53" s="30">
        <v>3</v>
      </c>
      <c r="EO53" s="30">
        <v>3</v>
      </c>
      <c r="EP53" s="30">
        <v>3</v>
      </c>
      <c r="EQ53" s="30">
        <v>3</v>
      </c>
      <c r="ER53" s="17">
        <f t="shared" si="33"/>
        <v>16</v>
      </c>
      <c r="ES53" s="144">
        <f>ER53/5</f>
        <v>3.2</v>
      </c>
      <c r="ET53" s="30">
        <v>3</v>
      </c>
      <c r="EU53" s="30">
        <v>3</v>
      </c>
      <c r="EV53" s="30">
        <v>3</v>
      </c>
      <c r="EW53" s="30">
        <v>4</v>
      </c>
      <c r="EX53" s="30">
        <v>3</v>
      </c>
      <c r="EY53" s="17">
        <f t="shared" si="35"/>
        <v>16</v>
      </c>
      <c r="EZ53" s="144">
        <f t="shared" si="36"/>
        <v>3.2</v>
      </c>
      <c r="FA53" s="30">
        <v>3</v>
      </c>
      <c r="FB53" s="30">
        <v>4</v>
      </c>
      <c r="FC53" s="30">
        <v>3</v>
      </c>
      <c r="FD53" s="30">
        <v>3</v>
      </c>
      <c r="FE53" s="30">
        <v>3</v>
      </c>
      <c r="FF53" s="30">
        <v>3</v>
      </c>
      <c r="FG53" s="17">
        <f t="shared" si="37"/>
        <v>19</v>
      </c>
      <c r="FH53" s="153">
        <f t="shared" si="38"/>
        <v>3.1666666666666665</v>
      </c>
      <c r="FI53" s="30">
        <v>3</v>
      </c>
      <c r="FJ53" s="30">
        <v>3</v>
      </c>
      <c r="FK53" s="30">
        <v>3</v>
      </c>
      <c r="FL53" s="30">
        <v>4</v>
      </c>
      <c r="FM53" s="30">
        <v>3</v>
      </c>
      <c r="FN53" s="17">
        <f t="shared" si="39"/>
        <v>16</v>
      </c>
      <c r="FO53" s="144">
        <f t="shared" si="40"/>
        <v>3.2</v>
      </c>
      <c r="FP53" s="30">
        <v>3</v>
      </c>
      <c r="FQ53" s="30">
        <v>3</v>
      </c>
      <c r="FR53" s="30">
        <v>3</v>
      </c>
      <c r="FS53" s="30">
        <v>3</v>
      </c>
      <c r="FT53" s="30">
        <v>3</v>
      </c>
      <c r="FU53" s="30">
        <v>3</v>
      </c>
      <c r="FV53" s="17">
        <f>SUM(FP53:FU53)</f>
        <v>18</v>
      </c>
      <c r="FW53" s="144">
        <f t="shared" si="42"/>
        <v>3</v>
      </c>
      <c r="FX53" s="30">
        <v>3</v>
      </c>
      <c r="FY53" s="30">
        <v>3</v>
      </c>
      <c r="FZ53" s="30">
        <v>3</v>
      </c>
      <c r="GA53" s="30">
        <v>3</v>
      </c>
      <c r="GB53" s="30">
        <v>3</v>
      </c>
      <c r="GC53" s="30">
        <v>3</v>
      </c>
      <c r="GD53" s="17">
        <f t="shared" si="43"/>
        <v>18</v>
      </c>
      <c r="GE53" s="144">
        <f t="shared" si="44"/>
        <v>3</v>
      </c>
      <c r="GF53" s="30" t="s">
        <v>507</v>
      </c>
      <c r="GG53" s="30" t="s">
        <v>508</v>
      </c>
      <c r="GH53" s="30" t="s">
        <v>509</v>
      </c>
      <c r="GI53" s="30" t="s">
        <v>510</v>
      </c>
      <c r="GJ53" s="30" t="s">
        <v>511</v>
      </c>
      <c r="GK53" s="30" t="s">
        <v>512</v>
      </c>
      <c r="GL53" s="30" t="s">
        <v>513</v>
      </c>
      <c r="GM53" s="30" t="s">
        <v>514</v>
      </c>
    </row>
    <row r="54" spans="1:195" ht="15.75" customHeight="1" x14ac:dyDescent="0.35">
      <c r="A54" s="29">
        <v>52</v>
      </c>
      <c r="B54" s="30" t="s">
        <v>515</v>
      </c>
      <c r="C54" s="31" t="s">
        <v>516</v>
      </c>
      <c r="D54" s="30" t="s">
        <v>146</v>
      </c>
      <c r="E54" s="30" t="s">
        <v>517</v>
      </c>
      <c r="F54" s="30">
        <v>35</v>
      </c>
      <c r="G54" s="30">
        <v>3</v>
      </c>
      <c r="H54" s="30" t="s">
        <v>413</v>
      </c>
      <c r="I54" s="30" t="s">
        <v>518</v>
      </c>
      <c r="J54" s="118">
        <v>4000000</v>
      </c>
      <c r="K54" s="32">
        <v>3000000</v>
      </c>
      <c r="L54" s="30" t="s">
        <v>318</v>
      </c>
      <c r="M54" s="30" t="s">
        <v>147</v>
      </c>
      <c r="N54" s="30">
        <v>100</v>
      </c>
      <c r="O54" s="30" t="s">
        <v>519</v>
      </c>
      <c r="P54" s="30" t="s">
        <v>520</v>
      </c>
      <c r="Q54" s="30" t="s">
        <v>505</v>
      </c>
      <c r="R54" s="30">
        <v>3</v>
      </c>
      <c r="S54" s="30">
        <v>3</v>
      </c>
      <c r="T54" s="30">
        <v>3</v>
      </c>
      <c r="U54" s="30">
        <v>3</v>
      </c>
      <c r="V54" s="30">
        <v>3</v>
      </c>
      <c r="W54" s="30">
        <v>3</v>
      </c>
      <c r="X54" s="30">
        <v>3</v>
      </c>
      <c r="Y54" s="30">
        <v>3</v>
      </c>
      <c r="Z54" s="30">
        <v>3</v>
      </c>
      <c r="AA54" s="30">
        <v>4</v>
      </c>
      <c r="AB54" s="17">
        <f t="shared" si="2"/>
        <v>31</v>
      </c>
      <c r="AC54" s="154">
        <f t="shared" si="3"/>
        <v>3.1</v>
      </c>
      <c r="AD54" s="30">
        <v>3</v>
      </c>
      <c r="AE54" s="30">
        <v>3</v>
      </c>
      <c r="AF54" s="30">
        <v>4</v>
      </c>
      <c r="AG54" s="30">
        <v>3</v>
      </c>
      <c r="AH54" s="30">
        <v>3</v>
      </c>
      <c r="AI54" s="30">
        <v>3</v>
      </c>
      <c r="AJ54" s="30">
        <v>3</v>
      </c>
      <c r="AK54" s="30">
        <v>4</v>
      </c>
      <c r="AL54" s="30">
        <v>3</v>
      </c>
      <c r="AM54" s="15">
        <f t="shared" si="4"/>
        <v>29</v>
      </c>
      <c r="AN54" s="170">
        <f t="shared" si="5"/>
        <v>3.2222222222222223</v>
      </c>
      <c r="AO54" s="30">
        <v>3</v>
      </c>
      <c r="AP54" s="30">
        <v>4</v>
      </c>
      <c r="AQ54" s="30">
        <v>3</v>
      </c>
      <c r="AR54" s="30">
        <v>4</v>
      </c>
      <c r="AS54" s="30">
        <v>3</v>
      </c>
      <c r="AT54" s="30">
        <v>3</v>
      </c>
      <c r="AU54" s="30">
        <v>3</v>
      </c>
      <c r="AV54" s="30">
        <v>3</v>
      </c>
      <c r="AW54" s="30">
        <v>3</v>
      </c>
      <c r="AX54" s="30">
        <v>3</v>
      </c>
      <c r="AY54" s="17">
        <f t="shared" si="6"/>
        <v>32</v>
      </c>
      <c r="AZ54" s="144">
        <f t="shared" si="7"/>
        <v>3.2</v>
      </c>
      <c r="BA54" s="30">
        <v>3</v>
      </c>
      <c r="BB54" s="30">
        <v>3</v>
      </c>
      <c r="BC54" s="30">
        <v>4</v>
      </c>
      <c r="BD54" s="30">
        <v>3</v>
      </c>
      <c r="BE54" s="30">
        <v>4</v>
      </c>
      <c r="BF54" s="30">
        <v>3</v>
      </c>
      <c r="BG54" s="30">
        <v>4</v>
      </c>
      <c r="BH54" s="30">
        <v>3</v>
      </c>
      <c r="BI54" s="30">
        <v>3</v>
      </c>
      <c r="BJ54" s="17">
        <f t="shared" si="8"/>
        <v>30</v>
      </c>
      <c r="BK54" s="144">
        <f t="shared" si="9"/>
        <v>3.3333333333333335</v>
      </c>
      <c r="BL54" s="30">
        <v>3</v>
      </c>
      <c r="BM54" s="30">
        <v>4</v>
      </c>
      <c r="BN54" s="30">
        <v>3</v>
      </c>
      <c r="BO54" s="17">
        <f t="shared" si="10"/>
        <v>10</v>
      </c>
      <c r="BP54" s="153">
        <f t="shared" si="11"/>
        <v>3.3333333333333335</v>
      </c>
      <c r="BQ54" s="30">
        <v>4</v>
      </c>
      <c r="BR54" s="30">
        <v>3</v>
      </c>
      <c r="BS54" s="30">
        <v>4</v>
      </c>
      <c r="BT54" s="116">
        <f t="shared" si="12"/>
        <v>11</v>
      </c>
      <c r="BU54" s="144">
        <f t="shared" si="13"/>
        <v>3.6666666666666665</v>
      </c>
      <c r="BV54" s="30">
        <v>4</v>
      </c>
      <c r="BW54" s="30">
        <v>4</v>
      </c>
      <c r="BX54" s="17">
        <f t="shared" si="0"/>
        <v>8</v>
      </c>
      <c r="BY54" s="169">
        <f t="shared" si="14"/>
        <v>4</v>
      </c>
      <c r="BZ54" s="30">
        <v>4</v>
      </c>
      <c r="CA54" s="30">
        <v>3</v>
      </c>
      <c r="CB54" s="17">
        <f t="shared" si="15"/>
        <v>7</v>
      </c>
      <c r="CC54" s="144">
        <f t="shared" si="16"/>
        <v>3.5</v>
      </c>
      <c r="CD54" s="30">
        <v>4</v>
      </c>
      <c r="CE54" s="30">
        <v>3</v>
      </c>
      <c r="CF54" s="17">
        <f t="shared" si="17"/>
        <v>7</v>
      </c>
      <c r="CG54" s="144">
        <f t="shared" ref="CG54:CG85" si="46">CF54/2</f>
        <v>3.5</v>
      </c>
      <c r="CH54" s="30">
        <v>3</v>
      </c>
      <c r="CI54" s="30">
        <v>3</v>
      </c>
      <c r="CJ54" s="17">
        <f t="shared" si="19"/>
        <v>6</v>
      </c>
      <c r="CK54" s="144">
        <f t="shared" si="20"/>
        <v>3</v>
      </c>
      <c r="CL54" s="30">
        <v>3</v>
      </c>
      <c r="CM54" s="30">
        <v>3</v>
      </c>
      <c r="CN54" s="17">
        <f t="shared" si="21"/>
        <v>6</v>
      </c>
      <c r="CO54" s="153">
        <f t="shared" si="22"/>
        <v>3</v>
      </c>
      <c r="CP54" s="30">
        <v>3</v>
      </c>
      <c r="CQ54" s="30">
        <v>4</v>
      </c>
      <c r="CR54" s="30">
        <v>3</v>
      </c>
      <c r="CS54" s="17">
        <f t="shared" si="23"/>
        <v>10</v>
      </c>
      <c r="CT54" s="144">
        <f t="shared" si="24"/>
        <v>3.3333333333333335</v>
      </c>
      <c r="CU54" s="30">
        <v>3</v>
      </c>
      <c r="CV54" s="30">
        <v>4</v>
      </c>
      <c r="CW54" s="30">
        <v>3</v>
      </c>
      <c r="CX54" s="30">
        <v>4</v>
      </c>
      <c r="CY54" s="30">
        <v>3</v>
      </c>
      <c r="CZ54" s="30">
        <v>4</v>
      </c>
      <c r="DA54" s="30">
        <v>3</v>
      </c>
      <c r="DB54" s="30">
        <v>3</v>
      </c>
      <c r="DC54" s="17">
        <f t="shared" si="25"/>
        <v>27</v>
      </c>
      <c r="DD54" s="144">
        <f t="shared" si="1"/>
        <v>3.375</v>
      </c>
      <c r="DE54" s="30">
        <v>3</v>
      </c>
      <c r="DF54" s="30">
        <v>3</v>
      </c>
      <c r="DG54" s="30">
        <v>3</v>
      </c>
      <c r="DH54" s="30">
        <v>3</v>
      </c>
      <c r="DI54" s="30">
        <v>4</v>
      </c>
      <c r="DJ54" s="30">
        <v>3</v>
      </c>
      <c r="DK54" s="30">
        <v>4</v>
      </c>
      <c r="DL54" s="30">
        <v>3</v>
      </c>
      <c r="DM54" s="17">
        <f t="shared" si="26"/>
        <v>26</v>
      </c>
      <c r="DN54" s="144">
        <f t="shared" si="27"/>
        <v>3.25</v>
      </c>
      <c r="DO54" s="30">
        <v>4</v>
      </c>
      <c r="DP54" s="30">
        <v>3</v>
      </c>
      <c r="DQ54" s="30">
        <v>4</v>
      </c>
      <c r="DR54" s="30">
        <v>3</v>
      </c>
      <c r="DS54" s="30">
        <v>4</v>
      </c>
      <c r="DT54" s="30">
        <v>3</v>
      </c>
      <c r="DU54" s="17">
        <f t="shared" si="28"/>
        <v>21</v>
      </c>
      <c r="DV54" s="144">
        <f t="shared" si="29"/>
        <v>3.5</v>
      </c>
      <c r="DW54" s="30">
        <v>4</v>
      </c>
      <c r="DX54" s="30">
        <v>3</v>
      </c>
      <c r="DY54" s="30">
        <v>4</v>
      </c>
      <c r="DZ54" s="30">
        <v>3</v>
      </c>
      <c r="EA54" s="30">
        <v>4</v>
      </c>
      <c r="EB54" s="30">
        <v>3</v>
      </c>
      <c r="EC54" s="17">
        <f t="shared" si="30"/>
        <v>21</v>
      </c>
      <c r="ED54" s="144">
        <f t="shared" si="31"/>
        <v>3.5</v>
      </c>
      <c r="EE54" s="30">
        <v>4</v>
      </c>
      <c r="EF54" s="30">
        <v>3</v>
      </c>
      <c r="EG54" s="30">
        <v>4</v>
      </c>
      <c r="EH54" s="30">
        <v>3</v>
      </c>
      <c r="EI54" s="30">
        <v>4</v>
      </c>
      <c r="EJ54" s="30">
        <v>3</v>
      </c>
      <c r="EK54" s="15">
        <f t="shared" si="45"/>
        <v>21</v>
      </c>
      <c r="EL54" s="148">
        <f t="shared" si="32"/>
        <v>3.5</v>
      </c>
      <c r="EM54" s="30">
        <v>3</v>
      </c>
      <c r="EN54" s="30">
        <v>4</v>
      </c>
      <c r="EO54" s="30">
        <v>3</v>
      </c>
      <c r="EP54" s="30">
        <v>4</v>
      </c>
      <c r="EQ54" s="30">
        <v>3</v>
      </c>
      <c r="ER54" s="17">
        <f t="shared" si="33"/>
        <v>17</v>
      </c>
      <c r="ES54" s="144">
        <f t="shared" si="34"/>
        <v>3.4</v>
      </c>
      <c r="ET54" s="30">
        <v>4</v>
      </c>
      <c r="EU54" s="30">
        <v>4</v>
      </c>
      <c r="EV54" s="30">
        <v>4</v>
      </c>
      <c r="EW54" s="30">
        <v>4</v>
      </c>
      <c r="EX54" s="30">
        <v>3</v>
      </c>
      <c r="EY54" s="17">
        <f t="shared" si="35"/>
        <v>19</v>
      </c>
      <c r="EZ54" s="144">
        <f t="shared" si="36"/>
        <v>3.8</v>
      </c>
      <c r="FA54" s="30">
        <v>4</v>
      </c>
      <c r="FB54" s="30">
        <v>3</v>
      </c>
      <c r="FC54" s="30">
        <v>3</v>
      </c>
      <c r="FD54" s="30">
        <v>4</v>
      </c>
      <c r="FE54" s="30">
        <v>4</v>
      </c>
      <c r="FF54" s="30">
        <v>4</v>
      </c>
      <c r="FG54" s="17">
        <f t="shared" si="37"/>
        <v>22</v>
      </c>
      <c r="FH54" s="153">
        <f t="shared" si="38"/>
        <v>3.6666666666666665</v>
      </c>
      <c r="FI54" s="30">
        <v>3</v>
      </c>
      <c r="FJ54" s="30">
        <v>4</v>
      </c>
      <c r="FK54" s="30">
        <v>3</v>
      </c>
      <c r="FL54" s="30">
        <v>3</v>
      </c>
      <c r="FM54" s="30">
        <v>3</v>
      </c>
      <c r="FN54" s="17">
        <f t="shared" si="39"/>
        <v>16</v>
      </c>
      <c r="FO54" s="144">
        <f t="shared" si="40"/>
        <v>3.2</v>
      </c>
      <c r="FP54" s="30">
        <v>3</v>
      </c>
      <c r="FQ54" s="30">
        <v>3</v>
      </c>
      <c r="FR54" s="30">
        <v>3</v>
      </c>
      <c r="FS54" s="30">
        <v>4</v>
      </c>
      <c r="FT54" s="30">
        <v>4</v>
      </c>
      <c r="FU54" s="30">
        <v>4</v>
      </c>
      <c r="FV54" s="17">
        <f t="shared" si="41"/>
        <v>21</v>
      </c>
      <c r="FW54" s="144">
        <f t="shared" si="42"/>
        <v>3.5</v>
      </c>
      <c r="FX54" s="30">
        <v>4</v>
      </c>
      <c r="FY54" s="30">
        <v>3</v>
      </c>
      <c r="FZ54" s="30">
        <v>3</v>
      </c>
      <c r="GA54" s="30">
        <v>3</v>
      </c>
      <c r="GB54" s="30">
        <v>2</v>
      </c>
      <c r="GC54" s="30">
        <v>3</v>
      </c>
      <c r="GD54" s="17">
        <f t="shared" si="43"/>
        <v>18</v>
      </c>
      <c r="GE54" s="144">
        <f t="shared" si="44"/>
        <v>3</v>
      </c>
      <c r="GF54" s="30" t="s">
        <v>521</v>
      </c>
      <c r="GG54" s="30" t="s">
        <v>522</v>
      </c>
      <c r="GH54" s="30" t="s">
        <v>523</v>
      </c>
      <c r="GI54" s="30" t="s">
        <v>524</v>
      </c>
      <c r="GJ54" s="30" t="s">
        <v>525</v>
      </c>
      <c r="GK54" s="30" t="s">
        <v>526</v>
      </c>
      <c r="GL54" s="30" t="s">
        <v>527</v>
      </c>
      <c r="GM54" s="30" t="s">
        <v>528</v>
      </c>
    </row>
    <row r="55" spans="1:195" ht="15.75" customHeight="1" x14ac:dyDescent="0.35">
      <c r="A55" s="29">
        <v>53</v>
      </c>
      <c r="B55" s="30" t="s">
        <v>529</v>
      </c>
      <c r="C55" s="31" t="s">
        <v>501</v>
      </c>
      <c r="D55" s="30" t="s">
        <v>146</v>
      </c>
      <c r="E55" s="30" t="s">
        <v>530</v>
      </c>
      <c r="F55" s="30">
        <v>48</v>
      </c>
      <c r="G55" s="30">
        <v>3</v>
      </c>
      <c r="H55" s="30" t="s">
        <v>157</v>
      </c>
      <c r="I55" s="30" t="s">
        <v>158</v>
      </c>
      <c r="J55" s="118">
        <v>5000000</v>
      </c>
      <c r="K55" s="32">
        <v>5000000</v>
      </c>
      <c r="L55" s="30" t="s">
        <v>173</v>
      </c>
      <c r="M55" s="30" t="s">
        <v>147</v>
      </c>
      <c r="N55" s="30">
        <v>100</v>
      </c>
      <c r="O55" s="30" t="s">
        <v>174</v>
      </c>
      <c r="P55" s="30" t="s">
        <v>531</v>
      </c>
      <c r="Q55" s="30" t="s">
        <v>532</v>
      </c>
      <c r="R55" s="30">
        <v>3</v>
      </c>
      <c r="S55" s="30">
        <v>3</v>
      </c>
      <c r="T55" s="30">
        <v>3</v>
      </c>
      <c r="U55" s="30">
        <v>3</v>
      </c>
      <c r="V55" s="30">
        <v>4</v>
      </c>
      <c r="W55" s="30">
        <v>3</v>
      </c>
      <c r="X55" s="30">
        <v>4</v>
      </c>
      <c r="Y55" s="30">
        <v>3</v>
      </c>
      <c r="Z55" s="30">
        <v>4</v>
      </c>
      <c r="AA55" s="30">
        <v>3</v>
      </c>
      <c r="AB55" s="17">
        <f t="shared" si="2"/>
        <v>33</v>
      </c>
      <c r="AC55" s="154">
        <f t="shared" si="3"/>
        <v>3.3</v>
      </c>
      <c r="AD55" s="30">
        <v>3</v>
      </c>
      <c r="AE55" s="30">
        <v>3</v>
      </c>
      <c r="AF55" s="30">
        <v>3</v>
      </c>
      <c r="AG55" s="30">
        <v>3</v>
      </c>
      <c r="AH55" s="30">
        <v>3</v>
      </c>
      <c r="AI55" s="30">
        <v>3</v>
      </c>
      <c r="AJ55" s="30">
        <v>3</v>
      </c>
      <c r="AK55" s="30">
        <v>3</v>
      </c>
      <c r="AL55" s="30">
        <v>3</v>
      </c>
      <c r="AM55" s="15">
        <f t="shared" si="4"/>
        <v>27</v>
      </c>
      <c r="AN55" s="170">
        <f t="shared" si="5"/>
        <v>3</v>
      </c>
      <c r="AO55" s="30">
        <v>4</v>
      </c>
      <c r="AP55" s="30">
        <v>3</v>
      </c>
      <c r="AQ55" s="30">
        <v>3</v>
      </c>
      <c r="AR55" s="30">
        <v>3</v>
      </c>
      <c r="AS55" s="30">
        <v>3</v>
      </c>
      <c r="AT55" s="30">
        <v>3</v>
      </c>
      <c r="AU55" s="30">
        <v>3</v>
      </c>
      <c r="AV55" s="30">
        <v>3</v>
      </c>
      <c r="AW55" s="30">
        <v>3</v>
      </c>
      <c r="AX55" s="30">
        <v>3</v>
      </c>
      <c r="AY55" s="17">
        <f t="shared" si="6"/>
        <v>31</v>
      </c>
      <c r="AZ55" s="144">
        <f t="shared" si="7"/>
        <v>3.1</v>
      </c>
      <c r="BA55" s="30">
        <v>3</v>
      </c>
      <c r="BB55" s="30">
        <v>3</v>
      </c>
      <c r="BC55" s="30">
        <v>3</v>
      </c>
      <c r="BD55" s="30">
        <v>3</v>
      </c>
      <c r="BE55" s="30">
        <v>3</v>
      </c>
      <c r="BF55" s="30">
        <v>3</v>
      </c>
      <c r="BG55" s="30">
        <v>3</v>
      </c>
      <c r="BH55" s="30">
        <v>3</v>
      </c>
      <c r="BI55" s="30">
        <v>3</v>
      </c>
      <c r="BJ55" s="17">
        <f t="shared" si="8"/>
        <v>27</v>
      </c>
      <c r="BK55" s="144">
        <f t="shared" si="9"/>
        <v>3</v>
      </c>
      <c r="BL55" s="30">
        <v>3</v>
      </c>
      <c r="BM55" s="30">
        <v>3</v>
      </c>
      <c r="BN55" s="30">
        <v>3</v>
      </c>
      <c r="BO55" s="17">
        <f t="shared" si="10"/>
        <v>9</v>
      </c>
      <c r="BP55" s="153">
        <f t="shared" si="11"/>
        <v>3</v>
      </c>
      <c r="BQ55" s="30">
        <v>3</v>
      </c>
      <c r="BR55" s="30">
        <v>3</v>
      </c>
      <c r="BS55" s="30">
        <v>3</v>
      </c>
      <c r="BT55" s="116">
        <f t="shared" si="12"/>
        <v>9</v>
      </c>
      <c r="BU55" s="144">
        <f t="shared" si="13"/>
        <v>3</v>
      </c>
      <c r="BV55" s="30">
        <v>3</v>
      </c>
      <c r="BW55" s="30">
        <v>3</v>
      </c>
      <c r="BX55" s="17">
        <f t="shared" si="0"/>
        <v>6</v>
      </c>
      <c r="BY55" s="169">
        <f t="shared" si="14"/>
        <v>3</v>
      </c>
      <c r="BZ55" s="30">
        <v>4</v>
      </c>
      <c r="CA55" s="30">
        <v>4</v>
      </c>
      <c r="CB55" s="17">
        <f t="shared" si="15"/>
        <v>8</v>
      </c>
      <c r="CC55" s="144">
        <f t="shared" si="16"/>
        <v>4</v>
      </c>
      <c r="CD55" s="30">
        <v>3</v>
      </c>
      <c r="CE55" s="30">
        <v>3</v>
      </c>
      <c r="CF55" s="17">
        <f t="shared" si="17"/>
        <v>6</v>
      </c>
      <c r="CG55" s="144">
        <f t="shared" si="46"/>
        <v>3</v>
      </c>
      <c r="CH55" s="30">
        <v>3</v>
      </c>
      <c r="CI55" s="30">
        <v>3</v>
      </c>
      <c r="CJ55" s="17">
        <f t="shared" si="19"/>
        <v>6</v>
      </c>
      <c r="CK55" s="144">
        <f t="shared" si="20"/>
        <v>3</v>
      </c>
      <c r="CL55" s="30">
        <v>3</v>
      </c>
      <c r="CM55" s="30">
        <v>4</v>
      </c>
      <c r="CN55" s="17">
        <f t="shared" si="21"/>
        <v>7</v>
      </c>
      <c r="CO55" s="153">
        <f t="shared" si="22"/>
        <v>3.5</v>
      </c>
      <c r="CP55" s="30">
        <v>3</v>
      </c>
      <c r="CQ55" s="30">
        <v>4</v>
      </c>
      <c r="CR55" s="30">
        <v>3</v>
      </c>
      <c r="CS55" s="17">
        <f t="shared" si="23"/>
        <v>10</v>
      </c>
      <c r="CT55" s="144">
        <f t="shared" si="24"/>
        <v>3.3333333333333335</v>
      </c>
      <c r="CU55" s="30">
        <v>3</v>
      </c>
      <c r="CV55" s="30">
        <v>3</v>
      </c>
      <c r="CW55" s="30">
        <v>3</v>
      </c>
      <c r="CX55" s="30">
        <v>3</v>
      </c>
      <c r="CY55" s="30">
        <v>3</v>
      </c>
      <c r="CZ55" s="30">
        <v>4</v>
      </c>
      <c r="DA55" s="30">
        <v>4</v>
      </c>
      <c r="DB55" s="30">
        <v>3</v>
      </c>
      <c r="DC55" s="17">
        <f t="shared" si="25"/>
        <v>26</v>
      </c>
      <c r="DD55" s="144">
        <f t="shared" si="1"/>
        <v>3.25</v>
      </c>
      <c r="DE55" s="30">
        <v>3</v>
      </c>
      <c r="DF55" s="30">
        <v>3</v>
      </c>
      <c r="DG55" s="30">
        <v>3</v>
      </c>
      <c r="DH55" s="30">
        <v>3</v>
      </c>
      <c r="DI55" s="30">
        <v>3</v>
      </c>
      <c r="DJ55" s="30">
        <v>3</v>
      </c>
      <c r="DK55" s="30">
        <v>3</v>
      </c>
      <c r="DL55" s="30">
        <v>3</v>
      </c>
      <c r="DM55" s="17">
        <f t="shared" si="26"/>
        <v>24</v>
      </c>
      <c r="DN55" s="144">
        <f t="shared" si="27"/>
        <v>3</v>
      </c>
      <c r="DO55" s="30">
        <v>3</v>
      </c>
      <c r="DP55" s="30">
        <v>3</v>
      </c>
      <c r="DQ55" s="30">
        <v>3</v>
      </c>
      <c r="DR55" s="30">
        <v>3</v>
      </c>
      <c r="DS55" s="30">
        <v>4</v>
      </c>
      <c r="DT55" s="30">
        <v>3</v>
      </c>
      <c r="DU55" s="17">
        <f t="shared" si="28"/>
        <v>19</v>
      </c>
      <c r="DV55" s="144">
        <f t="shared" si="29"/>
        <v>3.1666666666666665</v>
      </c>
      <c r="DW55" s="30">
        <v>4</v>
      </c>
      <c r="DX55" s="30">
        <v>3</v>
      </c>
      <c r="DY55" s="30">
        <v>4</v>
      </c>
      <c r="DZ55" s="30">
        <v>3</v>
      </c>
      <c r="EA55" s="30">
        <v>3</v>
      </c>
      <c r="EB55" s="30">
        <v>3</v>
      </c>
      <c r="EC55" s="17">
        <f t="shared" si="30"/>
        <v>20</v>
      </c>
      <c r="ED55" s="144">
        <f t="shared" si="31"/>
        <v>3.3333333333333335</v>
      </c>
      <c r="EE55" s="30">
        <v>4</v>
      </c>
      <c r="EF55" s="30">
        <v>3</v>
      </c>
      <c r="EG55" s="30">
        <v>3</v>
      </c>
      <c r="EH55" s="30">
        <v>4</v>
      </c>
      <c r="EI55" s="30">
        <v>3</v>
      </c>
      <c r="EJ55" s="30">
        <v>3</v>
      </c>
      <c r="EK55" s="15">
        <f t="shared" si="45"/>
        <v>20</v>
      </c>
      <c r="EL55" s="148">
        <f t="shared" si="32"/>
        <v>3.3333333333333335</v>
      </c>
      <c r="EM55" s="30">
        <v>2</v>
      </c>
      <c r="EN55" s="30">
        <v>3</v>
      </c>
      <c r="EO55" s="30">
        <v>3</v>
      </c>
      <c r="EP55" s="30">
        <v>4</v>
      </c>
      <c r="EQ55" s="30">
        <v>3</v>
      </c>
      <c r="ER55" s="17">
        <f t="shared" si="33"/>
        <v>15</v>
      </c>
      <c r="ES55" s="144">
        <f t="shared" si="34"/>
        <v>3</v>
      </c>
      <c r="ET55" s="30">
        <v>2</v>
      </c>
      <c r="EU55" s="30">
        <v>3</v>
      </c>
      <c r="EV55" s="30">
        <v>3</v>
      </c>
      <c r="EW55" s="30">
        <v>3</v>
      </c>
      <c r="EX55" s="30">
        <v>4</v>
      </c>
      <c r="EY55" s="17">
        <f t="shared" si="35"/>
        <v>15</v>
      </c>
      <c r="EZ55" s="144">
        <f t="shared" si="36"/>
        <v>3</v>
      </c>
      <c r="FA55" s="30">
        <v>3</v>
      </c>
      <c r="FB55" s="30">
        <v>3</v>
      </c>
      <c r="FC55" s="30">
        <v>3</v>
      </c>
      <c r="FD55" s="30">
        <v>3</v>
      </c>
      <c r="FE55" s="30">
        <v>4</v>
      </c>
      <c r="FF55" s="30">
        <v>3</v>
      </c>
      <c r="FG55" s="17">
        <f t="shared" si="37"/>
        <v>19</v>
      </c>
      <c r="FH55" s="153">
        <f t="shared" si="38"/>
        <v>3.1666666666666665</v>
      </c>
      <c r="FI55" s="30">
        <v>3</v>
      </c>
      <c r="FJ55" s="30">
        <v>3</v>
      </c>
      <c r="FK55" s="30">
        <v>4</v>
      </c>
      <c r="FL55" s="30">
        <v>3</v>
      </c>
      <c r="FM55" s="30">
        <v>4</v>
      </c>
      <c r="FN55" s="17">
        <f t="shared" si="39"/>
        <v>17</v>
      </c>
      <c r="FO55" s="144">
        <f t="shared" si="40"/>
        <v>3.4</v>
      </c>
      <c r="FP55" s="30">
        <v>3</v>
      </c>
      <c r="FQ55" s="30">
        <v>3</v>
      </c>
      <c r="FR55" s="30">
        <v>3</v>
      </c>
      <c r="FS55" s="30">
        <v>3</v>
      </c>
      <c r="FT55" s="30">
        <v>3</v>
      </c>
      <c r="FU55" s="30">
        <v>3</v>
      </c>
      <c r="FV55" s="17">
        <f t="shared" si="41"/>
        <v>18</v>
      </c>
      <c r="FW55" s="144">
        <f t="shared" si="42"/>
        <v>3</v>
      </c>
      <c r="FX55" s="30">
        <v>4</v>
      </c>
      <c r="FY55" s="30">
        <v>3</v>
      </c>
      <c r="FZ55" s="30">
        <v>4</v>
      </c>
      <c r="GA55" s="30">
        <v>3</v>
      </c>
      <c r="GB55" s="30">
        <v>4</v>
      </c>
      <c r="GC55" s="30">
        <v>3</v>
      </c>
      <c r="GD55" s="17">
        <f t="shared" si="43"/>
        <v>21</v>
      </c>
      <c r="GE55" s="144">
        <f t="shared" si="44"/>
        <v>3.5</v>
      </c>
      <c r="GF55" s="30" t="s">
        <v>533</v>
      </c>
      <c r="GG55" s="30" t="s">
        <v>534</v>
      </c>
      <c r="GH55" s="30" t="s">
        <v>535</v>
      </c>
      <c r="GI55" s="30" t="s">
        <v>536</v>
      </c>
      <c r="GJ55" s="30" t="s">
        <v>537</v>
      </c>
      <c r="GK55" s="30" t="s">
        <v>538</v>
      </c>
      <c r="GL55" s="30" t="s">
        <v>539</v>
      </c>
      <c r="GM55" s="30" t="s">
        <v>540</v>
      </c>
    </row>
    <row r="56" spans="1:195" ht="15.75" customHeight="1" x14ac:dyDescent="0.35">
      <c r="A56" s="29">
        <v>54</v>
      </c>
      <c r="B56" s="30" t="s">
        <v>541</v>
      </c>
      <c r="C56" s="31" t="s">
        <v>542</v>
      </c>
      <c r="D56" s="30" t="s">
        <v>368</v>
      </c>
      <c r="E56" s="30" t="s">
        <v>543</v>
      </c>
      <c r="F56" s="30">
        <v>40</v>
      </c>
      <c r="G56" s="30">
        <v>3</v>
      </c>
      <c r="H56" s="30" t="s">
        <v>344</v>
      </c>
      <c r="I56" s="30" t="s">
        <v>158</v>
      </c>
      <c r="J56" s="118">
        <v>9000000</v>
      </c>
      <c r="K56" s="32">
        <v>8000000</v>
      </c>
      <c r="L56" s="30" t="s">
        <v>173</v>
      </c>
      <c r="M56" s="30" t="s">
        <v>147</v>
      </c>
      <c r="N56" s="30">
        <v>250</v>
      </c>
      <c r="O56" s="30" t="s">
        <v>212</v>
      </c>
      <c r="P56" s="30" t="s">
        <v>544</v>
      </c>
      <c r="Q56" s="30" t="s">
        <v>545</v>
      </c>
      <c r="R56" s="30">
        <v>3</v>
      </c>
      <c r="S56" s="30">
        <v>3</v>
      </c>
      <c r="T56" s="30">
        <v>4</v>
      </c>
      <c r="U56" s="30">
        <v>3</v>
      </c>
      <c r="V56" s="30">
        <v>3</v>
      </c>
      <c r="W56" s="30">
        <v>3</v>
      </c>
      <c r="X56" s="30">
        <v>3</v>
      </c>
      <c r="Y56" s="30">
        <v>4</v>
      </c>
      <c r="Z56" s="30">
        <v>3</v>
      </c>
      <c r="AA56" s="30">
        <v>3</v>
      </c>
      <c r="AB56" s="17">
        <f t="shared" si="2"/>
        <v>32</v>
      </c>
      <c r="AC56" s="154">
        <f t="shared" si="3"/>
        <v>3.2</v>
      </c>
      <c r="AD56" s="30">
        <v>3</v>
      </c>
      <c r="AE56" s="30">
        <v>4</v>
      </c>
      <c r="AF56" s="30">
        <v>3</v>
      </c>
      <c r="AG56" s="30">
        <v>3</v>
      </c>
      <c r="AH56" s="30">
        <v>3</v>
      </c>
      <c r="AI56" s="30">
        <v>3</v>
      </c>
      <c r="AJ56" s="30">
        <v>4</v>
      </c>
      <c r="AK56" s="30">
        <v>3</v>
      </c>
      <c r="AL56" s="30">
        <v>3</v>
      </c>
      <c r="AM56" s="15">
        <f t="shared" si="4"/>
        <v>29</v>
      </c>
      <c r="AN56" s="170">
        <f t="shared" si="5"/>
        <v>3.2222222222222223</v>
      </c>
      <c r="AO56" s="30">
        <v>3</v>
      </c>
      <c r="AP56" s="30">
        <v>4</v>
      </c>
      <c r="AQ56" s="30">
        <v>3</v>
      </c>
      <c r="AR56" s="30">
        <v>3</v>
      </c>
      <c r="AS56" s="30">
        <v>4</v>
      </c>
      <c r="AT56" s="30">
        <v>3</v>
      </c>
      <c r="AU56" s="30">
        <v>3</v>
      </c>
      <c r="AV56" s="30">
        <v>3</v>
      </c>
      <c r="AW56" s="30">
        <v>3</v>
      </c>
      <c r="AX56" s="30">
        <v>3</v>
      </c>
      <c r="AY56" s="17">
        <f t="shared" si="6"/>
        <v>32</v>
      </c>
      <c r="AZ56" s="144">
        <f t="shared" si="7"/>
        <v>3.2</v>
      </c>
      <c r="BA56" s="30">
        <v>3</v>
      </c>
      <c r="BB56" s="30">
        <v>4</v>
      </c>
      <c r="BC56" s="30">
        <v>3</v>
      </c>
      <c r="BD56" s="30">
        <v>3</v>
      </c>
      <c r="BE56" s="30">
        <v>3</v>
      </c>
      <c r="BF56" s="30">
        <v>3</v>
      </c>
      <c r="BG56" s="30">
        <v>4</v>
      </c>
      <c r="BH56" s="30">
        <v>3</v>
      </c>
      <c r="BI56" s="30">
        <v>2</v>
      </c>
      <c r="BJ56" s="17">
        <f>SUM(BA56:BI56)</f>
        <v>28</v>
      </c>
      <c r="BK56" s="144">
        <f t="shared" si="9"/>
        <v>3.1111111111111112</v>
      </c>
      <c r="BL56" s="30">
        <v>3</v>
      </c>
      <c r="BM56" s="30">
        <v>4</v>
      </c>
      <c r="BN56" s="30">
        <v>3</v>
      </c>
      <c r="BO56" s="17">
        <f t="shared" si="10"/>
        <v>10</v>
      </c>
      <c r="BP56" s="153">
        <f t="shared" si="11"/>
        <v>3.3333333333333335</v>
      </c>
      <c r="BQ56" s="30">
        <v>3</v>
      </c>
      <c r="BR56" s="30">
        <v>3</v>
      </c>
      <c r="BS56" s="30">
        <v>3</v>
      </c>
      <c r="BT56" s="116">
        <f t="shared" si="12"/>
        <v>9</v>
      </c>
      <c r="BU56" s="144">
        <f t="shared" si="13"/>
        <v>3</v>
      </c>
      <c r="BV56" s="30">
        <v>3</v>
      </c>
      <c r="BW56" s="30">
        <v>3</v>
      </c>
      <c r="BX56" s="17">
        <f t="shared" si="0"/>
        <v>6</v>
      </c>
      <c r="BY56" s="169">
        <f t="shared" si="14"/>
        <v>3</v>
      </c>
      <c r="BZ56" s="30">
        <v>3</v>
      </c>
      <c r="CA56" s="30">
        <v>4</v>
      </c>
      <c r="CB56" s="17">
        <f t="shared" si="15"/>
        <v>7</v>
      </c>
      <c r="CC56" s="144">
        <f t="shared" si="16"/>
        <v>3.5</v>
      </c>
      <c r="CD56" s="30">
        <v>3</v>
      </c>
      <c r="CE56" s="30">
        <v>3</v>
      </c>
      <c r="CF56" s="17">
        <f t="shared" si="17"/>
        <v>6</v>
      </c>
      <c r="CG56" s="144">
        <f t="shared" si="46"/>
        <v>3</v>
      </c>
      <c r="CH56" s="30">
        <v>3</v>
      </c>
      <c r="CI56" s="30">
        <v>3</v>
      </c>
      <c r="CJ56" s="17">
        <f t="shared" si="19"/>
        <v>6</v>
      </c>
      <c r="CK56" s="144">
        <f t="shared" si="20"/>
        <v>3</v>
      </c>
      <c r="CL56" s="30">
        <v>3</v>
      </c>
      <c r="CM56" s="30">
        <v>3</v>
      </c>
      <c r="CN56" s="17">
        <f t="shared" si="21"/>
        <v>6</v>
      </c>
      <c r="CO56" s="153">
        <f t="shared" si="22"/>
        <v>3</v>
      </c>
      <c r="CP56" s="30">
        <v>4</v>
      </c>
      <c r="CQ56" s="30">
        <v>3</v>
      </c>
      <c r="CR56" s="30">
        <v>3</v>
      </c>
      <c r="CS56" s="17">
        <f t="shared" si="23"/>
        <v>10</v>
      </c>
      <c r="CT56" s="144">
        <f t="shared" si="24"/>
        <v>3.3333333333333335</v>
      </c>
      <c r="CU56" s="30">
        <v>3</v>
      </c>
      <c r="CV56" s="30">
        <v>3</v>
      </c>
      <c r="CW56" s="30">
        <v>3</v>
      </c>
      <c r="CX56" s="30">
        <v>3</v>
      </c>
      <c r="CY56" s="30">
        <v>4</v>
      </c>
      <c r="CZ56" s="30">
        <v>3</v>
      </c>
      <c r="DA56" s="30">
        <v>3</v>
      </c>
      <c r="DB56" s="30">
        <v>4</v>
      </c>
      <c r="DC56" s="17">
        <f t="shared" si="25"/>
        <v>26</v>
      </c>
      <c r="DD56" s="144">
        <f t="shared" si="1"/>
        <v>3.25</v>
      </c>
      <c r="DE56" s="30">
        <v>3</v>
      </c>
      <c r="DF56" s="30">
        <v>3</v>
      </c>
      <c r="DG56" s="30">
        <v>3</v>
      </c>
      <c r="DH56" s="30">
        <v>3</v>
      </c>
      <c r="DI56" s="30">
        <v>3</v>
      </c>
      <c r="DJ56" s="30">
        <v>4</v>
      </c>
      <c r="DK56" s="30">
        <v>3</v>
      </c>
      <c r="DL56" s="30">
        <v>4</v>
      </c>
      <c r="DM56" s="17">
        <f t="shared" si="26"/>
        <v>26</v>
      </c>
      <c r="DN56" s="144">
        <f t="shared" si="27"/>
        <v>3.25</v>
      </c>
      <c r="DO56" s="30">
        <v>4</v>
      </c>
      <c r="DP56" s="30">
        <v>4</v>
      </c>
      <c r="DQ56" s="30">
        <v>3</v>
      </c>
      <c r="DR56" s="30">
        <v>3</v>
      </c>
      <c r="DS56" s="30">
        <v>3</v>
      </c>
      <c r="DT56" s="30">
        <v>3</v>
      </c>
      <c r="DU56" s="17">
        <f t="shared" si="28"/>
        <v>20</v>
      </c>
      <c r="DV56" s="144">
        <f t="shared" si="29"/>
        <v>3.3333333333333335</v>
      </c>
      <c r="DW56" s="30">
        <v>3</v>
      </c>
      <c r="DX56" s="30">
        <v>4</v>
      </c>
      <c r="DY56" s="30">
        <v>3</v>
      </c>
      <c r="DZ56" s="30">
        <v>3</v>
      </c>
      <c r="EA56" s="30">
        <v>3</v>
      </c>
      <c r="EB56" s="30">
        <v>3</v>
      </c>
      <c r="EC56" s="17">
        <f t="shared" si="30"/>
        <v>19</v>
      </c>
      <c r="ED56" s="144">
        <f t="shared" si="31"/>
        <v>3.1666666666666665</v>
      </c>
      <c r="EE56" s="30">
        <v>3</v>
      </c>
      <c r="EF56" s="30">
        <v>3</v>
      </c>
      <c r="EG56" s="30">
        <v>3</v>
      </c>
      <c r="EH56" s="30">
        <v>4</v>
      </c>
      <c r="EI56" s="30">
        <v>3</v>
      </c>
      <c r="EJ56" s="30">
        <v>3</v>
      </c>
      <c r="EK56" s="15">
        <f t="shared" si="45"/>
        <v>19</v>
      </c>
      <c r="EL56" s="148">
        <f t="shared" si="32"/>
        <v>3.1666666666666665</v>
      </c>
      <c r="EM56" s="30">
        <v>3</v>
      </c>
      <c r="EN56" s="30">
        <v>3</v>
      </c>
      <c r="EO56" s="30">
        <v>3</v>
      </c>
      <c r="EP56" s="30">
        <v>3</v>
      </c>
      <c r="EQ56" s="30">
        <v>4</v>
      </c>
      <c r="ER56" s="17">
        <f t="shared" si="33"/>
        <v>16</v>
      </c>
      <c r="ES56" s="144">
        <f t="shared" si="34"/>
        <v>3.2</v>
      </c>
      <c r="ET56" s="30">
        <v>3</v>
      </c>
      <c r="EU56" s="30">
        <v>3</v>
      </c>
      <c r="EV56" s="30">
        <v>3</v>
      </c>
      <c r="EW56" s="30">
        <v>3</v>
      </c>
      <c r="EX56" s="30">
        <v>4</v>
      </c>
      <c r="EY56" s="17">
        <f t="shared" si="35"/>
        <v>16</v>
      </c>
      <c r="EZ56" s="144">
        <f t="shared" si="36"/>
        <v>3.2</v>
      </c>
      <c r="FA56" s="30">
        <v>3</v>
      </c>
      <c r="FB56" s="30">
        <v>2</v>
      </c>
      <c r="FC56" s="30">
        <v>3</v>
      </c>
      <c r="FD56" s="30">
        <v>3</v>
      </c>
      <c r="FE56" s="30">
        <v>3</v>
      </c>
      <c r="FF56" s="30">
        <v>3</v>
      </c>
      <c r="FG56" s="17">
        <f t="shared" si="37"/>
        <v>17</v>
      </c>
      <c r="FH56" s="153">
        <f t="shared" si="38"/>
        <v>2.8333333333333335</v>
      </c>
      <c r="FI56" s="30">
        <v>3</v>
      </c>
      <c r="FJ56" s="30">
        <v>4</v>
      </c>
      <c r="FK56" s="30">
        <v>3</v>
      </c>
      <c r="FL56" s="30">
        <v>3</v>
      </c>
      <c r="FM56" s="30">
        <v>3</v>
      </c>
      <c r="FN56" s="17">
        <f t="shared" si="39"/>
        <v>16</v>
      </c>
      <c r="FO56" s="144">
        <f t="shared" si="40"/>
        <v>3.2</v>
      </c>
      <c r="FP56" s="30">
        <v>3</v>
      </c>
      <c r="FQ56" s="30">
        <v>3</v>
      </c>
      <c r="FR56" s="30">
        <v>3</v>
      </c>
      <c r="FS56" s="30">
        <v>4</v>
      </c>
      <c r="FT56" s="30">
        <v>3</v>
      </c>
      <c r="FU56" s="30">
        <v>3</v>
      </c>
      <c r="FV56" s="17">
        <f t="shared" si="41"/>
        <v>19</v>
      </c>
      <c r="FW56" s="144">
        <f t="shared" si="42"/>
        <v>3.1666666666666665</v>
      </c>
      <c r="FX56" s="30">
        <v>3</v>
      </c>
      <c r="FY56" s="30">
        <v>4</v>
      </c>
      <c r="FZ56" s="30">
        <v>3</v>
      </c>
      <c r="GA56" s="30">
        <v>4</v>
      </c>
      <c r="GB56" s="30">
        <v>3</v>
      </c>
      <c r="GC56" s="30">
        <v>4</v>
      </c>
      <c r="GD56" s="17">
        <f t="shared" si="43"/>
        <v>21</v>
      </c>
      <c r="GE56" s="144">
        <f t="shared" si="44"/>
        <v>3.5</v>
      </c>
      <c r="GF56" s="30" t="s">
        <v>546</v>
      </c>
      <c r="GG56" s="30" t="s">
        <v>547</v>
      </c>
      <c r="GH56" s="30" t="s">
        <v>548</v>
      </c>
      <c r="GI56" s="30" t="s">
        <v>549</v>
      </c>
      <c r="GJ56" s="30" t="s">
        <v>550</v>
      </c>
      <c r="GK56" s="30" t="s">
        <v>551</v>
      </c>
      <c r="GL56" s="30" t="s">
        <v>552</v>
      </c>
      <c r="GM56" s="30" t="s">
        <v>553</v>
      </c>
    </row>
    <row r="57" spans="1:195" ht="15.75" customHeight="1" x14ac:dyDescent="0.35">
      <c r="A57" s="29">
        <v>55</v>
      </c>
      <c r="B57" s="30" t="s">
        <v>554</v>
      </c>
      <c r="C57" s="31" t="s">
        <v>501</v>
      </c>
      <c r="D57" s="30" t="s">
        <v>146</v>
      </c>
      <c r="E57" s="30" t="s">
        <v>530</v>
      </c>
      <c r="F57" s="30">
        <v>29</v>
      </c>
      <c r="G57" s="30">
        <v>5</v>
      </c>
      <c r="H57" s="30" t="s">
        <v>413</v>
      </c>
      <c r="I57" s="30" t="s">
        <v>518</v>
      </c>
      <c r="J57" s="118">
        <v>6000000</v>
      </c>
      <c r="K57" s="32">
        <v>5000000</v>
      </c>
      <c r="L57" s="30" t="s">
        <v>173</v>
      </c>
      <c r="M57" s="30" t="s">
        <v>147</v>
      </c>
      <c r="N57" s="30">
        <v>200</v>
      </c>
      <c r="O57" s="30" t="s">
        <v>174</v>
      </c>
      <c r="P57" s="30" t="s">
        <v>555</v>
      </c>
      <c r="Q57" s="30" t="s">
        <v>556</v>
      </c>
      <c r="R57" s="30">
        <v>3</v>
      </c>
      <c r="S57" s="30">
        <v>3</v>
      </c>
      <c r="T57" s="30">
        <v>4</v>
      </c>
      <c r="U57" s="30">
        <v>3</v>
      </c>
      <c r="V57" s="30">
        <v>3</v>
      </c>
      <c r="W57" s="30">
        <v>4</v>
      </c>
      <c r="X57" s="30">
        <v>3</v>
      </c>
      <c r="Y57" s="30">
        <v>4</v>
      </c>
      <c r="Z57" s="30">
        <v>3</v>
      </c>
      <c r="AA57" s="30">
        <v>3</v>
      </c>
      <c r="AB57" s="17">
        <f t="shared" si="2"/>
        <v>33</v>
      </c>
      <c r="AC57" s="154">
        <f t="shared" si="3"/>
        <v>3.3</v>
      </c>
      <c r="AD57" s="30">
        <v>2</v>
      </c>
      <c r="AE57" s="30">
        <v>3</v>
      </c>
      <c r="AF57" s="30">
        <v>3</v>
      </c>
      <c r="AG57" s="30">
        <v>3</v>
      </c>
      <c r="AH57" s="30">
        <v>3</v>
      </c>
      <c r="AI57" s="30">
        <v>3</v>
      </c>
      <c r="AJ57" s="30">
        <v>3</v>
      </c>
      <c r="AK57" s="30">
        <v>3</v>
      </c>
      <c r="AL57" s="30">
        <v>3</v>
      </c>
      <c r="AM57" s="15">
        <f t="shared" si="4"/>
        <v>26</v>
      </c>
      <c r="AN57" s="170">
        <f t="shared" si="5"/>
        <v>2.8888888888888888</v>
      </c>
      <c r="AO57" s="30">
        <v>3</v>
      </c>
      <c r="AP57" s="30">
        <v>4</v>
      </c>
      <c r="AQ57" s="30">
        <v>3</v>
      </c>
      <c r="AR57" s="30">
        <v>4</v>
      </c>
      <c r="AS57" s="30">
        <v>3</v>
      </c>
      <c r="AT57" s="30">
        <v>4</v>
      </c>
      <c r="AU57" s="30">
        <v>3</v>
      </c>
      <c r="AV57" s="30">
        <v>3</v>
      </c>
      <c r="AW57" s="30">
        <v>3</v>
      </c>
      <c r="AX57" s="30">
        <v>4</v>
      </c>
      <c r="AY57" s="17">
        <f>SUM(AO57:AX57)</f>
        <v>34</v>
      </c>
      <c r="AZ57" s="144">
        <f t="shared" si="7"/>
        <v>3.4</v>
      </c>
      <c r="BA57" s="30">
        <v>3</v>
      </c>
      <c r="BB57" s="30">
        <v>3</v>
      </c>
      <c r="BC57" s="30">
        <v>3</v>
      </c>
      <c r="BD57" s="30">
        <v>4</v>
      </c>
      <c r="BE57" s="30">
        <v>3</v>
      </c>
      <c r="BF57" s="30">
        <v>3</v>
      </c>
      <c r="BG57" s="30">
        <v>4</v>
      </c>
      <c r="BH57" s="30">
        <v>3</v>
      </c>
      <c r="BI57" s="30">
        <v>3</v>
      </c>
      <c r="BJ57" s="17">
        <f t="shared" si="8"/>
        <v>29</v>
      </c>
      <c r="BK57" s="144">
        <f t="shared" si="9"/>
        <v>3.2222222222222223</v>
      </c>
      <c r="BL57" s="30">
        <v>3</v>
      </c>
      <c r="BM57" s="30">
        <v>3</v>
      </c>
      <c r="BN57" s="30">
        <v>3</v>
      </c>
      <c r="BO57" s="17">
        <f t="shared" si="10"/>
        <v>9</v>
      </c>
      <c r="BP57" s="153">
        <f t="shared" si="11"/>
        <v>3</v>
      </c>
      <c r="BQ57" s="30">
        <v>3</v>
      </c>
      <c r="BR57" s="30">
        <v>3</v>
      </c>
      <c r="BS57" s="30">
        <v>3</v>
      </c>
      <c r="BT57" s="116">
        <f t="shared" si="12"/>
        <v>9</v>
      </c>
      <c r="BU57" s="144">
        <f t="shared" si="13"/>
        <v>3</v>
      </c>
      <c r="BV57" s="30">
        <v>3</v>
      </c>
      <c r="BW57" s="30">
        <v>3</v>
      </c>
      <c r="BX57" s="17">
        <f t="shared" si="0"/>
        <v>6</v>
      </c>
      <c r="BY57" s="169">
        <f t="shared" si="14"/>
        <v>3</v>
      </c>
      <c r="BZ57" s="30">
        <v>3</v>
      </c>
      <c r="CA57" s="30">
        <v>3</v>
      </c>
      <c r="CB57" s="17">
        <f t="shared" si="15"/>
        <v>6</v>
      </c>
      <c r="CC57" s="144">
        <f t="shared" si="16"/>
        <v>3</v>
      </c>
      <c r="CD57" s="30">
        <v>3</v>
      </c>
      <c r="CE57" s="30">
        <v>3</v>
      </c>
      <c r="CF57" s="17">
        <f t="shared" si="17"/>
        <v>6</v>
      </c>
      <c r="CG57" s="144">
        <f t="shared" si="46"/>
        <v>3</v>
      </c>
      <c r="CH57" s="30">
        <v>3</v>
      </c>
      <c r="CI57" s="30">
        <v>3</v>
      </c>
      <c r="CJ57" s="17">
        <f t="shared" si="19"/>
        <v>6</v>
      </c>
      <c r="CK57" s="144">
        <f t="shared" si="20"/>
        <v>3</v>
      </c>
      <c r="CL57" s="30">
        <v>3</v>
      </c>
      <c r="CM57" s="30">
        <v>3</v>
      </c>
      <c r="CN57" s="17">
        <f t="shared" si="21"/>
        <v>6</v>
      </c>
      <c r="CO57" s="153">
        <f t="shared" si="22"/>
        <v>3</v>
      </c>
      <c r="CP57" s="30">
        <v>3</v>
      </c>
      <c r="CQ57" s="30">
        <v>3</v>
      </c>
      <c r="CR57" s="30">
        <v>3</v>
      </c>
      <c r="CS57" s="17">
        <f t="shared" si="23"/>
        <v>9</v>
      </c>
      <c r="CT57" s="144">
        <f t="shared" si="24"/>
        <v>3</v>
      </c>
      <c r="CU57" s="30">
        <v>3</v>
      </c>
      <c r="CV57" s="30">
        <v>3</v>
      </c>
      <c r="CW57" s="30">
        <v>3</v>
      </c>
      <c r="CX57" s="30">
        <v>3</v>
      </c>
      <c r="CY57" s="30">
        <v>3</v>
      </c>
      <c r="CZ57" s="30">
        <v>3</v>
      </c>
      <c r="DA57" s="30">
        <v>3</v>
      </c>
      <c r="DB57" s="30">
        <v>3</v>
      </c>
      <c r="DC57" s="17">
        <f t="shared" si="25"/>
        <v>24</v>
      </c>
      <c r="DD57" s="144">
        <f t="shared" si="1"/>
        <v>3</v>
      </c>
      <c r="DE57" s="30">
        <v>3</v>
      </c>
      <c r="DF57" s="30">
        <v>4</v>
      </c>
      <c r="DG57" s="30">
        <v>3</v>
      </c>
      <c r="DH57" s="30">
        <v>4</v>
      </c>
      <c r="DI57" s="30">
        <v>3</v>
      </c>
      <c r="DJ57" s="30">
        <v>4</v>
      </c>
      <c r="DK57" s="30">
        <v>3</v>
      </c>
      <c r="DL57" s="30">
        <v>4</v>
      </c>
      <c r="DM57" s="17">
        <f t="shared" si="26"/>
        <v>28</v>
      </c>
      <c r="DN57" s="144">
        <f t="shared" si="27"/>
        <v>3.5</v>
      </c>
      <c r="DO57" s="30">
        <v>3</v>
      </c>
      <c r="DP57" s="30">
        <v>4</v>
      </c>
      <c r="DQ57" s="30">
        <v>3</v>
      </c>
      <c r="DR57" s="30">
        <v>4</v>
      </c>
      <c r="DS57" s="30">
        <v>3</v>
      </c>
      <c r="DT57" s="30">
        <v>4</v>
      </c>
      <c r="DU57" s="17">
        <f t="shared" si="28"/>
        <v>21</v>
      </c>
      <c r="DV57" s="144">
        <f t="shared" si="29"/>
        <v>3.5</v>
      </c>
      <c r="DW57" s="30">
        <v>3</v>
      </c>
      <c r="DX57" s="30">
        <v>3</v>
      </c>
      <c r="DY57" s="30">
        <v>3</v>
      </c>
      <c r="DZ57" s="30">
        <v>3</v>
      </c>
      <c r="EA57" s="30">
        <v>3</v>
      </c>
      <c r="EB57" s="30">
        <v>3</v>
      </c>
      <c r="EC57" s="17">
        <f t="shared" si="30"/>
        <v>18</v>
      </c>
      <c r="ED57" s="144">
        <f t="shared" si="31"/>
        <v>3</v>
      </c>
      <c r="EE57" s="30">
        <v>3</v>
      </c>
      <c r="EF57" s="30">
        <v>3</v>
      </c>
      <c r="EG57" s="30">
        <v>3</v>
      </c>
      <c r="EH57" s="30">
        <v>3</v>
      </c>
      <c r="EI57" s="30">
        <v>3</v>
      </c>
      <c r="EJ57" s="30">
        <v>3</v>
      </c>
      <c r="EK57" s="15">
        <f t="shared" si="45"/>
        <v>18</v>
      </c>
      <c r="EL57" s="148">
        <f t="shared" si="32"/>
        <v>3</v>
      </c>
      <c r="EM57" s="30">
        <v>3</v>
      </c>
      <c r="EN57" s="30">
        <v>4</v>
      </c>
      <c r="EO57" s="30">
        <v>3</v>
      </c>
      <c r="EP57" s="30">
        <v>3</v>
      </c>
      <c r="EQ57" s="30">
        <v>4</v>
      </c>
      <c r="ER57" s="17">
        <f t="shared" si="33"/>
        <v>17</v>
      </c>
      <c r="ES57" s="144">
        <f t="shared" si="34"/>
        <v>3.4</v>
      </c>
      <c r="ET57" s="30">
        <v>3</v>
      </c>
      <c r="EU57" s="30">
        <v>4</v>
      </c>
      <c r="EV57" s="30">
        <v>3</v>
      </c>
      <c r="EW57" s="30">
        <v>3</v>
      </c>
      <c r="EX57" s="30">
        <v>3</v>
      </c>
      <c r="EY57" s="17">
        <f t="shared" si="35"/>
        <v>16</v>
      </c>
      <c r="EZ57" s="144">
        <f t="shared" si="36"/>
        <v>3.2</v>
      </c>
      <c r="FA57" s="30">
        <v>4</v>
      </c>
      <c r="FB57" s="30">
        <v>4</v>
      </c>
      <c r="FC57" s="30">
        <v>3</v>
      </c>
      <c r="FD57" s="30">
        <v>3</v>
      </c>
      <c r="FE57" s="30">
        <v>3</v>
      </c>
      <c r="FF57" s="30">
        <v>3</v>
      </c>
      <c r="FG57" s="17">
        <f t="shared" si="37"/>
        <v>20</v>
      </c>
      <c r="FH57" s="153">
        <f t="shared" si="38"/>
        <v>3.3333333333333335</v>
      </c>
      <c r="FI57" s="30">
        <v>3</v>
      </c>
      <c r="FJ57" s="30">
        <v>3</v>
      </c>
      <c r="FK57" s="30">
        <v>3</v>
      </c>
      <c r="FL57" s="30">
        <v>3</v>
      </c>
      <c r="FM57" s="30">
        <v>3</v>
      </c>
      <c r="FN57" s="17">
        <f t="shared" si="39"/>
        <v>15</v>
      </c>
      <c r="FO57" s="144">
        <f t="shared" si="40"/>
        <v>3</v>
      </c>
      <c r="FP57" s="30">
        <v>3</v>
      </c>
      <c r="FQ57" s="30">
        <v>3</v>
      </c>
      <c r="FR57" s="30">
        <v>3</v>
      </c>
      <c r="FS57" s="30">
        <v>3</v>
      </c>
      <c r="FT57" s="30">
        <v>3</v>
      </c>
      <c r="FU57" s="30">
        <v>3</v>
      </c>
      <c r="FV57" s="17">
        <f t="shared" si="41"/>
        <v>18</v>
      </c>
      <c r="FW57" s="144">
        <f t="shared" si="42"/>
        <v>3</v>
      </c>
      <c r="FX57" s="30">
        <v>3</v>
      </c>
      <c r="FY57" s="30">
        <v>3</v>
      </c>
      <c r="FZ57" s="30">
        <v>3</v>
      </c>
      <c r="GA57" s="30">
        <v>3</v>
      </c>
      <c r="GB57" s="30">
        <v>3</v>
      </c>
      <c r="GC57" s="30">
        <v>3</v>
      </c>
      <c r="GD57" s="17">
        <f t="shared" si="43"/>
        <v>18</v>
      </c>
      <c r="GE57" s="144">
        <f t="shared" si="44"/>
        <v>3</v>
      </c>
      <c r="GF57" s="30" t="s">
        <v>557</v>
      </c>
      <c r="GG57" s="30" t="s">
        <v>558</v>
      </c>
      <c r="GH57" s="30" t="s">
        <v>509</v>
      </c>
      <c r="GI57" s="30" t="s">
        <v>559</v>
      </c>
      <c r="GJ57" s="30" t="s">
        <v>560</v>
      </c>
      <c r="GK57" s="30" t="s">
        <v>561</v>
      </c>
      <c r="GL57" s="30" t="s">
        <v>562</v>
      </c>
      <c r="GM57" s="30" t="s">
        <v>563</v>
      </c>
    </row>
    <row r="58" spans="1:195" ht="15.75" customHeight="1" x14ac:dyDescent="0.35">
      <c r="A58" s="29">
        <v>56</v>
      </c>
      <c r="B58" s="30" t="s">
        <v>564</v>
      </c>
      <c r="C58" s="31" t="s">
        <v>565</v>
      </c>
      <c r="D58" s="30" t="s">
        <v>146</v>
      </c>
      <c r="E58" s="30" t="s">
        <v>566</v>
      </c>
      <c r="F58" s="30">
        <v>35</v>
      </c>
      <c r="G58" s="30">
        <v>3</v>
      </c>
      <c r="H58" s="30" t="s">
        <v>157</v>
      </c>
      <c r="I58" s="30" t="s">
        <v>172</v>
      </c>
      <c r="J58" s="118">
        <v>4000000</v>
      </c>
      <c r="K58" s="32">
        <v>6000000</v>
      </c>
      <c r="L58" s="30" t="s">
        <v>318</v>
      </c>
      <c r="M58" s="30" t="s">
        <v>567</v>
      </c>
      <c r="N58" s="30">
        <v>150</v>
      </c>
      <c r="O58" s="30" t="s">
        <v>174</v>
      </c>
      <c r="P58" s="30" t="s">
        <v>568</v>
      </c>
      <c r="Q58" s="30" t="s">
        <v>545</v>
      </c>
      <c r="R58" s="30">
        <v>3</v>
      </c>
      <c r="S58" s="30">
        <v>3</v>
      </c>
      <c r="T58" s="30">
        <v>3</v>
      </c>
      <c r="U58" s="30">
        <v>3</v>
      </c>
      <c r="V58" s="30">
        <v>4</v>
      </c>
      <c r="W58" s="30">
        <v>4</v>
      </c>
      <c r="X58" s="30">
        <v>4</v>
      </c>
      <c r="Y58" s="30">
        <v>4</v>
      </c>
      <c r="Z58" s="30">
        <v>3</v>
      </c>
      <c r="AA58" s="30">
        <v>3</v>
      </c>
      <c r="AB58" s="17">
        <f t="shared" si="2"/>
        <v>34</v>
      </c>
      <c r="AC58" s="154">
        <f t="shared" si="3"/>
        <v>3.4</v>
      </c>
      <c r="AD58" s="30">
        <v>3</v>
      </c>
      <c r="AE58" s="30">
        <v>4</v>
      </c>
      <c r="AF58" s="30">
        <v>3</v>
      </c>
      <c r="AG58" s="30">
        <v>3</v>
      </c>
      <c r="AH58" s="30">
        <v>3</v>
      </c>
      <c r="AI58" s="30">
        <v>3</v>
      </c>
      <c r="AJ58" s="30">
        <v>3</v>
      </c>
      <c r="AK58" s="30">
        <v>3</v>
      </c>
      <c r="AL58" s="30">
        <v>3</v>
      </c>
      <c r="AM58" s="15">
        <f t="shared" si="4"/>
        <v>28</v>
      </c>
      <c r="AN58" s="170">
        <f t="shared" si="5"/>
        <v>3.1111111111111112</v>
      </c>
      <c r="AO58" s="30">
        <v>3</v>
      </c>
      <c r="AP58" s="30">
        <v>3</v>
      </c>
      <c r="AQ58" s="30">
        <v>3</v>
      </c>
      <c r="AR58" s="30">
        <v>3</v>
      </c>
      <c r="AS58" s="30">
        <v>4</v>
      </c>
      <c r="AT58" s="30">
        <v>3</v>
      </c>
      <c r="AU58" s="30">
        <v>3</v>
      </c>
      <c r="AV58" s="30">
        <v>3</v>
      </c>
      <c r="AW58" s="30">
        <v>3</v>
      </c>
      <c r="AX58" s="30">
        <v>3</v>
      </c>
      <c r="AY58" s="17">
        <f t="shared" si="6"/>
        <v>31</v>
      </c>
      <c r="AZ58" s="144">
        <f t="shared" si="7"/>
        <v>3.1</v>
      </c>
      <c r="BA58" s="30">
        <v>3</v>
      </c>
      <c r="BB58" s="30">
        <v>3</v>
      </c>
      <c r="BC58" s="30">
        <v>3</v>
      </c>
      <c r="BD58" s="30">
        <v>3</v>
      </c>
      <c r="BE58" s="30">
        <v>3</v>
      </c>
      <c r="BF58" s="30">
        <v>3</v>
      </c>
      <c r="BG58" s="30">
        <v>3</v>
      </c>
      <c r="BH58" s="30">
        <v>3</v>
      </c>
      <c r="BI58" s="30">
        <v>4</v>
      </c>
      <c r="BJ58" s="17">
        <f t="shared" si="8"/>
        <v>28</v>
      </c>
      <c r="BK58" s="144">
        <f t="shared" si="9"/>
        <v>3.1111111111111112</v>
      </c>
      <c r="BL58" s="30">
        <v>3</v>
      </c>
      <c r="BM58" s="30">
        <v>3</v>
      </c>
      <c r="BN58" s="30">
        <v>3</v>
      </c>
      <c r="BO58" s="17">
        <f t="shared" si="10"/>
        <v>9</v>
      </c>
      <c r="BP58" s="153">
        <f t="shared" si="11"/>
        <v>3</v>
      </c>
      <c r="BQ58" s="30">
        <v>3</v>
      </c>
      <c r="BR58" s="30">
        <v>3</v>
      </c>
      <c r="BS58" s="30">
        <v>3</v>
      </c>
      <c r="BT58" s="116">
        <f t="shared" si="12"/>
        <v>9</v>
      </c>
      <c r="BU58" s="144">
        <f t="shared" si="13"/>
        <v>3</v>
      </c>
      <c r="BV58" s="30">
        <v>3</v>
      </c>
      <c r="BW58" s="30">
        <v>3</v>
      </c>
      <c r="BX58" s="17">
        <f t="shared" si="0"/>
        <v>6</v>
      </c>
      <c r="BY58" s="169">
        <f t="shared" si="14"/>
        <v>3</v>
      </c>
      <c r="BZ58" s="30">
        <v>3</v>
      </c>
      <c r="CA58" s="30">
        <v>3</v>
      </c>
      <c r="CB58" s="17">
        <f t="shared" si="15"/>
        <v>6</v>
      </c>
      <c r="CC58" s="144">
        <f t="shared" si="16"/>
        <v>3</v>
      </c>
      <c r="CD58" s="30">
        <v>3</v>
      </c>
      <c r="CE58" s="30">
        <v>3</v>
      </c>
      <c r="CF58" s="17">
        <f t="shared" si="17"/>
        <v>6</v>
      </c>
      <c r="CG58" s="144">
        <f t="shared" si="46"/>
        <v>3</v>
      </c>
      <c r="CH58" s="30">
        <v>3</v>
      </c>
      <c r="CI58" s="30">
        <v>3</v>
      </c>
      <c r="CJ58" s="17">
        <f t="shared" si="19"/>
        <v>6</v>
      </c>
      <c r="CK58" s="144">
        <f t="shared" si="20"/>
        <v>3</v>
      </c>
      <c r="CL58" s="30">
        <v>3</v>
      </c>
      <c r="CM58" s="30">
        <v>3</v>
      </c>
      <c r="CN58" s="17">
        <f t="shared" si="21"/>
        <v>6</v>
      </c>
      <c r="CO58" s="153">
        <f t="shared" si="22"/>
        <v>3</v>
      </c>
      <c r="CP58" s="30">
        <v>3</v>
      </c>
      <c r="CQ58" s="30">
        <v>3</v>
      </c>
      <c r="CR58" s="30">
        <v>3</v>
      </c>
      <c r="CS58" s="17">
        <f t="shared" si="23"/>
        <v>9</v>
      </c>
      <c r="CT58" s="144">
        <f t="shared" si="24"/>
        <v>3</v>
      </c>
      <c r="CU58" s="30">
        <v>3</v>
      </c>
      <c r="CV58" s="30">
        <v>3</v>
      </c>
      <c r="CW58" s="30">
        <v>3</v>
      </c>
      <c r="CX58" s="30">
        <v>3</v>
      </c>
      <c r="CY58" s="30">
        <v>3</v>
      </c>
      <c r="CZ58" s="30">
        <v>3</v>
      </c>
      <c r="DA58" s="30">
        <v>3</v>
      </c>
      <c r="DB58" s="30">
        <v>3</v>
      </c>
      <c r="DC58" s="17">
        <f t="shared" si="25"/>
        <v>24</v>
      </c>
      <c r="DD58" s="144">
        <f t="shared" si="1"/>
        <v>3</v>
      </c>
      <c r="DE58" s="30">
        <v>3</v>
      </c>
      <c r="DF58" s="30">
        <v>3</v>
      </c>
      <c r="DG58" s="30">
        <v>3</v>
      </c>
      <c r="DH58" s="30">
        <v>3</v>
      </c>
      <c r="DI58" s="30">
        <v>3</v>
      </c>
      <c r="DJ58" s="30">
        <v>3</v>
      </c>
      <c r="DK58" s="30">
        <v>3</v>
      </c>
      <c r="DL58" s="30">
        <v>3</v>
      </c>
      <c r="DM58" s="17">
        <f t="shared" si="26"/>
        <v>24</v>
      </c>
      <c r="DN58" s="144">
        <f t="shared" si="27"/>
        <v>3</v>
      </c>
      <c r="DO58" s="30">
        <v>3</v>
      </c>
      <c r="DP58" s="30">
        <v>3</v>
      </c>
      <c r="DQ58" s="30">
        <v>3</v>
      </c>
      <c r="DR58" s="30">
        <v>3</v>
      </c>
      <c r="DS58" s="30">
        <v>3</v>
      </c>
      <c r="DT58" s="30">
        <v>3</v>
      </c>
      <c r="DU58" s="17">
        <f t="shared" si="28"/>
        <v>18</v>
      </c>
      <c r="DV58" s="144">
        <f t="shared" si="29"/>
        <v>3</v>
      </c>
      <c r="DW58" s="30">
        <v>3</v>
      </c>
      <c r="DX58" s="30">
        <v>3</v>
      </c>
      <c r="DY58" s="30">
        <v>3</v>
      </c>
      <c r="DZ58" s="30">
        <v>3</v>
      </c>
      <c r="EA58" s="30">
        <v>3</v>
      </c>
      <c r="EB58" s="30">
        <v>3</v>
      </c>
      <c r="EC58" s="17">
        <f t="shared" si="30"/>
        <v>18</v>
      </c>
      <c r="ED58" s="144">
        <f t="shared" si="31"/>
        <v>3</v>
      </c>
      <c r="EE58" s="30">
        <v>3</v>
      </c>
      <c r="EF58" s="30">
        <v>3</v>
      </c>
      <c r="EG58" s="30">
        <v>3</v>
      </c>
      <c r="EH58" s="30">
        <v>3</v>
      </c>
      <c r="EI58" s="30">
        <v>3</v>
      </c>
      <c r="EJ58" s="30">
        <v>3</v>
      </c>
      <c r="EK58" s="15">
        <f t="shared" si="45"/>
        <v>18</v>
      </c>
      <c r="EL58" s="148">
        <f t="shared" si="32"/>
        <v>3</v>
      </c>
      <c r="EM58" s="30">
        <v>3</v>
      </c>
      <c r="EN58" s="30">
        <v>3</v>
      </c>
      <c r="EO58" s="30">
        <v>3</v>
      </c>
      <c r="EP58" s="30">
        <v>3</v>
      </c>
      <c r="EQ58" s="30">
        <v>3</v>
      </c>
      <c r="ER58" s="17">
        <f t="shared" si="33"/>
        <v>15</v>
      </c>
      <c r="ES58" s="144">
        <f t="shared" si="34"/>
        <v>3</v>
      </c>
      <c r="ET58" s="30">
        <v>3</v>
      </c>
      <c r="EU58" s="30">
        <v>3</v>
      </c>
      <c r="EV58" s="30">
        <v>3</v>
      </c>
      <c r="EW58" s="30">
        <v>3</v>
      </c>
      <c r="EX58" s="30">
        <v>3</v>
      </c>
      <c r="EY58" s="17">
        <f t="shared" si="35"/>
        <v>15</v>
      </c>
      <c r="EZ58" s="144">
        <f t="shared" si="36"/>
        <v>3</v>
      </c>
      <c r="FA58" s="30">
        <v>3</v>
      </c>
      <c r="FB58" s="30">
        <v>3</v>
      </c>
      <c r="FC58" s="30">
        <v>3</v>
      </c>
      <c r="FD58" s="30">
        <v>3</v>
      </c>
      <c r="FE58" s="30">
        <v>3</v>
      </c>
      <c r="FF58" s="30">
        <v>3</v>
      </c>
      <c r="FG58" s="17">
        <f t="shared" si="37"/>
        <v>18</v>
      </c>
      <c r="FH58" s="153">
        <f t="shared" si="38"/>
        <v>3</v>
      </c>
      <c r="FI58" s="30">
        <v>3</v>
      </c>
      <c r="FJ58" s="30">
        <v>3</v>
      </c>
      <c r="FK58" s="30">
        <v>3</v>
      </c>
      <c r="FL58" s="30">
        <v>3</v>
      </c>
      <c r="FM58" s="30">
        <v>3</v>
      </c>
      <c r="FN58" s="17">
        <f t="shared" si="39"/>
        <v>15</v>
      </c>
      <c r="FO58" s="144">
        <f t="shared" si="40"/>
        <v>3</v>
      </c>
      <c r="FP58" s="30">
        <v>3</v>
      </c>
      <c r="FQ58" s="30">
        <v>3</v>
      </c>
      <c r="FR58" s="30">
        <v>3</v>
      </c>
      <c r="FS58" s="30">
        <v>3</v>
      </c>
      <c r="FT58" s="30">
        <v>3</v>
      </c>
      <c r="FU58" s="30">
        <v>3</v>
      </c>
      <c r="FV58" s="17">
        <f t="shared" si="41"/>
        <v>18</v>
      </c>
      <c r="FW58" s="144">
        <f t="shared" si="42"/>
        <v>3</v>
      </c>
      <c r="FX58" s="30">
        <v>3</v>
      </c>
      <c r="FY58" s="30">
        <v>3</v>
      </c>
      <c r="FZ58" s="30">
        <v>3</v>
      </c>
      <c r="GA58" s="30">
        <v>3</v>
      </c>
      <c r="GB58" s="30">
        <v>3</v>
      </c>
      <c r="GC58" s="30">
        <v>3</v>
      </c>
      <c r="GD58" s="17">
        <f t="shared" si="43"/>
        <v>18</v>
      </c>
      <c r="GE58" s="144">
        <f t="shared" si="44"/>
        <v>3</v>
      </c>
      <c r="GF58" s="30" t="s">
        <v>569</v>
      </c>
      <c r="GG58" s="30" t="s">
        <v>289</v>
      </c>
      <c r="GH58" s="30" t="s">
        <v>570</v>
      </c>
      <c r="GI58" s="30" t="s">
        <v>571</v>
      </c>
      <c r="GJ58" s="30" t="s">
        <v>572</v>
      </c>
      <c r="GK58" s="30" t="s">
        <v>573</v>
      </c>
      <c r="GL58" s="30" t="s">
        <v>574</v>
      </c>
      <c r="GM58" s="30" t="s">
        <v>575</v>
      </c>
    </row>
    <row r="59" spans="1:195" ht="15.75" customHeight="1" x14ac:dyDescent="0.35">
      <c r="A59" s="29">
        <v>57</v>
      </c>
      <c r="B59" s="30" t="s">
        <v>576</v>
      </c>
      <c r="C59" s="31" t="s">
        <v>577</v>
      </c>
      <c r="D59" s="30" t="s">
        <v>146</v>
      </c>
      <c r="E59" s="30" t="s">
        <v>530</v>
      </c>
      <c r="F59" s="30">
        <v>38</v>
      </c>
      <c r="G59" s="30">
        <v>4</v>
      </c>
      <c r="H59" s="30" t="s">
        <v>157</v>
      </c>
      <c r="I59" s="30" t="s">
        <v>172</v>
      </c>
      <c r="J59" s="118">
        <v>2000000</v>
      </c>
      <c r="K59" s="32">
        <v>1500000</v>
      </c>
      <c r="L59" s="30" t="s">
        <v>173</v>
      </c>
      <c r="M59" s="30" t="s">
        <v>147</v>
      </c>
      <c r="N59" s="30">
        <v>260</v>
      </c>
      <c r="O59" s="30" t="s">
        <v>519</v>
      </c>
      <c r="P59" s="30" t="s">
        <v>578</v>
      </c>
      <c r="Q59" s="30"/>
      <c r="R59" s="30">
        <v>3</v>
      </c>
      <c r="S59" s="30">
        <v>3</v>
      </c>
      <c r="T59" s="30">
        <v>3</v>
      </c>
      <c r="U59" s="30">
        <v>3</v>
      </c>
      <c r="V59" s="30">
        <v>4</v>
      </c>
      <c r="W59" s="30">
        <v>4</v>
      </c>
      <c r="X59" s="30">
        <v>4</v>
      </c>
      <c r="Y59" s="30">
        <v>4</v>
      </c>
      <c r="Z59" s="30">
        <v>3</v>
      </c>
      <c r="AA59" s="30">
        <v>3</v>
      </c>
      <c r="AB59" s="17">
        <f t="shared" si="2"/>
        <v>34</v>
      </c>
      <c r="AC59" s="154">
        <f t="shared" si="3"/>
        <v>3.4</v>
      </c>
      <c r="AD59" s="30">
        <v>3</v>
      </c>
      <c r="AE59" s="30">
        <v>4</v>
      </c>
      <c r="AF59" s="30">
        <v>3</v>
      </c>
      <c r="AG59" s="30">
        <v>3</v>
      </c>
      <c r="AH59" s="30">
        <v>3</v>
      </c>
      <c r="AI59" s="30">
        <v>2</v>
      </c>
      <c r="AJ59" s="30">
        <v>3</v>
      </c>
      <c r="AK59" s="30">
        <v>3</v>
      </c>
      <c r="AL59" s="30">
        <v>3</v>
      </c>
      <c r="AM59" s="15">
        <f t="shared" si="4"/>
        <v>27</v>
      </c>
      <c r="AN59" s="170">
        <f t="shared" si="5"/>
        <v>3</v>
      </c>
      <c r="AO59" s="30">
        <v>3</v>
      </c>
      <c r="AP59" s="30">
        <v>3</v>
      </c>
      <c r="AQ59" s="30">
        <v>3</v>
      </c>
      <c r="AR59" s="30">
        <v>3</v>
      </c>
      <c r="AS59" s="30">
        <v>3</v>
      </c>
      <c r="AT59" s="30">
        <v>4</v>
      </c>
      <c r="AU59" s="30">
        <v>3</v>
      </c>
      <c r="AV59" s="30">
        <v>3</v>
      </c>
      <c r="AW59" s="30">
        <v>3</v>
      </c>
      <c r="AX59" s="30">
        <v>3</v>
      </c>
      <c r="AY59" s="17">
        <f t="shared" si="6"/>
        <v>31</v>
      </c>
      <c r="AZ59" s="144">
        <f t="shared" si="7"/>
        <v>3.1</v>
      </c>
      <c r="BA59" s="30">
        <v>4</v>
      </c>
      <c r="BB59" s="30">
        <v>3</v>
      </c>
      <c r="BC59" s="30">
        <v>3</v>
      </c>
      <c r="BD59" s="30">
        <v>3</v>
      </c>
      <c r="BE59" s="30">
        <v>3</v>
      </c>
      <c r="BF59" s="30">
        <v>3</v>
      </c>
      <c r="BG59" s="30">
        <v>3</v>
      </c>
      <c r="BH59" s="30">
        <v>4</v>
      </c>
      <c r="BI59" s="30">
        <v>3</v>
      </c>
      <c r="BJ59" s="17">
        <f t="shared" si="8"/>
        <v>29</v>
      </c>
      <c r="BK59" s="144">
        <f t="shared" si="9"/>
        <v>3.2222222222222223</v>
      </c>
      <c r="BL59" s="30">
        <v>3</v>
      </c>
      <c r="BM59" s="30">
        <v>3</v>
      </c>
      <c r="BN59" s="30">
        <v>3</v>
      </c>
      <c r="BO59" s="17">
        <f t="shared" si="10"/>
        <v>9</v>
      </c>
      <c r="BP59" s="153">
        <f t="shared" si="11"/>
        <v>3</v>
      </c>
      <c r="BQ59" s="30">
        <v>2</v>
      </c>
      <c r="BR59" s="30">
        <v>3</v>
      </c>
      <c r="BS59" s="30">
        <v>3</v>
      </c>
      <c r="BT59" s="116">
        <f t="shared" si="12"/>
        <v>8</v>
      </c>
      <c r="BU59" s="144">
        <f t="shared" si="13"/>
        <v>2.6666666666666665</v>
      </c>
      <c r="BV59" s="30">
        <v>2</v>
      </c>
      <c r="BW59" s="30">
        <v>3</v>
      </c>
      <c r="BX59" s="17">
        <f t="shared" si="0"/>
        <v>5</v>
      </c>
      <c r="BY59" s="169">
        <f t="shared" si="14"/>
        <v>2.5</v>
      </c>
      <c r="BZ59" s="30">
        <v>3</v>
      </c>
      <c r="CA59" s="30">
        <v>3</v>
      </c>
      <c r="CB59" s="17">
        <f t="shared" si="15"/>
        <v>6</v>
      </c>
      <c r="CC59" s="144">
        <f t="shared" si="16"/>
        <v>3</v>
      </c>
      <c r="CD59" s="30">
        <v>2</v>
      </c>
      <c r="CE59" s="30">
        <v>3</v>
      </c>
      <c r="CF59" s="17">
        <f t="shared" si="17"/>
        <v>5</v>
      </c>
      <c r="CG59" s="144">
        <f t="shared" si="46"/>
        <v>2.5</v>
      </c>
      <c r="CH59" s="30">
        <v>2</v>
      </c>
      <c r="CI59" s="30">
        <v>2</v>
      </c>
      <c r="CJ59" s="17">
        <f t="shared" si="19"/>
        <v>4</v>
      </c>
      <c r="CK59" s="144">
        <f t="shared" si="20"/>
        <v>2</v>
      </c>
      <c r="CL59" s="30">
        <v>2</v>
      </c>
      <c r="CM59" s="30">
        <v>2</v>
      </c>
      <c r="CN59" s="17">
        <f t="shared" si="21"/>
        <v>4</v>
      </c>
      <c r="CO59" s="153">
        <f t="shared" si="22"/>
        <v>2</v>
      </c>
      <c r="CP59" s="30">
        <v>2</v>
      </c>
      <c r="CQ59" s="30">
        <v>2</v>
      </c>
      <c r="CR59" s="30">
        <v>3</v>
      </c>
      <c r="CS59" s="17">
        <f t="shared" si="23"/>
        <v>7</v>
      </c>
      <c r="CT59" s="144">
        <f t="shared" si="24"/>
        <v>2.3333333333333335</v>
      </c>
      <c r="CU59" s="30">
        <v>2</v>
      </c>
      <c r="CV59" s="30">
        <v>3</v>
      </c>
      <c r="CW59" s="30">
        <v>3</v>
      </c>
      <c r="CX59" s="30">
        <v>3</v>
      </c>
      <c r="CY59" s="30">
        <v>3</v>
      </c>
      <c r="CZ59" s="30">
        <v>3</v>
      </c>
      <c r="DA59" s="30">
        <v>2</v>
      </c>
      <c r="DB59" s="30">
        <v>3</v>
      </c>
      <c r="DC59" s="17">
        <f t="shared" si="25"/>
        <v>22</v>
      </c>
      <c r="DD59" s="144">
        <f t="shared" si="1"/>
        <v>2.75</v>
      </c>
      <c r="DE59" s="30">
        <v>3</v>
      </c>
      <c r="DF59" s="30">
        <v>3</v>
      </c>
      <c r="DG59" s="30">
        <v>3</v>
      </c>
      <c r="DH59" s="30">
        <v>3</v>
      </c>
      <c r="DI59" s="30">
        <v>4</v>
      </c>
      <c r="DJ59" s="30">
        <v>3</v>
      </c>
      <c r="DK59" s="30">
        <v>3</v>
      </c>
      <c r="DL59" s="30">
        <v>3</v>
      </c>
      <c r="DM59" s="17">
        <f t="shared" si="26"/>
        <v>25</v>
      </c>
      <c r="DN59" s="144">
        <f t="shared" si="27"/>
        <v>3.125</v>
      </c>
      <c r="DO59" s="30">
        <v>3</v>
      </c>
      <c r="DP59" s="30">
        <v>3</v>
      </c>
      <c r="DQ59" s="30">
        <v>3</v>
      </c>
      <c r="DR59" s="30">
        <v>3</v>
      </c>
      <c r="DS59" s="30">
        <v>3</v>
      </c>
      <c r="DT59" s="30">
        <v>3</v>
      </c>
      <c r="DU59" s="17">
        <f t="shared" si="28"/>
        <v>18</v>
      </c>
      <c r="DV59" s="144">
        <f t="shared" si="29"/>
        <v>3</v>
      </c>
      <c r="DW59" s="30">
        <v>3</v>
      </c>
      <c r="DX59" s="30">
        <v>3</v>
      </c>
      <c r="DY59" s="30">
        <v>3</v>
      </c>
      <c r="DZ59" s="30">
        <v>3</v>
      </c>
      <c r="EA59" s="30">
        <v>3</v>
      </c>
      <c r="EB59" s="30">
        <v>3</v>
      </c>
      <c r="EC59" s="17">
        <f t="shared" si="30"/>
        <v>18</v>
      </c>
      <c r="ED59" s="144">
        <f t="shared" si="31"/>
        <v>3</v>
      </c>
      <c r="EE59" s="30">
        <v>3</v>
      </c>
      <c r="EF59" s="30">
        <v>3</v>
      </c>
      <c r="EG59" s="30">
        <v>3</v>
      </c>
      <c r="EH59" s="30">
        <v>3</v>
      </c>
      <c r="EI59" s="30">
        <v>3</v>
      </c>
      <c r="EJ59" s="30">
        <v>3</v>
      </c>
      <c r="EK59" s="15">
        <f t="shared" si="45"/>
        <v>18</v>
      </c>
      <c r="EL59" s="148">
        <f t="shared" si="32"/>
        <v>3</v>
      </c>
      <c r="EM59" s="30">
        <v>3</v>
      </c>
      <c r="EN59" s="30">
        <v>3</v>
      </c>
      <c r="EO59" s="30">
        <v>3</v>
      </c>
      <c r="EP59" s="30">
        <v>3</v>
      </c>
      <c r="EQ59" s="30">
        <v>4</v>
      </c>
      <c r="ER59" s="17">
        <f t="shared" si="33"/>
        <v>16</v>
      </c>
      <c r="ES59" s="144">
        <f t="shared" si="34"/>
        <v>3.2</v>
      </c>
      <c r="ET59" s="30">
        <v>3</v>
      </c>
      <c r="EU59" s="30">
        <v>4</v>
      </c>
      <c r="EV59" s="30">
        <v>3</v>
      </c>
      <c r="EW59" s="30">
        <v>2</v>
      </c>
      <c r="EX59" s="30">
        <v>3</v>
      </c>
      <c r="EY59" s="17">
        <f t="shared" si="35"/>
        <v>15</v>
      </c>
      <c r="EZ59" s="144">
        <f t="shared" si="36"/>
        <v>3</v>
      </c>
      <c r="FA59" s="30">
        <v>3</v>
      </c>
      <c r="FB59" s="30">
        <v>3</v>
      </c>
      <c r="FC59" s="30">
        <v>3</v>
      </c>
      <c r="FD59" s="30">
        <v>2</v>
      </c>
      <c r="FE59" s="30">
        <v>3</v>
      </c>
      <c r="FF59" s="30">
        <v>3</v>
      </c>
      <c r="FG59" s="17">
        <f t="shared" si="37"/>
        <v>17</v>
      </c>
      <c r="FH59" s="153">
        <f t="shared" si="38"/>
        <v>2.8333333333333335</v>
      </c>
      <c r="FI59" s="30">
        <v>3</v>
      </c>
      <c r="FJ59" s="30">
        <v>3</v>
      </c>
      <c r="FK59" s="30">
        <v>3</v>
      </c>
      <c r="FL59" s="30">
        <v>3</v>
      </c>
      <c r="FM59" s="30">
        <v>3</v>
      </c>
      <c r="FN59" s="17">
        <f t="shared" si="39"/>
        <v>15</v>
      </c>
      <c r="FO59" s="144">
        <f t="shared" si="40"/>
        <v>3</v>
      </c>
      <c r="FP59" s="30">
        <v>2</v>
      </c>
      <c r="FQ59" s="30">
        <v>3</v>
      </c>
      <c r="FR59" s="30">
        <v>3</v>
      </c>
      <c r="FS59" s="30">
        <v>3</v>
      </c>
      <c r="FT59" s="30">
        <v>3</v>
      </c>
      <c r="FU59" s="30">
        <v>3</v>
      </c>
      <c r="FV59" s="17">
        <f t="shared" si="41"/>
        <v>17</v>
      </c>
      <c r="FW59" s="144">
        <f t="shared" si="42"/>
        <v>2.8333333333333335</v>
      </c>
      <c r="FX59" s="30">
        <v>3</v>
      </c>
      <c r="FY59" s="30">
        <v>2</v>
      </c>
      <c r="FZ59" s="30">
        <v>3</v>
      </c>
      <c r="GA59" s="30">
        <v>3</v>
      </c>
      <c r="GB59" s="30">
        <v>3</v>
      </c>
      <c r="GC59" s="30">
        <v>3</v>
      </c>
      <c r="GD59" s="17">
        <f t="shared" si="43"/>
        <v>17</v>
      </c>
      <c r="GE59" s="144">
        <f t="shared" si="44"/>
        <v>2.8333333333333335</v>
      </c>
      <c r="GF59" s="30" t="s">
        <v>579</v>
      </c>
      <c r="GG59" s="30" t="s">
        <v>580</v>
      </c>
      <c r="GH59" s="30" t="s">
        <v>581</v>
      </c>
      <c r="GI59" s="2" t="s">
        <v>582</v>
      </c>
      <c r="GJ59" s="30" t="s">
        <v>583</v>
      </c>
      <c r="GK59" s="30" t="s">
        <v>573</v>
      </c>
      <c r="GL59" s="30" t="s">
        <v>574</v>
      </c>
      <c r="GM59" s="30" t="s">
        <v>575</v>
      </c>
    </row>
    <row r="60" spans="1:195" ht="15.75" customHeight="1" x14ac:dyDescent="0.35">
      <c r="A60" s="29">
        <v>58</v>
      </c>
      <c r="B60" s="30" t="s">
        <v>584</v>
      </c>
      <c r="C60" s="31" t="s">
        <v>585</v>
      </c>
      <c r="D60" s="30" t="s">
        <v>146</v>
      </c>
      <c r="E60" s="30" t="s">
        <v>530</v>
      </c>
      <c r="F60" s="30">
        <v>46</v>
      </c>
      <c r="G60" s="30">
        <v>3</v>
      </c>
      <c r="H60" s="30" t="s">
        <v>157</v>
      </c>
      <c r="I60" s="30" t="s">
        <v>158</v>
      </c>
      <c r="J60" s="118">
        <v>4800000</v>
      </c>
      <c r="K60" s="32">
        <v>4100000</v>
      </c>
      <c r="L60" s="30" t="s">
        <v>173</v>
      </c>
      <c r="M60" s="30" t="s">
        <v>147</v>
      </c>
      <c r="N60" s="30">
        <v>260</v>
      </c>
      <c r="O60" s="30" t="s">
        <v>586</v>
      </c>
      <c r="P60" s="30" t="s">
        <v>531</v>
      </c>
      <c r="Q60" s="30"/>
      <c r="R60" s="30">
        <v>3</v>
      </c>
      <c r="S60" s="30">
        <v>3</v>
      </c>
      <c r="T60" s="30">
        <v>3</v>
      </c>
      <c r="U60" s="30">
        <v>3</v>
      </c>
      <c r="V60" s="30">
        <v>4</v>
      </c>
      <c r="W60" s="30">
        <v>4</v>
      </c>
      <c r="X60" s="30">
        <v>4</v>
      </c>
      <c r="Y60" s="30">
        <v>4</v>
      </c>
      <c r="Z60" s="30">
        <v>3</v>
      </c>
      <c r="AA60" s="30">
        <v>3</v>
      </c>
      <c r="AB60" s="17">
        <f t="shared" si="2"/>
        <v>34</v>
      </c>
      <c r="AC60" s="154">
        <f t="shared" si="3"/>
        <v>3.4</v>
      </c>
      <c r="AD60" s="30">
        <v>3</v>
      </c>
      <c r="AE60" s="30">
        <v>4</v>
      </c>
      <c r="AF60" s="30">
        <v>3</v>
      </c>
      <c r="AG60" s="30">
        <v>3</v>
      </c>
      <c r="AH60" s="30">
        <v>3</v>
      </c>
      <c r="AI60" s="30">
        <v>4</v>
      </c>
      <c r="AJ60" s="30">
        <v>3</v>
      </c>
      <c r="AK60" s="30">
        <v>3</v>
      </c>
      <c r="AL60" s="30">
        <v>3</v>
      </c>
      <c r="AM60" s="15">
        <f t="shared" si="4"/>
        <v>29</v>
      </c>
      <c r="AN60" s="170">
        <f t="shared" si="5"/>
        <v>3.2222222222222223</v>
      </c>
      <c r="AO60" s="30">
        <v>3</v>
      </c>
      <c r="AP60" s="30">
        <v>3</v>
      </c>
      <c r="AQ60" s="30">
        <v>3</v>
      </c>
      <c r="AR60" s="30">
        <v>3</v>
      </c>
      <c r="AS60" s="30">
        <v>4</v>
      </c>
      <c r="AT60" s="30">
        <v>3</v>
      </c>
      <c r="AU60" s="30">
        <v>3</v>
      </c>
      <c r="AV60" s="30">
        <v>3</v>
      </c>
      <c r="AW60" s="30">
        <v>3</v>
      </c>
      <c r="AX60" s="30">
        <v>3</v>
      </c>
      <c r="AY60" s="17">
        <f t="shared" si="6"/>
        <v>31</v>
      </c>
      <c r="AZ60" s="144">
        <f t="shared" si="7"/>
        <v>3.1</v>
      </c>
      <c r="BA60" s="30">
        <v>3</v>
      </c>
      <c r="BB60" s="30">
        <v>3</v>
      </c>
      <c r="BC60" s="30">
        <v>3</v>
      </c>
      <c r="BD60" s="30">
        <v>3</v>
      </c>
      <c r="BE60" s="30">
        <v>3</v>
      </c>
      <c r="BF60" s="30">
        <v>3</v>
      </c>
      <c r="BG60" s="30">
        <v>3</v>
      </c>
      <c r="BH60" s="30">
        <v>3</v>
      </c>
      <c r="BI60" s="30">
        <v>4</v>
      </c>
      <c r="BJ60" s="17">
        <f t="shared" si="8"/>
        <v>28</v>
      </c>
      <c r="BK60" s="144">
        <f t="shared" si="9"/>
        <v>3.1111111111111112</v>
      </c>
      <c r="BL60" s="30">
        <v>3</v>
      </c>
      <c r="BM60" s="30">
        <v>3</v>
      </c>
      <c r="BN60" s="30">
        <v>3</v>
      </c>
      <c r="BO60" s="17">
        <f t="shared" si="10"/>
        <v>9</v>
      </c>
      <c r="BP60" s="153">
        <f t="shared" si="11"/>
        <v>3</v>
      </c>
      <c r="BQ60" s="30">
        <v>3</v>
      </c>
      <c r="BR60" s="30">
        <v>3</v>
      </c>
      <c r="BS60" s="30">
        <v>3</v>
      </c>
      <c r="BT60" s="116">
        <f t="shared" si="12"/>
        <v>9</v>
      </c>
      <c r="BU60" s="144">
        <f t="shared" si="13"/>
        <v>3</v>
      </c>
      <c r="BV60" s="30">
        <v>3</v>
      </c>
      <c r="BW60" s="30">
        <v>3</v>
      </c>
      <c r="BX60" s="17">
        <f t="shared" si="0"/>
        <v>6</v>
      </c>
      <c r="BY60" s="169">
        <f t="shared" si="14"/>
        <v>3</v>
      </c>
      <c r="BZ60" s="30">
        <v>3</v>
      </c>
      <c r="CA60" s="30">
        <v>3</v>
      </c>
      <c r="CB60" s="17">
        <f t="shared" si="15"/>
        <v>6</v>
      </c>
      <c r="CC60" s="144">
        <f t="shared" si="16"/>
        <v>3</v>
      </c>
      <c r="CD60" s="30">
        <v>3</v>
      </c>
      <c r="CE60" s="30">
        <v>3</v>
      </c>
      <c r="CF60" s="17">
        <f t="shared" si="17"/>
        <v>6</v>
      </c>
      <c r="CG60" s="144">
        <f t="shared" si="46"/>
        <v>3</v>
      </c>
      <c r="CH60" s="30">
        <v>3</v>
      </c>
      <c r="CI60" s="30">
        <v>3</v>
      </c>
      <c r="CJ60" s="17">
        <f t="shared" si="19"/>
        <v>6</v>
      </c>
      <c r="CK60" s="144">
        <f t="shared" si="20"/>
        <v>3</v>
      </c>
      <c r="CL60" s="30">
        <v>3</v>
      </c>
      <c r="CM60" s="30">
        <v>3</v>
      </c>
      <c r="CN60" s="17">
        <f t="shared" si="21"/>
        <v>6</v>
      </c>
      <c r="CO60" s="153">
        <f t="shared" si="22"/>
        <v>3</v>
      </c>
      <c r="CP60" s="30">
        <v>3</v>
      </c>
      <c r="CQ60" s="30">
        <v>3</v>
      </c>
      <c r="CR60" s="30">
        <v>3</v>
      </c>
      <c r="CS60" s="17">
        <f t="shared" si="23"/>
        <v>9</v>
      </c>
      <c r="CT60" s="144">
        <f t="shared" si="24"/>
        <v>3</v>
      </c>
      <c r="CU60" s="30">
        <v>3</v>
      </c>
      <c r="CV60" s="30">
        <v>3</v>
      </c>
      <c r="CW60" s="30">
        <v>3</v>
      </c>
      <c r="CX60" s="30">
        <v>3</v>
      </c>
      <c r="CY60" s="30">
        <v>3</v>
      </c>
      <c r="CZ60" s="30">
        <v>3</v>
      </c>
      <c r="DA60" s="30">
        <v>3</v>
      </c>
      <c r="DB60" s="30">
        <v>3</v>
      </c>
      <c r="DC60" s="17">
        <f t="shared" si="25"/>
        <v>24</v>
      </c>
      <c r="DD60" s="144">
        <f t="shared" si="1"/>
        <v>3</v>
      </c>
      <c r="DE60" s="30">
        <v>3</v>
      </c>
      <c r="DF60" s="30">
        <v>3</v>
      </c>
      <c r="DG60" s="30">
        <v>3</v>
      </c>
      <c r="DH60" s="30">
        <v>3</v>
      </c>
      <c r="DI60" s="30">
        <v>3</v>
      </c>
      <c r="DJ60" s="30">
        <v>3</v>
      </c>
      <c r="DK60" s="30">
        <v>3</v>
      </c>
      <c r="DL60" s="30">
        <v>3</v>
      </c>
      <c r="DM60" s="17">
        <f t="shared" si="26"/>
        <v>24</v>
      </c>
      <c r="DN60" s="144">
        <f t="shared" si="27"/>
        <v>3</v>
      </c>
      <c r="DO60" s="30">
        <v>3</v>
      </c>
      <c r="DP60" s="30">
        <v>3</v>
      </c>
      <c r="DQ60" s="30">
        <v>3</v>
      </c>
      <c r="DR60" s="30">
        <v>3</v>
      </c>
      <c r="DS60" s="30">
        <v>3</v>
      </c>
      <c r="DT60" s="30">
        <v>3</v>
      </c>
      <c r="DU60" s="17">
        <f t="shared" si="28"/>
        <v>18</v>
      </c>
      <c r="DV60" s="144">
        <f t="shared" si="29"/>
        <v>3</v>
      </c>
      <c r="DW60" s="30">
        <v>3</v>
      </c>
      <c r="DX60" s="30">
        <v>3</v>
      </c>
      <c r="DY60" s="30">
        <v>3</v>
      </c>
      <c r="DZ60" s="30">
        <v>3</v>
      </c>
      <c r="EA60" s="30">
        <v>3</v>
      </c>
      <c r="EB60" s="30">
        <v>3</v>
      </c>
      <c r="EC60" s="17">
        <f t="shared" si="30"/>
        <v>18</v>
      </c>
      <c r="ED60" s="144">
        <f t="shared" si="31"/>
        <v>3</v>
      </c>
      <c r="EE60" s="30">
        <v>3</v>
      </c>
      <c r="EF60" s="30">
        <v>3</v>
      </c>
      <c r="EG60" s="30">
        <v>3</v>
      </c>
      <c r="EH60" s="30">
        <v>3</v>
      </c>
      <c r="EI60" s="30">
        <v>3</v>
      </c>
      <c r="EJ60" s="30">
        <v>3</v>
      </c>
      <c r="EK60" s="15">
        <f t="shared" si="45"/>
        <v>18</v>
      </c>
      <c r="EL60" s="148">
        <f t="shared" si="32"/>
        <v>3</v>
      </c>
      <c r="EM60" s="30">
        <v>3</v>
      </c>
      <c r="EN60" s="30">
        <v>3</v>
      </c>
      <c r="EO60" s="30">
        <v>3</v>
      </c>
      <c r="EP60" s="30">
        <v>3</v>
      </c>
      <c r="EQ60" s="30">
        <v>3</v>
      </c>
      <c r="ER60" s="17">
        <f t="shared" si="33"/>
        <v>15</v>
      </c>
      <c r="ES60" s="144">
        <f t="shared" si="34"/>
        <v>3</v>
      </c>
      <c r="ET60" s="30">
        <v>3</v>
      </c>
      <c r="EU60" s="30">
        <v>3</v>
      </c>
      <c r="EV60" s="30">
        <v>3</v>
      </c>
      <c r="EW60" s="30">
        <v>3</v>
      </c>
      <c r="EX60" s="30">
        <v>3</v>
      </c>
      <c r="EY60" s="17">
        <f t="shared" si="35"/>
        <v>15</v>
      </c>
      <c r="EZ60" s="144">
        <f t="shared" si="36"/>
        <v>3</v>
      </c>
      <c r="FA60" s="30">
        <v>3</v>
      </c>
      <c r="FB60" s="30">
        <v>3</v>
      </c>
      <c r="FC60" s="30">
        <v>3</v>
      </c>
      <c r="FD60" s="30">
        <v>3</v>
      </c>
      <c r="FE60" s="30">
        <v>3</v>
      </c>
      <c r="FF60" s="30">
        <v>3</v>
      </c>
      <c r="FG60" s="17">
        <f t="shared" si="37"/>
        <v>18</v>
      </c>
      <c r="FH60" s="153">
        <f t="shared" si="38"/>
        <v>3</v>
      </c>
      <c r="FI60" s="30">
        <v>3</v>
      </c>
      <c r="FJ60" s="30">
        <v>3</v>
      </c>
      <c r="FK60" s="30">
        <v>3</v>
      </c>
      <c r="FL60" s="30">
        <v>3</v>
      </c>
      <c r="FM60" s="30">
        <v>3</v>
      </c>
      <c r="FN60" s="17">
        <f>SUM(FI60:FM60)</f>
        <v>15</v>
      </c>
      <c r="FO60" s="144">
        <f t="shared" si="40"/>
        <v>3</v>
      </c>
      <c r="FP60" s="30">
        <v>2</v>
      </c>
      <c r="FQ60" s="30">
        <v>3</v>
      </c>
      <c r="FR60" s="30">
        <v>3</v>
      </c>
      <c r="FS60" s="30">
        <v>3</v>
      </c>
      <c r="FT60" s="30">
        <v>3</v>
      </c>
      <c r="FU60" s="30">
        <v>3</v>
      </c>
      <c r="FV60" s="17">
        <f t="shared" si="41"/>
        <v>17</v>
      </c>
      <c r="FW60" s="144">
        <f t="shared" si="42"/>
        <v>2.8333333333333335</v>
      </c>
      <c r="FX60" s="30">
        <v>3</v>
      </c>
      <c r="FY60" s="30">
        <v>2</v>
      </c>
      <c r="FZ60" s="30">
        <v>3</v>
      </c>
      <c r="GA60" s="30">
        <v>3</v>
      </c>
      <c r="GB60" s="30">
        <v>3</v>
      </c>
      <c r="GC60" s="30">
        <v>3</v>
      </c>
      <c r="GD60" s="17">
        <f t="shared" si="43"/>
        <v>17</v>
      </c>
      <c r="GE60" s="144">
        <f t="shared" si="44"/>
        <v>2.8333333333333335</v>
      </c>
      <c r="GF60" s="30" t="s">
        <v>587</v>
      </c>
      <c r="GG60" s="30" t="s">
        <v>588</v>
      </c>
      <c r="GH60" s="30" t="s">
        <v>589</v>
      </c>
      <c r="GI60" s="30" t="s">
        <v>590</v>
      </c>
      <c r="GJ60" s="30" t="s">
        <v>583</v>
      </c>
      <c r="GK60" s="30" t="s">
        <v>573</v>
      </c>
      <c r="GL60" s="30" t="s">
        <v>591</v>
      </c>
      <c r="GM60" s="30" t="s">
        <v>592</v>
      </c>
    </row>
    <row r="61" spans="1:195" ht="15.75" customHeight="1" x14ac:dyDescent="0.35">
      <c r="A61" s="29">
        <v>59</v>
      </c>
      <c r="B61" s="30" t="s">
        <v>593</v>
      </c>
      <c r="C61" s="31" t="s">
        <v>594</v>
      </c>
      <c r="D61" s="30" t="s">
        <v>146</v>
      </c>
      <c r="E61" s="30" t="s">
        <v>595</v>
      </c>
      <c r="F61" s="30">
        <v>38</v>
      </c>
      <c r="G61" s="30">
        <v>3</v>
      </c>
      <c r="H61" s="30" t="s">
        <v>157</v>
      </c>
      <c r="I61" s="30" t="s">
        <v>172</v>
      </c>
      <c r="J61" s="118">
        <v>3000000</v>
      </c>
      <c r="K61" s="32">
        <v>2900000</v>
      </c>
      <c r="L61" s="30" t="s">
        <v>201</v>
      </c>
      <c r="M61" s="30" t="s">
        <v>147</v>
      </c>
      <c r="N61" s="30">
        <v>600</v>
      </c>
      <c r="O61" s="30" t="s">
        <v>596</v>
      </c>
      <c r="P61" s="30" t="s">
        <v>597</v>
      </c>
      <c r="Q61" s="30"/>
      <c r="R61" s="30">
        <v>3</v>
      </c>
      <c r="S61" s="30">
        <v>3</v>
      </c>
      <c r="T61" s="30">
        <v>3</v>
      </c>
      <c r="U61" s="30">
        <v>3</v>
      </c>
      <c r="V61" s="30">
        <v>4</v>
      </c>
      <c r="W61" s="30">
        <v>4</v>
      </c>
      <c r="X61" s="30">
        <v>4</v>
      </c>
      <c r="Y61" s="30">
        <v>4</v>
      </c>
      <c r="Z61" s="30">
        <v>3</v>
      </c>
      <c r="AA61" s="30">
        <v>3</v>
      </c>
      <c r="AB61" s="17">
        <f t="shared" si="2"/>
        <v>34</v>
      </c>
      <c r="AC61" s="154">
        <f t="shared" si="3"/>
        <v>3.4</v>
      </c>
      <c r="AD61" s="30">
        <v>3</v>
      </c>
      <c r="AE61" s="30">
        <v>4</v>
      </c>
      <c r="AF61" s="30">
        <v>3</v>
      </c>
      <c r="AG61" s="30">
        <v>3</v>
      </c>
      <c r="AH61" s="30">
        <v>3</v>
      </c>
      <c r="AI61" s="30">
        <v>4</v>
      </c>
      <c r="AJ61" s="30">
        <v>3</v>
      </c>
      <c r="AK61" s="30">
        <v>3</v>
      </c>
      <c r="AL61" s="30">
        <v>3</v>
      </c>
      <c r="AM61" s="15">
        <f t="shared" si="4"/>
        <v>29</v>
      </c>
      <c r="AN61" s="170">
        <f t="shared" si="5"/>
        <v>3.2222222222222223</v>
      </c>
      <c r="AO61" s="30">
        <v>3</v>
      </c>
      <c r="AP61" s="30">
        <v>3</v>
      </c>
      <c r="AQ61" s="30">
        <v>3</v>
      </c>
      <c r="AR61" s="30">
        <v>3</v>
      </c>
      <c r="AS61" s="30">
        <v>4</v>
      </c>
      <c r="AT61" s="30">
        <v>3</v>
      </c>
      <c r="AU61" s="30">
        <v>3</v>
      </c>
      <c r="AV61" s="30">
        <v>3</v>
      </c>
      <c r="AW61" s="30">
        <v>3</v>
      </c>
      <c r="AX61" s="30">
        <v>3</v>
      </c>
      <c r="AY61" s="17">
        <f t="shared" si="6"/>
        <v>31</v>
      </c>
      <c r="AZ61" s="144">
        <f t="shared" si="7"/>
        <v>3.1</v>
      </c>
      <c r="BA61" s="30">
        <v>3</v>
      </c>
      <c r="BB61" s="30">
        <v>3</v>
      </c>
      <c r="BC61" s="30">
        <v>3</v>
      </c>
      <c r="BD61" s="30">
        <v>3</v>
      </c>
      <c r="BE61" s="30">
        <v>3</v>
      </c>
      <c r="BF61" s="30">
        <v>3</v>
      </c>
      <c r="BG61" s="30">
        <v>3</v>
      </c>
      <c r="BH61" s="30">
        <v>3</v>
      </c>
      <c r="BI61" s="30">
        <v>3</v>
      </c>
      <c r="BJ61" s="17">
        <f t="shared" si="8"/>
        <v>27</v>
      </c>
      <c r="BK61" s="144">
        <f t="shared" si="9"/>
        <v>3</v>
      </c>
      <c r="BL61" s="30">
        <v>3</v>
      </c>
      <c r="BM61" s="30">
        <v>3</v>
      </c>
      <c r="BN61" s="30">
        <v>3</v>
      </c>
      <c r="BO61" s="17">
        <f t="shared" si="10"/>
        <v>9</v>
      </c>
      <c r="BP61" s="153">
        <f t="shared" si="11"/>
        <v>3</v>
      </c>
      <c r="BQ61" s="30">
        <v>3</v>
      </c>
      <c r="BR61" s="30">
        <v>3</v>
      </c>
      <c r="BS61" s="30">
        <v>3</v>
      </c>
      <c r="BT61" s="116">
        <f t="shared" si="12"/>
        <v>9</v>
      </c>
      <c r="BU61" s="144">
        <f t="shared" si="13"/>
        <v>3</v>
      </c>
      <c r="BV61" s="30">
        <v>3</v>
      </c>
      <c r="BW61" s="30">
        <v>3</v>
      </c>
      <c r="BX61" s="17">
        <f t="shared" si="0"/>
        <v>6</v>
      </c>
      <c r="BY61" s="169">
        <f t="shared" si="14"/>
        <v>3</v>
      </c>
      <c r="BZ61" s="30">
        <v>3</v>
      </c>
      <c r="CA61" s="30">
        <v>3</v>
      </c>
      <c r="CB61" s="17">
        <f t="shared" si="15"/>
        <v>6</v>
      </c>
      <c r="CC61" s="144">
        <f t="shared" si="16"/>
        <v>3</v>
      </c>
      <c r="CD61" s="30">
        <v>3</v>
      </c>
      <c r="CE61" s="30">
        <v>3</v>
      </c>
      <c r="CF61" s="17">
        <f t="shared" si="17"/>
        <v>6</v>
      </c>
      <c r="CG61" s="144">
        <f t="shared" si="46"/>
        <v>3</v>
      </c>
      <c r="CH61" s="30">
        <v>3</v>
      </c>
      <c r="CI61" s="30">
        <v>3</v>
      </c>
      <c r="CJ61" s="17">
        <f t="shared" si="19"/>
        <v>6</v>
      </c>
      <c r="CK61" s="144">
        <f t="shared" si="20"/>
        <v>3</v>
      </c>
      <c r="CL61" s="30">
        <v>3</v>
      </c>
      <c r="CM61" s="30">
        <v>3</v>
      </c>
      <c r="CN61" s="17">
        <f t="shared" si="21"/>
        <v>6</v>
      </c>
      <c r="CO61" s="153">
        <f t="shared" si="22"/>
        <v>3</v>
      </c>
      <c r="CP61" s="30">
        <v>3</v>
      </c>
      <c r="CQ61" s="30">
        <v>3</v>
      </c>
      <c r="CR61" s="30">
        <v>3</v>
      </c>
      <c r="CS61" s="17">
        <f t="shared" si="23"/>
        <v>9</v>
      </c>
      <c r="CT61" s="144">
        <f t="shared" si="24"/>
        <v>3</v>
      </c>
      <c r="CU61" s="30">
        <v>3</v>
      </c>
      <c r="CV61" s="30">
        <v>3</v>
      </c>
      <c r="CW61" s="30">
        <v>3</v>
      </c>
      <c r="CX61" s="30">
        <v>3</v>
      </c>
      <c r="CY61" s="30">
        <v>3</v>
      </c>
      <c r="CZ61" s="30">
        <v>3</v>
      </c>
      <c r="DA61" s="30">
        <v>3</v>
      </c>
      <c r="DB61" s="30">
        <v>3</v>
      </c>
      <c r="DC61" s="17">
        <f t="shared" si="25"/>
        <v>24</v>
      </c>
      <c r="DD61" s="144">
        <f t="shared" si="1"/>
        <v>3</v>
      </c>
      <c r="DE61" s="30">
        <v>3</v>
      </c>
      <c r="DF61" s="30">
        <v>3</v>
      </c>
      <c r="DG61" s="30">
        <v>3</v>
      </c>
      <c r="DH61" s="30">
        <v>3</v>
      </c>
      <c r="DI61" s="30">
        <v>3</v>
      </c>
      <c r="DJ61" s="30">
        <v>3</v>
      </c>
      <c r="DK61" s="30">
        <v>3</v>
      </c>
      <c r="DL61" s="30">
        <v>3</v>
      </c>
      <c r="DM61" s="17">
        <f t="shared" si="26"/>
        <v>24</v>
      </c>
      <c r="DN61" s="144">
        <f t="shared" si="27"/>
        <v>3</v>
      </c>
      <c r="DO61" s="30">
        <v>3</v>
      </c>
      <c r="DP61" s="30">
        <v>3</v>
      </c>
      <c r="DQ61" s="30">
        <v>3</v>
      </c>
      <c r="DR61" s="30">
        <v>3</v>
      </c>
      <c r="DS61" s="30">
        <v>3</v>
      </c>
      <c r="DT61" s="30">
        <v>3</v>
      </c>
      <c r="DU61" s="17">
        <f t="shared" si="28"/>
        <v>18</v>
      </c>
      <c r="DV61" s="144">
        <f t="shared" si="29"/>
        <v>3</v>
      </c>
      <c r="DW61" s="30">
        <v>3</v>
      </c>
      <c r="DX61" s="30">
        <v>3</v>
      </c>
      <c r="DY61" s="30">
        <v>3</v>
      </c>
      <c r="DZ61" s="30">
        <v>3</v>
      </c>
      <c r="EA61" s="30">
        <v>3</v>
      </c>
      <c r="EB61" s="30">
        <v>3</v>
      </c>
      <c r="EC61" s="17">
        <f t="shared" si="30"/>
        <v>18</v>
      </c>
      <c r="ED61" s="144">
        <f t="shared" si="31"/>
        <v>3</v>
      </c>
      <c r="EE61" s="30">
        <v>3</v>
      </c>
      <c r="EF61" s="30">
        <v>3</v>
      </c>
      <c r="EG61" s="30">
        <v>3</v>
      </c>
      <c r="EH61" s="30">
        <v>3</v>
      </c>
      <c r="EI61" s="30">
        <v>3</v>
      </c>
      <c r="EJ61" s="30">
        <v>3</v>
      </c>
      <c r="EK61" s="15">
        <f t="shared" si="45"/>
        <v>18</v>
      </c>
      <c r="EL61" s="148">
        <f t="shared" si="32"/>
        <v>3</v>
      </c>
      <c r="EM61" s="30">
        <v>3</v>
      </c>
      <c r="EN61" s="30">
        <v>3</v>
      </c>
      <c r="EO61" s="30">
        <v>3</v>
      </c>
      <c r="EP61" s="30">
        <v>3</v>
      </c>
      <c r="EQ61" s="30">
        <v>3</v>
      </c>
      <c r="ER61" s="17">
        <f t="shared" si="33"/>
        <v>15</v>
      </c>
      <c r="ES61" s="144">
        <f t="shared" si="34"/>
        <v>3</v>
      </c>
      <c r="ET61" s="30">
        <v>3</v>
      </c>
      <c r="EU61" s="30">
        <v>3</v>
      </c>
      <c r="EV61" s="30">
        <v>3</v>
      </c>
      <c r="EW61" s="30">
        <v>3</v>
      </c>
      <c r="EX61" s="30">
        <v>3</v>
      </c>
      <c r="EY61" s="17">
        <f t="shared" si="35"/>
        <v>15</v>
      </c>
      <c r="EZ61" s="144">
        <f t="shared" si="36"/>
        <v>3</v>
      </c>
      <c r="FA61" s="30">
        <v>3</v>
      </c>
      <c r="FB61" s="30">
        <v>3</v>
      </c>
      <c r="FC61" s="30">
        <v>3</v>
      </c>
      <c r="FD61" s="30">
        <v>3</v>
      </c>
      <c r="FE61" s="30">
        <v>3</v>
      </c>
      <c r="FF61" s="30">
        <v>3</v>
      </c>
      <c r="FG61" s="17">
        <f t="shared" si="37"/>
        <v>18</v>
      </c>
      <c r="FH61" s="153">
        <f t="shared" si="38"/>
        <v>3</v>
      </c>
      <c r="FI61" s="30">
        <v>3</v>
      </c>
      <c r="FJ61" s="30">
        <v>3</v>
      </c>
      <c r="FK61" s="30">
        <v>3</v>
      </c>
      <c r="FL61" s="30">
        <v>3</v>
      </c>
      <c r="FM61" s="30">
        <v>3</v>
      </c>
      <c r="FN61" s="17">
        <f t="shared" si="39"/>
        <v>15</v>
      </c>
      <c r="FO61" s="144">
        <f t="shared" si="40"/>
        <v>3</v>
      </c>
      <c r="FP61" s="30">
        <v>3</v>
      </c>
      <c r="FQ61" s="30">
        <v>3</v>
      </c>
      <c r="FR61" s="30">
        <v>3</v>
      </c>
      <c r="FS61" s="30">
        <v>3</v>
      </c>
      <c r="FT61" s="30">
        <v>3</v>
      </c>
      <c r="FU61" s="30">
        <v>3</v>
      </c>
      <c r="FV61" s="17">
        <f t="shared" si="41"/>
        <v>18</v>
      </c>
      <c r="FW61" s="144">
        <f t="shared" si="42"/>
        <v>3</v>
      </c>
      <c r="FX61" s="30">
        <v>3</v>
      </c>
      <c r="FY61" s="30">
        <v>3</v>
      </c>
      <c r="FZ61" s="30">
        <v>3</v>
      </c>
      <c r="GA61" s="30">
        <v>3</v>
      </c>
      <c r="GB61" s="30">
        <v>3</v>
      </c>
      <c r="GC61" s="30">
        <v>3</v>
      </c>
      <c r="GD61" s="17">
        <f t="shared" si="43"/>
        <v>18</v>
      </c>
      <c r="GE61" s="144">
        <f t="shared" si="44"/>
        <v>3</v>
      </c>
      <c r="GF61" s="30" t="s">
        <v>598</v>
      </c>
      <c r="GG61" s="30" t="s">
        <v>599</v>
      </c>
      <c r="GH61" s="30" t="s">
        <v>600</v>
      </c>
      <c r="GI61" s="30" t="s">
        <v>601</v>
      </c>
      <c r="GJ61" s="30" t="s">
        <v>602</v>
      </c>
      <c r="GK61" s="30" t="s">
        <v>603</v>
      </c>
      <c r="GL61" s="30" t="s">
        <v>604</v>
      </c>
      <c r="GM61" s="30" t="s">
        <v>605</v>
      </c>
    </row>
    <row r="62" spans="1:195" ht="15.75" customHeight="1" x14ac:dyDescent="0.35">
      <c r="A62" s="29">
        <v>60</v>
      </c>
      <c r="B62" s="30" t="s">
        <v>606</v>
      </c>
      <c r="C62" s="31" t="s">
        <v>607</v>
      </c>
      <c r="D62" s="30" t="s">
        <v>146</v>
      </c>
      <c r="E62" s="30" t="s">
        <v>608</v>
      </c>
      <c r="F62" s="30">
        <v>32</v>
      </c>
      <c r="G62" s="30">
        <v>4</v>
      </c>
      <c r="H62" s="30" t="s">
        <v>157</v>
      </c>
      <c r="I62" s="30" t="s">
        <v>172</v>
      </c>
      <c r="J62" s="118">
        <v>5000000</v>
      </c>
      <c r="K62" s="32">
        <v>5000000</v>
      </c>
      <c r="L62" s="30" t="s">
        <v>201</v>
      </c>
      <c r="M62" s="30" t="s">
        <v>147</v>
      </c>
      <c r="N62" s="30">
        <v>675</v>
      </c>
      <c r="O62" s="30" t="s">
        <v>519</v>
      </c>
      <c r="P62" s="30" t="s">
        <v>609</v>
      </c>
      <c r="Q62" s="30"/>
      <c r="R62" s="30">
        <v>3</v>
      </c>
      <c r="S62" s="30">
        <v>4</v>
      </c>
      <c r="T62" s="30">
        <v>4</v>
      </c>
      <c r="U62" s="30">
        <v>3</v>
      </c>
      <c r="V62" s="30">
        <v>4</v>
      </c>
      <c r="W62" s="30">
        <v>3</v>
      </c>
      <c r="X62" s="30">
        <v>3</v>
      </c>
      <c r="Y62" s="30">
        <v>4</v>
      </c>
      <c r="Z62" s="30">
        <v>3</v>
      </c>
      <c r="AA62" s="30">
        <v>3</v>
      </c>
      <c r="AB62" s="17">
        <f t="shared" si="2"/>
        <v>34</v>
      </c>
      <c r="AC62" s="154">
        <f t="shared" si="3"/>
        <v>3.4</v>
      </c>
      <c r="AD62" s="30">
        <v>3</v>
      </c>
      <c r="AE62" s="30">
        <v>4</v>
      </c>
      <c r="AF62" s="30">
        <v>3</v>
      </c>
      <c r="AG62" s="30">
        <v>3</v>
      </c>
      <c r="AH62" s="30">
        <v>4</v>
      </c>
      <c r="AI62" s="30">
        <v>3</v>
      </c>
      <c r="AJ62" s="30">
        <v>4</v>
      </c>
      <c r="AK62" s="30">
        <v>4</v>
      </c>
      <c r="AL62" s="30">
        <v>4</v>
      </c>
      <c r="AM62" s="15">
        <f t="shared" si="4"/>
        <v>32</v>
      </c>
      <c r="AN62" s="170">
        <f t="shared" si="5"/>
        <v>3.5555555555555554</v>
      </c>
      <c r="AO62" s="30">
        <v>4</v>
      </c>
      <c r="AP62" s="30">
        <v>3</v>
      </c>
      <c r="AQ62" s="30">
        <v>3</v>
      </c>
      <c r="AR62" s="30">
        <v>3</v>
      </c>
      <c r="AS62" s="30">
        <v>3</v>
      </c>
      <c r="AT62" s="30">
        <v>4</v>
      </c>
      <c r="AU62" s="30">
        <v>3</v>
      </c>
      <c r="AV62" s="30">
        <v>3</v>
      </c>
      <c r="AW62" s="30">
        <v>3</v>
      </c>
      <c r="AX62" s="30">
        <v>3</v>
      </c>
      <c r="AY62" s="17">
        <f t="shared" si="6"/>
        <v>32</v>
      </c>
      <c r="AZ62" s="144">
        <f t="shared" si="7"/>
        <v>3.2</v>
      </c>
      <c r="BA62" s="30">
        <v>4</v>
      </c>
      <c r="BB62" s="30">
        <v>3</v>
      </c>
      <c r="BC62" s="30">
        <v>3</v>
      </c>
      <c r="BD62" s="30">
        <v>3</v>
      </c>
      <c r="BE62" s="30">
        <v>3</v>
      </c>
      <c r="BF62" s="30">
        <v>3</v>
      </c>
      <c r="BG62" s="30">
        <v>3</v>
      </c>
      <c r="BH62" s="30">
        <v>4</v>
      </c>
      <c r="BI62" s="30">
        <v>4</v>
      </c>
      <c r="BJ62" s="17">
        <f>SUM(BA62:BI62)</f>
        <v>30</v>
      </c>
      <c r="BK62" s="144">
        <f t="shared" si="9"/>
        <v>3.3333333333333335</v>
      </c>
      <c r="BL62" s="30">
        <v>3</v>
      </c>
      <c r="BM62" s="30">
        <v>3</v>
      </c>
      <c r="BN62" s="30">
        <v>3</v>
      </c>
      <c r="BO62" s="17">
        <f t="shared" si="10"/>
        <v>9</v>
      </c>
      <c r="BP62" s="153">
        <f t="shared" si="11"/>
        <v>3</v>
      </c>
      <c r="BQ62" s="30">
        <v>2</v>
      </c>
      <c r="BR62" s="30">
        <v>3</v>
      </c>
      <c r="BS62" s="30">
        <v>3</v>
      </c>
      <c r="BT62" s="116">
        <f t="shared" si="12"/>
        <v>8</v>
      </c>
      <c r="BU62" s="144">
        <f t="shared" si="13"/>
        <v>2.6666666666666665</v>
      </c>
      <c r="BV62" s="30">
        <v>2</v>
      </c>
      <c r="BW62" s="30">
        <v>3</v>
      </c>
      <c r="BX62" s="17">
        <f t="shared" si="0"/>
        <v>5</v>
      </c>
      <c r="BY62" s="169">
        <f>BX62/2</f>
        <v>2.5</v>
      </c>
      <c r="BZ62" s="30">
        <v>3</v>
      </c>
      <c r="CA62" s="30">
        <v>3</v>
      </c>
      <c r="CB62" s="17">
        <f>SUM(BZ62:CA62)</f>
        <v>6</v>
      </c>
      <c r="CC62" s="144">
        <f t="shared" si="16"/>
        <v>3</v>
      </c>
      <c r="CD62" s="30">
        <v>2</v>
      </c>
      <c r="CE62" s="30">
        <v>3</v>
      </c>
      <c r="CF62" s="17">
        <f t="shared" si="17"/>
        <v>5</v>
      </c>
      <c r="CG62" s="144">
        <f t="shared" si="46"/>
        <v>2.5</v>
      </c>
      <c r="CH62" s="30">
        <v>2</v>
      </c>
      <c r="CI62" s="30">
        <v>2</v>
      </c>
      <c r="CJ62" s="17">
        <f t="shared" si="19"/>
        <v>4</v>
      </c>
      <c r="CK62" s="144">
        <f t="shared" si="20"/>
        <v>2</v>
      </c>
      <c r="CL62" s="30">
        <v>2</v>
      </c>
      <c r="CM62" s="30">
        <v>2</v>
      </c>
      <c r="CN62" s="17">
        <f t="shared" si="21"/>
        <v>4</v>
      </c>
      <c r="CO62" s="153">
        <f t="shared" si="22"/>
        <v>2</v>
      </c>
      <c r="CP62" s="30">
        <v>2</v>
      </c>
      <c r="CQ62" s="30">
        <v>2</v>
      </c>
      <c r="CR62" s="30">
        <v>3</v>
      </c>
      <c r="CS62" s="17">
        <f t="shared" si="23"/>
        <v>7</v>
      </c>
      <c r="CT62" s="144">
        <f t="shared" si="24"/>
        <v>2.3333333333333335</v>
      </c>
      <c r="CU62" s="30">
        <v>3</v>
      </c>
      <c r="CV62" s="30">
        <v>3</v>
      </c>
      <c r="CW62" s="30">
        <v>3</v>
      </c>
      <c r="CX62" s="30">
        <v>3</v>
      </c>
      <c r="CY62" s="30">
        <v>3</v>
      </c>
      <c r="CZ62" s="30">
        <v>3</v>
      </c>
      <c r="DA62" s="30">
        <v>3</v>
      </c>
      <c r="DB62" s="30">
        <v>3</v>
      </c>
      <c r="DC62" s="17">
        <f t="shared" si="25"/>
        <v>24</v>
      </c>
      <c r="DD62" s="144">
        <f t="shared" si="1"/>
        <v>3</v>
      </c>
      <c r="DE62" s="30">
        <v>3</v>
      </c>
      <c r="DF62" s="30">
        <v>3</v>
      </c>
      <c r="DG62" s="30">
        <v>3</v>
      </c>
      <c r="DH62" s="30">
        <v>3</v>
      </c>
      <c r="DI62" s="30">
        <v>2</v>
      </c>
      <c r="DJ62" s="30">
        <v>3</v>
      </c>
      <c r="DK62" s="30">
        <v>3</v>
      </c>
      <c r="DL62" s="30">
        <v>3</v>
      </c>
      <c r="DM62" s="17">
        <f t="shared" si="26"/>
        <v>23</v>
      </c>
      <c r="DN62" s="144">
        <f t="shared" si="27"/>
        <v>2.875</v>
      </c>
      <c r="DO62" s="30">
        <v>3</v>
      </c>
      <c r="DP62" s="30">
        <v>3</v>
      </c>
      <c r="DQ62" s="30">
        <v>3</v>
      </c>
      <c r="DR62" s="30">
        <v>3</v>
      </c>
      <c r="DS62" s="30">
        <v>3</v>
      </c>
      <c r="DT62" s="30">
        <v>3</v>
      </c>
      <c r="DU62" s="17">
        <f t="shared" si="28"/>
        <v>18</v>
      </c>
      <c r="DV62" s="144">
        <f t="shared" si="29"/>
        <v>3</v>
      </c>
      <c r="DW62" s="30">
        <v>3</v>
      </c>
      <c r="DX62" s="30">
        <v>3</v>
      </c>
      <c r="DY62" s="30">
        <v>3</v>
      </c>
      <c r="DZ62" s="30">
        <v>3</v>
      </c>
      <c r="EA62" s="30">
        <v>3</v>
      </c>
      <c r="EB62" s="30">
        <v>3</v>
      </c>
      <c r="EC62" s="17">
        <f t="shared" si="30"/>
        <v>18</v>
      </c>
      <c r="ED62" s="144">
        <f t="shared" si="31"/>
        <v>3</v>
      </c>
      <c r="EE62" s="30">
        <v>3</v>
      </c>
      <c r="EF62" s="30">
        <v>3</v>
      </c>
      <c r="EG62" s="30">
        <v>3</v>
      </c>
      <c r="EH62" s="30">
        <v>3</v>
      </c>
      <c r="EI62" s="30">
        <v>3</v>
      </c>
      <c r="EJ62" s="30">
        <v>3</v>
      </c>
      <c r="EK62" s="15">
        <f t="shared" si="45"/>
        <v>18</v>
      </c>
      <c r="EL62" s="148">
        <f t="shared" si="32"/>
        <v>3</v>
      </c>
      <c r="EM62" s="30">
        <v>3</v>
      </c>
      <c r="EN62" s="30">
        <v>3</v>
      </c>
      <c r="EO62" s="30">
        <v>3</v>
      </c>
      <c r="EP62" s="30">
        <v>3</v>
      </c>
      <c r="EQ62" s="30">
        <v>2</v>
      </c>
      <c r="ER62" s="17">
        <f t="shared" si="33"/>
        <v>14</v>
      </c>
      <c r="ES62" s="144">
        <f t="shared" si="34"/>
        <v>2.8</v>
      </c>
      <c r="ET62" s="30">
        <v>3</v>
      </c>
      <c r="EU62" s="30">
        <v>2</v>
      </c>
      <c r="EV62" s="30">
        <v>3</v>
      </c>
      <c r="EW62" s="30">
        <v>2</v>
      </c>
      <c r="EX62" s="30">
        <v>3</v>
      </c>
      <c r="EY62" s="17">
        <f t="shared" si="35"/>
        <v>13</v>
      </c>
      <c r="EZ62" s="144">
        <f t="shared" si="36"/>
        <v>2.6</v>
      </c>
      <c r="FA62" s="30">
        <v>3</v>
      </c>
      <c r="FB62" s="30">
        <v>3</v>
      </c>
      <c r="FC62" s="30">
        <v>3</v>
      </c>
      <c r="FD62" s="30">
        <v>3</v>
      </c>
      <c r="FE62" s="30">
        <v>3</v>
      </c>
      <c r="FF62" s="30">
        <v>3</v>
      </c>
      <c r="FG62" s="17">
        <f t="shared" si="37"/>
        <v>18</v>
      </c>
      <c r="FH62" s="153">
        <f>FG62/6</f>
        <v>3</v>
      </c>
      <c r="FI62" s="30">
        <v>3</v>
      </c>
      <c r="FJ62" s="30">
        <v>3</v>
      </c>
      <c r="FK62" s="30">
        <v>3</v>
      </c>
      <c r="FL62" s="30">
        <v>3</v>
      </c>
      <c r="FM62" s="30">
        <v>3</v>
      </c>
      <c r="FN62" s="17">
        <f t="shared" si="39"/>
        <v>15</v>
      </c>
      <c r="FO62" s="144">
        <f t="shared" si="40"/>
        <v>3</v>
      </c>
      <c r="FP62" s="30">
        <v>2</v>
      </c>
      <c r="FQ62" s="30">
        <v>3</v>
      </c>
      <c r="FR62" s="30">
        <v>3</v>
      </c>
      <c r="FS62" s="30">
        <v>3</v>
      </c>
      <c r="FT62" s="30">
        <v>3</v>
      </c>
      <c r="FU62" s="30">
        <v>3</v>
      </c>
      <c r="FV62" s="17">
        <f t="shared" si="41"/>
        <v>17</v>
      </c>
      <c r="FW62" s="144">
        <f t="shared" si="42"/>
        <v>2.8333333333333335</v>
      </c>
      <c r="FX62" s="30">
        <v>3</v>
      </c>
      <c r="FY62" s="30">
        <v>2</v>
      </c>
      <c r="FZ62" s="30">
        <v>3</v>
      </c>
      <c r="GA62" s="30">
        <v>3</v>
      </c>
      <c r="GB62" s="30">
        <v>3</v>
      </c>
      <c r="GC62" s="30">
        <v>3</v>
      </c>
      <c r="GD62" s="17">
        <f t="shared" si="43"/>
        <v>17</v>
      </c>
      <c r="GE62" s="144">
        <f t="shared" si="44"/>
        <v>2.8333333333333335</v>
      </c>
      <c r="GF62" s="30" t="s">
        <v>610</v>
      </c>
      <c r="GG62" s="30" t="s">
        <v>611</v>
      </c>
      <c r="GH62" s="30" t="s">
        <v>612</v>
      </c>
      <c r="GI62" s="30" t="s">
        <v>613</v>
      </c>
      <c r="GJ62" s="30" t="s">
        <v>614</v>
      </c>
      <c r="GK62" s="30" t="s">
        <v>603</v>
      </c>
      <c r="GL62" s="30" t="s">
        <v>615</v>
      </c>
      <c r="GM62" s="30" t="s">
        <v>616</v>
      </c>
    </row>
    <row r="63" spans="1:195" ht="15.75" customHeight="1" x14ac:dyDescent="0.35">
      <c r="A63" s="29">
        <v>61</v>
      </c>
      <c r="B63" s="30" t="s">
        <v>617</v>
      </c>
      <c r="C63" s="31" t="s">
        <v>618</v>
      </c>
      <c r="D63" s="30" t="s">
        <v>146</v>
      </c>
      <c r="E63" s="30" t="s">
        <v>619</v>
      </c>
      <c r="F63" s="30">
        <v>47</v>
      </c>
      <c r="G63" s="30">
        <v>4</v>
      </c>
      <c r="H63" s="30" t="s">
        <v>157</v>
      </c>
      <c r="I63" s="30" t="s">
        <v>518</v>
      </c>
      <c r="J63" s="118">
        <v>2000000</v>
      </c>
      <c r="K63" s="32">
        <v>1000000</v>
      </c>
      <c r="L63" s="30" t="s">
        <v>318</v>
      </c>
      <c r="M63" s="30" t="s">
        <v>147</v>
      </c>
      <c r="N63" s="30">
        <v>150</v>
      </c>
      <c r="O63" s="30" t="s">
        <v>519</v>
      </c>
      <c r="P63" s="30" t="s">
        <v>531</v>
      </c>
      <c r="Q63" s="30" t="s">
        <v>620</v>
      </c>
      <c r="R63" s="30">
        <v>3</v>
      </c>
      <c r="S63" s="30">
        <v>4</v>
      </c>
      <c r="T63" s="30">
        <v>3</v>
      </c>
      <c r="U63" s="30">
        <v>3</v>
      </c>
      <c r="V63" s="30">
        <v>3</v>
      </c>
      <c r="W63" s="30">
        <v>4</v>
      </c>
      <c r="X63" s="30">
        <v>4</v>
      </c>
      <c r="Y63" s="30">
        <v>4</v>
      </c>
      <c r="Z63" s="30">
        <v>4</v>
      </c>
      <c r="AA63" s="30">
        <v>4</v>
      </c>
      <c r="AB63" s="17">
        <f t="shared" si="2"/>
        <v>36</v>
      </c>
      <c r="AC63" s="154">
        <f t="shared" si="3"/>
        <v>3.6</v>
      </c>
      <c r="AD63" s="30">
        <v>3</v>
      </c>
      <c r="AE63" s="30">
        <v>3</v>
      </c>
      <c r="AF63" s="30">
        <v>3</v>
      </c>
      <c r="AG63" s="30">
        <v>4</v>
      </c>
      <c r="AH63" s="30">
        <v>3</v>
      </c>
      <c r="AI63" s="30">
        <v>3</v>
      </c>
      <c r="AJ63" s="30">
        <v>4</v>
      </c>
      <c r="AK63" s="30">
        <v>3</v>
      </c>
      <c r="AL63" s="30">
        <v>4</v>
      </c>
      <c r="AM63" s="15">
        <f t="shared" si="4"/>
        <v>30</v>
      </c>
      <c r="AN63" s="170">
        <f t="shared" si="5"/>
        <v>3.3333333333333335</v>
      </c>
      <c r="AO63" s="30">
        <v>3</v>
      </c>
      <c r="AP63" s="30">
        <v>3</v>
      </c>
      <c r="AQ63" s="30">
        <v>3</v>
      </c>
      <c r="AR63" s="30">
        <v>4</v>
      </c>
      <c r="AS63" s="30">
        <v>3</v>
      </c>
      <c r="AT63" s="30">
        <v>3</v>
      </c>
      <c r="AU63" s="30">
        <v>3</v>
      </c>
      <c r="AV63" s="30">
        <v>3</v>
      </c>
      <c r="AW63" s="30">
        <v>4</v>
      </c>
      <c r="AX63" s="30">
        <v>3</v>
      </c>
      <c r="AY63" s="17">
        <f t="shared" si="6"/>
        <v>32</v>
      </c>
      <c r="AZ63" s="144">
        <f t="shared" si="7"/>
        <v>3.2</v>
      </c>
      <c r="BA63" s="30">
        <v>3</v>
      </c>
      <c r="BB63" s="30">
        <v>3</v>
      </c>
      <c r="BC63" s="30">
        <v>3</v>
      </c>
      <c r="BD63" s="30">
        <v>3</v>
      </c>
      <c r="BE63" s="30">
        <v>3</v>
      </c>
      <c r="BF63" s="30">
        <v>3</v>
      </c>
      <c r="BG63" s="30">
        <v>3</v>
      </c>
      <c r="BH63" s="30">
        <v>3</v>
      </c>
      <c r="BI63" s="30">
        <v>3</v>
      </c>
      <c r="BJ63" s="17">
        <f t="shared" si="8"/>
        <v>27</v>
      </c>
      <c r="BK63" s="144">
        <f t="shared" si="9"/>
        <v>3</v>
      </c>
      <c r="BL63" s="30">
        <v>3</v>
      </c>
      <c r="BM63" s="30">
        <v>4</v>
      </c>
      <c r="BN63" s="30">
        <v>4</v>
      </c>
      <c r="BO63" s="17">
        <f t="shared" si="10"/>
        <v>11</v>
      </c>
      <c r="BP63" s="153">
        <f t="shared" si="11"/>
        <v>3.6666666666666665</v>
      </c>
      <c r="BQ63" s="30">
        <v>3</v>
      </c>
      <c r="BR63" s="30">
        <v>4</v>
      </c>
      <c r="BS63" s="30">
        <v>4</v>
      </c>
      <c r="BT63" s="116">
        <f t="shared" si="12"/>
        <v>11</v>
      </c>
      <c r="BU63" s="144">
        <f t="shared" si="13"/>
        <v>3.6666666666666665</v>
      </c>
      <c r="BV63" s="30">
        <v>3</v>
      </c>
      <c r="BW63" s="30">
        <v>3</v>
      </c>
      <c r="BX63" s="17">
        <f t="shared" si="0"/>
        <v>6</v>
      </c>
      <c r="BY63" s="169">
        <f t="shared" si="14"/>
        <v>3</v>
      </c>
      <c r="BZ63" s="30">
        <v>3</v>
      </c>
      <c r="CA63" s="30">
        <v>3</v>
      </c>
      <c r="CB63" s="17">
        <f t="shared" si="15"/>
        <v>6</v>
      </c>
      <c r="CC63" s="144">
        <f t="shared" si="16"/>
        <v>3</v>
      </c>
      <c r="CD63" s="30">
        <v>3</v>
      </c>
      <c r="CE63" s="30">
        <v>3</v>
      </c>
      <c r="CF63" s="17">
        <f t="shared" si="17"/>
        <v>6</v>
      </c>
      <c r="CG63" s="144">
        <f t="shared" si="46"/>
        <v>3</v>
      </c>
      <c r="CH63" s="30">
        <v>3</v>
      </c>
      <c r="CI63" s="30">
        <v>3</v>
      </c>
      <c r="CJ63" s="17">
        <f t="shared" si="19"/>
        <v>6</v>
      </c>
      <c r="CK63" s="144">
        <f t="shared" si="20"/>
        <v>3</v>
      </c>
      <c r="CL63" s="30">
        <v>3</v>
      </c>
      <c r="CM63" s="30">
        <v>3</v>
      </c>
      <c r="CN63" s="17">
        <f t="shared" si="21"/>
        <v>6</v>
      </c>
      <c r="CO63" s="153">
        <f t="shared" si="22"/>
        <v>3</v>
      </c>
      <c r="CP63" s="30">
        <v>3</v>
      </c>
      <c r="CQ63" s="30">
        <v>2</v>
      </c>
      <c r="CR63" s="30">
        <v>2</v>
      </c>
      <c r="CS63" s="17">
        <f t="shared" si="23"/>
        <v>7</v>
      </c>
      <c r="CT63" s="144">
        <f t="shared" si="24"/>
        <v>2.3333333333333335</v>
      </c>
      <c r="CU63" s="30">
        <v>3</v>
      </c>
      <c r="CV63" s="30">
        <v>3</v>
      </c>
      <c r="CW63" s="30">
        <v>3</v>
      </c>
      <c r="CX63" s="30">
        <v>3</v>
      </c>
      <c r="CY63" s="30">
        <v>3</v>
      </c>
      <c r="CZ63" s="30">
        <v>3</v>
      </c>
      <c r="DA63" s="30">
        <v>3</v>
      </c>
      <c r="DB63" s="30">
        <v>3</v>
      </c>
      <c r="DC63" s="17">
        <f t="shared" si="25"/>
        <v>24</v>
      </c>
      <c r="DD63" s="144">
        <f t="shared" ref="DD63:DD94" si="47">DC63/8</f>
        <v>3</v>
      </c>
      <c r="DE63" s="30">
        <v>3</v>
      </c>
      <c r="DF63" s="30">
        <v>3</v>
      </c>
      <c r="DG63" s="30">
        <v>3</v>
      </c>
      <c r="DH63" s="30">
        <v>3</v>
      </c>
      <c r="DI63" s="30">
        <v>3</v>
      </c>
      <c r="DJ63" s="30">
        <v>3</v>
      </c>
      <c r="DK63" s="30">
        <v>3</v>
      </c>
      <c r="DL63" s="30">
        <v>3</v>
      </c>
      <c r="DM63" s="17">
        <f t="shared" si="26"/>
        <v>24</v>
      </c>
      <c r="DN63" s="144">
        <f t="shared" si="27"/>
        <v>3</v>
      </c>
      <c r="DO63" s="30">
        <v>4</v>
      </c>
      <c r="DP63" s="30">
        <v>2</v>
      </c>
      <c r="DQ63" s="30">
        <v>3</v>
      </c>
      <c r="DR63" s="30">
        <v>2</v>
      </c>
      <c r="DS63" s="30">
        <v>3</v>
      </c>
      <c r="DT63" s="30">
        <v>3</v>
      </c>
      <c r="DU63" s="17">
        <f t="shared" si="28"/>
        <v>17</v>
      </c>
      <c r="DV63" s="144">
        <f t="shared" si="29"/>
        <v>2.8333333333333335</v>
      </c>
      <c r="DW63" s="30">
        <v>2</v>
      </c>
      <c r="DX63" s="30">
        <v>3</v>
      </c>
      <c r="DY63" s="30">
        <v>3</v>
      </c>
      <c r="DZ63" s="30">
        <v>3</v>
      </c>
      <c r="EA63" s="30">
        <v>3</v>
      </c>
      <c r="EB63" s="30">
        <v>3</v>
      </c>
      <c r="EC63" s="17">
        <f t="shared" si="30"/>
        <v>17</v>
      </c>
      <c r="ED63" s="144">
        <f t="shared" si="31"/>
        <v>2.8333333333333335</v>
      </c>
      <c r="EE63" s="30">
        <v>3</v>
      </c>
      <c r="EF63" s="30">
        <v>3</v>
      </c>
      <c r="EG63" s="30">
        <v>3</v>
      </c>
      <c r="EH63" s="30">
        <v>2</v>
      </c>
      <c r="EI63" s="30">
        <v>3</v>
      </c>
      <c r="EJ63" s="30">
        <v>3</v>
      </c>
      <c r="EK63" s="15">
        <f t="shared" si="45"/>
        <v>17</v>
      </c>
      <c r="EL63" s="148">
        <f t="shared" si="32"/>
        <v>2.8333333333333335</v>
      </c>
      <c r="EM63" s="30">
        <v>3</v>
      </c>
      <c r="EN63" s="30">
        <v>3</v>
      </c>
      <c r="EO63" s="30">
        <v>3</v>
      </c>
      <c r="EP63" s="30">
        <v>3</v>
      </c>
      <c r="EQ63" s="30">
        <v>3</v>
      </c>
      <c r="ER63" s="17">
        <f t="shared" si="33"/>
        <v>15</v>
      </c>
      <c r="ES63" s="144">
        <f t="shared" si="34"/>
        <v>3</v>
      </c>
      <c r="ET63" s="30">
        <v>3</v>
      </c>
      <c r="EU63" s="30">
        <v>3</v>
      </c>
      <c r="EV63" s="30">
        <v>3</v>
      </c>
      <c r="EW63" s="30">
        <v>3</v>
      </c>
      <c r="EX63" s="30">
        <v>3</v>
      </c>
      <c r="EY63" s="17">
        <f t="shared" si="35"/>
        <v>15</v>
      </c>
      <c r="EZ63" s="144">
        <f t="shared" si="36"/>
        <v>3</v>
      </c>
      <c r="FA63" s="30">
        <v>3</v>
      </c>
      <c r="FB63" s="30">
        <v>3</v>
      </c>
      <c r="FC63" s="30">
        <v>3</v>
      </c>
      <c r="FD63" s="30">
        <v>3</v>
      </c>
      <c r="FE63" s="30">
        <v>3</v>
      </c>
      <c r="FF63" s="30">
        <v>3</v>
      </c>
      <c r="FG63" s="17">
        <f t="shared" si="37"/>
        <v>18</v>
      </c>
      <c r="FH63" s="153">
        <f t="shared" si="38"/>
        <v>3</v>
      </c>
      <c r="FI63" s="30">
        <v>3</v>
      </c>
      <c r="FJ63" s="30">
        <v>3</v>
      </c>
      <c r="FK63" s="30">
        <v>3</v>
      </c>
      <c r="FL63" s="30">
        <v>3</v>
      </c>
      <c r="FM63" s="30">
        <v>3</v>
      </c>
      <c r="FN63" s="17">
        <f t="shared" si="39"/>
        <v>15</v>
      </c>
      <c r="FO63" s="144">
        <f t="shared" si="40"/>
        <v>3</v>
      </c>
      <c r="FP63" s="30">
        <v>3</v>
      </c>
      <c r="FQ63" s="30">
        <v>3</v>
      </c>
      <c r="FR63" s="30">
        <v>2</v>
      </c>
      <c r="FS63" s="30">
        <v>3</v>
      </c>
      <c r="FT63" s="30">
        <v>2</v>
      </c>
      <c r="FU63" s="30">
        <v>3</v>
      </c>
      <c r="FV63" s="17">
        <f t="shared" si="41"/>
        <v>16</v>
      </c>
      <c r="FW63" s="144">
        <f t="shared" si="42"/>
        <v>2.6666666666666665</v>
      </c>
      <c r="FX63" s="30">
        <v>3</v>
      </c>
      <c r="FY63" s="30">
        <v>3</v>
      </c>
      <c r="FZ63" s="30">
        <v>3</v>
      </c>
      <c r="GA63" s="30">
        <v>3</v>
      </c>
      <c r="GB63" s="30">
        <v>3</v>
      </c>
      <c r="GC63" s="30">
        <v>3</v>
      </c>
      <c r="GD63" s="17">
        <f>SUM(FX63:GC63)</f>
        <v>18</v>
      </c>
      <c r="GE63" s="144">
        <f t="shared" si="44"/>
        <v>3</v>
      </c>
      <c r="GF63" s="30" t="s">
        <v>621</v>
      </c>
      <c r="GG63" s="30" t="s">
        <v>622</v>
      </c>
      <c r="GH63" s="30" t="s">
        <v>623</v>
      </c>
      <c r="GI63" s="30" t="s">
        <v>624</v>
      </c>
      <c r="GJ63" s="30" t="s">
        <v>625</v>
      </c>
      <c r="GK63" s="30" t="s">
        <v>626</v>
      </c>
      <c r="GL63" s="30" t="s">
        <v>627</v>
      </c>
      <c r="GM63" s="30" t="s">
        <v>628</v>
      </c>
    </row>
    <row r="64" spans="1:195" ht="15.75" customHeight="1" x14ac:dyDescent="0.35">
      <c r="A64" s="29">
        <v>62</v>
      </c>
      <c r="B64" s="30" t="s">
        <v>629</v>
      </c>
      <c r="C64" s="31" t="s">
        <v>630</v>
      </c>
      <c r="D64" s="30" t="s">
        <v>146</v>
      </c>
      <c r="E64" s="30" t="s">
        <v>619</v>
      </c>
      <c r="F64" s="30">
        <v>24</v>
      </c>
      <c r="G64" s="30">
        <v>2</v>
      </c>
      <c r="H64" s="30" t="s">
        <v>631</v>
      </c>
      <c r="I64" s="30" t="s">
        <v>172</v>
      </c>
      <c r="J64" s="118">
        <v>3000000</v>
      </c>
      <c r="K64" s="32">
        <v>2500000</v>
      </c>
      <c r="L64" s="30" t="s">
        <v>318</v>
      </c>
      <c r="M64" s="30" t="s">
        <v>147</v>
      </c>
      <c r="N64" s="30">
        <v>120</v>
      </c>
      <c r="O64" s="30" t="s">
        <v>241</v>
      </c>
      <c r="P64" s="30" t="s">
        <v>520</v>
      </c>
      <c r="Q64" s="30"/>
      <c r="R64" s="30">
        <v>3</v>
      </c>
      <c r="S64" s="30">
        <v>3</v>
      </c>
      <c r="T64" s="30">
        <v>4</v>
      </c>
      <c r="U64" s="30">
        <v>4</v>
      </c>
      <c r="V64" s="30">
        <v>3</v>
      </c>
      <c r="W64" s="30">
        <v>4</v>
      </c>
      <c r="X64" s="30">
        <v>3</v>
      </c>
      <c r="Y64" s="30">
        <v>3</v>
      </c>
      <c r="Z64" s="30">
        <v>4</v>
      </c>
      <c r="AA64" s="30">
        <v>3</v>
      </c>
      <c r="AB64" s="17">
        <f t="shared" si="2"/>
        <v>34</v>
      </c>
      <c r="AC64" s="154">
        <f t="shared" si="3"/>
        <v>3.4</v>
      </c>
      <c r="AD64" s="30">
        <v>3</v>
      </c>
      <c r="AE64" s="30">
        <v>3</v>
      </c>
      <c r="AF64" s="30">
        <v>3</v>
      </c>
      <c r="AG64" s="30">
        <v>3</v>
      </c>
      <c r="AH64" s="30">
        <v>3</v>
      </c>
      <c r="AI64" s="30">
        <v>3</v>
      </c>
      <c r="AJ64" s="30">
        <v>4</v>
      </c>
      <c r="AK64" s="30">
        <v>3</v>
      </c>
      <c r="AL64" s="30">
        <v>3</v>
      </c>
      <c r="AM64" s="15">
        <f t="shared" si="4"/>
        <v>28</v>
      </c>
      <c r="AN64" s="170">
        <f t="shared" si="5"/>
        <v>3.1111111111111112</v>
      </c>
      <c r="AO64" s="30">
        <v>4</v>
      </c>
      <c r="AP64" s="30">
        <v>3</v>
      </c>
      <c r="AQ64" s="30">
        <v>3</v>
      </c>
      <c r="AR64" s="30">
        <v>4</v>
      </c>
      <c r="AS64" s="30">
        <v>3</v>
      </c>
      <c r="AT64" s="30">
        <v>4</v>
      </c>
      <c r="AU64" s="30">
        <v>3</v>
      </c>
      <c r="AV64" s="30">
        <v>4</v>
      </c>
      <c r="AW64" s="30">
        <v>3</v>
      </c>
      <c r="AX64" s="30">
        <v>3</v>
      </c>
      <c r="AY64" s="17">
        <f t="shared" si="6"/>
        <v>34</v>
      </c>
      <c r="AZ64" s="144">
        <f t="shared" si="7"/>
        <v>3.4</v>
      </c>
      <c r="BA64" s="30">
        <v>3</v>
      </c>
      <c r="BB64" s="30">
        <v>4</v>
      </c>
      <c r="BC64" s="30">
        <v>3</v>
      </c>
      <c r="BD64" s="30">
        <v>4</v>
      </c>
      <c r="BE64" s="30">
        <v>3</v>
      </c>
      <c r="BF64" s="30">
        <v>4</v>
      </c>
      <c r="BG64" s="30">
        <v>3</v>
      </c>
      <c r="BH64" s="30">
        <v>3</v>
      </c>
      <c r="BI64" s="30">
        <v>3</v>
      </c>
      <c r="BJ64" s="17">
        <f t="shared" si="8"/>
        <v>30</v>
      </c>
      <c r="BK64" s="144">
        <f t="shared" si="9"/>
        <v>3.3333333333333335</v>
      </c>
      <c r="BL64" s="30">
        <v>3</v>
      </c>
      <c r="BM64" s="30">
        <v>4</v>
      </c>
      <c r="BN64" s="30">
        <v>3</v>
      </c>
      <c r="BO64" s="17">
        <f>SUM(BL64:BN64)</f>
        <v>10</v>
      </c>
      <c r="BP64" s="153">
        <f t="shared" si="11"/>
        <v>3.3333333333333335</v>
      </c>
      <c r="BQ64" s="30">
        <v>3</v>
      </c>
      <c r="BR64" s="30">
        <v>3</v>
      </c>
      <c r="BS64" s="30">
        <v>3</v>
      </c>
      <c r="BT64" s="116">
        <f t="shared" si="12"/>
        <v>9</v>
      </c>
      <c r="BU64" s="144">
        <f t="shared" si="13"/>
        <v>3</v>
      </c>
      <c r="BV64" s="30">
        <v>3</v>
      </c>
      <c r="BW64" s="30">
        <v>4</v>
      </c>
      <c r="BX64" s="17">
        <f t="shared" si="0"/>
        <v>7</v>
      </c>
      <c r="BY64" s="169">
        <f t="shared" si="14"/>
        <v>3.5</v>
      </c>
      <c r="BZ64" s="30">
        <v>3</v>
      </c>
      <c r="CA64" s="30">
        <v>3</v>
      </c>
      <c r="CB64" s="17">
        <f t="shared" si="15"/>
        <v>6</v>
      </c>
      <c r="CC64" s="144">
        <f>CB64/2</f>
        <v>3</v>
      </c>
      <c r="CD64" s="30">
        <v>3</v>
      </c>
      <c r="CE64" s="30">
        <v>3</v>
      </c>
      <c r="CF64" s="17">
        <f t="shared" si="17"/>
        <v>6</v>
      </c>
      <c r="CG64" s="144">
        <f t="shared" si="46"/>
        <v>3</v>
      </c>
      <c r="CH64" s="30">
        <v>3</v>
      </c>
      <c r="CI64" s="30">
        <v>3</v>
      </c>
      <c r="CJ64" s="17">
        <f t="shared" si="19"/>
        <v>6</v>
      </c>
      <c r="CK64" s="144">
        <f t="shared" si="20"/>
        <v>3</v>
      </c>
      <c r="CL64" s="30">
        <v>3</v>
      </c>
      <c r="CM64" s="30">
        <v>2</v>
      </c>
      <c r="CN64" s="17">
        <f>SUM(CL64:CM64)</f>
        <v>5</v>
      </c>
      <c r="CO64" s="153">
        <f t="shared" si="22"/>
        <v>2.5</v>
      </c>
      <c r="CP64" s="30">
        <v>3</v>
      </c>
      <c r="CQ64" s="30">
        <v>2</v>
      </c>
      <c r="CR64" s="30">
        <v>3</v>
      </c>
      <c r="CS64" s="17">
        <f t="shared" si="23"/>
        <v>8</v>
      </c>
      <c r="CT64" s="144">
        <f>CS64/3</f>
        <v>2.6666666666666665</v>
      </c>
      <c r="CU64" s="30">
        <v>3</v>
      </c>
      <c r="CV64" s="30">
        <v>4</v>
      </c>
      <c r="CW64" s="30">
        <v>3</v>
      </c>
      <c r="CX64" s="30">
        <v>3</v>
      </c>
      <c r="CY64" s="30">
        <v>3</v>
      </c>
      <c r="CZ64" s="30">
        <v>4</v>
      </c>
      <c r="DA64" s="30">
        <v>3</v>
      </c>
      <c r="DB64" s="30">
        <v>3</v>
      </c>
      <c r="DC64" s="17">
        <f t="shared" si="25"/>
        <v>26</v>
      </c>
      <c r="DD64" s="144">
        <f t="shared" si="47"/>
        <v>3.25</v>
      </c>
      <c r="DE64" s="30">
        <v>2</v>
      </c>
      <c r="DF64" s="30">
        <v>3</v>
      </c>
      <c r="DG64" s="30">
        <v>3</v>
      </c>
      <c r="DH64" s="30">
        <v>3</v>
      </c>
      <c r="DI64" s="30">
        <v>3</v>
      </c>
      <c r="DJ64" s="30">
        <v>3</v>
      </c>
      <c r="DK64" s="30">
        <v>3</v>
      </c>
      <c r="DL64" s="30">
        <v>3</v>
      </c>
      <c r="DM64" s="17">
        <f t="shared" si="26"/>
        <v>23</v>
      </c>
      <c r="DN64" s="144">
        <f t="shared" si="27"/>
        <v>2.875</v>
      </c>
      <c r="DO64" s="30">
        <v>1</v>
      </c>
      <c r="DP64" s="30">
        <v>4</v>
      </c>
      <c r="DQ64" s="30">
        <v>3</v>
      </c>
      <c r="DR64" s="30">
        <v>3</v>
      </c>
      <c r="DS64" s="30">
        <v>3</v>
      </c>
      <c r="DT64" s="30">
        <v>4</v>
      </c>
      <c r="DU64" s="17">
        <f t="shared" si="28"/>
        <v>18</v>
      </c>
      <c r="DV64" s="144">
        <f t="shared" si="29"/>
        <v>3</v>
      </c>
      <c r="DW64" s="30">
        <v>3</v>
      </c>
      <c r="DX64" s="30">
        <v>3</v>
      </c>
      <c r="DY64" s="30">
        <v>3</v>
      </c>
      <c r="DZ64" s="30">
        <v>3</v>
      </c>
      <c r="EA64" s="30">
        <v>3</v>
      </c>
      <c r="EB64" s="30">
        <v>4</v>
      </c>
      <c r="EC64" s="17">
        <f t="shared" si="30"/>
        <v>19</v>
      </c>
      <c r="ED64" s="144">
        <f t="shared" si="31"/>
        <v>3.1666666666666665</v>
      </c>
      <c r="EE64" s="30">
        <v>3</v>
      </c>
      <c r="EF64" s="30">
        <v>4</v>
      </c>
      <c r="EG64" s="30">
        <v>3</v>
      </c>
      <c r="EH64" s="30">
        <v>4</v>
      </c>
      <c r="EI64" s="30">
        <v>3</v>
      </c>
      <c r="EJ64" s="30">
        <v>4</v>
      </c>
      <c r="EK64" s="15">
        <f t="shared" si="45"/>
        <v>21</v>
      </c>
      <c r="EL64" s="148">
        <f>EK64/6</f>
        <v>3.5</v>
      </c>
      <c r="EM64" s="30">
        <v>3</v>
      </c>
      <c r="EN64" s="30">
        <v>3</v>
      </c>
      <c r="EO64" s="30">
        <v>3</v>
      </c>
      <c r="EP64" s="30">
        <v>3</v>
      </c>
      <c r="EQ64" s="30">
        <v>3</v>
      </c>
      <c r="ER64" s="17">
        <f t="shared" si="33"/>
        <v>15</v>
      </c>
      <c r="ES64" s="144">
        <f t="shared" si="34"/>
        <v>3</v>
      </c>
      <c r="ET64" s="30">
        <v>3</v>
      </c>
      <c r="EU64" s="30">
        <v>3</v>
      </c>
      <c r="EV64" s="30">
        <v>3</v>
      </c>
      <c r="EW64" s="30">
        <v>3</v>
      </c>
      <c r="EX64" s="30">
        <v>3</v>
      </c>
      <c r="EY64" s="17">
        <f t="shared" si="35"/>
        <v>15</v>
      </c>
      <c r="EZ64" s="144">
        <f t="shared" si="36"/>
        <v>3</v>
      </c>
      <c r="FA64" s="30">
        <v>3</v>
      </c>
      <c r="FB64" s="30">
        <v>3</v>
      </c>
      <c r="FC64" s="30">
        <v>3</v>
      </c>
      <c r="FD64" s="30">
        <v>3</v>
      </c>
      <c r="FE64" s="30">
        <v>3</v>
      </c>
      <c r="FF64" s="30">
        <v>3</v>
      </c>
      <c r="FG64" s="17">
        <f t="shared" si="37"/>
        <v>18</v>
      </c>
      <c r="FH64" s="153">
        <f t="shared" si="38"/>
        <v>3</v>
      </c>
      <c r="FI64" s="30">
        <v>3</v>
      </c>
      <c r="FJ64" s="30">
        <v>3</v>
      </c>
      <c r="FK64" s="30">
        <v>3</v>
      </c>
      <c r="FL64" s="30">
        <v>3</v>
      </c>
      <c r="FM64" s="30">
        <v>3</v>
      </c>
      <c r="FN64" s="17">
        <f t="shared" si="39"/>
        <v>15</v>
      </c>
      <c r="FO64" s="144">
        <f t="shared" si="40"/>
        <v>3</v>
      </c>
      <c r="FP64" s="30">
        <v>3</v>
      </c>
      <c r="FQ64" s="30">
        <v>3</v>
      </c>
      <c r="FR64" s="30">
        <v>3</v>
      </c>
      <c r="FS64" s="30">
        <v>3</v>
      </c>
      <c r="FT64" s="30">
        <v>3</v>
      </c>
      <c r="FU64" s="30">
        <v>3</v>
      </c>
      <c r="FV64" s="17">
        <f t="shared" si="41"/>
        <v>18</v>
      </c>
      <c r="FW64" s="144">
        <f t="shared" si="42"/>
        <v>3</v>
      </c>
      <c r="FX64" s="30">
        <v>3</v>
      </c>
      <c r="FY64" s="30">
        <v>3</v>
      </c>
      <c r="FZ64" s="30">
        <v>3</v>
      </c>
      <c r="GA64" s="30">
        <v>3</v>
      </c>
      <c r="GB64" s="30">
        <v>3</v>
      </c>
      <c r="GC64" s="30">
        <v>3</v>
      </c>
      <c r="GD64" s="17">
        <f t="shared" si="43"/>
        <v>18</v>
      </c>
      <c r="GE64" s="144">
        <f t="shared" si="44"/>
        <v>3</v>
      </c>
      <c r="GF64" s="30" t="s">
        <v>633</v>
      </c>
      <c r="GG64" s="30" t="s">
        <v>634</v>
      </c>
      <c r="GH64" s="30" t="s">
        <v>635</v>
      </c>
      <c r="GI64" s="30" t="s">
        <v>636</v>
      </c>
      <c r="GJ64" s="2" t="s">
        <v>637</v>
      </c>
      <c r="GK64" s="30" t="s">
        <v>638</v>
      </c>
      <c r="GL64" s="30" t="s">
        <v>639</v>
      </c>
      <c r="GM64" s="30" t="s">
        <v>640</v>
      </c>
    </row>
    <row r="65" spans="1:195" ht="15.75" customHeight="1" x14ac:dyDescent="0.35">
      <c r="A65" s="29">
        <v>63</v>
      </c>
      <c r="B65" s="30" t="s">
        <v>641</v>
      </c>
      <c r="C65" s="31" t="s">
        <v>642</v>
      </c>
      <c r="D65" s="30" t="s">
        <v>146</v>
      </c>
      <c r="E65" s="30" t="s">
        <v>543</v>
      </c>
      <c r="F65" s="30">
        <v>53</v>
      </c>
      <c r="G65" s="30">
        <v>7</v>
      </c>
      <c r="H65" s="30" t="s">
        <v>643</v>
      </c>
      <c r="I65" s="30" t="s">
        <v>172</v>
      </c>
      <c r="J65" s="118">
        <v>6000000</v>
      </c>
      <c r="K65" s="32">
        <v>5500000</v>
      </c>
      <c r="L65" s="30" t="s">
        <v>173</v>
      </c>
      <c r="M65" s="30" t="s">
        <v>147</v>
      </c>
      <c r="N65" s="30">
        <v>240</v>
      </c>
      <c r="O65" s="30" t="s">
        <v>644</v>
      </c>
      <c r="P65" s="30" t="s">
        <v>544</v>
      </c>
      <c r="Q65" s="30" t="s">
        <v>645</v>
      </c>
      <c r="R65" s="30">
        <v>4</v>
      </c>
      <c r="S65" s="30">
        <v>3</v>
      </c>
      <c r="T65" s="30">
        <v>4</v>
      </c>
      <c r="U65" s="30">
        <v>3</v>
      </c>
      <c r="V65" s="30">
        <v>3</v>
      </c>
      <c r="W65" s="30">
        <v>3</v>
      </c>
      <c r="X65" s="30">
        <v>3</v>
      </c>
      <c r="Y65" s="30">
        <v>3</v>
      </c>
      <c r="Z65" s="30">
        <v>3</v>
      </c>
      <c r="AA65" s="30">
        <v>3</v>
      </c>
      <c r="AB65" s="17">
        <f t="shared" si="2"/>
        <v>32</v>
      </c>
      <c r="AC65" s="154">
        <f t="shared" si="3"/>
        <v>3.2</v>
      </c>
      <c r="AD65" s="30">
        <v>3</v>
      </c>
      <c r="AE65" s="30">
        <v>3</v>
      </c>
      <c r="AF65" s="30">
        <v>3</v>
      </c>
      <c r="AG65" s="30">
        <v>3</v>
      </c>
      <c r="AH65" s="30">
        <v>3</v>
      </c>
      <c r="AI65" s="30">
        <v>3</v>
      </c>
      <c r="AJ65" s="30">
        <v>3</v>
      </c>
      <c r="AK65" s="30">
        <v>3</v>
      </c>
      <c r="AL65" s="30">
        <v>3</v>
      </c>
      <c r="AM65" s="15">
        <f t="shared" si="4"/>
        <v>27</v>
      </c>
      <c r="AN65" s="170">
        <f t="shared" si="5"/>
        <v>3</v>
      </c>
      <c r="AO65" s="30">
        <v>3</v>
      </c>
      <c r="AP65" s="30">
        <v>3</v>
      </c>
      <c r="AQ65" s="30">
        <v>4</v>
      </c>
      <c r="AR65" s="30">
        <v>3</v>
      </c>
      <c r="AS65" s="30">
        <v>4</v>
      </c>
      <c r="AT65" s="30">
        <v>3</v>
      </c>
      <c r="AU65" s="30">
        <v>3</v>
      </c>
      <c r="AV65" s="30">
        <v>4</v>
      </c>
      <c r="AW65" s="30">
        <v>3</v>
      </c>
      <c r="AX65" s="30">
        <v>3</v>
      </c>
      <c r="AY65" s="17">
        <f>SUM(AO65:AX65)</f>
        <v>33</v>
      </c>
      <c r="AZ65" s="144">
        <f t="shared" si="7"/>
        <v>3.3</v>
      </c>
      <c r="BA65" s="30">
        <v>3</v>
      </c>
      <c r="BB65" s="30">
        <v>3</v>
      </c>
      <c r="BC65" s="30">
        <v>4</v>
      </c>
      <c r="BD65" s="30">
        <v>3</v>
      </c>
      <c r="BE65" s="30">
        <v>3</v>
      </c>
      <c r="BF65" s="30">
        <v>4</v>
      </c>
      <c r="BG65" s="30">
        <v>3</v>
      </c>
      <c r="BH65" s="30">
        <v>4</v>
      </c>
      <c r="BI65" s="30">
        <v>4</v>
      </c>
      <c r="BJ65" s="17">
        <f t="shared" si="8"/>
        <v>31</v>
      </c>
      <c r="BK65" s="144">
        <f t="shared" si="9"/>
        <v>3.4444444444444446</v>
      </c>
      <c r="BL65" s="30">
        <v>3</v>
      </c>
      <c r="BM65" s="30">
        <v>3</v>
      </c>
      <c r="BN65" s="30">
        <v>4</v>
      </c>
      <c r="BO65" s="17">
        <f t="shared" si="10"/>
        <v>10</v>
      </c>
      <c r="BP65" s="153">
        <f t="shared" si="11"/>
        <v>3.3333333333333335</v>
      </c>
      <c r="BQ65" s="30">
        <v>3</v>
      </c>
      <c r="BR65" s="30">
        <v>4</v>
      </c>
      <c r="BS65" s="30">
        <v>3</v>
      </c>
      <c r="BT65" s="116">
        <f t="shared" si="12"/>
        <v>10</v>
      </c>
      <c r="BU65" s="144">
        <f t="shared" si="13"/>
        <v>3.3333333333333335</v>
      </c>
      <c r="BV65" s="30">
        <v>3</v>
      </c>
      <c r="BW65" s="30">
        <v>3</v>
      </c>
      <c r="BX65" s="17">
        <f t="shared" si="0"/>
        <v>6</v>
      </c>
      <c r="BY65" s="169">
        <f t="shared" si="14"/>
        <v>3</v>
      </c>
      <c r="BZ65" s="30">
        <v>3</v>
      </c>
      <c r="CA65" s="30">
        <v>3</v>
      </c>
      <c r="CB65" s="17">
        <f t="shared" si="15"/>
        <v>6</v>
      </c>
      <c r="CC65" s="144">
        <f t="shared" si="16"/>
        <v>3</v>
      </c>
      <c r="CD65" s="30">
        <v>3</v>
      </c>
      <c r="CE65" s="30">
        <v>2</v>
      </c>
      <c r="CF65" s="17">
        <f t="shared" si="17"/>
        <v>5</v>
      </c>
      <c r="CG65" s="144">
        <f t="shared" si="46"/>
        <v>2.5</v>
      </c>
      <c r="CH65" s="30">
        <v>2</v>
      </c>
      <c r="CI65" s="30">
        <v>2</v>
      </c>
      <c r="CJ65" s="17">
        <f t="shared" si="19"/>
        <v>4</v>
      </c>
      <c r="CK65" s="144">
        <f>CJ65/2</f>
        <v>2</v>
      </c>
      <c r="CL65" s="30">
        <v>2</v>
      </c>
      <c r="CM65" s="30">
        <v>2</v>
      </c>
      <c r="CN65" s="17">
        <f t="shared" si="21"/>
        <v>4</v>
      </c>
      <c r="CO65" s="153">
        <f t="shared" si="22"/>
        <v>2</v>
      </c>
      <c r="CP65" s="30">
        <v>3</v>
      </c>
      <c r="CQ65" s="30">
        <v>3</v>
      </c>
      <c r="CR65" s="30">
        <v>2</v>
      </c>
      <c r="CS65" s="17">
        <f t="shared" si="23"/>
        <v>8</v>
      </c>
      <c r="CT65" s="144">
        <f t="shared" si="24"/>
        <v>2.6666666666666665</v>
      </c>
      <c r="CU65" s="30">
        <v>3</v>
      </c>
      <c r="CV65" s="30">
        <v>3</v>
      </c>
      <c r="CW65" s="30">
        <v>3</v>
      </c>
      <c r="CX65" s="30">
        <v>3</v>
      </c>
      <c r="CY65" s="30">
        <v>3</v>
      </c>
      <c r="CZ65" s="30">
        <v>3</v>
      </c>
      <c r="DA65" s="30">
        <v>3</v>
      </c>
      <c r="DB65" s="30">
        <v>3</v>
      </c>
      <c r="DC65" s="17">
        <f t="shared" si="25"/>
        <v>24</v>
      </c>
      <c r="DD65" s="144">
        <f t="shared" si="47"/>
        <v>3</v>
      </c>
      <c r="DE65" s="30">
        <v>3</v>
      </c>
      <c r="DF65" s="30">
        <v>3</v>
      </c>
      <c r="DG65" s="30">
        <v>4</v>
      </c>
      <c r="DH65" s="30">
        <v>3</v>
      </c>
      <c r="DI65" s="30">
        <v>3</v>
      </c>
      <c r="DJ65" s="30">
        <v>4</v>
      </c>
      <c r="DK65" s="30">
        <v>3</v>
      </c>
      <c r="DL65" s="30">
        <v>3</v>
      </c>
      <c r="DM65" s="17">
        <f t="shared" si="26"/>
        <v>26</v>
      </c>
      <c r="DN65" s="144">
        <f t="shared" si="27"/>
        <v>3.25</v>
      </c>
      <c r="DO65" s="30">
        <v>4</v>
      </c>
      <c r="DP65" s="30">
        <v>3</v>
      </c>
      <c r="DQ65" s="30">
        <v>4</v>
      </c>
      <c r="DR65" s="30">
        <v>3</v>
      </c>
      <c r="DS65" s="30">
        <v>4</v>
      </c>
      <c r="DT65" s="30">
        <v>3</v>
      </c>
      <c r="DU65" s="17">
        <f t="shared" si="28"/>
        <v>21</v>
      </c>
      <c r="DV65" s="144">
        <f t="shared" si="29"/>
        <v>3.5</v>
      </c>
      <c r="DW65" s="30">
        <v>3</v>
      </c>
      <c r="DX65" s="30">
        <v>3</v>
      </c>
      <c r="DY65" s="30">
        <v>3</v>
      </c>
      <c r="DZ65" s="30">
        <v>4</v>
      </c>
      <c r="EA65" s="30">
        <v>3</v>
      </c>
      <c r="EB65" s="30">
        <v>3</v>
      </c>
      <c r="EC65" s="17">
        <f t="shared" si="30"/>
        <v>19</v>
      </c>
      <c r="ED65" s="144">
        <f t="shared" si="31"/>
        <v>3.1666666666666665</v>
      </c>
      <c r="EE65" s="30">
        <v>3</v>
      </c>
      <c r="EF65" s="30">
        <v>3</v>
      </c>
      <c r="EG65" s="30">
        <v>3</v>
      </c>
      <c r="EH65" s="30">
        <v>4</v>
      </c>
      <c r="EI65" s="30">
        <v>3</v>
      </c>
      <c r="EJ65" s="30">
        <v>3</v>
      </c>
      <c r="EK65" s="15">
        <f t="shared" si="45"/>
        <v>19</v>
      </c>
      <c r="EL65" s="148">
        <f t="shared" si="32"/>
        <v>3.1666666666666665</v>
      </c>
      <c r="EM65" s="30">
        <v>3</v>
      </c>
      <c r="EN65" s="30">
        <v>4</v>
      </c>
      <c r="EO65" s="30">
        <v>3</v>
      </c>
      <c r="EP65" s="30">
        <v>4</v>
      </c>
      <c r="EQ65" s="30">
        <v>3</v>
      </c>
      <c r="ER65" s="17">
        <f t="shared" si="33"/>
        <v>17</v>
      </c>
      <c r="ES65" s="144">
        <f t="shared" si="34"/>
        <v>3.4</v>
      </c>
      <c r="ET65" s="30">
        <v>3</v>
      </c>
      <c r="EU65" s="30">
        <v>4</v>
      </c>
      <c r="EV65" s="30">
        <v>3</v>
      </c>
      <c r="EW65" s="30">
        <v>4</v>
      </c>
      <c r="EX65" s="30">
        <v>2</v>
      </c>
      <c r="EY65" s="17">
        <f t="shared" si="35"/>
        <v>16</v>
      </c>
      <c r="EZ65" s="144">
        <f t="shared" si="36"/>
        <v>3.2</v>
      </c>
      <c r="FA65" s="30">
        <v>3</v>
      </c>
      <c r="FB65" s="30">
        <v>3</v>
      </c>
      <c r="FC65" s="30">
        <v>3</v>
      </c>
      <c r="FD65" s="30">
        <v>4</v>
      </c>
      <c r="FE65" s="30">
        <v>3</v>
      </c>
      <c r="FF65" s="30">
        <v>3</v>
      </c>
      <c r="FG65" s="17">
        <f t="shared" si="37"/>
        <v>19</v>
      </c>
      <c r="FH65" s="153">
        <f t="shared" si="38"/>
        <v>3.1666666666666665</v>
      </c>
      <c r="FI65" s="30">
        <v>3</v>
      </c>
      <c r="FJ65" s="30">
        <v>3</v>
      </c>
      <c r="FK65" s="30">
        <v>4</v>
      </c>
      <c r="FL65" s="30">
        <v>3</v>
      </c>
      <c r="FM65" s="30">
        <v>3</v>
      </c>
      <c r="FN65" s="17">
        <f t="shared" si="39"/>
        <v>16</v>
      </c>
      <c r="FO65" s="144">
        <f t="shared" si="40"/>
        <v>3.2</v>
      </c>
      <c r="FP65" s="30">
        <v>3</v>
      </c>
      <c r="FQ65" s="30">
        <v>3</v>
      </c>
      <c r="FR65" s="30">
        <v>4</v>
      </c>
      <c r="FS65" s="30">
        <v>3</v>
      </c>
      <c r="FT65" s="30">
        <v>3</v>
      </c>
      <c r="FU65" s="30">
        <v>4</v>
      </c>
      <c r="FV65" s="17">
        <f t="shared" si="41"/>
        <v>20</v>
      </c>
      <c r="FW65" s="144">
        <f t="shared" si="42"/>
        <v>3.3333333333333335</v>
      </c>
      <c r="FX65" s="30">
        <v>3</v>
      </c>
      <c r="FY65" s="30">
        <v>4</v>
      </c>
      <c r="FZ65" s="30">
        <v>3</v>
      </c>
      <c r="GA65" s="30">
        <v>3</v>
      </c>
      <c r="GB65" s="30">
        <v>3</v>
      </c>
      <c r="GC65" s="30">
        <v>4</v>
      </c>
      <c r="GD65" s="17">
        <f t="shared" si="43"/>
        <v>20</v>
      </c>
      <c r="GE65" s="144">
        <f t="shared" si="44"/>
        <v>3.3333333333333335</v>
      </c>
      <c r="GF65" s="30" t="s">
        <v>646</v>
      </c>
      <c r="GG65" s="30" t="s">
        <v>647</v>
      </c>
      <c r="GH65" s="30" t="s">
        <v>648</v>
      </c>
      <c r="GI65" s="30" t="s">
        <v>649</v>
      </c>
      <c r="GJ65" s="30" t="s">
        <v>650</v>
      </c>
      <c r="GK65" s="30" t="s">
        <v>651</v>
      </c>
      <c r="GL65" s="30" t="s">
        <v>652</v>
      </c>
      <c r="GM65" s="30" t="s">
        <v>653</v>
      </c>
    </row>
    <row r="66" spans="1:195" ht="15.75" customHeight="1" x14ac:dyDescent="0.35">
      <c r="A66" s="29">
        <v>64</v>
      </c>
      <c r="B66" s="30" t="s">
        <v>654</v>
      </c>
      <c r="C66" s="31" t="s">
        <v>642</v>
      </c>
      <c r="D66" s="30" t="s">
        <v>146</v>
      </c>
      <c r="E66" s="30" t="s">
        <v>543</v>
      </c>
      <c r="F66" s="30">
        <v>49</v>
      </c>
      <c r="G66" s="30">
        <v>7</v>
      </c>
      <c r="H66" s="30" t="s">
        <v>413</v>
      </c>
      <c r="I66" s="30" t="s">
        <v>172</v>
      </c>
      <c r="J66" s="118">
        <v>6000000</v>
      </c>
      <c r="K66" s="32">
        <v>5500000</v>
      </c>
      <c r="L66" s="30" t="s">
        <v>370</v>
      </c>
      <c r="M66" s="30" t="s">
        <v>147</v>
      </c>
      <c r="N66" s="30">
        <v>480</v>
      </c>
      <c r="O66" s="30" t="s">
        <v>234</v>
      </c>
      <c r="P66" s="30" t="s">
        <v>544</v>
      </c>
      <c r="Q66" s="30" t="s">
        <v>620</v>
      </c>
      <c r="R66" s="30">
        <v>3</v>
      </c>
      <c r="S66" s="30">
        <v>3</v>
      </c>
      <c r="T66" s="30">
        <v>3</v>
      </c>
      <c r="U66" s="30">
        <v>3</v>
      </c>
      <c r="V66" s="30">
        <v>3</v>
      </c>
      <c r="W66" s="30">
        <v>3</v>
      </c>
      <c r="X66" s="30">
        <v>3</v>
      </c>
      <c r="Y66" s="30">
        <v>3</v>
      </c>
      <c r="Z66" s="30">
        <v>3</v>
      </c>
      <c r="AA66" s="30">
        <v>3</v>
      </c>
      <c r="AB66" s="17">
        <f t="shared" si="2"/>
        <v>30</v>
      </c>
      <c r="AC66" s="154">
        <f t="shared" si="3"/>
        <v>3</v>
      </c>
      <c r="AD66" s="30">
        <v>3</v>
      </c>
      <c r="AE66" s="30">
        <v>3</v>
      </c>
      <c r="AF66" s="30">
        <v>3</v>
      </c>
      <c r="AG66" s="30">
        <v>3</v>
      </c>
      <c r="AH66" s="30">
        <v>3</v>
      </c>
      <c r="AI66" s="30">
        <v>3</v>
      </c>
      <c r="AJ66" s="30">
        <v>3</v>
      </c>
      <c r="AK66" s="30">
        <v>3</v>
      </c>
      <c r="AL66" s="30">
        <v>3</v>
      </c>
      <c r="AM66" s="15">
        <f t="shared" si="4"/>
        <v>27</v>
      </c>
      <c r="AN66" s="170">
        <f t="shared" si="5"/>
        <v>3</v>
      </c>
      <c r="AO66" s="30">
        <v>3</v>
      </c>
      <c r="AP66" s="30">
        <v>3</v>
      </c>
      <c r="AQ66" s="30">
        <v>3</v>
      </c>
      <c r="AR66" s="30">
        <v>3</v>
      </c>
      <c r="AS66" s="30">
        <v>3</v>
      </c>
      <c r="AT66" s="30">
        <v>3</v>
      </c>
      <c r="AU66" s="30">
        <v>3</v>
      </c>
      <c r="AV66" s="30">
        <v>3</v>
      </c>
      <c r="AW66" s="30">
        <v>3</v>
      </c>
      <c r="AX66" s="30">
        <v>3</v>
      </c>
      <c r="AY66" s="17">
        <f t="shared" si="6"/>
        <v>30</v>
      </c>
      <c r="AZ66" s="144">
        <f t="shared" si="7"/>
        <v>3</v>
      </c>
      <c r="BA66" s="30">
        <v>3</v>
      </c>
      <c r="BB66" s="30">
        <v>3</v>
      </c>
      <c r="BC66" s="30">
        <v>4</v>
      </c>
      <c r="BD66" s="30">
        <v>3</v>
      </c>
      <c r="BE66" s="30">
        <v>3</v>
      </c>
      <c r="BF66" s="30">
        <v>3</v>
      </c>
      <c r="BG66" s="30">
        <v>3</v>
      </c>
      <c r="BH66" s="30">
        <v>3</v>
      </c>
      <c r="BI66" s="30">
        <v>4</v>
      </c>
      <c r="BJ66" s="17">
        <f t="shared" si="8"/>
        <v>29</v>
      </c>
      <c r="BK66" s="144">
        <f t="shared" si="9"/>
        <v>3.2222222222222223</v>
      </c>
      <c r="BL66" s="30">
        <v>3</v>
      </c>
      <c r="BM66" s="30">
        <v>3</v>
      </c>
      <c r="BN66" s="30">
        <v>3</v>
      </c>
      <c r="BO66" s="17">
        <f t="shared" si="10"/>
        <v>9</v>
      </c>
      <c r="BP66" s="153">
        <f t="shared" si="11"/>
        <v>3</v>
      </c>
      <c r="BQ66" s="30">
        <v>4</v>
      </c>
      <c r="BR66" s="30">
        <v>4</v>
      </c>
      <c r="BS66" s="30">
        <v>3</v>
      </c>
      <c r="BT66" s="116">
        <f t="shared" si="12"/>
        <v>11</v>
      </c>
      <c r="BU66" s="144">
        <f t="shared" si="13"/>
        <v>3.6666666666666665</v>
      </c>
      <c r="BV66" s="30">
        <v>3</v>
      </c>
      <c r="BW66" s="30">
        <v>3</v>
      </c>
      <c r="BX66" s="17">
        <f t="shared" si="0"/>
        <v>6</v>
      </c>
      <c r="BY66" s="169">
        <f t="shared" si="14"/>
        <v>3</v>
      </c>
      <c r="BZ66" s="30">
        <v>3</v>
      </c>
      <c r="CA66" s="30">
        <v>3</v>
      </c>
      <c r="CB66" s="17">
        <f t="shared" si="15"/>
        <v>6</v>
      </c>
      <c r="CC66" s="144">
        <f t="shared" si="16"/>
        <v>3</v>
      </c>
      <c r="CD66" s="30">
        <v>3</v>
      </c>
      <c r="CE66" s="30">
        <v>2</v>
      </c>
      <c r="CF66" s="17">
        <f t="shared" si="17"/>
        <v>5</v>
      </c>
      <c r="CG66" s="144">
        <f t="shared" si="46"/>
        <v>2.5</v>
      </c>
      <c r="CH66" s="30">
        <v>2</v>
      </c>
      <c r="CI66" s="30">
        <v>2</v>
      </c>
      <c r="CJ66" s="17">
        <f t="shared" si="19"/>
        <v>4</v>
      </c>
      <c r="CK66" s="144">
        <f t="shared" si="20"/>
        <v>2</v>
      </c>
      <c r="CL66" s="30">
        <v>2</v>
      </c>
      <c r="CM66" s="30">
        <v>2</v>
      </c>
      <c r="CN66" s="17">
        <f t="shared" si="21"/>
        <v>4</v>
      </c>
      <c r="CO66" s="153">
        <f t="shared" si="22"/>
        <v>2</v>
      </c>
      <c r="CP66" s="30">
        <v>3</v>
      </c>
      <c r="CQ66" s="30">
        <v>3</v>
      </c>
      <c r="CR66" s="30">
        <v>3</v>
      </c>
      <c r="CS66" s="17">
        <f t="shared" si="23"/>
        <v>9</v>
      </c>
      <c r="CT66" s="144">
        <f t="shared" si="24"/>
        <v>3</v>
      </c>
      <c r="CU66" s="30">
        <v>3</v>
      </c>
      <c r="CV66" s="30">
        <v>3</v>
      </c>
      <c r="CW66" s="30">
        <v>3</v>
      </c>
      <c r="CX66" s="30">
        <v>3</v>
      </c>
      <c r="CY66" s="30">
        <v>3</v>
      </c>
      <c r="CZ66" s="30">
        <v>3</v>
      </c>
      <c r="DA66" s="30">
        <v>3</v>
      </c>
      <c r="DB66" s="30">
        <v>3</v>
      </c>
      <c r="DC66" s="17">
        <f t="shared" si="25"/>
        <v>24</v>
      </c>
      <c r="DD66" s="144">
        <f t="shared" si="47"/>
        <v>3</v>
      </c>
      <c r="DE66" s="30">
        <v>3</v>
      </c>
      <c r="DF66" s="30">
        <v>3</v>
      </c>
      <c r="DG66" s="30">
        <v>3</v>
      </c>
      <c r="DH66" s="30">
        <v>3</v>
      </c>
      <c r="DI66" s="30">
        <v>3</v>
      </c>
      <c r="DJ66" s="30">
        <v>3</v>
      </c>
      <c r="DK66" s="30">
        <v>3</v>
      </c>
      <c r="DL66" s="30">
        <v>3</v>
      </c>
      <c r="DM66" s="17">
        <f t="shared" si="26"/>
        <v>24</v>
      </c>
      <c r="DN66" s="144">
        <f t="shared" si="27"/>
        <v>3</v>
      </c>
      <c r="DO66" s="30">
        <v>2</v>
      </c>
      <c r="DP66" s="30">
        <v>3</v>
      </c>
      <c r="DQ66" s="30">
        <v>3</v>
      </c>
      <c r="DR66" s="30">
        <v>3</v>
      </c>
      <c r="DS66" s="30">
        <v>3</v>
      </c>
      <c r="DT66" s="30">
        <v>3</v>
      </c>
      <c r="DU66" s="17">
        <f t="shared" si="28"/>
        <v>17</v>
      </c>
      <c r="DV66" s="144">
        <f t="shared" si="29"/>
        <v>2.8333333333333335</v>
      </c>
      <c r="DW66" s="30">
        <v>3</v>
      </c>
      <c r="DX66" s="30">
        <v>3</v>
      </c>
      <c r="DY66" s="30">
        <v>3</v>
      </c>
      <c r="DZ66" s="30">
        <v>3</v>
      </c>
      <c r="EA66" s="30">
        <v>3</v>
      </c>
      <c r="EB66" s="30">
        <v>3</v>
      </c>
      <c r="EC66" s="17">
        <f t="shared" si="30"/>
        <v>18</v>
      </c>
      <c r="ED66" s="144">
        <f t="shared" si="31"/>
        <v>3</v>
      </c>
      <c r="EE66" s="30">
        <v>3</v>
      </c>
      <c r="EF66" s="30">
        <v>3</v>
      </c>
      <c r="EG66" s="30">
        <v>3</v>
      </c>
      <c r="EH66" s="30">
        <v>3</v>
      </c>
      <c r="EI66" s="30">
        <v>3</v>
      </c>
      <c r="EJ66" s="30">
        <v>3</v>
      </c>
      <c r="EK66" s="15">
        <f t="shared" si="45"/>
        <v>18</v>
      </c>
      <c r="EL66" s="148">
        <f t="shared" si="32"/>
        <v>3</v>
      </c>
      <c r="EM66" s="30">
        <v>3</v>
      </c>
      <c r="EN66" s="30">
        <v>3</v>
      </c>
      <c r="EO66" s="30">
        <v>3</v>
      </c>
      <c r="EP66" s="30">
        <v>3</v>
      </c>
      <c r="EQ66" s="30">
        <v>3</v>
      </c>
      <c r="ER66" s="17">
        <f t="shared" si="33"/>
        <v>15</v>
      </c>
      <c r="ES66" s="144">
        <f t="shared" si="34"/>
        <v>3</v>
      </c>
      <c r="ET66" s="30">
        <v>3</v>
      </c>
      <c r="EU66" s="30">
        <v>3</v>
      </c>
      <c r="EV66" s="30">
        <v>3</v>
      </c>
      <c r="EW66" s="30">
        <v>3</v>
      </c>
      <c r="EX66" s="30">
        <v>2</v>
      </c>
      <c r="EY66" s="17">
        <f t="shared" si="35"/>
        <v>14</v>
      </c>
      <c r="EZ66" s="144">
        <f t="shared" si="36"/>
        <v>2.8</v>
      </c>
      <c r="FA66" s="30">
        <v>3</v>
      </c>
      <c r="FB66" s="30">
        <v>3</v>
      </c>
      <c r="FC66" s="30">
        <v>3</v>
      </c>
      <c r="FD66" s="30">
        <v>3</v>
      </c>
      <c r="FE66" s="30">
        <v>3</v>
      </c>
      <c r="FF66" s="30">
        <v>3</v>
      </c>
      <c r="FG66" s="17">
        <f t="shared" si="37"/>
        <v>18</v>
      </c>
      <c r="FH66" s="153">
        <f t="shared" si="38"/>
        <v>3</v>
      </c>
      <c r="FI66" s="30">
        <v>3</v>
      </c>
      <c r="FJ66" s="30">
        <v>3</v>
      </c>
      <c r="FK66" s="30">
        <v>3</v>
      </c>
      <c r="FL66" s="30">
        <v>3</v>
      </c>
      <c r="FM66" s="30">
        <v>3</v>
      </c>
      <c r="FN66" s="17">
        <f t="shared" si="39"/>
        <v>15</v>
      </c>
      <c r="FO66" s="144">
        <f t="shared" si="40"/>
        <v>3</v>
      </c>
      <c r="FP66" s="30">
        <v>3</v>
      </c>
      <c r="FQ66" s="30">
        <v>3</v>
      </c>
      <c r="FR66" s="30">
        <v>3</v>
      </c>
      <c r="FS66" s="30">
        <v>3</v>
      </c>
      <c r="FT66" s="30">
        <v>4</v>
      </c>
      <c r="FU66" s="30">
        <v>4</v>
      </c>
      <c r="FV66" s="17">
        <f t="shared" si="41"/>
        <v>20</v>
      </c>
      <c r="FW66" s="144">
        <f t="shared" si="42"/>
        <v>3.3333333333333335</v>
      </c>
      <c r="FX66" s="30">
        <v>3</v>
      </c>
      <c r="FY66" s="30">
        <v>2</v>
      </c>
      <c r="FZ66" s="30">
        <v>3</v>
      </c>
      <c r="GA66" s="30">
        <v>3</v>
      </c>
      <c r="GB66" s="30">
        <v>3</v>
      </c>
      <c r="GC66" s="30">
        <v>3</v>
      </c>
      <c r="GD66" s="17">
        <f t="shared" si="43"/>
        <v>17</v>
      </c>
      <c r="GE66" s="144">
        <f t="shared" si="44"/>
        <v>2.8333333333333335</v>
      </c>
      <c r="GF66" s="30" t="s">
        <v>655</v>
      </c>
      <c r="GG66" s="30" t="s">
        <v>274</v>
      </c>
      <c r="GH66" s="30" t="s">
        <v>656</v>
      </c>
      <c r="GI66" s="30" t="s">
        <v>657</v>
      </c>
      <c r="GJ66" s="30" t="s">
        <v>658</v>
      </c>
      <c r="GK66" s="30" t="s">
        <v>659</v>
      </c>
      <c r="GL66" s="30" t="s">
        <v>660</v>
      </c>
      <c r="GM66" s="30" t="s">
        <v>661</v>
      </c>
    </row>
    <row r="67" spans="1:195" ht="15.75" customHeight="1" x14ac:dyDescent="0.35">
      <c r="A67" s="29">
        <v>65</v>
      </c>
      <c r="B67" s="30" t="s">
        <v>662</v>
      </c>
      <c r="C67" s="30"/>
      <c r="D67" s="30" t="s">
        <v>146</v>
      </c>
      <c r="E67" s="30" t="s">
        <v>595</v>
      </c>
      <c r="F67" s="30">
        <v>45</v>
      </c>
      <c r="G67" s="30">
        <v>2</v>
      </c>
      <c r="H67" s="30" t="s">
        <v>157</v>
      </c>
      <c r="I67" s="88" t="s">
        <v>210</v>
      </c>
      <c r="J67" s="118">
        <v>4000000</v>
      </c>
      <c r="K67" s="32">
        <v>2500000</v>
      </c>
      <c r="L67" s="30" t="s">
        <v>173</v>
      </c>
      <c r="M67" s="30" t="s">
        <v>147</v>
      </c>
      <c r="N67" s="30">
        <v>250</v>
      </c>
      <c r="O67" s="30" t="s">
        <v>241</v>
      </c>
      <c r="P67" s="30" t="s">
        <v>578</v>
      </c>
      <c r="Q67" s="30" t="s">
        <v>545</v>
      </c>
      <c r="R67" s="30">
        <v>3</v>
      </c>
      <c r="S67" s="30">
        <v>3</v>
      </c>
      <c r="T67" s="30">
        <v>3</v>
      </c>
      <c r="U67" s="30">
        <v>3</v>
      </c>
      <c r="V67" s="30">
        <v>3</v>
      </c>
      <c r="W67" s="30">
        <v>3</v>
      </c>
      <c r="X67" s="30">
        <v>3</v>
      </c>
      <c r="Y67" s="30">
        <v>3</v>
      </c>
      <c r="Z67" s="30">
        <v>3</v>
      </c>
      <c r="AA67" s="30">
        <v>3</v>
      </c>
      <c r="AB67" s="17">
        <f t="shared" si="2"/>
        <v>30</v>
      </c>
      <c r="AC67" s="154">
        <f t="shared" si="3"/>
        <v>3</v>
      </c>
      <c r="AD67" s="30">
        <v>2</v>
      </c>
      <c r="AE67" s="30">
        <v>2</v>
      </c>
      <c r="AF67" s="30">
        <v>2</v>
      </c>
      <c r="AG67" s="30">
        <v>3</v>
      </c>
      <c r="AH67" s="30">
        <v>3</v>
      </c>
      <c r="AI67" s="30">
        <v>2</v>
      </c>
      <c r="AJ67" s="30">
        <v>3</v>
      </c>
      <c r="AK67" s="30">
        <v>2</v>
      </c>
      <c r="AL67" s="30">
        <v>3</v>
      </c>
      <c r="AM67" s="15">
        <f t="shared" si="4"/>
        <v>22</v>
      </c>
      <c r="AN67" s="170">
        <f t="shared" si="5"/>
        <v>2.4444444444444446</v>
      </c>
      <c r="AO67" s="30">
        <v>2</v>
      </c>
      <c r="AP67" s="30">
        <v>3</v>
      </c>
      <c r="AQ67" s="30">
        <v>2</v>
      </c>
      <c r="AR67" s="30">
        <v>3</v>
      </c>
      <c r="AS67" s="30">
        <v>2</v>
      </c>
      <c r="AT67" s="30">
        <v>3</v>
      </c>
      <c r="AU67" s="30">
        <v>3</v>
      </c>
      <c r="AV67" s="30">
        <v>3</v>
      </c>
      <c r="AW67" s="30">
        <v>3</v>
      </c>
      <c r="AX67" s="30">
        <v>3</v>
      </c>
      <c r="AY67" s="17">
        <f t="shared" si="6"/>
        <v>27</v>
      </c>
      <c r="AZ67" s="144">
        <f t="shared" si="7"/>
        <v>2.7</v>
      </c>
      <c r="BA67" s="30">
        <v>3</v>
      </c>
      <c r="BB67" s="30">
        <v>3</v>
      </c>
      <c r="BC67" s="30">
        <v>3</v>
      </c>
      <c r="BD67" s="30">
        <v>3</v>
      </c>
      <c r="BE67" s="30">
        <v>3</v>
      </c>
      <c r="BF67" s="30">
        <v>3</v>
      </c>
      <c r="BG67" s="30">
        <v>3</v>
      </c>
      <c r="BH67" s="30">
        <v>3</v>
      </c>
      <c r="BI67" s="30">
        <v>3</v>
      </c>
      <c r="BJ67" s="17">
        <f t="shared" si="8"/>
        <v>27</v>
      </c>
      <c r="BK67" s="144">
        <f t="shared" si="9"/>
        <v>3</v>
      </c>
      <c r="BL67" s="30">
        <v>2</v>
      </c>
      <c r="BM67" s="30">
        <v>3</v>
      </c>
      <c r="BN67" s="30">
        <v>3</v>
      </c>
      <c r="BO67" s="17">
        <f t="shared" si="10"/>
        <v>8</v>
      </c>
      <c r="BP67" s="153">
        <f t="shared" si="11"/>
        <v>2.6666666666666665</v>
      </c>
      <c r="BQ67" s="30">
        <v>2</v>
      </c>
      <c r="BR67" s="30">
        <v>2</v>
      </c>
      <c r="BS67" s="30">
        <v>2</v>
      </c>
      <c r="BT67" s="116">
        <f t="shared" si="12"/>
        <v>6</v>
      </c>
      <c r="BU67" s="144">
        <f t="shared" si="13"/>
        <v>2</v>
      </c>
      <c r="BV67" s="30">
        <v>3</v>
      </c>
      <c r="BW67" s="30">
        <v>3</v>
      </c>
      <c r="BX67" s="17">
        <f t="shared" si="0"/>
        <v>6</v>
      </c>
      <c r="BY67" s="169">
        <f t="shared" si="14"/>
        <v>3</v>
      </c>
      <c r="BZ67" s="30">
        <v>3</v>
      </c>
      <c r="CA67" s="30">
        <v>3</v>
      </c>
      <c r="CB67" s="17">
        <f t="shared" si="15"/>
        <v>6</v>
      </c>
      <c r="CC67" s="144">
        <f t="shared" si="16"/>
        <v>3</v>
      </c>
      <c r="CD67" s="30">
        <v>3</v>
      </c>
      <c r="CE67" s="30">
        <v>3</v>
      </c>
      <c r="CF67" s="17">
        <f t="shared" si="17"/>
        <v>6</v>
      </c>
      <c r="CG67" s="144">
        <f t="shared" si="46"/>
        <v>3</v>
      </c>
      <c r="CH67" s="30">
        <v>2</v>
      </c>
      <c r="CI67" s="30">
        <v>2</v>
      </c>
      <c r="CJ67" s="17">
        <f t="shared" si="19"/>
        <v>4</v>
      </c>
      <c r="CK67" s="144">
        <f t="shared" si="20"/>
        <v>2</v>
      </c>
      <c r="CL67" s="30">
        <v>4</v>
      </c>
      <c r="CM67" s="30">
        <v>4</v>
      </c>
      <c r="CN67" s="17">
        <f t="shared" si="21"/>
        <v>8</v>
      </c>
      <c r="CO67" s="153">
        <f t="shared" si="22"/>
        <v>4</v>
      </c>
      <c r="CP67" s="30">
        <v>4</v>
      </c>
      <c r="CQ67" s="30">
        <v>3</v>
      </c>
      <c r="CR67" s="30">
        <v>4</v>
      </c>
      <c r="CS67" s="17">
        <f t="shared" si="23"/>
        <v>11</v>
      </c>
      <c r="CT67" s="144">
        <f t="shared" si="24"/>
        <v>3.6666666666666665</v>
      </c>
      <c r="CU67" s="30">
        <v>2</v>
      </c>
      <c r="CV67" s="30">
        <v>3</v>
      </c>
      <c r="CW67" s="30">
        <v>4</v>
      </c>
      <c r="CX67" s="30">
        <v>4</v>
      </c>
      <c r="CY67" s="30">
        <v>4</v>
      </c>
      <c r="CZ67" s="30">
        <v>4</v>
      </c>
      <c r="DA67" s="30">
        <v>4</v>
      </c>
      <c r="DB67" s="30">
        <v>3</v>
      </c>
      <c r="DC67" s="17">
        <f t="shared" si="25"/>
        <v>28</v>
      </c>
      <c r="DD67" s="144">
        <f t="shared" si="47"/>
        <v>3.5</v>
      </c>
      <c r="DE67" s="30">
        <v>3</v>
      </c>
      <c r="DF67" s="30">
        <v>2</v>
      </c>
      <c r="DG67" s="30">
        <v>3</v>
      </c>
      <c r="DH67" s="30">
        <v>2</v>
      </c>
      <c r="DI67" s="30">
        <v>3</v>
      </c>
      <c r="DJ67" s="30">
        <v>2</v>
      </c>
      <c r="DK67" s="30">
        <v>3</v>
      </c>
      <c r="DL67" s="30">
        <v>2</v>
      </c>
      <c r="DM67" s="17">
        <f t="shared" si="26"/>
        <v>20</v>
      </c>
      <c r="DN67" s="144">
        <f t="shared" si="27"/>
        <v>2.5</v>
      </c>
      <c r="DO67" s="30">
        <v>3</v>
      </c>
      <c r="DP67" s="30">
        <v>2</v>
      </c>
      <c r="DQ67" s="30">
        <v>3</v>
      </c>
      <c r="DR67" s="30">
        <v>3</v>
      </c>
      <c r="DS67" s="30">
        <v>3</v>
      </c>
      <c r="DT67" s="30">
        <v>3</v>
      </c>
      <c r="DU67" s="17">
        <f t="shared" si="28"/>
        <v>17</v>
      </c>
      <c r="DV67" s="144">
        <f t="shared" si="29"/>
        <v>2.8333333333333335</v>
      </c>
      <c r="DW67" s="30">
        <v>3</v>
      </c>
      <c r="DX67" s="30">
        <v>3</v>
      </c>
      <c r="DY67" s="30">
        <v>3</v>
      </c>
      <c r="DZ67" s="30">
        <v>2</v>
      </c>
      <c r="EA67" s="30">
        <v>2</v>
      </c>
      <c r="EB67" s="30">
        <v>3</v>
      </c>
      <c r="EC67" s="17">
        <f t="shared" si="30"/>
        <v>16</v>
      </c>
      <c r="ED67" s="144">
        <f t="shared" si="31"/>
        <v>2.6666666666666665</v>
      </c>
      <c r="EE67" s="30">
        <v>2</v>
      </c>
      <c r="EF67" s="30">
        <v>3</v>
      </c>
      <c r="EG67" s="30">
        <v>3</v>
      </c>
      <c r="EH67" s="30">
        <v>3</v>
      </c>
      <c r="EI67" s="30">
        <v>2</v>
      </c>
      <c r="EJ67" s="30">
        <v>3</v>
      </c>
      <c r="EK67" s="15">
        <f t="shared" si="45"/>
        <v>16</v>
      </c>
      <c r="EL67" s="148">
        <f t="shared" si="32"/>
        <v>2.6666666666666665</v>
      </c>
      <c r="EM67" s="30">
        <v>2</v>
      </c>
      <c r="EN67" s="30">
        <v>3</v>
      </c>
      <c r="EO67" s="30">
        <v>3</v>
      </c>
      <c r="EP67" s="30">
        <v>3</v>
      </c>
      <c r="EQ67" s="30">
        <v>3</v>
      </c>
      <c r="ER67" s="17">
        <f t="shared" si="33"/>
        <v>14</v>
      </c>
      <c r="ES67" s="144">
        <f t="shared" si="34"/>
        <v>2.8</v>
      </c>
      <c r="ET67" s="30">
        <v>2</v>
      </c>
      <c r="EU67" s="30">
        <v>2</v>
      </c>
      <c r="EV67" s="30">
        <v>3</v>
      </c>
      <c r="EW67" s="30">
        <v>3</v>
      </c>
      <c r="EX67" s="30">
        <v>3</v>
      </c>
      <c r="EY67" s="17">
        <f t="shared" si="35"/>
        <v>13</v>
      </c>
      <c r="EZ67" s="144">
        <f t="shared" si="36"/>
        <v>2.6</v>
      </c>
      <c r="FA67" s="30">
        <v>3</v>
      </c>
      <c r="FB67" s="30">
        <v>3</v>
      </c>
      <c r="FC67" s="30">
        <v>3</v>
      </c>
      <c r="FD67" s="30">
        <v>2</v>
      </c>
      <c r="FE67" s="30">
        <v>2</v>
      </c>
      <c r="FF67" s="30">
        <v>3</v>
      </c>
      <c r="FG67" s="17">
        <f t="shared" si="37"/>
        <v>16</v>
      </c>
      <c r="FH67" s="153">
        <f t="shared" si="38"/>
        <v>2.6666666666666665</v>
      </c>
      <c r="FI67" s="30">
        <v>2</v>
      </c>
      <c r="FJ67" s="30">
        <v>3</v>
      </c>
      <c r="FK67" s="30">
        <v>2</v>
      </c>
      <c r="FL67" s="30">
        <v>3</v>
      </c>
      <c r="FM67" s="30">
        <v>2</v>
      </c>
      <c r="FN67" s="17">
        <f t="shared" si="39"/>
        <v>12</v>
      </c>
      <c r="FO67" s="144">
        <f t="shared" si="40"/>
        <v>2.4</v>
      </c>
      <c r="FP67" s="30">
        <v>2</v>
      </c>
      <c r="FQ67" s="30">
        <v>2</v>
      </c>
      <c r="FR67" s="30">
        <v>3</v>
      </c>
      <c r="FS67" s="30">
        <v>3</v>
      </c>
      <c r="FT67" s="30">
        <v>3</v>
      </c>
      <c r="FU67" s="30">
        <v>3</v>
      </c>
      <c r="FV67" s="17">
        <f t="shared" si="41"/>
        <v>16</v>
      </c>
      <c r="FW67" s="144">
        <f t="shared" si="42"/>
        <v>2.6666666666666665</v>
      </c>
      <c r="FX67" s="30">
        <v>2</v>
      </c>
      <c r="FY67" s="30">
        <v>2</v>
      </c>
      <c r="FZ67" s="30">
        <v>3</v>
      </c>
      <c r="GA67" s="30">
        <v>2</v>
      </c>
      <c r="GB67" s="30">
        <v>3</v>
      </c>
      <c r="GC67" s="30">
        <v>2</v>
      </c>
      <c r="GD67" s="17">
        <f t="shared" si="43"/>
        <v>14</v>
      </c>
      <c r="GE67" s="144">
        <f t="shared" si="44"/>
        <v>2.3333333333333335</v>
      </c>
      <c r="GF67" s="30"/>
      <c r="GG67" s="30"/>
      <c r="GH67" s="30"/>
      <c r="GI67" s="30"/>
      <c r="GJ67" s="30"/>
      <c r="GK67" s="30"/>
      <c r="GL67" s="30"/>
      <c r="GM67" s="30"/>
    </row>
    <row r="68" spans="1:195" ht="15.75" customHeight="1" x14ac:dyDescent="0.35">
      <c r="A68" s="29">
        <v>66</v>
      </c>
      <c r="B68" s="30" t="s">
        <v>663</v>
      </c>
      <c r="C68" s="31" t="s">
        <v>664</v>
      </c>
      <c r="D68" s="30" t="s">
        <v>146</v>
      </c>
      <c r="E68" s="30" t="s">
        <v>595</v>
      </c>
      <c r="F68" s="30">
        <v>68</v>
      </c>
      <c r="G68" s="30">
        <v>2</v>
      </c>
      <c r="H68" s="30" t="s">
        <v>157</v>
      </c>
      <c r="I68" s="33" t="s">
        <v>210</v>
      </c>
      <c r="J68" s="118">
        <v>8000000</v>
      </c>
      <c r="K68" s="32">
        <v>4000000</v>
      </c>
      <c r="L68" s="30" t="s">
        <v>422</v>
      </c>
      <c r="M68" s="30" t="s">
        <v>147</v>
      </c>
      <c r="N68" s="30">
        <v>800</v>
      </c>
      <c r="O68" s="30" t="s">
        <v>234</v>
      </c>
      <c r="P68" s="30" t="s">
        <v>665</v>
      </c>
      <c r="Q68" s="30" t="s">
        <v>545</v>
      </c>
      <c r="R68" s="30">
        <v>3</v>
      </c>
      <c r="S68" s="30">
        <v>3</v>
      </c>
      <c r="T68" s="30">
        <v>3</v>
      </c>
      <c r="U68" s="30">
        <v>3</v>
      </c>
      <c r="V68" s="30">
        <v>3</v>
      </c>
      <c r="W68" s="30">
        <v>3</v>
      </c>
      <c r="X68" s="30">
        <v>3</v>
      </c>
      <c r="Y68" s="30">
        <v>3</v>
      </c>
      <c r="Z68" s="30">
        <v>3</v>
      </c>
      <c r="AA68" s="30">
        <v>3</v>
      </c>
      <c r="AB68" s="17">
        <f t="shared" si="2"/>
        <v>30</v>
      </c>
      <c r="AC68" s="154">
        <f t="shared" si="3"/>
        <v>3</v>
      </c>
      <c r="AD68" s="30">
        <v>2</v>
      </c>
      <c r="AE68" s="30">
        <v>2</v>
      </c>
      <c r="AF68" s="30">
        <v>3</v>
      </c>
      <c r="AG68" s="30">
        <v>3</v>
      </c>
      <c r="AH68" s="30">
        <v>3</v>
      </c>
      <c r="AI68" s="30">
        <v>2</v>
      </c>
      <c r="AJ68" s="30">
        <v>3</v>
      </c>
      <c r="AK68" s="30">
        <v>3</v>
      </c>
      <c r="AL68" s="30">
        <v>4</v>
      </c>
      <c r="AM68" s="15">
        <f t="shared" si="4"/>
        <v>25</v>
      </c>
      <c r="AN68" s="170">
        <f t="shared" si="5"/>
        <v>2.7777777777777777</v>
      </c>
      <c r="AO68" s="30">
        <v>3</v>
      </c>
      <c r="AP68" s="30">
        <v>3</v>
      </c>
      <c r="AQ68" s="30">
        <v>3</v>
      </c>
      <c r="AR68" s="30">
        <v>4</v>
      </c>
      <c r="AS68" s="30">
        <v>3</v>
      </c>
      <c r="AT68" s="30">
        <v>3</v>
      </c>
      <c r="AU68" s="30">
        <v>3</v>
      </c>
      <c r="AV68" s="30">
        <v>3</v>
      </c>
      <c r="AW68" s="30">
        <v>3</v>
      </c>
      <c r="AX68" s="30">
        <v>3</v>
      </c>
      <c r="AY68" s="17">
        <f t="shared" si="6"/>
        <v>31</v>
      </c>
      <c r="AZ68" s="144">
        <f t="shared" si="7"/>
        <v>3.1</v>
      </c>
      <c r="BA68" s="30">
        <v>3</v>
      </c>
      <c r="BB68" s="30">
        <v>3</v>
      </c>
      <c r="BC68" s="30">
        <v>3</v>
      </c>
      <c r="BD68" s="30">
        <v>3</v>
      </c>
      <c r="BE68" s="30">
        <v>3</v>
      </c>
      <c r="BF68" s="30">
        <v>3</v>
      </c>
      <c r="BG68" s="30">
        <v>3</v>
      </c>
      <c r="BH68" s="30">
        <v>3</v>
      </c>
      <c r="BI68" s="30">
        <v>2</v>
      </c>
      <c r="BJ68" s="17">
        <f t="shared" si="8"/>
        <v>26</v>
      </c>
      <c r="BK68" s="144">
        <f t="shared" si="9"/>
        <v>2.8888888888888888</v>
      </c>
      <c r="BL68" s="30">
        <v>2</v>
      </c>
      <c r="BM68" s="30">
        <v>3</v>
      </c>
      <c r="BN68" s="30">
        <v>4</v>
      </c>
      <c r="BO68" s="17">
        <f t="shared" si="10"/>
        <v>9</v>
      </c>
      <c r="BP68" s="153">
        <f t="shared" si="11"/>
        <v>3</v>
      </c>
      <c r="BQ68" s="30">
        <v>2</v>
      </c>
      <c r="BR68" s="30">
        <v>3</v>
      </c>
      <c r="BS68" s="30">
        <v>1</v>
      </c>
      <c r="BT68" s="116">
        <f t="shared" si="12"/>
        <v>6</v>
      </c>
      <c r="BU68" s="144">
        <f t="shared" si="13"/>
        <v>2</v>
      </c>
      <c r="BV68" s="30">
        <v>3</v>
      </c>
      <c r="BW68" s="30">
        <v>2</v>
      </c>
      <c r="BX68" s="17">
        <f t="shared" si="0"/>
        <v>5</v>
      </c>
      <c r="BY68" s="169">
        <f t="shared" si="14"/>
        <v>2.5</v>
      </c>
      <c r="BZ68" s="30">
        <v>2</v>
      </c>
      <c r="CA68" s="30">
        <v>3</v>
      </c>
      <c r="CB68" s="17">
        <f t="shared" si="15"/>
        <v>5</v>
      </c>
      <c r="CC68" s="144">
        <f>CB68/2</f>
        <v>2.5</v>
      </c>
      <c r="CD68" s="30">
        <v>3</v>
      </c>
      <c r="CE68" s="30">
        <v>1</v>
      </c>
      <c r="CF68" s="17">
        <f t="shared" si="17"/>
        <v>4</v>
      </c>
      <c r="CG68" s="144">
        <f t="shared" si="46"/>
        <v>2</v>
      </c>
      <c r="CH68" s="30">
        <v>2</v>
      </c>
      <c r="CI68" s="30">
        <v>3</v>
      </c>
      <c r="CJ68" s="17">
        <f t="shared" si="19"/>
        <v>5</v>
      </c>
      <c r="CK68" s="144">
        <f t="shared" si="20"/>
        <v>2.5</v>
      </c>
      <c r="CL68" s="30">
        <v>4</v>
      </c>
      <c r="CM68" s="30">
        <v>2</v>
      </c>
      <c r="CN68" s="17">
        <f t="shared" si="21"/>
        <v>6</v>
      </c>
      <c r="CO68" s="153">
        <f t="shared" si="22"/>
        <v>3</v>
      </c>
      <c r="CP68" s="30">
        <v>3</v>
      </c>
      <c r="CQ68" s="30">
        <v>3</v>
      </c>
      <c r="CR68" s="30">
        <v>3</v>
      </c>
      <c r="CS68" s="17">
        <f t="shared" si="23"/>
        <v>9</v>
      </c>
      <c r="CT68" s="144">
        <f t="shared" si="24"/>
        <v>3</v>
      </c>
      <c r="CU68" s="30">
        <v>2</v>
      </c>
      <c r="CV68" s="30">
        <v>3</v>
      </c>
      <c r="CW68" s="30">
        <v>3</v>
      </c>
      <c r="CX68" s="30">
        <v>2</v>
      </c>
      <c r="CY68" s="30">
        <v>2</v>
      </c>
      <c r="CZ68" s="30">
        <v>3</v>
      </c>
      <c r="DA68" s="30">
        <v>3</v>
      </c>
      <c r="DB68" s="30">
        <v>3</v>
      </c>
      <c r="DC68" s="17">
        <f t="shared" si="25"/>
        <v>21</v>
      </c>
      <c r="DD68" s="144">
        <f t="shared" si="47"/>
        <v>2.625</v>
      </c>
      <c r="DE68" s="30">
        <v>2</v>
      </c>
      <c r="DF68" s="30">
        <v>2</v>
      </c>
      <c r="DG68" s="30">
        <v>3</v>
      </c>
      <c r="DH68" s="30">
        <v>3</v>
      </c>
      <c r="DI68" s="30">
        <v>3</v>
      </c>
      <c r="DJ68" s="30">
        <v>2</v>
      </c>
      <c r="DK68" s="30">
        <v>2</v>
      </c>
      <c r="DL68" s="30">
        <v>3</v>
      </c>
      <c r="DM68" s="17">
        <f t="shared" si="26"/>
        <v>20</v>
      </c>
      <c r="DN68" s="144">
        <f t="shared" si="27"/>
        <v>2.5</v>
      </c>
      <c r="DO68" s="30">
        <v>3</v>
      </c>
      <c r="DP68" s="30">
        <v>3</v>
      </c>
      <c r="DQ68" s="30">
        <v>3</v>
      </c>
      <c r="DR68" s="30">
        <v>3</v>
      </c>
      <c r="DS68" s="30">
        <v>3</v>
      </c>
      <c r="DT68" s="30">
        <v>3</v>
      </c>
      <c r="DU68" s="17">
        <f t="shared" si="28"/>
        <v>18</v>
      </c>
      <c r="DV68" s="144">
        <f t="shared" si="29"/>
        <v>3</v>
      </c>
      <c r="DW68" s="30">
        <v>1</v>
      </c>
      <c r="DX68" s="30">
        <v>2</v>
      </c>
      <c r="DY68" s="30">
        <v>3</v>
      </c>
      <c r="DZ68" s="30">
        <v>3</v>
      </c>
      <c r="EA68" s="30">
        <v>2</v>
      </c>
      <c r="EB68" s="30">
        <v>2</v>
      </c>
      <c r="EC68" s="17">
        <f t="shared" si="30"/>
        <v>13</v>
      </c>
      <c r="ED68" s="144">
        <f t="shared" si="31"/>
        <v>2.1666666666666665</v>
      </c>
      <c r="EE68" s="30">
        <v>2</v>
      </c>
      <c r="EF68" s="30">
        <v>3</v>
      </c>
      <c r="EG68" s="30">
        <v>4</v>
      </c>
      <c r="EH68" s="30">
        <v>3</v>
      </c>
      <c r="EI68" s="30">
        <v>3</v>
      </c>
      <c r="EJ68" s="30">
        <v>3</v>
      </c>
      <c r="EK68" s="15">
        <f t="shared" si="45"/>
        <v>18</v>
      </c>
      <c r="EL68" s="148">
        <f t="shared" si="32"/>
        <v>3</v>
      </c>
      <c r="EM68" s="30">
        <v>2</v>
      </c>
      <c r="EN68" s="30">
        <v>2</v>
      </c>
      <c r="EO68" s="30">
        <v>3</v>
      </c>
      <c r="EP68" s="30">
        <v>3</v>
      </c>
      <c r="EQ68" s="30">
        <v>3</v>
      </c>
      <c r="ER68" s="17">
        <f t="shared" si="33"/>
        <v>13</v>
      </c>
      <c r="ES68" s="144">
        <f t="shared" si="34"/>
        <v>2.6</v>
      </c>
      <c r="ET68" s="30">
        <v>2</v>
      </c>
      <c r="EU68" s="30">
        <v>2</v>
      </c>
      <c r="EV68" s="30">
        <v>3</v>
      </c>
      <c r="EW68" s="30">
        <v>4</v>
      </c>
      <c r="EX68" s="30">
        <v>4</v>
      </c>
      <c r="EY68" s="17">
        <f t="shared" si="35"/>
        <v>15</v>
      </c>
      <c r="EZ68" s="144">
        <f t="shared" si="36"/>
        <v>3</v>
      </c>
      <c r="FA68" s="30">
        <v>4</v>
      </c>
      <c r="FB68" s="30">
        <v>4</v>
      </c>
      <c r="FC68" s="30">
        <v>1</v>
      </c>
      <c r="FD68" s="30">
        <v>1</v>
      </c>
      <c r="FE68" s="30">
        <v>2</v>
      </c>
      <c r="FF68" s="30">
        <v>3</v>
      </c>
      <c r="FG68" s="17">
        <f t="shared" si="37"/>
        <v>15</v>
      </c>
      <c r="FH68" s="153">
        <f t="shared" si="38"/>
        <v>2.5</v>
      </c>
      <c r="FI68" s="30">
        <v>2</v>
      </c>
      <c r="FJ68" s="30">
        <v>2</v>
      </c>
      <c r="FK68" s="30">
        <v>2</v>
      </c>
      <c r="FL68" s="30">
        <v>2</v>
      </c>
      <c r="FM68" s="30">
        <v>2</v>
      </c>
      <c r="FN68" s="17">
        <f t="shared" si="39"/>
        <v>10</v>
      </c>
      <c r="FO68" s="144">
        <f t="shared" si="40"/>
        <v>2</v>
      </c>
      <c r="FP68" s="30">
        <v>2</v>
      </c>
      <c r="FQ68" s="30">
        <v>3</v>
      </c>
      <c r="FR68" s="30">
        <v>4</v>
      </c>
      <c r="FS68" s="30">
        <v>4</v>
      </c>
      <c r="FT68" s="30">
        <v>4</v>
      </c>
      <c r="FU68" s="30">
        <v>3</v>
      </c>
      <c r="FV68" s="17">
        <f t="shared" si="41"/>
        <v>20</v>
      </c>
      <c r="FW68" s="144">
        <f t="shared" si="42"/>
        <v>3.3333333333333335</v>
      </c>
      <c r="FX68" s="30">
        <v>3</v>
      </c>
      <c r="FY68" s="30">
        <v>2</v>
      </c>
      <c r="FZ68" s="30">
        <v>2</v>
      </c>
      <c r="GA68" s="30">
        <v>3</v>
      </c>
      <c r="GB68" s="30">
        <v>3</v>
      </c>
      <c r="GC68" s="30">
        <v>3</v>
      </c>
      <c r="GD68" s="17">
        <f t="shared" si="43"/>
        <v>16</v>
      </c>
      <c r="GE68" s="144">
        <f t="shared" si="44"/>
        <v>2.6666666666666665</v>
      </c>
      <c r="GF68" s="30" t="s">
        <v>666</v>
      </c>
      <c r="GG68" s="30" t="s">
        <v>667</v>
      </c>
      <c r="GH68" s="30" t="s">
        <v>668</v>
      </c>
      <c r="GI68" s="30" t="s">
        <v>669</v>
      </c>
      <c r="GJ68" s="30" t="s">
        <v>670</v>
      </c>
      <c r="GK68" s="30" t="s">
        <v>671</v>
      </c>
      <c r="GL68" s="30" t="s">
        <v>672</v>
      </c>
      <c r="GM68" s="30" t="s">
        <v>540</v>
      </c>
    </row>
    <row r="69" spans="1:195" ht="15.75" customHeight="1" x14ac:dyDescent="0.35">
      <c r="A69" s="29">
        <v>67</v>
      </c>
      <c r="B69" s="30" t="s">
        <v>673</v>
      </c>
      <c r="C69" s="31" t="s">
        <v>664</v>
      </c>
      <c r="D69" s="30" t="s">
        <v>146</v>
      </c>
      <c r="E69" s="30" t="s">
        <v>595</v>
      </c>
      <c r="F69" s="30">
        <v>35</v>
      </c>
      <c r="G69" s="30">
        <v>4</v>
      </c>
      <c r="H69" s="30" t="s">
        <v>157</v>
      </c>
      <c r="I69" s="30" t="s">
        <v>158</v>
      </c>
      <c r="J69" s="118">
        <v>3000000</v>
      </c>
      <c r="K69" s="32">
        <v>2500000</v>
      </c>
      <c r="L69" s="30" t="s">
        <v>173</v>
      </c>
      <c r="M69" s="30" t="s">
        <v>147</v>
      </c>
      <c r="N69" s="30">
        <v>250</v>
      </c>
      <c r="O69" s="30" t="s">
        <v>260</v>
      </c>
      <c r="P69" s="30" t="s">
        <v>578</v>
      </c>
      <c r="Q69" s="30" t="s">
        <v>545</v>
      </c>
      <c r="R69" s="30">
        <v>2</v>
      </c>
      <c r="S69" s="30">
        <v>2</v>
      </c>
      <c r="T69" s="30">
        <v>2</v>
      </c>
      <c r="U69" s="30">
        <v>3</v>
      </c>
      <c r="V69" s="30">
        <v>3</v>
      </c>
      <c r="W69" s="30">
        <v>4</v>
      </c>
      <c r="X69" s="30">
        <v>3</v>
      </c>
      <c r="Y69" s="30">
        <v>3</v>
      </c>
      <c r="Z69" s="30">
        <v>3</v>
      </c>
      <c r="AA69" s="30">
        <v>3</v>
      </c>
      <c r="AB69" s="17">
        <f t="shared" si="2"/>
        <v>28</v>
      </c>
      <c r="AC69" s="154">
        <f t="shared" si="3"/>
        <v>2.8</v>
      </c>
      <c r="AD69" s="30">
        <v>3</v>
      </c>
      <c r="AE69" s="30">
        <v>3</v>
      </c>
      <c r="AF69" s="30">
        <v>3</v>
      </c>
      <c r="AG69" s="30">
        <v>3</v>
      </c>
      <c r="AH69" s="30">
        <v>3</v>
      </c>
      <c r="AI69" s="30">
        <v>3</v>
      </c>
      <c r="AJ69" s="30">
        <v>3</v>
      </c>
      <c r="AK69" s="30">
        <v>3</v>
      </c>
      <c r="AL69" s="30">
        <v>3</v>
      </c>
      <c r="AM69" s="15">
        <f t="shared" si="4"/>
        <v>27</v>
      </c>
      <c r="AN69" s="170">
        <f t="shared" si="5"/>
        <v>3</v>
      </c>
      <c r="AO69" s="30">
        <v>3</v>
      </c>
      <c r="AP69" s="30">
        <v>4</v>
      </c>
      <c r="AQ69" s="30">
        <v>3</v>
      </c>
      <c r="AR69" s="30">
        <v>3</v>
      </c>
      <c r="AS69" s="30">
        <v>3</v>
      </c>
      <c r="AT69" s="30">
        <v>3</v>
      </c>
      <c r="AU69" s="30">
        <v>2</v>
      </c>
      <c r="AV69" s="30">
        <v>3</v>
      </c>
      <c r="AW69" s="30">
        <v>3</v>
      </c>
      <c r="AX69" s="30">
        <v>3</v>
      </c>
      <c r="AY69" s="17">
        <f t="shared" si="6"/>
        <v>30</v>
      </c>
      <c r="AZ69" s="144">
        <f t="shared" si="7"/>
        <v>3</v>
      </c>
      <c r="BA69" s="30">
        <v>2</v>
      </c>
      <c r="BB69" s="30">
        <v>3</v>
      </c>
      <c r="BC69" s="30">
        <v>3</v>
      </c>
      <c r="BD69" s="30">
        <v>4</v>
      </c>
      <c r="BE69" s="30">
        <v>3</v>
      </c>
      <c r="BF69" s="30">
        <v>3</v>
      </c>
      <c r="BG69" s="30">
        <v>3</v>
      </c>
      <c r="BH69" s="30">
        <v>3</v>
      </c>
      <c r="BI69" s="30">
        <v>3</v>
      </c>
      <c r="BJ69" s="17">
        <f t="shared" si="8"/>
        <v>27</v>
      </c>
      <c r="BK69" s="144">
        <f t="shared" si="9"/>
        <v>3</v>
      </c>
      <c r="BL69" s="30">
        <v>4</v>
      </c>
      <c r="BM69" s="30">
        <v>3</v>
      </c>
      <c r="BN69" s="30">
        <v>3</v>
      </c>
      <c r="BO69" s="17">
        <f t="shared" si="10"/>
        <v>10</v>
      </c>
      <c r="BP69" s="153">
        <f t="shared" si="11"/>
        <v>3.3333333333333335</v>
      </c>
      <c r="BQ69" s="30">
        <v>3</v>
      </c>
      <c r="BR69" s="30">
        <v>3</v>
      </c>
      <c r="BS69" s="30">
        <v>3</v>
      </c>
      <c r="BT69" s="116">
        <f t="shared" si="12"/>
        <v>9</v>
      </c>
      <c r="BU69" s="144">
        <f t="shared" si="13"/>
        <v>3</v>
      </c>
      <c r="BV69" s="30">
        <v>3</v>
      </c>
      <c r="BW69" s="30">
        <v>3</v>
      </c>
      <c r="BX69" s="17">
        <f t="shared" si="0"/>
        <v>6</v>
      </c>
      <c r="BY69" s="169">
        <f t="shared" si="14"/>
        <v>3</v>
      </c>
      <c r="BZ69" s="30">
        <v>3</v>
      </c>
      <c r="CA69" s="30">
        <v>4</v>
      </c>
      <c r="CB69" s="17">
        <f t="shared" si="15"/>
        <v>7</v>
      </c>
      <c r="CC69" s="144">
        <f t="shared" si="16"/>
        <v>3.5</v>
      </c>
      <c r="CD69" s="30">
        <v>2</v>
      </c>
      <c r="CE69" s="30">
        <v>3</v>
      </c>
      <c r="CF69" s="17">
        <f t="shared" si="17"/>
        <v>5</v>
      </c>
      <c r="CG69" s="144">
        <f t="shared" si="46"/>
        <v>2.5</v>
      </c>
      <c r="CH69" s="30">
        <v>3</v>
      </c>
      <c r="CI69" s="30">
        <v>3</v>
      </c>
      <c r="CJ69" s="17">
        <f t="shared" si="19"/>
        <v>6</v>
      </c>
      <c r="CK69" s="144">
        <f t="shared" si="20"/>
        <v>3</v>
      </c>
      <c r="CL69" s="30">
        <v>3</v>
      </c>
      <c r="CM69" s="30">
        <v>4</v>
      </c>
      <c r="CN69" s="17">
        <f t="shared" si="21"/>
        <v>7</v>
      </c>
      <c r="CO69" s="153">
        <f t="shared" si="22"/>
        <v>3.5</v>
      </c>
      <c r="CP69" s="30">
        <v>4</v>
      </c>
      <c r="CQ69" s="30">
        <v>3</v>
      </c>
      <c r="CR69" s="30">
        <v>3</v>
      </c>
      <c r="CS69" s="17">
        <f t="shared" si="23"/>
        <v>10</v>
      </c>
      <c r="CT69" s="144">
        <f t="shared" si="24"/>
        <v>3.3333333333333335</v>
      </c>
      <c r="CU69" s="30">
        <v>3</v>
      </c>
      <c r="CV69" s="30">
        <v>3</v>
      </c>
      <c r="CW69" s="30">
        <v>3</v>
      </c>
      <c r="CX69" s="30">
        <v>3</v>
      </c>
      <c r="CY69" s="30">
        <v>4</v>
      </c>
      <c r="CZ69" s="30">
        <v>3</v>
      </c>
      <c r="DA69" s="30">
        <v>4</v>
      </c>
      <c r="DB69" s="30">
        <v>4</v>
      </c>
      <c r="DC69" s="17">
        <f t="shared" si="25"/>
        <v>27</v>
      </c>
      <c r="DD69" s="144">
        <f t="shared" si="47"/>
        <v>3.375</v>
      </c>
      <c r="DE69" s="30">
        <v>2</v>
      </c>
      <c r="DF69" s="30">
        <v>2</v>
      </c>
      <c r="DG69" s="30">
        <v>3</v>
      </c>
      <c r="DH69" s="30">
        <v>3</v>
      </c>
      <c r="DI69" s="30">
        <v>3</v>
      </c>
      <c r="DJ69" s="30">
        <v>3</v>
      </c>
      <c r="DK69" s="30">
        <v>3</v>
      </c>
      <c r="DL69" s="30">
        <v>3</v>
      </c>
      <c r="DM69" s="17">
        <f t="shared" si="26"/>
        <v>22</v>
      </c>
      <c r="DN69" s="144">
        <f t="shared" si="27"/>
        <v>2.75</v>
      </c>
      <c r="DO69" s="30">
        <v>2</v>
      </c>
      <c r="DP69" s="30">
        <v>3</v>
      </c>
      <c r="DQ69" s="30">
        <v>3</v>
      </c>
      <c r="DR69" s="30">
        <v>3</v>
      </c>
      <c r="DS69" s="30">
        <v>3</v>
      </c>
      <c r="DT69" s="30">
        <v>3</v>
      </c>
      <c r="DU69" s="17">
        <f>SUM(DO69:DT69)</f>
        <v>17</v>
      </c>
      <c r="DV69" s="144">
        <f t="shared" si="29"/>
        <v>2.8333333333333335</v>
      </c>
      <c r="DW69" s="30">
        <v>3</v>
      </c>
      <c r="DX69" s="30">
        <v>3</v>
      </c>
      <c r="DY69" s="30">
        <v>3</v>
      </c>
      <c r="DZ69" s="30">
        <v>3</v>
      </c>
      <c r="EA69" s="30">
        <v>3</v>
      </c>
      <c r="EB69" s="30">
        <v>3</v>
      </c>
      <c r="EC69" s="17">
        <f t="shared" si="30"/>
        <v>18</v>
      </c>
      <c r="ED69" s="144">
        <f t="shared" si="31"/>
        <v>3</v>
      </c>
      <c r="EE69" s="30">
        <v>2</v>
      </c>
      <c r="EF69" s="30">
        <v>3</v>
      </c>
      <c r="EG69" s="30">
        <v>3</v>
      </c>
      <c r="EH69" s="30">
        <v>4</v>
      </c>
      <c r="EI69" s="30">
        <v>3</v>
      </c>
      <c r="EJ69" s="30">
        <v>3</v>
      </c>
      <c r="EK69" s="15">
        <f t="shared" si="45"/>
        <v>18</v>
      </c>
      <c r="EL69" s="148">
        <f t="shared" si="32"/>
        <v>3</v>
      </c>
      <c r="EM69" s="30">
        <v>3</v>
      </c>
      <c r="EN69" s="30">
        <v>3</v>
      </c>
      <c r="EO69" s="30">
        <v>3</v>
      </c>
      <c r="EP69" s="30">
        <v>3</v>
      </c>
      <c r="EQ69" s="30">
        <v>3</v>
      </c>
      <c r="ER69" s="17">
        <f t="shared" si="33"/>
        <v>15</v>
      </c>
      <c r="ES69" s="144">
        <f t="shared" si="34"/>
        <v>3</v>
      </c>
      <c r="ET69" s="30">
        <v>3</v>
      </c>
      <c r="EU69" s="30">
        <v>4</v>
      </c>
      <c r="EV69" s="30">
        <v>3</v>
      </c>
      <c r="EW69" s="30">
        <v>3</v>
      </c>
      <c r="EX69" s="30">
        <v>3</v>
      </c>
      <c r="EY69" s="17">
        <f t="shared" si="35"/>
        <v>16</v>
      </c>
      <c r="EZ69" s="144">
        <f t="shared" si="36"/>
        <v>3.2</v>
      </c>
      <c r="FA69" s="30">
        <v>4</v>
      </c>
      <c r="FB69" s="30">
        <v>3</v>
      </c>
      <c r="FC69" s="30">
        <v>4</v>
      </c>
      <c r="FD69" s="30">
        <v>3</v>
      </c>
      <c r="FE69" s="30">
        <v>3</v>
      </c>
      <c r="FF69" s="30">
        <v>3</v>
      </c>
      <c r="FG69" s="17">
        <f t="shared" si="37"/>
        <v>20</v>
      </c>
      <c r="FH69" s="153">
        <f t="shared" si="38"/>
        <v>3.3333333333333335</v>
      </c>
      <c r="FI69" s="30">
        <v>3</v>
      </c>
      <c r="FJ69" s="30">
        <v>3</v>
      </c>
      <c r="FK69" s="30">
        <v>2</v>
      </c>
      <c r="FL69" s="30">
        <v>3</v>
      </c>
      <c r="FM69" s="30">
        <v>3</v>
      </c>
      <c r="FN69" s="17">
        <f t="shared" si="39"/>
        <v>14</v>
      </c>
      <c r="FO69" s="144">
        <f t="shared" si="40"/>
        <v>2.8</v>
      </c>
      <c r="FP69" s="30">
        <v>2</v>
      </c>
      <c r="FQ69" s="30">
        <v>3</v>
      </c>
      <c r="FR69" s="30">
        <v>3</v>
      </c>
      <c r="FS69" s="30">
        <v>4</v>
      </c>
      <c r="FT69" s="30">
        <v>3</v>
      </c>
      <c r="FU69" s="30">
        <v>3</v>
      </c>
      <c r="FV69" s="17">
        <f t="shared" si="41"/>
        <v>18</v>
      </c>
      <c r="FW69" s="144">
        <f t="shared" si="42"/>
        <v>3</v>
      </c>
      <c r="FX69" s="30">
        <v>3</v>
      </c>
      <c r="FY69" s="30">
        <v>3</v>
      </c>
      <c r="FZ69" s="30">
        <v>3</v>
      </c>
      <c r="GA69" s="30">
        <v>3</v>
      </c>
      <c r="GB69" s="30">
        <v>3</v>
      </c>
      <c r="GC69" s="30">
        <v>3</v>
      </c>
      <c r="GD69" s="17">
        <f t="shared" si="43"/>
        <v>18</v>
      </c>
      <c r="GE69" s="144">
        <f t="shared" si="44"/>
        <v>3</v>
      </c>
      <c r="GF69" s="30"/>
      <c r="GG69" s="30"/>
      <c r="GH69" s="30"/>
      <c r="GI69" s="30"/>
      <c r="GJ69" s="30"/>
      <c r="GK69" s="30"/>
      <c r="GL69" s="30"/>
      <c r="GM69" s="30"/>
    </row>
    <row r="70" spans="1:195" ht="15.75" customHeight="1" x14ac:dyDescent="0.35">
      <c r="A70" s="29">
        <v>68</v>
      </c>
      <c r="B70" s="30" t="s">
        <v>674</v>
      </c>
      <c r="C70" s="31" t="s">
        <v>664</v>
      </c>
      <c r="D70" s="30" t="s">
        <v>146</v>
      </c>
      <c r="E70" s="30" t="s">
        <v>595</v>
      </c>
      <c r="F70" s="30">
        <v>47</v>
      </c>
      <c r="G70" s="30">
        <v>4</v>
      </c>
      <c r="H70" s="30" t="s">
        <v>157</v>
      </c>
      <c r="I70" s="30" t="s">
        <v>210</v>
      </c>
      <c r="J70" s="118">
        <v>4000000</v>
      </c>
      <c r="K70" s="32">
        <v>3500000</v>
      </c>
      <c r="L70" s="30" t="s">
        <v>173</v>
      </c>
      <c r="M70" s="30" t="s">
        <v>147</v>
      </c>
      <c r="N70" s="30">
        <v>250</v>
      </c>
      <c r="O70" s="30" t="s">
        <v>241</v>
      </c>
      <c r="P70" s="30" t="s">
        <v>531</v>
      </c>
      <c r="Q70" s="30" t="s">
        <v>545</v>
      </c>
      <c r="R70" s="30">
        <v>2</v>
      </c>
      <c r="S70" s="30">
        <v>2</v>
      </c>
      <c r="T70" s="30">
        <v>2</v>
      </c>
      <c r="U70" s="30">
        <v>3</v>
      </c>
      <c r="V70" s="30">
        <v>3</v>
      </c>
      <c r="W70" s="30">
        <v>3</v>
      </c>
      <c r="X70" s="30">
        <v>3</v>
      </c>
      <c r="Y70" s="30">
        <v>3</v>
      </c>
      <c r="Z70" s="30">
        <v>3</v>
      </c>
      <c r="AA70" s="30">
        <v>3</v>
      </c>
      <c r="AB70" s="17">
        <f t="shared" si="2"/>
        <v>27</v>
      </c>
      <c r="AC70" s="154">
        <f t="shared" si="3"/>
        <v>2.7</v>
      </c>
      <c r="AD70" s="30">
        <v>3</v>
      </c>
      <c r="AE70" s="30">
        <v>3</v>
      </c>
      <c r="AF70" s="30">
        <v>3</v>
      </c>
      <c r="AG70" s="30">
        <v>3</v>
      </c>
      <c r="AH70" s="30">
        <v>3</v>
      </c>
      <c r="AI70" s="30">
        <v>3</v>
      </c>
      <c r="AJ70" s="30">
        <v>4</v>
      </c>
      <c r="AK70" s="30">
        <v>4</v>
      </c>
      <c r="AL70" s="30">
        <v>4</v>
      </c>
      <c r="AM70" s="15">
        <f t="shared" si="4"/>
        <v>30</v>
      </c>
      <c r="AN70" s="170">
        <f t="shared" si="5"/>
        <v>3.3333333333333335</v>
      </c>
      <c r="AO70" s="30">
        <v>3</v>
      </c>
      <c r="AP70" s="30">
        <v>2</v>
      </c>
      <c r="AQ70" s="30">
        <v>2</v>
      </c>
      <c r="AR70" s="30">
        <v>3</v>
      </c>
      <c r="AS70" s="30">
        <v>3</v>
      </c>
      <c r="AT70" s="30">
        <v>3</v>
      </c>
      <c r="AU70" s="30">
        <v>2</v>
      </c>
      <c r="AV70" s="30">
        <v>3</v>
      </c>
      <c r="AW70" s="30">
        <v>3</v>
      </c>
      <c r="AX70" s="30">
        <v>3</v>
      </c>
      <c r="AY70" s="17">
        <f t="shared" si="6"/>
        <v>27</v>
      </c>
      <c r="AZ70" s="144">
        <f t="shared" si="7"/>
        <v>2.7</v>
      </c>
      <c r="BA70" s="30">
        <v>3</v>
      </c>
      <c r="BB70" s="30">
        <v>3</v>
      </c>
      <c r="BC70" s="30">
        <v>3</v>
      </c>
      <c r="BD70" s="30">
        <v>3</v>
      </c>
      <c r="BE70" s="30">
        <v>4</v>
      </c>
      <c r="BF70" s="30">
        <v>4</v>
      </c>
      <c r="BG70" s="30">
        <v>3</v>
      </c>
      <c r="BH70" s="30">
        <v>3</v>
      </c>
      <c r="BI70" s="30">
        <v>4</v>
      </c>
      <c r="BJ70" s="17">
        <f t="shared" si="8"/>
        <v>30</v>
      </c>
      <c r="BK70" s="144">
        <f t="shared" si="9"/>
        <v>3.3333333333333335</v>
      </c>
      <c r="BL70" s="30">
        <v>2</v>
      </c>
      <c r="BM70" s="30">
        <v>3</v>
      </c>
      <c r="BN70" s="30">
        <v>3</v>
      </c>
      <c r="BO70" s="17">
        <f t="shared" si="10"/>
        <v>8</v>
      </c>
      <c r="BP70" s="153">
        <f t="shared" si="11"/>
        <v>2.6666666666666665</v>
      </c>
      <c r="BQ70" s="30">
        <v>2</v>
      </c>
      <c r="BR70" s="30">
        <v>2</v>
      </c>
      <c r="BS70" s="30">
        <v>3</v>
      </c>
      <c r="BT70" s="116">
        <f t="shared" si="12"/>
        <v>7</v>
      </c>
      <c r="BU70" s="144">
        <f t="shared" si="13"/>
        <v>2.3333333333333335</v>
      </c>
      <c r="BV70" s="30">
        <v>2</v>
      </c>
      <c r="BW70" s="30">
        <v>3</v>
      </c>
      <c r="BX70" s="17">
        <f t="shared" si="0"/>
        <v>5</v>
      </c>
      <c r="BY70" s="169">
        <f t="shared" si="14"/>
        <v>2.5</v>
      </c>
      <c r="BZ70" s="30">
        <v>2</v>
      </c>
      <c r="CA70" s="30">
        <v>3</v>
      </c>
      <c r="CB70" s="17">
        <f t="shared" si="15"/>
        <v>5</v>
      </c>
      <c r="CC70" s="144">
        <f t="shared" si="16"/>
        <v>2.5</v>
      </c>
      <c r="CD70" s="30">
        <v>3</v>
      </c>
      <c r="CE70" s="30">
        <v>2</v>
      </c>
      <c r="CF70" s="17">
        <f t="shared" si="17"/>
        <v>5</v>
      </c>
      <c r="CG70" s="144">
        <f t="shared" si="46"/>
        <v>2.5</v>
      </c>
      <c r="CH70" s="30">
        <v>2</v>
      </c>
      <c r="CI70" s="30">
        <v>2</v>
      </c>
      <c r="CJ70" s="17">
        <f t="shared" si="19"/>
        <v>4</v>
      </c>
      <c r="CK70" s="144">
        <f t="shared" si="20"/>
        <v>2</v>
      </c>
      <c r="CL70" s="30">
        <v>3</v>
      </c>
      <c r="CM70" s="30">
        <v>3</v>
      </c>
      <c r="CN70" s="17">
        <f t="shared" si="21"/>
        <v>6</v>
      </c>
      <c r="CO70" s="153">
        <f t="shared" si="22"/>
        <v>3</v>
      </c>
      <c r="CP70" s="30">
        <v>3</v>
      </c>
      <c r="CQ70" s="30">
        <v>3</v>
      </c>
      <c r="CR70" s="30">
        <v>3</v>
      </c>
      <c r="CS70" s="17">
        <f t="shared" si="23"/>
        <v>9</v>
      </c>
      <c r="CT70" s="144">
        <f t="shared" si="24"/>
        <v>3</v>
      </c>
      <c r="CU70" s="30">
        <v>3</v>
      </c>
      <c r="CV70" s="30">
        <v>3</v>
      </c>
      <c r="CW70" s="30">
        <v>3</v>
      </c>
      <c r="CX70" s="30">
        <v>3</v>
      </c>
      <c r="CY70" s="30">
        <v>2</v>
      </c>
      <c r="CZ70" s="30">
        <v>3</v>
      </c>
      <c r="DA70" s="30">
        <v>3</v>
      </c>
      <c r="DB70" s="30">
        <v>2</v>
      </c>
      <c r="DC70" s="17">
        <f t="shared" si="25"/>
        <v>22</v>
      </c>
      <c r="DD70" s="144">
        <f t="shared" si="47"/>
        <v>2.75</v>
      </c>
      <c r="DE70" s="30">
        <v>2</v>
      </c>
      <c r="DF70" s="30">
        <v>2</v>
      </c>
      <c r="DG70" s="30">
        <v>2</v>
      </c>
      <c r="DH70" s="30">
        <v>3</v>
      </c>
      <c r="DI70" s="30">
        <v>2</v>
      </c>
      <c r="DJ70" s="30">
        <v>2</v>
      </c>
      <c r="DK70" s="30">
        <v>2</v>
      </c>
      <c r="DL70" s="30">
        <v>3</v>
      </c>
      <c r="DM70" s="17">
        <f t="shared" si="26"/>
        <v>18</v>
      </c>
      <c r="DN70" s="144">
        <f t="shared" si="27"/>
        <v>2.25</v>
      </c>
      <c r="DO70" s="30">
        <v>2</v>
      </c>
      <c r="DP70" s="30">
        <v>3</v>
      </c>
      <c r="DQ70" s="30">
        <v>3</v>
      </c>
      <c r="DR70" s="30">
        <v>3</v>
      </c>
      <c r="DS70" s="30">
        <v>3</v>
      </c>
      <c r="DT70" s="30">
        <v>3</v>
      </c>
      <c r="DU70" s="17">
        <f t="shared" si="28"/>
        <v>17</v>
      </c>
      <c r="DV70" s="144">
        <f t="shared" si="29"/>
        <v>2.8333333333333335</v>
      </c>
      <c r="DW70" s="30">
        <v>2</v>
      </c>
      <c r="DX70" s="30">
        <v>3</v>
      </c>
      <c r="DY70" s="30">
        <v>3</v>
      </c>
      <c r="DZ70" s="30">
        <v>3</v>
      </c>
      <c r="EA70" s="30">
        <v>3</v>
      </c>
      <c r="EB70" s="30">
        <v>3</v>
      </c>
      <c r="EC70" s="17">
        <f>SUM(DW70:EB70)</f>
        <v>17</v>
      </c>
      <c r="ED70" s="144">
        <f t="shared" si="31"/>
        <v>2.8333333333333335</v>
      </c>
      <c r="EE70" s="30">
        <v>2</v>
      </c>
      <c r="EF70" s="30">
        <v>3</v>
      </c>
      <c r="EG70" s="30">
        <v>3</v>
      </c>
      <c r="EH70" s="30">
        <v>3</v>
      </c>
      <c r="EI70" s="30">
        <v>3</v>
      </c>
      <c r="EJ70" s="30">
        <v>3</v>
      </c>
      <c r="EK70" s="15">
        <f t="shared" si="45"/>
        <v>17</v>
      </c>
      <c r="EL70" s="148">
        <f t="shared" si="32"/>
        <v>2.8333333333333335</v>
      </c>
      <c r="EM70" s="30">
        <v>2</v>
      </c>
      <c r="EN70" s="30">
        <v>2</v>
      </c>
      <c r="EO70" s="30">
        <v>3</v>
      </c>
      <c r="EP70" s="30">
        <v>3</v>
      </c>
      <c r="EQ70" s="30">
        <v>3</v>
      </c>
      <c r="ER70" s="17">
        <f t="shared" si="33"/>
        <v>13</v>
      </c>
      <c r="ES70" s="144">
        <f t="shared" si="34"/>
        <v>2.6</v>
      </c>
      <c r="ET70" s="30">
        <v>3</v>
      </c>
      <c r="EU70" s="30">
        <v>3</v>
      </c>
      <c r="EV70" s="30">
        <v>3</v>
      </c>
      <c r="EW70" s="30">
        <v>3</v>
      </c>
      <c r="EX70" s="30">
        <v>3</v>
      </c>
      <c r="EY70" s="17">
        <f t="shared" si="35"/>
        <v>15</v>
      </c>
      <c r="EZ70" s="144">
        <f t="shared" si="36"/>
        <v>3</v>
      </c>
      <c r="FA70" s="30">
        <v>3</v>
      </c>
      <c r="FB70" s="30">
        <v>3</v>
      </c>
      <c r="FC70" s="30">
        <v>3</v>
      </c>
      <c r="FD70" s="30">
        <v>2</v>
      </c>
      <c r="FE70" s="30">
        <v>2</v>
      </c>
      <c r="FF70" s="30">
        <v>2</v>
      </c>
      <c r="FG70" s="17">
        <f t="shared" si="37"/>
        <v>15</v>
      </c>
      <c r="FH70" s="153">
        <f t="shared" si="38"/>
        <v>2.5</v>
      </c>
      <c r="FI70" s="30">
        <v>3</v>
      </c>
      <c r="FJ70" s="30">
        <v>3</v>
      </c>
      <c r="FK70" s="30">
        <v>4</v>
      </c>
      <c r="FL70" s="30">
        <v>4</v>
      </c>
      <c r="FM70" s="30">
        <v>4</v>
      </c>
      <c r="FN70" s="17">
        <f t="shared" si="39"/>
        <v>18</v>
      </c>
      <c r="FO70" s="144">
        <f t="shared" si="40"/>
        <v>3.6</v>
      </c>
      <c r="FP70" s="30">
        <v>2</v>
      </c>
      <c r="FQ70" s="30">
        <v>2</v>
      </c>
      <c r="FR70" s="30">
        <v>2</v>
      </c>
      <c r="FS70" s="30">
        <v>3</v>
      </c>
      <c r="FT70" s="30">
        <v>3</v>
      </c>
      <c r="FU70" s="30">
        <v>3</v>
      </c>
      <c r="FV70" s="17">
        <f>SUM(FP70:FU70)</f>
        <v>15</v>
      </c>
      <c r="FW70" s="144">
        <f t="shared" si="42"/>
        <v>2.5</v>
      </c>
      <c r="FX70" s="30">
        <v>3</v>
      </c>
      <c r="FY70" s="30">
        <v>3</v>
      </c>
      <c r="FZ70" s="30">
        <v>2</v>
      </c>
      <c r="GA70" s="30">
        <v>2</v>
      </c>
      <c r="GB70" s="30">
        <v>3</v>
      </c>
      <c r="GC70" s="30">
        <v>3</v>
      </c>
      <c r="GD70" s="17">
        <f t="shared" si="43"/>
        <v>16</v>
      </c>
      <c r="GE70" s="144">
        <f t="shared" si="44"/>
        <v>2.6666666666666665</v>
      </c>
      <c r="GF70" s="30" t="s">
        <v>675</v>
      </c>
      <c r="GG70" s="30" t="s">
        <v>676</v>
      </c>
      <c r="GH70" s="30" t="s">
        <v>672</v>
      </c>
      <c r="GI70" s="30" t="s">
        <v>677</v>
      </c>
      <c r="GJ70" s="30" t="s">
        <v>670</v>
      </c>
      <c r="GK70" s="30" t="s">
        <v>678</v>
      </c>
      <c r="GL70" s="30" t="s">
        <v>679</v>
      </c>
      <c r="GM70" s="30" t="s">
        <v>680</v>
      </c>
    </row>
    <row r="71" spans="1:195" ht="15.75" customHeight="1" x14ac:dyDescent="0.35">
      <c r="A71" s="29">
        <v>69</v>
      </c>
      <c r="B71" s="30" t="s">
        <v>681</v>
      </c>
      <c r="C71" s="31" t="s">
        <v>664</v>
      </c>
      <c r="D71" s="30" t="s">
        <v>146</v>
      </c>
      <c r="E71" s="30" t="s">
        <v>595</v>
      </c>
      <c r="F71" s="30">
        <v>50</v>
      </c>
      <c r="G71" s="30">
        <v>3</v>
      </c>
      <c r="H71" s="30" t="s">
        <v>157</v>
      </c>
      <c r="I71" s="30" t="s">
        <v>158</v>
      </c>
      <c r="J71" s="118">
        <v>3000000</v>
      </c>
      <c r="K71" s="32">
        <v>2000000</v>
      </c>
      <c r="L71" s="30" t="s">
        <v>318</v>
      </c>
      <c r="M71" s="30" t="s">
        <v>147</v>
      </c>
      <c r="N71" s="30">
        <v>125</v>
      </c>
      <c r="O71" s="30" t="s">
        <v>682</v>
      </c>
      <c r="P71" s="30" t="s">
        <v>531</v>
      </c>
      <c r="Q71" s="30" t="s">
        <v>545</v>
      </c>
      <c r="R71" s="30">
        <v>3</v>
      </c>
      <c r="S71" s="30">
        <v>3</v>
      </c>
      <c r="T71" s="30">
        <v>3</v>
      </c>
      <c r="U71" s="30">
        <v>4</v>
      </c>
      <c r="V71" s="30">
        <v>4</v>
      </c>
      <c r="W71" s="30">
        <v>3</v>
      </c>
      <c r="X71" s="30">
        <v>3</v>
      </c>
      <c r="Y71" s="30">
        <v>3</v>
      </c>
      <c r="Z71" s="30">
        <v>3</v>
      </c>
      <c r="AA71" s="30">
        <v>4</v>
      </c>
      <c r="AB71" s="17">
        <f t="shared" si="2"/>
        <v>33</v>
      </c>
      <c r="AC71" s="154">
        <f t="shared" si="3"/>
        <v>3.3</v>
      </c>
      <c r="AD71" s="30">
        <v>3</v>
      </c>
      <c r="AE71" s="30">
        <v>3</v>
      </c>
      <c r="AF71" s="30">
        <v>3</v>
      </c>
      <c r="AG71" s="30">
        <v>3</v>
      </c>
      <c r="AH71" s="30">
        <v>3</v>
      </c>
      <c r="AI71" s="30">
        <v>3</v>
      </c>
      <c r="AJ71" s="30">
        <v>4</v>
      </c>
      <c r="AK71" s="30">
        <v>4</v>
      </c>
      <c r="AL71" s="30">
        <v>4</v>
      </c>
      <c r="AM71" s="15">
        <f t="shared" si="4"/>
        <v>30</v>
      </c>
      <c r="AN71" s="170">
        <f t="shared" si="5"/>
        <v>3.3333333333333335</v>
      </c>
      <c r="AO71" s="30">
        <v>4</v>
      </c>
      <c r="AP71" s="30">
        <v>3</v>
      </c>
      <c r="AQ71" s="30">
        <v>3</v>
      </c>
      <c r="AR71" s="30">
        <v>3</v>
      </c>
      <c r="AS71" s="30">
        <v>3</v>
      </c>
      <c r="AT71" s="30">
        <v>3</v>
      </c>
      <c r="AU71" s="30">
        <v>3</v>
      </c>
      <c r="AV71" s="30">
        <v>3</v>
      </c>
      <c r="AW71" s="30">
        <v>3</v>
      </c>
      <c r="AX71" s="30">
        <v>3</v>
      </c>
      <c r="AY71" s="17">
        <f t="shared" si="6"/>
        <v>31</v>
      </c>
      <c r="AZ71" s="144">
        <f t="shared" si="7"/>
        <v>3.1</v>
      </c>
      <c r="BA71" s="30">
        <v>2</v>
      </c>
      <c r="BB71" s="30">
        <v>2</v>
      </c>
      <c r="BC71" s="30">
        <v>3</v>
      </c>
      <c r="BD71" s="30">
        <v>3</v>
      </c>
      <c r="BE71" s="30">
        <v>4</v>
      </c>
      <c r="BF71" s="30">
        <v>4</v>
      </c>
      <c r="BG71" s="30">
        <v>4</v>
      </c>
      <c r="BH71" s="30">
        <v>4</v>
      </c>
      <c r="BI71" s="30">
        <v>3</v>
      </c>
      <c r="BJ71" s="17">
        <f>SUM(BA71:BI71)</f>
        <v>29</v>
      </c>
      <c r="BK71" s="144">
        <f t="shared" si="9"/>
        <v>3.2222222222222223</v>
      </c>
      <c r="BL71" s="30">
        <v>2</v>
      </c>
      <c r="BM71" s="30">
        <v>3</v>
      </c>
      <c r="BN71" s="30">
        <v>4</v>
      </c>
      <c r="BO71" s="17">
        <f t="shared" si="10"/>
        <v>9</v>
      </c>
      <c r="BP71" s="153">
        <f t="shared" si="11"/>
        <v>3</v>
      </c>
      <c r="BQ71" s="30">
        <v>1</v>
      </c>
      <c r="BR71" s="30">
        <v>1</v>
      </c>
      <c r="BS71" s="30">
        <v>2</v>
      </c>
      <c r="BT71" s="116">
        <f t="shared" si="12"/>
        <v>4</v>
      </c>
      <c r="BU71" s="144">
        <f t="shared" si="13"/>
        <v>1.3333333333333333</v>
      </c>
      <c r="BV71" s="30">
        <v>3</v>
      </c>
      <c r="BW71" s="30">
        <v>4</v>
      </c>
      <c r="BX71" s="17">
        <f t="shared" si="0"/>
        <v>7</v>
      </c>
      <c r="BY71" s="169">
        <f t="shared" si="14"/>
        <v>3.5</v>
      </c>
      <c r="BZ71" s="30">
        <v>3</v>
      </c>
      <c r="CA71" s="30">
        <v>2</v>
      </c>
      <c r="CB71" s="17">
        <f t="shared" si="15"/>
        <v>5</v>
      </c>
      <c r="CC71" s="144">
        <f t="shared" si="16"/>
        <v>2.5</v>
      </c>
      <c r="CD71" s="30">
        <v>2</v>
      </c>
      <c r="CE71" s="30">
        <v>3</v>
      </c>
      <c r="CF71" s="17">
        <f t="shared" si="17"/>
        <v>5</v>
      </c>
      <c r="CG71" s="144">
        <f t="shared" si="46"/>
        <v>2.5</v>
      </c>
      <c r="CH71" s="30">
        <v>3</v>
      </c>
      <c r="CI71" s="30">
        <v>3</v>
      </c>
      <c r="CJ71" s="17">
        <f t="shared" si="19"/>
        <v>6</v>
      </c>
      <c r="CK71" s="144">
        <f t="shared" si="20"/>
        <v>3</v>
      </c>
      <c r="CL71" s="30">
        <v>2</v>
      </c>
      <c r="CM71" s="30">
        <v>3</v>
      </c>
      <c r="CN71" s="17">
        <f t="shared" si="21"/>
        <v>5</v>
      </c>
      <c r="CO71" s="153">
        <f t="shared" si="22"/>
        <v>2.5</v>
      </c>
      <c r="CP71" s="30">
        <v>2</v>
      </c>
      <c r="CQ71" s="30">
        <v>2</v>
      </c>
      <c r="CR71" s="30">
        <v>2</v>
      </c>
      <c r="CS71" s="17">
        <f t="shared" si="23"/>
        <v>6</v>
      </c>
      <c r="CT71" s="144">
        <f t="shared" si="24"/>
        <v>2</v>
      </c>
      <c r="CU71" s="30">
        <v>2</v>
      </c>
      <c r="CV71" s="30">
        <v>2</v>
      </c>
      <c r="CW71" s="30">
        <v>2</v>
      </c>
      <c r="CX71" s="30">
        <v>3</v>
      </c>
      <c r="CY71" s="30">
        <v>3</v>
      </c>
      <c r="CZ71" s="30">
        <v>3</v>
      </c>
      <c r="DA71" s="30">
        <v>3</v>
      </c>
      <c r="DB71" s="30">
        <v>3</v>
      </c>
      <c r="DC71" s="17">
        <f t="shared" si="25"/>
        <v>21</v>
      </c>
      <c r="DD71" s="144">
        <f t="shared" si="47"/>
        <v>2.625</v>
      </c>
      <c r="DE71" s="30">
        <v>2</v>
      </c>
      <c r="DF71" s="30">
        <v>2</v>
      </c>
      <c r="DG71" s="30">
        <v>3</v>
      </c>
      <c r="DH71" s="30">
        <v>4</v>
      </c>
      <c r="DI71" s="30">
        <v>4</v>
      </c>
      <c r="DJ71" s="30">
        <v>4</v>
      </c>
      <c r="DK71" s="30">
        <v>4</v>
      </c>
      <c r="DL71" s="30">
        <v>4</v>
      </c>
      <c r="DM71" s="17">
        <f t="shared" si="26"/>
        <v>27</v>
      </c>
      <c r="DN71" s="144">
        <f t="shared" si="27"/>
        <v>3.375</v>
      </c>
      <c r="DO71" s="30">
        <v>2</v>
      </c>
      <c r="DP71" s="30">
        <v>2</v>
      </c>
      <c r="DQ71" s="30">
        <v>2</v>
      </c>
      <c r="DR71" s="30">
        <v>3</v>
      </c>
      <c r="DS71" s="30">
        <v>4</v>
      </c>
      <c r="DT71" s="30">
        <v>4</v>
      </c>
      <c r="DU71" s="17">
        <f t="shared" si="28"/>
        <v>17</v>
      </c>
      <c r="DV71" s="144">
        <f t="shared" si="29"/>
        <v>2.8333333333333335</v>
      </c>
      <c r="DW71" s="30">
        <v>2</v>
      </c>
      <c r="DX71" s="30">
        <v>2</v>
      </c>
      <c r="DY71" s="30">
        <v>2</v>
      </c>
      <c r="DZ71" s="30">
        <v>3</v>
      </c>
      <c r="EA71" s="30">
        <v>4</v>
      </c>
      <c r="EB71" s="30">
        <v>4</v>
      </c>
      <c r="EC71" s="17">
        <f t="shared" si="30"/>
        <v>17</v>
      </c>
      <c r="ED71" s="144">
        <f t="shared" si="31"/>
        <v>2.8333333333333335</v>
      </c>
      <c r="EE71" s="30">
        <v>3</v>
      </c>
      <c r="EF71" s="30">
        <v>2</v>
      </c>
      <c r="EG71" s="30">
        <v>1</v>
      </c>
      <c r="EH71" s="30">
        <v>2</v>
      </c>
      <c r="EI71" s="30">
        <v>3</v>
      </c>
      <c r="EJ71" s="30">
        <v>4</v>
      </c>
      <c r="EK71" s="15">
        <f t="shared" si="45"/>
        <v>15</v>
      </c>
      <c r="EL71" s="148">
        <f t="shared" si="32"/>
        <v>2.5</v>
      </c>
      <c r="EM71" s="30">
        <v>2</v>
      </c>
      <c r="EN71" s="30">
        <v>2</v>
      </c>
      <c r="EO71" s="30">
        <v>3</v>
      </c>
      <c r="EP71" s="30">
        <v>3</v>
      </c>
      <c r="EQ71" s="30">
        <v>3</v>
      </c>
      <c r="ER71" s="17">
        <f t="shared" si="33"/>
        <v>13</v>
      </c>
      <c r="ES71" s="144">
        <f t="shared" si="34"/>
        <v>2.6</v>
      </c>
      <c r="ET71" s="30">
        <v>2</v>
      </c>
      <c r="EU71" s="30">
        <v>2</v>
      </c>
      <c r="EV71" s="30">
        <v>3</v>
      </c>
      <c r="EW71" s="30">
        <v>3</v>
      </c>
      <c r="EX71" s="30">
        <v>3</v>
      </c>
      <c r="EY71" s="17">
        <f t="shared" si="35"/>
        <v>13</v>
      </c>
      <c r="EZ71" s="144">
        <f t="shared" si="36"/>
        <v>2.6</v>
      </c>
      <c r="FA71" s="30">
        <v>2</v>
      </c>
      <c r="FB71" s="30">
        <v>3</v>
      </c>
      <c r="FC71" s="30">
        <v>3</v>
      </c>
      <c r="FD71" s="30">
        <v>2</v>
      </c>
      <c r="FE71" s="30">
        <v>2</v>
      </c>
      <c r="FF71" s="30">
        <v>3</v>
      </c>
      <c r="FG71" s="17">
        <f t="shared" si="37"/>
        <v>15</v>
      </c>
      <c r="FH71" s="153">
        <f t="shared" si="38"/>
        <v>2.5</v>
      </c>
      <c r="FI71" s="30">
        <v>3</v>
      </c>
      <c r="FJ71" s="30">
        <v>2</v>
      </c>
      <c r="FK71" s="30">
        <v>2</v>
      </c>
      <c r="FL71" s="30">
        <v>3</v>
      </c>
      <c r="FM71" s="30">
        <v>3</v>
      </c>
      <c r="FN71" s="17">
        <f t="shared" si="39"/>
        <v>13</v>
      </c>
      <c r="FO71" s="144">
        <f t="shared" si="40"/>
        <v>2.6</v>
      </c>
      <c r="FP71" s="30">
        <v>2</v>
      </c>
      <c r="FQ71" s="30">
        <v>2</v>
      </c>
      <c r="FR71" s="30">
        <v>3</v>
      </c>
      <c r="FS71" s="30">
        <v>3</v>
      </c>
      <c r="FT71" s="30">
        <v>3</v>
      </c>
      <c r="FU71" s="30">
        <v>3</v>
      </c>
      <c r="FV71" s="17">
        <f t="shared" si="41"/>
        <v>16</v>
      </c>
      <c r="FW71" s="144">
        <f t="shared" si="42"/>
        <v>2.6666666666666665</v>
      </c>
      <c r="FX71" s="30">
        <v>2</v>
      </c>
      <c r="FY71" s="30">
        <v>3</v>
      </c>
      <c r="FZ71" s="30">
        <v>4</v>
      </c>
      <c r="GA71" s="30">
        <v>4</v>
      </c>
      <c r="GB71" s="30">
        <v>3</v>
      </c>
      <c r="GC71" s="30">
        <v>3</v>
      </c>
      <c r="GD71" s="17">
        <f t="shared" si="43"/>
        <v>19</v>
      </c>
      <c r="GE71" s="144">
        <f t="shared" si="44"/>
        <v>3.1666666666666665</v>
      </c>
      <c r="GF71" s="30" t="s">
        <v>683</v>
      </c>
      <c r="GG71" s="30" t="s">
        <v>684</v>
      </c>
      <c r="GH71" s="30" t="s">
        <v>685</v>
      </c>
      <c r="GI71" s="30" t="s">
        <v>686</v>
      </c>
      <c r="GJ71" s="30" t="s">
        <v>687</v>
      </c>
      <c r="GK71" s="2" t="s">
        <v>688</v>
      </c>
      <c r="GL71" s="2" t="s">
        <v>689</v>
      </c>
      <c r="GM71" s="30" t="s">
        <v>540</v>
      </c>
    </row>
    <row r="72" spans="1:195" ht="15.75" customHeight="1" x14ac:dyDescent="0.35">
      <c r="A72" s="29">
        <v>70</v>
      </c>
      <c r="B72" s="30" t="s">
        <v>690</v>
      </c>
      <c r="C72" s="31" t="s">
        <v>664</v>
      </c>
      <c r="D72" s="30" t="s">
        <v>368</v>
      </c>
      <c r="E72" s="30" t="s">
        <v>595</v>
      </c>
      <c r="F72" s="30">
        <v>63</v>
      </c>
      <c r="G72" s="30">
        <v>3</v>
      </c>
      <c r="H72" s="30" t="s">
        <v>157</v>
      </c>
      <c r="I72" s="30" t="s">
        <v>691</v>
      </c>
      <c r="J72" s="118">
        <v>1500000</v>
      </c>
      <c r="K72" s="32">
        <v>1500000</v>
      </c>
      <c r="L72" s="30" t="s">
        <v>318</v>
      </c>
      <c r="M72" s="30" t="s">
        <v>147</v>
      </c>
      <c r="N72" s="30">
        <v>100</v>
      </c>
      <c r="O72" s="30" t="s">
        <v>692</v>
      </c>
      <c r="P72" s="30" t="s">
        <v>693</v>
      </c>
      <c r="Q72" s="30" t="s">
        <v>545</v>
      </c>
      <c r="R72" s="30">
        <v>3</v>
      </c>
      <c r="S72" s="30">
        <v>4</v>
      </c>
      <c r="T72" s="30">
        <v>3</v>
      </c>
      <c r="U72" s="30">
        <v>3</v>
      </c>
      <c r="V72" s="30">
        <v>3</v>
      </c>
      <c r="W72" s="30">
        <v>3</v>
      </c>
      <c r="X72" s="30">
        <v>3</v>
      </c>
      <c r="Y72" s="30">
        <v>3</v>
      </c>
      <c r="Z72" s="30">
        <v>3</v>
      </c>
      <c r="AA72" s="30">
        <v>4</v>
      </c>
      <c r="AB72" s="17">
        <f t="shared" si="2"/>
        <v>32</v>
      </c>
      <c r="AC72" s="154">
        <f t="shared" si="3"/>
        <v>3.2</v>
      </c>
      <c r="AD72" s="30">
        <v>3</v>
      </c>
      <c r="AE72" s="30">
        <v>3</v>
      </c>
      <c r="AF72" s="30">
        <v>3</v>
      </c>
      <c r="AG72" s="30">
        <v>3</v>
      </c>
      <c r="AH72" s="30">
        <v>3</v>
      </c>
      <c r="AI72" s="30">
        <v>4</v>
      </c>
      <c r="AJ72" s="30">
        <v>3</v>
      </c>
      <c r="AK72" s="30">
        <v>3</v>
      </c>
      <c r="AL72" s="30">
        <v>3</v>
      </c>
      <c r="AM72" s="15">
        <f t="shared" si="4"/>
        <v>28</v>
      </c>
      <c r="AN72" s="170">
        <f t="shared" si="5"/>
        <v>3.1111111111111112</v>
      </c>
      <c r="AO72" s="30">
        <v>3</v>
      </c>
      <c r="AP72" s="30">
        <v>3</v>
      </c>
      <c r="AQ72" s="30">
        <v>3</v>
      </c>
      <c r="AR72" s="30">
        <v>3</v>
      </c>
      <c r="AS72" s="30">
        <v>3</v>
      </c>
      <c r="AT72" s="30">
        <v>3</v>
      </c>
      <c r="AU72" s="30">
        <v>3</v>
      </c>
      <c r="AV72" s="30">
        <v>3</v>
      </c>
      <c r="AW72" s="30">
        <v>3</v>
      </c>
      <c r="AX72" s="30">
        <v>3</v>
      </c>
      <c r="AY72" s="17">
        <f t="shared" si="6"/>
        <v>30</v>
      </c>
      <c r="AZ72" s="144">
        <f t="shared" si="7"/>
        <v>3</v>
      </c>
      <c r="BA72" s="30">
        <v>3</v>
      </c>
      <c r="BB72" s="30">
        <v>3</v>
      </c>
      <c r="BC72" s="30">
        <v>3</v>
      </c>
      <c r="BD72" s="30">
        <v>3</v>
      </c>
      <c r="BE72" s="30">
        <v>3</v>
      </c>
      <c r="BF72" s="30">
        <v>3</v>
      </c>
      <c r="BG72" s="30">
        <v>3</v>
      </c>
      <c r="BH72" s="30">
        <v>3</v>
      </c>
      <c r="BI72" s="30">
        <v>2</v>
      </c>
      <c r="BJ72" s="17">
        <f t="shared" si="8"/>
        <v>26</v>
      </c>
      <c r="BK72" s="144">
        <f t="shared" si="9"/>
        <v>2.8888888888888888</v>
      </c>
      <c r="BL72" s="30">
        <v>2</v>
      </c>
      <c r="BM72" s="30">
        <v>3</v>
      </c>
      <c r="BN72" s="30">
        <v>4</v>
      </c>
      <c r="BO72" s="17">
        <f t="shared" si="10"/>
        <v>9</v>
      </c>
      <c r="BP72" s="153">
        <f t="shared" si="11"/>
        <v>3</v>
      </c>
      <c r="BQ72" s="30">
        <v>3</v>
      </c>
      <c r="BR72" s="30">
        <v>3</v>
      </c>
      <c r="BS72" s="30">
        <v>4</v>
      </c>
      <c r="BT72" s="116">
        <f t="shared" si="12"/>
        <v>10</v>
      </c>
      <c r="BU72" s="144">
        <f t="shared" si="13"/>
        <v>3.3333333333333335</v>
      </c>
      <c r="BV72" s="30">
        <v>3</v>
      </c>
      <c r="BW72" s="30">
        <v>3</v>
      </c>
      <c r="BX72" s="17">
        <f t="shared" si="0"/>
        <v>6</v>
      </c>
      <c r="BY72" s="169">
        <f t="shared" si="14"/>
        <v>3</v>
      </c>
      <c r="BZ72" s="30">
        <v>3</v>
      </c>
      <c r="CA72" s="30">
        <v>4</v>
      </c>
      <c r="CB72" s="17">
        <f t="shared" si="15"/>
        <v>7</v>
      </c>
      <c r="CC72" s="144">
        <f t="shared" si="16"/>
        <v>3.5</v>
      </c>
      <c r="CD72" s="30">
        <v>3</v>
      </c>
      <c r="CE72" s="30">
        <v>3</v>
      </c>
      <c r="CF72" s="17">
        <f t="shared" si="17"/>
        <v>6</v>
      </c>
      <c r="CG72" s="144">
        <f t="shared" si="46"/>
        <v>3</v>
      </c>
      <c r="CH72" s="30">
        <v>4</v>
      </c>
      <c r="CI72" s="30">
        <v>3</v>
      </c>
      <c r="CJ72" s="17">
        <f t="shared" si="19"/>
        <v>7</v>
      </c>
      <c r="CK72" s="144">
        <f t="shared" si="20"/>
        <v>3.5</v>
      </c>
      <c r="CL72" s="30">
        <v>3</v>
      </c>
      <c r="CM72" s="30">
        <v>4</v>
      </c>
      <c r="CN72" s="17">
        <f t="shared" si="21"/>
        <v>7</v>
      </c>
      <c r="CO72" s="153">
        <f t="shared" si="22"/>
        <v>3.5</v>
      </c>
      <c r="CP72" s="30">
        <v>3</v>
      </c>
      <c r="CQ72" s="30">
        <v>3</v>
      </c>
      <c r="CR72" s="30">
        <v>4</v>
      </c>
      <c r="CS72" s="17">
        <f t="shared" si="23"/>
        <v>10</v>
      </c>
      <c r="CT72" s="144">
        <f t="shared" si="24"/>
        <v>3.3333333333333335</v>
      </c>
      <c r="CU72" s="30">
        <v>3</v>
      </c>
      <c r="CV72" s="30">
        <v>3</v>
      </c>
      <c r="CW72" s="30">
        <v>3</v>
      </c>
      <c r="CX72" s="30">
        <v>3</v>
      </c>
      <c r="CY72" s="30">
        <v>4</v>
      </c>
      <c r="CZ72" s="30">
        <v>3</v>
      </c>
      <c r="DA72" s="30">
        <v>3</v>
      </c>
      <c r="DB72" s="30">
        <v>3</v>
      </c>
      <c r="DC72" s="17">
        <f t="shared" si="25"/>
        <v>25</v>
      </c>
      <c r="DD72" s="144">
        <f t="shared" si="47"/>
        <v>3.125</v>
      </c>
      <c r="DE72" s="30">
        <v>3</v>
      </c>
      <c r="DF72" s="30">
        <v>3</v>
      </c>
      <c r="DG72" s="30">
        <v>3</v>
      </c>
      <c r="DH72" s="30">
        <v>2</v>
      </c>
      <c r="DI72" s="30">
        <v>3</v>
      </c>
      <c r="DJ72" s="30">
        <v>4</v>
      </c>
      <c r="DK72" s="30">
        <v>3</v>
      </c>
      <c r="DL72" s="30">
        <v>3</v>
      </c>
      <c r="DM72" s="17">
        <f t="shared" si="26"/>
        <v>24</v>
      </c>
      <c r="DN72" s="144">
        <f t="shared" si="27"/>
        <v>3</v>
      </c>
      <c r="DO72" s="30">
        <v>3</v>
      </c>
      <c r="DP72" s="30">
        <v>3</v>
      </c>
      <c r="DQ72" s="30">
        <v>3</v>
      </c>
      <c r="DR72" s="30">
        <v>3</v>
      </c>
      <c r="DS72" s="30">
        <v>3</v>
      </c>
      <c r="DT72" s="30">
        <v>3</v>
      </c>
      <c r="DU72" s="17">
        <f t="shared" si="28"/>
        <v>18</v>
      </c>
      <c r="DV72" s="144">
        <f t="shared" si="29"/>
        <v>3</v>
      </c>
      <c r="DW72" s="30">
        <v>3</v>
      </c>
      <c r="DX72" s="30">
        <v>4</v>
      </c>
      <c r="DY72" s="30">
        <v>3</v>
      </c>
      <c r="DZ72" s="30">
        <v>3</v>
      </c>
      <c r="EA72" s="30">
        <v>3</v>
      </c>
      <c r="EB72" s="30">
        <v>2</v>
      </c>
      <c r="EC72" s="17">
        <f t="shared" si="30"/>
        <v>18</v>
      </c>
      <c r="ED72" s="144">
        <f t="shared" si="31"/>
        <v>3</v>
      </c>
      <c r="EE72" s="30">
        <v>3</v>
      </c>
      <c r="EF72" s="30">
        <v>3</v>
      </c>
      <c r="EG72" s="30">
        <v>4</v>
      </c>
      <c r="EH72" s="30">
        <v>3</v>
      </c>
      <c r="EI72" s="30">
        <v>3</v>
      </c>
      <c r="EJ72" s="30">
        <v>3</v>
      </c>
      <c r="EK72" s="15">
        <f t="shared" si="45"/>
        <v>19</v>
      </c>
      <c r="EL72" s="148">
        <f t="shared" si="32"/>
        <v>3.1666666666666665</v>
      </c>
      <c r="EM72" s="30">
        <v>3</v>
      </c>
      <c r="EN72" s="30">
        <v>2</v>
      </c>
      <c r="EO72" s="30">
        <v>3</v>
      </c>
      <c r="EP72" s="30">
        <v>4</v>
      </c>
      <c r="EQ72" s="30">
        <v>3</v>
      </c>
      <c r="ER72" s="17">
        <f t="shared" si="33"/>
        <v>15</v>
      </c>
      <c r="ES72" s="144">
        <f t="shared" si="34"/>
        <v>3</v>
      </c>
      <c r="ET72" s="30">
        <v>3</v>
      </c>
      <c r="EU72" s="30">
        <v>3</v>
      </c>
      <c r="EV72" s="30">
        <v>3</v>
      </c>
      <c r="EW72" s="30">
        <v>3</v>
      </c>
      <c r="EX72" s="30">
        <v>2</v>
      </c>
      <c r="EY72" s="17">
        <f t="shared" si="35"/>
        <v>14</v>
      </c>
      <c r="EZ72" s="144">
        <f t="shared" si="36"/>
        <v>2.8</v>
      </c>
      <c r="FA72" s="30">
        <v>3</v>
      </c>
      <c r="FB72" s="30">
        <v>3</v>
      </c>
      <c r="FC72" s="30">
        <v>3</v>
      </c>
      <c r="FD72" s="30">
        <v>3</v>
      </c>
      <c r="FE72" s="30">
        <v>4</v>
      </c>
      <c r="FF72" s="30">
        <v>3</v>
      </c>
      <c r="FG72" s="17">
        <f t="shared" si="37"/>
        <v>19</v>
      </c>
      <c r="FH72" s="153">
        <f t="shared" si="38"/>
        <v>3.1666666666666665</v>
      </c>
      <c r="FI72" s="30">
        <v>3</v>
      </c>
      <c r="FJ72" s="30">
        <v>3</v>
      </c>
      <c r="FK72" s="30">
        <v>3</v>
      </c>
      <c r="FL72" s="30">
        <v>4</v>
      </c>
      <c r="FM72" s="30">
        <v>3</v>
      </c>
      <c r="FN72" s="17">
        <f t="shared" si="39"/>
        <v>16</v>
      </c>
      <c r="FO72" s="144">
        <f t="shared" si="40"/>
        <v>3.2</v>
      </c>
      <c r="FP72" s="30">
        <v>3</v>
      </c>
      <c r="FQ72" s="30">
        <v>4</v>
      </c>
      <c r="FR72" s="30">
        <v>3</v>
      </c>
      <c r="FS72" s="30">
        <v>3</v>
      </c>
      <c r="FT72" s="30">
        <v>3</v>
      </c>
      <c r="FU72" s="30">
        <v>3</v>
      </c>
      <c r="FV72" s="17">
        <f t="shared" si="41"/>
        <v>19</v>
      </c>
      <c r="FW72" s="144">
        <f t="shared" si="42"/>
        <v>3.1666666666666665</v>
      </c>
      <c r="FX72" s="30">
        <v>3</v>
      </c>
      <c r="FY72" s="30">
        <v>3</v>
      </c>
      <c r="FZ72" s="30">
        <v>4</v>
      </c>
      <c r="GA72" s="30">
        <v>3</v>
      </c>
      <c r="GB72" s="30">
        <v>3</v>
      </c>
      <c r="GC72" s="30">
        <v>3</v>
      </c>
      <c r="GD72" s="17">
        <f t="shared" si="43"/>
        <v>19</v>
      </c>
      <c r="GE72" s="144">
        <f t="shared" si="44"/>
        <v>3.1666666666666665</v>
      </c>
      <c r="GF72" s="2" t="s">
        <v>694</v>
      </c>
      <c r="GG72" s="2" t="s">
        <v>695</v>
      </c>
      <c r="GH72" s="2" t="s">
        <v>696</v>
      </c>
      <c r="GI72" s="2" t="s">
        <v>697</v>
      </c>
      <c r="GJ72" s="30" t="s">
        <v>698</v>
      </c>
      <c r="GK72" s="30" t="s">
        <v>699</v>
      </c>
      <c r="GL72" s="30" t="s">
        <v>700</v>
      </c>
      <c r="GM72" s="30" t="s">
        <v>540</v>
      </c>
    </row>
    <row r="73" spans="1:195" ht="15.75" customHeight="1" x14ac:dyDescent="0.35">
      <c r="A73" s="29">
        <v>71</v>
      </c>
      <c r="B73" s="30" t="s">
        <v>701</v>
      </c>
      <c r="C73" s="31" t="s">
        <v>702</v>
      </c>
      <c r="D73" s="30" t="s">
        <v>146</v>
      </c>
      <c r="E73" s="30" t="s">
        <v>595</v>
      </c>
      <c r="F73" s="30">
        <v>60</v>
      </c>
      <c r="G73" s="30"/>
      <c r="H73" s="30" t="s">
        <v>157</v>
      </c>
      <c r="I73" s="30" t="s">
        <v>210</v>
      </c>
      <c r="J73" s="118">
        <v>3000000</v>
      </c>
      <c r="K73" s="32">
        <v>2500000</v>
      </c>
      <c r="L73" s="30" t="s">
        <v>703</v>
      </c>
      <c r="M73" s="30" t="s">
        <v>147</v>
      </c>
      <c r="N73" s="30">
        <v>40</v>
      </c>
      <c r="O73" s="30" t="s">
        <v>704</v>
      </c>
      <c r="P73" s="30" t="s">
        <v>705</v>
      </c>
      <c r="Q73" s="30" t="s">
        <v>545</v>
      </c>
      <c r="R73" s="30">
        <v>3</v>
      </c>
      <c r="S73" s="30">
        <v>3</v>
      </c>
      <c r="T73" s="30">
        <v>3</v>
      </c>
      <c r="U73" s="30">
        <v>3</v>
      </c>
      <c r="V73" s="30">
        <v>3</v>
      </c>
      <c r="W73" s="30">
        <v>3</v>
      </c>
      <c r="X73" s="30">
        <v>3</v>
      </c>
      <c r="Y73" s="30">
        <v>3</v>
      </c>
      <c r="Z73" s="30">
        <v>3</v>
      </c>
      <c r="AA73" s="30">
        <v>3</v>
      </c>
      <c r="AB73" s="17">
        <f t="shared" si="2"/>
        <v>30</v>
      </c>
      <c r="AC73" s="154">
        <f t="shared" si="3"/>
        <v>3</v>
      </c>
      <c r="AD73" s="30">
        <v>3</v>
      </c>
      <c r="AE73" s="30">
        <v>3</v>
      </c>
      <c r="AF73" s="30">
        <v>3</v>
      </c>
      <c r="AG73" s="30">
        <v>3</v>
      </c>
      <c r="AH73" s="30">
        <v>3</v>
      </c>
      <c r="AI73" s="30">
        <v>3</v>
      </c>
      <c r="AJ73" s="30">
        <v>3</v>
      </c>
      <c r="AK73" s="30">
        <v>3</v>
      </c>
      <c r="AL73" s="30">
        <v>3</v>
      </c>
      <c r="AM73" s="15">
        <f t="shared" si="4"/>
        <v>27</v>
      </c>
      <c r="AN73" s="170">
        <f t="shared" si="5"/>
        <v>3</v>
      </c>
      <c r="AO73" s="30">
        <v>3</v>
      </c>
      <c r="AP73" s="30">
        <v>3</v>
      </c>
      <c r="AQ73" s="30">
        <v>4</v>
      </c>
      <c r="AR73" s="30">
        <v>3</v>
      </c>
      <c r="AS73" s="30">
        <v>3</v>
      </c>
      <c r="AT73" s="30">
        <v>3</v>
      </c>
      <c r="AU73" s="30">
        <v>3</v>
      </c>
      <c r="AV73" s="30">
        <v>3</v>
      </c>
      <c r="AW73" s="30">
        <v>3</v>
      </c>
      <c r="AX73" s="30">
        <v>3</v>
      </c>
      <c r="AY73" s="17">
        <f>SUM(AO73:AX73)</f>
        <v>31</v>
      </c>
      <c r="AZ73" s="144">
        <f t="shared" si="7"/>
        <v>3.1</v>
      </c>
      <c r="BA73" s="30">
        <v>3</v>
      </c>
      <c r="BB73" s="30">
        <v>3</v>
      </c>
      <c r="BC73" s="30">
        <v>3</v>
      </c>
      <c r="BD73" s="30">
        <v>3</v>
      </c>
      <c r="BE73" s="30">
        <v>3</v>
      </c>
      <c r="BF73" s="30">
        <v>3</v>
      </c>
      <c r="BG73" s="30">
        <v>3</v>
      </c>
      <c r="BH73" s="30">
        <v>3</v>
      </c>
      <c r="BI73" s="30">
        <v>4</v>
      </c>
      <c r="BJ73" s="17">
        <f t="shared" si="8"/>
        <v>28</v>
      </c>
      <c r="BK73" s="144">
        <f t="shared" si="9"/>
        <v>3.1111111111111112</v>
      </c>
      <c r="BL73" s="30">
        <v>3</v>
      </c>
      <c r="BM73" s="30">
        <v>3</v>
      </c>
      <c r="BN73" s="30">
        <v>3</v>
      </c>
      <c r="BO73" s="17">
        <f>SUM(BL73:BN73)</f>
        <v>9</v>
      </c>
      <c r="BP73" s="153">
        <f t="shared" si="11"/>
        <v>3</v>
      </c>
      <c r="BQ73" s="30">
        <v>2</v>
      </c>
      <c r="BR73" s="30">
        <v>3</v>
      </c>
      <c r="BS73" s="30">
        <v>3</v>
      </c>
      <c r="BT73" s="116">
        <f t="shared" si="12"/>
        <v>8</v>
      </c>
      <c r="BU73" s="144">
        <f t="shared" si="13"/>
        <v>2.6666666666666665</v>
      </c>
      <c r="BV73" s="30">
        <v>4</v>
      </c>
      <c r="BW73" s="30">
        <v>3</v>
      </c>
      <c r="BX73" s="17">
        <f t="shared" si="0"/>
        <v>7</v>
      </c>
      <c r="BY73" s="169">
        <f t="shared" si="14"/>
        <v>3.5</v>
      </c>
      <c r="BZ73" s="30">
        <v>3</v>
      </c>
      <c r="CA73" s="30">
        <v>3</v>
      </c>
      <c r="CB73" s="17">
        <f t="shared" si="15"/>
        <v>6</v>
      </c>
      <c r="CC73" s="144">
        <f t="shared" si="16"/>
        <v>3</v>
      </c>
      <c r="CD73" s="30">
        <v>3</v>
      </c>
      <c r="CE73" s="30">
        <v>3</v>
      </c>
      <c r="CF73" s="17">
        <f t="shared" si="17"/>
        <v>6</v>
      </c>
      <c r="CG73" s="144">
        <f t="shared" si="46"/>
        <v>3</v>
      </c>
      <c r="CH73" s="30">
        <v>3</v>
      </c>
      <c r="CI73" s="30">
        <v>3</v>
      </c>
      <c r="CJ73" s="17">
        <f t="shared" si="19"/>
        <v>6</v>
      </c>
      <c r="CK73" s="144">
        <f t="shared" si="20"/>
        <v>3</v>
      </c>
      <c r="CL73" s="30">
        <v>3</v>
      </c>
      <c r="CM73" s="30">
        <v>3</v>
      </c>
      <c r="CN73" s="17">
        <f>SUM(CL73:CM73)</f>
        <v>6</v>
      </c>
      <c r="CO73" s="153">
        <f t="shared" si="22"/>
        <v>3</v>
      </c>
      <c r="CP73" s="30">
        <v>3</v>
      </c>
      <c r="CQ73" s="30">
        <v>3</v>
      </c>
      <c r="CR73" s="30">
        <v>3</v>
      </c>
      <c r="CS73" s="17">
        <f t="shared" si="23"/>
        <v>9</v>
      </c>
      <c r="CT73" s="144">
        <f t="shared" si="24"/>
        <v>3</v>
      </c>
      <c r="CU73" s="30">
        <v>3</v>
      </c>
      <c r="CV73" s="30">
        <v>4</v>
      </c>
      <c r="CW73" s="30">
        <v>3</v>
      </c>
      <c r="CX73" s="30">
        <v>3</v>
      </c>
      <c r="CY73" s="30">
        <v>3</v>
      </c>
      <c r="CZ73" s="30">
        <v>3</v>
      </c>
      <c r="DA73" s="30">
        <v>3</v>
      </c>
      <c r="DB73" s="30">
        <v>3</v>
      </c>
      <c r="DC73" s="17">
        <f t="shared" si="25"/>
        <v>25</v>
      </c>
      <c r="DD73" s="144">
        <f t="shared" si="47"/>
        <v>3.125</v>
      </c>
      <c r="DE73" s="30">
        <v>3</v>
      </c>
      <c r="DF73" s="30">
        <v>3</v>
      </c>
      <c r="DG73" s="30">
        <v>3</v>
      </c>
      <c r="DH73" s="30">
        <v>3</v>
      </c>
      <c r="DI73" s="30">
        <v>3</v>
      </c>
      <c r="DJ73" s="30">
        <v>3</v>
      </c>
      <c r="DK73" s="30">
        <v>3</v>
      </c>
      <c r="DL73" s="30">
        <v>3</v>
      </c>
      <c r="DM73" s="17">
        <f t="shared" si="26"/>
        <v>24</v>
      </c>
      <c r="DN73" s="144">
        <f t="shared" si="27"/>
        <v>3</v>
      </c>
      <c r="DO73" s="30">
        <v>2</v>
      </c>
      <c r="DP73" s="30">
        <v>3</v>
      </c>
      <c r="DQ73" s="30">
        <v>3</v>
      </c>
      <c r="DR73" s="30">
        <v>3</v>
      </c>
      <c r="DS73" s="30">
        <v>3</v>
      </c>
      <c r="DT73" s="30">
        <v>3</v>
      </c>
      <c r="DU73" s="17">
        <f t="shared" si="28"/>
        <v>17</v>
      </c>
      <c r="DV73" s="144">
        <f t="shared" si="29"/>
        <v>2.8333333333333335</v>
      </c>
      <c r="DW73" s="30">
        <v>3</v>
      </c>
      <c r="DX73" s="30">
        <v>3</v>
      </c>
      <c r="DY73" s="30">
        <v>3</v>
      </c>
      <c r="DZ73" s="30">
        <v>4</v>
      </c>
      <c r="EA73" s="30">
        <v>3</v>
      </c>
      <c r="EB73" s="30">
        <v>4</v>
      </c>
      <c r="EC73" s="17">
        <f t="shared" si="30"/>
        <v>20</v>
      </c>
      <c r="ED73" s="144">
        <f t="shared" si="31"/>
        <v>3.3333333333333335</v>
      </c>
      <c r="EE73" s="30">
        <v>3</v>
      </c>
      <c r="EF73" s="30">
        <v>3</v>
      </c>
      <c r="EG73" s="30">
        <v>3</v>
      </c>
      <c r="EH73" s="30">
        <v>3</v>
      </c>
      <c r="EI73" s="30">
        <v>3</v>
      </c>
      <c r="EJ73" s="30">
        <v>3</v>
      </c>
      <c r="EK73" s="15">
        <f t="shared" si="45"/>
        <v>18</v>
      </c>
      <c r="EL73" s="148">
        <f t="shared" si="32"/>
        <v>3</v>
      </c>
      <c r="EM73" s="30">
        <v>3</v>
      </c>
      <c r="EN73" s="30">
        <v>3</v>
      </c>
      <c r="EO73" s="30">
        <v>3</v>
      </c>
      <c r="EP73" s="30">
        <v>3</v>
      </c>
      <c r="EQ73" s="30">
        <v>3</v>
      </c>
      <c r="ER73" s="17">
        <f t="shared" si="33"/>
        <v>15</v>
      </c>
      <c r="ES73" s="144">
        <f>ER73/5</f>
        <v>3</v>
      </c>
      <c r="ET73" s="30">
        <v>4</v>
      </c>
      <c r="EU73" s="30">
        <v>3</v>
      </c>
      <c r="EV73" s="30">
        <v>3</v>
      </c>
      <c r="EW73" s="30">
        <v>2</v>
      </c>
      <c r="EX73" s="30">
        <v>3</v>
      </c>
      <c r="EY73" s="17">
        <f t="shared" si="35"/>
        <v>15</v>
      </c>
      <c r="EZ73" s="144">
        <f t="shared" si="36"/>
        <v>3</v>
      </c>
      <c r="FA73" s="30">
        <v>3</v>
      </c>
      <c r="FB73" s="30">
        <v>3</v>
      </c>
      <c r="FC73" s="30">
        <v>3</v>
      </c>
      <c r="FD73" s="30">
        <v>3</v>
      </c>
      <c r="FE73" s="30">
        <v>3</v>
      </c>
      <c r="FF73" s="30">
        <v>3</v>
      </c>
      <c r="FG73" s="17">
        <f t="shared" si="37"/>
        <v>18</v>
      </c>
      <c r="FH73" s="153">
        <f t="shared" si="38"/>
        <v>3</v>
      </c>
      <c r="FI73" s="30">
        <v>2</v>
      </c>
      <c r="FJ73" s="30">
        <v>3</v>
      </c>
      <c r="FK73" s="30">
        <v>3</v>
      </c>
      <c r="FL73" s="30">
        <v>3</v>
      </c>
      <c r="FM73" s="30">
        <v>3</v>
      </c>
      <c r="FN73" s="17">
        <f t="shared" si="39"/>
        <v>14</v>
      </c>
      <c r="FO73" s="144">
        <f t="shared" si="40"/>
        <v>2.8</v>
      </c>
      <c r="FP73" s="30">
        <v>3</v>
      </c>
      <c r="FQ73" s="30">
        <v>3</v>
      </c>
      <c r="FR73" s="30">
        <v>3</v>
      </c>
      <c r="FS73" s="30">
        <v>3</v>
      </c>
      <c r="FT73" s="30">
        <v>3</v>
      </c>
      <c r="FU73" s="30">
        <v>3</v>
      </c>
      <c r="FV73" s="17">
        <f t="shared" si="41"/>
        <v>18</v>
      </c>
      <c r="FW73" s="144">
        <f t="shared" si="42"/>
        <v>3</v>
      </c>
      <c r="FX73" s="30">
        <v>3</v>
      </c>
      <c r="FY73" s="30">
        <v>3</v>
      </c>
      <c r="FZ73" s="30">
        <v>3</v>
      </c>
      <c r="GA73" s="30">
        <v>3</v>
      </c>
      <c r="GB73" s="30">
        <v>3</v>
      </c>
      <c r="GC73" s="30">
        <v>3</v>
      </c>
      <c r="GD73" s="17">
        <f t="shared" si="43"/>
        <v>18</v>
      </c>
      <c r="GE73" s="144">
        <f t="shared" si="44"/>
        <v>3</v>
      </c>
      <c r="GF73" s="30" t="s">
        <v>706</v>
      </c>
      <c r="GG73" s="30" t="s">
        <v>707</v>
      </c>
      <c r="GH73" s="30" t="s">
        <v>708</v>
      </c>
      <c r="GI73" s="30" t="s">
        <v>709</v>
      </c>
      <c r="GJ73" s="30" t="s">
        <v>710</v>
      </c>
      <c r="GK73" s="30" t="s">
        <v>711</v>
      </c>
      <c r="GL73" s="30" t="s">
        <v>712</v>
      </c>
      <c r="GM73" s="30" t="s">
        <v>274</v>
      </c>
    </row>
    <row r="74" spans="1:195" ht="15.75" customHeight="1" x14ac:dyDescent="0.35">
      <c r="A74" s="29">
        <v>72</v>
      </c>
      <c r="B74" s="30" t="s">
        <v>713</v>
      </c>
      <c r="C74" s="31" t="s">
        <v>702</v>
      </c>
      <c r="D74" s="30" t="s">
        <v>146</v>
      </c>
      <c r="E74" s="30" t="s">
        <v>595</v>
      </c>
      <c r="F74" s="30">
        <v>35</v>
      </c>
      <c r="G74" s="30">
        <v>4</v>
      </c>
      <c r="H74" s="30" t="s">
        <v>157</v>
      </c>
      <c r="I74" s="30" t="s">
        <v>158</v>
      </c>
      <c r="J74" s="118">
        <v>4000000</v>
      </c>
      <c r="K74" s="32">
        <v>3000000</v>
      </c>
      <c r="L74" s="30" t="s">
        <v>318</v>
      </c>
      <c r="M74" s="30" t="s">
        <v>147</v>
      </c>
      <c r="N74" s="30">
        <v>100</v>
      </c>
      <c r="O74" s="30" t="s">
        <v>692</v>
      </c>
      <c r="P74" s="30" t="s">
        <v>714</v>
      </c>
      <c r="Q74" s="30" t="s">
        <v>545</v>
      </c>
      <c r="R74" s="30">
        <v>3</v>
      </c>
      <c r="S74" s="30">
        <v>3</v>
      </c>
      <c r="T74" s="30">
        <v>3</v>
      </c>
      <c r="U74" s="30">
        <v>3</v>
      </c>
      <c r="V74" s="30">
        <v>3</v>
      </c>
      <c r="W74" s="30">
        <v>3</v>
      </c>
      <c r="X74" s="30">
        <v>3</v>
      </c>
      <c r="Y74" s="30">
        <v>3</v>
      </c>
      <c r="Z74" s="30">
        <v>3</v>
      </c>
      <c r="AA74" s="30">
        <v>3</v>
      </c>
      <c r="AB74" s="17">
        <f t="shared" si="2"/>
        <v>30</v>
      </c>
      <c r="AC74" s="154">
        <f t="shared" si="3"/>
        <v>3</v>
      </c>
      <c r="AD74" s="30">
        <v>3</v>
      </c>
      <c r="AE74" s="30">
        <v>3</v>
      </c>
      <c r="AF74" s="30">
        <v>3</v>
      </c>
      <c r="AG74" s="30">
        <v>4</v>
      </c>
      <c r="AH74" s="30">
        <v>3</v>
      </c>
      <c r="AI74" s="30">
        <v>4</v>
      </c>
      <c r="AJ74" s="30">
        <v>3</v>
      </c>
      <c r="AK74" s="30">
        <v>4</v>
      </c>
      <c r="AL74" s="30">
        <v>3</v>
      </c>
      <c r="AM74" s="15">
        <f t="shared" si="4"/>
        <v>30</v>
      </c>
      <c r="AN74" s="170">
        <f t="shared" si="5"/>
        <v>3.3333333333333335</v>
      </c>
      <c r="AO74" s="30">
        <v>3</v>
      </c>
      <c r="AP74" s="30">
        <v>3</v>
      </c>
      <c r="AQ74" s="30">
        <v>3</v>
      </c>
      <c r="AR74" s="30">
        <v>3</v>
      </c>
      <c r="AS74" s="30">
        <v>3</v>
      </c>
      <c r="AT74" s="30">
        <v>3</v>
      </c>
      <c r="AU74" s="30">
        <v>3</v>
      </c>
      <c r="AV74" s="30">
        <v>3</v>
      </c>
      <c r="AW74" s="30">
        <v>4</v>
      </c>
      <c r="AX74" s="30">
        <v>3</v>
      </c>
      <c r="AY74" s="17">
        <f t="shared" si="6"/>
        <v>31</v>
      </c>
      <c r="AZ74" s="144">
        <f t="shared" si="7"/>
        <v>3.1</v>
      </c>
      <c r="BA74" s="30">
        <v>3</v>
      </c>
      <c r="BB74" s="30">
        <v>3</v>
      </c>
      <c r="BC74" s="30">
        <v>3</v>
      </c>
      <c r="BD74" s="30">
        <v>3</v>
      </c>
      <c r="BE74" s="30">
        <v>3</v>
      </c>
      <c r="BF74" s="30">
        <v>3</v>
      </c>
      <c r="BG74" s="30">
        <v>3</v>
      </c>
      <c r="BH74" s="30">
        <v>3</v>
      </c>
      <c r="BI74" s="30">
        <v>3</v>
      </c>
      <c r="BJ74" s="17">
        <f t="shared" si="8"/>
        <v>27</v>
      </c>
      <c r="BK74" s="144">
        <f t="shared" si="9"/>
        <v>3</v>
      </c>
      <c r="BL74" s="30">
        <v>3</v>
      </c>
      <c r="BM74" s="30">
        <v>3</v>
      </c>
      <c r="BN74" s="30">
        <v>3</v>
      </c>
      <c r="BO74" s="17">
        <f t="shared" si="10"/>
        <v>9</v>
      </c>
      <c r="BP74" s="153">
        <f t="shared" si="11"/>
        <v>3</v>
      </c>
      <c r="BQ74" s="30">
        <v>3</v>
      </c>
      <c r="BR74" s="30">
        <v>3</v>
      </c>
      <c r="BS74" s="30">
        <v>3</v>
      </c>
      <c r="BT74" s="116">
        <f t="shared" si="12"/>
        <v>9</v>
      </c>
      <c r="BU74" s="144">
        <f t="shared" si="13"/>
        <v>3</v>
      </c>
      <c r="BV74" s="30">
        <v>4</v>
      </c>
      <c r="BW74" s="30">
        <v>3</v>
      </c>
      <c r="BX74" s="17">
        <f t="shared" si="0"/>
        <v>7</v>
      </c>
      <c r="BY74" s="169">
        <f t="shared" si="14"/>
        <v>3.5</v>
      </c>
      <c r="BZ74" s="30">
        <v>3</v>
      </c>
      <c r="CA74" s="30">
        <v>3</v>
      </c>
      <c r="CB74" s="17">
        <f t="shared" si="15"/>
        <v>6</v>
      </c>
      <c r="CC74" s="144">
        <f t="shared" si="16"/>
        <v>3</v>
      </c>
      <c r="CD74" s="30">
        <v>3</v>
      </c>
      <c r="CE74" s="30">
        <v>3</v>
      </c>
      <c r="CF74" s="17">
        <f t="shared" si="17"/>
        <v>6</v>
      </c>
      <c r="CG74" s="144">
        <f t="shared" si="46"/>
        <v>3</v>
      </c>
      <c r="CH74" s="30">
        <v>4</v>
      </c>
      <c r="CI74" s="30">
        <v>3</v>
      </c>
      <c r="CJ74" s="17">
        <f t="shared" si="19"/>
        <v>7</v>
      </c>
      <c r="CK74" s="144">
        <f t="shared" si="20"/>
        <v>3.5</v>
      </c>
      <c r="CL74" s="30">
        <v>3</v>
      </c>
      <c r="CM74" s="30">
        <v>3</v>
      </c>
      <c r="CN74" s="17">
        <f t="shared" si="21"/>
        <v>6</v>
      </c>
      <c r="CO74" s="153">
        <f t="shared" si="22"/>
        <v>3</v>
      </c>
      <c r="CP74" s="30">
        <v>3</v>
      </c>
      <c r="CQ74" s="30">
        <v>3</v>
      </c>
      <c r="CR74" s="30">
        <v>3</v>
      </c>
      <c r="CS74" s="17">
        <f t="shared" si="23"/>
        <v>9</v>
      </c>
      <c r="CT74" s="144">
        <f t="shared" si="24"/>
        <v>3</v>
      </c>
      <c r="CU74" s="30">
        <v>3</v>
      </c>
      <c r="CV74" s="30">
        <v>3</v>
      </c>
      <c r="CW74" s="30">
        <v>3</v>
      </c>
      <c r="CX74" s="30">
        <v>3</v>
      </c>
      <c r="CY74" s="30">
        <v>3</v>
      </c>
      <c r="CZ74" s="30">
        <v>3</v>
      </c>
      <c r="DA74" s="30">
        <v>3</v>
      </c>
      <c r="DB74" s="30">
        <v>3</v>
      </c>
      <c r="DC74" s="17">
        <f t="shared" si="25"/>
        <v>24</v>
      </c>
      <c r="DD74" s="144">
        <f t="shared" si="47"/>
        <v>3</v>
      </c>
      <c r="DE74" s="30">
        <v>3</v>
      </c>
      <c r="DF74" s="30">
        <v>3</v>
      </c>
      <c r="DG74" s="30">
        <v>3</v>
      </c>
      <c r="DH74" s="30">
        <v>3</v>
      </c>
      <c r="DI74" s="30">
        <v>3</v>
      </c>
      <c r="DJ74" s="30">
        <v>3</v>
      </c>
      <c r="DK74" s="30">
        <v>3</v>
      </c>
      <c r="DL74" s="30">
        <v>3</v>
      </c>
      <c r="DM74" s="17">
        <f t="shared" si="26"/>
        <v>24</v>
      </c>
      <c r="DN74" s="144">
        <f>DM74/8</f>
        <v>3</v>
      </c>
      <c r="DO74" s="30">
        <v>3</v>
      </c>
      <c r="DP74" s="30">
        <v>3</v>
      </c>
      <c r="DQ74" s="30">
        <v>3</v>
      </c>
      <c r="DR74" s="30">
        <v>3</v>
      </c>
      <c r="DS74" s="30">
        <v>3</v>
      </c>
      <c r="DT74" s="30">
        <v>3</v>
      </c>
      <c r="DU74" s="17">
        <f t="shared" si="28"/>
        <v>18</v>
      </c>
      <c r="DV74" s="144">
        <f t="shared" si="29"/>
        <v>3</v>
      </c>
      <c r="DW74" s="30">
        <v>3</v>
      </c>
      <c r="DX74" s="30">
        <v>4</v>
      </c>
      <c r="DY74" s="30">
        <v>3</v>
      </c>
      <c r="DZ74" s="30">
        <v>3</v>
      </c>
      <c r="EA74" s="30">
        <v>3</v>
      </c>
      <c r="EB74" s="30">
        <v>4</v>
      </c>
      <c r="EC74" s="17">
        <f t="shared" si="30"/>
        <v>20</v>
      </c>
      <c r="ED74" s="144">
        <f t="shared" si="31"/>
        <v>3.3333333333333335</v>
      </c>
      <c r="EE74" s="30">
        <v>3</v>
      </c>
      <c r="EF74" s="30">
        <v>4</v>
      </c>
      <c r="EG74" s="30">
        <v>3</v>
      </c>
      <c r="EH74" s="30">
        <v>3</v>
      </c>
      <c r="EI74" s="30">
        <v>3</v>
      </c>
      <c r="EJ74" s="30">
        <v>3</v>
      </c>
      <c r="EK74" s="15">
        <f t="shared" si="45"/>
        <v>19</v>
      </c>
      <c r="EL74" s="148">
        <f t="shared" si="32"/>
        <v>3.1666666666666665</v>
      </c>
      <c r="EM74" s="30">
        <v>3</v>
      </c>
      <c r="EN74" s="30">
        <v>3</v>
      </c>
      <c r="EO74" s="30">
        <v>3</v>
      </c>
      <c r="EP74" s="30">
        <v>3</v>
      </c>
      <c r="EQ74" s="30">
        <v>3</v>
      </c>
      <c r="ER74" s="17">
        <f t="shared" si="33"/>
        <v>15</v>
      </c>
      <c r="ES74" s="144">
        <f t="shared" si="34"/>
        <v>3</v>
      </c>
      <c r="ET74" s="30">
        <v>3</v>
      </c>
      <c r="EU74" s="30">
        <v>2</v>
      </c>
      <c r="EV74" s="30">
        <v>3</v>
      </c>
      <c r="EW74" s="30">
        <v>3</v>
      </c>
      <c r="EX74" s="30">
        <v>3</v>
      </c>
      <c r="EY74" s="17">
        <f t="shared" si="35"/>
        <v>14</v>
      </c>
      <c r="EZ74" s="144">
        <f t="shared" si="36"/>
        <v>2.8</v>
      </c>
      <c r="FA74" s="30">
        <v>2</v>
      </c>
      <c r="FB74" s="30">
        <v>3</v>
      </c>
      <c r="FC74" s="30">
        <v>3</v>
      </c>
      <c r="FD74" s="30">
        <v>3</v>
      </c>
      <c r="FE74" s="30">
        <v>3</v>
      </c>
      <c r="FF74" s="30">
        <v>3</v>
      </c>
      <c r="FG74" s="17">
        <f t="shared" si="37"/>
        <v>17</v>
      </c>
      <c r="FH74" s="153">
        <f t="shared" si="38"/>
        <v>2.8333333333333335</v>
      </c>
      <c r="FI74" s="30">
        <v>2</v>
      </c>
      <c r="FJ74" s="30">
        <v>3</v>
      </c>
      <c r="FK74" s="30">
        <v>3</v>
      </c>
      <c r="FL74" s="30">
        <v>3</v>
      </c>
      <c r="FM74" s="30">
        <v>3</v>
      </c>
      <c r="FN74" s="17">
        <f t="shared" si="39"/>
        <v>14</v>
      </c>
      <c r="FO74" s="144">
        <f t="shared" si="40"/>
        <v>2.8</v>
      </c>
      <c r="FP74" s="30">
        <v>3</v>
      </c>
      <c r="FQ74" s="30">
        <v>3</v>
      </c>
      <c r="FR74" s="30">
        <v>3</v>
      </c>
      <c r="FS74" s="30">
        <v>3</v>
      </c>
      <c r="FT74" s="30">
        <v>4</v>
      </c>
      <c r="FU74" s="30">
        <v>3</v>
      </c>
      <c r="FV74" s="17">
        <f t="shared" si="41"/>
        <v>19</v>
      </c>
      <c r="FW74" s="144">
        <f t="shared" si="42"/>
        <v>3.1666666666666665</v>
      </c>
      <c r="FX74" s="30">
        <v>3</v>
      </c>
      <c r="FY74" s="30">
        <v>4</v>
      </c>
      <c r="FZ74" s="30">
        <v>3</v>
      </c>
      <c r="GA74" s="30">
        <v>4</v>
      </c>
      <c r="GB74" s="30">
        <v>4</v>
      </c>
      <c r="GC74" s="30">
        <v>4</v>
      </c>
      <c r="GD74" s="17">
        <f t="shared" si="43"/>
        <v>22</v>
      </c>
      <c r="GE74" s="144">
        <f t="shared" si="44"/>
        <v>3.6666666666666665</v>
      </c>
      <c r="GF74" s="30" t="s">
        <v>715</v>
      </c>
      <c r="GG74" s="30" t="s">
        <v>676</v>
      </c>
      <c r="GH74" s="30" t="s">
        <v>716</v>
      </c>
      <c r="GI74" s="30" t="s">
        <v>717</v>
      </c>
      <c r="GJ74" s="30" t="s">
        <v>710</v>
      </c>
      <c r="GK74" s="30" t="s">
        <v>671</v>
      </c>
      <c r="GL74" s="30"/>
      <c r="GM74" s="30" t="s">
        <v>274</v>
      </c>
    </row>
    <row r="75" spans="1:195" ht="15.75" customHeight="1" x14ac:dyDescent="0.35">
      <c r="A75" s="34">
        <v>73</v>
      </c>
      <c r="B75" s="17" t="s">
        <v>718</v>
      </c>
      <c r="C75" s="36" t="s">
        <v>664</v>
      </c>
      <c r="D75" s="17" t="s">
        <v>146</v>
      </c>
      <c r="E75" s="30" t="s">
        <v>595</v>
      </c>
      <c r="F75" s="17">
        <v>56</v>
      </c>
      <c r="G75" s="17">
        <v>3</v>
      </c>
      <c r="H75" s="17" t="s">
        <v>157</v>
      </c>
      <c r="I75" s="17" t="s">
        <v>158</v>
      </c>
      <c r="J75" s="130">
        <v>3500000</v>
      </c>
      <c r="K75" s="48">
        <v>2500000</v>
      </c>
      <c r="L75" s="17" t="s">
        <v>173</v>
      </c>
      <c r="M75" s="17" t="s">
        <v>147</v>
      </c>
      <c r="N75" s="17">
        <v>250</v>
      </c>
      <c r="O75" s="17" t="s">
        <v>241</v>
      </c>
      <c r="P75" s="17" t="s">
        <v>719</v>
      </c>
      <c r="Q75" s="30" t="s">
        <v>545</v>
      </c>
      <c r="R75" s="17">
        <v>3</v>
      </c>
      <c r="S75" s="17">
        <v>4</v>
      </c>
      <c r="T75" s="30">
        <v>3</v>
      </c>
      <c r="U75" s="30">
        <v>3</v>
      </c>
      <c r="V75" s="30">
        <v>3</v>
      </c>
      <c r="W75" s="30">
        <v>3</v>
      </c>
      <c r="X75" s="30">
        <v>3</v>
      </c>
      <c r="Y75" s="17">
        <v>2</v>
      </c>
      <c r="Z75" s="30">
        <v>3</v>
      </c>
      <c r="AA75" s="30">
        <v>3</v>
      </c>
      <c r="AB75" s="17">
        <f t="shared" si="2"/>
        <v>30</v>
      </c>
      <c r="AC75" s="154">
        <f t="shared" si="3"/>
        <v>3</v>
      </c>
      <c r="AD75" s="30">
        <v>3</v>
      </c>
      <c r="AE75" s="30">
        <v>3</v>
      </c>
      <c r="AF75" s="30">
        <v>3</v>
      </c>
      <c r="AG75" s="30">
        <v>3</v>
      </c>
      <c r="AH75" s="30">
        <v>3</v>
      </c>
      <c r="AI75" s="30">
        <v>3</v>
      </c>
      <c r="AJ75" s="30">
        <v>3</v>
      </c>
      <c r="AK75" s="30">
        <v>3</v>
      </c>
      <c r="AL75" s="30">
        <v>3</v>
      </c>
      <c r="AM75" s="15">
        <f t="shared" si="4"/>
        <v>27</v>
      </c>
      <c r="AN75" s="170">
        <f t="shared" si="5"/>
        <v>3</v>
      </c>
      <c r="AO75" s="30">
        <v>3</v>
      </c>
      <c r="AP75" s="30">
        <v>3</v>
      </c>
      <c r="AQ75" s="30">
        <v>4</v>
      </c>
      <c r="AR75" s="30">
        <v>3</v>
      </c>
      <c r="AS75" s="30">
        <v>3</v>
      </c>
      <c r="AT75" s="30">
        <v>3</v>
      </c>
      <c r="AU75" s="17">
        <v>3</v>
      </c>
      <c r="AV75" s="17">
        <v>3</v>
      </c>
      <c r="AW75" s="17">
        <v>3</v>
      </c>
      <c r="AX75" s="17">
        <v>3</v>
      </c>
      <c r="AY75" s="17">
        <f t="shared" si="6"/>
        <v>31</v>
      </c>
      <c r="AZ75" s="144">
        <f t="shared" si="7"/>
        <v>3.1</v>
      </c>
      <c r="BA75" s="30">
        <v>3</v>
      </c>
      <c r="BB75" s="30">
        <v>3</v>
      </c>
      <c r="BC75" s="30">
        <v>3</v>
      </c>
      <c r="BD75" s="30">
        <v>3</v>
      </c>
      <c r="BE75" s="30">
        <v>3</v>
      </c>
      <c r="BF75" s="30">
        <v>3</v>
      </c>
      <c r="BG75" s="30">
        <v>3</v>
      </c>
      <c r="BH75" s="30">
        <v>3</v>
      </c>
      <c r="BI75" s="17">
        <v>2</v>
      </c>
      <c r="BJ75" s="17">
        <f t="shared" si="8"/>
        <v>26</v>
      </c>
      <c r="BK75" s="144">
        <f t="shared" si="9"/>
        <v>2.8888888888888888</v>
      </c>
      <c r="BL75" s="17">
        <v>2</v>
      </c>
      <c r="BM75" s="30">
        <v>3</v>
      </c>
      <c r="BN75" s="30">
        <v>3</v>
      </c>
      <c r="BO75" s="17">
        <f t="shared" si="10"/>
        <v>8</v>
      </c>
      <c r="BP75" s="153">
        <f>BO75/3</f>
        <v>2.6666666666666665</v>
      </c>
      <c r="BQ75" s="30">
        <v>2</v>
      </c>
      <c r="BR75" s="30">
        <v>3</v>
      </c>
      <c r="BS75" s="30">
        <v>3</v>
      </c>
      <c r="BT75" s="116">
        <f t="shared" si="12"/>
        <v>8</v>
      </c>
      <c r="BU75" s="144">
        <f t="shared" si="13"/>
        <v>2.6666666666666665</v>
      </c>
      <c r="BV75" s="30">
        <v>3</v>
      </c>
      <c r="BW75" s="30">
        <v>3</v>
      </c>
      <c r="BX75" s="17">
        <f t="shared" si="0"/>
        <v>6</v>
      </c>
      <c r="BY75" s="169">
        <f t="shared" si="14"/>
        <v>3</v>
      </c>
      <c r="BZ75" s="30">
        <v>3</v>
      </c>
      <c r="CA75" s="30">
        <v>3</v>
      </c>
      <c r="CB75" s="17">
        <f t="shared" si="15"/>
        <v>6</v>
      </c>
      <c r="CC75" s="144">
        <f t="shared" si="16"/>
        <v>3</v>
      </c>
      <c r="CD75" s="30">
        <v>3</v>
      </c>
      <c r="CE75" s="17">
        <v>2</v>
      </c>
      <c r="CF75" s="17">
        <f t="shared" si="17"/>
        <v>5</v>
      </c>
      <c r="CG75" s="144">
        <f t="shared" si="46"/>
        <v>2.5</v>
      </c>
      <c r="CH75" s="30">
        <v>3</v>
      </c>
      <c r="CI75" s="30">
        <v>3</v>
      </c>
      <c r="CJ75" s="17">
        <f t="shared" si="19"/>
        <v>6</v>
      </c>
      <c r="CK75" s="144">
        <f t="shared" si="20"/>
        <v>3</v>
      </c>
      <c r="CL75" s="30">
        <v>3</v>
      </c>
      <c r="CM75" s="30">
        <v>3</v>
      </c>
      <c r="CN75" s="17">
        <f t="shared" si="21"/>
        <v>6</v>
      </c>
      <c r="CO75" s="153">
        <f t="shared" si="22"/>
        <v>3</v>
      </c>
      <c r="CP75" s="30">
        <v>3</v>
      </c>
      <c r="CQ75" s="30">
        <v>3</v>
      </c>
      <c r="CR75" s="30">
        <v>3</v>
      </c>
      <c r="CS75" s="17">
        <f t="shared" si="23"/>
        <v>9</v>
      </c>
      <c r="CT75" s="144">
        <f t="shared" si="24"/>
        <v>3</v>
      </c>
      <c r="CU75" s="15">
        <v>2</v>
      </c>
      <c r="CV75" s="30">
        <v>3</v>
      </c>
      <c r="CW75" s="30">
        <v>3</v>
      </c>
      <c r="CX75" s="30">
        <v>3</v>
      </c>
      <c r="CY75" s="30">
        <v>3</v>
      </c>
      <c r="CZ75" s="30">
        <v>3</v>
      </c>
      <c r="DA75" s="30">
        <v>3</v>
      </c>
      <c r="DB75" s="30">
        <v>3</v>
      </c>
      <c r="DC75" s="17">
        <f t="shared" si="25"/>
        <v>23</v>
      </c>
      <c r="DD75" s="144">
        <f t="shared" si="47"/>
        <v>2.875</v>
      </c>
      <c r="DE75" s="30">
        <v>3</v>
      </c>
      <c r="DF75" s="30">
        <v>3</v>
      </c>
      <c r="DG75" s="30">
        <v>3</v>
      </c>
      <c r="DH75" s="30">
        <v>3</v>
      </c>
      <c r="DI75" s="30">
        <v>3</v>
      </c>
      <c r="DJ75" s="30">
        <v>3</v>
      </c>
      <c r="DK75" s="30">
        <v>3</v>
      </c>
      <c r="DL75" s="30">
        <v>3</v>
      </c>
      <c r="DM75" s="17">
        <f t="shared" si="26"/>
        <v>24</v>
      </c>
      <c r="DN75" s="144">
        <f t="shared" si="27"/>
        <v>3</v>
      </c>
      <c r="DO75" s="30">
        <v>3</v>
      </c>
      <c r="DP75" s="30">
        <v>3</v>
      </c>
      <c r="DQ75" s="30">
        <v>3</v>
      </c>
      <c r="DR75" s="30">
        <v>3</v>
      </c>
      <c r="DS75" s="30">
        <v>3</v>
      </c>
      <c r="DT75" s="30">
        <v>3</v>
      </c>
      <c r="DU75" s="17">
        <f t="shared" si="28"/>
        <v>18</v>
      </c>
      <c r="DV75" s="144">
        <f t="shared" si="29"/>
        <v>3</v>
      </c>
      <c r="DW75" s="35">
        <v>2</v>
      </c>
      <c r="DX75" s="35">
        <v>3</v>
      </c>
      <c r="DY75" s="35">
        <v>3</v>
      </c>
      <c r="DZ75" s="35">
        <v>3</v>
      </c>
      <c r="EA75" s="35">
        <v>3</v>
      </c>
      <c r="EB75" s="35">
        <v>3</v>
      </c>
      <c r="EC75" s="17">
        <f t="shared" si="30"/>
        <v>17</v>
      </c>
      <c r="ED75" s="144">
        <f t="shared" si="31"/>
        <v>2.8333333333333335</v>
      </c>
      <c r="EE75" s="35">
        <v>3</v>
      </c>
      <c r="EF75" s="35">
        <v>3</v>
      </c>
      <c r="EG75" s="35">
        <v>3</v>
      </c>
      <c r="EH75" s="35">
        <v>3</v>
      </c>
      <c r="EI75" s="35">
        <v>3</v>
      </c>
      <c r="EJ75" s="35">
        <v>3</v>
      </c>
      <c r="EK75" s="15">
        <f t="shared" si="45"/>
        <v>18</v>
      </c>
      <c r="EL75" s="148">
        <f t="shared" si="32"/>
        <v>3</v>
      </c>
      <c r="EM75" s="30">
        <v>3</v>
      </c>
      <c r="EN75" s="30">
        <v>3</v>
      </c>
      <c r="EO75" s="30">
        <v>3</v>
      </c>
      <c r="EP75" s="30">
        <v>3</v>
      </c>
      <c r="EQ75" s="30">
        <v>3</v>
      </c>
      <c r="ER75" s="17">
        <f t="shared" si="33"/>
        <v>15</v>
      </c>
      <c r="ES75" s="144">
        <f t="shared" si="34"/>
        <v>3</v>
      </c>
      <c r="ET75" s="35">
        <v>2</v>
      </c>
      <c r="EU75" s="35">
        <v>3</v>
      </c>
      <c r="EV75" s="35">
        <v>3</v>
      </c>
      <c r="EW75" s="35">
        <v>4</v>
      </c>
      <c r="EX75" s="35">
        <v>3</v>
      </c>
      <c r="EY75" s="17">
        <f t="shared" si="35"/>
        <v>15</v>
      </c>
      <c r="EZ75" s="144">
        <f t="shared" si="36"/>
        <v>3</v>
      </c>
      <c r="FA75" s="30">
        <v>2</v>
      </c>
      <c r="FB75" s="30">
        <v>2</v>
      </c>
      <c r="FC75" s="30">
        <v>2</v>
      </c>
      <c r="FD75" s="30">
        <v>3</v>
      </c>
      <c r="FE75" s="30">
        <v>3</v>
      </c>
      <c r="FF75" s="30">
        <v>3</v>
      </c>
      <c r="FG75" s="17">
        <f t="shared" si="37"/>
        <v>15</v>
      </c>
      <c r="FH75" s="153">
        <f t="shared" si="38"/>
        <v>2.5</v>
      </c>
      <c r="FI75" s="30">
        <v>3</v>
      </c>
      <c r="FJ75" s="30">
        <v>3</v>
      </c>
      <c r="FK75" s="30">
        <v>3</v>
      </c>
      <c r="FL75" s="30">
        <v>3</v>
      </c>
      <c r="FM75" s="30">
        <v>3</v>
      </c>
      <c r="FN75" s="17">
        <f t="shared" si="39"/>
        <v>15</v>
      </c>
      <c r="FO75" s="144">
        <f t="shared" si="40"/>
        <v>3</v>
      </c>
      <c r="FP75" s="30">
        <v>3</v>
      </c>
      <c r="FQ75" s="30">
        <v>3</v>
      </c>
      <c r="FR75" s="30">
        <v>3</v>
      </c>
      <c r="FS75" s="30">
        <v>3</v>
      </c>
      <c r="FT75" s="30">
        <v>3</v>
      </c>
      <c r="FU75" s="30">
        <v>3</v>
      </c>
      <c r="FV75" s="17">
        <f t="shared" si="41"/>
        <v>18</v>
      </c>
      <c r="FW75" s="144">
        <f t="shared" si="42"/>
        <v>3</v>
      </c>
      <c r="FX75" s="30">
        <v>4</v>
      </c>
      <c r="FY75" s="30">
        <v>4</v>
      </c>
      <c r="FZ75" s="30">
        <v>4</v>
      </c>
      <c r="GA75" s="30">
        <v>3</v>
      </c>
      <c r="GB75" s="30">
        <v>3</v>
      </c>
      <c r="GC75" s="30">
        <v>3</v>
      </c>
      <c r="GD75" s="17">
        <f t="shared" si="43"/>
        <v>21</v>
      </c>
      <c r="GE75" s="144">
        <f t="shared" si="44"/>
        <v>3.5</v>
      </c>
      <c r="GF75" s="35" t="s">
        <v>720</v>
      </c>
      <c r="GG75" s="35" t="s">
        <v>274</v>
      </c>
      <c r="GH75" s="35" t="s">
        <v>721</v>
      </c>
      <c r="GI75" s="35" t="s">
        <v>722</v>
      </c>
      <c r="GJ75" s="35" t="s">
        <v>723</v>
      </c>
      <c r="GK75" s="35" t="s">
        <v>724</v>
      </c>
      <c r="GL75" s="35" t="s">
        <v>725</v>
      </c>
      <c r="GM75" s="35" t="s">
        <v>274</v>
      </c>
    </row>
    <row r="76" spans="1:195" ht="15.75" customHeight="1" x14ac:dyDescent="0.35">
      <c r="A76" s="34">
        <v>74</v>
      </c>
      <c r="B76" s="17" t="s">
        <v>726</v>
      </c>
      <c r="C76" s="36" t="s">
        <v>664</v>
      </c>
      <c r="D76" s="17" t="s">
        <v>146</v>
      </c>
      <c r="E76" s="30" t="s">
        <v>595</v>
      </c>
      <c r="F76" s="17">
        <v>60</v>
      </c>
      <c r="G76" s="17">
        <v>2</v>
      </c>
      <c r="H76" s="17" t="s">
        <v>157</v>
      </c>
      <c r="I76" s="17" t="s">
        <v>210</v>
      </c>
      <c r="J76" s="130">
        <v>3500000</v>
      </c>
      <c r="K76" s="48">
        <v>2500000</v>
      </c>
      <c r="L76" s="17" t="s">
        <v>173</v>
      </c>
      <c r="M76" s="17" t="s">
        <v>147</v>
      </c>
      <c r="N76" s="17">
        <v>250</v>
      </c>
      <c r="O76" s="17" t="s">
        <v>727</v>
      </c>
      <c r="P76" s="17" t="s">
        <v>705</v>
      </c>
      <c r="Q76" s="30" t="s">
        <v>545</v>
      </c>
      <c r="R76" s="17">
        <v>4</v>
      </c>
      <c r="S76" s="17">
        <v>4</v>
      </c>
      <c r="T76" s="17">
        <v>4</v>
      </c>
      <c r="U76" s="17">
        <v>4</v>
      </c>
      <c r="V76" s="17">
        <v>4</v>
      </c>
      <c r="W76" s="17">
        <v>4</v>
      </c>
      <c r="X76" s="17">
        <v>4</v>
      </c>
      <c r="Y76" s="17">
        <v>4</v>
      </c>
      <c r="Z76" s="17">
        <v>4</v>
      </c>
      <c r="AA76" s="17">
        <v>4</v>
      </c>
      <c r="AB76" s="17">
        <f t="shared" si="2"/>
        <v>40</v>
      </c>
      <c r="AC76" s="154">
        <f t="shared" si="3"/>
        <v>4</v>
      </c>
      <c r="AD76" s="30">
        <v>3</v>
      </c>
      <c r="AE76" s="30">
        <v>3</v>
      </c>
      <c r="AF76" s="30">
        <v>3</v>
      </c>
      <c r="AG76" s="30">
        <v>3</v>
      </c>
      <c r="AH76" s="30">
        <v>3</v>
      </c>
      <c r="AI76" s="30">
        <v>3</v>
      </c>
      <c r="AJ76" s="30">
        <v>3</v>
      </c>
      <c r="AK76" s="30">
        <v>3</v>
      </c>
      <c r="AL76" s="30">
        <v>3</v>
      </c>
      <c r="AM76" s="15">
        <f t="shared" si="4"/>
        <v>27</v>
      </c>
      <c r="AN76" s="170">
        <f t="shared" si="5"/>
        <v>3</v>
      </c>
      <c r="AO76" s="30">
        <v>3</v>
      </c>
      <c r="AP76" s="30">
        <v>3</v>
      </c>
      <c r="AQ76" s="30">
        <v>4</v>
      </c>
      <c r="AR76" s="30">
        <v>3</v>
      </c>
      <c r="AS76" s="30">
        <v>3</v>
      </c>
      <c r="AT76" s="30">
        <v>3</v>
      </c>
      <c r="AU76" s="17">
        <v>4</v>
      </c>
      <c r="AV76" s="17">
        <v>3</v>
      </c>
      <c r="AW76" s="17">
        <v>3</v>
      </c>
      <c r="AX76" s="17">
        <v>3</v>
      </c>
      <c r="AY76" s="17">
        <f t="shared" si="6"/>
        <v>32</v>
      </c>
      <c r="AZ76" s="144">
        <f t="shared" si="7"/>
        <v>3.2</v>
      </c>
      <c r="BA76" s="17">
        <v>4</v>
      </c>
      <c r="BB76" s="17">
        <v>4</v>
      </c>
      <c r="BC76" s="30">
        <v>3</v>
      </c>
      <c r="BD76" s="30">
        <v>3</v>
      </c>
      <c r="BE76" s="30">
        <v>3</v>
      </c>
      <c r="BF76" s="30">
        <v>3</v>
      </c>
      <c r="BG76" s="30">
        <v>3</v>
      </c>
      <c r="BH76" s="30">
        <v>3</v>
      </c>
      <c r="BI76" s="17">
        <v>3</v>
      </c>
      <c r="BJ76" s="17">
        <f t="shared" si="8"/>
        <v>29</v>
      </c>
      <c r="BK76" s="144">
        <f t="shared" si="9"/>
        <v>3.2222222222222223</v>
      </c>
      <c r="BL76" s="17">
        <v>3</v>
      </c>
      <c r="BM76" s="17">
        <v>3</v>
      </c>
      <c r="BN76" s="17">
        <v>3</v>
      </c>
      <c r="BO76" s="17">
        <f t="shared" si="10"/>
        <v>9</v>
      </c>
      <c r="BP76" s="153">
        <f t="shared" si="11"/>
        <v>3</v>
      </c>
      <c r="BQ76" s="30">
        <v>2</v>
      </c>
      <c r="BR76" s="30">
        <v>3</v>
      </c>
      <c r="BS76" s="30">
        <v>3</v>
      </c>
      <c r="BT76" s="116">
        <f t="shared" si="12"/>
        <v>8</v>
      </c>
      <c r="BU76" s="144">
        <f t="shared" si="13"/>
        <v>2.6666666666666665</v>
      </c>
      <c r="BV76" s="30">
        <v>3</v>
      </c>
      <c r="BW76" s="30">
        <v>3</v>
      </c>
      <c r="BX76" s="17">
        <f t="shared" si="0"/>
        <v>6</v>
      </c>
      <c r="BY76" s="169">
        <f t="shared" si="14"/>
        <v>3</v>
      </c>
      <c r="BZ76" s="30">
        <v>3</v>
      </c>
      <c r="CA76" s="30">
        <v>3</v>
      </c>
      <c r="CB76" s="17">
        <f t="shared" si="15"/>
        <v>6</v>
      </c>
      <c r="CC76" s="144">
        <f t="shared" si="16"/>
        <v>3</v>
      </c>
      <c r="CD76" s="30">
        <v>3</v>
      </c>
      <c r="CE76" s="30">
        <v>3</v>
      </c>
      <c r="CF76" s="17">
        <f t="shared" si="17"/>
        <v>6</v>
      </c>
      <c r="CG76" s="144">
        <f t="shared" si="46"/>
        <v>3</v>
      </c>
      <c r="CH76" s="30">
        <v>3</v>
      </c>
      <c r="CI76" s="30">
        <v>3</v>
      </c>
      <c r="CJ76" s="17">
        <f t="shared" si="19"/>
        <v>6</v>
      </c>
      <c r="CK76" s="144">
        <f t="shared" si="20"/>
        <v>3</v>
      </c>
      <c r="CL76" s="30">
        <v>3</v>
      </c>
      <c r="CM76" s="30">
        <v>3</v>
      </c>
      <c r="CN76" s="17">
        <f t="shared" si="21"/>
        <v>6</v>
      </c>
      <c r="CO76" s="153">
        <f t="shared" si="22"/>
        <v>3</v>
      </c>
      <c r="CP76" s="30">
        <v>3</v>
      </c>
      <c r="CQ76" s="30">
        <v>3</v>
      </c>
      <c r="CR76" s="30">
        <v>3</v>
      </c>
      <c r="CS76" s="17">
        <f t="shared" si="23"/>
        <v>9</v>
      </c>
      <c r="CT76" s="144">
        <f t="shared" si="24"/>
        <v>3</v>
      </c>
      <c r="CU76" s="30">
        <v>3</v>
      </c>
      <c r="CV76" s="30">
        <v>3</v>
      </c>
      <c r="CW76" s="30">
        <v>3</v>
      </c>
      <c r="CX76" s="30">
        <v>3</v>
      </c>
      <c r="CY76" s="30">
        <v>3</v>
      </c>
      <c r="CZ76" s="30">
        <v>3</v>
      </c>
      <c r="DA76" s="30">
        <v>3</v>
      </c>
      <c r="DB76" s="30">
        <v>3</v>
      </c>
      <c r="DC76" s="17">
        <f t="shared" si="25"/>
        <v>24</v>
      </c>
      <c r="DD76" s="144">
        <f t="shared" si="47"/>
        <v>3</v>
      </c>
      <c r="DE76" s="30">
        <v>3</v>
      </c>
      <c r="DF76" s="30">
        <v>3</v>
      </c>
      <c r="DG76" s="30">
        <v>3</v>
      </c>
      <c r="DH76" s="30">
        <v>3</v>
      </c>
      <c r="DI76" s="30">
        <v>3</v>
      </c>
      <c r="DJ76" s="30">
        <v>3</v>
      </c>
      <c r="DK76" s="30">
        <v>3</v>
      </c>
      <c r="DL76" s="30">
        <v>3</v>
      </c>
      <c r="DM76" s="17">
        <f t="shared" si="26"/>
        <v>24</v>
      </c>
      <c r="DN76" s="144">
        <f t="shared" si="27"/>
        <v>3</v>
      </c>
      <c r="DO76" s="30">
        <v>3</v>
      </c>
      <c r="DP76" s="30">
        <v>3</v>
      </c>
      <c r="DQ76" s="30">
        <v>3</v>
      </c>
      <c r="DR76" s="30">
        <v>3</v>
      </c>
      <c r="DS76" s="30">
        <v>3</v>
      </c>
      <c r="DT76" s="30">
        <v>3</v>
      </c>
      <c r="DU76" s="17">
        <f t="shared" si="28"/>
        <v>18</v>
      </c>
      <c r="DV76" s="144">
        <f t="shared" si="29"/>
        <v>3</v>
      </c>
      <c r="DW76" s="30">
        <v>3</v>
      </c>
      <c r="DX76" s="30">
        <v>3</v>
      </c>
      <c r="DY76" s="30">
        <v>3</v>
      </c>
      <c r="DZ76" s="30">
        <v>3</v>
      </c>
      <c r="EA76" s="30">
        <v>3</v>
      </c>
      <c r="EB76" s="30">
        <v>3</v>
      </c>
      <c r="EC76" s="17">
        <f t="shared" si="30"/>
        <v>18</v>
      </c>
      <c r="ED76" s="144">
        <f t="shared" si="31"/>
        <v>3</v>
      </c>
      <c r="EE76" s="30">
        <v>3</v>
      </c>
      <c r="EF76" s="30">
        <v>3</v>
      </c>
      <c r="EG76" s="30">
        <v>3</v>
      </c>
      <c r="EH76" s="30">
        <v>3</v>
      </c>
      <c r="EI76" s="30">
        <v>3</v>
      </c>
      <c r="EJ76" s="30">
        <v>3</v>
      </c>
      <c r="EK76" s="15">
        <f t="shared" si="45"/>
        <v>18</v>
      </c>
      <c r="EL76" s="148">
        <f t="shared" si="32"/>
        <v>3</v>
      </c>
      <c r="EM76" s="30">
        <v>3</v>
      </c>
      <c r="EN76" s="30">
        <v>3</v>
      </c>
      <c r="EO76" s="30">
        <v>3</v>
      </c>
      <c r="EP76" s="30">
        <v>3</v>
      </c>
      <c r="EQ76" s="30">
        <v>3</v>
      </c>
      <c r="ER76" s="17">
        <f>SUM(EM76:EQ76)</f>
        <v>15</v>
      </c>
      <c r="ES76" s="144">
        <f t="shared" si="34"/>
        <v>3</v>
      </c>
      <c r="ET76" s="30">
        <v>3</v>
      </c>
      <c r="EU76" s="30">
        <v>3</v>
      </c>
      <c r="EV76" s="30">
        <v>3</v>
      </c>
      <c r="EW76" s="30">
        <v>3</v>
      </c>
      <c r="EX76" s="30">
        <v>3</v>
      </c>
      <c r="EY76" s="17">
        <f t="shared" si="35"/>
        <v>15</v>
      </c>
      <c r="EZ76" s="144">
        <f t="shared" si="36"/>
        <v>3</v>
      </c>
      <c r="FA76" s="30">
        <v>3</v>
      </c>
      <c r="FB76" s="30">
        <v>3</v>
      </c>
      <c r="FC76" s="30">
        <v>3</v>
      </c>
      <c r="FD76" s="30">
        <v>3</v>
      </c>
      <c r="FE76" s="30">
        <v>3</v>
      </c>
      <c r="FF76" s="30">
        <v>3</v>
      </c>
      <c r="FG76" s="17">
        <f t="shared" si="37"/>
        <v>18</v>
      </c>
      <c r="FH76" s="153">
        <f t="shared" si="38"/>
        <v>3</v>
      </c>
      <c r="FI76" s="30">
        <v>3</v>
      </c>
      <c r="FJ76" s="30">
        <v>2</v>
      </c>
      <c r="FK76" s="30">
        <v>3</v>
      </c>
      <c r="FL76" s="30">
        <v>3</v>
      </c>
      <c r="FM76" s="30">
        <v>3</v>
      </c>
      <c r="FN76" s="17">
        <f t="shared" si="39"/>
        <v>14</v>
      </c>
      <c r="FO76" s="144">
        <f t="shared" si="40"/>
        <v>2.8</v>
      </c>
      <c r="FP76" s="37">
        <v>3</v>
      </c>
      <c r="FQ76" s="37">
        <v>2</v>
      </c>
      <c r="FR76" s="30">
        <v>3</v>
      </c>
      <c r="FS76" s="30">
        <v>3</v>
      </c>
      <c r="FT76" s="30">
        <v>3</v>
      </c>
      <c r="FU76" s="30">
        <v>3</v>
      </c>
      <c r="FV76" s="17">
        <f t="shared" si="41"/>
        <v>17</v>
      </c>
      <c r="FW76" s="144">
        <f t="shared" si="42"/>
        <v>2.8333333333333335</v>
      </c>
      <c r="FX76" s="30">
        <v>3</v>
      </c>
      <c r="FY76" s="30">
        <v>3</v>
      </c>
      <c r="FZ76" s="30">
        <v>3</v>
      </c>
      <c r="GA76" s="30">
        <v>3</v>
      </c>
      <c r="GB76" s="30">
        <v>3</v>
      </c>
      <c r="GC76" s="30">
        <v>3</v>
      </c>
      <c r="GD76" s="17">
        <f t="shared" si="43"/>
        <v>18</v>
      </c>
      <c r="GE76" s="144">
        <f t="shared" si="44"/>
        <v>3</v>
      </c>
      <c r="GF76" s="35" t="s">
        <v>728</v>
      </c>
      <c r="GG76" s="35" t="s">
        <v>695</v>
      </c>
      <c r="GH76" s="35" t="s">
        <v>729</v>
      </c>
      <c r="GI76" s="35" t="s">
        <v>730</v>
      </c>
      <c r="GJ76" s="35" t="s">
        <v>731</v>
      </c>
      <c r="GK76" s="35" t="s">
        <v>724</v>
      </c>
      <c r="GL76" s="35" t="s">
        <v>712</v>
      </c>
      <c r="GM76" s="35" t="s">
        <v>274</v>
      </c>
    </row>
    <row r="77" spans="1:195" ht="15.75" customHeight="1" x14ac:dyDescent="0.35">
      <c r="A77" s="34">
        <v>75</v>
      </c>
      <c r="B77" s="17" t="s">
        <v>732</v>
      </c>
      <c r="C77" s="36" t="s">
        <v>664</v>
      </c>
      <c r="D77" s="17" t="s">
        <v>146</v>
      </c>
      <c r="E77" s="30" t="s">
        <v>595</v>
      </c>
      <c r="F77" s="17">
        <v>55</v>
      </c>
      <c r="G77" s="17">
        <v>2</v>
      </c>
      <c r="H77" s="17" t="s">
        <v>157</v>
      </c>
      <c r="I77" s="17" t="s">
        <v>158</v>
      </c>
      <c r="J77" s="130">
        <v>2500000</v>
      </c>
      <c r="K77" s="48">
        <v>2000000</v>
      </c>
      <c r="L77" s="17" t="s">
        <v>703</v>
      </c>
      <c r="M77" s="17" t="s">
        <v>147</v>
      </c>
      <c r="N77" s="17">
        <v>30</v>
      </c>
      <c r="O77" s="17" t="s">
        <v>704</v>
      </c>
      <c r="P77" s="17" t="s">
        <v>705</v>
      </c>
      <c r="Q77" s="30" t="s">
        <v>545</v>
      </c>
      <c r="R77" s="17">
        <v>3</v>
      </c>
      <c r="S77" s="17">
        <v>4</v>
      </c>
      <c r="T77" s="30">
        <v>3</v>
      </c>
      <c r="U77" s="30">
        <v>3</v>
      </c>
      <c r="V77" s="30">
        <v>3</v>
      </c>
      <c r="W77" s="30">
        <v>3</v>
      </c>
      <c r="X77" s="30">
        <v>3</v>
      </c>
      <c r="Y77" s="30">
        <v>3</v>
      </c>
      <c r="Z77" s="30">
        <v>3</v>
      </c>
      <c r="AA77" s="30">
        <v>3</v>
      </c>
      <c r="AB77" s="17">
        <f t="shared" si="2"/>
        <v>31</v>
      </c>
      <c r="AC77" s="154">
        <f t="shared" si="3"/>
        <v>3.1</v>
      </c>
      <c r="AD77" s="17">
        <v>2</v>
      </c>
      <c r="AE77" s="30">
        <v>3</v>
      </c>
      <c r="AF77" s="30">
        <v>3</v>
      </c>
      <c r="AG77" s="17">
        <v>4</v>
      </c>
      <c r="AH77" s="17">
        <v>4</v>
      </c>
      <c r="AI77" s="17">
        <v>4</v>
      </c>
      <c r="AJ77" s="30">
        <v>3</v>
      </c>
      <c r="AK77" s="30">
        <v>3</v>
      </c>
      <c r="AL77" s="30">
        <v>3</v>
      </c>
      <c r="AM77" s="15">
        <f t="shared" si="4"/>
        <v>29</v>
      </c>
      <c r="AN77" s="170">
        <f t="shared" si="5"/>
        <v>3.2222222222222223</v>
      </c>
      <c r="AO77" s="30">
        <v>3</v>
      </c>
      <c r="AP77" s="30">
        <v>3</v>
      </c>
      <c r="AQ77" s="17">
        <v>2</v>
      </c>
      <c r="AR77" s="17">
        <v>3</v>
      </c>
      <c r="AS77" s="17">
        <v>2</v>
      </c>
      <c r="AT77" s="17">
        <v>3</v>
      </c>
      <c r="AU77" s="17">
        <v>3</v>
      </c>
      <c r="AV77" s="17">
        <v>3</v>
      </c>
      <c r="AW77" s="17">
        <v>3</v>
      </c>
      <c r="AX77" s="17">
        <v>4</v>
      </c>
      <c r="AY77" s="17">
        <f t="shared" si="6"/>
        <v>29</v>
      </c>
      <c r="AZ77" s="144">
        <f t="shared" si="7"/>
        <v>2.9</v>
      </c>
      <c r="BA77" s="17">
        <v>3</v>
      </c>
      <c r="BB77" s="17">
        <v>3</v>
      </c>
      <c r="BC77" s="17">
        <v>3</v>
      </c>
      <c r="BD77" s="17">
        <v>3</v>
      </c>
      <c r="BE77" s="17">
        <v>3</v>
      </c>
      <c r="BF77" s="17">
        <v>3</v>
      </c>
      <c r="BG77" s="17">
        <v>3</v>
      </c>
      <c r="BH77" s="17">
        <v>3</v>
      </c>
      <c r="BI77" s="17">
        <v>3</v>
      </c>
      <c r="BJ77" s="17">
        <f t="shared" si="8"/>
        <v>27</v>
      </c>
      <c r="BK77" s="144">
        <f t="shared" si="9"/>
        <v>3</v>
      </c>
      <c r="BL77" s="17">
        <v>2</v>
      </c>
      <c r="BM77" s="17">
        <v>3</v>
      </c>
      <c r="BN77" s="17">
        <v>3</v>
      </c>
      <c r="BO77" s="17">
        <f t="shared" si="10"/>
        <v>8</v>
      </c>
      <c r="BP77" s="153">
        <f t="shared" si="11"/>
        <v>2.6666666666666665</v>
      </c>
      <c r="BQ77" s="17">
        <v>3</v>
      </c>
      <c r="BR77" s="17">
        <v>2</v>
      </c>
      <c r="BS77" s="17">
        <v>3</v>
      </c>
      <c r="BT77" s="116">
        <f t="shared" si="12"/>
        <v>8</v>
      </c>
      <c r="BU77" s="144">
        <f t="shared" si="13"/>
        <v>2.6666666666666665</v>
      </c>
      <c r="BV77" s="17">
        <v>2</v>
      </c>
      <c r="BW77" s="17">
        <v>3</v>
      </c>
      <c r="BX77" s="17">
        <f t="shared" si="0"/>
        <v>5</v>
      </c>
      <c r="BY77" s="169">
        <f t="shared" si="14"/>
        <v>2.5</v>
      </c>
      <c r="BZ77" s="17">
        <v>2</v>
      </c>
      <c r="CA77" s="17">
        <v>3</v>
      </c>
      <c r="CB77" s="17">
        <f t="shared" si="15"/>
        <v>5</v>
      </c>
      <c r="CC77" s="144">
        <f t="shared" si="16"/>
        <v>2.5</v>
      </c>
      <c r="CD77" s="17">
        <v>2</v>
      </c>
      <c r="CE77" s="17">
        <v>2</v>
      </c>
      <c r="CF77" s="17">
        <f t="shared" si="17"/>
        <v>4</v>
      </c>
      <c r="CG77" s="144">
        <f t="shared" si="46"/>
        <v>2</v>
      </c>
      <c r="CH77" s="17">
        <v>3</v>
      </c>
      <c r="CI77" s="17">
        <v>2</v>
      </c>
      <c r="CJ77" s="17">
        <f t="shared" si="19"/>
        <v>5</v>
      </c>
      <c r="CK77" s="144">
        <f t="shared" si="20"/>
        <v>2.5</v>
      </c>
      <c r="CL77" s="47">
        <v>3</v>
      </c>
      <c r="CM77" s="17">
        <v>3</v>
      </c>
      <c r="CN77" s="17">
        <f t="shared" si="21"/>
        <v>6</v>
      </c>
      <c r="CO77" s="153">
        <f t="shared" si="22"/>
        <v>3</v>
      </c>
      <c r="CP77" s="17">
        <v>3</v>
      </c>
      <c r="CQ77" s="17">
        <v>2</v>
      </c>
      <c r="CR77" s="17">
        <v>3</v>
      </c>
      <c r="CS77" s="17">
        <f t="shared" si="23"/>
        <v>8</v>
      </c>
      <c r="CT77" s="144">
        <f t="shared" si="24"/>
        <v>2.6666666666666665</v>
      </c>
      <c r="CU77" s="17">
        <v>2</v>
      </c>
      <c r="CV77" s="17">
        <v>2</v>
      </c>
      <c r="CW77" s="17">
        <v>3</v>
      </c>
      <c r="CX77" s="17">
        <v>2</v>
      </c>
      <c r="CY77" s="17">
        <v>3</v>
      </c>
      <c r="CZ77" s="17" t="s">
        <v>661</v>
      </c>
      <c r="DA77" s="17">
        <v>3</v>
      </c>
      <c r="DB77" s="17">
        <v>2</v>
      </c>
      <c r="DC77" s="17">
        <f t="shared" si="25"/>
        <v>17</v>
      </c>
      <c r="DD77" s="144">
        <f t="shared" si="47"/>
        <v>2.125</v>
      </c>
      <c r="DE77" s="17">
        <v>2</v>
      </c>
      <c r="DF77" s="17">
        <v>3</v>
      </c>
      <c r="DG77" s="17">
        <v>3</v>
      </c>
      <c r="DH77" s="17">
        <v>2</v>
      </c>
      <c r="DI77" s="17">
        <v>3</v>
      </c>
      <c r="DJ77" s="17">
        <v>2</v>
      </c>
      <c r="DK77" s="17">
        <v>3</v>
      </c>
      <c r="DL77" s="17">
        <v>3</v>
      </c>
      <c r="DM77" s="17">
        <f t="shared" si="26"/>
        <v>21</v>
      </c>
      <c r="DN77" s="144">
        <f t="shared" si="27"/>
        <v>2.625</v>
      </c>
      <c r="DO77" s="17">
        <v>3</v>
      </c>
      <c r="DP77" s="17">
        <v>2</v>
      </c>
      <c r="DQ77" s="30">
        <v>3</v>
      </c>
      <c r="DR77" s="30">
        <v>3</v>
      </c>
      <c r="DS77" s="30">
        <v>3</v>
      </c>
      <c r="DT77" s="30">
        <v>3</v>
      </c>
      <c r="DU77" s="17">
        <f t="shared" si="28"/>
        <v>17</v>
      </c>
      <c r="DV77" s="144">
        <f t="shared" si="29"/>
        <v>2.8333333333333335</v>
      </c>
      <c r="DW77" s="35">
        <v>2</v>
      </c>
      <c r="DX77" s="35">
        <v>2</v>
      </c>
      <c r="DY77" s="35">
        <v>2</v>
      </c>
      <c r="DZ77" s="35">
        <v>2</v>
      </c>
      <c r="EA77" s="35">
        <v>3</v>
      </c>
      <c r="EB77" s="35">
        <v>3</v>
      </c>
      <c r="EC77" s="17">
        <f t="shared" si="30"/>
        <v>14</v>
      </c>
      <c r="ED77" s="144">
        <f t="shared" si="31"/>
        <v>2.3333333333333335</v>
      </c>
      <c r="EE77" s="35">
        <v>3</v>
      </c>
      <c r="EF77" s="35">
        <v>3</v>
      </c>
      <c r="EG77" s="35">
        <v>3</v>
      </c>
      <c r="EH77" s="35">
        <v>3</v>
      </c>
      <c r="EI77" s="35">
        <v>3</v>
      </c>
      <c r="EJ77" s="35">
        <v>3</v>
      </c>
      <c r="EK77" s="15">
        <f t="shared" si="45"/>
        <v>18</v>
      </c>
      <c r="EL77" s="148">
        <f t="shared" si="32"/>
        <v>3</v>
      </c>
      <c r="EM77" s="35">
        <v>2</v>
      </c>
      <c r="EN77" s="35">
        <v>2</v>
      </c>
      <c r="EO77" s="35">
        <v>2</v>
      </c>
      <c r="EP77" s="30">
        <v>3</v>
      </c>
      <c r="EQ77" s="30">
        <v>3</v>
      </c>
      <c r="ER77" s="17">
        <f t="shared" si="33"/>
        <v>12</v>
      </c>
      <c r="ES77" s="144">
        <f t="shared" si="34"/>
        <v>2.4</v>
      </c>
      <c r="ET77" s="30">
        <v>3</v>
      </c>
      <c r="EU77" s="35">
        <v>2</v>
      </c>
      <c r="EV77" s="35">
        <v>2</v>
      </c>
      <c r="EW77" s="35">
        <v>3</v>
      </c>
      <c r="EX77" s="35">
        <v>2</v>
      </c>
      <c r="EY77" s="17">
        <f t="shared" si="35"/>
        <v>12</v>
      </c>
      <c r="EZ77" s="144">
        <f t="shared" si="36"/>
        <v>2.4</v>
      </c>
      <c r="FA77" s="35">
        <v>3</v>
      </c>
      <c r="FB77" s="35">
        <v>2</v>
      </c>
      <c r="FC77" s="35">
        <v>3</v>
      </c>
      <c r="FD77" s="35">
        <v>2</v>
      </c>
      <c r="FE77" s="35">
        <v>2</v>
      </c>
      <c r="FF77" s="37">
        <v>3</v>
      </c>
      <c r="FG77" s="17">
        <f t="shared" si="37"/>
        <v>15</v>
      </c>
      <c r="FH77" s="153">
        <f t="shared" si="38"/>
        <v>2.5</v>
      </c>
      <c r="FI77" s="35">
        <v>2</v>
      </c>
      <c r="FJ77" s="37">
        <v>3</v>
      </c>
      <c r="FK77" s="37">
        <v>3</v>
      </c>
      <c r="FL77" s="37">
        <v>3</v>
      </c>
      <c r="FM77" s="37">
        <v>3</v>
      </c>
      <c r="FN77" s="17">
        <f t="shared" si="39"/>
        <v>14</v>
      </c>
      <c r="FO77" s="144">
        <f t="shared" si="40"/>
        <v>2.8</v>
      </c>
      <c r="FP77" s="35">
        <v>2</v>
      </c>
      <c r="FQ77" s="35">
        <v>2</v>
      </c>
      <c r="FR77" s="35">
        <v>2</v>
      </c>
      <c r="FS77" s="35">
        <v>2</v>
      </c>
      <c r="FT77" s="35">
        <v>2</v>
      </c>
      <c r="FU77" s="35">
        <v>2</v>
      </c>
      <c r="FV77" s="17">
        <f t="shared" si="41"/>
        <v>12</v>
      </c>
      <c r="FW77" s="144">
        <f t="shared" si="42"/>
        <v>2</v>
      </c>
      <c r="FX77" s="30">
        <v>3</v>
      </c>
      <c r="FY77" s="30">
        <v>3</v>
      </c>
      <c r="FZ77" s="30">
        <v>3</v>
      </c>
      <c r="GA77" s="30">
        <v>3</v>
      </c>
      <c r="GB77" s="30">
        <v>3</v>
      </c>
      <c r="GC77" s="30">
        <v>3</v>
      </c>
      <c r="GD77" s="17">
        <f t="shared" si="43"/>
        <v>18</v>
      </c>
      <c r="GE77" s="144">
        <f t="shared" si="44"/>
        <v>3</v>
      </c>
      <c r="GF77" s="35" t="s">
        <v>733</v>
      </c>
      <c r="GG77" s="35" t="s">
        <v>734</v>
      </c>
      <c r="GH77" s="35" t="s">
        <v>735</v>
      </c>
      <c r="GI77" s="35" t="s">
        <v>736</v>
      </c>
      <c r="GJ77" s="35" t="s">
        <v>737</v>
      </c>
      <c r="GK77" s="35" t="s">
        <v>738</v>
      </c>
      <c r="GL77" s="35" t="s">
        <v>739</v>
      </c>
      <c r="GM77" s="35" t="s">
        <v>274</v>
      </c>
    </row>
    <row r="78" spans="1:195" ht="15.75" customHeight="1" x14ac:dyDescent="0.35">
      <c r="A78" s="34">
        <v>76</v>
      </c>
      <c r="B78" s="15" t="s">
        <v>740</v>
      </c>
      <c r="C78" s="36" t="s">
        <v>664</v>
      </c>
      <c r="D78" s="15" t="s">
        <v>146</v>
      </c>
      <c r="E78" s="30" t="s">
        <v>595</v>
      </c>
      <c r="F78" s="15">
        <v>40</v>
      </c>
      <c r="G78" s="15">
        <v>4</v>
      </c>
      <c r="H78" s="15" t="s">
        <v>157</v>
      </c>
      <c r="I78" s="15" t="s">
        <v>172</v>
      </c>
      <c r="J78" s="131">
        <v>5000000</v>
      </c>
      <c r="K78" s="49">
        <v>3500000</v>
      </c>
      <c r="L78" s="15" t="s">
        <v>173</v>
      </c>
      <c r="M78" s="15" t="s">
        <v>147</v>
      </c>
      <c r="N78" s="15">
        <v>250</v>
      </c>
      <c r="O78" s="15" t="s">
        <v>174</v>
      </c>
      <c r="P78" s="15" t="s">
        <v>531</v>
      </c>
      <c r="Q78" s="30" t="s">
        <v>545</v>
      </c>
      <c r="R78" s="17">
        <v>3</v>
      </c>
      <c r="S78" s="17">
        <v>3</v>
      </c>
      <c r="T78" s="17">
        <v>3</v>
      </c>
      <c r="U78" s="17">
        <v>3</v>
      </c>
      <c r="V78" s="17">
        <v>4</v>
      </c>
      <c r="W78" s="30">
        <v>3</v>
      </c>
      <c r="X78" s="30">
        <v>3</v>
      </c>
      <c r="Y78" s="17">
        <v>4</v>
      </c>
      <c r="Z78" s="17">
        <v>4</v>
      </c>
      <c r="AA78" s="17">
        <v>4</v>
      </c>
      <c r="AB78" s="17">
        <f t="shared" si="2"/>
        <v>34</v>
      </c>
      <c r="AC78" s="154">
        <f t="shared" si="3"/>
        <v>3.4</v>
      </c>
      <c r="AD78" s="30">
        <v>3</v>
      </c>
      <c r="AE78" s="30">
        <v>3</v>
      </c>
      <c r="AF78" s="30">
        <v>3</v>
      </c>
      <c r="AG78" s="30">
        <v>3</v>
      </c>
      <c r="AH78" s="30">
        <v>3</v>
      </c>
      <c r="AI78" s="30">
        <v>3</v>
      </c>
      <c r="AJ78" s="30">
        <v>3</v>
      </c>
      <c r="AK78" s="30">
        <v>3</v>
      </c>
      <c r="AL78" s="30">
        <v>3</v>
      </c>
      <c r="AM78" s="15">
        <f t="shared" si="4"/>
        <v>27</v>
      </c>
      <c r="AN78" s="170">
        <f t="shared" si="5"/>
        <v>3</v>
      </c>
      <c r="AO78" s="30">
        <v>3</v>
      </c>
      <c r="AP78" s="30">
        <v>3</v>
      </c>
      <c r="AQ78" s="30">
        <v>3</v>
      </c>
      <c r="AR78" s="30">
        <v>3</v>
      </c>
      <c r="AS78" s="30">
        <v>3</v>
      </c>
      <c r="AT78" s="30">
        <v>3</v>
      </c>
      <c r="AU78" s="17">
        <v>3</v>
      </c>
      <c r="AV78" s="17">
        <v>3</v>
      </c>
      <c r="AW78" s="17">
        <v>3</v>
      </c>
      <c r="AX78" s="17">
        <v>3</v>
      </c>
      <c r="AY78" s="17">
        <f t="shared" si="6"/>
        <v>30</v>
      </c>
      <c r="AZ78" s="144">
        <f t="shared" si="7"/>
        <v>3</v>
      </c>
      <c r="BA78" s="17">
        <v>4</v>
      </c>
      <c r="BB78" s="17">
        <v>4</v>
      </c>
      <c r="BC78" s="17">
        <v>4</v>
      </c>
      <c r="BD78" s="17">
        <v>4</v>
      </c>
      <c r="BE78" s="17">
        <v>4</v>
      </c>
      <c r="BF78" s="17">
        <v>4</v>
      </c>
      <c r="BG78" s="17">
        <v>4</v>
      </c>
      <c r="BH78" s="17">
        <v>4</v>
      </c>
      <c r="BI78" s="15">
        <v>2</v>
      </c>
      <c r="BJ78" s="17">
        <f>SUM(BA78:BI78)</f>
        <v>34</v>
      </c>
      <c r="BK78" s="144">
        <f t="shared" si="9"/>
        <v>3.7777777777777777</v>
      </c>
      <c r="BL78" s="17">
        <v>3</v>
      </c>
      <c r="BM78" s="17">
        <v>3</v>
      </c>
      <c r="BN78" s="17">
        <v>3</v>
      </c>
      <c r="BO78" s="17">
        <f t="shared" si="10"/>
        <v>9</v>
      </c>
      <c r="BP78" s="153">
        <f t="shared" si="11"/>
        <v>3</v>
      </c>
      <c r="BQ78" s="17">
        <v>3</v>
      </c>
      <c r="BR78" s="17">
        <v>3</v>
      </c>
      <c r="BS78" s="17">
        <v>3</v>
      </c>
      <c r="BT78" s="116">
        <f t="shared" si="12"/>
        <v>9</v>
      </c>
      <c r="BU78" s="144">
        <f t="shared" si="13"/>
        <v>3</v>
      </c>
      <c r="BV78" s="15">
        <v>4</v>
      </c>
      <c r="BW78" s="15">
        <v>3</v>
      </c>
      <c r="BX78" s="17">
        <f t="shared" si="0"/>
        <v>7</v>
      </c>
      <c r="BY78" s="169">
        <f t="shared" si="14"/>
        <v>3.5</v>
      </c>
      <c r="BZ78" s="15">
        <v>4</v>
      </c>
      <c r="CA78" s="15">
        <v>4</v>
      </c>
      <c r="CB78" s="17">
        <f t="shared" si="15"/>
        <v>8</v>
      </c>
      <c r="CC78" s="144">
        <f t="shared" si="16"/>
        <v>4</v>
      </c>
      <c r="CD78" s="15">
        <v>3</v>
      </c>
      <c r="CE78" s="15">
        <v>2</v>
      </c>
      <c r="CF78" s="17">
        <f t="shared" si="17"/>
        <v>5</v>
      </c>
      <c r="CG78" s="144">
        <f t="shared" si="46"/>
        <v>2.5</v>
      </c>
      <c r="CH78" s="15">
        <v>3</v>
      </c>
      <c r="CI78" s="15">
        <v>3</v>
      </c>
      <c r="CJ78" s="17">
        <f t="shared" si="19"/>
        <v>6</v>
      </c>
      <c r="CK78" s="144">
        <f t="shared" si="20"/>
        <v>3</v>
      </c>
      <c r="CL78" s="50">
        <v>3</v>
      </c>
      <c r="CM78" s="15">
        <v>3</v>
      </c>
      <c r="CN78" s="17">
        <f t="shared" si="21"/>
        <v>6</v>
      </c>
      <c r="CO78" s="153">
        <f t="shared" si="22"/>
        <v>3</v>
      </c>
      <c r="CP78" s="15">
        <v>3</v>
      </c>
      <c r="CQ78" s="15">
        <v>3</v>
      </c>
      <c r="CR78" s="15">
        <v>3</v>
      </c>
      <c r="CS78" s="17">
        <f t="shared" si="23"/>
        <v>9</v>
      </c>
      <c r="CT78" s="144">
        <f t="shared" si="24"/>
        <v>3</v>
      </c>
      <c r="CU78" s="17">
        <v>3</v>
      </c>
      <c r="CV78" s="17">
        <v>3</v>
      </c>
      <c r="CW78" s="17">
        <v>3</v>
      </c>
      <c r="CX78" s="17">
        <v>3</v>
      </c>
      <c r="CY78" s="17">
        <v>3</v>
      </c>
      <c r="CZ78" s="17">
        <v>3</v>
      </c>
      <c r="DA78" s="17">
        <v>3</v>
      </c>
      <c r="DB78" s="17">
        <v>3</v>
      </c>
      <c r="DC78" s="17">
        <f t="shared" si="25"/>
        <v>24</v>
      </c>
      <c r="DD78" s="144">
        <f t="shared" si="47"/>
        <v>3</v>
      </c>
      <c r="DE78" s="15">
        <v>3</v>
      </c>
      <c r="DF78" s="15">
        <v>4</v>
      </c>
      <c r="DG78" s="15">
        <v>4</v>
      </c>
      <c r="DH78" s="15">
        <v>4</v>
      </c>
      <c r="DI78" s="15">
        <v>3</v>
      </c>
      <c r="DJ78" s="15">
        <v>4</v>
      </c>
      <c r="DK78" s="15">
        <v>4</v>
      </c>
      <c r="DL78" s="30">
        <v>3</v>
      </c>
      <c r="DM78" s="17">
        <f t="shared" si="26"/>
        <v>29</v>
      </c>
      <c r="DN78" s="144">
        <f t="shared" si="27"/>
        <v>3.625</v>
      </c>
      <c r="DO78" s="30">
        <v>3</v>
      </c>
      <c r="DP78" s="30">
        <v>3</v>
      </c>
      <c r="DQ78" s="30">
        <v>3</v>
      </c>
      <c r="DR78" s="30">
        <v>3</v>
      </c>
      <c r="DS78" s="30">
        <v>3</v>
      </c>
      <c r="DT78" s="30">
        <v>3</v>
      </c>
      <c r="DU78" s="17">
        <f t="shared" si="28"/>
        <v>18</v>
      </c>
      <c r="DV78" s="144">
        <f t="shared" si="29"/>
        <v>3</v>
      </c>
      <c r="DW78" s="37">
        <v>2</v>
      </c>
      <c r="DX78" s="37">
        <v>3</v>
      </c>
      <c r="DY78" s="37">
        <v>2</v>
      </c>
      <c r="DZ78" s="37">
        <v>3</v>
      </c>
      <c r="EA78" s="37">
        <v>3</v>
      </c>
      <c r="EB78" s="37">
        <v>3</v>
      </c>
      <c r="EC78" s="17">
        <f t="shared" si="30"/>
        <v>16</v>
      </c>
      <c r="ED78" s="144">
        <f t="shared" si="31"/>
        <v>2.6666666666666665</v>
      </c>
      <c r="EE78" s="37">
        <v>2</v>
      </c>
      <c r="EF78" s="35">
        <v>3</v>
      </c>
      <c r="EG78" s="35">
        <v>3</v>
      </c>
      <c r="EH78" s="35">
        <v>3</v>
      </c>
      <c r="EI78" s="35">
        <v>3</v>
      </c>
      <c r="EJ78" s="35">
        <v>3</v>
      </c>
      <c r="EK78" s="15">
        <f t="shared" si="45"/>
        <v>17</v>
      </c>
      <c r="EL78" s="148">
        <f t="shared" si="32"/>
        <v>2.8333333333333335</v>
      </c>
      <c r="EM78" s="35">
        <v>3</v>
      </c>
      <c r="EN78" s="35">
        <v>3</v>
      </c>
      <c r="EO78" s="35">
        <v>3</v>
      </c>
      <c r="EP78" s="35">
        <v>3</v>
      </c>
      <c r="EQ78" s="35">
        <v>3</v>
      </c>
      <c r="ER78" s="17">
        <f t="shared" si="33"/>
        <v>15</v>
      </c>
      <c r="ES78" s="144">
        <f t="shared" si="34"/>
        <v>3</v>
      </c>
      <c r="ET78" s="35">
        <v>3</v>
      </c>
      <c r="EU78" s="35">
        <v>3</v>
      </c>
      <c r="EV78" s="35">
        <v>3</v>
      </c>
      <c r="EW78" s="35">
        <v>3</v>
      </c>
      <c r="EX78" s="35">
        <v>3</v>
      </c>
      <c r="EY78" s="17">
        <f t="shared" si="35"/>
        <v>15</v>
      </c>
      <c r="EZ78" s="144">
        <f t="shared" si="36"/>
        <v>3</v>
      </c>
      <c r="FA78" s="35">
        <v>3</v>
      </c>
      <c r="FB78" s="35">
        <v>3</v>
      </c>
      <c r="FC78" s="35">
        <v>3</v>
      </c>
      <c r="FD78" s="37">
        <v>2</v>
      </c>
      <c r="FE78" s="37">
        <v>3</v>
      </c>
      <c r="FF78" s="37">
        <v>3</v>
      </c>
      <c r="FG78" s="17">
        <f t="shared" si="37"/>
        <v>17</v>
      </c>
      <c r="FH78" s="153">
        <f t="shared" si="38"/>
        <v>2.8333333333333335</v>
      </c>
      <c r="FI78" s="37">
        <v>2</v>
      </c>
      <c r="FJ78" s="37">
        <v>3</v>
      </c>
      <c r="FK78" s="37">
        <v>3</v>
      </c>
      <c r="FL78" s="37">
        <v>3</v>
      </c>
      <c r="FM78" s="37">
        <v>3</v>
      </c>
      <c r="FN78" s="17">
        <f t="shared" si="39"/>
        <v>14</v>
      </c>
      <c r="FO78" s="144">
        <f t="shared" si="40"/>
        <v>2.8</v>
      </c>
      <c r="FP78" s="35">
        <v>2</v>
      </c>
      <c r="FQ78" s="37">
        <v>3</v>
      </c>
      <c r="FR78" s="37">
        <v>4</v>
      </c>
      <c r="FS78" s="30">
        <v>3</v>
      </c>
      <c r="FT78" s="30">
        <v>3</v>
      </c>
      <c r="FU78" s="30">
        <v>3</v>
      </c>
      <c r="FV78" s="17">
        <f t="shared" si="41"/>
        <v>18</v>
      </c>
      <c r="FW78" s="144">
        <f t="shared" si="42"/>
        <v>3</v>
      </c>
      <c r="FX78" s="30">
        <v>3</v>
      </c>
      <c r="FY78" s="30">
        <v>3</v>
      </c>
      <c r="FZ78" s="30">
        <v>3</v>
      </c>
      <c r="GA78" s="30">
        <v>3</v>
      </c>
      <c r="GB78" s="30">
        <v>3</v>
      </c>
      <c r="GC78" s="30">
        <v>3</v>
      </c>
      <c r="GD78" s="17">
        <f t="shared" si="43"/>
        <v>18</v>
      </c>
      <c r="GE78" s="144">
        <f t="shared" si="44"/>
        <v>3</v>
      </c>
      <c r="GF78" s="35" t="s">
        <v>733</v>
      </c>
      <c r="GG78" s="37" t="s">
        <v>734</v>
      </c>
      <c r="GH78" s="37" t="s">
        <v>741</v>
      </c>
      <c r="GI78" s="35" t="s">
        <v>736</v>
      </c>
      <c r="GJ78" s="37" t="s">
        <v>737</v>
      </c>
      <c r="GK78" s="37" t="s">
        <v>742</v>
      </c>
      <c r="GL78" s="37" t="s">
        <v>739</v>
      </c>
      <c r="GM78" s="35" t="s">
        <v>274</v>
      </c>
    </row>
    <row r="79" spans="1:195" ht="15.75" customHeight="1" x14ac:dyDescent="0.35">
      <c r="A79" s="34">
        <v>77</v>
      </c>
      <c r="B79" s="17" t="s">
        <v>743</v>
      </c>
      <c r="C79" s="36" t="s">
        <v>664</v>
      </c>
      <c r="D79" s="17" t="s">
        <v>146</v>
      </c>
      <c r="E79" s="17"/>
      <c r="F79" s="17">
        <v>58</v>
      </c>
      <c r="G79" s="17">
        <v>3</v>
      </c>
      <c r="H79" s="17" t="s">
        <v>744</v>
      </c>
      <c r="I79" s="17" t="s">
        <v>210</v>
      </c>
      <c r="J79" s="130">
        <v>3000000</v>
      </c>
      <c r="K79" s="48">
        <v>2500000</v>
      </c>
      <c r="L79" s="17" t="s">
        <v>703</v>
      </c>
      <c r="M79" s="17" t="s">
        <v>147</v>
      </c>
      <c r="N79" s="17">
        <v>30</v>
      </c>
      <c r="O79" s="17" t="s">
        <v>704</v>
      </c>
      <c r="P79" s="17" t="s">
        <v>705</v>
      </c>
      <c r="Q79" s="30" t="s">
        <v>545</v>
      </c>
      <c r="R79" s="17">
        <v>3</v>
      </c>
      <c r="S79" s="17">
        <v>3</v>
      </c>
      <c r="T79" s="17">
        <v>3</v>
      </c>
      <c r="U79" s="17">
        <v>3</v>
      </c>
      <c r="V79" s="17">
        <v>3</v>
      </c>
      <c r="W79" s="17">
        <v>3</v>
      </c>
      <c r="X79" s="17">
        <v>3</v>
      </c>
      <c r="Y79" s="17">
        <v>3</v>
      </c>
      <c r="Z79" s="17">
        <v>3</v>
      </c>
      <c r="AA79" s="17">
        <v>3</v>
      </c>
      <c r="AB79" s="17">
        <f t="shared" si="2"/>
        <v>30</v>
      </c>
      <c r="AC79" s="154">
        <f t="shared" si="3"/>
        <v>3</v>
      </c>
      <c r="AD79" s="17">
        <v>3</v>
      </c>
      <c r="AE79" s="17">
        <v>3</v>
      </c>
      <c r="AF79" s="17">
        <v>3</v>
      </c>
      <c r="AG79" s="17">
        <v>3</v>
      </c>
      <c r="AH79" s="17">
        <v>3</v>
      </c>
      <c r="AI79" s="17">
        <v>3</v>
      </c>
      <c r="AJ79" s="17">
        <v>4</v>
      </c>
      <c r="AK79" s="17">
        <v>3</v>
      </c>
      <c r="AL79" s="17">
        <v>4</v>
      </c>
      <c r="AM79" s="15">
        <f t="shared" si="4"/>
        <v>29</v>
      </c>
      <c r="AN79" s="170">
        <f t="shared" si="5"/>
        <v>3.2222222222222223</v>
      </c>
      <c r="AO79" s="17">
        <v>3</v>
      </c>
      <c r="AP79" s="17">
        <v>3</v>
      </c>
      <c r="AQ79" s="17">
        <v>3</v>
      </c>
      <c r="AR79" s="17">
        <v>3</v>
      </c>
      <c r="AS79" s="17">
        <v>3</v>
      </c>
      <c r="AT79" s="17">
        <v>3</v>
      </c>
      <c r="AU79" s="17">
        <v>4</v>
      </c>
      <c r="AV79" s="17">
        <v>3</v>
      </c>
      <c r="AW79" s="17">
        <v>3</v>
      </c>
      <c r="AX79" s="17">
        <v>3</v>
      </c>
      <c r="AY79" s="17">
        <f t="shared" si="6"/>
        <v>31</v>
      </c>
      <c r="AZ79" s="144">
        <f t="shared" si="7"/>
        <v>3.1</v>
      </c>
      <c r="BA79" s="17">
        <v>4</v>
      </c>
      <c r="BB79" s="17">
        <v>4</v>
      </c>
      <c r="BC79" s="17">
        <v>4</v>
      </c>
      <c r="BD79" s="17">
        <v>4</v>
      </c>
      <c r="BE79" s="17">
        <v>3</v>
      </c>
      <c r="BF79" s="17">
        <v>3</v>
      </c>
      <c r="BG79" s="17">
        <v>3</v>
      </c>
      <c r="BH79" s="17">
        <v>3</v>
      </c>
      <c r="BI79" s="17">
        <v>3</v>
      </c>
      <c r="BJ79" s="17">
        <f t="shared" si="8"/>
        <v>31</v>
      </c>
      <c r="BK79" s="144">
        <f t="shared" si="9"/>
        <v>3.4444444444444446</v>
      </c>
      <c r="BL79" s="17">
        <v>3</v>
      </c>
      <c r="BM79" s="17">
        <v>3</v>
      </c>
      <c r="BN79" s="17">
        <v>2</v>
      </c>
      <c r="BO79" s="17">
        <f t="shared" si="10"/>
        <v>8</v>
      </c>
      <c r="BP79" s="153">
        <f t="shared" si="11"/>
        <v>2.6666666666666665</v>
      </c>
      <c r="BQ79" s="17">
        <v>3</v>
      </c>
      <c r="BR79" s="17">
        <v>3</v>
      </c>
      <c r="BS79" s="17">
        <v>3</v>
      </c>
      <c r="BT79" s="116">
        <f t="shared" si="12"/>
        <v>9</v>
      </c>
      <c r="BU79" s="144">
        <f t="shared" si="13"/>
        <v>3</v>
      </c>
      <c r="BV79" s="17">
        <v>3</v>
      </c>
      <c r="BW79" s="17">
        <v>3</v>
      </c>
      <c r="BX79" s="17">
        <f t="shared" si="0"/>
        <v>6</v>
      </c>
      <c r="BY79" s="169">
        <f>BX79/2</f>
        <v>3</v>
      </c>
      <c r="BZ79" s="17">
        <v>2</v>
      </c>
      <c r="CA79" s="17">
        <v>2</v>
      </c>
      <c r="CB79" s="17">
        <f t="shared" si="15"/>
        <v>4</v>
      </c>
      <c r="CC79" s="144">
        <f t="shared" si="16"/>
        <v>2</v>
      </c>
      <c r="CD79" s="17">
        <v>2</v>
      </c>
      <c r="CE79" s="17">
        <v>2</v>
      </c>
      <c r="CF79" s="17">
        <f t="shared" si="17"/>
        <v>4</v>
      </c>
      <c r="CG79" s="144">
        <f t="shared" si="46"/>
        <v>2</v>
      </c>
      <c r="CH79" s="15">
        <v>3</v>
      </c>
      <c r="CI79" s="15">
        <v>3</v>
      </c>
      <c r="CJ79" s="17">
        <f t="shared" si="19"/>
        <v>6</v>
      </c>
      <c r="CK79" s="144">
        <f t="shared" si="20"/>
        <v>3</v>
      </c>
      <c r="CL79" s="15">
        <v>3</v>
      </c>
      <c r="CM79" s="15">
        <v>3</v>
      </c>
      <c r="CN79" s="17">
        <f t="shared" si="21"/>
        <v>6</v>
      </c>
      <c r="CO79" s="153">
        <f t="shared" si="22"/>
        <v>3</v>
      </c>
      <c r="CP79" s="15">
        <v>3</v>
      </c>
      <c r="CQ79" s="15">
        <v>3</v>
      </c>
      <c r="CR79" s="15">
        <v>3</v>
      </c>
      <c r="CS79" s="17">
        <f t="shared" si="23"/>
        <v>9</v>
      </c>
      <c r="CT79" s="144">
        <f t="shared" si="24"/>
        <v>3</v>
      </c>
      <c r="CU79" s="15">
        <v>3</v>
      </c>
      <c r="CV79" s="15">
        <v>3</v>
      </c>
      <c r="CW79" s="15">
        <v>3</v>
      </c>
      <c r="CX79" s="15">
        <v>3</v>
      </c>
      <c r="CY79" s="17">
        <v>2</v>
      </c>
      <c r="CZ79" s="17">
        <v>2</v>
      </c>
      <c r="DA79" s="17">
        <v>2</v>
      </c>
      <c r="DB79" s="17">
        <v>2</v>
      </c>
      <c r="DC79" s="17">
        <f t="shared" si="25"/>
        <v>20</v>
      </c>
      <c r="DD79" s="144">
        <f t="shared" si="47"/>
        <v>2.5</v>
      </c>
      <c r="DE79" s="15">
        <v>3</v>
      </c>
      <c r="DF79" s="15">
        <v>3</v>
      </c>
      <c r="DG79" s="15">
        <v>3</v>
      </c>
      <c r="DH79" s="15">
        <v>3</v>
      </c>
      <c r="DI79" s="15">
        <v>3</v>
      </c>
      <c r="DJ79" s="15">
        <v>3</v>
      </c>
      <c r="DK79" s="15">
        <v>3</v>
      </c>
      <c r="DL79" s="15">
        <v>3</v>
      </c>
      <c r="DM79" s="17">
        <f t="shared" si="26"/>
        <v>24</v>
      </c>
      <c r="DN79" s="144">
        <f t="shared" si="27"/>
        <v>3</v>
      </c>
      <c r="DO79" s="15">
        <v>3</v>
      </c>
      <c r="DP79" s="15">
        <v>3</v>
      </c>
      <c r="DQ79" s="15">
        <v>3</v>
      </c>
      <c r="DR79" s="15">
        <v>3</v>
      </c>
      <c r="DS79" s="37">
        <v>3</v>
      </c>
      <c r="DT79" s="37">
        <v>3</v>
      </c>
      <c r="DU79" s="17">
        <f t="shared" si="28"/>
        <v>18</v>
      </c>
      <c r="DV79" s="144">
        <f t="shared" si="29"/>
        <v>3</v>
      </c>
      <c r="DW79" s="35">
        <v>2</v>
      </c>
      <c r="DX79" s="37">
        <v>3</v>
      </c>
      <c r="DY79" s="37">
        <v>3</v>
      </c>
      <c r="DZ79" s="37">
        <v>3</v>
      </c>
      <c r="EA79" s="35">
        <v>2</v>
      </c>
      <c r="EB79" s="35">
        <v>2</v>
      </c>
      <c r="EC79" s="17">
        <f t="shared" si="30"/>
        <v>15</v>
      </c>
      <c r="ED79" s="144">
        <f t="shared" si="31"/>
        <v>2.5</v>
      </c>
      <c r="EE79" s="35">
        <v>2</v>
      </c>
      <c r="EF79" s="37">
        <v>3</v>
      </c>
      <c r="EG79" s="37">
        <v>3</v>
      </c>
      <c r="EH79" s="37">
        <v>3</v>
      </c>
      <c r="EI79" s="37">
        <v>3</v>
      </c>
      <c r="EJ79" s="37">
        <v>3</v>
      </c>
      <c r="EK79" s="15">
        <f t="shared" si="45"/>
        <v>17</v>
      </c>
      <c r="EL79" s="148">
        <f t="shared" si="32"/>
        <v>2.8333333333333335</v>
      </c>
      <c r="EM79" s="37">
        <v>3</v>
      </c>
      <c r="EN79" s="37">
        <v>3</v>
      </c>
      <c r="EO79" s="37">
        <v>3</v>
      </c>
      <c r="EP79" s="37">
        <v>3</v>
      </c>
      <c r="EQ79" s="37">
        <v>3</v>
      </c>
      <c r="ER79" s="17">
        <f t="shared" si="33"/>
        <v>15</v>
      </c>
      <c r="ES79" s="144">
        <f t="shared" si="34"/>
        <v>3</v>
      </c>
      <c r="ET79" s="37">
        <v>3</v>
      </c>
      <c r="EU79" s="37">
        <v>3</v>
      </c>
      <c r="EV79" s="37">
        <v>3</v>
      </c>
      <c r="EW79" s="37">
        <v>3</v>
      </c>
      <c r="EX79" s="37">
        <v>3</v>
      </c>
      <c r="EY79" s="17">
        <f t="shared" si="35"/>
        <v>15</v>
      </c>
      <c r="EZ79" s="144">
        <f t="shared" si="36"/>
        <v>3</v>
      </c>
      <c r="FA79" s="37">
        <v>3</v>
      </c>
      <c r="FB79" s="37">
        <v>3</v>
      </c>
      <c r="FC79" s="37">
        <v>3</v>
      </c>
      <c r="FD79" s="37">
        <v>3</v>
      </c>
      <c r="FE79" s="37">
        <v>3</v>
      </c>
      <c r="FF79" s="37">
        <v>3</v>
      </c>
      <c r="FG79" s="17">
        <f t="shared" si="37"/>
        <v>18</v>
      </c>
      <c r="FH79" s="153">
        <f t="shared" si="38"/>
        <v>3</v>
      </c>
      <c r="FI79" s="37">
        <v>3</v>
      </c>
      <c r="FJ79" s="37">
        <v>3</v>
      </c>
      <c r="FK79" s="37">
        <v>3</v>
      </c>
      <c r="FL79" s="37">
        <v>3</v>
      </c>
      <c r="FM79" s="37">
        <v>3</v>
      </c>
      <c r="FN79" s="17">
        <f t="shared" si="39"/>
        <v>15</v>
      </c>
      <c r="FO79" s="144">
        <f t="shared" si="40"/>
        <v>3</v>
      </c>
      <c r="FP79" s="35">
        <v>3</v>
      </c>
      <c r="FQ79" s="35">
        <v>3</v>
      </c>
      <c r="FR79" s="35">
        <v>3</v>
      </c>
      <c r="FS79" s="35">
        <v>3</v>
      </c>
      <c r="FT79" s="35">
        <v>3</v>
      </c>
      <c r="FU79" s="35">
        <v>4</v>
      </c>
      <c r="FV79" s="17">
        <f t="shared" si="41"/>
        <v>19</v>
      </c>
      <c r="FW79" s="144">
        <f t="shared" si="42"/>
        <v>3.1666666666666665</v>
      </c>
      <c r="FX79" s="35">
        <v>3</v>
      </c>
      <c r="FY79" s="35">
        <v>3</v>
      </c>
      <c r="FZ79" s="35">
        <v>3</v>
      </c>
      <c r="GA79" s="35">
        <v>3</v>
      </c>
      <c r="GB79" s="35">
        <v>3</v>
      </c>
      <c r="GC79" s="35">
        <v>3</v>
      </c>
      <c r="GD79" s="17">
        <f t="shared" si="43"/>
        <v>18</v>
      </c>
      <c r="GE79" s="144">
        <f t="shared" si="44"/>
        <v>3</v>
      </c>
      <c r="GF79" s="35" t="s">
        <v>745</v>
      </c>
      <c r="GG79" s="35" t="s">
        <v>540</v>
      </c>
      <c r="GH79" s="35" t="s">
        <v>746</v>
      </c>
      <c r="GI79" s="35" t="s">
        <v>747</v>
      </c>
      <c r="GJ79" s="35" t="s">
        <v>748</v>
      </c>
      <c r="GK79" s="35" t="s">
        <v>749</v>
      </c>
      <c r="GL79" s="35" t="s">
        <v>750</v>
      </c>
      <c r="GM79" s="35" t="s">
        <v>751</v>
      </c>
    </row>
    <row r="80" spans="1:195" ht="15.75" customHeight="1" x14ac:dyDescent="0.35">
      <c r="A80" s="34">
        <v>78</v>
      </c>
      <c r="B80" s="17" t="s">
        <v>752</v>
      </c>
      <c r="C80" s="36" t="s">
        <v>753</v>
      </c>
      <c r="D80" s="17" t="s">
        <v>368</v>
      </c>
      <c r="E80" s="17" t="s">
        <v>530</v>
      </c>
      <c r="F80" s="17">
        <v>50</v>
      </c>
      <c r="G80" s="17">
        <v>4</v>
      </c>
      <c r="H80" s="17" t="s">
        <v>344</v>
      </c>
      <c r="I80" s="17" t="s">
        <v>172</v>
      </c>
      <c r="J80" s="130">
        <v>6000000</v>
      </c>
      <c r="K80" s="48">
        <v>5500000</v>
      </c>
      <c r="L80" s="17" t="s">
        <v>255</v>
      </c>
      <c r="M80" s="17" t="s">
        <v>147</v>
      </c>
      <c r="N80" s="17">
        <v>360</v>
      </c>
      <c r="O80" s="17" t="s">
        <v>453</v>
      </c>
      <c r="P80" s="17" t="s">
        <v>531</v>
      </c>
      <c r="Q80" s="30" t="s">
        <v>545</v>
      </c>
      <c r="R80" s="17">
        <v>3</v>
      </c>
      <c r="S80" s="17">
        <v>3</v>
      </c>
      <c r="T80" s="17">
        <v>3</v>
      </c>
      <c r="U80" s="17">
        <v>3</v>
      </c>
      <c r="V80" s="17">
        <v>3</v>
      </c>
      <c r="W80" s="17">
        <v>3</v>
      </c>
      <c r="X80" s="17">
        <v>3</v>
      </c>
      <c r="Y80" s="17">
        <v>3</v>
      </c>
      <c r="Z80" s="17">
        <v>3</v>
      </c>
      <c r="AA80" s="17">
        <v>3</v>
      </c>
      <c r="AB80" s="17">
        <f t="shared" si="2"/>
        <v>30</v>
      </c>
      <c r="AC80" s="154">
        <f t="shared" si="3"/>
        <v>3</v>
      </c>
      <c r="AD80" s="17">
        <v>3</v>
      </c>
      <c r="AE80" s="17">
        <v>3</v>
      </c>
      <c r="AF80" s="17">
        <v>3</v>
      </c>
      <c r="AG80" s="17">
        <v>3</v>
      </c>
      <c r="AH80" s="17">
        <v>3</v>
      </c>
      <c r="AI80" s="17">
        <v>3</v>
      </c>
      <c r="AJ80" s="17">
        <v>3</v>
      </c>
      <c r="AK80" s="17">
        <v>3</v>
      </c>
      <c r="AL80" s="17">
        <v>3</v>
      </c>
      <c r="AM80" s="15">
        <f t="shared" si="4"/>
        <v>27</v>
      </c>
      <c r="AN80" s="170">
        <f t="shared" si="5"/>
        <v>3</v>
      </c>
      <c r="AO80" s="17">
        <v>3</v>
      </c>
      <c r="AP80" s="17">
        <v>3</v>
      </c>
      <c r="AQ80" s="17">
        <v>3</v>
      </c>
      <c r="AR80" s="17">
        <v>3</v>
      </c>
      <c r="AS80" s="17">
        <v>3</v>
      </c>
      <c r="AT80" s="17">
        <v>3</v>
      </c>
      <c r="AU80" s="17">
        <v>3</v>
      </c>
      <c r="AV80" s="17">
        <v>3</v>
      </c>
      <c r="AW80" s="17">
        <v>3</v>
      </c>
      <c r="AX80" s="17">
        <v>3</v>
      </c>
      <c r="AY80" s="17">
        <f t="shared" si="6"/>
        <v>30</v>
      </c>
      <c r="AZ80" s="144">
        <f t="shared" si="7"/>
        <v>3</v>
      </c>
      <c r="BA80" s="17">
        <v>3</v>
      </c>
      <c r="BB80" s="17">
        <v>3</v>
      </c>
      <c r="BC80" s="17">
        <v>3</v>
      </c>
      <c r="BD80" s="17">
        <v>3</v>
      </c>
      <c r="BE80" s="17">
        <v>3</v>
      </c>
      <c r="BF80" s="17">
        <v>3</v>
      </c>
      <c r="BG80" s="17">
        <v>3</v>
      </c>
      <c r="BH80" s="17">
        <v>3</v>
      </c>
      <c r="BI80" s="17">
        <v>4</v>
      </c>
      <c r="BJ80" s="17">
        <f t="shared" si="8"/>
        <v>28</v>
      </c>
      <c r="BK80" s="144">
        <f t="shared" si="9"/>
        <v>3.1111111111111112</v>
      </c>
      <c r="BL80" s="17">
        <v>3</v>
      </c>
      <c r="BM80" s="17">
        <v>3</v>
      </c>
      <c r="BN80" s="17">
        <v>3</v>
      </c>
      <c r="BO80" s="17">
        <f t="shared" si="10"/>
        <v>9</v>
      </c>
      <c r="BP80" s="153">
        <f t="shared" si="11"/>
        <v>3</v>
      </c>
      <c r="BQ80" s="17">
        <v>4</v>
      </c>
      <c r="BR80" s="17">
        <v>3</v>
      </c>
      <c r="BS80" s="17">
        <v>3</v>
      </c>
      <c r="BT80" s="116">
        <f t="shared" si="12"/>
        <v>10</v>
      </c>
      <c r="BU80" s="144">
        <f t="shared" si="13"/>
        <v>3.3333333333333335</v>
      </c>
      <c r="BV80" s="17">
        <v>3</v>
      </c>
      <c r="BW80" s="17">
        <v>3</v>
      </c>
      <c r="BX80" s="17">
        <f t="shared" si="0"/>
        <v>6</v>
      </c>
      <c r="BY80" s="169">
        <f t="shared" si="14"/>
        <v>3</v>
      </c>
      <c r="BZ80" s="17">
        <v>4</v>
      </c>
      <c r="CA80" s="17">
        <v>4</v>
      </c>
      <c r="CB80" s="17">
        <f t="shared" si="15"/>
        <v>8</v>
      </c>
      <c r="CC80" s="144">
        <f>CB80/2</f>
        <v>4</v>
      </c>
      <c r="CD80" s="17">
        <v>3</v>
      </c>
      <c r="CE80" s="17">
        <v>2</v>
      </c>
      <c r="CF80" s="17">
        <f t="shared" si="17"/>
        <v>5</v>
      </c>
      <c r="CG80" s="144">
        <f t="shared" si="46"/>
        <v>2.5</v>
      </c>
      <c r="CH80" s="17">
        <v>3</v>
      </c>
      <c r="CI80" s="17">
        <v>2</v>
      </c>
      <c r="CJ80" s="17">
        <f t="shared" si="19"/>
        <v>5</v>
      </c>
      <c r="CK80" s="144">
        <f t="shared" si="20"/>
        <v>2.5</v>
      </c>
      <c r="CL80" s="47">
        <v>2</v>
      </c>
      <c r="CM80" s="17">
        <v>3</v>
      </c>
      <c r="CN80" s="17">
        <f t="shared" si="21"/>
        <v>5</v>
      </c>
      <c r="CO80" s="153">
        <f t="shared" si="22"/>
        <v>2.5</v>
      </c>
      <c r="CP80" s="17">
        <v>2</v>
      </c>
      <c r="CQ80" s="17">
        <v>3</v>
      </c>
      <c r="CR80" s="17">
        <v>3</v>
      </c>
      <c r="CS80" s="17">
        <f t="shared" si="23"/>
        <v>8</v>
      </c>
      <c r="CT80" s="144">
        <f t="shared" si="24"/>
        <v>2.6666666666666665</v>
      </c>
      <c r="CU80" s="17">
        <v>3</v>
      </c>
      <c r="CV80" s="17">
        <v>3</v>
      </c>
      <c r="CW80" s="17">
        <v>3</v>
      </c>
      <c r="CX80" s="15">
        <v>3</v>
      </c>
      <c r="CY80" s="15">
        <v>3</v>
      </c>
      <c r="CZ80" s="15">
        <v>3</v>
      </c>
      <c r="DA80" s="15">
        <v>3</v>
      </c>
      <c r="DB80" s="15">
        <v>3</v>
      </c>
      <c r="DC80" s="17">
        <f t="shared" si="25"/>
        <v>24</v>
      </c>
      <c r="DD80" s="144">
        <f t="shared" si="47"/>
        <v>3</v>
      </c>
      <c r="DE80" s="15">
        <v>3</v>
      </c>
      <c r="DF80" s="15">
        <v>3</v>
      </c>
      <c r="DG80" s="15">
        <v>3</v>
      </c>
      <c r="DH80" s="15">
        <v>3</v>
      </c>
      <c r="DI80" s="15">
        <v>3</v>
      </c>
      <c r="DJ80" s="15">
        <v>3</v>
      </c>
      <c r="DK80" s="15">
        <v>3</v>
      </c>
      <c r="DL80" s="15">
        <v>3</v>
      </c>
      <c r="DM80" s="17">
        <f t="shared" si="26"/>
        <v>24</v>
      </c>
      <c r="DN80" s="144">
        <f t="shared" si="27"/>
        <v>3</v>
      </c>
      <c r="DO80" s="15">
        <v>3</v>
      </c>
      <c r="DP80" s="15">
        <v>3</v>
      </c>
      <c r="DQ80" s="15">
        <v>3</v>
      </c>
      <c r="DR80" s="15">
        <v>3</v>
      </c>
      <c r="DS80" s="37">
        <v>3</v>
      </c>
      <c r="DT80" s="37">
        <v>3</v>
      </c>
      <c r="DU80" s="17">
        <f t="shared" si="28"/>
        <v>18</v>
      </c>
      <c r="DV80" s="144">
        <f t="shared" si="29"/>
        <v>3</v>
      </c>
      <c r="DW80" s="37">
        <v>3</v>
      </c>
      <c r="DX80" s="37">
        <v>3</v>
      </c>
      <c r="DY80" s="37">
        <v>3</v>
      </c>
      <c r="DZ80" s="37">
        <v>3</v>
      </c>
      <c r="EA80" s="37">
        <v>3</v>
      </c>
      <c r="EB80" s="37">
        <v>3</v>
      </c>
      <c r="EC80" s="17">
        <f t="shared" si="30"/>
        <v>18</v>
      </c>
      <c r="ED80" s="144">
        <f t="shared" si="31"/>
        <v>3</v>
      </c>
      <c r="EE80" s="37">
        <v>3</v>
      </c>
      <c r="EF80" s="37">
        <v>3</v>
      </c>
      <c r="EG80" s="37">
        <v>3</v>
      </c>
      <c r="EH80" s="37">
        <v>3</v>
      </c>
      <c r="EI80" s="37">
        <v>3</v>
      </c>
      <c r="EJ80" s="37">
        <v>3</v>
      </c>
      <c r="EK80" s="15">
        <f t="shared" si="45"/>
        <v>18</v>
      </c>
      <c r="EL80" s="148">
        <f t="shared" si="32"/>
        <v>3</v>
      </c>
      <c r="EM80" s="37">
        <v>3</v>
      </c>
      <c r="EN80" s="37">
        <v>3</v>
      </c>
      <c r="EO80" s="37">
        <v>3</v>
      </c>
      <c r="EP80" s="37">
        <v>3</v>
      </c>
      <c r="EQ80" s="37">
        <v>3</v>
      </c>
      <c r="ER80" s="17">
        <f t="shared" si="33"/>
        <v>15</v>
      </c>
      <c r="ES80" s="144">
        <f t="shared" si="34"/>
        <v>3</v>
      </c>
      <c r="ET80" s="37">
        <v>3</v>
      </c>
      <c r="EU80" s="37">
        <v>3</v>
      </c>
      <c r="EV80" s="37">
        <v>3</v>
      </c>
      <c r="EW80" s="37">
        <v>3</v>
      </c>
      <c r="EX80" s="37">
        <v>3</v>
      </c>
      <c r="EY80" s="17">
        <f t="shared" si="35"/>
        <v>15</v>
      </c>
      <c r="EZ80" s="144">
        <f>EY80/5</f>
        <v>3</v>
      </c>
      <c r="FA80" s="37">
        <v>3</v>
      </c>
      <c r="FB80" s="37">
        <v>3</v>
      </c>
      <c r="FC80" s="37">
        <v>3</v>
      </c>
      <c r="FD80" s="37">
        <v>3</v>
      </c>
      <c r="FE80" s="37">
        <v>3</v>
      </c>
      <c r="FF80" s="37">
        <v>3</v>
      </c>
      <c r="FG80" s="17">
        <f t="shared" si="37"/>
        <v>18</v>
      </c>
      <c r="FH80" s="153">
        <f t="shared" si="38"/>
        <v>3</v>
      </c>
      <c r="FI80" s="37">
        <v>3</v>
      </c>
      <c r="FJ80" s="37">
        <v>3</v>
      </c>
      <c r="FK80" s="37">
        <v>3</v>
      </c>
      <c r="FL80" s="37">
        <v>3</v>
      </c>
      <c r="FM80" s="37">
        <v>3</v>
      </c>
      <c r="FN80" s="17">
        <f t="shared" si="39"/>
        <v>15</v>
      </c>
      <c r="FO80" s="144">
        <f t="shared" si="40"/>
        <v>3</v>
      </c>
      <c r="FP80" s="35">
        <v>4</v>
      </c>
      <c r="FQ80" s="35">
        <v>4</v>
      </c>
      <c r="FR80" s="35">
        <v>4</v>
      </c>
      <c r="FS80" s="35">
        <v>4</v>
      </c>
      <c r="FT80" s="35">
        <v>4</v>
      </c>
      <c r="FU80" s="35">
        <v>4</v>
      </c>
      <c r="FV80" s="17">
        <f t="shared" si="41"/>
        <v>24</v>
      </c>
      <c r="FW80" s="144">
        <f t="shared" si="42"/>
        <v>4</v>
      </c>
      <c r="FX80" s="35">
        <v>3</v>
      </c>
      <c r="FY80" s="35">
        <v>3</v>
      </c>
      <c r="FZ80" s="35">
        <v>3</v>
      </c>
      <c r="GA80" s="35">
        <v>3</v>
      </c>
      <c r="GB80" s="35">
        <v>3</v>
      </c>
      <c r="GC80" s="35">
        <v>3</v>
      </c>
      <c r="GD80" s="17">
        <f t="shared" si="43"/>
        <v>18</v>
      </c>
      <c r="GE80" s="144">
        <f t="shared" si="44"/>
        <v>3</v>
      </c>
      <c r="GF80" s="35" t="s">
        <v>754</v>
      </c>
      <c r="GG80" s="35" t="s">
        <v>755</v>
      </c>
      <c r="GH80" s="35" t="s">
        <v>756</v>
      </c>
      <c r="GI80" s="35" t="s">
        <v>757</v>
      </c>
      <c r="GJ80" s="35" t="s">
        <v>658</v>
      </c>
      <c r="GK80" s="35" t="s">
        <v>659</v>
      </c>
      <c r="GL80" s="35" t="s">
        <v>758</v>
      </c>
      <c r="GM80" s="35" t="s">
        <v>274</v>
      </c>
    </row>
    <row r="81" spans="1:195" ht="15.75" customHeight="1" x14ac:dyDescent="0.35">
      <c r="A81" s="34">
        <v>79</v>
      </c>
      <c r="B81" s="17" t="s">
        <v>759</v>
      </c>
      <c r="C81" s="36" t="s">
        <v>664</v>
      </c>
      <c r="D81" s="17" t="s">
        <v>368</v>
      </c>
      <c r="E81" s="30" t="s">
        <v>595</v>
      </c>
      <c r="F81" s="17">
        <v>75</v>
      </c>
      <c r="G81" s="17">
        <v>3</v>
      </c>
      <c r="H81" s="17" t="s">
        <v>157</v>
      </c>
      <c r="I81" s="17" t="s">
        <v>691</v>
      </c>
      <c r="J81" s="130">
        <v>3000000</v>
      </c>
      <c r="K81" s="48">
        <v>2000000</v>
      </c>
      <c r="L81" s="17" t="s">
        <v>259</v>
      </c>
      <c r="M81" s="17" t="s">
        <v>147</v>
      </c>
      <c r="N81" s="17">
        <v>500</v>
      </c>
      <c r="O81" s="17" t="s">
        <v>241</v>
      </c>
      <c r="P81" s="17" t="s">
        <v>705</v>
      </c>
      <c r="Q81" s="30" t="s">
        <v>545</v>
      </c>
      <c r="R81" s="17">
        <v>3</v>
      </c>
      <c r="S81" s="17">
        <v>3</v>
      </c>
      <c r="T81" s="17">
        <v>3</v>
      </c>
      <c r="U81" s="17">
        <v>3</v>
      </c>
      <c r="V81" s="17">
        <v>3</v>
      </c>
      <c r="W81" s="17">
        <v>3</v>
      </c>
      <c r="X81" s="17">
        <v>4</v>
      </c>
      <c r="Y81" s="17">
        <v>4</v>
      </c>
      <c r="Z81" s="17">
        <v>4</v>
      </c>
      <c r="AA81" s="17">
        <v>4</v>
      </c>
      <c r="AB81" s="17">
        <f t="shared" si="2"/>
        <v>34</v>
      </c>
      <c r="AC81" s="154">
        <f t="shared" si="3"/>
        <v>3.4</v>
      </c>
      <c r="AD81" s="15">
        <v>4</v>
      </c>
      <c r="AE81" s="15">
        <v>4</v>
      </c>
      <c r="AF81" s="17">
        <v>3</v>
      </c>
      <c r="AG81" s="17">
        <v>3</v>
      </c>
      <c r="AH81" s="17">
        <v>3</v>
      </c>
      <c r="AI81" s="17">
        <v>3</v>
      </c>
      <c r="AJ81" s="17">
        <v>4</v>
      </c>
      <c r="AK81" s="17">
        <v>4</v>
      </c>
      <c r="AL81" s="17">
        <v>4</v>
      </c>
      <c r="AM81" s="15">
        <f t="shared" si="4"/>
        <v>32</v>
      </c>
      <c r="AN81" s="170">
        <f t="shared" si="5"/>
        <v>3.5555555555555554</v>
      </c>
      <c r="AO81" s="17">
        <v>2</v>
      </c>
      <c r="AP81" s="17">
        <v>2</v>
      </c>
      <c r="AQ81" s="17">
        <v>3</v>
      </c>
      <c r="AR81" s="17">
        <v>3</v>
      </c>
      <c r="AS81" s="17">
        <v>4</v>
      </c>
      <c r="AT81" s="17">
        <v>3</v>
      </c>
      <c r="AU81" s="17">
        <v>3</v>
      </c>
      <c r="AV81" s="17">
        <v>4</v>
      </c>
      <c r="AW81" s="17">
        <v>3</v>
      </c>
      <c r="AX81" s="17">
        <v>3</v>
      </c>
      <c r="AY81" s="17">
        <f t="shared" si="6"/>
        <v>30</v>
      </c>
      <c r="AZ81" s="144">
        <f t="shared" si="7"/>
        <v>3</v>
      </c>
      <c r="BA81" s="17">
        <v>3</v>
      </c>
      <c r="BB81" s="17">
        <v>3</v>
      </c>
      <c r="BC81" s="17">
        <v>3</v>
      </c>
      <c r="BD81" s="17">
        <v>2</v>
      </c>
      <c r="BE81" s="17">
        <v>2</v>
      </c>
      <c r="BF81" s="17">
        <v>4</v>
      </c>
      <c r="BG81" s="17">
        <v>1</v>
      </c>
      <c r="BH81" s="17">
        <v>2</v>
      </c>
      <c r="BI81" s="17">
        <v>4</v>
      </c>
      <c r="BJ81" s="17">
        <f t="shared" si="8"/>
        <v>24</v>
      </c>
      <c r="BK81" s="144">
        <f t="shared" si="9"/>
        <v>2.6666666666666665</v>
      </c>
      <c r="BL81" s="17">
        <v>2</v>
      </c>
      <c r="BM81" s="17">
        <v>2</v>
      </c>
      <c r="BN81" s="17">
        <v>3</v>
      </c>
      <c r="BO81" s="17">
        <f t="shared" si="10"/>
        <v>7</v>
      </c>
      <c r="BP81" s="153">
        <f t="shared" si="11"/>
        <v>2.3333333333333335</v>
      </c>
      <c r="BQ81" s="17">
        <v>2</v>
      </c>
      <c r="BR81" s="17">
        <v>2</v>
      </c>
      <c r="BS81" s="17">
        <v>3</v>
      </c>
      <c r="BT81" s="116">
        <f t="shared" si="12"/>
        <v>7</v>
      </c>
      <c r="BU81" s="144">
        <f t="shared" si="13"/>
        <v>2.3333333333333335</v>
      </c>
      <c r="BV81" s="17">
        <v>3</v>
      </c>
      <c r="BW81" s="17">
        <v>2</v>
      </c>
      <c r="BX81" s="17">
        <f t="shared" si="0"/>
        <v>5</v>
      </c>
      <c r="BY81" s="169">
        <f t="shared" si="14"/>
        <v>2.5</v>
      </c>
      <c r="BZ81" s="17">
        <v>2</v>
      </c>
      <c r="CA81" s="17">
        <v>3</v>
      </c>
      <c r="CB81" s="17">
        <f t="shared" si="15"/>
        <v>5</v>
      </c>
      <c r="CC81" s="144">
        <f t="shared" si="16"/>
        <v>2.5</v>
      </c>
      <c r="CD81" s="17">
        <v>3</v>
      </c>
      <c r="CE81" s="17">
        <v>3</v>
      </c>
      <c r="CF81" s="17">
        <f t="shared" si="17"/>
        <v>6</v>
      </c>
      <c r="CG81" s="144">
        <f t="shared" si="46"/>
        <v>3</v>
      </c>
      <c r="CH81" s="17">
        <v>3</v>
      </c>
      <c r="CI81" s="17">
        <v>4</v>
      </c>
      <c r="CJ81" s="17">
        <f t="shared" si="19"/>
        <v>7</v>
      </c>
      <c r="CK81" s="144">
        <f t="shared" si="20"/>
        <v>3.5</v>
      </c>
      <c r="CL81" s="47">
        <v>3</v>
      </c>
      <c r="CM81" s="47">
        <v>1</v>
      </c>
      <c r="CN81" s="17">
        <f t="shared" si="21"/>
        <v>4</v>
      </c>
      <c r="CO81" s="153">
        <f t="shared" si="22"/>
        <v>2</v>
      </c>
      <c r="CP81" s="17">
        <v>2</v>
      </c>
      <c r="CQ81" s="17">
        <v>2</v>
      </c>
      <c r="CR81" s="17">
        <v>2</v>
      </c>
      <c r="CS81" s="17">
        <f t="shared" si="23"/>
        <v>6</v>
      </c>
      <c r="CT81" s="144">
        <f>CS81/3</f>
        <v>2</v>
      </c>
      <c r="CU81" s="17">
        <v>2</v>
      </c>
      <c r="CV81" s="17">
        <v>2</v>
      </c>
      <c r="CW81" s="17">
        <v>3</v>
      </c>
      <c r="CX81" s="17">
        <v>3</v>
      </c>
      <c r="CY81" s="17">
        <v>3</v>
      </c>
      <c r="CZ81" s="17">
        <v>2</v>
      </c>
      <c r="DA81" s="17">
        <v>2</v>
      </c>
      <c r="DB81" s="17">
        <v>2</v>
      </c>
      <c r="DC81" s="17">
        <f t="shared" si="25"/>
        <v>19</v>
      </c>
      <c r="DD81" s="144">
        <f t="shared" si="47"/>
        <v>2.375</v>
      </c>
      <c r="DE81" s="15">
        <v>3</v>
      </c>
      <c r="DF81" s="15">
        <v>3</v>
      </c>
      <c r="DG81" s="15">
        <v>3</v>
      </c>
      <c r="DH81" s="17">
        <v>4</v>
      </c>
      <c r="DI81" s="17">
        <v>2</v>
      </c>
      <c r="DJ81" s="17">
        <v>3</v>
      </c>
      <c r="DK81" s="17">
        <v>3</v>
      </c>
      <c r="DL81" s="17">
        <v>2</v>
      </c>
      <c r="DM81" s="17">
        <f t="shared" si="26"/>
        <v>23</v>
      </c>
      <c r="DN81" s="144">
        <f t="shared" si="27"/>
        <v>2.875</v>
      </c>
      <c r="DO81" s="17">
        <v>3</v>
      </c>
      <c r="DP81" s="17">
        <v>3</v>
      </c>
      <c r="DQ81" s="17">
        <v>2</v>
      </c>
      <c r="DR81" s="17">
        <v>3</v>
      </c>
      <c r="DS81" s="35">
        <v>3</v>
      </c>
      <c r="DT81" s="35">
        <v>4</v>
      </c>
      <c r="DU81" s="17">
        <f t="shared" si="28"/>
        <v>18</v>
      </c>
      <c r="DV81" s="144">
        <f t="shared" si="29"/>
        <v>3</v>
      </c>
      <c r="DW81" s="35">
        <v>2</v>
      </c>
      <c r="DX81" s="35">
        <v>2</v>
      </c>
      <c r="DY81" s="37">
        <v>3</v>
      </c>
      <c r="DZ81" s="37">
        <v>3</v>
      </c>
      <c r="EA81" s="37">
        <v>3</v>
      </c>
      <c r="EB81" s="37">
        <v>3</v>
      </c>
      <c r="EC81" s="17">
        <f t="shared" si="30"/>
        <v>16</v>
      </c>
      <c r="ED81" s="144">
        <f t="shared" si="31"/>
        <v>2.6666666666666665</v>
      </c>
      <c r="EE81" s="35">
        <v>3</v>
      </c>
      <c r="EF81" s="35">
        <v>2</v>
      </c>
      <c r="EG81" s="35">
        <v>2</v>
      </c>
      <c r="EH81" s="35">
        <v>2</v>
      </c>
      <c r="EI81" s="35">
        <v>2</v>
      </c>
      <c r="EJ81" s="35">
        <v>2</v>
      </c>
      <c r="EK81" s="15">
        <f t="shared" si="45"/>
        <v>13</v>
      </c>
      <c r="EL81" s="148">
        <f t="shared" si="32"/>
        <v>2.1666666666666665</v>
      </c>
      <c r="EM81" s="35">
        <v>2</v>
      </c>
      <c r="EN81" s="35">
        <v>2</v>
      </c>
      <c r="EO81" s="35">
        <v>2</v>
      </c>
      <c r="EP81" s="35">
        <v>2</v>
      </c>
      <c r="EQ81" s="35">
        <v>2</v>
      </c>
      <c r="ER81" s="17">
        <f t="shared" si="33"/>
        <v>10</v>
      </c>
      <c r="ES81" s="144">
        <f t="shared" si="34"/>
        <v>2</v>
      </c>
      <c r="ET81" s="35">
        <v>3</v>
      </c>
      <c r="EU81" s="35">
        <v>4</v>
      </c>
      <c r="EV81" s="35">
        <v>2</v>
      </c>
      <c r="EW81" s="35">
        <v>2</v>
      </c>
      <c r="EX81" s="35">
        <v>3</v>
      </c>
      <c r="EY81" s="17">
        <f t="shared" si="35"/>
        <v>14</v>
      </c>
      <c r="EZ81" s="144">
        <f t="shared" si="36"/>
        <v>2.8</v>
      </c>
      <c r="FA81" s="35">
        <v>3</v>
      </c>
      <c r="FB81" s="35">
        <v>3</v>
      </c>
      <c r="FC81" s="35">
        <v>3</v>
      </c>
      <c r="FD81" s="35">
        <v>2</v>
      </c>
      <c r="FE81" s="35">
        <v>2</v>
      </c>
      <c r="FF81" s="35">
        <v>3</v>
      </c>
      <c r="FG81" s="17">
        <f t="shared" si="37"/>
        <v>16</v>
      </c>
      <c r="FH81" s="153">
        <f t="shared" si="38"/>
        <v>2.6666666666666665</v>
      </c>
      <c r="FI81" s="35">
        <v>3</v>
      </c>
      <c r="FJ81" s="35">
        <v>2</v>
      </c>
      <c r="FK81" s="35">
        <v>3</v>
      </c>
      <c r="FL81" s="35">
        <v>3</v>
      </c>
      <c r="FM81" s="35">
        <v>3</v>
      </c>
      <c r="FN81" s="17">
        <f t="shared" si="39"/>
        <v>14</v>
      </c>
      <c r="FO81" s="144">
        <f t="shared" si="40"/>
        <v>2.8</v>
      </c>
      <c r="FP81" s="35">
        <v>4</v>
      </c>
      <c r="FQ81" s="35">
        <v>4</v>
      </c>
      <c r="FR81" s="35">
        <v>2</v>
      </c>
      <c r="FS81" s="35">
        <v>1</v>
      </c>
      <c r="FT81" s="35">
        <v>2</v>
      </c>
      <c r="FU81" s="35">
        <v>2</v>
      </c>
      <c r="FV81" s="17">
        <f t="shared" si="41"/>
        <v>15</v>
      </c>
      <c r="FW81" s="144">
        <f t="shared" si="42"/>
        <v>2.5</v>
      </c>
      <c r="FX81" s="35">
        <v>2</v>
      </c>
      <c r="FY81" s="35">
        <v>2</v>
      </c>
      <c r="FZ81" s="35">
        <v>3</v>
      </c>
      <c r="GA81" s="35">
        <v>3</v>
      </c>
      <c r="GB81" s="35">
        <v>3</v>
      </c>
      <c r="GC81" s="35">
        <v>2</v>
      </c>
      <c r="GD81" s="17">
        <f t="shared" si="43"/>
        <v>15</v>
      </c>
      <c r="GE81" s="144">
        <f t="shared" si="44"/>
        <v>2.5</v>
      </c>
      <c r="GF81" s="35" t="s">
        <v>760</v>
      </c>
      <c r="GG81" s="35" t="s">
        <v>761</v>
      </c>
      <c r="GH81" s="35" t="s">
        <v>762</v>
      </c>
      <c r="GI81" s="35" t="s">
        <v>763</v>
      </c>
      <c r="GJ81" s="35" t="s">
        <v>764</v>
      </c>
      <c r="GK81" s="35" t="s">
        <v>765</v>
      </c>
      <c r="GL81" s="35" t="s">
        <v>766</v>
      </c>
      <c r="GM81" s="35" t="s">
        <v>767</v>
      </c>
    </row>
    <row r="82" spans="1:195" ht="15.75" customHeight="1" x14ac:dyDescent="0.35">
      <c r="A82" s="34">
        <v>80</v>
      </c>
      <c r="B82" s="17" t="s">
        <v>768</v>
      </c>
      <c r="C82" s="36" t="s">
        <v>664</v>
      </c>
      <c r="D82" s="17" t="s">
        <v>146</v>
      </c>
      <c r="E82" s="30" t="s">
        <v>595</v>
      </c>
      <c r="F82" s="17">
        <v>65</v>
      </c>
      <c r="G82" s="17">
        <v>3</v>
      </c>
      <c r="H82" s="17"/>
      <c r="I82" s="17" t="s">
        <v>210</v>
      </c>
      <c r="J82" s="130">
        <v>2000000</v>
      </c>
      <c r="K82" s="48">
        <v>2000000</v>
      </c>
      <c r="L82" s="17" t="s">
        <v>173</v>
      </c>
      <c r="M82" s="17" t="s">
        <v>413</v>
      </c>
      <c r="N82" s="17">
        <v>200</v>
      </c>
      <c r="O82" s="17" t="s">
        <v>519</v>
      </c>
      <c r="P82" s="17" t="s">
        <v>769</v>
      </c>
      <c r="Q82" s="30" t="s">
        <v>545</v>
      </c>
      <c r="R82" s="17">
        <v>3</v>
      </c>
      <c r="S82" s="17">
        <v>3</v>
      </c>
      <c r="T82" s="17">
        <v>3</v>
      </c>
      <c r="U82" s="17">
        <v>3</v>
      </c>
      <c r="V82" s="17">
        <v>3</v>
      </c>
      <c r="W82" s="17">
        <v>3</v>
      </c>
      <c r="X82" s="17">
        <v>3</v>
      </c>
      <c r="Y82" s="17">
        <v>3</v>
      </c>
      <c r="Z82" s="17">
        <v>3</v>
      </c>
      <c r="AA82" s="17">
        <v>3</v>
      </c>
      <c r="AB82" s="17">
        <f t="shared" si="2"/>
        <v>30</v>
      </c>
      <c r="AC82" s="154">
        <f t="shared" si="3"/>
        <v>3</v>
      </c>
      <c r="AD82" s="17">
        <v>3</v>
      </c>
      <c r="AE82" s="17">
        <v>3</v>
      </c>
      <c r="AF82" s="17">
        <v>3</v>
      </c>
      <c r="AG82" s="17">
        <v>3</v>
      </c>
      <c r="AH82" s="17">
        <v>3</v>
      </c>
      <c r="AI82" s="17">
        <v>3</v>
      </c>
      <c r="AJ82" s="17">
        <v>3</v>
      </c>
      <c r="AK82" s="17">
        <v>4</v>
      </c>
      <c r="AL82" s="17">
        <v>4</v>
      </c>
      <c r="AM82" s="15">
        <f t="shared" si="4"/>
        <v>29</v>
      </c>
      <c r="AN82" s="170">
        <f t="shared" si="5"/>
        <v>3.2222222222222223</v>
      </c>
      <c r="AO82" s="17">
        <v>3</v>
      </c>
      <c r="AP82" s="17">
        <v>3</v>
      </c>
      <c r="AQ82" s="17">
        <v>3</v>
      </c>
      <c r="AR82" s="17">
        <v>3</v>
      </c>
      <c r="AS82" s="17">
        <v>3</v>
      </c>
      <c r="AT82" s="17">
        <v>3</v>
      </c>
      <c r="AU82" s="17">
        <v>4</v>
      </c>
      <c r="AV82" s="17">
        <v>4</v>
      </c>
      <c r="AW82" s="17">
        <v>4</v>
      </c>
      <c r="AX82" s="17">
        <v>4</v>
      </c>
      <c r="AY82" s="17">
        <f>SUM(AO82:AX82)</f>
        <v>34</v>
      </c>
      <c r="AZ82" s="144">
        <f t="shared" si="7"/>
        <v>3.4</v>
      </c>
      <c r="BA82" s="17">
        <v>3</v>
      </c>
      <c r="BB82" s="17">
        <v>3</v>
      </c>
      <c r="BC82" s="17">
        <v>3</v>
      </c>
      <c r="BD82" s="17">
        <v>3</v>
      </c>
      <c r="BE82" s="17">
        <v>3</v>
      </c>
      <c r="BF82" s="17">
        <v>3</v>
      </c>
      <c r="BG82" s="17">
        <v>3</v>
      </c>
      <c r="BH82" s="17">
        <v>3</v>
      </c>
      <c r="BI82" s="17">
        <v>2</v>
      </c>
      <c r="BJ82" s="17">
        <f t="shared" si="8"/>
        <v>26</v>
      </c>
      <c r="BK82" s="144">
        <f t="shared" si="9"/>
        <v>2.8888888888888888</v>
      </c>
      <c r="BL82" s="17">
        <v>2</v>
      </c>
      <c r="BM82" s="17">
        <v>2</v>
      </c>
      <c r="BN82" s="17">
        <v>3</v>
      </c>
      <c r="BO82" s="17">
        <f t="shared" si="10"/>
        <v>7</v>
      </c>
      <c r="BP82" s="153">
        <f t="shared" si="11"/>
        <v>2.3333333333333335</v>
      </c>
      <c r="BQ82" s="17">
        <v>3</v>
      </c>
      <c r="BR82" s="17">
        <v>3</v>
      </c>
      <c r="BS82" s="17">
        <v>3</v>
      </c>
      <c r="BT82" s="116">
        <f t="shared" si="12"/>
        <v>9</v>
      </c>
      <c r="BU82" s="144">
        <f t="shared" si="13"/>
        <v>3</v>
      </c>
      <c r="BV82" s="17">
        <v>3</v>
      </c>
      <c r="BW82" s="17">
        <v>3</v>
      </c>
      <c r="BX82" s="17">
        <f t="shared" si="0"/>
        <v>6</v>
      </c>
      <c r="BY82" s="169">
        <f t="shared" si="14"/>
        <v>3</v>
      </c>
      <c r="BZ82" s="17">
        <v>3</v>
      </c>
      <c r="CA82" s="17">
        <v>3</v>
      </c>
      <c r="CB82" s="17">
        <f t="shared" si="15"/>
        <v>6</v>
      </c>
      <c r="CC82" s="144">
        <f t="shared" si="16"/>
        <v>3</v>
      </c>
      <c r="CD82" s="17">
        <v>3</v>
      </c>
      <c r="CE82" s="17">
        <v>3</v>
      </c>
      <c r="CF82" s="17">
        <f t="shared" si="17"/>
        <v>6</v>
      </c>
      <c r="CG82" s="144">
        <f t="shared" si="46"/>
        <v>3</v>
      </c>
      <c r="CH82" s="17">
        <v>3</v>
      </c>
      <c r="CI82" s="17">
        <v>4</v>
      </c>
      <c r="CJ82" s="17">
        <f t="shared" si="19"/>
        <v>7</v>
      </c>
      <c r="CK82" s="144">
        <f>CJ82/2</f>
        <v>3.5</v>
      </c>
      <c r="CL82" s="50">
        <v>3</v>
      </c>
      <c r="CM82" s="17">
        <v>3</v>
      </c>
      <c r="CN82" s="17">
        <f t="shared" si="21"/>
        <v>6</v>
      </c>
      <c r="CO82" s="153">
        <f t="shared" si="22"/>
        <v>3</v>
      </c>
      <c r="CP82" s="17">
        <v>4</v>
      </c>
      <c r="CQ82" s="17">
        <v>4</v>
      </c>
      <c r="CR82" s="17">
        <v>4</v>
      </c>
      <c r="CS82" s="17">
        <f t="shared" si="23"/>
        <v>12</v>
      </c>
      <c r="CT82" s="144">
        <f t="shared" si="24"/>
        <v>4</v>
      </c>
      <c r="CU82" s="17">
        <v>2</v>
      </c>
      <c r="CV82" s="17">
        <v>2</v>
      </c>
      <c r="CW82" s="17">
        <v>3</v>
      </c>
      <c r="CX82" s="17">
        <v>3</v>
      </c>
      <c r="CY82" s="17">
        <v>3</v>
      </c>
      <c r="CZ82" s="17">
        <v>2</v>
      </c>
      <c r="DA82" s="17">
        <v>3</v>
      </c>
      <c r="DB82" s="17">
        <v>3</v>
      </c>
      <c r="DC82" s="17">
        <f t="shared" si="25"/>
        <v>21</v>
      </c>
      <c r="DD82" s="144">
        <f t="shared" si="47"/>
        <v>2.625</v>
      </c>
      <c r="DE82" s="17">
        <v>2</v>
      </c>
      <c r="DF82" s="17">
        <v>2</v>
      </c>
      <c r="DG82" s="15">
        <v>3</v>
      </c>
      <c r="DH82" s="15">
        <v>3</v>
      </c>
      <c r="DI82" s="15">
        <v>3</v>
      </c>
      <c r="DJ82" s="17">
        <v>3</v>
      </c>
      <c r="DK82" s="17">
        <v>4</v>
      </c>
      <c r="DL82" s="17">
        <v>4</v>
      </c>
      <c r="DM82" s="17">
        <f t="shared" si="26"/>
        <v>24</v>
      </c>
      <c r="DN82" s="144">
        <f t="shared" si="27"/>
        <v>3</v>
      </c>
      <c r="DO82" s="17">
        <v>3</v>
      </c>
      <c r="DP82" s="17">
        <v>2</v>
      </c>
      <c r="DQ82" s="17">
        <v>3</v>
      </c>
      <c r="DR82" s="17">
        <v>3</v>
      </c>
      <c r="DS82" s="35">
        <v>3</v>
      </c>
      <c r="DT82" s="35">
        <v>3</v>
      </c>
      <c r="DU82" s="17">
        <f t="shared" si="28"/>
        <v>17</v>
      </c>
      <c r="DV82" s="144">
        <f t="shared" si="29"/>
        <v>2.8333333333333335</v>
      </c>
      <c r="DW82" s="35">
        <v>2</v>
      </c>
      <c r="DX82" s="35">
        <v>2</v>
      </c>
      <c r="DY82" s="37">
        <v>3</v>
      </c>
      <c r="DZ82" s="37">
        <v>3</v>
      </c>
      <c r="EA82" s="35">
        <v>4</v>
      </c>
      <c r="EB82" s="35">
        <v>4</v>
      </c>
      <c r="EC82" s="17">
        <f t="shared" si="30"/>
        <v>18</v>
      </c>
      <c r="ED82" s="144">
        <f t="shared" si="31"/>
        <v>3</v>
      </c>
      <c r="EE82" s="35">
        <v>3</v>
      </c>
      <c r="EF82" s="35">
        <v>1</v>
      </c>
      <c r="EG82" s="35">
        <v>2</v>
      </c>
      <c r="EH82" s="35">
        <v>3</v>
      </c>
      <c r="EI82" s="35">
        <v>3</v>
      </c>
      <c r="EJ82" s="35">
        <v>3</v>
      </c>
      <c r="EK82" s="15">
        <f t="shared" si="45"/>
        <v>15</v>
      </c>
      <c r="EL82" s="148">
        <f t="shared" si="32"/>
        <v>2.5</v>
      </c>
      <c r="EM82" s="35">
        <v>2</v>
      </c>
      <c r="EN82" s="35">
        <v>2</v>
      </c>
      <c r="EO82" s="35">
        <v>3</v>
      </c>
      <c r="EP82" s="35">
        <v>3</v>
      </c>
      <c r="EQ82" s="35">
        <v>3</v>
      </c>
      <c r="ER82" s="17">
        <f t="shared" si="33"/>
        <v>13</v>
      </c>
      <c r="ES82" s="144">
        <f t="shared" si="34"/>
        <v>2.6</v>
      </c>
      <c r="ET82" s="35">
        <v>2</v>
      </c>
      <c r="EU82" s="35">
        <v>2</v>
      </c>
      <c r="EV82" s="35">
        <v>2</v>
      </c>
      <c r="EW82" s="35">
        <v>3</v>
      </c>
      <c r="EX82" s="35">
        <v>3</v>
      </c>
      <c r="EY82" s="17">
        <f t="shared" si="35"/>
        <v>12</v>
      </c>
      <c r="EZ82" s="144">
        <f t="shared" si="36"/>
        <v>2.4</v>
      </c>
      <c r="FA82" s="35">
        <v>2</v>
      </c>
      <c r="FB82" s="35">
        <v>3</v>
      </c>
      <c r="FC82" s="35">
        <v>2</v>
      </c>
      <c r="FD82" s="35">
        <v>1</v>
      </c>
      <c r="FE82" s="35">
        <v>1</v>
      </c>
      <c r="FF82" s="35">
        <v>2</v>
      </c>
      <c r="FG82" s="17">
        <f t="shared" si="37"/>
        <v>11</v>
      </c>
      <c r="FH82" s="153">
        <f t="shared" si="38"/>
        <v>1.8333333333333333</v>
      </c>
      <c r="FI82" s="35">
        <v>2</v>
      </c>
      <c r="FJ82" s="35">
        <v>2</v>
      </c>
      <c r="FK82" s="35">
        <v>3</v>
      </c>
      <c r="FL82" s="35">
        <v>4</v>
      </c>
      <c r="FM82" s="35">
        <v>4</v>
      </c>
      <c r="FN82" s="17">
        <f t="shared" si="39"/>
        <v>15</v>
      </c>
      <c r="FO82" s="144">
        <f t="shared" si="40"/>
        <v>3</v>
      </c>
      <c r="FP82" s="35">
        <v>1</v>
      </c>
      <c r="FQ82" s="35">
        <v>2</v>
      </c>
      <c r="FR82" s="35">
        <v>3</v>
      </c>
      <c r="FS82" s="35">
        <v>2</v>
      </c>
      <c r="FT82" s="35">
        <v>2</v>
      </c>
      <c r="FU82" s="35">
        <v>2</v>
      </c>
      <c r="FV82" s="17">
        <f t="shared" si="41"/>
        <v>12</v>
      </c>
      <c r="FW82" s="144">
        <f t="shared" si="42"/>
        <v>2</v>
      </c>
      <c r="FX82" s="35">
        <v>3</v>
      </c>
      <c r="FY82" s="35">
        <v>3</v>
      </c>
      <c r="FZ82" s="35">
        <v>3</v>
      </c>
      <c r="GA82" s="35">
        <v>3</v>
      </c>
      <c r="GB82" s="35">
        <v>3</v>
      </c>
      <c r="GC82" s="35">
        <v>3</v>
      </c>
      <c r="GD82" s="17">
        <f t="shared" si="43"/>
        <v>18</v>
      </c>
      <c r="GE82" s="144">
        <f t="shared" si="44"/>
        <v>3</v>
      </c>
      <c r="GF82" s="35" t="s">
        <v>770</v>
      </c>
      <c r="GG82" s="35" t="s">
        <v>771</v>
      </c>
      <c r="GH82" s="35" t="s">
        <v>772</v>
      </c>
      <c r="GI82" s="35" t="s">
        <v>773</v>
      </c>
      <c r="GJ82" s="35" t="s">
        <v>774</v>
      </c>
      <c r="GK82" s="35" t="s">
        <v>775</v>
      </c>
      <c r="GL82" s="35" t="s">
        <v>776</v>
      </c>
      <c r="GM82" s="35" t="s">
        <v>540</v>
      </c>
    </row>
    <row r="83" spans="1:195" s="2" customFormat="1" ht="22.5" customHeight="1" x14ac:dyDescent="0.35">
      <c r="A83" s="29">
        <v>81</v>
      </c>
      <c r="B83" s="30" t="s">
        <v>965</v>
      </c>
      <c r="C83" s="31" t="s">
        <v>966</v>
      </c>
      <c r="D83" s="30" t="s">
        <v>846</v>
      </c>
      <c r="E83" s="30" t="s">
        <v>967</v>
      </c>
      <c r="F83" s="30">
        <v>52</v>
      </c>
      <c r="G83" s="30">
        <v>3</v>
      </c>
      <c r="H83" s="30" t="s">
        <v>157</v>
      </c>
      <c r="I83" s="88" t="s">
        <v>210</v>
      </c>
      <c r="J83" s="117">
        <v>3000000</v>
      </c>
      <c r="K83" s="40">
        <v>2500000</v>
      </c>
      <c r="L83" s="30" t="s">
        <v>173</v>
      </c>
      <c r="M83" s="30" t="s">
        <v>848</v>
      </c>
      <c r="N83" s="30">
        <v>250</v>
      </c>
      <c r="O83" s="30" t="s">
        <v>241</v>
      </c>
      <c r="P83" s="30">
        <v>30</v>
      </c>
      <c r="Q83" s="30" t="s">
        <v>389</v>
      </c>
      <c r="R83" s="30">
        <v>3</v>
      </c>
      <c r="S83" s="30">
        <v>3</v>
      </c>
      <c r="T83" s="30">
        <v>3</v>
      </c>
      <c r="U83" s="30">
        <v>4</v>
      </c>
      <c r="V83" s="30">
        <v>4</v>
      </c>
      <c r="W83" s="30">
        <v>4</v>
      </c>
      <c r="X83" s="30">
        <v>4</v>
      </c>
      <c r="Y83" s="30">
        <v>4</v>
      </c>
      <c r="Z83" s="30">
        <v>4</v>
      </c>
      <c r="AA83" s="30">
        <v>3</v>
      </c>
      <c r="AB83" s="17">
        <f t="shared" si="2"/>
        <v>36</v>
      </c>
      <c r="AC83" s="154">
        <f t="shared" si="3"/>
        <v>3.6</v>
      </c>
      <c r="AD83" s="30">
        <v>3</v>
      </c>
      <c r="AE83" s="30">
        <v>3</v>
      </c>
      <c r="AF83" s="30">
        <v>3</v>
      </c>
      <c r="AG83" s="30">
        <v>3</v>
      </c>
      <c r="AH83" s="30">
        <v>3</v>
      </c>
      <c r="AI83" s="30">
        <v>3</v>
      </c>
      <c r="AJ83" s="30">
        <v>3</v>
      </c>
      <c r="AK83" s="30">
        <v>3</v>
      </c>
      <c r="AL83" s="30">
        <v>3</v>
      </c>
      <c r="AM83" s="15">
        <f t="shared" si="4"/>
        <v>27</v>
      </c>
      <c r="AN83" s="170">
        <f t="shared" si="5"/>
        <v>3</v>
      </c>
      <c r="AO83" s="30">
        <v>3</v>
      </c>
      <c r="AP83" s="30">
        <v>3</v>
      </c>
      <c r="AQ83" s="30">
        <v>3</v>
      </c>
      <c r="AR83" s="30">
        <v>3</v>
      </c>
      <c r="AS83" s="30">
        <v>4</v>
      </c>
      <c r="AT83" s="30">
        <v>3</v>
      </c>
      <c r="AU83" s="30">
        <v>3</v>
      </c>
      <c r="AV83" s="30">
        <v>3</v>
      </c>
      <c r="AW83" s="30">
        <v>3</v>
      </c>
      <c r="AX83" s="30">
        <v>3</v>
      </c>
      <c r="AY83" s="17">
        <f t="shared" si="6"/>
        <v>31</v>
      </c>
      <c r="AZ83" s="144">
        <f t="shared" si="7"/>
        <v>3.1</v>
      </c>
      <c r="BA83" s="30">
        <v>3</v>
      </c>
      <c r="BB83" s="30">
        <v>3</v>
      </c>
      <c r="BC83" s="30">
        <v>3</v>
      </c>
      <c r="BD83" s="30">
        <v>3</v>
      </c>
      <c r="BE83" s="30">
        <v>3</v>
      </c>
      <c r="BF83" s="30">
        <v>3</v>
      </c>
      <c r="BG83" s="30">
        <v>3</v>
      </c>
      <c r="BH83" s="30">
        <v>3</v>
      </c>
      <c r="BI83" s="30">
        <v>3</v>
      </c>
      <c r="BJ83" s="17">
        <f t="shared" si="8"/>
        <v>27</v>
      </c>
      <c r="BK83" s="144">
        <f t="shared" si="9"/>
        <v>3</v>
      </c>
      <c r="BL83" s="30">
        <v>2</v>
      </c>
      <c r="BM83" s="30">
        <v>3</v>
      </c>
      <c r="BN83" s="30">
        <v>4</v>
      </c>
      <c r="BO83" s="17">
        <f t="shared" si="10"/>
        <v>9</v>
      </c>
      <c r="BP83" s="153">
        <f t="shared" si="11"/>
        <v>3</v>
      </c>
      <c r="BQ83" s="30">
        <v>1</v>
      </c>
      <c r="BR83" s="30">
        <v>2</v>
      </c>
      <c r="BS83" s="30">
        <v>3</v>
      </c>
      <c r="BT83" s="116">
        <f t="shared" si="12"/>
        <v>6</v>
      </c>
      <c r="BU83" s="144">
        <f t="shared" si="13"/>
        <v>2</v>
      </c>
      <c r="BV83" s="30">
        <v>2</v>
      </c>
      <c r="BW83" s="30">
        <v>3</v>
      </c>
      <c r="BX83" s="17">
        <f t="shared" si="0"/>
        <v>5</v>
      </c>
      <c r="BY83" s="169">
        <f t="shared" si="14"/>
        <v>2.5</v>
      </c>
      <c r="BZ83" s="30">
        <v>2</v>
      </c>
      <c r="CA83" s="30">
        <v>3</v>
      </c>
      <c r="CB83" s="17">
        <f t="shared" si="15"/>
        <v>5</v>
      </c>
      <c r="CC83" s="144">
        <f t="shared" si="16"/>
        <v>2.5</v>
      </c>
      <c r="CD83" s="30">
        <v>2</v>
      </c>
      <c r="CE83" s="30">
        <v>2</v>
      </c>
      <c r="CF83" s="17">
        <f t="shared" si="17"/>
        <v>4</v>
      </c>
      <c r="CG83" s="144">
        <f t="shared" si="46"/>
        <v>2</v>
      </c>
      <c r="CH83" s="30">
        <v>3</v>
      </c>
      <c r="CI83" s="30">
        <v>3</v>
      </c>
      <c r="CJ83" s="17">
        <f t="shared" si="19"/>
        <v>6</v>
      </c>
      <c r="CK83" s="144">
        <f t="shared" si="20"/>
        <v>3</v>
      </c>
      <c r="CL83" s="30">
        <v>2</v>
      </c>
      <c r="CM83" s="30">
        <v>3</v>
      </c>
      <c r="CN83" s="17">
        <f t="shared" si="21"/>
        <v>5</v>
      </c>
      <c r="CO83" s="153">
        <f t="shared" si="22"/>
        <v>2.5</v>
      </c>
      <c r="CP83" s="30">
        <v>3</v>
      </c>
      <c r="CQ83" s="30">
        <v>3</v>
      </c>
      <c r="CR83" s="30">
        <v>3</v>
      </c>
      <c r="CS83" s="17">
        <f t="shared" si="23"/>
        <v>9</v>
      </c>
      <c r="CT83" s="144">
        <f t="shared" si="24"/>
        <v>3</v>
      </c>
      <c r="CU83" s="30">
        <v>2</v>
      </c>
      <c r="CV83" s="30">
        <v>2</v>
      </c>
      <c r="CW83" s="30">
        <v>3</v>
      </c>
      <c r="CX83" s="30">
        <v>3</v>
      </c>
      <c r="CY83" s="30">
        <v>3</v>
      </c>
      <c r="CZ83" s="30">
        <v>2</v>
      </c>
      <c r="DA83" s="30">
        <v>4</v>
      </c>
      <c r="DB83" s="30">
        <v>4</v>
      </c>
      <c r="DC83" s="17">
        <f t="shared" si="25"/>
        <v>23</v>
      </c>
      <c r="DD83" s="144">
        <f t="shared" si="47"/>
        <v>2.875</v>
      </c>
      <c r="DE83" s="30">
        <v>2</v>
      </c>
      <c r="DF83" s="30">
        <v>2</v>
      </c>
      <c r="DG83" s="30">
        <v>2</v>
      </c>
      <c r="DH83" s="30">
        <v>3</v>
      </c>
      <c r="DI83" s="30">
        <v>3</v>
      </c>
      <c r="DJ83" s="30">
        <v>3</v>
      </c>
      <c r="DK83" s="30">
        <v>3</v>
      </c>
      <c r="DL83" s="30">
        <v>3</v>
      </c>
      <c r="DM83" s="17">
        <f t="shared" si="26"/>
        <v>21</v>
      </c>
      <c r="DN83" s="144">
        <f t="shared" si="27"/>
        <v>2.625</v>
      </c>
      <c r="DO83" s="30">
        <v>1</v>
      </c>
      <c r="DP83" s="30">
        <v>2</v>
      </c>
      <c r="DQ83" s="30">
        <v>3</v>
      </c>
      <c r="DR83" s="30">
        <v>4</v>
      </c>
      <c r="DS83" s="30">
        <v>4</v>
      </c>
      <c r="DT83" s="30">
        <v>4</v>
      </c>
      <c r="DU83" s="17">
        <f t="shared" si="28"/>
        <v>18</v>
      </c>
      <c r="DV83" s="144">
        <f t="shared" si="29"/>
        <v>3</v>
      </c>
      <c r="DW83" s="30">
        <v>2</v>
      </c>
      <c r="DX83" s="30">
        <v>2</v>
      </c>
      <c r="DY83" s="30">
        <v>2</v>
      </c>
      <c r="DZ83" s="30">
        <v>2</v>
      </c>
      <c r="EA83" s="30">
        <v>3</v>
      </c>
      <c r="EB83" s="30">
        <v>3</v>
      </c>
      <c r="EC83" s="17">
        <f t="shared" si="30"/>
        <v>14</v>
      </c>
      <c r="ED83" s="144">
        <f t="shared" si="31"/>
        <v>2.3333333333333335</v>
      </c>
      <c r="EE83" s="30">
        <v>3</v>
      </c>
      <c r="EF83" s="30">
        <v>3</v>
      </c>
      <c r="EG83" s="30">
        <v>3</v>
      </c>
      <c r="EH83" s="30">
        <v>3</v>
      </c>
      <c r="EI83" s="30">
        <v>3</v>
      </c>
      <c r="EJ83" s="30">
        <v>3</v>
      </c>
      <c r="EK83" s="15">
        <f t="shared" si="45"/>
        <v>18</v>
      </c>
      <c r="EL83" s="148">
        <f t="shared" si="32"/>
        <v>3</v>
      </c>
      <c r="EM83" s="30">
        <v>2</v>
      </c>
      <c r="EN83" s="30">
        <v>2</v>
      </c>
      <c r="EO83" s="30">
        <v>3</v>
      </c>
      <c r="EP83" s="30">
        <v>3</v>
      </c>
      <c r="EQ83" s="30">
        <v>3</v>
      </c>
      <c r="ER83" s="17">
        <f t="shared" si="33"/>
        <v>13</v>
      </c>
      <c r="ES83" s="144">
        <f t="shared" si="34"/>
        <v>2.6</v>
      </c>
      <c r="ET83" s="30">
        <v>2</v>
      </c>
      <c r="EU83" s="30">
        <v>3</v>
      </c>
      <c r="EV83" s="30">
        <v>3</v>
      </c>
      <c r="EW83" s="30">
        <v>3</v>
      </c>
      <c r="EX83" s="30">
        <v>3</v>
      </c>
      <c r="EY83" s="17">
        <f t="shared" si="35"/>
        <v>14</v>
      </c>
      <c r="EZ83" s="144">
        <f t="shared" si="36"/>
        <v>2.8</v>
      </c>
      <c r="FA83" s="30">
        <v>2</v>
      </c>
      <c r="FB83" s="30">
        <v>2</v>
      </c>
      <c r="FC83" s="30">
        <v>3</v>
      </c>
      <c r="FD83" s="30">
        <v>2</v>
      </c>
      <c r="FE83" s="30">
        <v>2</v>
      </c>
      <c r="FF83" s="30">
        <v>3</v>
      </c>
      <c r="FG83" s="17">
        <f>SUM(FA83:FF83)</f>
        <v>14</v>
      </c>
      <c r="FH83" s="153">
        <f t="shared" si="38"/>
        <v>2.3333333333333335</v>
      </c>
      <c r="FI83" s="30">
        <v>3</v>
      </c>
      <c r="FJ83" s="30">
        <v>3</v>
      </c>
      <c r="FK83" s="30">
        <v>3</v>
      </c>
      <c r="FL83" s="30">
        <v>2</v>
      </c>
      <c r="FM83" s="30">
        <v>2</v>
      </c>
      <c r="FN83" s="17">
        <f t="shared" si="39"/>
        <v>13</v>
      </c>
      <c r="FO83" s="144">
        <f t="shared" si="40"/>
        <v>2.6</v>
      </c>
      <c r="FP83" s="30">
        <v>3</v>
      </c>
      <c r="FQ83" s="30">
        <v>3</v>
      </c>
      <c r="FR83" s="30">
        <v>4</v>
      </c>
      <c r="FS83" s="30">
        <v>4</v>
      </c>
      <c r="FT83" s="30">
        <v>4</v>
      </c>
      <c r="FU83" s="30">
        <v>3</v>
      </c>
      <c r="FV83" s="17">
        <f t="shared" si="41"/>
        <v>21</v>
      </c>
      <c r="FW83" s="144">
        <f t="shared" si="42"/>
        <v>3.5</v>
      </c>
      <c r="FX83" s="30">
        <v>1</v>
      </c>
      <c r="FY83" s="30">
        <v>2</v>
      </c>
      <c r="FZ83" s="30">
        <v>3</v>
      </c>
      <c r="GA83" s="30">
        <v>4</v>
      </c>
      <c r="GB83" s="30">
        <v>3</v>
      </c>
      <c r="GC83" s="30">
        <v>3</v>
      </c>
      <c r="GD83" s="17">
        <f t="shared" si="43"/>
        <v>16</v>
      </c>
      <c r="GE83" s="144">
        <f t="shared" si="44"/>
        <v>2.6666666666666665</v>
      </c>
      <c r="GF83" s="30" t="s">
        <v>968</v>
      </c>
      <c r="GG83" s="30" t="s">
        <v>969</v>
      </c>
      <c r="GH83" s="30" t="s">
        <v>970</v>
      </c>
      <c r="GI83" s="30" t="s">
        <v>971</v>
      </c>
      <c r="GJ83" s="30" t="s">
        <v>972</v>
      </c>
      <c r="GK83" s="30" t="s">
        <v>973</v>
      </c>
      <c r="GL83" s="41" t="s">
        <v>974</v>
      </c>
      <c r="GM83" s="30" t="s">
        <v>975</v>
      </c>
    </row>
    <row r="84" spans="1:195" s="2" customFormat="1" ht="22.5" customHeight="1" x14ac:dyDescent="0.35">
      <c r="A84" s="29">
        <v>82</v>
      </c>
      <c r="B84" s="30" t="s">
        <v>976</v>
      </c>
      <c r="C84" s="31" t="s">
        <v>966</v>
      </c>
      <c r="D84" s="30" t="s">
        <v>368</v>
      </c>
      <c r="E84" s="30" t="s">
        <v>967</v>
      </c>
      <c r="F84" s="30">
        <v>70</v>
      </c>
      <c r="G84" s="30">
        <v>1</v>
      </c>
      <c r="H84" s="30" t="s">
        <v>157</v>
      </c>
      <c r="I84" s="30" t="s">
        <v>210</v>
      </c>
      <c r="J84" s="117">
        <v>6000000</v>
      </c>
      <c r="K84" s="40">
        <v>3000000</v>
      </c>
      <c r="L84" s="30" t="s">
        <v>370</v>
      </c>
      <c r="M84" s="30" t="s">
        <v>848</v>
      </c>
      <c r="N84" s="30">
        <v>500</v>
      </c>
      <c r="O84" s="30" t="s">
        <v>212</v>
      </c>
      <c r="P84" s="30">
        <v>45</v>
      </c>
      <c r="Q84" s="30" t="s">
        <v>389</v>
      </c>
      <c r="R84" s="30">
        <v>3</v>
      </c>
      <c r="S84" s="30">
        <v>3</v>
      </c>
      <c r="T84" s="30">
        <v>3</v>
      </c>
      <c r="U84" s="30">
        <v>3</v>
      </c>
      <c r="V84" s="30">
        <v>4</v>
      </c>
      <c r="W84" s="30">
        <v>4</v>
      </c>
      <c r="X84" s="30">
        <v>4</v>
      </c>
      <c r="Y84" s="30">
        <v>4</v>
      </c>
      <c r="Z84" s="30">
        <v>3</v>
      </c>
      <c r="AA84" s="30">
        <v>3</v>
      </c>
      <c r="AB84" s="17">
        <f t="shared" si="2"/>
        <v>34</v>
      </c>
      <c r="AC84" s="154">
        <f t="shared" si="3"/>
        <v>3.4</v>
      </c>
      <c r="AD84" s="30">
        <v>3</v>
      </c>
      <c r="AE84" s="30">
        <v>4</v>
      </c>
      <c r="AF84" s="30">
        <v>3</v>
      </c>
      <c r="AG84" s="30">
        <v>3</v>
      </c>
      <c r="AH84" s="30">
        <v>3</v>
      </c>
      <c r="AI84" s="30">
        <v>3</v>
      </c>
      <c r="AJ84" s="30">
        <v>3</v>
      </c>
      <c r="AK84" s="30">
        <v>3</v>
      </c>
      <c r="AL84" s="30">
        <v>3</v>
      </c>
      <c r="AM84" s="15">
        <f t="shared" si="4"/>
        <v>28</v>
      </c>
      <c r="AN84" s="170">
        <f t="shared" si="5"/>
        <v>3.1111111111111112</v>
      </c>
      <c r="AO84" s="30">
        <v>3</v>
      </c>
      <c r="AP84" s="30">
        <v>3</v>
      </c>
      <c r="AQ84" s="30">
        <v>3</v>
      </c>
      <c r="AR84" s="30">
        <v>3</v>
      </c>
      <c r="AS84" s="30">
        <v>4</v>
      </c>
      <c r="AT84" s="30">
        <v>3</v>
      </c>
      <c r="AU84" s="30">
        <v>2</v>
      </c>
      <c r="AV84" s="30">
        <v>3</v>
      </c>
      <c r="AW84" s="30">
        <v>3</v>
      </c>
      <c r="AX84" s="30">
        <v>3</v>
      </c>
      <c r="AY84" s="17">
        <f t="shared" si="6"/>
        <v>30</v>
      </c>
      <c r="AZ84" s="144">
        <f t="shared" si="7"/>
        <v>3</v>
      </c>
      <c r="BA84" s="30">
        <v>3</v>
      </c>
      <c r="BB84" s="30">
        <v>3</v>
      </c>
      <c r="BC84" s="30">
        <v>3</v>
      </c>
      <c r="BD84" s="30">
        <v>3</v>
      </c>
      <c r="BE84" s="30">
        <v>2</v>
      </c>
      <c r="BF84" s="30">
        <v>2</v>
      </c>
      <c r="BG84" s="30">
        <v>2</v>
      </c>
      <c r="BH84" s="30">
        <v>2</v>
      </c>
      <c r="BI84" s="30">
        <v>4</v>
      </c>
      <c r="BJ84" s="17">
        <f t="shared" si="8"/>
        <v>24</v>
      </c>
      <c r="BK84" s="144">
        <f t="shared" si="9"/>
        <v>2.6666666666666665</v>
      </c>
      <c r="BL84" s="30">
        <v>2</v>
      </c>
      <c r="BM84" s="30">
        <v>3</v>
      </c>
      <c r="BN84" s="30">
        <v>3</v>
      </c>
      <c r="BO84" s="17">
        <f t="shared" si="10"/>
        <v>8</v>
      </c>
      <c r="BP84" s="153">
        <f t="shared" si="11"/>
        <v>2.6666666666666665</v>
      </c>
      <c r="BQ84" s="30">
        <v>3</v>
      </c>
      <c r="BR84" s="30">
        <v>3</v>
      </c>
      <c r="BS84" s="30">
        <v>3</v>
      </c>
      <c r="BT84" s="116">
        <f t="shared" si="12"/>
        <v>9</v>
      </c>
      <c r="BU84" s="144">
        <f t="shared" si="13"/>
        <v>3</v>
      </c>
      <c r="BV84" s="30">
        <v>2</v>
      </c>
      <c r="BW84" s="30">
        <v>2</v>
      </c>
      <c r="BX84" s="17">
        <f t="shared" si="0"/>
        <v>4</v>
      </c>
      <c r="BY84" s="169">
        <f>BX84/2</f>
        <v>2</v>
      </c>
      <c r="BZ84" s="30">
        <v>2</v>
      </c>
      <c r="CA84" s="30">
        <v>2</v>
      </c>
      <c r="CB84" s="17">
        <f t="shared" si="15"/>
        <v>4</v>
      </c>
      <c r="CC84" s="144">
        <f t="shared" si="16"/>
        <v>2</v>
      </c>
      <c r="CD84" s="30">
        <v>3</v>
      </c>
      <c r="CE84" s="30">
        <v>3</v>
      </c>
      <c r="CF84" s="17">
        <f>SUM(CD84:CE84)</f>
        <v>6</v>
      </c>
      <c r="CG84" s="144">
        <f t="shared" si="46"/>
        <v>3</v>
      </c>
      <c r="CH84" s="30">
        <v>3</v>
      </c>
      <c r="CI84" s="30">
        <v>3</v>
      </c>
      <c r="CJ84" s="17">
        <f t="shared" si="19"/>
        <v>6</v>
      </c>
      <c r="CK84" s="144">
        <f>CJ84/2</f>
        <v>3</v>
      </c>
      <c r="CL84" s="30">
        <v>3</v>
      </c>
      <c r="CM84" s="30">
        <v>3</v>
      </c>
      <c r="CN84" s="17">
        <f>SUM(CL84:CM84)</f>
        <v>6</v>
      </c>
      <c r="CO84" s="153">
        <f t="shared" si="22"/>
        <v>3</v>
      </c>
      <c r="CP84" s="30">
        <v>2</v>
      </c>
      <c r="CQ84" s="30">
        <v>2</v>
      </c>
      <c r="CR84" s="30">
        <v>2</v>
      </c>
      <c r="CS84" s="17">
        <f t="shared" si="23"/>
        <v>6</v>
      </c>
      <c r="CT84" s="144">
        <f t="shared" si="24"/>
        <v>2</v>
      </c>
      <c r="CU84" s="30">
        <v>2</v>
      </c>
      <c r="CV84" s="30">
        <v>3</v>
      </c>
      <c r="CW84" s="30">
        <v>4</v>
      </c>
      <c r="CX84" s="30">
        <v>3</v>
      </c>
      <c r="CY84" s="30">
        <v>3</v>
      </c>
      <c r="CZ84" s="30">
        <v>3</v>
      </c>
      <c r="DA84" s="30">
        <v>3</v>
      </c>
      <c r="DB84" s="30">
        <v>3</v>
      </c>
      <c r="DC84" s="17">
        <f t="shared" si="25"/>
        <v>24</v>
      </c>
      <c r="DD84" s="144">
        <f t="shared" si="47"/>
        <v>3</v>
      </c>
      <c r="DE84" s="30">
        <v>2</v>
      </c>
      <c r="DF84" s="30">
        <v>3</v>
      </c>
      <c r="DG84" s="30">
        <v>3</v>
      </c>
      <c r="DH84" s="30">
        <v>3</v>
      </c>
      <c r="DI84" s="30">
        <v>3</v>
      </c>
      <c r="DJ84" s="30">
        <v>3</v>
      </c>
      <c r="DK84" s="30">
        <v>3</v>
      </c>
      <c r="DL84" s="30">
        <v>3</v>
      </c>
      <c r="DM84" s="17">
        <f t="shared" si="26"/>
        <v>23</v>
      </c>
      <c r="DN84" s="144">
        <f t="shared" si="27"/>
        <v>2.875</v>
      </c>
      <c r="DO84" s="30">
        <v>2</v>
      </c>
      <c r="DP84" s="30">
        <v>2</v>
      </c>
      <c r="DQ84" s="30">
        <v>3</v>
      </c>
      <c r="DR84" s="30">
        <v>3</v>
      </c>
      <c r="DS84" s="30">
        <v>3</v>
      </c>
      <c r="DT84" s="30">
        <v>3</v>
      </c>
      <c r="DU84" s="17">
        <f t="shared" si="28"/>
        <v>16</v>
      </c>
      <c r="DV84" s="144">
        <f t="shared" si="29"/>
        <v>2.6666666666666665</v>
      </c>
      <c r="DW84" s="30">
        <v>3</v>
      </c>
      <c r="DX84" s="30">
        <v>3</v>
      </c>
      <c r="DY84" s="30">
        <v>3</v>
      </c>
      <c r="DZ84" s="30">
        <v>3</v>
      </c>
      <c r="EA84" s="30">
        <v>3</v>
      </c>
      <c r="EB84" s="30">
        <v>3</v>
      </c>
      <c r="EC84" s="17">
        <f t="shared" si="30"/>
        <v>18</v>
      </c>
      <c r="ED84" s="144">
        <f t="shared" si="31"/>
        <v>3</v>
      </c>
      <c r="EE84" s="30">
        <v>2</v>
      </c>
      <c r="EF84" s="30">
        <v>2</v>
      </c>
      <c r="EG84" s="30">
        <v>2</v>
      </c>
      <c r="EH84" s="30">
        <v>2</v>
      </c>
      <c r="EI84" s="30">
        <v>2</v>
      </c>
      <c r="EJ84" s="30">
        <v>2</v>
      </c>
      <c r="EK84" s="15">
        <f t="shared" si="45"/>
        <v>12</v>
      </c>
      <c r="EL84" s="148">
        <f>EK84/6</f>
        <v>2</v>
      </c>
      <c r="EM84" s="30">
        <v>3</v>
      </c>
      <c r="EN84" s="30">
        <v>3</v>
      </c>
      <c r="EO84" s="30">
        <v>3</v>
      </c>
      <c r="EP84" s="30">
        <v>3</v>
      </c>
      <c r="EQ84" s="30">
        <v>3</v>
      </c>
      <c r="ER84" s="17">
        <f t="shared" si="33"/>
        <v>15</v>
      </c>
      <c r="ES84" s="144">
        <f t="shared" si="34"/>
        <v>3</v>
      </c>
      <c r="ET84" s="30">
        <v>2</v>
      </c>
      <c r="EU84" s="30">
        <v>2</v>
      </c>
      <c r="EV84" s="30">
        <v>2</v>
      </c>
      <c r="EW84" s="30">
        <v>2</v>
      </c>
      <c r="EX84" s="30">
        <v>2</v>
      </c>
      <c r="EY84" s="17">
        <f t="shared" si="35"/>
        <v>10</v>
      </c>
      <c r="EZ84" s="144">
        <f t="shared" si="36"/>
        <v>2</v>
      </c>
      <c r="FA84" s="30">
        <v>2</v>
      </c>
      <c r="FB84" s="30">
        <v>2</v>
      </c>
      <c r="FC84" s="30">
        <v>2</v>
      </c>
      <c r="FD84" s="30">
        <v>3</v>
      </c>
      <c r="FE84" s="30">
        <v>3</v>
      </c>
      <c r="FF84" s="30">
        <v>3</v>
      </c>
      <c r="FG84" s="17">
        <f t="shared" si="37"/>
        <v>15</v>
      </c>
      <c r="FH84" s="153">
        <f t="shared" si="38"/>
        <v>2.5</v>
      </c>
      <c r="FI84" s="30">
        <v>2</v>
      </c>
      <c r="FJ84" s="30">
        <v>2</v>
      </c>
      <c r="FK84" s="30">
        <v>2</v>
      </c>
      <c r="FL84" s="30">
        <v>2</v>
      </c>
      <c r="FM84" s="30">
        <v>2</v>
      </c>
      <c r="FN84" s="17">
        <f t="shared" si="39"/>
        <v>10</v>
      </c>
      <c r="FO84" s="144">
        <f t="shared" si="40"/>
        <v>2</v>
      </c>
      <c r="FP84" s="30">
        <v>3</v>
      </c>
      <c r="FQ84" s="30">
        <v>3</v>
      </c>
      <c r="FR84" s="30">
        <v>3</v>
      </c>
      <c r="FS84" s="30">
        <v>3</v>
      </c>
      <c r="FT84" s="30">
        <v>3</v>
      </c>
      <c r="FU84" s="30">
        <v>3</v>
      </c>
      <c r="FV84" s="17">
        <f t="shared" si="41"/>
        <v>18</v>
      </c>
      <c r="FW84" s="144">
        <f t="shared" si="42"/>
        <v>3</v>
      </c>
      <c r="FX84" s="30">
        <v>2</v>
      </c>
      <c r="FY84" s="30">
        <v>2</v>
      </c>
      <c r="FZ84" s="30">
        <v>2</v>
      </c>
      <c r="GA84" s="30">
        <v>2</v>
      </c>
      <c r="GB84" s="30">
        <v>2</v>
      </c>
      <c r="GC84" s="30">
        <v>2</v>
      </c>
      <c r="GD84" s="17">
        <f t="shared" si="43"/>
        <v>12</v>
      </c>
      <c r="GE84" s="144">
        <f t="shared" si="44"/>
        <v>2</v>
      </c>
      <c r="GF84" s="30" t="s">
        <v>977</v>
      </c>
      <c r="GG84" s="30" t="s">
        <v>978</v>
      </c>
      <c r="GH84" s="30" t="s">
        <v>979</v>
      </c>
      <c r="GI84" s="30" t="s">
        <v>980</v>
      </c>
      <c r="GJ84" s="30" t="s">
        <v>981</v>
      </c>
      <c r="GK84" s="30" t="s">
        <v>982</v>
      </c>
      <c r="GL84" s="30" t="s">
        <v>983</v>
      </c>
      <c r="GM84" s="30" t="s">
        <v>411</v>
      </c>
    </row>
    <row r="85" spans="1:195" s="2" customFormat="1" ht="22.5" customHeight="1" x14ac:dyDescent="0.35">
      <c r="A85" s="29">
        <v>83</v>
      </c>
      <c r="B85" s="30" t="s">
        <v>984</v>
      </c>
      <c r="C85" s="31" t="s">
        <v>966</v>
      </c>
      <c r="D85" s="30" t="s">
        <v>846</v>
      </c>
      <c r="E85" s="30"/>
      <c r="F85" s="30">
        <v>30</v>
      </c>
      <c r="G85" s="30">
        <v>3</v>
      </c>
      <c r="H85" s="30" t="s">
        <v>157</v>
      </c>
      <c r="I85" s="30" t="s">
        <v>172</v>
      </c>
      <c r="J85" s="117">
        <v>6000000</v>
      </c>
      <c r="K85" s="40">
        <v>3000000</v>
      </c>
      <c r="L85" s="30" t="s">
        <v>868</v>
      </c>
      <c r="M85" s="30" t="s">
        <v>848</v>
      </c>
      <c r="N85" s="30">
        <v>750</v>
      </c>
      <c r="O85" s="30" t="s">
        <v>234</v>
      </c>
      <c r="P85" s="30">
        <v>10</v>
      </c>
      <c r="Q85" s="30" t="s">
        <v>389</v>
      </c>
      <c r="R85" s="30">
        <v>3</v>
      </c>
      <c r="S85" s="30">
        <v>3</v>
      </c>
      <c r="T85" s="30">
        <v>3</v>
      </c>
      <c r="U85" s="30">
        <v>3</v>
      </c>
      <c r="V85" s="30">
        <v>3</v>
      </c>
      <c r="W85" s="30">
        <v>3</v>
      </c>
      <c r="X85" s="30">
        <v>3</v>
      </c>
      <c r="Y85" s="30">
        <v>3</v>
      </c>
      <c r="Z85" s="30">
        <v>3</v>
      </c>
      <c r="AA85" s="30">
        <v>3</v>
      </c>
      <c r="AB85" s="17">
        <f t="shared" si="2"/>
        <v>30</v>
      </c>
      <c r="AC85" s="154">
        <f t="shared" si="3"/>
        <v>3</v>
      </c>
      <c r="AD85" s="30">
        <v>3</v>
      </c>
      <c r="AE85" s="30">
        <v>3</v>
      </c>
      <c r="AF85" s="30">
        <v>3</v>
      </c>
      <c r="AG85" s="30">
        <v>3</v>
      </c>
      <c r="AH85" s="30">
        <v>3</v>
      </c>
      <c r="AI85" s="30">
        <v>2</v>
      </c>
      <c r="AJ85" s="30">
        <v>3</v>
      </c>
      <c r="AK85" s="30">
        <v>3</v>
      </c>
      <c r="AL85" s="30">
        <v>3</v>
      </c>
      <c r="AM85" s="15">
        <f t="shared" si="4"/>
        <v>26</v>
      </c>
      <c r="AN85" s="170">
        <f t="shared" si="5"/>
        <v>2.8888888888888888</v>
      </c>
      <c r="AO85" s="30">
        <v>2</v>
      </c>
      <c r="AP85" s="30">
        <v>3</v>
      </c>
      <c r="AQ85" s="30">
        <v>3</v>
      </c>
      <c r="AR85" s="30">
        <v>3</v>
      </c>
      <c r="AS85" s="30">
        <v>3</v>
      </c>
      <c r="AT85" s="30">
        <v>3</v>
      </c>
      <c r="AU85" s="30">
        <v>3</v>
      </c>
      <c r="AV85" s="30">
        <v>3</v>
      </c>
      <c r="AW85" s="30">
        <v>3</v>
      </c>
      <c r="AX85" s="30">
        <v>4</v>
      </c>
      <c r="AY85" s="17">
        <f t="shared" si="6"/>
        <v>30</v>
      </c>
      <c r="AZ85" s="144">
        <f t="shared" si="7"/>
        <v>3</v>
      </c>
      <c r="BA85" s="30">
        <v>3</v>
      </c>
      <c r="BB85" s="30">
        <v>3</v>
      </c>
      <c r="BC85" s="30">
        <v>4</v>
      </c>
      <c r="BD85" s="30">
        <v>3</v>
      </c>
      <c r="BE85" s="30">
        <v>3</v>
      </c>
      <c r="BF85" s="30">
        <v>3</v>
      </c>
      <c r="BG85" s="30">
        <v>3</v>
      </c>
      <c r="BH85" s="30">
        <v>3</v>
      </c>
      <c r="BI85" s="30">
        <v>3</v>
      </c>
      <c r="BJ85" s="17">
        <f t="shared" si="8"/>
        <v>28</v>
      </c>
      <c r="BK85" s="144">
        <f t="shared" si="9"/>
        <v>3.1111111111111112</v>
      </c>
      <c r="BL85" s="30">
        <v>2</v>
      </c>
      <c r="BM85" s="30">
        <v>2</v>
      </c>
      <c r="BN85" s="30">
        <v>2</v>
      </c>
      <c r="BO85" s="17">
        <f>SUM(BL85:BN85)</f>
        <v>6</v>
      </c>
      <c r="BP85" s="153">
        <f t="shared" si="11"/>
        <v>2</v>
      </c>
      <c r="BQ85" s="30">
        <v>3</v>
      </c>
      <c r="BR85" s="30">
        <v>3</v>
      </c>
      <c r="BS85" s="30">
        <v>3</v>
      </c>
      <c r="BT85" s="116">
        <f t="shared" si="12"/>
        <v>9</v>
      </c>
      <c r="BU85" s="144">
        <f t="shared" si="13"/>
        <v>3</v>
      </c>
      <c r="BV85" s="30">
        <v>3</v>
      </c>
      <c r="BW85" s="30">
        <v>3</v>
      </c>
      <c r="BX85" s="17">
        <f t="shared" si="0"/>
        <v>6</v>
      </c>
      <c r="BY85" s="169">
        <f t="shared" si="14"/>
        <v>3</v>
      </c>
      <c r="BZ85" s="30">
        <v>3</v>
      </c>
      <c r="CA85" s="30">
        <v>3</v>
      </c>
      <c r="CB85" s="17">
        <f t="shared" si="15"/>
        <v>6</v>
      </c>
      <c r="CC85" s="144">
        <f t="shared" si="16"/>
        <v>3</v>
      </c>
      <c r="CD85" s="30">
        <v>3</v>
      </c>
      <c r="CE85" s="30">
        <v>2</v>
      </c>
      <c r="CF85" s="17">
        <f t="shared" si="17"/>
        <v>5</v>
      </c>
      <c r="CG85" s="144">
        <f t="shared" si="46"/>
        <v>2.5</v>
      </c>
      <c r="CH85" s="30">
        <v>2</v>
      </c>
      <c r="CI85" s="30">
        <v>2</v>
      </c>
      <c r="CJ85" s="17">
        <f t="shared" si="19"/>
        <v>4</v>
      </c>
      <c r="CK85" s="144">
        <f t="shared" si="20"/>
        <v>2</v>
      </c>
      <c r="CL85" s="30">
        <v>2</v>
      </c>
      <c r="CM85" s="30">
        <v>2</v>
      </c>
      <c r="CN85" s="17">
        <f t="shared" si="21"/>
        <v>4</v>
      </c>
      <c r="CO85" s="153">
        <f t="shared" si="22"/>
        <v>2</v>
      </c>
      <c r="CP85" s="30">
        <v>2</v>
      </c>
      <c r="CQ85" s="30">
        <v>2</v>
      </c>
      <c r="CR85" s="30">
        <v>2</v>
      </c>
      <c r="CS85" s="17">
        <f t="shared" si="23"/>
        <v>6</v>
      </c>
      <c r="CT85" s="144">
        <f>CS85/3</f>
        <v>2</v>
      </c>
      <c r="CU85" s="30">
        <v>3</v>
      </c>
      <c r="CV85" s="30">
        <v>3</v>
      </c>
      <c r="CW85" s="30">
        <v>3</v>
      </c>
      <c r="CX85" s="30">
        <v>3</v>
      </c>
      <c r="CY85" s="30">
        <v>3</v>
      </c>
      <c r="CZ85" s="30">
        <v>3</v>
      </c>
      <c r="DA85" s="30">
        <v>3</v>
      </c>
      <c r="DB85" s="30">
        <v>3</v>
      </c>
      <c r="DC85" s="17">
        <f t="shared" si="25"/>
        <v>24</v>
      </c>
      <c r="DD85" s="144">
        <f t="shared" si="47"/>
        <v>3</v>
      </c>
      <c r="DE85" s="30">
        <v>3</v>
      </c>
      <c r="DF85" s="30">
        <v>3</v>
      </c>
      <c r="DG85" s="30">
        <v>3</v>
      </c>
      <c r="DH85" s="30">
        <v>3</v>
      </c>
      <c r="DI85" s="30">
        <v>3</v>
      </c>
      <c r="DJ85" s="30">
        <v>3</v>
      </c>
      <c r="DK85" s="30">
        <v>3</v>
      </c>
      <c r="DL85" s="30">
        <v>3</v>
      </c>
      <c r="DM85" s="17">
        <f t="shared" si="26"/>
        <v>24</v>
      </c>
      <c r="DN85" s="144">
        <f t="shared" si="27"/>
        <v>3</v>
      </c>
      <c r="DO85" s="30">
        <v>3</v>
      </c>
      <c r="DP85" s="30">
        <v>3</v>
      </c>
      <c r="DQ85" s="30">
        <v>3</v>
      </c>
      <c r="DR85" s="30">
        <v>3</v>
      </c>
      <c r="DS85" s="30">
        <v>3</v>
      </c>
      <c r="DT85" s="30">
        <v>3</v>
      </c>
      <c r="DU85" s="17">
        <f t="shared" si="28"/>
        <v>18</v>
      </c>
      <c r="DV85" s="144">
        <f t="shared" si="29"/>
        <v>3</v>
      </c>
      <c r="DW85" s="30">
        <v>2</v>
      </c>
      <c r="DX85" s="30">
        <v>2</v>
      </c>
      <c r="DY85" s="30">
        <v>2</v>
      </c>
      <c r="DZ85" s="30">
        <v>2</v>
      </c>
      <c r="EA85" s="30">
        <v>2</v>
      </c>
      <c r="EB85" s="30">
        <v>2</v>
      </c>
      <c r="EC85" s="17">
        <f t="shared" si="30"/>
        <v>12</v>
      </c>
      <c r="ED85" s="144">
        <f t="shared" si="31"/>
        <v>2</v>
      </c>
      <c r="EE85" s="30">
        <v>3</v>
      </c>
      <c r="EF85" s="30">
        <v>4</v>
      </c>
      <c r="EG85" s="30">
        <v>3</v>
      </c>
      <c r="EH85" s="30">
        <v>4</v>
      </c>
      <c r="EI85" s="30">
        <v>3</v>
      </c>
      <c r="EJ85" s="30">
        <v>4</v>
      </c>
      <c r="EK85" s="15">
        <f t="shared" si="45"/>
        <v>21</v>
      </c>
      <c r="EL85" s="148">
        <f t="shared" si="32"/>
        <v>3.5</v>
      </c>
      <c r="EM85" s="30">
        <v>2</v>
      </c>
      <c r="EN85" s="30">
        <v>2</v>
      </c>
      <c r="EO85" s="30">
        <v>2</v>
      </c>
      <c r="EP85" s="30">
        <v>2</v>
      </c>
      <c r="EQ85" s="30">
        <v>2</v>
      </c>
      <c r="ER85" s="17">
        <f t="shared" si="33"/>
        <v>10</v>
      </c>
      <c r="ES85" s="144">
        <f t="shared" si="34"/>
        <v>2</v>
      </c>
      <c r="ET85" s="30">
        <v>3</v>
      </c>
      <c r="EU85" s="30">
        <v>3</v>
      </c>
      <c r="EV85" s="30">
        <v>3</v>
      </c>
      <c r="EW85" s="30">
        <v>3</v>
      </c>
      <c r="EX85" s="30">
        <v>3</v>
      </c>
      <c r="EY85" s="17">
        <f t="shared" si="35"/>
        <v>15</v>
      </c>
      <c r="EZ85" s="144">
        <f t="shared" si="36"/>
        <v>3</v>
      </c>
      <c r="FA85" s="30">
        <v>3</v>
      </c>
      <c r="FB85" s="30">
        <v>3</v>
      </c>
      <c r="FC85" s="30">
        <v>3</v>
      </c>
      <c r="FD85" s="30">
        <v>3</v>
      </c>
      <c r="FE85" s="30">
        <v>3</v>
      </c>
      <c r="FF85" s="30">
        <v>3</v>
      </c>
      <c r="FG85" s="17">
        <f t="shared" si="37"/>
        <v>18</v>
      </c>
      <c r="FH85" s="153">
        <f t="shared" si="38"/>
        <v>3</v>
      </c>
      <c r="FI85" s="30">
        <v>3</v>
      </c>
      <c r="FJ85" s="30">
        <v>3</v>
      </c>
      <c r="FK85" s="30">
        <v>3</v>
      </c>
      <c r="FL85" s="30">
        <v>3</v>
      </c>
      <c r="FM85" s="30">
        <v>3</v>
      </c>
      <c r="FN85" s="17">
        <f t="shared" si="39"/>
        <v>15</v>
      </c>
      <c r="FO85" s="144">
        <f t="shared" si="40"/>
        <v>3</v>
      </c>
      <c r="FP85" s="30">
        <v>2</v>
      </c>
      <c r="FQ85" s="30">
        <v>2</v>
      </c>
      <c r="FR85" s="30">
        <v>2</v>
      </c>
      <c r="FS85" s="30">
        <v>2</v>
      </c>
      <c r="FT85" s="30">
        <v>2</v>
      </c>
      <c r="FU85" s="30">
        <v>2</v>
      </c>
      <c r="FV85" s="17">
        <f t="shared" si="41"/>
        <v>12</v>
      </c>
      <c r="FW85" s="144">
        <f t="shared" si="42"/>
        <v>2</v>
      </c>
      <c r="FX85" s="30">
        <v>3</v>
      </c>
      <c r="FY85" s="30">
        <v>3</v>
      </c>
      <c r="FZ85" s="30">
        <v>3</v>
      </c>
      <c r="GA85" s="30">
        <v>3</v>
      </c>
      <c r="GB85" s="30">
        <v>3</v>
      </c>
      <c r="GC85" s="30">
        <v>3</v>
      </c>
      <c r="GD85" s="17">
        <f>SUM(FX85:GC85)</f>
        <v>18</v>
      </c>
      <c r="GE85" s="144">
        <f t="shared" si="44"/>
        <v>3</v>
      </c>
      <c r="GF85" s="30" t="s">
        <v>985</v>
      </c>
      <c r="GG85" s="30" t="s">
        <v>986</v>
      </c>
      <c r="GH85" s="30" t="s">
        <v>987</v>
      </c>
      <c r="GI85" s="30" t="s">
        <v>980</v>
      </c>
      <c r="GJ85" s="30" t="s">
        <v>670</v>
      </c>
      <c r="GK85" s="30" t="s">
        <v>988</v>
      </c>
      <c r="GL85" s="30" t="s">
        <v>989</v>
      </c>
      <c r="GM85" s="30" t="s">
        <v>411</v>
      </c>
    </row>
    <row r="86" spans="1:195" s="2" customFormat="1" ht="22.5" customHeight="1" x14ac:dyDescent="0.35">
      <c r="A86" s="29">
        <v>84</v>
      </c>
      <c r="B86" s="30" t="s">
        <v>990</v>
      </c>
      <c r="C86" s="31" t="s">
        <v>966</v>
      </c>
      <c r="D86" s="30" t="s">
        <v>846</v>
      </c>
      <c r="E86" s="30" t="s">
        <v>967</v>
      </c>
      <c r="F86" s="30">
        <v>60</v>
      </c>
      <c r="G86" s="30">
        <v>3</v>
      </c>
      <c r="H86" s="30" t="s">
        <v>157</v>
      </c>
      <c r="I86" s="30" t="s">
        <v>158</v>
      </c>
      <c r="J86" s="117">
        <v>5000000</v>
      </c>
      <c r="K86" s="40">
        <v>3000000</v>
      </c>
      <c r="L86" s="30" t="s">
        <v>370</v>
      </c>
      <c r="M86" s="30" t="s">
        <v>848</v>
      </c>
      <c r="N86" s="30">
        <v>500</v>
      </c>
      <c r="O86" s="30" t="s">
        <v>174</v>
      </c>
      <c r="P86" s="30">
        <v>35</v>
      </c>
      <c r="Q86" s="30" t="s">
        <v>389</v>
      </c>
      <c r="R86" s="30">
        <v>3</v>
      </c>
      <c r="S86" s="30">
        <v>3</v>
      </c>
      <c r="T86" s="30">
        <v>3</v>
      </c>
      <c r="U86" s="30">
        <v>4</v>
      </c>
      <c r="V86" s="30">
        <v>3</v>
      </c>
      <c r="W86" s="30">
        <v>3</v>
      </c>
      <c r="X86" s="30">
        <v>3</v>
      </c>
      <c r="Y86" s="30">
        <v>3</v>
      </c>
      <c r="Z86" s="30">
        <v>3</v>
      </c>
      <c r="AA86" s="30">
        <v>3</v>
      </c>
      <c r="AB86" s="17">
        <f t="shared" si="2"/>
        <v>31</v>
      </c>
      <c r="AC86" s="154">
        <f t="shared" si="3"/>
        <v>3.1</v>
      </c>
      <c r="AD86" s="30">
        <v>3</v>
      </c>
      <c r="AE86" s="30">
        <v>3</v>
      </c>
      <c r="AF86" s="30">
        <v>3</v>
      </c>
      <c r="AG86" s="30">
        <v>3</v>
      </c>
      <c r="AH86" s="30">
        <v>3</v>
      </c>
      <c r="AI86" s="30">
        <v>3</v>
      </c>
      <c r="AJ86" s="30">
        <v>3</v>
      </c>
      <c r="AK86" s="30">
        <v>3</v>
      </c>
      <c r="AL86" s="30">
        <v>3</v>
      </c>
      <c r="AM86" s="15">
        <f t="shared" si="4"/>
        <v>27</v>
      </c>
      <c r="AN86" s="170">
        <f t="shared" si="5"/>
        <v>3</v>
      </c>
      <c r="AO86" s="30">
        <v>3</v>
      </c>
      <c r="AP86" s="30">
        <v>3</v>
      </c>
      <c r="AQ86" s="30">
        <v>3</v>
      </c>
      <c r="AR86" s="30">
        <v>3</v>
      </c>
      <c r="AS86" s="30">
        <v>3</v>
      </c>
      <c r="AT86" s="30">
        <v>3</v>
      </c>
      <c r="AU86" s="30">
        <v>3</v>
      </c>
      <c r="AV86" s="30">
        <v>3</v>
      </c>
      <c r="AW86" s="30">
        <v>3</v>
      </c>
      <c r="AX86" s="30">
        <v>3</v>
      </c>
      <c r="AY86" s="17">
        <f t="shared" si="6"/>
        <v>30</v>
      </c>
      <c r="AZ86" s="144">
        <f t="shared" si="7"/>
        <v>3</v>
      </c>
      <c r="BA86" s="30">
        <v>3</v>
      </c>
      <c r="BB86" s="30">
        <v>3</v>
      </c>
      <c r="BC86" s="30">
        <v>3</v>
      </c>
      <c r="BD86" s="30">
        <v>3</v>
      </c>
      <c r="BE86" s="30">
        <v>3</v>
      </c>
      <c r="BF86" s="30">
        <v>3</v>
      </c>
      <c r="BG86" s="30">
        <v>3</v>
      </c>
      <c r="BH86" s="30">
        <v>3</v>
      </c>
      <c r="BI86" s="30">
        <v>3</v>
      </c>
      <c r="BJ86" s="17">
        <f t="shared" si="8"/>
        <v>27</v>
      </c>
      <c r="BK86" s="144">
        <f t="shared" si="9"/>
        <v>3</v>
      </c>
      <c r="BL86" s="30">
        <v>2</v>
      </c>
      <c r="BM86" s="30">
        <v>2</v>
      </c>
      <c r="BN86" s="30">
        <v>2</v>
      </c>
      <c r="BO86" s="17">
        <f t="shared" si="10"/>
        <v>6</v>
      </c>
      <c r="BP86" s="153">
        <f t="shared" si="11"/>
        <v>2</v>
      </c>
      <c r="BQ86" s="30">
        <v>2</v>
      </c>
      <c r="BR86" s="30">
        <v>2</v>
      </c>
      <c r="BS86" s="30">
        <v>2</v>
      </c>
      <c r="BT86" s="116">
        <f t="shared" si="12"/>
        <v>6</v>
      </c>
      <c r="BU86" s="144">
        <f t="shared" si="13"/>
        <v>2</v>
      </c>
      <c r="BV86" s="30">
        <v>3</v>
      </c>
      <c r="BW86" s="30">
        <v>3</v>
      </c>
      <c r="BX86" s="17">
        <f t="shared" si="0"/>
        <v>6</v>
      </c>
      <c r="BY86" s="169">
        <f t="shared" si="14"/>
        <v>3</v>
      </c>
      <c r="BZ86" s="30">
        <v>3</v>
      </c>
      <c r="CA86" s="30">
        <v>3</v>
      </c>
      <c r="CB86" s="17">
        <f t="shared" si="15"/>
        <v>6</v>
      </c>
      <c r="CC86" s="144">
        <f t="shared" si="16"/>
        <v>3</v>
      </c>
      <c r="CD86" s="30">
        <v>3</v>
      </c>
      <c r="CE86" s="30">
        <v>2</v>
      </c>
      <c r="CF86" s="17">
        <f t="shared" si="17"/>
        <v>5</v>
      </c>
      <c r="CG86" s="144">
        <f t="shared" ref="CG86:CG117" si="48">CF86/2</f>
        <v>2.5</v>
      </c>
      <c r="CH86" s="30">
        <v>3</v>
      </c>
      <c r="CI86" s="30">
        <v>3</v>
      </c>
      <c r="CJ86" s="17">
        <f t="shared" si="19"/>
        <v>6</v>
      </c>
      <c r="CK86" s="144">
        <f t="shared" si="20"/>
        <v>3</v>
      </c>
      <c r="CL86" s="30">
        <v>3</v>
      </c>
      <c r="CM86" s="30">
        <v>3</v>
      </c>
      <c r="CN86" s="17">
        <f t="shared" si="21"/>
        <v>6</v>
      </c>
      <c r="CO86" s="153">
        <f t="shared" si="22"/>
        <v>3</v>
      </c>
      <c r="CP86" s="30">
        <v>3</v>
      </c>
      <c r="CQ86" s="30">
        <v>3</v>
      </c>
      <c r="CR86" s="30">
        <v>3</v>
      </c>
      <c r="CS86" s="17">
        <f t="shared" si="23"/>
        <v>9</v>
      </c>
      <c r="CT86" s="144">
        <f t="shared" si="24"/>
        <v>3</v>
      </c>
      <c r="CU86" s="30">
        <v>2</v>
      </c>
      <c r="CV86" s="30">
        <v>2</v>
      </c>
      <c r="CW86" s="30">
        <v>2</v>
      </c>
      <c r="CX86" s="30">
        <v>3</v>
      </c>
      <c r="CY86" s="30">
        <v>3</v>
      </c>
      <c r="CZ86" s="30">
        <v>3</v>
      </c>
      <c r="DA86" s="30">
        <v>3</v>
      </c>
      <c r="DB86" s="30">
        <v>3</v>
      </c>
      <c r="DC86" s="17">
        <f t="shared" si="25"/>
        <v>21</v>
      </c>
      <c r="DD86" s="144">
        <f t="shared" si="47"/>
        <v>2.625</v>
      </c>
      <c r="DE86" s="30">
        <v>2</v>
      </c>
      <c r="DF86" s="30">
        <v>3</v>
      </c>
      <c r="DG86" s="30">
        <v>3</v>
      </c>
      <c r="DH86" s="30">
        <v>3</v>
      </c>
      <c r="DI86" s="30">
        <v>3</v>
      </c>
      <c r="DJ86" s="30">
        <v>3</v>
      </c>
      <c r="DK86" s="30">
        <v>3</v>
      </c>
      <c r="DL86" s="30">
        <v>3</v>
      </c>
      <c r="DM86" s="17">
        <f t="shared" si="26"/>
        <v>23</v>
      </c>
      <c r="DN86" s="144">
        <f t="shared" si="27"/>
        <v>2.875</v>
      </c>
      <c r="DO86" s="30">
        <v>3</v>
      </c>
      <c r="DP86" s="30">
        <v>3</v>
      </c>
      <c r="DQ86" s="30">
        <v>3</v>
      </c>
      <c r="DR86" s="30">
        <v>3</v>
      </c>
      <c r="DS86" s="30">
        <v>3</v>
      </c>
      <c r="DT86" s="30">
        <v>3</v>
      </c>
      <c r="DU86" s="17">
        <f t="shared" si="28"/>
        <v>18</v>
      </c>
      <c r="DV86" s="144">
        <f t="shared" si="29"/>
        <v>3</v>
      </c>
      <c r="DW86" s="30">
        <v>2</v>
      </c>
      <c r="DX86" s="30">
        <v>3</v>
      </c>
      <c r="DY86" s="30">
        <v>3</v>
      </c>
      <c r="DZ86" s="30">
        <v>2</v>
      </c>
      <c r="EA86" s="30">
        <v>2</v>
      </c>
      <c r="EB86" s="30">
        <v>2</v>
      </c>
      <c r="EC86" s="17">
        <f t="shared" si="30"/>
        <v>14</v>
      </c>
      <c r="ED86" s="144">
        <f t="shared" si="31"/>
        <v>2.3333333333333335</v>
      </c>
      <c r="EE86" s="30">
        <v>3</v>
      </c>
      <c r="EF86" s="30">
        <v>3</v>
      </c>
      <c r="EG86" s="30">
        <v>3</v>
      </c>
      <c r="EH86" s="30">
        <v>3</v>
      </c>
      <c r="EI86" s="30">
        <v>3</v>
      </c>
      <c r="EJ86" s="30">
        <v>3</v>
      </c>
      <c r="EK86" s="15">
        <f t="shared" si="45"/>
        <v>18</v>
      </c>
      <c r="EL86" s="148">
        <f t="shared" si="32"/>
        <v>3</v>
      </c>
      <c r="EM86" s="30">
        <v>2</v>
      </c>
      <c r="EN86" s="30">
        <v>2</v>
      </c>
      <c r="EO86" s="30">
        <v>2</v>
      </c>
      <c r="EP86" s="30">
        <v>2</v>
      </c>
      <c r="EQ86" s="30">
        <v>2</v>
      </c>
      <c r="ER86" s="17">
        <f t="shared" si="33"/>
        <v>10</v>
      </c>
      <c r="ES86" s="144">
        <f t="shared" si="34"/>
        <v>2</v>
      </c>
      <c r="ET86" s="30">
        <v>3</v>
      </c>
      <c r="EU86" s="30">
        <v>3</v>
      </c>
      <c r="EV86" s="30">
        <v>3</v>
      </c>
      <c r="EW86" s="30">
        <v>3</v>
      </c>
      <c r="EX86" s="30">
        <v>3</v>
      </c>
      <c r="EY86" s="17">
        <f t="shared" si="35"/>
        <v>15</v>
      </c>
      <c r="EZ86" s="144">
        <f t="shared" si="36"/>
        <v>3</v>
      </c>
      <c r="FA86" s="30">
        <v>3</v>
      </c>
      <c r="FB86" s="30">
        <v>3</v>
      </c>
      <c r="FC86" s="30">
        <v>3</v>
      </c>
      <c r="FD86" s="30">
        <v>3</v>
      </c>
      <c r="FE86" s="30">
        <v>3</v>
      </c>
      <c r="FF86" s="30">
        <v>3</v>
      </c>
      <c r="FG86" s="17">
        <f t="shared" si="37"/>
        <v>18</v>
      </c>
      <c r="FH86" s="153">
        <f t="shared" si="38"/>
        <v>3</v>
      </c>
      <c r="FI86" s="30">
        <v>3</v>
      </c>
      <c r="FJ86" s="30">
        <v>3</v>
      </c>
      <c r="FK86" s="30">
        <v>3</v>
      </c>
      <c r="FL86" s="30">
        <v>3</v>
      </c>
      <c r="FM86" s="30">
        <v>3</v>
      </c>
      <c r="FN86" s="17">
        <f t="shared" si="39"/>
        <v>15</v>
      </c>
      <c r="FO86" s="144">
        <f t="shared" si="40"/>
        <v>3</v>
      </c>
      <c r="FP86" s="30">
        <v>2</v>
      </c>
      <c r="FQ86" s="30">
        <v>2</v>
      </c>
      <c r="FR86" s="30">
        <v>3</v>
      </c>
      <c r="FS86" s="30">
        <v>3</v>
      </c>
      <c r="FT86" s="30">
        <v>3</v>
      </c>
      <c r="FU86" s="30">
        <v>3</v>
      </c>
      <c r="FV86" s="17">
        <f t="shared" si="41"/>
        <v>16</v>
      </c>
      <c r="FW86" s="144">
        <f t="shared" si="42"/>
        <v>2.6666666666666665</v>
      </c>
      <c r="FX86" s="30">
        <v>3</v>
      </c>
      <c r="FY86" s="30">
        <v>3</v>
      </c>
      <c r="FZ86" s="30">
        <v>3</v>
      </c>
      <c r="GA86" s="30">
        <v>3</v>
      </c>
      <c r="GB86" s="30">
        <v>3</v>
      </c>
      <c r="GC86" s="30">
        <v>3</v>
      </c>
      <c r="GD86" s="17">
        <f t="shared" si="43"/>
        <v>18</v>
      </c>
      <c r="GE86" s="144">
        <f t="shared" si="44"/>
        <v>3</v>
      </c>
      <c r="GF86" s="30" t="s">
        <v>991</v>
      </c>
      <c r="GG86" s="30" t="s">
        <v>992</v>
      </c>
      <c r="GH86" s="30" t="s">
        <v>993</v>
      </c>
      <c r="GI86" s="30" t="s">
        <v>994</v>
      </c>
      <c r="GJ86" s="30" t="s">
        <v>995</v>
      </c>
      <c r="GK86" s="30" t="s">
        <v>996</v>
      </c>
      <c r="GL86" s="30" t="s">
        <v>979</v>
      </c>
      <c r="GM86" s="30" t="s">
        <v>997</v>
      </c>
    </row>
    <row r="87" spans="1:195" s="2" customFormat="1" ht="22.5" customHeight="1" x14ac:dyDescent="0.35">
      <c r="A87" s="29">
        <v>85</v>
      </c>
      <c r="B87" s="30" t="s">
        <v>998</v>
      </c>
      <c r="C87" s="31" t="s">
        <v>966</v>
      </c>
      <c r="D87" s="30" t="s">
        <v>846</v>
      </c>
      <c r="E87" s="30"/>
      <c r="F87" s="30">
        <v>56</v>
      </c>
      <c r="G87" s="30">
        <v>2</v>
      </c>
      <c r="H87" s="30" t="s">
        <v>157</v>
      </c>
      <c r="I87" s="30" t="s">
        <v>210</v>
      </c>
      <c r="J87" s="117">
        <v>3000000</v>
      </c>
      <c r="K87" s="40">
        <v>2000000</v>
      </c>
      <c r="L87" s="30" t="s">
        <v>370</v>
      </c>
      <c r="M87" s="30" t="s">
        <v>848</v>
      </c>
      <c r="N87" s="30">
        <v>500</v>
      </c>
      <c r="O87" s="30" t="s">
        <v>356</v>
      </c>
      <c r="P87" s="30">
        <v>21</v>
      </c>
      <c r="Q87" s="30" t="s">
        <v>389</v>
      </c>
      <c r="R87" s="30">
        <v>4</v>
      </c>
      <c r="S87" s="30">
        <v>4</v>
      </c>
      <c r="T87" s="30">
        <v>4</v>
      </c>
      <c r="U87" s="30">
        <v>4</v>
      </c>
      <c r="V87" s="30">
        <v>4</v>
      </c>
      <c r="W87" s="30">
        <v>4</v>
      </c>
      <c r="X87" s="30">
        <v>4</v>
      </c>
      <c r="Y87" s="30">
        <v>4</v>
      </c>
      <c r="Z87" s="30">
        <v>3</v>
      </c>
      <c r="AA87" s="30">
        <v>3</v>
      </c>
      <c r="AB87" s="17">
        <f t="shared" si="2"/>
        <v>38</v>
      </c>
      <c r="AC87" s="154">
        <f t="shared" si="3"/>
        <v>3.8</v>
      </c>
      <c r="AD87" s="30">
        <v>3</v>
      </c>
      <c r="AE87" s="30">
        <v>3</v>
      </c>
      <c r="AF87" s="30">
        <v>3</v>
      </c>
      <c r="AG87" s="30">
        <v>3</v>
      </c>
      <c r="AH87" s="30">
        <v>3</v>
      </c>
      <c r="AI87" s="30">
        <v>3</v>
      </c>
      <c r="AJ87" s="30">
        <v>3</v>
      </c>
      <c r="AK87" s="30">
        <v>3</v>
      </c>
      <c r="AL87" s="30">
        <v>3</v>
      </c>
      <c r="AM87" s="15">
        <f t="shared" si="4"/>
        <v>27</v>
      </c>
      <c r="AN87" s="170">
        <f t="shared" si="5"/>
        <v>3</v>
      </c>
      <c r="AO87" s="30">
        <v>4</v>
      </c>
      <c r="AP87" s="30">
        <v>4</v>
      </c>
      <c r="AQ87" s="30">
        <v>4</v>
      </c>
      <c r="AR87" s="30">
        <v>4</v>
      </c>
      <c r="AS87" s="30">
        <v>4</v>
      </c>
      <c r="AT87" s="30">
        <v>4</v>
      </c>
      <c r="AU87" s="30">
        <v>3</v>
      </c>
      <c r="AV87" s="30">
        <v>3</v>
      </c>
      <c r="AW87" s="30">
        <v>3</v>
      </c>
      <c r="AX87" s="30">
        <v>3</v>
      </c>
      <c r="AY87" s="17">
        <f>SUM(AO87:AX87)</f>
        <v>36</v>
      </c>
      <c r="AZ87" s="144">
        <f t="shared" si="7"/>
        <v>3.6</v>
      </c>
      <c r="BA87" s="30">
        <v>4</v>
      </c>
      <c r="BB87" s="30">
        <v>4</v>
      </c>
      <c r="BC87" s="30">
        <v>4</v>
      </c>
      <c r="BD87" s="30">
        <v>4</v>
      </c>
      <c r="BE87" s="30">
        <v>4</v>
      </c>
      <c r="BF87" s="30">
        <v>4</v>
      </c>
      <c r="BG87" s="30">
        <v>4</v>
      </c>
      <c r="BH87" s="30">
        <v>4</v>
      </c>
      <c r="BI87" s="30">
        <v>3</v>
      </c>
      <c r="BJ87" s="17">
        <f t="shared" si="8"/>
        <v>35</v>
      </c>
      <c r="BK87" s="144">
        <f t="shared" si="9"/>
        <v>3.8888888888888888</v>
      </c>
      <c r="BL87" s="30">
        <v>3</v>
      </c>
      <c r="BM87" s="30">
        <v>3</v>
      </c>
      <c r="BN87" s="30">
        <v>3</v>
      </c>
      <c r="BO87" s="17">
        <f t="shared" si="10"/>
        <v>9</v>
      </c>
      <c r="BP87" s="153">
        <f t="shared" si="11"/>
        <v>3</v>
      </c>
      <c r="BQ87" s="30">
        <v>2</v>
      </c>
      <c r="BR87" s="30">
        <v>2</v>
      </c>
      <c r="BS87" s="30">
        <v>2</v>
      </c>
      <c r="BT87" s="116">
        <f t="shared" si="12"/>
        <v>6</v>
      </c>
      <c r="BU87" s="144">
        <f t="shared" si="13"/>
        <v>2</v>
      </c>
      <c r="BV87" s="30">
        <v>2</v>
      </c>
      <c r="BW87" s="30">
        <v>2</v>
      </c>
      <c r="BX87" s="17">
        <f t="shared" si="0"/>
        <v>4</v>
      </c>
      <c r="BY87" s="169">
        <f t="shared" si="14"/>
        <v>2</v>
      </c>
      <c r="BZ87" s="30">
        <v>3</v>
      </c>
      <c r="CA87" s="30">
        <v>3</v>
      </c>
      <c r="CB87" s="17">
        <f t="shared" si="15"/>
        <v>6</v>
      </c>
      <c r="CC87" s="144">
        <f t="shared" si="16"/>
        <v>3</v>
      </c>
      <c r="CD87" s="30">
        <v>3</v>
      </c>
      <c r="CE87" s="30">
        <v>2</v>
      </c>
      <c r="CF87" s="17">
        <f t="shared" si="17"/>
        <v>5</v>
      </c>
      <c r="CG87" s="144">
        <f t="shared" si="48"/>
        <v>2.5</v>
      </c>
      <c r="CH87" s="30">
        <v>2</v>
      </c>
      <c r="CI87" s="30">
        <v>2</v>
      </c>
      <c r="CJ87" s="17">
        <f t="shared" si="19"/>
        <v>4</v>
      </c>
      <c r="CK87" s="144">
        <f t="shared" si="20"/>
        <v>2</v>
      </c>
      <c r="CL87" s="30">
        <v>2</v>
      </c>
      <c r="CM87" s="30">
        <v>2</v>
      </c>
      <c r="CN87" s="17">
        <f t="shared" si="21"/>
        <v>4</v>
      </c>
      <c r="CO87" s="153">
        <f t="shared" si="22"/>
        <v>2</v>
      </c>
      <c r="CP87" s="30">
        <v>2</v>
      </c>
      <c r="CQ87" s="30">
        <v>2</v>
      </c>
      <c r="CR87" s="30">
        <v>2</v>
      </c>
      <c r="CS87" s="17">
        <f t="shared" si="23"/>
        <v>6</v>
      </c>
      <c r="CT87" s="144">
        <f t="shared" si="24"/>
        <v>2</v>
      </c>
      <c r="CU87" s="30">
        <v>3</v>
      </c>
      <c r="CV87" s="30">
        <v>3</v>
      </c>
      <c r="CW87" s="30">
        <v>3</v>
      </c>
      <c r="CX87" s="30">
        <v>3</v>
      </c>
      <c r="CY87" s="30">
        <v>3</v>
      </c>
      <c r="CZ87" s="30">
        <v>3</v>
      </c>
      <c r="DA87" s="30">
        <v>3</v>
      </c>
      <c r="DB87" s="30">
        <v>3</v>
      </c>
      <c r="DC87" s="17">
        <f t="shared" si="25"/>
        <v>24</v>
      </c>
      <c r="DD87" s="144">
        <f t="shared" si="47"/>
        <v>3</v>
      </c>
      <c r="DE87" s="30">
        <v>2</v>
      </c>
      <c r="DF87" s="30">
        <v>2</v>
      </c>
      <c r="DG87" s="30">
        <v>2</v>
      </c>
      <c r="DH87" s="30">
        <v>2</v>
      </c>
      <c r="DI87" s="30">
        <v>3</v>
      </c>
      <c r="DJ87" s="30">
        <v>3</v>
      </c>
      <c r="DK87" s="30">
        <v>3</v>
      </c>
      <c r="DL87" s="30">
        <v>3</v>
      </c>
      <c r="DM87" s="17">
        <f t="shared" si="26"/>
        <v>20</v>
      </c>
      <c r="DN87" s="144">
        <f t="shared" si="27"/>
        <v>2.5</v>
      </c>
      <c r="DO87" s="30">
        <v>3</v>
      </c>
      <c r="DP87" s="30">
        <v>3</v>
      </c>
      <c r="DQ87" s="30">
        <v>3</v>
      </c>
      <c r="DR87" s="30">
        <v>3</v>
      </c>
      <c r="DS87" s="30">
        <v>3</v>
      </c>
      <c r="DT87" s="30">
        <v>3</v>
      </c>
      <c r="DU87" s="17">
        <f t="shared" si="28"/>
        <v>18</v>
      </c>
      <c r="DV87" s="144">
        <f t="shared" si="29"/>
        <v>3</v>
      </c>
      <c r="DW87" s="30">
        <v>2</v>
      </c>
      <c r="DX87" s="30">
        <v>3</v>
      </c>
      <c r="DY87" s="30">
        <v>3</v>
      </c>
      <c r="DZ87" s="30">
        <v>3</v>
      </c>
      <c r="EA87" s="30">
        <v>3</v>
      </c>
      <c r="EB87" s="30">
        <v>3</v>
      </c>
      <c r="EC87" s="17">
        <f>SUM(DW87:EB87)</f>
        <v>17</v>
      </c>
      <c r="ED87" s="144">
        <f t="shared" si="31"/>
        <v>2.8333333333333335</v>
      </c>
      <c r="EE87" s="30">
        <v>2</v>
      </c>
      <c r="EF87" s="30">
        <v>2</v>
      </c>
      <c r="EG87" s="30">
        <v>2</v>
      </c>
      <c r="EH87" s="30">
        <v>3</v>
      </c>
      <c r="EI87" s="30">
        <v>3</v>
      </c>
      <c r="EJ87" s="30">
        <v>3</v>
      </c>
      <c r="EK87" s="15">
        <f t="shared" si="45"/>
        <v>15</v>
      </c>
      <c r="EL87" s="148">
        <f t="shared" si="32"/>
        <v>2.5</v>
      </c>
      <c r="EM87" s="30">
        <v>2</v>
      </c>
      <c r="EN87" s="30">
        <v>3</v>
      </c>
      <c r="EO87" s="30">
        <v>3</v>
      </c>
      <c r="EP87" s="30">
        <v>3</v>
      </c>
      <c r="EQ87" s="30">
        <v>3</v>
      </c>
      <c r="ER87" s="17">
        <f t="shared" si="33"/>
        <v>14</v>
      </c>
      <c r="ES87" s="144">
        <f t="shared" si="34"/>
        <v>2.8</v>
      </c>
      <c r="ET87" s="30">
        <v>3</v>
      </c>
      <c r="EU87" s="30">
        <v>3</v>
      </c>
      <c r="EV87" s="30">
        <v>3</v>
      </c>
      <c r="EW87" s="30">
        <v>3</v>
      </c>
      <c r="EX87" s="30">
        <v>3</v>
      </c>
      <c r="EY87" s="17">
        <f t="shared" si="35"/>
        <v>15</v>
      </c>
      <c r="EZ87" s="144">
        <f t="shared" si="36"/>
        <v>3</v>
      </c>
      <c r="FA87" s="30">
        <v>3</v>
      </c>
      <c r="FB87" s="30">
        <v>3</v>
      </c>
      <c r="FC87" s="30">
        <v>3</v>
      </c>
      <c r="FD87" s="30">
        <v>2</v>
      </c>
      <c r="FE87" s="30">
        <v>2</v>
      </c>
      <c r="FF87" s="30">
        <v>3</v>
      </c>
      <c r="FG87" s="17">
        <f t="shared" si="37"/>
        <v>16</v>
      </c>
      <c r="FH87" s="153">
        <f t="shared" si="38"/>
        <v>2.6666666666666665</v>
      </c>
      <c r="FI87" s="30">
        <v>3</v>
      </c>
      <c r="FJ87" s="30">
        <v>3</v>
      </c>
      <c r="FK87" s="30">
        <v>3</v>
      </c>
      <c r="FL87" s="30">
        <v>3</v>
      </c>
      <c r="FM87" s="30">
        <v>3</v>
      </c>
      <c r="FN87" s="17">
        <f t="shared" si="39"/>
        <v>15</v>
      </c>
      <c r="FO87" s="144">
        <f t="shared" si="40"/>
        <v>3</v>
      </c>
      <c r="FP87" s="30">
        <v>2</v>
      </c>
      <c r="FQ87" s="30">
        <v>2</v>
      </c>
      <c r="FR87" s="30">
        <v>2</v>
      </c>
      <c r="FS87" s="30">
        <v>2</v>
      </c>
      <c r="FT87" s="30">
        <v>2</v>
      </c>
      <c r="FU87" s="30">
        <v>2</v>
      </c>
      <c r="FV87" s="17">
        <f t="shared" si="41"/>
        <v>12</v>
      </c>
      <c r="FW87" s="144">
        <f t="shared" si="42"/>
        <v>2</v>
      </c>
      <c r="FX87" s="30">
        <v>3</v>
      </c>
      <c r="FY87" s="30">
        <v>3</v>
      </c>
      <c r="FZ87" s="30">
        <v>3</v>
      </c>
      <c r="GA87" s="30">
        <v>3</v>
      </c>
      <c r="GB87" s="30">
        <v>3</v>
      </c>
      <c r="GC87" s="30">
        <v>3</v>
      </c>
      <c r="GD87" s="17">
        <f t="shared" si="43"/>
        <v>18</v>
      </c>
      <c r="GE87" s="144">
        <f t="shared" si="44"/>
        <v>3</v>
      </c>
      <c r="GF87" s="30" t="s">
        <v>999</v>
      </c>
      <c r="GG87" s="30" t="s">
        <v>411</v>
      </c>
      <c r="GH87" s="30" t="s">
        <v>1000</v>
      </c>
      <c r="GI87" s="30" t="s">
        <v>1001</v>
      </c>
      <c r="GJ87" s="30" t="s">
        <v>1002</v>
      </c>
      <c r="GK87" s="30" t="s">
        <v>1003</v>
      </c>
      <c r="GL87" s="30" t="s">
        <v>739</v>
      </c>
      <c r="GM87" s="30" t="s">
        <v>411</v>
      </c>
    </row>
    <row r="88" spans="1:195" s="2" customFormat="1" ht="22.5" customHeight="1" x14ac:dyDescent="0.35">
      <c r="A88" s="29">
        <v>86</v>
      </c>
      <c r="B88" s="30" t="s">
        <v>1004</v>
      </c>
      <c r="C88" s="31" t="s">
        <v>966</v>
      </c>
      <c r="D88" s="30" t="s">
        <v>846</v>
      </c>
      <c r="E88" s="30" t="s">
        <v>967</v>
      </c>
      <c r="F88" s="30">
        <v>55</v>
      </c>
      <c r="G88" s="30">
        <v>3</v>
      </c>
      <c r="H88" s="30" t="s">
        <v>157</v>
      </c>
      <c r="I88" s="30" t="s">
        <v>172</v>
      </c>
      <c r="J88" s="117">
        <v>10000000</v>
      </c>
      <c r="K88" s="40">
        <v>4000000</v>
      </c>
      <c r="L88" s="30" t="s">
        <v>422</v>
      </c>
      <c r="M88" s="30" t="s">
        <v>848</v>
      </c>
      <c r="N88" s="30">
        <v>875</v>
      </c>
      <c r="O88" s="30" t="s">
        <v>234</v>
      </c>
      <c r="P88" s="30">
        <v>20</v>
      </c>
      <c r="Q88" s="30" t="s">
        <v>389</v>
      </c>
      <c r="R88" s="30">
        <v>3</v>
      </c>
      <c r="S88" s="30">
        <v>3</v>
      </c>
      <c r="T88" s="30">
        <v>3</v>
      </c>
      <c r="U88" s="30">
        <v>3</v>
      </c>
      <c r="V88" s="30">
        <v>4</v>
      </c>
      <c r="W88" s="30">
        <v>3</v>
      </c>
      <c r="X88" s="30">
        <v>3</v>
      </c>
      <c r="Y88" s="30">
        <v>3</v>
      </c>
      <c r="Z88" s="30">
        <v>3</v>
      </c>
      <c r="AA88" s="30">
        <v>3</v>
      </c>
      <c r="AB88" s="17">
        <f t="shared" si="2"/>
        <v>31</v>
      </c>
      <c r="AC88" s="154">
        <f t="shared" si="3"/>
        <v>3.1</v>
      </c>
      <c r="AD88" s="30">
        <v>3</v>
      </c>
      <c r="AE88" s="30">
        <v>4</v>
      </c>
      <c r="AF88" s="30">
        <v>3</v>
      </c>
      <c r="AG88" s="30">
        <v>3</v>
      </c>
      <c r="AH88" s="30">
        <v>4</v>
      </c>
      <c r="AI88" s="30">
        <v>3</v>
      </c>
      <c r="AJ88" s="30">
        <v>3</v>
      </c>
      <c r="AK88" s="30">
        <v>3</v>
      </c>
      <c r="AL88" s="30">
        <v>3</v>
      </c>
      <c r="AM88" s="15">
        <f t="shared" si="4"/>
        <v>29</v>
      </c>
      <c r="AN88" s="170">
        <f t="shared" si="5"/>
        <v>3.2222222222222223</v>
      </c>
      <c r="AO88" s="30">
        <v>3</v>
      </c>
      <c r="AP88" s="30">
        <v>4</v>
      </c>
      <c r="AQ88" s="30">
        <v>3</v>
      </c>
      <c r="AR88" s="30">
        <v>3</v>
      </c>
      <c r="AS88" s="30">
        <v>3</v>
      </c>
      <c r="AT88" s="30">
        <v>3</v>
      </c>
      <c r="AU88" s="30">
        <v>3</v>
      </c>
      <c r="AV88" s="30">
        <v>3</v>
      </c>
      <c r="AW88" s="30">
        <v>3</v>
      </c>
      <c r="AX88" s="30">
        <v>3</v>
      </c>
      <c r="AY88" s="17">
        <f t="shared" si="6"/>
        <v>31</v>
      </c>
      <c r="AZ88" s="144">
        <f t="shared" si="7"/>
        <v>3.1</v>
      </c>
      <c r="BA88" s="30">
        <v>4</v>
      </c>
      <c r="BB88" s="30">
        <v>3</v>
      </c>
      <c r="BC88" s="30">
        <v>3</v>
      </c>
      <c r="BD88" s="30">
        <v>4</v>
      </c>
      <c r="BE88" s="30">
        <v>3</v>
      </c>
      <c r="BF88" s="30">
        <v>3</v>
      </c>
      <c r="BG88" s="30">
        <v>3</v>
      </c>
      <c r="BH88" s="30">
        <v>3</v>
      </c>
      <c r="BI88" s="30">
        <v>4</v>
      </c>
      <c r="BJ88" s="17">
        <f t="shared" si="8"/>
        <v>30</v>
      </c>
      <c r="BK88" s="144">
        <f t="shared" si="9"/>
        <v>3.3333333333333335</v>
      </c>
      <c r="BL88" s="30">
        <v>4</v>
      </c>
      <c r="BM88" s="30">
        <v>3</v>
      </c>
      <c r="BN88" s="30">
        <v>3</v>
      </c>
      <c r="BO88" s="17">
        <f t="shared" si="10"/>
        <v>10</v>
      </c>
      <c r="BP88" s="153">
        <f t="shared" si="11"/>
        <v>3.3333333333333335</v>
      </c>
      <c r="BQ88" s="30">
        <v>3</v>
      </c>
      <c r="BR88" s="30">
        <v>3</v>
      </c>
      <c r="BS88" s="30">
        <v>3</v>
      </c>
      <c r="BT88" s="116">
        <f>SUM(BQ88:BS88)</f>
        <v>9</v>
      </c>
      <c r="BU88" s="144">
        <f t="shared" si="13"/>
        <v>3</v>
      </c>
      <c r="BV88" s="30">
        <v>3</v>
      </c>
      <c r="BW88" s="30">
        <v>3</v>
      </c>
      <c r="BX88" s="17">
        <f t="shared" si="0"/>
        <v>6</v>
      </c>
      <c r="BY88" s="169">
        <f t="shared" si="14"/>
        <v>3</v>
      </c>
      <c r="BZ88" s="30">
        <v>4</v>
      </c>
      <c r="CA88" s="30">
        <v>4</v>
      </c>
      <c r="CB88" s="17">
        <f t="shared" si="15"/>
        <v>8</v>
      </c>
      <c r="CC88" s="144">
        <f t="shared" si="16"/>
        <v>4</v>
      </c>
      <c r="CD88" s="30">
        <v>3</v>
      </c>
      <c r="CE88" s="30">
        <v>3</v>
      </c>
      <c r="CF88" s="17">
        <f t="shared" si="17"/>
        <v>6</v>
      </c>
      <c r="CG88" s="144">
        <f t="shared" si="48"/>
        <v>3</v>
      </c>
      <c r="CH88" s="30">
        <v>4</v>
      </c>
      <c r="CI88" s="30">
        <v>3</v>
      </c>
      <c r="CJ88" s="17">
        <f t="shared" si="19"/>
        <v>7</v>
      </c>
      <c r="CK88" s="144">
        <f t="shared" si="20"/>
        <v>3.5</v>
      </c>
      <c r="CL88" s="30">
        <v>3</v>
      </c>
      <c r="CM88" s="30">
        <v>3</v>
      </c>
      <c r="CN88" s="17">
        <f t="shared" si="21"/>
        <v>6</v>
      </c>
      <c r="CO88" s="153">
        <f t="shared" si="22"/>
        <v>3</v>
      </c>
      <c r="CP88" s="30">
        <v>4</v>
      </c>
      <c r="CQ88" s="30">
        <v>3</v>
      </c>
      <c r="CR88" s="30">
        <v>3</v>
      </c>
      <c r="CS88" s="17">
        <f t="shared" si="23"/>
        <v>10</v>
      </c>
      <c r="CT88" s="144">
        <f t="shared" si="24"/>
        <v>3.3333333333333335</v>
      </c>
      <c r="CU88" s="30">
        <v>3</v>
      </c>
      <c r="CV88" s="30">
        <v>3</v>
      </c>
      <c r="CW88" s="30">
        <v>3</v>
      </c>
      <c r="CX88" s="30">
        <v>3</v>
      </c>
      <c r="CY88" s="30">
        <v>4</v>
      </c>
      <c r="CZ88" s="30">
        <v>3</v>
      </c>
      <c r="DA88" s="30">
        <v>3</v>
      </c>
      <c r="DB88" s="30">
        <v>3</v>
      </c>
      <c r="DC88" s="17">
        <f t="shared" si="25"/>
        <v>25</v>
      </c>
      <c r="DD88" s="144">
        <f t="shared" si="47"/>
        <v>3.125</v>
      </c>
      <c r="DE88" s="30">
        <v>3</v>
      </c>
      <c r="DF88" s="30">
        <v>3</v>
      </c>
      <c r="DG88" s="30">
        <v>3</v>
      </c>
      <c r="DH88" s="30">
        <v>2</v>
      </c>
      <c r="DI88" s="30">
        <v>3</v>
      </c>
      <c r="DJ88" s="30">
        <v>3</v>
      </c>
      <c r="DK88" s="30">
        <v>4</v>
      </c>
      <c r="DL88" s="30">
        <v>3</v>
      </c>
      <c r="DM88" s="17">
        <f t="shared" si="26"/>
        <v>24</v>
      </c>
      <c r="DN88" s="144">
        <f t="shared" si="27"/>
        <v>3</v>
      </c>
      <c r="DO88" s="30">
        <v>3</v>
      </c>
      <c r="DP88" s="30">
        <v>3</v>
      </c>
      <c r="DQ88" s="30">
        <v>3</v>
      </c>
      <c r="DR88" s="30">
        <v>3</v>
      </c>
      <c r="DS88" s="30">
        <v>3</v>
      </c>
      <c r="DT88" s="30">
        <v>3</v>
      </c>
      <c r="DU88" s="17">
        <f t="shared" si="28"/>
        <v>18</v>
      </c>
      <c r="DV88" s="144">
        <f t="shared" si="29"/>
        <v>3</v>
      </c>
      <c r="DW88" s="30">
        <v>3</v>
      </c>
      <c r="DX88" s="30">
        <v>4</v>
      </c>
      <c r="DY88" s="30">
        <v>3</v>
      </c>
      <c r="DZ88" s="30">
        <v>3</v>
      </c>
      <c r="EA88" s="30">
        <v>3</v>
      </c>
      <c r="EB88" s="30">
        <v>3</v>
      </c>
      <c r="EC88" s="17">
        <f t="shared" si="30"/>
        <v>19</v>
      </c>
      <c r="ED88" s="144">
        <f t="shared" si="31"/>
        <v>3.1666666666666665</v>
      </c>
      <c r="EE88" s="30">
        <v>4</v>
      </c>
      <c r="EF88" s="30">
        <v>3</v>
      </c>
      <c r="EG88" s="30">
        <v>3</v>
      </c>
      <c r="EH88" s="30">
        <v>3</v>
      </c>
      <c r="EI88" s="30">
        <v>3</v>
      </c>
      <c r="EJ88" s="30">
        <v>3</v>
      </c>
      <c r="EK88" s="15">
        <f t="shared" si="45"/>
        <v>19</v>
      </c>
      <c r="EL88" s="148">
        <f t="shared" si="32"/>
        <v>3.1666666666666665</v>
      </c>
      <c r="EM88" s="30">
        <v>3</v>
      </c>
      <c r="EN88" s="30">
        <v>3</v>
      </c>
      <c r="EO88" s="30">
        <v>4</v>
      </c>
      <c r="EP88" s="30">
        <v>3</v>
      </c>
      <c r="EQ88" s="30">
        <v>3</v>
      </c>
      <c r="ER88" s="17">
        <f t="shared" si="33"/>
        <v>16</v>
      </c>
      <c r="ES88" s="144">
        <f t="shared" si="34"/>
        <v>3.2</v>
      </c>
      <c r="ET88" s="30">
        <v>2</v>
      </c>
      <c r="EU88" s="30">
        <v>3</v>
      </c>
      <c r="EV88" s="30">
        <v>3</v>
      </c>
      <c r="EW88" s="30">
        <v>3</v>
      </c>
      <c r="EX88" s="30">
        <v>3</v>
      </c>
      <c r="EY88" s="17">
        <f t="shared" si="35"/>
        <v>14</v>
      </c>
      <c r="EZ88" s="144">
        <f t="shared" si="36"/>
        <v>2.8</v>
      </c>
      <c r="FA88" s="30">
        <v>3</v>
      </c>
      <c r="FB88" s="30">
        <v>3</v>
      </c>
      <c r="FC88" s="30">
        <v>3</v>
      </c>
      <c r="FD88" s="30">
        <v>3</v>
      </c>
      <c r="FE88" s="30">
        <v>3</v>
      </c>
      <c r="FF88" s="30">
        <v>3</v>
      </c>
      <c r="FG88" s="17">
        <f t="shared" si="37"/>
        <v>18</v>
      </c>
      <c r="FH88" s="153">
        <f>FG88/6</f>
        <v>3</v>
      </c>
      <c r="FI88" s="30">
        <v>4</v>
      </c>
      <c r="FJ88" s="30">
        <v>3</v>
      </c>
      <c r="FK88" s="30">
        <v>3</v>
      </c>
      <c r="FL88" s="30">
        <v>3</v>
      </c>
      <c r="FM88" s="30">
        <v>3</v>
      </c>
      <c r="FN88" s="17">
        <f t="shared" si="39"/>
        <v>16</v>
      </c>
      <c r="FO88" s="144">
        <f t="shared" si="40"/>
        <v>3.2</v>
      </c>
      <c r="FP88" s="30">
        <v>2</v>
      </c>
      <c r="FQ88" s="30">
        <v>3</v>
      </c>
      <c r="FR88" s="30">
        <v>3</v>
      </c>
      <c r="FS88" s="30">
        <v>3</v>
      </c>
      <c r="FT88" s="30">
        <v>3</v>
      </c>
      <c r="FU88" s="30">
        <v>3</v>
      </c>
      <c r="FV88" s="17">
        <f>SUM(FP88:FU88)</f>
        <v>17</v>
      </c>
      <c r="FW88" s="144">
        <f t="shared" si="42"/>
        <v>2.8333333333333335</v>
      </c>
      <c r="FX88" s="30">
        <v>4</v>
      </c>
      <c r="FY88" s="30">
        <v>3</v>
      </c>
      <c r="FZ88" s="30">
        <v>3</v>
      </c>
      <c r="GA88" s="30">
        <v>3</v>
      </c>
      <c r="GB88" s="30">
        <v>2</v>
      </c>
      <c r="GC88" s="30">
        <v>3</v>
      </c>
      <c r="GD88" s="17">
        <f t="shared" si="43"/>
        <v>18</v>
      </c>
      <c r="GE88" s="144">
        <f t="shared" si="44"/>
        <v>3</v>
      </c>
      <c r="GF88" s="30" t="s">
        <v>1006</v>
      </c>
      <c r="GG88" s="30" t="s">
        <v>1007</v>
      </c>
      <c r="GH88" s="30" t="s">
        <v>1008</v>
      </c>
      <c r="GI88" s="30" t="s">
        <v>1009</v>
      </c>
      <c r="GJ88" s="30" t="s">
        <v>1010</v>
      </c>
      <c r="GK88" s="30" t="s">
        <v>1011</v>
      </c>
      <c r="GL88" s="30" t="s">
        <v>739</v>
      </c>
      <c r="GM88" s="30" t="s">
        <v>411</v>
      </c>
    </row>
    <row r="89" spans="1:195" s="2" customFormat="1" ht="22.5" customHeight="1" x14ac:dyDescent="0.35">
      <c r="A89" s="29">
        <v>87</v>
      </c>
      <c r="B89" s="30" t="s">
        <v>1012</v>
      </c>
      <c r="C89" s="31" t="s">
        <v>945</v>
      </c>
      <c r="D89" s="30" t="s">
        <v>846</v>
      </c>
      <c r="E89" s="30" t="s">
        <v>967</v>
      </c>
      <c r="F89" s="30">
        <v>45</v>
      </c>
      <c r="G89" s="30">
        <v>4</v>
      </c>
      <c r="H89" s="30" t="s">
        <v>344</v>
      </c>
      <c r="I89" s="30" t="s">
        <v>158</v>
      </c>
      <c r="J89" s="117">
        <v>4000000</v>
      </c>
      <c r="K89" s="40">
        <v>3000000</v>
      </c>
      <c r="L89" s="30" t="s">
        <v>173</v>
      </c>
      <c r="M89" s="30" t="s">
        <v>848</v>
      </c>
      <c r="N89" s="30">
        <v>950</v>
      </c>
      <c r="O89" s="30" t="s">
        <v>241</v>
      </c>
      <c r="P89" s="30">
        <v>20</v>
      </c>
      <c r="Q89" s="30" t="s">
        <v>389</v>
      </c>
      <c r="R89" s="30">
        <v>3</v>
      </c>
      <c r="S89" s="30">
        <v>3</v>
      </c>
      <c r="T89" s="30">
        <v>3</v>
      </c>
      <c r="U89" s="30">
        <v>4</v>
      </c>
      <c r="V89" s="30">
        <v>3</v>
      </c>
      <c r="W89" s="30">
        <v>3</v>
      </c>
      <c r="X89" s="30">
        <v>3</v>
      </c>
      <c r="Y89" s="30">
        <v>4</v>
      </c>
      <c r="Z89" s="30">
        <v>4</v>
      </c>
      <c r="AA89" s="30">
        <v>3</v>
      </c>
      <c r="AB89" s="17">
        <f t="shared" si="2"/>
        <v>33</v>
      </c>
      <c r="AC89" s="154">
        <f t="shared" si="3"/>
        <v>3.3</v>
      </c>
      <c r="AD89" s="30">
        <v>3</v>
      </c>
      <c r="AE89" s="30">
        <v>3</v>
      </c>
      <c r="AF89" s="30">
        <v>3</v>
      </c>
      <c r="AG89" s="30">
        <v>3</v>
      </c>
      <c r="AH89" s="30">
        <v>3</v>
      </c>
      <c r="AI89" s="30">
        <v>4</v>
      </c>
      <c r="AJ89" s="30">
        <v>3</v>
      </c>
      <c r="AK89" s="30">
        <v>4</v>
      </c>
      <c r="AL89" s="30">
        <v>4</v>
      </c>
      <c r="AM89" s="15">
        <f t="shared" si="4"/>
        <v>30</v>
      </c>
      <c r="AN89" s="170">
        <f t="shared" si="5"/>
        <v>3.3333333333333335</v>
      </c>
      <c r="AO89" s="30">
        <v>3</v>
      </c>
      <c r="AP89" s="30">
        <v>3</v>
      </c>
      <c r="AQ89" s="30">
        <v>3</v>
      </c>
      <c r="AR89" s="30">
        <v>3</v>
      </c>
      <c r="AS89" s="30">
        <v>3</v>
      </c>
      <c r="AT89" s="30">
        <v>3</v>
      </c>
      <c r="AU89" s="30">
        <v>3</v>
      </c>
      <c r="AV89" s="30">
        <v>3</v>
      </c>
      <c r="AW89" s="30">
        <v>3</v>
      </c>
      <c r="AX89" s="30">
        <v>3</v>
      </c>
      <c r="AY89" s="17">
        <f t="shared" si="6"/>
        <v>30</v>
      </c>
      <c r="AZ89" s="144">
        <f t="shared" si="7"/>
        <v>3</v>
      </c>
      <c r="BA89" s="30">
        <v>3</v>
      </c>
      <c r="BB89" s="30">
        <v>3</v>
      </c>
      <c r="BC89" s="30">
        <v>3</v>
      </c>
      <c r="BD89" s="30">
        <v>3</v>
      </c>
      <c r="BE89" s="30">
        <v>3</v>
      </c>
      <c r="BF89" s="30">
        <v>4</v>
      </c>
      <c r="BG89" s="30">
        <v>3</v>
      </c>
      <c r="BH89" s="30">
        <v>3</v>
      </c>
      <c r="BI89" s="30">
        <v>4</v>
      </c>
      <c r="BJ89" s="17">
        <f t="shared" si="8"/>
        <v>29</v>
      </c>
      <c r="BK89" s="144">
        <f t="shared" si="9"/>
        <v>3.2222222222222223</v>
      </c>
      <c r="BL89" s="30">
        <v>3</v>
      </c>
      <c r="BM89" s="30">
        <v>3</v>
      </c>
      <c r="BN89" s="30">
        <v>3</v>
      </c>
      <c r="BO89" s="17">
        <f t="shared" si="10"/>
        <v>9</v>
      </c>
      <c r="BP89" s="153">
        <f t="shared" si="11"/>
        <v>3</v>
      </c>
      <c r="BQ89" s="30">
        <v>4</v>
      </c>
      <c r="BR89" s="30">
        <v>4</v>
      </c>
      <c r="BS89" s="30">
        <v>4</v>
      </c>
      <c r="BT89" s="116">
        <f t="shared" ref="BT89:BT152" si="49">SUM(BQ89:BS89)</f>
        <v>12</v>
      </c>
      <c r="BU89" s="144">
        <f t="shared" si="13"/>
        <v>4</v>
      </c>
      <c r="BV89" s="30">
        <v>3</v>
      </c>
      <c r="BW89" s="30">
        <v>3</v>
      </c>
      <c r="BX89" s="17">
        <f t="shared" si="0"/>
        <v>6</v>
      </c>
      <c r="BY89" s="169">
        <f t="shared" si="14"/>
        <v>3</v>
      </c>
      <c r="BZ89" s="30">
        <v>3</v>
      </c>
      <c r="CA89" s="30">
        <v>3</v>
      </c>
      <c r="CB89" s="17">
        <f t="shared" si="15"/>
        <v>6</v>
      </c>
      <c r="CC89" s="144">
        <f>CB89/2</f>
        <v>3</v>
      </c>
      <c r="CD89" s="30">
        <v>3</v>
      </c>
      <c r="CE89" s="30">
        <v>3</v>
      </c>
      <c r="CF89" s="17">
        <f t="shared" si="17"/>
        <v>6</v>
      </c>
      <c r="CG89" s="144">
        <f t="shared" si="48"/>
        <v>3</v>
      </c>
      <c r="CH89" s="30">
        <v>3</v>
      </c>
      <c r="CI89" s="30">
        <v>2</v>
      </c>
      <c r="CJ89" s="17">
        <f t="shared" si="19"/>
        <v>5</v>
      </c>
      <c r="CK89" s="144">
        <f t="shared" si="20"/>
        <v>2.5</v>
      </c>
      <c r="CL89" s="30">
        <v>3</v>
      </c>
      <c r="CM89" s="30">
        <v>3</v>
      </c>
      <c r="CN89" s="17">
        <f t="shared" si="21"/>
        <v>6</v>
      </c>
      <c r="CO89" s="153">
        <f t="shared" si="22"/>
        <v>3</v>
      </c>
      <c r="CP89" s="30">
        <v>3</v>
      </c>
      <c r="CQ89" s="30">
        <v>3</v>
      </c>
      <c r="CR89" s="30">
        <v>3</v>
      </c>
      <c r="CS89" s="17">
        <f t="shared" si="23"/>
        <v>9</v>
      </c>
      <c r="CT89" s="144">
        <f t="shared" si="24"/>
        <v>3</v>
      </c>
      <c r="CU89" s="30">
        <v>3</v>
      </c>
      <c r="CV89" s="30">
        <v>3</v>
      </c>
      <c r="CW89" s="30">
        <v>3</v>
      </c>
      <c r="CX89" s="30" t="s">
        <v>2311</v>
      </c>
      <c r="CY89" s="30">
        <v>4</v>
      </c>
      <c r="CZ89" s="30">
        <v>3</v>
      </c>
      <c r="DA89" s="30">
        <v>4</v>
      </c>
      <c r="DB89" s="30">
        <v>4</v>
      </c>
      <c r="DC89" s="17">
        <f t="shared" si="25"/>
        <v>24</v>
      </c>
      <c r="DD89" s="144">
        <f t="shared" si="47"/>
        <v>3</v>
      </c>
      <c r="DE89" s="30">
        <v>3</v>
      </c>
      <c r="DF89" s="30">
        <v>3</v>
      </c>
      <c r="DG89" s="30">
        <v>3</v>
      </c>
      <c r="DH89" s="30">
        <v>3</v>
      </c>
      <c r="DI89" s="30">
        <v>4</v>
      </c>
      <c r="DJ89" s="30">
        <v>4</v>
      </c>
      <c r="DK89" s="30">
        <v>3</v>
      </c>
      <c r="DL89" s="30">
        <v>4</v>
      </c>
      <c r="DM89" s="17">
        <f t="shared" si="26"/>
        <v>27</v>
      </c>
      <c r="DN89" s="144">
        <f t="shared" si="27"/>
        <v>3.375</v>
      </c>
      <c r="DO89" s="30">
        <v>3</v>
      </c>
      <c r="DP89" s="30">
        <v>3</v>
      </c>
      <c r="DQ89" s="30">
        <v>2</v>
      </c>
      <c r="DR89" s="30">
        <v>3</v>
      </c>
      <c r="DS89" s="30">
        <v>3</v>
      </c>
      <c r="DT89" s="30">
        <v>3</v>
      </c>
      <c r="DU89" s="17">
        <f t="shared" si="28"/>
        <v>17</v>
      </c>
      <c r="DV89" s="144">
        <f t="shared" si="29"/>
        <v>2.8333333333333335</v>
      </c>
      <c r="DW89" s="30">
        <v>3</v>
      </c>
      <c r="DX89" s="30">
        <v>3</v>
      </c>
      <c r="DY89" s="30">
        <v>3</v>
      </c>
      <c r="DZ89" s="30">
        <v>3</v>
      </c>
      <c r="EA89" s="30">
        <v>3</v>
      </c>
      <c r="EB89" s="30">
        <v>3</v>
      </c>
      <c r="EC89" s="17">
        <f t="shared" si="30"/>
        <v>18</v>
      </c>
      <c r="ED89" s="144">
        <f t="shared" si="31"/>
        <v>3</v>
      </c>
      <c r="EE89" s="30">
        <v>3</v>
      </c>
      <c r="EF89" s="30">
        <v>3</v>
      </c>
      <c r="EG89" s="30">
        <v>3</v>
      </c>
      <c r="EH89" s="30">
        <v>4</v>
      </c>
      <c r="EI89" s="30">
        <v>3</v>
      </c>
      <c r="EJ89" s="30">
        <v>3</v>
      </c>
      <c r="EK89" s="15">
        <f t="shared" si="45"/>
        <v>19</v>
      </c>
      <c r="EL89" s="148">
        <f t="shared" si="32"/>
        <v>3.1666666666666665</v>
      </c>
      <c r="EM89" s="30">
        <v>3</v>
      </c>
      <c r="EN89" s="30">
        <v>3</v>
      </c>
      <c r="EO89" s="30">
        <v>3</v>
      </c>
      <c r="EP89" s="30">
        <v>3</v>
      </c>
      <c r="EQ89" s="30">
        <v>3</v>
      </c>
      <c r="ER89" s="17">
        <f t="shared" si="33"/>
        <v>15</v>
      </c>
      <c r="ES89" s="144">
        <f t="shared" si="34"/>
        <v>3</v>
      </c>
      <c r="ET89" s="30">
        <v>3</v>
      </c>
      <c r="EU89" s="30">
        <v>4</v>
      </c>
      <c r="EV89" s="30">
        <v>3</v>
      </c>
      <c r="EW89" s="30">
        <v>3</v>
      </c>
      <c r="EX89" s="30">
        <v>2</v>
      </c>
      <c r="EY89" s="17">
        <f t="shared" si="35"/>
        <v>15</v>
      </c>
      <c r="EZ89" s="144">
        <f t="shared" si="36"/>
        <v>3</v>
      </c>
      <c r="FA89" s="30">
        <v>3</v>
      </c>
      <c r="FB89" s="30">
        <v>3</v>
      </c>
      <c r="FC89" s="30">
        <v>3</v>
      </c>
      <c r="FD89" s="30">
        <v>2</v>
      </c>
      <c r="FE89" s="30">
        <v>3</v>
      </c>
      <c r="FF89" s="30">
        <v>3</v>
      </c>
      <c r="FG89" s="17">
        <f t="shared" si="37"/>
        <v>17</v>
      </c>
      <c r="FH89" s="153">
        <f t="shared" si="38"/>
        <v>2.8333333333333335</v>
      </c>
      <c r="FI89" s="30">
        <v>3</v>
      </c>
      <c r="FJ89" s="30">
        <v>3</v>
      </c>
      <c r="FK89" s="30">
        <v>3</v>
      </c>
      <c r="FL89" s="30">
        <v>3</v>
      </c>
      <c r="FM89" s="30">
        <v>3</v>
      </c>
      <c r="FN89" s="17">
        <f t="shared" si="39"/>
        <v>15</v>
      </c>
      <c r="FO89" s="144">
        <f t="shared" si="40"/>
        <v>3</v>
      </c>
      <c r="FP89" s="30">
        <v>3</v>
      </c>
      <c r="FQ89" s="30">
        <v>3</v>
      </c>
      <c r="FR89" s="30">
        <v>3</v>
      </c>
      <c r="FS89" s="30">
        <v>3</v>
      </c>
      <c r="FT89" s="30">
        <v>3</v>
      </c>
      <c r="FU89" s="30">
        <v>4</v>
      </c>
      <c r="FV89" s="17">
        <f t="shared" si="41"/>
        <v>19</v>
      </c>
      <c r="FW89" s="144">
        <f t="shared" si="42"/>
        <v>3.1666666666666665</v>
      </c>
      <c r="FX89" s="30">
        <v>3</v>
      </c>
      <c r="FY89" s="30">
        <v>3</v>
      </c>
      <c r="FZ89" s="30">
        <v>3</v>
      </c>
      <c r="GA89" s="30">
        <v>4</v>
      </c>
      <c r="GB89" s="30">
        <v>3</v>
      </c>
      <c r="GC89" s="30">
        <v>3</v>
      </c>
      <c r="GD89" s="17">
        <f t="shared" si="43"/>
        <v>19</v>
      </c>
      <c r="GE89" s="144">
        <f t="shared" si="44"/>
        <v>3.1666666666666665</v>
      </c>
      <c r="GF89" s="30" t="s">
        <v>1014</v>
      </c>
      <c r="GG89" s="30" t="s">
        <v>411</v>
      </c>
      <c r="GH89" s="30" t="s">
        <v>1015</v>
      </c>
      <c r="GI89" s="30" t="s">
        <v>1016</v>
      </c>
      <c r="GJ89" s="30" t="s">
        <v>1017</v>
      </c>
      <c r="GK89" s="30" t="s">
        <v>1018</v>
      </c>
      <c r="GL89" s="30" t="s">
        <v>1019</v>
      </c>
      <c r="GM89" s="30" t="s">
        <v>411</v>
      </c>
    </row>
    <row r="90" spans="1:195" s="2" customFormat="1" ht="22.5" customHeight="1" x14ac:dyDescent="0.35">
      <c r="A90" s="29">
        <v>88</v>
      </c>
      <c r="B90" s="30" t="s">
        <v>1020</v>
      </c>
      <c r="C90" s="31" t="s">
        <v>945</v>
      </c>
      <c r="D90" s="30" t="s">
        <v>846</v>
      </c>
      <c r="E90" s="30" t="s">
        <v>967</v>
      </c>
      <c r="F90" s="30">
        <v>52</v>
      </c>
      <c r="G90" s="30">
        <v>3</v>
      </c>
      <c r="H90" s="30" t="s">
        <v>157</v>
      </c>
      <c r="I90" s="30" t="s">
        <v>210</v>
      </c>
      <c r="J90" s="117">
        <v>7000000</v>
      </c>
      <c r="K90" s="40">
        <v>3000000</v>
      </c>
      <c r="L90" s="30" t="s">
        <v>173</v>
      </c>
      <c r="M90" s="30" t="s">
        <v>848</v>
      </c>
      <c r="N90" s="30">
        <v>250</v>
      </c>
      <c r="O90" s="30" t="s">
        <v>241</v>
      </c>
      <c r="P90" s="30">
        <v>22</v>
      </c>
      <c r="Q90" s="30" t="s">
        <v>389</v>
      </c>
      <c r="R90" s="30">
        <v>3</v>
      </c>
      <c r="S90" s="30">
        <v>3</v>
      </c>
      <c r="T90" s="30">
        <v>3</v>
      </c>
      <c r="U90" s="30">
        <v>3</v>
      </c>
      <c r="V90" s="30">
        <v>3</v>
      </c>
      <c r="W90" s="30">
        <v>3</v>
      </c>
      <c r="X90" s="30">
        <v>3</v>
      </c>
      <c r="Y90" s="30">
        <v>3</v>
      </c>
      <c r="Z90" s="30">
        <v>3</v>
      </c>
      <c r="AA90" s="30">
        <v>4</v>
      </c>
      <c r="AB90" s="17">
        <f t="shared" si="2"/>
        <v>31</v>
      </c>
      <c r="AC90" s="154">
        <f t="shared" si="3"/>
        <v>3.1</v>
      </c>
      <c r="AD90" s="30">
        <v>4</v>
      </c>
      <c r="AE90" s="30">
        <v>3</v>
      </c>
      <c r="AF90" s="30">
        <v>4</v>
      </c>
      <c r="AG90" s="30">
        <v>3</v>
      </c>
      <c r="AH90" s="30">
        <v>3</v>
      </c>
      <c r="AI90" s="30">
        <v>3</v>
      </c>
      <c r="AJ90" s="30">
        <v>3</v>
      </c>
      <c r="AK90" s="30">
        <v>3</v>
      </c>
      <c r="AL90" s="30">
        <v>3</v>
      </c>
      <c r="AM90" s="15">
        <f t="shared" si="4"/>
        <v>29</v>
      </c>
      <c r="AN90" s="170">
        <f t="shared" si="5"/>
        <v>3.2222222222222223</v>
      </c>
      <c r="AO90" s="30">
        <v>3</v>
      </c>
      <c r="AP90" s="30">
        <v>3</v>
      </c>
      <c r="AQ90" s="30">
        <v>3</v>
      </c>
      <c r="AR90" s="30">
        <v>3</v>
      </c>
      <c r="AS90" s="30">
        <v>3</v>
      </c>
      <c r="AT90" s="30">
        <v>3</v>
      </c>
      <c r="AU90" s="30">
        <v>3</v>
      </c>
      <c r="AV90" s="30">
        <v>3</v>
      </c>
      <c r="AW90" s="30">
        <v>3</v>
      </c>
      <c r="AX90" s="30">
        <v>3</v>
      </c>
      <c r="AY90" s="17">
        <f t="shared" si="6"/>
        <v>30</v>
      </c>
      <c r="AZ90" s="144">
        <f t="shared" si="7"/>
        <v>3</v>
      </c>
      <c r="BA90" s="30">
        <v>3</v>
      </c>
      <c r="BB90" s="30">
        <v>3</v>
      </c>
      <c r="BC90" s="30">
        <v>3</v>
      </c>
      <c r="BD90" s="30">
        <v>3</v>
      </c>
      <c r="BE90" s="30">
        <v>3</v>
      </c>
      <c r="BF90" s="30">
        <v>3</v>
      </c>
      <c r="BG90" s="30">
        <v>3</v>
      </c>
      <c r="BH90" s="30">
        <v>3</v>
      </c>
      <c r="BI90" s="30">
        <v>3</v>
      </c>
      <c r="BJ90" s="17">
        <f t="shared" si="8"/>
        <v>27</v>
      </c>
      <c r="BK90" s="144">
        <f t="shared" si="9"/>
        <v>3</v>
      </c>
      <c r="BL90" s="30">
        <v>3</v>
      </c>
      <c r="BM90" s="30">
        <v>3</v>
      </c>
      <c r="BN90" s="30">
        <v>3</v>
      </c>
      <c r="BO90" s="17">
        <f t="shared" si="10"/>
        <v>9</v>
      </c>
      <c r="BP90" s="153">
        <f t="shared" si="11"/>
        <v>3</v>
      </c>
      <c r="BQ90" s="30">
        <v>3</v>
      </c>
      <c r="BR90" s="30">
        <v>3</v>
      </c>
      <c r="BS90" s="30">
        <v>3</v>
      </c>
      <c r="BT90" s="116">
        <f t="shared" si="49"/>
        <v>9</v>
      </c>
      <c r="BU90" s="144">
        <f t="shared" si="13"/>
        <v>3</v>
      </c>
      <c r="BV90" s="30">
        <v>3</v>
      </c>
      <c r="BW90" s="30">
        <v>3</v>
      </c>
      <c r="BX90" s="17">
        <f t="shared" si="0"/>
        <v>6</v>
      </c>
      <c r="BY90" s="169">
        <f t="shared" si="14"/>
        <v>3</v>
      </c>
      <c r="BZ90" s="30">
        <v>3</v>
      </c>
      <c r="CA90" s="30">
        <v>3</v>
      </c>
      <c r="CB90" s="17">
        <f t="shared" si="15"/>
        <v>6</v>
      </c>
      <c r="CC90" s="144">
        <f t="shared" si="16"/>
        <v>3</v>
      </c>
      <c r="CD90" s="30">
        <v>3</v>
      </c>
      <c r="CE90" s="30">
        <v>3</v>
      </c>
      <c r="CF90" s="17">
        <f t="shared" si="17"/>
        <v>6</v>
      </c>
      <c r="CG90" s="144">
        <f t="shared" si="48"/>
        <v>3</v>
      </c>
      <c r="CH90" s="30">
        <v>3</v>
      </c>
      <c r="CI90" s="30">
        <v>3</v>
      </c>
      <c r="CJ90" s="17">
        <f t="shared" si="19"/>
        <v>6</v>
      </c>
      <c r="CK90" s="144">
        <f t="shared" si="20"/>
        <v>3</v>
      </c>
      <c r="CL90" s="30">
        <v>3</v>
      </c>
      <c r="CM90" s="30">
        <v>3</v>
      </c>
      <c r="CN90" s="17">
        <f t="shared" si="21"/>
        <v>6</v>
      </c>
      <c r="CO90" s="153">
        <f t="shared" si="22"/>
        <v>3</v>
      </c>
      <c r="CP90" s="30">
        <v>3</v>
      </c>
      <c r="CQ90" s="30">
        <v>3</v>
      </c>
      <c r="CR90" s="30">
        <v>3</v>
      </c>
      <c r="CS90" s="17">
        <f t="shared" si="23"/>
        <v>9</v>
      </c>
      <c r="CT90" s="144">
        <f t="shared" si="24"/>
        <v>3</v>
      </c>
      <c r="CU90" s="30">
        <v>3</v>
      </c>
      <c r="CV90" s="30">
        <v>3</v>
      </c>
      <c r="CW90" s="30">
        <v>3</v>
      </c>
      <c r="CX90" s="30">
        <v>3</v>
      </c>
      <c r="CY90" s="30">
        <v>3</v>
      </c>
      <c r="CZ90" s="30">
        <v>3</v>
      </c>
      <c r="DA90" s="30">
        <v>4</v>
      </c>
      <c r="DB90" s="30">
        <v>4</v>
      </c>
      <c r="DC90" s="17">
        <f t="shared" si="25"/>
        <v>26</v>
      </c>
      <c r="DD90" s="144">
        <f t="shared" si="47"/>
        <v>3.25</v>
      </c>
      <c r="DE90" s="30">
        <v>3</v>
      </c>
      <c r="DF90" s="30">
        <v>4</v>
      </c>
      <c r="DG90" s="30">
        <v>3</v>
      </c>
      <c r="DH90" s="30">
        <v>3</v>
      </c>
      <c r="DI90" s="30">
        <v>3</v>
      </c>
      <c r="DJ90" s="30">
        <v>3</v>
      </c>
      <c r="DK90" s="30">
        <v>3</v>
      </c>
      <c r="DL90" s="30">
        <v>3</v>
      </c>
      <c r="DM90" s="17">
        <f t="shared" si="26"/>
        <v>25</v>
      </c>
      <c r="DN90" s="144">
        <f>DM90/8</f>
        <v>3.125</v>
      </c>
      <c r="DO90" s="30">
        <v>3</v>
      </c>
      <c r="DP90" s="30">
        <v>4</v>
      </c>
      <c r="DQ90" s="30">
        <v>3</v>
      </c>
      <c r="DR90" s="30">
        <v>3</v>
      </c>
      <c r="DS90" s="30">
        <v>3</v>
      </c>
      <c r="DT90" s="30">
        <v>3</v>
      </c>
      <c r="DU90" s="17">
        <f t="shared" si="28"/>
        <v>19</v>
      </c>
      <c r="DV90" s="144">
        <f t="shared" si="29"/>
        <v>3.1666666666666665</v>
      </c>
      <c r="DW90" s="30">
        <v>3</v>
      </c>
      <c r="DX90" s="30">
        <v>3</v>
      </c>
      <c r="DY90" s="30">
        <v>3</v>
      </c>
      <c r="DZ90" s="30">
        <v>3</v>
      </c>
      <c r="EA90" s="30">
        <v>3</v>
      </c>
      <c r="EB90" s="30">
        <v>3</v>
      </c>
      <c r="EC90" s="17">
        <f t="shared" si="30"/>
        <v>18</v>
      </c>
      <c r="ED90" s="144">
        <f t="shared" si="31"/>
        <v>3</v>
      </c>
      <c r="EE90" s="30">
        <v>3</v>
      </c>
      <c r="EF90" s="30">
        <v>4</v>
      </c>
      <c r="EG90" s="30">
        <v>4</v>
      </c>
      <c r="EH90" s="30">
        <v>3</v>
      </c>
      <c r="EI90" s="30">
        <v>3</v>
      </c>
      <c r="EJ90" s="30">
        <v>3</v>
      </c>
      <c r="EK90" s="15">
        <f t="shared" si="45"/>
        <v>20</v>
      </c>
      <c r="EL90" s="148">
        <f t="shared" si="32"/>
        <v>3.3333333333333335</v>
      </c>
      <c r="EM90" s="30">
        <v>3</v>
      </c>
      <c r="EN90" s="30">
        <v>2</v>
      </c>
      <c r="EO90" s="30">
        <v>3</v>
      </c>
      <c r="EP90" s="30">
        <v>3</v>
      </c>
      <c r="EQ90" s="30">
        <v>3</v>
      </c>
      <c r="ER90" s="17">
        <f t="shared" si="33"/>
        <v>14</v>
      </c>
      <c r="ES90" s="144">
        <f t="shared" si="34"/>
        <v>2.8</v>
      </c>
      <c r="ET90" s="30">
        <v>2</v>
      </c>
      <c r="EU90" s="30">
        <v>3</v>
      </c>
      <c r="EV90" s="30">
        <v>3</v>
      </c>
      <c r="EW90" s="30">
        <v>3</v>
      </c>
      <c r="EX90" s="30">
        <v>3</v>
      </c>
      <c r="EY90" s="17">
        <f t="shared" si="35"/>
        <v>14</v>
      </c>
      <c r="EZ90" s="144">
        <f t="shared" si="36"/>
        <v>2.8</v>
      </c>
      <c r="FA90" s="30">
        <v>3</v>
      </c>
      <c r="FB90" s="30">
        <v>3</v>
      </c>
      <c r="FC90" s="30">
        <v>3</v>
      </c>
      <c r="FD90" s="30">
        <v>3</v>
      </c>
      <c r="FE90" s="30">
        <v>3</v>
      </c>
      <c r="FF90" s="30">
        <v>3</v>
      </c>
      <c r="FG90" s="17">
        <f t="shared" si="37"/>
        <v>18</v>
      </c>
      <c r="FH90" s="153">
        <f t="shared" si="38"/>
        <v>3</v>
      </c>
      <c r="FI90" s="30">
        <v>3</v>
      </c>
      <c r="FJ90" s="30">
        <v>4</v>
      </c>
      <c r="FK90" s="30">
        <v>4</v>
      </c>
      <c r="FL90" s="30">
        <v>3</v>
      </c>
      <c r="FM90" s="30">
        <v>3</v>
      </c>
      <c r="FN90" s="17">
        <f t="shared" si="39"/>
        <v>17</v>
      </c>
      <c r="FO90" s="144">
        <f t="shared" si="40"/>
        <v>3.4</v>
      </c>
      <c r="FP90" s="30">
        <v>3</v>
      </c>
      <c r="FQ90" s="30">
        <v>3</v>
      </c>
      <c r="FR90" s="30">
        <v>3</v>
      </c>
      <c r="FS90" s="30">
        <v>3</v>
      </c>
      <c r="FT90" s="30">
        <v>4</v>
      </c>
      <c r="FU90" s="30">
        <v>3</v>
      </c>
      <c r="FV90" s="17">
        <f t="shared" si="41"/>
        <v>19</v>
      </c>
      <c r="FW90" s="144">
        <f t="shared" si="42"/>
        <v>3.1666666666666665</v>
      </c>
      <c r="FX90" s="30">
        <v>3</v>
      </c>
      <c r="FY90" s="30">
        <v>4</v>
      </c>
      <c r="FZ90" s="30">
        <v>3</v>
      </c>
      <c r="GA90" s="30">
        <v>4</v>
      </c>
      <c r="GB90" s="30">
        <v>4</v>
      </c>
      <c r="GC90" s="30">
        <v>4</v>
      </c>
      <c r="GD90" s="17">
        <f t="shared" si="43"/>
        <v>22</v>
      </c>
      <c r="GE90" s="144">
        <f t="shared" si="44"/>
        <v>3.6666666666666665</v>
      </c>
      <c r="GF90" s="30" t="s">
        <v>1022</v>
      </c>
      <c r="GG90" s="30" t="s">
        <v>1007</v>
      </c>
      <c r="GH90" s="30" t="s">
        <v>1023</v>
      </c>
      <c r="GI90" s="30" t="s">
        <v>1024</v>
      </c>
      <c r="GJ90" s="30" t="s">
        <v>427</v>
      </c>
      <c r="GK90" s="30" t="s">
        <v>419</v>
      </c>
      <c r="GL90" s="30" t="s">
        <v>1025</v>
      </c>
      <c r="GM90" s="30" t="s">
        <v>411</v>
      </c>
    </row>
    <row r="91" spans="1:195" s="2" customFormat="1" ht="22.5" customHeight="1" x14ac:dyDescent="0.35">
      <c r="A91" s="29">
        <v>89</v>
      </c>
      <c r="B91" s="30" t="s">
        <v>1026</v>
      </c>
      <c r="C91" s="31" t="s">
        <v>966</v>
      </c>
      <c r="D91" s="30" t="s">
        <v>846</v>
      </c>
      <c r="E91" s="30" t="s">
        <v>967</v>
      </c>
      <c r="F91" s="30">
        <v>46</v>
      </c>
      <c r="G91" s="30">
        <v>3</v>
      </c>
      <c r="H91" s="30" t="s">
        <v>157</v>
      </c>
      <c r="I91" s="30" t="s">
        <v>158</v>
      </c>
      <c r="J91" s="117">
        <v>3500000</v>
      </c>
      <c r="K91" s="40">
        <v>2500000</v>
      </c>
      <c r="L91" s="30" t="s">
        <v>318</v>
      </c>
      <c r="M91" s="88" t="s">
        <v>147</v>
      </c>
      <c r="N91" s="30">
        <v>100</v>
      </c>
      <c r="O91" s="30" t="s">
        <v>1027</v>
      </c>
      <c r="P91" s="30">
        <v>26</v>
      </c>
      <c r="Q91" s="30" t="s">
        <v>389</v>
      </c>
      <c r="R91" s="30">
        <v>3</v>
      </c>
      <c r="S91" s="30">
        <v>3</v>
      </c>
      <c r="T91" s="30">
        <v>3</v>
      </c>
      <c r="U91" s="30">
        <v>3</v>
      </c>
      <c r="V91" s="30">
        <v>3</v>
      </c>
      <c r="W91" s="30">
        <v>3</v>
      </c>
      <c r="X91" s="30">
        <v>3</v>
      </c>
      <c r="Y91" s="30">
        <v>3</v>
      </c>
      <c r="Z91" s="30">
        <v>3</v>
      </c>
      <c r="AA91" s="30">
        <v>3</v>
      </c>
      <c r="AB91" s="17">
        <f t="shared" si="2"/>
        <v>30</v>
      </c>
      <c r="AC91" s="154">
        <f t="shared" si="3"/>
        <v>3</v>
      </c>
      <c r="AD91" s="30">
        <v>3</v>
      </c>
      <c r="AE91" s="30">
        <v>3</v>
      </c>
      <c r="AF91" s="30">
        <v>3</v>
      </c>
      <c r="AG91" s="30">
        <v>3</v>
      </c>
      <c r="AH91" s="30">
        <v>3</v>
      </c>
      <c r="AI91" s="30">
        <v>3</v>
      </c>
      <c r="AJ91" s="30">
        <v>3</v>
      </c>
      <c r="AK91" s="30">
        <v>3</v>
      </c>
      <c r="AL91" s="30">
        <v>3</v>
      </c>
      <c r="AM91" s="15">
        <f t="shared" si="4"/>
        <v>27</v>
      </c>
      <c r="AN91" s="170">
        <f t="shared" si="5"/>
        <v>3</v>
      </c>
      <c r="AO91" s="30">
        <v>4</v>
      </c>
      <c r="AP91" s="30">
        <v>4</v>
      </c>
      <c r="AQ91" s="30">
        <v>4</v>
      </c>
      <c r="AR91" s="30">
        <v>4</v>
      </c>
      <c r="AS91" s="30">
        <v>4</v>
      </c>
      <c r="AT91" s="30">
        <v>3</v>
      </c>
      <c r="AU91" s="30">
        <v>4</v>
      </c>
      <c r="AV91" s="30">
        <v>4</v>
      </c>
      <c r="AW91" s="30">
        <v>4</v>
      </c>
      <c r="AX91" s="30">
        <v>3</v>
      </c>
      <c r="AY91" s="17">
        <f t="shared" si="6"/>
        <v>38</v>
      </c>
      <c r="AZ91" s="144">
        <f t="shared" si="7"/>
        <v>3.8</v>
      </c>
      <c r="BA91" s="30">
        <v>4</v>
      </c>
      <c r="BB91" s="30">
        <v>3</v>
      </c>
      <c r="BC91" s="30">
        <v>3</v>
      </c>
      <c r="BD91" s="30">
        <v>3</v>
      </c>
      <c r="BE91" s="30">
        <v>4</v>
      </c>
      <c r="BF91" s="30">
        <v>3</v>
      </c>
      <c r="BG91" s="30">
        <v>3</v>
      </c>
      <c r="BH91" s="30">
        <v>3</v>
      </c>
      <c r="BI91" s="30">
        <v>2</v>
      </c>
      <c r="BJ91" s="17">
        <f t="shared" si="8"/>
        <v>28</v>
      </c>
      <c r="BK91" s="144">
        <f t="shared" si="9"/>
        <v>3.1111111111111112</v>
      </c>
      <c r="BL91" s="30">
        <v>2</v>
      </c>
      <c r="BM91" s="30">
        <v>2</v>
      </c>
      <c r="BN91" s="30">
        <v>3</v>
      </c>
      <c r="BO91" s="17">
        <f t="shared" si="10"/>
        <v>7</v>
      </c>
      <c r="BP91" s="153">
        <f t="shared" si="11"/>
        <v>2.3333333333333335</v>
      </c>
      <c r="BQ91" s="30">
        <v>2</v>
      </c>
      <c r="BR91" s="30">
        <v>2</v>
      </c>
      <c r="BS91" s="30">
        <v>3</v>
      </c>
      <c r="BT91" s="116">
        <f t="shared" si="49"/>
        <v>7</v>
      </c>
      <c r="BU91" s="144">
        <f t="shared" si="13"/>
        <v>2.3333333333333335</v>
      </c>
      <c r="BV91" s="30">
        <v>2</v>
      </c>
      <c r="BW91" s="30">
        <v>2</v>
      </c>
      <c r="BX91" s="17">
        <f t="shared" si="0"/>
        <v>4</v>
      </c>
      <c r="BY91" s="169">
        <f t="shared" si="14"/>
        <v>2</v>
      </c>
      <c r="BZ91" s="30">
        <v>3</v>
      </c>
      <c r="CA91" s="30">
        <v>2</v>
      </c>
      <c r="CB91" s="17">
        <f t="shared" si="15"/>
        <v>5</v>
      </c>
      <c r="CC91" s="144">
        <f t="shared" si="16"/>
        <v>2.5</v>
      </c>
      <c r="CD91" s="30">
        <v>3</v>
      </c>
      <c r="CE91" s="30">
        <v>2</v>
      </c>
      <c r="CF91" s="17">
        <f t="shared" si="17"/>
        <v>5</v>
      </c>
      <c r="CG91" s="144">
        <f t="shared" si="48"/>
        <v>2.5</v>
      </c>
      <c r="CH91" s="30">
        <v>3</v>
      </c>
      <c r="CI91" s="30">
        <v>3</v>
      </c>
      <c r="CJ91" s="17">
        <f t="shared" si="19"/>
        <v>6</v>
      </c>
      <c r="CK91" s="144">
        <f t="shared" si="20"/>
        <v>3</v>
      </c>
      <c r="CL91" s="30">
        <v>3</v>
      </c>
      <c r="CM91" s="30">
        <v>2</v>
      </c>
      <c r="CN91" s="17">
        <f t="shared" si="21"/>
        <v>5</v>
      </c>
      <c r="CO91" s="153">
        <f t="shared" si="22"/>
        <v>2.5</v>
      </c>
      <c r="CP91" s="30">
        <v>3</v>
      </c>
      <c r="CQ91" s="30">
        <v>2</v>
      </c>
      <c r="CR91" s="30">
        <v>3</v>
      </c>
      <c r="CS91" s="17">
        <f t="shared" si="23"/>
        <v>8</v>
      </c>
      <c r="CT91" s="144">
        <f t="shared" si="24"/>
        <v>2.6666666666666665</v>
      </c>
      <c r="CU91" s="30">
        <v>2</v>
      </c>
      <c r="CV91" s="30">
        <v>3</v>
      </c>
      <c r="CW91" s="30">
        <v>3</v>
      </c>
      <c r="CX91" s="30">
        <v>3</v>
      </c>
      <c r="CY91" s="30">
        <v>2</v>
      </c>
      <c r="CZ91" s="30">
        <v>3</v>
      </c>
      <c r="DA91" s="30">
        <v>3</v>
      </c>
      <c r="DB91" s="30">
        <v>2</v>
      </c>
      <c r="DC91" s="17">
        <f t="shared" si="25"/>
        <v>21</v>
      </c>
      <c r="DD91" s="144">
        <f t="shared" si="47"/>
        <v>2.625</v>
      </c>
      <c r="DE91" s="30">
        <v>2</v>
      </c>
      <c r="DF91" s="30">
        <v>2</v>
      </c>
      <c r="DG91" s="30">
        <v>3</v>
      </c>
      <c r="DH91" s="30">
        <v>3</v>
      </c>
      <c r="DI91" s="30">
        <v>3</v>
      </c>
      <c r="DJ91" s="30">
        <v>3</v>
      </c>
      <c r="DK91" s="30">
        <v>2</v>
      </c>
      <c r="DL91" s="30">
        <v>3</v>
      </c>
      <c r="DM91" s="17">
        <f t="shared" si="26"/>
        <v>21</v>
      </c>
      <c r="DN91" s="144">
        <f t="shared" si="27"/>
        <v>2.625</v>
      </c>
      <c r="DO91" s="30">
        <v>2</v>
      </c>
      <c r="DP91" s="30">
        <v>3</v>
      </c>
      <c r="DQ91" s="30">
        <v>3</v>
      </c>
      <c r="DR91" s="30">
        <v>2</v>
      </c>
      <c r="DS91" s="30">
        <v>3</v>
      </c>
      <c r="DT91" s="30">
        <v>2</v>
      </c>
      <c r="DU91" s="17">
        <f t="shared" si="28"/>
        <v>15</v>
      </c>
      <c r="DV91" s="144">
        <f t="shared" si="29"/>
        <v>2.5</v>
      </c>
      <c r="DW91" s="30">
        <v>2</v>
      </c>
      <c r="DX91" s="30">
        <v>3</v>
      </c>
      <c r="DY91" s="30">
        <v>3</v>
      </c>
      <c r="DZ91" s="30">
        <v>3</v>
      </c>
      <c r="EA91" s="30">
        <v>3</v>
      </c>
      <c r="EB91" s="30">
        <v>3</v>
      </c>
      <c r="EC91" s="17">
        <f t="shared" si="30"/>
        <v>17</v>
      </c>
      <c r="ED91" s="144">
        <f t="shared" si="31"/>
        <v>2.8333333333333335</v>
      </c>
      <c r="EE91" s="30">
        <v>2</v>
      </c>
      <c r="EF91" s="30">
        <v>2</v>
      </c>
      <c r="EG91" s="30">
        <v>3</v>
      </c>
      <c r="EH91" s="30">
        <v>3</v>
      </c>
      <c r="EI91" s="30">
        <v>2</v>
      </c>
      <c r="EJ91" s="30">
        <v>3</v>
      </c>
      <c r="EK91" s="15">
        <f t="shared" si="45"/>
        <v>15</v>
      </c>
      <c r="EL91" s="148">
        <f t="shared" si="32"/>
        <v>2.5</v>
      </c>
      <c r="EM91" s="30">
        <v>2</v>
      </c>
      <c r="EN91" s="30">
        <v>3</v>
      </c>
      <c r="EO91" s="30">
        <v>3</v>
      </c>
      <c r="EP91" s="30">
        <v>3</v>
      </c>
      <c r="EQ91" s="30">
        <v>3</v>
      </c>
      <c r="ER91" s="17">
        <f t="shared" si="33"/>
        <v>14</v>
      </c>
      <c r="ES91" s="144">
        <f t="shared" si="34"/>
        <v>2.8</v>
      </c>
      <c r="ET91" s="30">
        <v>2</v>
      </c>
      <c r="EU91" s="30">
        <v>3</v>
      </c>
      <c r="EV91" s="30">
        <v>3</v>
      </c>
      <c r="EW91" s="30">
        <v>3</v>
      </c>
      <c r="EX91" s="30">
        <v>3</v>
      </c>
      <c r="EY91" s="17">
        <f t="shared" si="35"/>
        <v>14</v>
      </c>
      <c r="EZ91" s="144">
        <f t="shared" si="36"/>
        <v>2.8</v>
      </c>
      <c r="FA91" s="30">
        <v>3</v>
      </c>
      <c r="FB91" s="30">
        <v>2</v>
      </c>
      <c r="FC91" s="30">
        <v>3</v>
      </c>
      <c r="FD91" s="30">
        <v>2</v>
      </c>
      <c r="FE91" s="30">
        <v>2</v>
      </c>
      <c r="FF91" s="30">
        <v>3</v>
      </c>
      <c r="FG91" s="17">
        <f t="shared" si="37"/>
        <v>15</v>
      </c>
      <c r="FH91" s="153">
        <f t="shared" si="38"/>
        <v>2.5</v>
      </c>
      <c r="FI91" s="30">
        <v>2</v>
      </c>
      <c r="FJ91" s="30">
        <v>3</v>
      </c>
      <c r="FK91" s="30">
        <v>3</v>
      </c>
      <c r="FL91" s="30">
        <v>3</v>
      </c>
      <c r="FM91" s="30">
        <v>3</v>
      </c>
      <c r="FN91" s="17">
        <f t="shared" si="39"/>
        <v>14</v>
      </c>
      <c r="FO91" s="144">
        <f t="shared" si="40"/>
        <v>2.8</v>
      </c>
      <c r="FP91" s="30">
        <v>3</v>
      </c>
      <c r="FQ91" s="30">
        <v>2</v>
      </c>
      <c r="FR91" s="30">
        <v>3</v>
      </c>
      <c r="FS91" s="30">
        <v>2</v>
      </c>
      <c r="FT91" s="30">
        <v>3</v>
      </c>
      <c r="FU91" s="30">
        <v>3</v>
      </c>
      <c r="FV91" s="17">
        <f t="shared" si="41"/>
        <v>16</v>
      </c>
      <c r="FW91" s="144">
        <f t="shared" si="42"/>
        <v>2.6666666666666665</v>
      </c>
      <c r="FX91" s="30">
        <v>3</v>
      </c>
      <c r="FY91" s="30">
        <v>3</v>
      </c>
      <c r="FZ91" s="30">
        <v>3</v>
      </c>
      <c r="GA91" s="30">
        <v>2</v>
      </c>
      <c r="GB91" s="30">
        <v>3</v>
      </c>
      <c r="GC91" s="30">
        <v>3</v>
      </c>
      <c r="GD91" s="17">
        <f t="shared" si="43"/>
        <v>17</v>
      </c>
      <c r="GE91" s="144">
        <f t="shared" si="44"/>
        <v>2.8333333333333335</v>
      </c>
      <c r="GF91" s="30" t="s">
        <v>1028</v>
      </c>
      <c r="GG91" s="30" t="s">
        <v>1029</v>
      </c>
      <c r="GH91" s="30" t="s">
        <v>1030</v>
      </c>
      <c r="GI91" s="30" t="s">
        <v>1031</v>
      </c>
      <c r="GJ91" s="30" t="s">
        <v>427</v>
      </c>
      <c r="GK91" s="30" t="s">
        <v>1032</v>
      </c>
      <c r="GL91" s="30" t="s">
        <v>1033</v>
      </c>
      <c r="GM91" s="30" t="s">
        <v>1034</v>
      </c>
    </row>
    <row r="92" spans="1:195" s="2" customFormat="1" ht="22.5" customHeight="1" x14ac:dyDescent="0.35">
      <c r="A92" s="29">
        <v>90</v>
      </c>
      <c r="B92" s="30" t="s">
        <v>1035</v>
      </c>
      <c r="C92" s="31" t="s">
        <v>966</v>
      </c>
      <c r="D92" s="30" t="s">
        <v>846</v>
      </c>
      <c r="E92" s="30" t="s">
        <v>1036</v>
      </c>
      <c r="F92" s="30">
        <v>50</v>
      </c>
      <c r="G92" s="30">
        <v>4</v>
      </c>
      <c r="H92" s="30" t="s">
        <v>157</v>
      </c>
      <c r="I92" s="30" t="s">
        <v>172</v>
      </c>
      <c r="J92" s="117">
        <v>5000000</v>
      </c>
      <c r="K92" s="40">
        <v>3500000</v>
      </c>
      <c r="L92" s="30" t="s">
        <v>370</v>
      </c>
      <c r="M92" s="30" t="s">
        <v>848</v>
      </c>
      <c r="N92" s="30">
        <v>500</v>
      </c>
      <c r="O92" s="30" t="s">
        <v>241</v>
      </c>
      <c r="P92" s="30">
        <v>20</v>
      </c>
      <c r="Q92" s="30" t="s">
        <v>389</v>
      </c>
      <c r="R92" s="30">
        <v>3</v>
      </c>
      <c r="S92" s="30">
        <v>3</v>
      </c>
      <c r="T92" s="30">
        <v>3</v>
      </c>
      <c r="U92" s="30">
        <v>3</v>
      </c>
      <c r="V92" s="30">
        <v>3</v>
      </c>
      <c r="W92" s="30">
        <v>3</v>
      </c>
      <c r="X92" s="30">
        <v>3</v>
      </c>
      <c r="Y92" s="30">
        <v>3</v>
      </c>
      <c r="Z92" s="30">
        <v>3</v>
      </c>
      <c r="AA92" s="30">
        <v>3</v>
      </c>
      <c r="AB92" s="17">
        <f t="shared" si="2"/>
        <v>30</v>
      </c>
      <c r="AC92" s="154">
        <f t="shared" si="3"/>
        <v>3</v>
      </c>
      <c r="AD92" s="30">
        <v>3</v>
      </c>
      <c r="AE92" s="30">
        <v>3</v>
      </c>
      <c r="AF92" s="30">
        <v>3</v>
      </c>
      <c r="AG92" s="30">
        <v>3</v>
      </c>
      <c r="AH92" s="30">
        <v>3</v>
      </c>
      <c r="AI92" s="30">
        <v>3</v>
      </c>
      <c r="AJ92" s="30">
        <v>3</v>
      </c>
      <c r="AK92" s="30">
        <v>3</v>
      </c>
      <c r="AL92" s="30">
        <v>3</v>
      </c>
      <c r="AM92" s="15">
        <f t="shared" si="4"/>
        <v>27</v>
      </c>
      <c r="AN92" s="170">
        <f t="shared" si="5"/>
        <v>3</v>
      </c>
      <c r="AO92" s="30">
        <v>3</v>
      </c>
      <c r="AP92" s="30">
        <v>3</v>
      </c>
      <c r="AQ92" s="30">
        <v>3</v>
      </c>
      <c r="AR92" s="30">
        <v>3</v>
      </c>
      <c r="AS92" s="30">
        <v>3</v>
      </c>
      <c r="AT92" s="30">
        <v>3</v>
      </c>
      <c r="AU92" s="30">
        <v>3</v>
      </c>
      <c r="AV92" s="30">
        <v>3</v>
      </c>
      <c r="AW92" s="30">
        <v>3</v>
      </c>
      <c r="AX92" s="30">
        <v>3</v>
      </c>
      <c r="AY92" s="17">
        <f t="shared" si="6"/>
        <v>30</v>
      </c>
      <c r="AZ92" s="144">
        <f t="shared" si="7"/>
        <v>3</v>
      </c>
      <c r="BA92" s="30">
        <v>3</v>
      </c>
      <c r="BB92" s="30">
        <v>3</v>
      </c>
      <c r="BC92" s="30">
        <v>3</v>
      </c>
      <c r="BD92" s="30">
        <v>3</v>
      </c>
      <c r="BE92" s="30">
        <v>3</v>
      </c>
      <c r="BF92" s="30">
        <v>3</v>
      </c>
      <c r="BG92" s="30">
        <v>3</v>
      </c>
      <c r="BH92" s="30">
        <v>3</v>
      </c>
      <c r="BI92" s="30">
        <v>3</v>
      </c>
      <c r="BJ92" s="17">
        <f t="shared" si="8"/>
        <v>27</v>
      </c>
      <c r="BK92" s="144">
        <f t="shared" si="9"/>
        <v>3</v>
      </c>
      <c r="BL92" s="30">
        <v>3</v>
      </c>
      <c r="BM92" s="30">
        <v>3</v>
      </c>
      <c r="BN92" s="30">
        <v>3</v>
      </c>
      <c r="BO92" s="17">
        <f t="shared" si="10"/>
        <v>9</v>
      </c>
      <c r="BP92" s="153">
        <f t="shared" si="11"/>
        <v>3</v>
      </c>
      <c r="BQ92" s="30">
        <v>2</v>
      </c>
      <c r="BR92" s="30">
        <v>3</v>
      </c>
      <c r="BS92" s="30">
        <v>2</v>
      </c>
      <c r="BT92" s="116">
        <f t="shared" si="49"/>
        <v>7</v>
      </c>
      <c r="BU92" s="144">
        <f t="shared" si="13"/>
        <v>2.3333333333333335</v>
      </c>
      <c r="BV92" s="30">
        <v>3</v>
      </c>
      <c r="BW92" s="30">
        <v>2</v>
      </c>
      <c r="BX92" s="17">
        <f t="shared" si="0"/>
        <v>5</v>
      </c>
      <c r="BY92" s="169">
        <f t="shared" si="14"/>
        <v>2.5</v>
      </c>
      <c r="BZ92" s="30">
        <v>3</v>
      </c>
      <c r="CA92" s="30">
        <v>3</v>
      </c>
      <c r="CB92" s="17">
        <f t="shared" si="15"/>
        <v>6</v>
      </c>
      <c r="CC92" s="144">
        <f t="shared" si="16"/>
        <v>3</v>
      </c>
      <c r="CD92" s="30">
        <v>3</v>
      </c>
      <c r="CE92" s="30">
        <v>3</v>
      </c>
      <c r="CF92" s="17">
        <f t="shared" si="17"/>
        <v>6</v>
      </c>
      <c r="CG92" s="144">
        <f t="shared" si="48"/>
        <v>3</v>
      </c>
      <c r="CH92" s="30">
        <v>3</v>
      </c>
      <c r="CI92" s="30">
        <v>3</v>
      </c>
      <c r="CJ92" s="17">
        <f t="shared" si="19"/>
        <v>6</v>
      </c>
      <c r="CK92" s="144">
        <f t="shared" si="20"/>
        <v>3</v>
      </c>
      <c r="CL92" s="30">
        <v>3</v>
      </c>
      <c r="CM92" s="30">
        <v>2</v>
      </c>
      <c r="CN92" s="17">
        <f t="shared" si="21"/>
        <v>5</v>
      </c>
      <c r="CO92" s="153">
        <f t="shared" si="22"/>
        <v>2.5</v>
      </c>
      <c r="CP92" s="30">
        <v>3</v>
      </c>
      <c r="CQ92" s="30">
        <v>2</v>
      </c>
      <c r="CR92" s="30">
        <v>3</v>
      </c>
      <c r="CS92" s="17">
        <f t="shared" si="23"/>
        <v>8</v>
      </c>
      <c r="CT92" s="144">
        <f t="shared" si="24"/>
        <v>2.6666666666666665</v>
      </c>
      <c r="CU92" s="30">
        <v>3</v>
      </c>
      <c r="CV92" s="30">
        <v>2</v>
      </c>
      <c r="CW92" s="30">
        <v>3</v>
      </c>
      <c r="CX92" s="30">
        <v>2</v>
      </c>
      <c r="CY92" s="30">
        <v>3</v>
      </c>
      <c r="CZ92" s="30">
        <v>3</v>
      </c>
      <c r="DA92" s="30">
        <v>3</v>
      </c>
      <c r="DB92" s="30">
        <v>3</v>
      </c>
      <c r="DC92" s="17">
        <f t="shared" si="25"/>
        <v>22</v>
      </c>
      <c r="DD92" s="144">
        <f t="shared" si="47"/>
        <v>2.75</v>
      </c>
      <c r="DE92" s="30">
        <v>2</v>
      </c>
      <c r="DF92" s="30">
        <v>2</v>
      </c>
      <c r="DG92" s="30">
        <v>3</v>
      </c>
      <c r="DH92" s="30">
        <v>3</v>
      </c>
      <c r="DI92" s="30">
        <v>3</v>
      </c>
      <c r="DJ92" s="30">
        <v>3</v>
      </c>
      <c r="DK92" s="30">
        <v>2</v>
      </c>
      <c r="DL92" s="30">
        <v>2</v>
      </c>
      <c r="DM92" s="17">
        <f t="shared" si="26"/>
        <v>20</v>
      </c>
      <c r="DN92" s="144">
        <f t="shared" si="27"/>
        <v>2.5</v>
      </c>
      <c r="DO92" s="30">
        <v>3</v>
      </c>
      <c r="DP92" s="30">
        <v>3</v>
      </c>
      <c r="DQ92" s="30">
        <v>3</v>
      </c>
      <c r="DR92" s="30">
        <v>3</v>
      </c>
      <c r="DS92" s="30">
        <v>3</v>
      </c>
      <c r="DT92" s="30">
        <v>2</v>
      </c>
      <c r="DU92" s="17">
        <f>SUM(DO92:DT92)</f>
        <v>17</v>
      </c>
      <c r="DV92" s="144">
        <f t="shared" si="29"/>
        <v>2.8333333333333335</v>
      </c>
      <c r="DW92" s="30">
        <v>2</v>
      </c>
      <c r="DX92" s="30">
        <v>3</v>
      </c>
      <c r="DY92" s="30">
        <v>3</v>
      </c>
      <c r="DZ92" s="30">
        <v>3</v>
      </c>
      <c r="EA92" s="30">
        <v>3</v>
      </c>
      <c r="EB92" s="30">
        <v>3</v>
      </c>
      <c r="EC92" s="17">
        <f t="shared" si="30"/>
        <v>17</v>
      </c>
      <c r="ED92" s="144">
        <f t="shared" si="31"/>
        <v>2.8333333333333335</v>
      </c>
      <c r="EE92" s="30">
        <v>2</v>
      </c>
      <c r="EF92" s="30">
        <v>2</v>
      </c>
      <c r="EG92" s="30">
        <v>3</v>
      </c>
      <c r="EH92" s="30">
        <v>3</v>
      </c>
      <c r="EI92" s="30">
        <v>3</v>
      </c>
      <c r="EJ92" s="30">
        <v>3</v>
      </c>
      <c r="EK92" s="15">
        <f t="shared" si="45"/>
        <v>16</v>
      </c>
      <c r="EL92" s="148">
        <f t="shared" si="32"/>
        <v>2.6666666666666665</v>
      </c>
      <c r="EM92" s="30">
        <v>2</v>
      </c>
      <c r="EN92" s="30">
        <v>3</v>
      </c>
      <c r="EO92" s="30">
        <v>3</v>
      </c>
      <c r="EP92" s="30">
        <v>3</v>
      </c>
      <c r="EQ92" s="30">
        <v>3</v>
      </c>
      <c r="ER92" s="17">
        <f t="shared" si="33"/>
        <v>14</v>
      </c>
      <c r="ES92" s="144">
        <f t="shared" si="34"/>
        <v>2.8</v>
      </c>
      <c r="ET92" s="30">
        <v>3</v>
      </c>
      <c r="EU92" s="30">
        <v>2</v>
      </c>
      <c r="EV92" s="30">
        <v>2</v>
      </c>
      <c r="EW92" s="30">
        <v>2</v>
      </c>
      <c r="EX92" s="30">
        <v>3</v>
      </c>
      <c r="EY92" s="17">
        <f t="shared" si="35"/>
        <v>12</v>
      </c>
      <c r="EZ92" s="144">
        <f t="shared" si="36"/>
        <v>2.4</v>
      </c>
      <c r="FA92" s="30">
        <v>2</v>
      </c>
      <c r="FB92" s="30">
        <v>3</v>
      </c>
      <c r="FC92" s="30">
        <v>2</v>
      </c>
      <c r="FD92" s="30">
        <v>3</v>
      </c>
      <c r="FE92" s="30">
        <v>3</v>
      </c>
      <c r="FF92" s="30">
        <v>3</v>
      </c>
      <c r="FG92" s="17">
        <f t="shared" si="37"/>
        <v>16</v>
      </c>
      <c r="FH92" s="153">
        <f t="shared" si="38"/>
        <v>2.6666666666666665</v>
      </c>
      <c r="FI92" s="30">
        <v>2</v>
      </c>
      <c r="FJ92" s="30">
        <v>2</v>
      </c>
      <c r="FK92" s="30">
        <v>3</v>
      </c>
      <c r="FL92" s="30">
        <v>3</v>
      </c>
      <c r="FM92" s="30">
        <v>3</v>
      </c>
      <c r="FN92" s="17">
        <f t="shared" si="39"/>
        <v>13</v>
      </c>
      <c r="FO92" s="144">
        <f t="shared" si="40"/>
        <v>2.6</v>
      </c>
      <c r="FP92" s="30">
        <v>3</v>
      </c>
      <c r="FQ92" s="30">
        <v>2</v>
      </c>
      <c r="FR92" s="30">
        <v>3</v>
      </c>
      <c r="FS92" s="30">
        <v>2</v>
      </c>
      <c r="FT92" s="30">
        <v>3</v>
      </c>
      <c r="FU92" s="30">
        <v>2</v>
      </c>
      <c r="FV92" s="17">
        <f t="shared" si="41"/>
        <v>15</v>
      </c>
      <c r="FW92" s="144">
        <f t="shared" si="42"/>
        <v>2.5</v>
      </c>
      <c r="FX92" s="30">
        <v>2</v>
      </c>
      <c r="FY92" s="30">
        <v>2</v>
      </c>
      <c r="FZ92" s="30">
        <v>3</v>
      </c>
      <c r="GA92" s="30">
        <v>3</v>
      </c>
      <c r="GB92" s="30">
        <v>2</v>
      </c>
      <c r="GC92" s="30">
        <v>2</v>
      </c>
      <c r="GD92" s="17">
        <f t="shared" si="43"/>
        <v>14</v>
      </c>
      <c r="GE92" s="144">
        <f t="shared" si="44"/>
        <v>2.3333333333333335</v>
      </c>
      <c r="GF92" s="30" t="s">
        <v>1037</v>
      </c>
      <c r="GG92" s="30" t="s">
        <v>411</v>
      </c>
      <c r="GH92" s="30" t="s">
        <v>1038</v>
      </c>
      <c r="GI92" s="30" t="s">
        <v>1039</v>
      </c>
      <c r="GJ92" s="30" t="s">
        <v>1040</v>
      </c>
      <c r="GK92" s="30" t="s">
        <v>1041</v>
      </c>
      <c r="GL92" s="30" t="s">
        <v>1042</v>
      </c>
      <c r="GM92" s="30" t="s">
        <v>411</v>
      </c>
    </row>
    <row r="93" spans="1:195" s="2" customFormat="1" ht="22.5" customHeight="1" x14ac:dyDescent="0.35">
      <c r="A93" s="29">
        <v>91</v>
      </c>
      <c r="B93" s="30" t="s">
        <v>1043</v>
      </c>
      <c r="C93" s="31" t="s">
        <v>945</v>
      </c>
      <c r="D93" s="30" t="s">
        <v>846</v>
      </c>
      <c r="E93" s="30" t="s">
        <v>1036</v>
      </c>
      <c r="F93" s="30">
        <v>60</v>
      </c>
      <c r="G93" s="30">
        <v>3</v>
      </c>
      <c r="H93" s="30" t="s">
        <v>157</v>
      </c>
      <c r="I93" s="30" t="s">
        <v>210</v>
      </c>
      <c r="J93" s="117">
        <v>2500000</v>
      </c>
      <c r="K93" s="40">
        <v>2000000</v>
      </c>
      <c r="L93" s="30" t="s">
        <v>259</v>
      </c>
      <c r="M93" s="30" t="s">
        <v>848</v>
      </c>
      <c r="N93" s="30">
        <v>200</v>
      </c>
      <c r="O93" s="30" t="s">
        <v>356</v>
      </c>
      <c r="P93" s="30">
        <v>30</v>
      </c>
      <c r="Q93" s="30" t="s">
        <v>389</v>
      </c>
      <c r="R93" s="30">
        <v>3</v>
      </c>
      <c r="S93" s="30">
        <v>3</v>
      </c>
      <c r="T93" s="30">
        <v>4</v>
      </c>
      <c r="U93" s="30">
        <v>3</v>
      </c>
      <c r="V93" s="30">
        <v>3</v>
      </c>
      <c r="W93" s="30">
        <v>3</v>
      </c>
      <c r="X93" s="30">
        <v>3</v>
      </c>
      <c r="Y93" s="30">
        <v>3</v>
      </c>
      <c r="Z93" s="30">
        <v>3</v>
      </c>
      <c r="AA93" s="30">
        <v>3</v>
      </c>
      <c r="AB93" s="17">
        <f t="shared" si="2"/>
        <v>31</v>
      </c>
      <c r="AC93" s="154">
        <f t="shared" si="3"/>
        <v>3.1</v>
      </c>
      <c r="AD93" s="30">
        <v>3</v>
      </c>
      <c r="AE93" s="30">
        <v>4</v>
      </c>
      <c r="AF93" s="30">
        <v>3</v>
      </c>
      <c r="AG93" s="30">
        <v>3</v>
      </c>
      <c r="AH93" s="30">
        <v>3</v>
      </c>
      <c r="AI93" s="30">
        <v>3</v>
      </c>
      <c r="AJ93" s="30">
        <v>3</v>
      </c>
      <c r="AK93" s="30">
        <v>3</v>
      </c>
      <c r="AL93" s="30">
        <v>3</v>
      </c>
      <c r="AM93" s="15">
        <f t="shared" si="4"/>
        <v>28</v>
      </c>
      <c r="AN93" s="170">
        <f t="shared" si="5"/>
        <v>3.1111111111111112</v>
      </c>
      <c r="AO93" s="30">
        <v>3</v>
      </c>
      <c r="AP93" s="30">
        <v>4</v>
      </c>
      <c r="AQ93" s="30">
        <v>3</v>
      </c>
      <c r="AR93" s="30">
        <v>3</v>
      </c>
      <c r="AS93" s="30">
        <v>4</v>
      </c>
      <c r="AT93" s="30">
        <v>3</v>
      </c>
      <c r="AU93" s="30">
        <v>3</v>
      </c>
      <c r="AV93" s="30">
        <v>3</v>
      </c>
      <c r="AW93" s="30">
        <v>4</v>
      </c>
      <c r="AX93" s="30">
        <v>3</v>
      </c>
      <c r="AY93" s="17">
        <f t="shared" si="6"/>
        <v>33</v>
      </c>
      <c r="AZ93" s="144">
        <f t="shared" si="7"/>
        <v>3.3</v>
      </c>
      <c r="BA93" s="30">
        <v>3</v>
      </c>
      <c r="BB93" s="30">
        <v>3</v>
      </c>
      <c r="BC93" s="30">
        <v>3</v>
      </c>
      <c r="BD93" s="30">
        <v>3</v>
      </c>
      <c r="BE93" s="30">
        <v>3</v>
      </c>
      <c r="BF93" s="30">
        <v>4</v>
      </c>
      <c r="BG93" s="30">
        <v>3</v>
      </c>
      <c r="BH93" s="30">
        <v>3</v>
      </c>
      <c r="BI93" s="30">
        <v>3</v>
      </c>
      <c r="BJ93" s="17">
        <f t="shared" si="8"/>
        <v>28</v>
      </c>
      <c r="BK93" s="144">
        <f t="shared" si="9"/>
        <v>3.1111111111111112</v>
      </c>
      <c r="BL93" s="30">
        <v>3</v>
      </c>
      <c r="BM93" s="30">
        <v>4</v>
      </c>
      <c r="BN93" s="30">
        <v>3</v>
      </c>
      <c r="BO93" s="17">
        <f t="shared" si="10"/>
        <v>10</v>
      </c>
      <c r="BP93" s="153">
        <f t="shared" si="11"/>
        <v>3.3333333333333335</v>
      </c>
      <c r="BQ93" s="30">
        <v>3</v>
      </c>
      <c r="BR93" s="30">
        <v>4</v>
      </c>
      <c r="BS93" s="30">
        <v>3</v>
      </c>
      <c r="BT93" s="116">
        <f t="shared" si="49"/>
        <v>10</v>
      </c>
      <c r="BU93" s="144">
        <f t="shared" si="13"/>
        <v>3.3333333333333335</v>
      </c>
      <c r="BV93" s="30">
        <v>3</v>
      </c>
      <c r="BW93" s="30">
        <v>3</v>
      </c>
      <c r="BX93" s="17">
        <f t="shared" si="0"/>
        <v>6</v>
      </c>
      <c r="BY93" s="169">
        <f t="shared" si="14"/>
        <v>3</v>
      </c>
      <c r="BZ93" s="30">
        <v>4</v>
      </c>
      <c r="CA93" s="30">
        <v>3</v>
      </c>
      <c r="CB93" s="17">
        <f t="shared" si="15"/>
        <v>7</v>
      </c>
      <c r="CC93" s="144">
        <f>CB93/2</f>
        <v>3.5</v>
      </c>
      <c r="CD93" s="30">
        <v>4</v>
      </c>
      <c r="CE93" s="30">
        <v>3</v>
      </c>
      <c r="CF93" s="17">
        <f t="shared" si="17"/>
        <v>7</v>
      </c>
      <c r="CG93" s="144">
        <f t="shared" si="48"/>
        <v>3.5</v>
      </c>
      <c r="CH93" s="30">
        <v>3</v>
      </c>
      <c r="CI93" s="30">
        <v>3</v>
      </c>
      <c r="CJ93" s="17">
        <f t="shared" si="19"/>
        <v>6</v>
      </c>
      <c r="CK93" s="144">
        <f t="shared" si="20"/>
        <v>3</v>
      </c>
      <c r="CL93" s="30">
        <v>3</v>
      </c>
      <c r="CM93" s="30">
        <v>4</v>
      </c>
      <c r="CN93" s="17">
        <f t="shared" si="21"/>
        <v>7</v>
      </c>
      <c r="CO93" s="153">
        <f t="shared" si="22"/>
        <v>3.5</v>
      </c>
      <c r="CP93" s="30">
        <v>3</v>
      </c>
      <c r="CQ93" s="30">
        <v>3</v>
      </c>
      <c r="CR93" s="30">
        <v>3</v>
      </c>
      <c r="CS93" s="17">
        <f t="shared" si="23"/>
        <v>9</v>
      </c>
      <c r="CT93" s="144">
        <f t="shared" si="24"/>
        <v>3</v>
      </c>
      <c r="CU93" s="30">
        <v>3</v>
      </c>
      <c r="CV93" s="30">
        <v>3</v>
      </c>
      <c r="CW93" s="30">
        <v>3</v>
      </c>
      <c r="CX93" s="30">
        <v>3</v>
      </c>
      <c r="CY93" s="30">
        <v>4</v>
      </c>
      <c r="CZ93" s="30">
        <v>3</v>
      </c>
      <c r="DA93" s="30">
        <v>3</v>
      </c>
      <c r="DB93" s="30">
        <v>3</v>
      </c>
      <c r="DC93" s="17">
        <f t="shared" si="25"/>
        <v>25</v>
      </c>
      <c r="DD93" s="144">
        <f t="shared" si="47"/>
        <v>3.125</v>
      </c>
      <c r="DE93" s="30">
        <v>3</v>
      </c>
      <c r="DF93" s="30">
        <v>4</v>
      </c>
      <c r="DG93" s="30">
        <v>3</v>
      </c>
      <c r="DH93" s="30">
        <v>3</v>
      </c>
      <c r="DI93" s="30">
        <v>4</v>
      </c>
      <c r="DJ93" s="30">
        <v>3</v>
      </c>
      <c r="DK93" s="30">
        <v>3</v>
      </c>
      <c r="DL93" s="30">
        <v>3</v>
      </c>
      <c r="DM93" s="17">
        <f t="shared" si="26"/>
        <v>26</v>
      </c>
      <c r="DN93" s="144">
        <f t="shared" si="27"/>
        <v>3.25</v>
      </c>
      <c r="DO93" s="30">
        <v>2</v>
      </c>
      <c r="DP93" s="30">
        <v>3</v>
      </c>
      <c r="DQ93" s="30">
        <v>3</v>
      </c>
      <c r="DR93" s="30">
        <v>3</v>
      </c>
      <c r="DS93" s="30">
        <v>3</v>
      </c>
      <c r="DT93" s="30">
        <v>3</v>
      </c>
      <c r="DU93" s="17">
        <f t="shared" si="28"/>
        <v>17</v>
      </c>
      <c r="DV93" s="144">
        <f t="shared" si="29"/>
        <v>2.8333333333333335</v>
      </c>
      <c r="DW93" s="30">
        <v>3</v>
      </c>
      <c r="DX93" s="30">
        <v>3</v>
      </c>
      <c r="DY93" s="30">
        <v>4</v>
      </c>
      <c r="DZ93" s="30">
        <v>3</v>
      </c>
      <c r="EA93" s="30">
        <v>3</v>
      </c>
      <c r="EB93" s="30">
        <v>3</v>
      </c>
      <c r="EC93" s="17">
        <f t="shared" si="30"/>
        <v>19</v>
      </c>
      <c r="ED93" s="144">
        <f t="shared" si="31"/>
        <v>3.1666666666666665</v>
      </c>
      <c r="EE93" s="30">
        <v>3</v>
      </c>
      <c r="EF93" s="30">
        <v>2</v>
      </c>
      <c r="EG93" s="30">
        <v>3</v>
      </c>
      <c r="EH93" s="30">
        <v>3</v>
      </c>
      <c r="EI93" s="30">
        <v>3</v>
      </c>
      <c r="EJ93" s="30">
        <v>3</v>
      </c>
      <c r="EK93" s="15">
        <f t="shared" si="45"/>
        <v>17</v>
      </c>
      <c r="EL93" s="148">
        <f t="shared" si="32"/>
        <v>2.8333333333333335</v>
      </c>
      <c r="EM93" s="30">
        <v>3</v>
      </c>
      <c r="EN93" s="30">
        <v>4</v>
      </c>
      <c r="EO93" s="30">
        <v>3</v>
      </c>
      <c r="EP93" s="30">
        <v>4</v>
      </c>
      <c r="EQ93" s="30">
        <v>3</v>
      </c>
      <c r="ER93" s="17">
        <f>SUM(EM93:EQ93)</f>
        <v>17</v>
      </c>
      <c r="ES93" s="144">
        <f>ER93/5</f>
        <v>3.4</v>
      </c>
      <c r="ET93" s="30">
        <v>3</v>
      </c>
      <c r="EU93" s="30">
        <v>4</v>
      </c>
      <c r="EV93" s="30">
        <v>3</v>
      </c>
      <c r="EW93" s="30">
        <v>4</v>
      </c>
      <c r="EX93" s="30">
        <v>3</v>
      </c>
      <c r="EY93" s="17">
        <f t="shared" si="35"/>
        <v>17</v>
      </c>
      <c r="EZ93" s="144">
        <f t="shared" si="36"/>
        <v>3.4</v>
      </c>
      <c r="FA93" s="30">
        <v>4</v>
      </c>
      <c r="FB93" s="30">
        <v>3</v>
      </c>
      <c r="FC93" s="30">
        <v>3</v>
      </c>
      <c r="FD93" s="30">
        <v>3</v>
      </c>
      <c r="FE93" s="30" t="s">
        <v>2312</v>
      </c>
      <c r="FF93" s="30">
        <v>3</v>
      </c>
      <c r="FG93" s="17">
        <f t="shared" si="37"/>
        <v>16</v>
      </c>
      <c r="FH93" s="153">
        <f t="shared" si="38"/>
        <v>2.6666666666666665</v>
      </c>
      <c r="FI93" s="30">
        <v>4</v>
      </c>
      <c r="FJ93" s="30">
        <v>3</v>
      </c>
      <c r="FK93" s="30">
        <v>3</v>
      </c>
      <c r="FL93" s="30">
        <v>3</v>
      </c>
      <c r="FM93" s="30">
        <v>3</v>
      </c>
      <c r="FN93" s="17">
        <f t="shared" si="39"/>
        <v>16</v>
      </c>
      <c r="FO93" s="144">
        <f t="shared" si="40"/>
        <v>3.2</v>
      </c>
      <c r="FP93" s="30">
        <v>3</v>
      </c>
      <c r="FQ93" s="30">
        <v>3</v>
      </c>
      <c r="FR93" s="30">
        <v>4</v>
      </c>
      <c r="FS93" s="30">
        <v>3</v>
      </c>
      <c r="FT93" s="30">
        <v>4</v>
      </c>
      <c r="FU93" s="30">
        <v>4</v>
      </c>
      <c r="FV93" s="17">
        <f t="shared" si="41"/>
        <v>21</v>
      </c>
      <c r="FW93" s="144">
        <f t="shared" si="42"/>
        <v>3.5</v>
      </c>
      <c r="FX93" s="30">
        <v>3</v>
      </c>
      <c r="FY93" s="30">
        <v>3</v>
      </c>
      <c r="FZ93" s="30">
        <v>3</v>
      </c>
      <c r="GA93" s="30">
        <v>3</v>
      </c>
      <c r="GB93" s="30">
        <v>3</v>
      </c>
      <c r="GC93" s="30">
        <v>3</v>
      </c>
      <c r="GD93" s="17">
        <f t="shared" si="43"/>
        <v>18</v>
      </c>
      <c r="GE93" s="144">
        <f t="shared" si="44"/>
        <v>3</v>
      </c>
      <c r="GF93" s="30" t="s">
        <v>1045</v>
      </c>
      <c r="GG93" s="30" t="s">
        <v>1046</v>
      </c>
      <c r="GH93" s="30" t="s">
        <v>1038</v>
      </c>
      <c r="GI93" s="30" t="s">
        <v>1047</v>
      </c>
      <c r="GJ93" s="30" t="s">
        <v>1048</v>
      </c>
      <c r="GK93" s="30" t="s">
        <v>988</v>
      </c>
      <c r="GL93" s="30" t="s">
        <v>1033</v>
      </c>
      <c r="GM93" s="30" t="s">
        <v>411</v>
      </c>
    </row>
    <row r="94" spans="1:195" s="2" customFormat="1" ht="22.5" customHeight="1" x14ac:dyDescent="0.35">
      <c r="A94" s="29">
        <v>92</v>
      </c>
      <c r="B94" s="30" t="s">
        <v>1049</v>
      </c>
      <c r="C94" s="31" t="s">
        <v>945</v>
      </c>
      <c r="D94" s="30" t="s">
        <v>846</v>
      </c>
      <c r="E94" s="30" t="s">
        <v>1036</v>
      </c>
      <c r="F94" s="30">
        <v>45</v>
      </c>
      <c r="G94" s="30">
        <v>5</v>
      </c>
      <c r="H94" s="30" t="s">
        <v>157</v>
      </c>
      <c r="I94" s="30" t="s">
        <v>158</v>
      </c>
      <c r="J94" s="117">
        <v>7000000</v>
      </c>
      <c r="K94" s="40">
        <v>3500000</v>
      </c>
      <c r="L94" s="30" t="s">
        <v>422</v>
      </c>
      <c r="M94" s="30" t="s">
        <v>848</v>
      </c>
      <c r="N94" s="30">
        <v>875</v>
      </c>
      <c r="O94" s="30" t="s">
        <v>234</v>
      </c>
      <c r="P94" s="30">
        <v>25</v>
      </c>
      <c r="Q94" s="30" t="s">
        <v>389</v>
      </c>
      <c r="R94" s="30">
        <v>3</v>
      </c>
      <c r="S94" s="30">
        <v>3</v>
      </c>
      <c r="T94" s="30">
        <v>3</v>
      </c>
      <c r="U94" s="30">
        <v>3</v>
      </c>
      <c r="V94" s="30">
        <v>3</v>
      </c>
      <c r="W94" s="30">
        <v>3</v>
      </c>
      <c r="X94" s="30">
        <v>3</v>
      </c>
      <c r="Y94" s="30">
        <v>3</v>
      </c>
      <c r="Z94" s="30">
        <v>3</v>
      </c>
      <c r="AA94" s="30">
        <v>3</v>
      </c>
      <c r="AB94" s="17">
        <f t="shared" si="2"/>
        <v>30</v>
      </c>
      <c r="AC94" s="154">
        <f t="shared" si="3"/>
        <v>3</v>
      </c>
      <c r="AD94" s="30">
        <v>3</v>
      </c>
      <c r="AE94" s="30">
        <v>3</v>
      </c>
      <c r="AF94" s="30">
        <v>3</v>
      </c>
      <c r="AG94" s="30">
        <v>3</v>
      </c>
      <c r="AH94" s="30">
        <v>3</v>
      </c>
      <c r="AI94" s="30">
        <v>3</v>
      </c>
      <c r="AJ94" s="30">
        <v>3</v>
      </c>
      <c r="AK94" s="30">
        <v>3</v>
      </c>
      <c r="AL94" s="30">
        <v>3</v>
      </c>
      <c r="AM94" s="15">
        <f t="shared" si="4"/>
        <v>27</v>
      </c>
      <c r="AN94" s="170">
        <f t="shared" si="5"/>
        <v>3</v>
      </c>
      <c r="AO94" s="30">
        <v>3</v>
      </c>
      <c r="AP94" s="30">
        <v>3</v>
      </c>
      <c r="AQ94" s="30">
        <v>3</v>
      </c>
      <c r="AR94" s="30">
        <v>3</v>
      </c>
      <c r="AS94" s="30">
        <v>3</v>
      </c>
      <c r="AT94" s="30">
        <v>3</v>
      </c>
      <c r="AU94" s="30">
        <v>3</v>
      </c>
      <c r="AV94" s="30">
        <v>3</v>
      </c>
      <c r="AW94" s="30">
        <v>3</v>
      </c>
      <c r="AX94" s="30">
        <v>3</v>
      </c>
      <c r="AY94" s="17">
        <f t="shared" si="6"/>
        <v>30</v>
      </c>
      <c r="AZ94" s="144">
        <f t="shared" si="7"/>
        <v>3</v>
      </c>
      <c r="BA94" s="30">
        <v>3</v>
      </c>
      <c r="BB94" s="30">
        <v>3</v>
      </c>
      <c r="BC94" s="30">
        <v>3</v>
      </c>
      <c r="BD94" s="30">
        <v>3</v>
      </c>
      <c r="BE94" s="30">
        <v>3</v>
      </c>
      <c r="BF94" s="30">
        <v>3</v>
      </c>
      <c r="BG94" s="30">
        <v>3</v>
      </c>
      <c r="BH94" s="30">
        <v>3</v>
      </c>
      <c r="BI94" s="30">
        <v>3</v>
      </c>
      <c r="BJ94" s="17">
        <f t="shared" si="8"/>
        <v>27</v>
      </c>
      <c r="BK94" s="144">
        <f t="shared" si="9"/>
        <v>3</v>
      </c>
      <c r="BL94" s="30">
        <v>3</v>
      </c>
      <c r="BM94" s="30">
        <v>3</v>
      </c>
      <c r="BN94" s="30">
        <v>3</v>
      </c>
      <c r="BO94" s="17">
        <f>SUM(BL94:BN94)</f>
        <v>9</v>
      </c>
      <c r="BP94" s="153">
        <f t="shared" si="11"/>
        <v>3</v>
      </c>
      <c r="BQ94" s="30">
        <v>1</v>
      </c>
      <c r="BR94" s="30">
        <v>2</v>
      </c>
      <c r="BS94" s="30">
        <v>3</v>
      </c>
      <c r="BT94" s="116">
        <f t="shared" si="49"/>
        <v>6</v>
      </c>
      <c r="BU94" s="144">
        <f t="shared" si="13"/>
        <v>2</v>
      </c>
      <c r="BV94" s="30">
        <v>3</v>
      </c>
      <c r="BW94" s="30">
        <v>3</v>
      </c>
      <c r="BX94" s="17">
        <f t="shared" si="0"/>
        <v>6</v>
      </c>
      <c r="BY94" s="169">
        <f t="shared" si="14"/>
        <v>3</v>
      </c>
      <c r="BZ94" s="30">
        <v>3</v>
      </c>
      <c r="CA94" s="30">
        <v>3</v>
      </c>
      <c r="CB94" s="17">
        <f t="shared" si="15"/>
        <v>6</v>
      </c>
      <c r="CC94" s="144">
        <f t="shared" si="16"/>
        <v>3</v>
      </c>
      <c r="CD94" s="30">
        <v>3</v>
      </c>
      <c r="CE94" s="30">
        <v>3</v>
      </c>
      <c r="CF94" s="17">
        <f t="shared" si="17"/>
        <v>6</v>
      </c>
      <c r="CG94" s="144">
        <f t="shared" si="48"/>
        <v>3</v>
      </c>
      <c r="CH94" s="30">
        <v>3</v>
      </c>
      <c r="CI94" s="30">
        <v>4</v>
      </c>
      <c r="CJ94" s="17">
        <f t="shared" si="19"/>
        <v>7</v>
      </c>
      <c r="CK94" s="144">
        <f t="shared" si="20"/>
        <v>3.5</v>
      </c>
      <c r="CL94" s="30">
        <v>3</v>
      </c>
      <c r="CM94" s="30">
        <v>3</v>
      </c>
      <c r="CN94" s="17">
        <f t="shared" si="21"/>
        <v>6</v>
      </c>
      <c r="CO94" s="153">
        <f t="shared" si="22"/>
        <v>3</v>
      </c>
      <c r="CP94" s="30">
        <v>4</v>
      </c>
      <c r="CQ94" s="30">
        <v>4</v>
      </c>
      <c r="CR94" s="30">
        <v>4</v>
      </c>
      <c r="CS94" s="17">
        <f t="shared" si="23"/>
        <v>12</v>
      </c>
      <c r="CT94" s="144">
        <f t="shared" si="24"/>
        <v>4</v>
      </c>
      <c r="CU94" s="30">
        <v>3</v>
      </c>
      <c r="CV94" s="30">
        <v>3</v>
      </c>
      <c r="CW94" s="30">
        <v>3</v>
      </c>
      <c r="CX94" s="30">
        <v>2</v>
      </c>
      <c r="CY94" s="30">
        <v>2</v>
      </c>
      <c r="CZ94" s="30">
        <v>2</v>
      </c>
      <c r="DA94" s="30">
        <v>2</v>
      </c>
      <c r="DB94" s="30">
        <v>3</v>
      </c>
      <c r="DC94" s="17">
        <f t="shared" si="25"/>
        <v>20</v>
      </c>
      <c r="DD94" s="144">
        <f t="shared" si="47"/>
        <v>2.5</v>
      </c>
      <c r="DE94" s="30">
        <v>2</v>
      </c>
      <c r="DF94" s="30">
        <v>2</v>
      </c>
      <c r="DG94" s="30">
        <v>3</v>
      </c>
      <c r="DH94" s="30">
        <v>3</v>
      </c>
      <c r="DI94" s="30">
        <v>3</v>
      </c>
      <c r="DJ94" s="30">
        <v>2</v>
      </c>
      <c r="DK94" s="30">
        <v>2</v>
      </c>
      <c r="DL94" s="30">
        <v>2</v>
      </c>
      <c r="DM94" s="17">
        <f t="shared" si="26"/>
        <v>19</v>
      </c>
      <c r="DN94" s="144">
        <f t="shared" si="27"/>
        <v>2.375</v>
      </c>
      <c r="DO94" s="30">
        <v>3</v>
      </c>
      <c r="DP94" s="30">
        <v>3</v>
      </c>
      <c r="DQ94" s="30">
        <v>3</v>
      </c>
      <c r="DR94" s="30">
        <v>3</v>
      </c>
      <c r="DS94" s="30">
        <v>3</v>
      </c>
      <c r="DT94" s="30">
        <v>3</v>
      </c>
      <c r="DU94" s="17">
        <f t="shared" si="28"/>
        <v>18</v>
      </c>
      <c r="DV94" s="144">
        <f t="shared" si="29"/>
        <v>3</v>
      </c>
      <c r="DW94" s="30">
        <v>3</v>
      </c>
      <c r="DX94" s="30">
        <v>3</v>
      </c>
      <c r="DY94" s="30">
        <v>3</v>
      </c>
      <c r="DZ94" s="30">
        <v>3</v>
      </c>
      <c r="EA94" s="30">
        <v>2</v>
      </c>
      <c r="EB94" s="30">
        <v>3</v>
      </c>
      <c r="EC94" s="17">
        <f t="shared" si="30"/>
        <v>17</v>
      </c>
      <c r="ED94" s="144">
        <f t="shared" si="31"/>
        <v>2.8333333333333335</v>
      </c>
      <c r="EE94" s="30">
        <v>2</v>
      </c>
      <c r="EF94" s="30">
        <v>3</v>
      </c>
      <c r="EG94" s="30">
        <v>3</v>
      </c>
      <c r="EH94" s="30">
        <v>3</v>
      </c>
      <c r="EI94" s="30">
        <v>3</v>
      </c>
      <c r="EJ94" s="30">
        <v>3</v>
      </c>
      <c r="EK94" s="15">
        <f t="shared" si="45"/>
        <v>17</v>
      </c>
      <c r="EL94" s="148">
        <f t="shared" si="32"/>
        <v>2.8333333333333335</v>
      </c>
      <c r="EM94" s="30">
        <v>4</v>
      </c>
      <c r="EN94" s="30">
        <v>4</v>
      </c>
      <c r="EO94" s="30">
        <v>3</v>
      </c>
      <c r="EP94" s="30">
        <v>3</v>
      </c>
      <c r="EQ94" s="30">
        <v>3</v>
      </c>
      <c r="ER94" s="17">
        <f t="shared" si="33"/>
        <v>17</v>
      </c>
      <c r="ES94" s="144">
        <f t="shared" si="34"/>
        <v>3.4</v>
      </c>
      <c r="ET94" s="30">
        <v>3</v>
      </c>
      <c r="EU94" s="30">
        <v>4</v>
      </c>
      <c r="EV94" s="30">
        <v>4</v>
      </c>
      <c r="EW94" s="30">
        <v>4</v>
      </c>
      <c r="EX94" s="30">
        <v>4</v>
      </c>
      <c r="EY94" s="17">
        <f t="shared" si="35"/>
        <v>19</v>
      </c>
      <c r="EZ94" s="144">
        <f t="shared" si="36"/>
        <v>3.8</v>
      </c>
      <c r="FA94" s="30">
        <v>3</v>
      </c>
      <c r="FB94" s="30">
        <v>3</v>
      </c>
      <c r="FC94" s="30">
        <v>3</v>
      </c>
      <c r="FD94" s="30">
        <v>2</v>
      </c>
      <c r="FE94" s="30">
        <v>2</v>
      </c>
      <c r="FF94" s="30">
        <v>2</v>
      </c>
      <c r="FG94" s="17">
        <f t="shared" si="37"/>
        <v>15</v>
      </c>
      <c r="FH94" s="153">
        <f t="shared" si="38"/>
        <v>2.5</v>
      </c>
      <c r="FI94" s="30">
        <v>3</v>
      </c>
      <c r="FJ94" s="30">
        <v>3</v>
      </c>
      <c r="FK94" s="30">
        <v>3</v>
      </c>
      <c r="FL94" s="30">
        <v>2</v>
      </c>
      <c r="FM94" s="30">
        <v>3</v>
      </c>
      <c r="FN94" s="17">
        <f t="shared" si="39"/>
        <v>14</v>
      </c>
      <c r="FO94" s="144">
        <f t="shared" si="40"/>
        <v>2.8</v>
      </c>
      <c r="FP94" s="30">
        <v>4</v>
      </c>
      <c r="FQ94" s="30">
        <v>4</v>
      </c>
      <c r="FR94" s="30">
        <v>3</v>
      </c>
      <c r="FS94" s="30">
        <v>3</v>
      </c>
      <c r="FT94" s="30">
        <v>3</v>
      </c>
      <c r="FU94" s="30">
        <v>4</v>
      </c>
      <c r="FV94" s="17">
        <f t="shared" si="41"/>
        <v>21</v>
      </c>
      <c r="FW94" s="144">
        <f t="shared" si="42"/>
        <v>3.5</v>
      </c>
      <c r="FX94" s="30">
        <v>4</v>
      </c>
      <c r="FY94" s="30">
        <v>4</v>
      </c>
      <c r="FZ94" s="30">
        <v>4</v>
      </c>
      <c r="GA94" s="30">
        <v>2</v>
      </c>
      <c r="GB94" s="30">
        <v>3</v>
      </c>
      <c r="GC94" s="30">
        <v>4</v>
      </c>
      <c r="GD94" s="17">
        <f t="shared" si="43"/>
        <v>21</v>
      </c>
      <c r="GE94" s="144">
        <f t="shared" si="44"/>
        <v>3.5</v>
      </c>
      <c r="GF94" s="30" t="s">
        <v>1050</v>
      </c>
      <c r="GG94" s="30" t="s">
        <v>1051</v>
      </c>
      <c r="GH94" s="30" t="s">
        <v>1038</v>
      </c>
      <c r="GI94" s="30" t="s">
        <v>1047</v>
      </c>
      <c r="GJ94" s="30" t="s">
        <v>1048</v>
      </c>
      <c r="GK94" s="30" t="s">
        <v>1052</v>
      </c>
      <c r="GL94" s="30" t="s">
        <v>1033</v>
      </c>
      <c r="GM94" s="30" t="s">
        <v>411</v>
      </c>
    </row>
    <row r="95" spans="1:195" s="2" customFormat="1" ht="22.5" customHeight="1" x14ac:dyDescent="0.35">
      <c r="A95" s="29">
        <v>93</v>
      </c>
      <c r="B95" s="30" t="s">
        <v>1053</v>
      </c>
      <c r="C95" s="31" t="s">
        <v>945</v>
      </c>
      <c r="D95" s="30" t="s">
        <v>846</v>
      </c>
      <c r="E95" s="30" t="s">
        <v>1036</v>
      </c>
      <c r="F95" s="30">
        <v>67</v>
      </c>
      <c r="G95" s="30"/>
      <c r="H95" s="30" t="s">
        <v>157</v>
      </c>
      <c r="I95" s="30" t="s">
        <v>158</v>
      </c>
      <c r="J95" s="117">
        <v>6000000</v>
      </c>
      <c r="K95" s="40">
        <v>2500000</v>
      </c>
      <c r="L95" s="30" t="s">
        <v>422</v>
      </c>
      <c r="M95" s="30" t="s">
        <v>848</v>
      </c>
      <c r="N95" s="30">
        <v>500</v>
      </c>
      <c r="O95" s="30" t="s">
        <v>212</v>
      </c>
      <c r="P95" s="30">
        <v>37</v>
      </c>
      <c r="Q95" s="30" t="s">
        <v>389</v>
      </c>
      <c r="R95" s="30">
        <v>3</v>
      </c>
      <c r="S95" s="30">
        <v>3</v>
      </c>
      <c r="T95" s="30">
        <v>3</v>
      </c>
      <c r="U95" s="30">
        <v>3</v>
      </c>
      <c r="V95" s="30">
        <v>3</v>
      </c>
      <c r="W95" s="30">
        <v>3</v>
      </c>
      <c r="X95" s="30">
        <v>3</v>
      </c>
      <c r="Y95" s="30">
        <v>3</v>
      </c>
      <c r="Z95" s="30">
        <v>3</v>
      </c>
      <c r="AA95" s="30">
        <v>3</v>
      </c>
      <c r="AB95" s="17">
        <f t="shared" si="2"/>
        <v>30</v>
      </c>
      <c r="AC95" s="154">
        <f t="shared" si="3"/>
        <v>3</v>
      </c>
      <c r="AD95" s="30">
        <v>4</v>
      </c>
      <c r="AE95" s="30">
        <v>3</v>
      </c>
      <c r="AF95" s="30">
        <v>3</v>
      </c>
      <c r="AG95" s="30">
        <v>3</v>
      </c>
      <c r="AH95" s="30">
        <v>3</v>
      </c>
      <c r="AI95" s="30">
        <v>3</v>
      </c>
      <c r="AJ95" s="30">
        <v>3</v>
      </c>
      <c r="AK95" s="30">
        <v>3</v>
      </c>
      <c r="AL95" s="30">
        <v>3</v>
      </c>
      <c r="AM95" s="15">
        <f t="shared" si="4"/>
        <v>28</v>
      </c>
      <c r="AN95" s="170">
        <f t="shared" si="5"/>
        <v>3.1111111111111112</v>
      </c>
      <c r="AO95" s="30">
        <v>3</v>
      </c>
      <c r="AP95" s="30">
        <v>3</v>
      </c>
      <c r="AQ95" s="30">
        <v>4</v>
      </c>
      <c r="AR95" s="30">
        <v>3</v>
      </c>
      <c r="AS95" s="30">
        <v>3</v>
      </c>
      <c r="AT95" s="30">
        <v>3</v>
      </c>
      <c r="AU95" s="30">
        <v>3</v>
      </c>
      <c r="AV95" s="30">
        <v>3</v>
      </c>
      <c r="AW95" s="30">
        <v>3</v>
      </c>
      <c r="AX95" s="30">
        <v>3</v>
      </c>
      <c r="AY95" s="17">
        <f t="shared" si="6"/>
        <v>31</v>
      </c>
      <c r="AZ95" s="144">
        <f t="shared" si="7"/>
        <v>3.1</v>
      </c>
      <c r="BA95" s="30">
        <v>3</v>
      </c>
      <c r="BB95" s="30">
        <v>3</v>
      </c>
      <c r="BC95" s="30">
        <v>3</v>
      </c>
      <c r="BD95" s="30">
        <v>3</v>
      </c>
      <c r="BE95" s="30">
        <v>3</v>
      </c>
      <c r="BF95" s="30">
        <v>3</v>
      </c>
      <c r="BG95" s="30">
        <v>3</v>
      </c>
      <c r="BH95" s="30">
        <v>3</v>
      </c>
      <c r="BI95" s="30">
        <v>3</v>
      </c>
      <c r="BJ95" s="17">
        <f t="shared" si="8"/>
        <v>27</v>
      </c>
      <c r="BK95" s="144">
        <f t="shared" si="9"/>
        <v>3</v>
      </c>
      <c r="BL95" s="30">
        <v>3</v>
      </c>
      <c r="BM95" s="30">
        <v>3</v>
      </c>
      <c r="BN95" s="30">
        <v>3</v>
      </c>
      <c r="BO95" s="17">
        <f t="shared" si="10"/>
        <v>9</v>
      </c>
      <c r="BP95" s="153">
        <f t="shared" si="11"/>
        <v>3</v>
      </c>
      <c r="BQ95" s="30">
        <v>3</v>
      </c>
      <c r="BR95" s="30">
        <v>3</v>
      </c>
      <c r="BS95" s="30">
        <v>3</v>
      </c>
      <c r="BT95" s="116">
        <f t="shared" si="49"/>
        <v>9</v>
      </c>
      <c r="BU95" s="144">
        <f t="shared" si="13"/>
        <v>3</v>
      </c>
      <c r="BV95" s="30">
        <v>3</v>
      </c>
      <c r="BW95" s="30">
        <v>3</v>
      </c>
      <c r="BX95" s="17">
        <f t="shared" ref="BX95:BX158" si="50">SUM(BV95:BW95)</f>
        <v>6</v>
      </c>
      <c r="BY95" s="169">
        <f t="shared" si="14"/>
        <v>3</v>
      </c>
      <c r="BZ95" s="30">
        <v>3</v>
      </c>
      <c r="CA95" s="30">
        <v>3</v>
      </c>
      <c r="CB95" s="17">
        <f t="shared" si="15"/>
        <v>6</v>
      </c>
      <c r="CC95" s="144">
        <f t="shared" si="16"/>
        <v>3</v>
      </c>
      <c r="CD95" s="30">
        <v>3</v>
      </c>
      <c r="CE95" s="30">
        <v>2</v>
      </c>
      <c r="CF95" s="17">
        <f t="shared" si="17"/>
        <v>5</v>
      </c>
      <c r="CG95" s="144">
        <f t="shared" si="48"/>
        <v>2.5</v>
      </c>
      <c r="CH95" s="30">
        <v>2</v>
      </c>
      <c r="CI95" s="30">
        <v>3</v>
      </c>
      <c r="CJ95" s="17">
        <f t="shared" si="19"/>
        <v>5</v>
      </c>
      <c r="CK95" s="144">
        <f t="shared" si="20"/>
        <v>2.5</v>
      </c>
      <c r="CL95" s="30">
        <v>3</v>
      </c>
      <c r="CM95" s="30">
        <v>3</v>
      </c>
      <c r="CN95" s="17">
        <f t="shared" si="21"/>
        <v>6</v>
      </c>
      <c r="CO95" s="153">
        <f t="shared" si="22"/>
        <v>3</v>
      </c>
      <c r="CP95" s="30">
        <v>3</v>
      </c>
      <c r="CQ95" s="30">
        <v>3</v>
      </c>
      <c r="CR95" s="30">
        <v>3</v>
      </c>
      <c r="CS95" s="17">
        <f t="shared" si="23"/>
        <v>9</v>
      </c>
      <c r="CT95" s="144">
        <f t="shared" si="24"/>
        <v>3</v>
      </c>
      <c r="CU95" s="30">
        <v>2</v>
      </c>
      <c r="CV95" s="30">
        <v>3</v>
      </c>
      <c r="CW95" s="30">
        <v>3</v>
      </c>
      <c r="CX95" s="30">
        <v>3</v>
      </c>
      <c r="CY95" s="30">
        <v>3</v>
      </c>
      <c r="CZ95" s="30">
        <v>3</v>
      </c>
      <c r="DA95" s="30">
        <v>3</v>
      </c>
      <c r="DB95" s="30">
        <v>3</v>
      </c>
      <c r="DC95" s="17">
        <f t="shared" si="25"/>
        <v>23</v>
      </c>
      <c r="DD95" s="144">
        <f t="shared" ref="DD95:DD126" si="51">DC95/8</f>
        <v>2.875</v>
      </c>
      <c r="DE95" s="30">
        <v>2</v>
      </c>
      <c r="DF95" s="30">
        <v>3</v>
      </c>
      <c r="DG95" s="30">
        <v>3</v>
      </c>
      <c r="DH95" s="30" t="s">
        <v>843</v>
      </c>
      <c r="DI95" s="30">
        <v>3</v>
      </c>
      <c r="DJ95" s="30">
        <v>3</v>
      </c>
      <c r="DK95" s="30">
        <v>3</v>
      </c>
      <c r="DL95" s="30">
        <v>3</v>
      </c>
      <c r="DM95" s="17">
        <f t="shared" si="26"/>
        <v>20</v>
      </c>
      <c r="DN95" s="144">
        <f t="shared" si="27"/>
        <v>2.5</v>
      </c>
      <c r="DO95" s="30">
        <v>2</v>
      </c>
      <c r="DP95" s="30">
        <v>2</v>
      </c>
      <c r="DQ95" s="30">
        <v>2</v>
      </c>
      <c r="DR95" s="30">
        <v>2</v>
      </c>
      <c r="DS95" s="30">
        <v>2</v>
      </c>
      <c r="DT95" s="30">
        <v>2</v>
      </c>
      <c r="DU95" s="17">
        <f t="shared" si="28"/>
        <v>12</v>
      </c>
      <c r="DV95" s="144">
        <f t="shared" si="29"/>
        <v>2</v>
      </c>
      <c r="DW95" s="30">
        <v>3</v>
      </c>
      <c r="DX95" s="30">
        <v>3</v>
      </c>
      <c r="DY95" s="30">
        <v>3</v>
      </c>
      <c r="DZ95" s="30">
        <v>3</v>
      </c>
      <c r="EA95" s="30">
        <v>3</v>
      </c>
      <c r="EB95" s="30">
        <v>3</v>
      </c>
      <c r="EC95" s="17">
        <f t="shared" si="30"/>
        <v>18</v>
      </c>
      <c r="ED95" s="144">
        <f t="shared" si="31"/>
        <v>3</v>
      </c>
      <c r="EE95" s="30">
        <v>2</v>
      </c>
      <c r="EF95" s="30">
        <v>2</v>
      </c>
      <c r="EG95" s="30">
        <v>2</v>
      </c>
      <c r="EH95" s="30">
        <v>2</v>
      </c>
      <c r="EI95" s="30">
        <v>2</v>
      </c>
      <c r="EJ95" s="30">
        <v>2</v>
      </c>
      <c r="EK95" s="15">
        <f t="shared" si="45"/>
        <v>12</v>
      </c>
      <c r="EL95" s="148">
        <f t="shared" si="32"/>
        <v>2</v>
      </c>
      <c r="EM95" s="30">
        <v>2</v>
      </c>
      <c r="EN95" s="30">
        <v>3</v>
      </c>
      <c r="EO95" s="30">
        <v>3</v>
      </c>
      <c r="EP95" s="30">
        <v>3</v>
      </c>
      <c r="EQ95" s="30">
        <v>3</v>
      </c>
      <c r="ER95" s="17">
        <f t="shared" si="33"/>
        <v>14</v>
      </c>
      <c r="ES95" s="144">
        <f t="shared" si="34"/>
        <v>2.8</v>
      </c>
      <c r="ET95" s="30">
        <v>3</v>
      </c>
      <c r="EU95" s="30">
        <v>2</v>
      </c>
      <c r="EV95" s="30">
        <v>2</v>
      </c>
      <c r="EW95" s="30">
        <v>2</v>
      </c>
      <c r="EX95" s="30">
        <v>3</v>
      </c>
      <c r="EY95" s="17">
        <f t="shared" si="35"/>
        <v>12</v>
      </c>
      <c r="EZ95" s="144">
        <f t="shared" si="36"/>
        <v>2.4</v>
      </c>
      <c r="FA95" s="30">
        <v>3</v>
      </c>
      <c r="FB95" s="30">
        <v>3</v>
      </c>
      <c r="FC95" s="30">
        <v>3</v>
      </c>
      <c r="FD95" s="30">
        <v>3</v>
      </c>
      <c r="FE95" s="30">
        <v>3</v>
      </c>
      <c r="FF95" s="30">
        <v>3</v>
      </c>
      <c r="FG95" s="17">
        <f t="shared" si="37"/>
        <v>18</v>
      </c>
      <c r="FH95" s="153">
        <f t="shared" si="38"/>
        <v>3</v>
      </c>
      <c r="FI95" s="30">
        <v>2</v>
      </c>
      <c r="FJ95" s="30">
        <v>2</v>
      </c>
      <c r="FK95" s="30">
        <v>2</v>
      </c>
      <c r="FL95" s="30">
        <v>2</v>
      </c>
      <c r="FM95" s="30">
        <v>2</v>
      </c>
      <c r="FN95" s="17">
        <f t="shared" si="39"/>
        <v>10</v>
      </c>
      <c r="FO95" s="144">
        <f t="shared" si="40"/>
        <v>2</v>
      </c>
      <c r="FP95" s="30">
        <v>3</v>
      </c>
      <c r="FQ95" s="30">
        <v>3</v>
      </c>
      <c r="FR95" s="30">
        <v>3</v>
      </c>
      <c r="FS95" s="30">
        <v>3</v>
      </c>
      <c r="FT95" s="30">
        <v>3</v>
      </c>
      <c r="FU95" s="30">
        <v>3</v>
      </c>
      <c r="FV95" s="17">
        <f t="shared" si="41"/>
        <v>18</v>
      </c>
      <c r="FW95" s="144">
        <f t="shared" si="42"/>
        <v>3</v>
      </c>
      <c r="FX95" s="30">
        <v>4</v>
      </c>
      <c r="FY95" s="30">
        <v>4</v>
      </c>
      <c r="FZ95" s="30">
        <v>4</v>
      </c>
      <c r="GA95" s="30">
        <v>4</v>
      </c>
      <c r="GB95" s="30">
        <v>4</v>
      </c>
      <c r="GC95" s="30">
        <v>4</v>
      </c>
      <c r="GD95" s="17">
        <f t="shared" si="43"/>
        <v>24</v>
      </c>
      <c r="GE95" s="144">
        <f t="shared" si="44"/>
        <v>4</v>
      </c>
      <c r="GF95" s="30" t="s">
        <v>1054</v>
      </c>
      <c r="GG95" s="30" t="s">
        <v>1046</v>
      </c>
      <c r="GH95" s="30" t="s">
        <v>1055</v>
      </c>
      <c r="GI95" s="30" t="s">
        <v>1047</v>
      </c>
      <c r="GJ95" s="30" t="s">
        <v>1048</v>
      </c>
      <c r="GK95" s="30" t="s">
        <v>1056</v>
      </c>
      <c r="GL95" s="30" t="s">
        <v>1033</v>
      </c>
      <c r="GM95" s="30" t="s">
        <v>411</v>
      </c>
    </row>
    <row r="96" spans="1:195" s="2" customFormat="1" ht="22.5" customHeight="1" x14ac:dyDescent="0.35">
      <c r="A96" s="29">
        <v>94</v>
      </c>
      <c r="B96" s="30" t="s">
        <v>1057</v>
      </c>
      <c r="C96" s="31" t="s">
        <v>945</v>
      </c>
      <c r="D96" s="30" t="s">
        <v>846</v>
      </c>
      <c r="E96" s="30" t="s">
        <v>1036</v>
      </c>
      <c r="F96" s="30">
        <v>40</v>
      </c>
      <c r="G96" s="30">
        <v>3</v>
      </c>
      <c r="H96" s="30" t="s">
        <v>157</v>
      </c>
      <c r="I96" s="30" t="s">
        <v>172</v>
      </c>
      <c r="J96" s="117">
        <v>4400000</v>
      </c>
      <c r="K96" s="40">
        <v>3000000</v>
      </c>
      <c r="L96" s="30" t="s">
        <v>173</v>
      </c>
      <c r="M96" s="30" t="s">
        <v>848</v>
      </c>
      <c r="N96" s="30">
        <v>250</v>
      </c>
      <c r="O96" s="30" t="s">
        <v>241</v>
      </c>
      <c r="P96" s="30">
        <v>20</v>
      </c>
      <c r="Q96" s="30" t="s">
        <v>389</v>
      </c>
      <c r="R96" s="30">
        <v>3</v>
      </c>
      <c r="S96" s="30">
        <v>3</v>
      </c>
      <c r="T96" s="30">
        <v>3</v>
      </c>
      <c r="U96" s="30">
        <v>3</v>
      </c>
      <c r="V96" s="30">
        <v>3</v>
      </c>
      <c r="W96" s="30">
        <v>3</v>
      </c>
      <c r="X96" s="30">
        <v>3</v>
      </c>
      <c r="Y96" s="30">
        <v>3</v>
      </c>
      <c r="Z96" s="30">
        <v>3</v>
      </c>
      <c r="AA96" s="30">
        <v>3</v>
      </c>
      <c r="AB96" s="17">
        <f t="shared" ref="AB96" si="52">R96+S96+T96+U96+V96+W96+X96+Y96+Z96+AA96</f>
        <v>30</v>
      </c>
      <c r="AC96" s="154">
        <f t="shared" ref="AC96:AC159" si="53">AB96/10</f>
        <v>3</v>
      </c>
      <c r="AD96" s="30">
        <v>3</v>
      </c>
      <c r="AE96" s="30">
        <v>3</v>
      </c>
      <c r="AF96" s="30">
        <v>3</v>
      </c>
      <c r="AG96" s="30">
        <v>3</v>
      </c>
      <c r="AH96" s="30">
        <v>4</v>
      </c>
      <c r="AI96" s="30">
        <v>4</v>
      </c>
      <c r="AJ96" s="30">
        <v>3</v>
      </c>
      <c r="AK96" s="30">
        <v>4</v>
      </c>
      <c r="AL96" s="30">
        <v>4</v>
      </c>
      <c r="AM96" s="15">
        <f t="shared" ref="AM96:AM159" si="54">SUM(AD96+AE96+AF96+AG96+AH96+AI96+AJ96++AK96+AL96)</f>
        <v>31</v>
      </c>
      <c r="AN96" s="170">
        <f t="shared" ref="AN96:AN159" si="55">AM96/9</f>
        <v>3.4444444444444446</v>
      </c>
      <c r="AO96" s="30">
        <v>3</v>
      </c>
      <c r="AP96" s="30">
        <v>3</v>
      </c>
      <c r="AQ96" s="30">
        <v>3</v>
      </c>
      <c r="AR96" s="30">
        <v>3</v>
      </c>
      <c r="AS96" s="30">
        <v>3</v>
      </c>
      <c r="AT96" s="30">
        <v>3</v>
      </c>
      <c r="AU96" s="30">
        <v>3</v>
      </c>
      <c r="AV96" s="30">
        <v>3</v>
      </c>
      <c r="AW96" s="30">
        <v>3</v>
      </c>
      <c r="AX96" s="30">
        <v>3</v>
      </c>
      <c r="AY96" s="17">
        <f>SUM(AO96:AX96)</f>
        <v>30</v>
      </c>
      <c r="AZ96" s="144">
        <f t="shared" ref="AZ96:AZ159" si="56">AY96/10</f>
        <v>3</v>
      </c>
      <c r="BA96" s="30">
        <v>3</v>
      </c>
      <c r="BB96" s="30">
        <v>3</v>
      </c>
      <c r="BC96" s="30">
        <v>3</v>
      </c>
      <c r="BD96" s="30">
        <v>3</v>
      </c>
      <c r="BE96" s="30">
        <v>3</v>
      </c>
      <c r="BF96" s="30">
        <v>3</v>
      </c>
      <c r="BG96" s="30">
        <v>3</v>
      </c>
      <c r="BH96" s="30">
        <v>4</v>
      </c>
      <c r="BI96" s="30">
        <v>3</v>
      </c>
      <c r="BJ96" s="17">
        <f t="shared" ref="BJ96:BJ159" si="57">SUM(BA96:BI96)</f>
        <v>28</v>
      </c>
      <c r="BK96" s="144">
        <f t="shared" ref="BK96:BK159" si="58">BJ96/9</f>
        <v>3.1111111111111112</v>
      </c>
      <c r="BL96" s="30">
        <v>2</v>
      </c>
      <c r="BM96" s="30">
        <v>2</v>
      </c>
      <c r="BN96" s="30">
        <v>3</v>
      </c>
      <c r="BO96" s="17">
        <f t="shared" ref="BO96:BO159" si="59">SUM(BL96:BN96)</f>
        <v>7</v>
      </c>
      <c r="BP96" s="153">
        <f t="shared" ref="BP96:BP97" si="60">BO96/3</f>
        <v>2.3333333333333335</v>
      </c>
      <c r="BQ96" s="30">
        <v>3</v>
      </c>
      <c r="BR96" s="30">
        <v>2</v>
      </c>
      <c r="BS96" s="30">
        <v>4</v>
      </c>
      <c r="BT96" s="116">
        <f t="shared" si="49"/>
        <v>9</v>
      </c>
      <c r="BU96" s="144">
        <f t="shared" ref="BU96:BU159" si="61">BT96/3</f>
        <v>3</v>
      </c>
      <c r="BV96" s="30">
        <v>2</v>
      </c>
      <c r="BW96" s="30">
        <v>3</v>
      </c>
      <c r="BX96" s="17">
        <f t="shared" si="50"/>
        <v>5</v>
      </c>
      <c r="BY96" s="169">
        <f>BX96/2</f>
        <v>2.5</v>
      </c>
      <c r="BZ96" s="30">
        <v>3</v>
      </c>
      <c r="CA96" s="30">
        <v>4</v>
      </c>
      <c r="CB96" s="17">
        <f t="shared" ref="CB96:CB159" si="62">SUM(BZ96:CA96)</f>
        <v>7</v>
      </c>
      <c r="CC96" s="144">
        <f t="shared" ref="CC96:CC110" si="63">CB96/2</f>
        <v>3.5</v>
      </c>
      <c r="CD96" s="30">
        <v>2</v>
      </c>
      <c r="CE96" s="30">
        <v>2</v>
      </c>
      <c r="CF96" s="17">
        <f t="shared" ref="CF96:CF99" si="64">SUM(CD96:CE96)</f>
        <v>4</v>
      </c>
      <c r="CG96" s="144">
        <f t="shared" si="48"/>
        <v>2</v>
      </c>
      <c r="CH96" s="30">
        <v>3</v>
      </c>
      <c r="CI96" s="30">
        <v>4</v>
      </c>
      <c r="CJ96" s="17">
        <f t="shared" ref="CJ96:CJ159" si="65">SUM(CH96:CI96)</f>
        <v>7</v>
      </c>
      <c r="CK96" s="144">
        <f t="shared" ref="CK96:CK98" si="66">CJ96/2</f>
        <v>3.5</v>
      </c>
      <c r="CL96" s="30">
        <v>3</v>
      </c>
      <c r="CM96" s="30">
        <v>3</v>
      </c>
      <c r="CN96" s="17">
        <f t="shared" ref="CN96:CN159" si="67">SUM(CL96:CM96)</f>
        <v>6</v>
      </c>
      <c r="CO96" s="153">
        <f t="shared" si="22"/>
        <v>3</v>
      </c>
      <c r="CP96" s="30">
        <v>4</v>
      </c>
      <c r="CQ96" s="30">
        <v>3</v>
      </c>
      <c r="CR96" s="30">
        <v>3</v>
      </c>
      <c r="CS96" s="17">
        <f t="shared" ref="CS96:CS159" si="68">SUM(CP96:CR96)</f>
        <v>10</v>
      </c>
      <c r="CT96" s="144">
        <f t="shared" ref="CT96" si="69">CS96/3</f>
        <v>3.3333333333333335</v>
      </c>
      <c r="CU96" s="30">
        <v>2</v>
      </c>
      <c r="CV96" s="30">
        <v>2</v>
      </c>
      <c r="CW96" s="30">
        <v>2</v>
      </c>
      <c r="CX96" s="30">
        <v>3</v>
      </c>
      <c r="CY96" s="30">
        <v>3</v>
      </c>
      <c r="CZ96" s="30">
        <v>4</v>
      </c>
      <c r="DA96" s="30">
        <v>4</v>
      </c>
      <c r="DB96" s="30">
        <v>3</v>
      </c>
      <c r="DC96" s="17">
        <f t="shared" ref="DC96" si="70">SUM(CU96:DB96)</f>
        <v>23</v>
      </c>
      <c r="DD96" s="144">
        <f t="shared" si="51"/>
        <v>2.875</v>
      </c>
      <c r="DE96" s="30">
        <v>2</v>
      </c>
      <c r="DF96" s="30">
        <v>2</v>
      </c>
      <c r="DG96" s="30">
        <v>3</v>
      </c>
      <c r="DH96" s="30">
        <v>3</v>
      </c>
      <c r="DI96" s="30">
        <v>4</v>
      </c>
      <c r="DJ96" s="30">
        <v>1</v>
      </c>
      <c r="DK96" s="30">
        <v>3</v>
      </c>
      <c r="DL96" s="30">
        <v>3</v>
      </c>
      <c r="DM96" s="17">
        <f t="shared" ref="DM96:DM159" si="71">SUM(DE96:DL96)</f>
        <v>21</v>
      </c>
      <c r="DN96" s="144">
        <f t="shared" ref="DN96:DN112" si="72">DM96/8</f>
        <v>2.625</v>
      </c>
      <c r="DO96" s="30">
        <v>2</v>
      </c>
      <c r="DP96" s="30">
        <v>3</v>
      </c>
      <c r="DQ96" s="30">
        <v>2</v>
      </c>
      <c r="DR96" s="30">
        <v>2</v>
      </c>
      <c r="DS96" s="30">
        <v>3</v>
      </c>
      <c r="DT96" s="30">
        <v>2</v>
      </c>
      <c r="DU96" s="17">
        <f t="shared" ref="DU96:DU110" si="73">SUM(DO96:DT96)</f>
        <v>14</v>
      </c>
      <c r="DV96" s="144">
        <f t="shared" ref="DV96:DV159" si="74">DU96/6</f>
        <v>2.3333333333333335</v>
      </c>
      <c r="DW96" s="30">
        <v>2</v>
      </c>
      <c r="DX96" s="30">
        <v>2</v>
      </c>
      <c r="DY96" s="30">
        <v>3</v>
      </c>
      <c r="DZ96" s="30">
        <v>3</v>
      </c>
      <c r="EA96" s="30">
        <v>3</v>
      </c>
      <c r="EB96" s="30">
        <v>3</v>
      </c>
      <c r="EC96" s="17">
        <f t="shared" ref="EC96:EC102" si="75">SUM(DW96:EB96)</f>
        <v>16</v>
      </c>
      <c r="ED96" s="144">
        <f t="shared" si="31"/>
        <v>2.6666666666666665</v>
      </c>
      <c r="EE96" s="30">
        <v>3</v>
      </c>
      <c r="EF96" s="30">
        <v>2</v>
      </c>
      <c r="EG96" s="30">
        <v>2</v>
      </c>
      <c r="EH96" s="30">
        <v>3</v>
      </c>
      <c r="EI96" s="30">
        <v>3</v>
      </c>
      <c r="EJ96" s="30">
        <v>3</v>
      </c>
      <c r="EK96" s="15">
        <f t="shared" si="45"/>
        <v>16</v>
      </c>
      <c r="EL96" s="148">
        <f t="shared" ref="EL96" si="76">EK96/6</f>
        <v>2.6666666666666665</v>
      </c>
      <c r="EM96" s="30">
        <v>2</v>
      </c>
      <c r="EN96" s="30">
        <v>2</v>
      </c>
      <c r="EO96" s="30">
        <v>3</v>
      </c>
      <c r="EP96" s="30">
        <v>3</v>
      </c>
      <c r="EQ96" s="30">
        <v>3</v>
      </c>
      <c r="ER96" s="17">
        <f t="shared" ref="ER96:ER159" si="77">SUM(EM96:EQ96)</f>
        <v>13</v>
      </c>
      <c r="ES96" s="144">
        <f t="shared" ref="ES96:ES112" si="78">ER96/5</f>
        <v>2.6</v>
      </c>
      <c r="ET96" s="30">
        <v>1</v>
      </c>
      <c r="EU96" s="30">
        <v>2</v>
      </c>
      <c r="EV96" s="30">
        <v>3</v>
      </c>
      <c r="EW96" s="30">
        <v>4</v>
      </c>
      <c r="EX96" s="30">
        <v>3</v>
      </c>
      <c r="EY96" s="17">
        <f t="shared" ref="EY96:EY159" si="79">SUM(ET96:EX96)</f>
        <v>13</v>
      </c>
      <c r="EZ96" s="144">
        <f t="shared" ref="EZ96" si="80">EY96/5</f>
        <v>2.6</v>
      </c>
      <c r="FA96" s="30">
        <v>4</v>
      </c>
      <c r="FB96" s="30">
        <v>4</v>
      </c>
      <c r="FC96" s="30">
        <v>4</v>
      </c>
      <c r="FD96" s="30">
        <v>2</v>
      </c>
      <c r="FE96" s="30">
        <v>2</v>
      </c>
      <c r="FF96" s="30">
        <v>3</v>
      </c>
      <c r="FG96" s="17">
        <f t="shared" ref="FG96:FG102" si="81">SUM(FA96:FF96)</f>
        <v>19</v>
      </c>
      <c r="FH96" s="153">
        <f t="shared" ref="FH96:FH104" si="82">FG96/6</f>
        <v>3.1666666666666665</v>
      </c>
      <c r="FI96" s="30">
        <v>3</v>
      </c>
      <c r="FJ96" s="30">
        <v>4</v>
      </c>
      <c r="FK96" s="30">
        <v>4</v>
      </c>
      <c r="FL96" s="30">
        <v>4</v>
      </c>
      <c r="FM96" s="30">
        <v>4</v>
      </c>
      <c r="FN96" s="17">
        <f t="shared" ref="FN96:FN159" si="83">SUM(FI96:FM96)</f>
        <v>19</v>
      </c>
      <c r="FO96" s="144">
        <f t="shared" ref="FO96:FO159" si="84">FN96/5</f>
        <v>3.8</v>
      </c>
      <c r="FP96" s="30">
        <v>2</v>
      </c>
      <c r="FQ96" s="30">
        <v>2</v>
      </c>
      <c r="FR96" s="30">
        <v>2</v>
      </c>
      <c r="FS96" s="30">
        <v>2</v>
      </c>
      <c r="FT96" s="30">
        <v>3</v>
      </c>
      <c r="FU96" s="30">
        <v>3</v>
      </c>
      <c r="FV96" s="17">
        <f t="shared" ref="FV96:FV101" si="85">SUM(FP96:FU96)</f>
        <v>14</v>
      </c>
      <c r="FW96" s="144">
        <f t="shared" si="42"/>
        <v>2.3333333333333335</v>
      </c>
      <c r="FX96" s="30">
        <v>3</v>
      </c>
      <c r="FY96" s="30">
        <v>3</v>
      </c>
      <c r="FZ96" s="30">
        <v>3</v>
      </c>
      <c r="GA96" s="30">
        <v>3</v>
      </c>
      <c r="GB96" s="30">
        <v>3</v>
      </c>
      <c r="GC96" s="30">
        <v>4</v>
      </c>
      <c r="GD96" s="17">
        <f t="shared" ref="GD96:GD98" si="86">SUM(FX96:GC96)</f>
        <v>19</v>
      </c>
      <c r="GE96" s="144">
        <f t="shared" ref="GE96:GE159" si="87">GD96/6</f>
        <v>3.1666666666666665</v>
      </c>
      <c r="GF96" s="30" t="s">
        <v>1050</v>
      </c>
      <c r="GG96" s="30" t="s">
        <v>1046</v>
      </c>
      <c r="GH96" s="30" t="s">
        <v>1038</v>
      </c>
      <c r="GI96" s="30" t="s">
        <v>1047</v>
      </c>
      <c r="GJ96" s="30" t="s">
        <v>1048</v>
      </c>
      <c r="GK96" s="30" t="s">
        <v>1060</v>
      </c>
      <c r="GL96" s="30" t="s">
        <v>1033</v>
      </c>
      <c r="GM96" s="30" t="s">
        <v>411</v>
      </c>
    </row>
    <row r="97" spans="1:195" s="2" customFormat="1" ht="22.5" customHeight="1" x14ac:dyDescent="0.35">
      <c r="A97" s="29">
        <v>95</v>
      </c>
      <c r="B97" s="30" t="s">
        <v>1061</v>
      </c>
      <c r="C97" s="31" t="s">
        <v>945</v>
      </c>
      <c r="D97" s="30" t="s">
        <v>846</v>
      </c>
      <c r="E97" s="30" t="s">
        <v>1062</v>
      </c>
      <c r="F97" s="30">
        <v>53</v>
      </c>
      <c r="G97" s="30">
        <v>3</v>
      </c>
      <c r="H97" s="30" t="s">
        <v>157</v>
      </c>
      <c r="I97" s="30" t="s">
        <v>158</v>
      </c>
      <c r="J97" s="117">
        <v>4000000</v>
      </c>
      <c r="K97" s="40">
        <v>3000000</v>
      </c>
      <c r="L97" s="30" t="s">
        <v>173</v>
      </c>
      <c r="M97" s="30" t="s">
        <v>848</v>
      </c>
      <c r="N97" s="30">
        <v>250</v>
      </c>
      <c r="O97" s="30" t="s">
        <v>241</v>
      </c>
      <c r="P97" s="30">
        <v>23</v>
      </c>
      <c r="Q97" s="30" t="s">
        <v>389</v>
      </c>
      <c r="R97" s="30">
        <v>3</v>
      </c>
      <c r="S97" s="30">
        <v>3</v>
      </c>
      <c r="T97" s="30">
        <v>3</v>
      </c>
      <c r="U97" s="30">
        <v>3</v>
      </c>
      <c r="V97" s="30">
        <v>3</v>
      </c>
      <c r="W97" s="30">
        <v>4</v>
      </c>
      <c r="X97" s="30">
        <v>3</v>
      </c>
      <c r="Y97" s="30">
        <v>3</v>
      </c>
      <c r="Z97" s="30">
        <v>3</v>
      </c>
      <c r="AA97" s="30">
        <v>3</v>
      </c>
      <c r="AB97" s="17">
        <f t="shared" si="2"/>
        <v>31</v>
      </c>
      <c r="AC97" s="154">
        <f t="shared" si="53"/>
        <v>3.1</v>
      </c>
      <c r="AD97" s="30">
        <v>3</v>
      </c>
      <c r="AE97" s="30">
        <v>3</v>
      </c>
      <c r="AF97" s="30">
        <v>3</v>
      </c>
      <c r="AG97" s="30">
        <v>3</v>
      </c>
      <c r="AH97" s="30">
        <v>3</v>
      </c>
      <c r="AI97" s="30">
        <v>3</v>
      </c>
      <c r="AJ97" s="30">
        <v>4</v>
      </c>
      <c r="AK97" s="30">
        <v>3</v>
      </c>
      <c r="AL97" s="30">
        <v>3</v>
      </c>
      <c r="AM97" s="15">
        <f t="shared" si="54"/>
        <v>28</v>
      </c>
      <c r="AN97" s="170">
        <f t="shared" si="55"/>
        <v>3.1111111111111112</v>
      </c>
      <c r="AO97" s="30">
        <v>3</v>
      </c>
      <c r="AP97" s="30">
        <v>3</v>
      </c>
      <c r="AQ97" s="30">
        <v>3</v>
      </c>
      <c r="AR97" s="30">
        <v>3</v>
      </c>
      <c r="AS97" s="30">
        <v>3</v>
      </c>
      <c r="AT97" s="30">
        <v>3</v>
      </c>
      <c r="AU97" s="30">
        <v>4</v>
      </c>
      <c r="AV97" s="30">
        <v>3</v>
      </c>
      <c r="AW97" s="30">
        <v>3</v>
      </c>
      <c r="AX97" s="30">
        <v>3</v>
      </c>
      <c r="AY97" s="17">
        <f t="shared" si="6"/>
        <v>31</v>
      </c>
      <c r="AZ97" s="144">
        <f t="shared" si="56"/>
        <v>3.1</v>
      </c>
      <c r="BA97" s="30">
        <v>3</v>
      </c>
      <c r="BB97" s="30">
        <v>4</v>
      </c>
      <c r="BC97" s="30">
        <v>3</v>
      </c>
      <c r="BD97" s="30">
        <v>3</v>
      </c>
      <c r="BE97" s="30">
        <v>3</v>
      </c>
      <c r="BF97" s="30">
        <v>3</v>
      </c>
      <c r="BG97" s="30">
        <v>3</v>
      </c>
      <c r="BH97" s="30">
        <v>3</v>
      </c>
      <c r="BI97" s="30">
        <v>3</v>
      </c>
      <c r="BJ97" s="17">
        <f t="shared" si="57"/>
        <v>28</v>
      </c>
      <c r="BK97" s="144">
        <f t="shared" si="58"/>
        <v>3.1111111111111112</v>
      </c>
      <c r="BL97" s="30">
        <v>3</v>
      </c>
      <c r="BM97" s="30">
        <v>2</v>
      </c>
      <c r="BN97" s="30">
        <v>3</v>
      </c>
      <c r="BO97" s="17">
        <f t="shared" si="59"/>
        <v>8</v>
      </c>
      <c r="BP97" s="153">
        <f t="shared" si="60"/>
        <v>2.6666666666666665</v>
      </c>
      <c r="BQ97" s="30">
        <v>4</v>
      </c>
      <c r="BR97" s="30">
        <v>3</v>
      </c>
      <c r="BS97" s="30">
        <v>3</v>
      </c>
      <c r="BT97" s="116">
        <f t="shared" si="49"/>
        <v>10</v>
      </c>
      <c r="BU97" s="144">
        <f t="shared" si="61"/>
        <v>3.3333333333333335</v>
      </c>
      <c r="BV97" s="30">
        <v>3</v>
      </c>
      <c r="BW97" s="30">
        <v>3</v>
      </c>
      <c r="BX97" s="17">
        <f t="shared" si="50"/>
        <v>6</v>
      </c>
      <c r="BY97" s="169">
        <f t="shared" si="14"/>
        <v>3</v>
      </c>
      <c r="BZ97" s="30">
        <v>4</v>
      </c>
      <c r="CA97" s="30">
        <v>3</v>
      </c>
      <c r="CB97" s="17">
        <f t="shared" si="62"/>
        <v>7</v>
      </c>
      <c r="CC97" s="144">
        <f t="shared" si="63"/>
        <v>3.5</v>
      </c>
      <c r="CD97" s="30">
        <v>4</v>
      </c>
      <c r="CE97" s="30">
        <v>3</v>
      </c>
      <c r="CF97" s="17">
        <f t="shared" si="64"/>
        <v>7</v>
      </c>
      <c r="CG97" s="144">
        <f t="shared" si="48"/>
        <v>3.5</v>
      </c>
      <c r="CH97" s="30">
        <v>4</v>
      </c>
      <c r="CI97" s="30">
        <v>3</v>
      </c>
      <c r="CJ97" s="17">
        <f t="shared" si="65"/>
        <v>7</v>
      </c>
      <c r="CK97" s="144">
        <f t="shared" si="66"/>
        <v>3.5</v>
      </c>
      <c r="CL97" s="30">
        <v>3</v>
      </c>
      <c r="CM97" s="30">
        <v>3</v>
      </c>
      <c r="CN97" s="17">
        <f t="shared" si="67"/>
        <v>6</v>
      </c>
      <c r="CO97" s="153">
        <f t="shared" ref="CO97:CO160" si="88">CN97/2</f>
        <v>3</v>
      </c>
      <c r="CP97" s="30">
        <v>3</v>
      </c>
      <c r="CQ97" s="30">
        <v>4</v>
      </c>
      <c r="CR97" s="30">
        <v>3</v>
      </c>
      <c r="CS97" s="17">
        <f t="shared" si="68"/>
        <v>10</v>
      </c>
      <c r="CT97" s="144">
        <f>CS97/3</f>
        <v>3.3333333333333335</v>
      </c>
      <c r="CU97" s="30">
        <v>3</v>
      </c>
      <c r="CV97" s="30">
        <v>3</v>
      </c>
      <c r="CW97" s="30">
        <v>3</v>
      </c>
      <c r="CX97" s="30">
        <v>3</v>
      </c>
      <c r="CY97" s="30">
        <v>3</v>
      </c>
      <c r="CZ97" s="30">
        <v>4</v>
      </c>
      <c r="DA97" s="30">
        <v>3</v>
      </c>
      <c r="DB97" s="30">
        <v>3</v>
      </c>
      <c r="DC97" s="17">
        <f t="shared" si="25"/>
        <v>25</v>
      </c>
      <c r="DD97" s="144">
        <f t="shared" si="51"/>
        <v>3.125</v>
      </c>
      <c r="DE97" s="30">
        <v>2</v>
      </c>
      <c r="DF97" s="30">
        <v>3</v>
      </c>
      <c r="DG97" s="30">
        <v>3</v>
      </c>
      <c r="DH97" s="30">
        <v>3</v>
      </c>
      <c r="DI97" s="30">
        <v>3</v>
      </c>
      <c r="DJ97" s="30">
        <v>4</v>
      </c>
      <c r="DK97" s="30">
        <v>3</v>
      </c>
      <c r="DL97" s="30">
        <v>3</v>
      </c>
      <c r="DM97" s="17">
        <f t="shared" si="71"/>
        <v>24</v>
      </c>
      <c r="DN97" s="144">
        <f t="shared" si="72"/>
        <v>3</v>
      </c>
      <c r="DO97" s="30">
        <v>3</v>
      </c>
      <c r="DP97" s="30">
        <v>4</v>
      </c>
      <c r="DQ97" s="30">
        <v>3</v>
      </c>
      <c r="DR97" s="30">
        <v>3</v>
      </c>
      <c r="DS97" s="30">
        <v>3</v>
      </c>
      <c r="DT97" s="30">
        <v>3</v>
      </c>
      <c r="DU97" s="17">
        <f t="shared" si="73"/>
        <v>19</v>
      </c>
      <c r="DV97" s="144">
        <f t="shared" si="74"/>
        <v>3.1666666666666665</v>
      </c>
      <c r="DW97" s="30">
        <v>3</v>
      </c>
      <c r="DX97" s="30">
        <v>3</v>
      </c>
      <c r="DY97" s="30">
        <v>3</v>
      </c>
      <c r="DZ97" s="30">
        <v>4</v>
      </c>
      <c r="EA97" s="30">
        <v>3</v>
      </c>
      <c r="EB97" s="30">
        <v>3</v>
      </c>
      <c r="EC97" s="17">
        <f t="shared" si="75"/>
        <v>19</v>
      </c>
      <c r="ED97" s="144">
        <f t="shared" ref="ED97:ED160" si="89">EC97/6</f>
        <v>3.1666666666666665</v>
      </c>
      <c r="EE97" s="30">
        <v>4</v>
      </c>
      <c r="EF97" s="30">
        <v>3</v>
      </c>
      <c r="EG97" s="30">
        <v>3</v>
      </c>
      <c r="EH97" s="30">
        <v>3</v>
      </c>
      <c r="EI97" s="30">
        <v>3</v>
      </c>
      <c r="EJ97" s="30">
        <v>3</v>
      </c>
      <c r="EK97" s="15">
        <f t="shared" ref="EK97:EK160" si="90">SUM(EE97:EJ97)</f>
        <v>19</v>
      </c>
      <c r="EL97" s="148">
        <f>EK97/6</f>
        <v>3.1666666666666665</v>
      </c>
      <c r="EM97" s="30">
        <v>3</v>
      </c>
      <c r="EN97" s="30">
        <v>3</v>
      </c>
      <c r="EO97" s="30">
        <v>4</v>
      </c>
      <c r="EP97" s="30">
        <v>3</v>
      </c>
      <c r="EQ97" s="30">
        <v>3</v>
      </c>
      <c r="ER97" s="17">
        <f t="shared" si="77"/>
        <v>16</v>
      </c>
      <c r="ES97" s="144">
        <f t="shared" si="78"/>
        <v>3.2</v>
      </c>
      <c r="ET97" s="30">
        <v>3</v>
      </c>
      <c r="EU97" s="30">
        <v>2</v>
      </c>
      <c r="EV97" s="30">
        <v>3</v>
      </c>
      <c r="EW97" s="30">
        <v>3</v>
      </c>
      <c r="EX97" s="30">
        <v>3</v>
      </c>
      <c r="EY97" s="17">
        <f t="shared" si="79"/>
        <v>14</v>
      </c>
      <c r="EZ97" s="144">
        <f>EY97/5</f>
        <v>2.8</v>
      </c>
      <c r="FA97" s="30">
        <v>4</v>
      </c>
      <c r="FB97" s="30">
        <v>3</v>
      </c>
      <c r="FC97" s="30">
        <v>3</v>
      </c>
      <c r="FD97" s="30">
        <v>3</v>
      </c>
      <c r="FE97" s="30">
        <v>4</v>
      </c>
      <c r="FF97" s="30">
        <v>3</v>
      </c>
      <c r="FG97" s="17">
        <f t="shared" si="81"/>
        <v>20</v>
      </c>
      <c r="FH97" s="153">
        <f t="shared" si="82"/>
        <v>3.3333333333333335</v>
      </c>
      <c r="FI97" s="30">
        <v>3</v>
      </c>
      <c r="FJ97" s="30">
        <v>3</v>
      </c>
      <c r="FK97" s="30">
        <v>3</v>
      </c>
      <c r="FL97" s="30">
        <v>3</v>
      </c>
      <c r="FM97" s="30">
        <v>3</v>
      </c>
      <c r="FN97" s="17">
        <f t="shared" si="83"/>
        <v>15</v>
      </c>
      <c r="FO97" s="144">
        <f t="shared" si="84"/>
        <v>3</v>
      </c>
      <c r="FP97" s="30">
        <v>3</v>
      </c>
      <c r="FQ97" s="30">
        <v>3</v>
      </c>
      <c r="FR97" s="30">
        <v>3</v>
      </c>
      <c r="FS97" s="30">
        <v>3</v>
      </c>
      <c r="FT97" s="30">
        <v>3</v>
      </c>
      <c r="FU97" s="30">
        <v>3</v>
      </c>
      <c r="FV97" s="17">
        <f t="shared" si="85"/>
        <v>18</v>
      </c>
      <c r="FW97" s="144">
        <f t="shared" ref="FW97:FW160" si="91">FV97/6</f>
        <v>3</v>
      </c>
      <c r="FX97" s="30">
        <v>4</v>
      </c>
      <c r="FY97" s="30">
        <v>3</v>
      </c>
      <c r="FZ97" s="30">
        <v>2</v>
      </c>
      <c r="GA97" s="30">
        <v>3</v>
      </c>
      <c r="GB97" s="30">
        <v>3</v>
      </c>
      <c r="GC97" s="30">
        <v>3</v>
      </c>
      <c r="GD97" s="17">
        <f t="shared" si="86"/>
        <v>18</v>
      </c>
      <c r="GE97" s="144">
        <f t="shared" si="87"/>
        <v>3</v>
      </c>
      <c r="GF97" s="30" t="s">
        <v>1050</v>
      </c>
      <c r="GG97" s="30" t="s">
        <v>1046</v>
      </c>
      <c r="GH97" s="30" t="s">
        <v>1038</v>
      </c>
      <c r="GI97" s="30" t="s">
        <v>1047</v>
      </c>
      <c r="GJ97" s="30" t="s">
        <v>1048</v>
      </c>
      <c r="GK97" s="30" t="s">
        <v>1060</v>
      </c>
      <c r="GL97" s="30" t="s">
        <v>1033</v>
      </c>
      <c r="GM97" s="30" t="s">
        <v>411</v>
      </c>
    </row>
    <row r="98" spans="1:195" s="2" customFormat="1" ht="22.5" customHeight="1" x14ac:dyDescent="0.35">
      <c r="A98" s="29">
        <v>96</v>
      </c>
      <c r="B98" s="30" t="s">
        <v>1063</v>
      </c>
      <c r="C98" s="31" t="s">
        <v>945</v>
      </c>
      <c r="D98" s="30" t="s">
        <v>846</v>
      </c>
      <c r="E98" s="30" t="s">
        <v>1062</v>
      </c>
      <c r="F98" s="30">
        <v>45</v>
      </c>
      <c r="G98" s="30">
        <v>3</v>
      </c>
      <c r="H98" s="30" t="s">
        <v>157</v>
      </c>
      <c r="I98" s="33" t="s">
        <v>158</v>
      </c>
      <c r="J98" s="117">
        <v>4000000</v>
      </c>
      <c r="K98" s="40">
        <v>3000000</v>
      </c>
      <c r="L98" s="30" t="s">
        <v>173</v>
      </c>
      <c r="M98" s="30" t="s">
        <v>848</v>
      </c>
      <c r="N98" s="30">
        <v>250</v>
      </c>
      <c r="O98" s="30" t="s">
        <v>241</v>
      </c>
      <c r="P98" s="30">
        <v>25</v>
      </c>
      <c r="Q98" s="30" t="s">
        <v>389</v>
      </c>
      <c r="R98" s="30">
        <v>3</v>
      </c>
      <c r="S98" s="30">
        <v>3</v>
      </c>
      <c r="T98" s="30">
        <v>3</v>
      </c>
      <c r="U98" s="30">
        <v>3</v>
      </c>
      <c r="V98" s="30">
        <v>3</v>
      </c>
      <c r="W98" s="30">
        <v>3</v>
      </c>
      <c r="X98" s="30">
        <v>4</v>
      </c>
      <c r="Y98" s="30">
        <v>4</v>
      </c>
      <c r="Z98" s="30">
        <v>4</v>
      </c>
      <c r="AA98" s="30">
        <v>4</v>
      </c>
      <c r="AB98" s="17">
        <f t="shared" ref="AB98:AB161" si="92">R98+S98+T98+U98+V98+W98+X98+Y98+Z98+AA98</f>
        <v>34</v>
      </c>
      <c r="AC98" s="154">
        <f t="shared" si="53"/>
        <v>3.4</v>
      </c>
      <c r="AD98" s="30">
        <v>3</v>
      </c>
      <c r="AE98" s="30">
        <v>3</v>
      </c>
      <c r="AF98" s="30">
        <v>3</v>
      </c>
      <c r="AG98" s="30">
        <v>4</v>
      </c>
      <c r="AH98" s="30">
        <v>4</v>
      </c>
      <c r="AI98" s="30">
        <v>3</v>
      </c>
      <c r="AJ98" s="30">
        <v>4</v>
      </c>
      <c r="AK98" s="30">
        <v>3</v>
      </c>
      <c r="AL98" s="30">
        <v>3</v>
      </c>
      <c r="AM98" s="15">
        <f t="shared" si="54"/>
        <v>30</v>
      </c>
      <c r="AN98" s="170">
        <f t="shared" si="55"/>
        <v>3.3333333333333335</v>
      </c>
      <c r="AO98" s="30">
        <v>3</v>
      </c>
      <c r="AP98" s="30">
        <v>3</v>
      </c>
      <c r="AQ98" s="30">
        <v>3</v>
      </c>
      <c r="AR98" s="30">
        <v>4</v>
      </c>
      <c r="AS98" s="30">
        <v>4</v>
      </c>
      <c r="AT98" s="30">
        <v>4</v>
      </c>
      <c r="AU98" s="30">
        <v>3</v>
      </c>
      <c r="AV98" s="30">
        <v>3</v>
      </c>
      <c r="AW98" s="30">
        <v>3</v>
      </c>
      <c r="AX98" s="30">
        <v>3</v>
      </c>
      <c r="AY98" s="17">
        <f t="shared" ref="AY98:AY103" si="93">SUM(AO98:AX98)</f>
        <v>33</v>
      </c>
      <c r="AZ98" s="144">
        <f t="shared" si="56"/>
        <v>3.3</v>
      </c>
      <c r="BA98" s="30">
        <v>3</v>
      </c>
      <c r="BB98" s="30">
        <v>3</v>
      </c>
      <c r="BC98" s="30">
        <v>4</v>
      </c>
      <c r="BD98" s="30">
        <v>4</v>
      </c>
      <c r="BE98" s="30">
        <v>4</v>
      </c>
      <c r="BF98" s="30">
        <v>3</v>
      </c>
      <c r="BG98" s="30">
        <v>4</v>
      </c>
      <c r="BH98" s="30">
        <v>4</v>
      </c>
      <c r="BI98" s="30">
        <v>3</v>
      </c>
      <c r="BJ98" s="17">
        <f t="shared" si="57"/>
        <v>32</v>
      </c>
      <c r="BK98" s="144">
        <f t="shared" si="58"/>
        <v>3.5555555555555554</v>
      </c>
      <c r="BL98" s="30">
        <v>2</v>
      </c>
      <c r="BM98" s="30">
        <v>2</v>
      </c>
      <c r="BN98" s="30">
        <v>2</v>
      </c>
      <c r="BO98" s="17">
        <f t="shared" si="59"/>
        <v>6</v>
      </c>
      <c r="BP98" s="153">
        <f>BO98/3</f>
        <v>2</v>
      </c>
      <c r="BQ98" s="30">
        <v>3</v>
      </c>
      <c r="BR98" s="30">
        <v>3</v>
      </c>
      <c r="BS98" s="30">
        <v>3</v>
      </c>
      <c r="BT98" s="116">
        <f t="shared" si="49"/>
        <v>9</v>
      </c>
      <c r="BU98" s="144">
        <f t="shared" si="61"/>
        <v>3</v>
      </c>
      <c r="BV98" s="30">
        <v>3</v>
      </c>
      <c r="BW98" s="30">
        <v>4</v>
      </c>
      <c r="BX98" s="17">
        <f t="shared" si="50"/>
        <v>7</v>
      </c>
      <c r="BY98" s="169">
        <f t="shared" ref="BY98:BY100" si="94">BX98/2</f>
        <v>3.5</v>
      </c>
      <c r="BZ98" s="30">
        <v>3</v>
      </c>
      <c r="CA98" s="30">
        <v>3</v>
      </c>
      <c r="CB98" s="17">
        <f t="shared" si="62"/>
        <v>6</v>
      </c>
      <c r="CC98" s="144">
        <f t="shared" si="63"/>
        <v>3</v>
      </c>
      <c r="CD98" s="30">
        <v>4</v>
      </c>
      <c r="CE98" s="30">
        <v>2</v>
      </c>
      <c r="CF98" s="17">
        <f t="shared" si="64"/>
        <v>6</v>
      </c>
      <c r="CG98" s="144">
        <f t="shared" si="48"/>
        <v>3</v>
      </c>
      <c r="CH98" s="30">
        <v>2</v>
      </c>
      <c r="CI98" s="30">
        <v>2</v>
      </c>
      <c r="CJ98" s="17">
        <f t="shared" si="65"/>
        <v>4</v>
      </c>
      <c r="CK98" s="144">
        <f t="shared" si="66"/>
        <v>2</v>
      </c>
      <c r="CL98" s="30">
        <v>2</v>
      </c>
      <c r="CM98" s="30">
        <v>2</v>
      </c>
      <c r="CN98" s="17">
        <f t="shared" si="67"/>
        <v>4</v>
      </c>
      <c r="CO98" s="153">
        <f t="shared" si="88"/>
        <v>2</v>
      </c>
      <c r="CP98" s="30">
        <v>4</v>
      </c>
      <c r="CQ98" s="30">
        <v>4</v>
      </c>
      <c r="CR98" s="30">
        <v>4</v>
      </c>
      <c r="CS98" s="17">
        <f t="shared" si="68"/>
        <v>12</v>
      </c>
      <c r="CT98" s="144">
        <f t="shared" ref="CT98:CT111" si="95">CS98/3</f>
        <v>4</v>
      </c>
      <c r="CU98" s="30">
        <v>2</v>
      </c>
      <c r="CV98" s="30">
        <v>2</v>
      </c>
      <c r="CW98" s="30">
        <v>3</v>
      </c>
      <c r="CX98" s="30">
        <v>3</v>
      </c>
      <c r="CY98" s="30">
        <v>3</v>
      </c>
      <c r="CZ98" s="30">
        <v>4</v>
      </c>
      <c r="DA98" s="30">
        <v>4</v>
      </c>
      <c r="DB98" s="30">
        <v>4</v>
      </c>
      <c r="DC98" s="17">
        <f t="shared" ref="DC98:DC161" si="96">SUM(CU98:DB98)</f>
        <v>25</v>
      </c>
      <c r="DD98" s="144">
        <f t="shared" si="51"/>
        <v>3.125</v>
      </c>
      <c r="DE98" s="30">
        <v>2</v>
      </c>
      <c r="DF98" s="30">
        <v>2</v>
      </c>
      <c r="DG98" s="30">
        <v>3</v>
      </c>
      <c r="DH98" s="30">
        <v>3</v>
      </c>
      <c r="DI98" s="30">
        <v>3</v>
      </c>
      <c r="DJ98" s="30">
        <v>3</v>
      </c>
      <c r="DK98" s="30">
        <v>3</v>
      </c>
      <c r="DL98" s="30">
        <v>3</v>
      </c>
      <c r="DM98" s="17">
        <f t="shared" si="71"/>
        <v>22</v>
      </c>
      <c r="DN98" s="144">
        <f t="shared" si="72"/>
        <v>2.75</v>
      </c>
      <c r="DO98" s="30">
        <v>3</v>
      </c>
      <c r="DP98" s="30">
        <v>2</v>
      </c>
      <c r="DQ98" s="30">
        <v>3</v>
      </c>
      <c r="DR98" s="30">
        <v>3</v>
      </c>
      <c r="DS98" s="30">
        <v>3</v>
      </c>
      <c r="DT98" s="30">
        <v>3</v>
      </c>
      <c r="DU98" s="17">
        <f t="shared" si="73"/>
        <v>17</v>
      </c>
      <c r="DV98" s="144">
        <f t="shared" si="74"/>
        <v>2.8333333333333335</v>
      </c>
      <c r="DW98" s="30">
        <v>3</v>
      </c>
      <c r="DX98" s="30">
        <v>3</v>
      </c>
      <c r="DY98" s="30">
        <v>3</v>
      </c>
      <c r="DZ98" s="30">
        <v>3</v>
      </c>
      <c r="EA98" s="30">
        <v>3</v>
      </c>
      <c r="EB98" s="30">
        <v>3</v>
      </c>
      <c r="EC98" s="17">
        <f t="shared" si="75"/>
        <v>18</v>
      </c>
      <c r="ED98" s="144">
        <f t="shared" si="89"/>
        <v>3</v>
      </c>
      <c r="EE98" s="30">
        <v>2</v>
      </c>
      <c r="EF98" s="30">
        <v>2</v>
      </c>
      <c r="EG98" s="30">
        <v>2</v>
      </c>
      <c r="EH98" s="30">
        <v>3</v>
      </c>
      <c r="EI98" s="30">
        <v>3</v>
      </c>
      <c r="EJ98" s="30">
        <v>3</v>
      </c>
      <c r="EK98" s="15">
        <f t="shared" si="90"/>
        <v>15</v>
      </c>
      <c r="EL98" s="148">
        <f t="shared" ref="EL98:EL110" si="97">EK98/6</f>
        <v>2.5</v>
      </c>
      <c r="EM98" s="30">
        <v>2</v>
      </c>
      <c r="EN98" s="30">
        <v>2</v>
      </c>
      <c r="EO98" s="30">
        <v>3</v>
      </c>
      <c r="EP98" s="30">
        <v>3</v>
      </c>
      <c r="EQ98" s="30">
        <v>3</v>
      </c>
      <c r="ER98" s="17">
        <f t="shared" si="77"/>
        <v>13</v>
      </c>
      <c r="ES98" s="144">
        <f t="shared" si="78"/>
        <v>2.6</v>
      </c>
      <c r="ET98" s="30">
        <v>3</v>
      </c>
      <c r="EU98" s="30">
        <v>3</v>
      </c>
      <c r="EV98" s="30">
        <v>3</v>
      </c>
      <c r="EW98" s="30">
        <v>3</v>
      </c>
      <c r="EX98" s="30">
        <v>3</v>
      </c>
      <c r="EY98" s="17">
        <f t="shared" si="79"/>
        <v>15</v>
      </c>
      <c r="EZ98" s="144">
        <f t="shared" ref="EZ98:EZ116" si="98">EY98/5</f>
        <v>3</v>
      </c>
      <c r="FA98" s="30">
        <v>2</v>
      </c>
      <c r="FB98" s="30">
        <v>2</v>
      </c>
      <c r="FC98" s="30">
        <v>3</v>
      </c>
      <c r="FD98" s="30">
        <v>2</v>
      </c>
      <c r="FE98" s="30">
        <v>2</v>
      </c>
      <c r="FF98" s="30">
        <v>2</v>
      </c>
      <c r="FG98" s="17">
        <f t="shared" si="81"/>
        <v>13</v>
      </c>
      <c r="FH98" s="153">
        <f t="shared" si="82"/>
        <v>2.1666666666666665</v>
      </c>
      <c r="FI98" s="30">
        <v>3</v>
      </c>
      <c r="FJ98" s="30">
        <v>3</v>
      </c>
      <c r="FK98" s="30">
        <v>3</v>
      </c>
      <c r="FL98" s="30">
        <v>3</v>
      </c>
      <c r="FM98" s="30">
        <v>3</v>
      </c>
      <c r="FN98" s="17">
        <f t="shared" si="83"/>
        <v>15</v>
      </c>
      <c r="FO98" s="144">
        <f t="shared" si="84"/>
        <v>3</v>
      </c>
      <c r="FP98" s="30">
        <v>4</v>
      </c>
      <c r="FQ98" s="30">
        <v>4</v>
      </c>
      <c r="FR98" s="30">
        <v>3</v>
      </c>
      <c r="FS98" s="30">
        <v>3</v>
      </c>
      <c r="FT98" s="30">
        <v>3</v>
      </c>
      <c r="FU98" s="30">
        <v>2</v>
      </c>
      <c r="FV98" s="17">
        <f t="shared" si="85"/>
        <v>19</v>
      </c>
      <c r="FW98" s="144">
        <f t="shared" si="91"/>
        <v>3.1666666666666665</v>
      </c>
      <c r="FX98" s="30">
        <v>1</v>
      </c>
      <c r="FY98" s="30">
        <v>2</v>
      </c>
      <c r="FZ98" s="30">
        <v>3</v>
      </c>
      <c r="GA98" s="30">
        <v>4</v>
      </c>
      <c r="GB98" s="30">
        <v>3</v>
      </c>
      <c r="GC98" s="30">
        <v>2</v>
      </c>
      <c r="GD98" s="17">
        <f t="shared" si="86"/>
        <v>15</v>
      </c>
      <c r="GE98" s="144">
        <f t="shared" si="87"/>
        <v>2.5</v>
      </c>
      <c r="GF98" s="30" t="s">
        <v>1050</v>
      </c>
      <c r="GG98" s="30" t="s">
        <v>1046</v>
      </c>
      <c r="GH98" s="30" t="s">
        <v>1038</v>
      </c>
      <c r="GI98" s="30" t="s">
        <v>1047</v>
      </c>
      <c r="GJ98" s="30" t="s">
        <v>1048</v>
      </c>
      <c r="GK98" s="30" t="s">
        <v>1060</v>
      </c>
      <c r="GL98" s="30" t="s">
        <v>1033</v>
      </c>
      <c r="GM98" s="30" t="s">
        <v>411</v>
      </c>
    </row>
    <row r="99" spans="1:195" s="2" customFormat="1" ht="22.5" customHeight="1" x14ac:dyDescent="0.35">
      <c r="A99" s="29">
        <v>97</v>
      </c>
      <c r="B99" s="30" t="s">
        <v>1064</v>
      </c>
      <c r="C99" s="31" t="s">
        <v>1065</v>
      </c>
      <c r="D99" s="30" t="s">
        <v>846</v>
      </c>
      <c r="E99" s="30" t="s">
        <v>1062</v>
      </c>
      <c r="F99" s="30">
        <v>50</v>
      </c>
      <c r="G99" s="30">
        <v>4</v>
      </c>
      <c r="H99" s="30" t="s">
        <v>157</v>
      </c>
      <c r="I99" s="30" t="s">
        <v>158</v>
      </c>
      <c r="J99" s="117">
        <v>5000000</v>
      </c>
      <c r="K99" s="40">
        <v>3500000</v>
      </c>
      <c r="L99" s="30" t="s">
        <v>255</v>
      </c>
      <c r="M99" s="30" t="s">
        <v>848</v>
      </c>
      <c r="N99" s="30">
        <v>600</v>
      </c>
      <c r="O99" s="30" t="s">
        <v>174</v>
      </c>
      <c r="P99" s="30">
        <v>21</v>
      </c>
      <c r="Q99" s="30" t="s">
        <v>389</v>
      </c>
      <c r="R99" s="30">
        <v>3</v>
      </c>
      <c r="S99" s="30">
        <v>3</v>
      </c>
      <c r="T99" s="30">
        <v>3</v>
      </c>
      <c r="U99" s="30">
        <v>3</v>
      </c>
      <c r="V99" s="30">
        <v>3</v>
      </c>
      <c r="W99" s="30">
        <v>3</v>
      </c>
      <c r="X99" s="30">
        <v>3</v>
      </c>
      <c r="Y99" s="30">
        <v>3</v>
      </c>
      <c r="Z99" s="30">
        <v>3</v>
      </c>
      <c r="AA99" s="30">
        <v>3</v>
      </c>
      <c r="AB99" s="17">
        <f t="shared" si="92"/>
        <v>30</v>
      </c>
      <c r="AC99" s="154">
        <f t="shared" si="53"/>
        <v>3</v>
      </c>
      <c r="AD99" s="30">
        <v>3</v>
      </c>
      <c r="AE99" s="30">
        <v>3</v>
      </c>
      <c r="AF99" s="30">
        <v>3</v>
      </c>
      <c r="AG99" s="30">
        <v>3</v>
      </c>
      <c r="AH99" s="30">
        <v>3</v>
      </c>
      <c r="AI99" s="30">
        <v>3</v>
      </c>
      <c r="AJ99" s="30"/>
      <c r="AK99" s="30">
        <v>3</v>
      </c>
      <c r="AL99" s="30">
        <v>3</v>
      </c>
      <c r="AM99" s="15">
        <f t="shared" si="54"/>
        <v>24</v>
      </c>
      <c r="AN99" s="170">
        <f t="shared" si="55"/>
        <v>2.6666666666666665</v>
      </c>
      <c r="AO99" s="30">
        <v>2</v>
      </c>
      <c r="AP99" s="30">
        <v>3</v>
      </c>
      <c r="AQ99" s="30">
        <v>4</v>
      </c>
      <c r="AR99" s="30">
        <v>2</v>
      </c>
      <c r="AS99" s="30">
        <v>3</v>
      </c>
      <c r="AT99" s="30">
        <v>2</v>
      </c>
      <c r="AU99" s="30">
        <v>3</v>
      </c>
      <c r="AV99" s="30">
        <v>3</v>
      </c>
      <c r="AW99" s="30">
        <v>3</v>
      </c>
      <c r="AX99" s="30">
        <v>3</v>
      </c>
      <c r="AY99" s="17">
        <f t="shared" si="93"/>
        <v>28</v>
      </c>
      <c r="AZ99" s="144">
        <f t="shared" si="56"/>
        <v>2.8</v>
      </c>
      <c r="BA99" s="30">
        <v>2</v>
      </c>
      <c r="BB99" s="30">
        <v>3</v>
      </c>
      <c r="BC99" s="30">
        <v>3</v>
      </c>
      <c r="BD99" s="30">
        <v>3</v>
      </c>
      <c r="BE99" s="30">
        <v>3</v>
      </c>
      <c r="BF99" s="30">
        <v>3</v>
      </c>
      <c r="BG99" s="30">
        <v>3</v>
      </c>
      <c r="BH99" s="30">
        <v>3</v>
      </c>
      <c r="BI99" s="30">
        <v>3</v>
      </c>
      <c r="BJ99" s="17">
        <f t="shared" si="57"/>
        <v>26</v>
      </c>
      <c r="BK99" s="144">
        <f t="shared" si="58"/>
        <v>2.8888888888888888</v>
      </c>
      <c r="BL99" s="30">
        <v>2</v>
      </c>
      <c r="BM99" s="30">
        <v>2</v>
      </c>
      <c r="BN99" s="30">
        <v>3</v>
      </c>
      <c r="BO99" s="17">
        <f t="shared" si="59"/>
        <v>7</v>
      </c>
      <c r="BP99" s="153">
        <f t="shared" ref="BP99:BP116" si="99">BO99/3</f>
        <v>2.3333333333333335</v>
      </c>
      <c r="BQ99" s="30">
        <v>2</v>
      </c>
      <c r="BR99" s="30">
        <v>2</v>
      </c>
      <c r="BS99" s="30">
        <v>3</v>
      </c>
      <c r="BT99" s="116">
        <f t="shared" si="49"/>
        <v>7</v>
      </c>
      <c r="BU99" s="144">
        <f t="shared" si="61"/>
        <v>2.3333333333333335</v>
      </c>
      <c r="BV99" s="30">
        <v>2</v>
      </c>
      <c r="BW99" s="30">
        <v>3</v>
      </c>
      <c r="BX99" s="17">
        <f t="shared" si="50"/>
        <v>5</v>
      </c>
      <c r="BY99" s="169">
        <f t="shared" si="94"/>
        <v>2.5</v>
      </c>
      <c r="BZ99" s="30">
        <v>3</v>
      </c>
      <c r="CA99" s="30">
        <v>3</v>
      </c>
      <c r="CB99" s="17">
        <f t="shared" si="62"/>
        <v>6</v>
      </c>
      <c r="CC99" s="144">
        <f t="shared" si="63"/>
        <v>3</v>
      </c>
      <c r="CD99" s="30">
        <v>3</v>
      </c>
      <c r="CE99" s="30">
        <v>2</v>
      </c>
      <c r="CF99" s="17">
        <f t="shared" si="64"/>
        <v>5</v>
      </c>
      <c r="CG99" s="144">
        <f t="shared" si="48"/>
        <v>2.5</v>
      </c>
      <c r="CH99" s="30">
        <v>3</v>
      </c>
      <c r="CI99" s="30">
        <v>2</v>
      </c>
      <c r="CJ99" s="17">
        <f t="shared" si="65"/>
        <v>5</v>
      </c>
      <c r="CK99" s="144">
        <f>CJ99/2</f>
        <v>2.5</v>
      </c>
      <c r="CL99" s="30">
        <v>3</v>
      </c>
      <c r="CM99" s="30">
        <v>2</v>
      </c>
      <c r="CN99" s="17">
        <f t="shared" si="67"/>
        <v>5</v>
      </c>
      <c r="CO99" s="153">
        <f t="shared" si="88"/>
        <v>2.5</v>
      </c>
      <c r="CP99" s="30">
        <v>3</v>
      </c>
      <c r="CQ99" s="30">
        <v>2</v>
      </c>
      <c r="CR99" s="30">
        <v>3</v>
      </c>
      <c r="CS99" s="17">
        <f t="shared" si="68"/>
        <v>8</v>
      </c>
      <c r="CT99" s="144">
        <f t="shared" si="95"/>
        <v>2.6666666666666665</v>
      </c>
      <c r="CU99" s="30">
        <v>2</v>
      </c>
      <c r="CV99" s="30">
        <v>3</v>
      </c>
      <c r="CW99" s="30">
        <v>3</v>
      </c>
      <c r="CX99" s="30">
        <v>2</v>
      </c>
      <c r="CY99" s="30">
        <v>3</v>
      </c>
      <c r="CZ99" s="30">
        <v>2</v>
      </c>
      <c r="DA99" s="30">
        <v>3</v>
      </c>
      <c r="DB99" s="30">
        <v>2</v>
      </c>
      <c r="DC99" s="17">
        <f t="shared" si="96"/>
        <v>20</v>
      </c>
      <c r="DD99" s="144">
        <f t="shared" si="51"/>
        <v>2.5</v>
      </c>
      <c r="DE99" s="30">
        <v>2</v>
      </c>
      <c r="DF99" s="30">
        <v>3</v>
      </c>
      <c r="DG99" s="30">
        <v>2</v>
      </c>
      <c r="DH99" s="30">
        <v>3</v>
      </c>
      <c r="DI99" s="30">
        <v>3</v>
      </c>
      <c r="DJ99" s="30">
        <v>3</v>
      </c>
      <c r="DK99" s="30">
        <v>3</v>
      </c>
      <c r="DL99" s="30">
        <v>3</v>
      </c>
      <c r="DM99" s="17">
        <f t="shared" si="71"/>
        <v>22</v>
      </c>
      <c r="DN99" s="144">
        <f t="shared" si="72"/>
        <v>2.75</v>
      </c>
      <c r="DO99" s="30">
        <v>2</v>
      </c>
      <c r="DP99" s="30">
        <v>2</v>
      </c>
      <c r="DQ99" s="30">
        <v>2</v>
      </c>
      <c r="DR99" s="30">
        <v>2</v>
      </c>
      <c r="DS99" s="30">
        <v>3</v>
      </c>
      <c r="DT99" s="30">
        <v>3</v>
      </c>
      <c r="DU99" s="17">
        <f t="shared" si="73"/>
        <v>14</v>
      </c>
      <c r="DV99" s="144">
        <f t="shared" si="74"/>
        <v>2.3333333333333335</v>
      </c>
      <c r="DW99" s="30">
        <v>3</v>
      </c>
      <c r="DX99" s="30">
        <v>3</v>
      </c>
      <c r="DY99" s="30">
        <v>4</v>
      </c>
      <c r="DZ99" s="30">
        <v>2</v>
      </c>
      <c r="EA99" s="30">
        <v>3</v>
      </c>
      <c r="EB99" s="30">
        <v>3</v>
      </c>
      <c r="EC99" s="17">
        <f t="shared" si="75"/>
        <v>18</v>
      </c>
      <c r="ED99" s="144">
        <f t="shared" si="89"/>
        <v>3</v>
      </c>
      <c r="EE99" s="30">
        <v>2</v>
      </c>
      <c r="EF99" s="30">
        <v>3</v>
      </c>
      <c r="EG99" s="30">
        <v>2</v>
      </c>
      <c r="EH99" s="30">
        <v>3</v>
      </c>
      <c r="EI99" s="30">
        <v>2</v>
      </c>
      <c r="EJ99" s="30">
        <v>3</v>
      </c>
      <c r="EK99" s="15">
        <f t="shared" si="90"/>
        <v>15</v>
      </c>
      <c r="EL99" s="148">
        <f t="shared" si="97"/>
        <v>2.5</v>
      </c>
      <c r="EM99" s="30">
        <v>2</v>
      </c>
      <c r="EN99" s="30">
        <v>3</v>
      </c>
      <c r="EO99" s="30">
        <v>3</v>
      </c>
      <c r="EP99" s="30">
        <v>3</v>
      </c>
      <c r="EQ99" s="30">
        <v>3</v>
      </c>
      <c r="ER99" s="17">
        <f t="shared" si="77"/>
        <v>14</v>
      </c>
      <c r="ES99" s="144">
        <f t="shared" si="78"/>
        <v>2.8</v>
      </c>
      <c r="ET99" s="30">
        <v>2</v>
      </c>
      <c r="EU99" s="30">
        <v>3</v>
      </c>
      <c r="EV99" s="30">
        <v>3</v>
      </c>
      <c r="EW99" s="30">
        <v>3</v>
      </c>
      <c r="EX99" s="30">
        <v>2</v>
      </c>
      <c r="EY99" s="17">
        <f t="shared" si="79"/>
        <v>13</v>
      </c>
      <c r="EZ99" s="144">
        <f t="shared" si="98"/>
        <v>2.6</v>
      </c>
      <c r="FA99" s="30">
        <v>3</v>
      </c>
      <c r="FB99" s="30">
        <v>2</v>
      </c>
      <c r="FC99" s="30">
        <v>3</v>
      </c>
      <c r="FD99" s="30">
        <v>2</v>
      </c>
      <c r="FE99" s="30">
        <v>2</v>
      </c>
      <c r="FF99" s="30">
        <v>2</v>
      </c>
      <c r="FG99" s="17">
        <f t="shared" si="81"/>
        <v>14</v>
      </c>
      <c r="FH99" s="153">
        <f t="shared" si="82"/>
        <v>2.3333333333333335</v>
      </c>
      <c r="FI99" s="30">
        <v>3</v>
      </c>
      <c r="FJ99" s="30">
        <v>3</v>
      </c>
      <c r="FK99" s="30">
        <v>3</v>
      </c>
      <c r="FL99" s="30">
        <v>3</v>
      </c>
      <c r="FM99" s="30">
        <v>3</v>
      </c>
      <c r="FN99" s="17">
        <f t="shared" si="83"/>
        <v>15</v>
      </c>
      <c r="FO99" s="144">
        <f t="shared" si="84"/>
        <v>3</v>
      </c>
      <c r="FP99" s="30">
        <v>2</v>
      </c>
      <c r="FQ99" s="30">
        <v>2</v>
      </c>
      <c r="FR99" s="30">
        <v>2</v>
      </c>
      <c r="FS99" s="30">
        <v>3</v>
      </c>
      <c r="FT99" s="30">
        <v>3</v>
      </c>
      <c r="FU99" s="30">
        <v>3</v>
      </c>
      <c r="FV99" s="17">
        <f t="shared" si="85"/>
        <v>15</v>
      </c>
      <c r="FW99" s="144">
        <f t="shared" si="91"/>
        <v>2.5</v>
      </c>
      <c r="FX99" s="30">
        <v>3</v>
      </c>
      <c r="FY99" s="30">
        <v>4</v>
      </c>
      <c r="FZ99" s="30">
        <v>3</v>
      </c>
      <c r="GA99" s="30">
        <v>4</v>
      </c>
      <c r="GB99" s="30">
        <v>3</v>
      </c>
      <c r="GC99" s="30">
        <v>4</v>
      </c>
      <c r="GD99" s="17">
        <f>SUM(FX99:GC99)</f>
        <v>21</v>
      </c>
      <c r="GE99" s="144">
        <f t="shared" si="87"/>
        <v>3.5</v>
      </c>
      <c r="GF99" s="30" t="s">
        <v>1050</v>
      </c>
      <c r="GG99" s="30" t="s">
        <v>1066</v>
      </c>
      <c r="GH99" s="30" t="s">
        <v>1067</v>
      </c>
      <c r="GI99" s="30" t="s">
        <v>1068</v>
      </c>
      <c r="GJ99" s="30" t="s">
        <v>1069</v>
      </c>
      <c r="GK99" s="30" t="s">
        <v>1070</v>
      </c>
      <c r="GL99" s="30" t="s">
        <v>1071</v>
      </c>
      <c r="GM99" s="30" t="s">
        <v>1066</v>
      </c>
    </row>
    <row r="100" spans="1:195" s="2" customFormat="1" ht="22.5" customHeight="1" x14ac:dyDescent="0.35">
      <c r="A100" s="29">
        <v>98</v>
      </c>
      <c r="B100" s="30" t="s">
        <v>1072</v>
      </c>
      <c r="C100" s="31" t="s">
        <v>1065</v>
      </c>
      <c r="D100" s="30" t="s">
        <v>846</v>
      </c>
      <c r="E100" s="30" t="s">
        <v>1062</v>
      </c>
      <c r="F100" s="30">
        <v>60</v>
      </c>
      <c r="G100" s="30">
        <v>3</v>
      </c>
      <c r="H100" s="30"/>
      <c r="I100" s="30" t="s">
        <v>210</v>
      </c>
      <c r="J100" s="117">
        <v>3000000</v>
      </c>
      <c r="K100" s="40">
        <v>2000000</v>
      </c>
      <c r="L100" s="30" t="s">
        <v>318</v>
      </c>
      <c r="M100" s="30" t="s">
        <v>848</v>
      </c>
      <c r="N100" s="30">
        <v>100</v>
      </c>
      <c r="O100" s="30" t="s">
        <v>1027</v>
      </c>
      <c r="P100" s="30">
        <v>26</v>
      </c>
      <c r="Q100" s="30" t="s">
        <v>389</v>
      </c>
      <c r="R100" s="30">
        <v>3</v>
      </c>
      <c r="S100" s="30">
        <v>3</v>
      </c>
      <c r="T100" s="30">
        <v>3</v>
      </c>
      <c r="U100" s="30">
        <v>3</v>
      </c>
      <c r="V100" s="30">
        <v>3</v>
      </c>
      <c r="W100" s="30">
        <v>3</v>
      </c>
      <c r="X100" s="30">
        <v>3</v>
      </c>
      <c r="Y100" s="30">
        <v>3</v>
      </c>
      <c r="Z100" s="30">
        <v>3</v>
      </c>
      <c r="AA100" s="30">
        <v>3</v>
      </c>
      <c r="AB100" s="17">
        <f t="shared" si="92"/>
        <v>30</v>
      </c>
      <c r="AC100" s="154">
        <f t="shared" si="53"/>
        <v>3</v>
      </c>
      <c r="AD100" s="30">
        <v>3</v>
      </c>
      <c r="AE100" s="30">
        <v>3</v>
      </c>
      <c r="AF100" s="30">
        <v>3</v>
      </c>
      <c r="AG100" s="30">
        <v>3</v>
      </c>
      <c r="AH100" s="30">
        <v>3</v>
      </c>
      <c r="AI100" s="30">
        <v>3</v>
      </c>
      <c r="AJ100" s="30">
        <v>3</v>
      </c>
      <c r="AK100" s="30">
        <v>3</v>
      </c>
      <c r="AL100" s="30">
        <v>3</v>
      </c>
      <c r="AM100" s="15">
        <f t="shared" si="54"/>
        <v>27</v>
      </c>
      <c r="AN100" s="170">
        <f t="shared" si="55"/>
        <v>3</v>
      </c>
      <c r="AO100" s="30">
        <v>3</v>
      </c>
      <c r="AP100" s="30">
        <v>3</v>
      </c>
      <c r="AQ100" s="30">
        <v>3</v>
      </c>
      <c r="AR100" s="30">
        <v>3</v>
      </c>
      <c r="AS100" s="30">
        <v>3</v>
      </c>
      <c r="AT100" s="30">
        <v>3</v>
      </c>
      <c r="AU100" s="30">
        <v>3</v>
      </c>
      <c r="AV100" s="30">
        <v>3</v>
      </c>
      <c r="AW100" s="30">
        <v>3</v>
      </c>
      <c r="AX100" s="30">
        <v>3</v>
      </c>
      <c r="AY100" s="17">
        <f t="shared" si="93"/>
        <v>30</v>
      </c>
      <c r="AZ100" s="144">
        <f t="shared" si="56"/>
        <v>3</v>
      </c>
      <c r="BA100" s="30">
        <v>3</v>
      </c>
      <c r="BB100" s="30">
        <v>3</v>
      </c>
      <c r="BC100" s="30">
        <v>3</v>
      </c>
      <c r="BD100" s="30">
        <v>3</v>
      </c>
      <c r="BE100" s="30">
        <v>3</v>
      </c>
      <c r="BF100" s="30">
        <v>3</v>
      </c>
      <c r="BG100" s="30">
        <v>3</v>
      </c>
      <c r="BH100" s="30">
        <v>3</v>
      </c>
      <c r="BI100" s="30">
        <v>3</v>
      </c>
      <c r="BJ100" s="17">
        <f t="shared" si="57"/>
        <v>27</v>
      </c>
      <c r="BK100" s="144">
        <f t="shared" si="58"/>
        <v>3</v>
      </c>
      <c r="BL100" s="30">
        <v>2</v>
      </c>
      <c r="BM100" s="30">
        <v>2</v>
      </c>
      <c r="BN100" s="30">
        <v>2</v>
      </c>
      <c r="BO100" s="17">
        <f t="shared" si="59"/>
        <v>6</v>
      </c>
      <c r="BP100" s="153">
        <f t="shared" si="99"/>
        <v>2</v>
      </c>
      <c r="BQ100" s="30">
        <v>3</v>
      </c>
      <c r="BR100" s="30">
        <v>2</v>
      </c>
      <c r="BS100" s="30">
        <v>3</v>
      </c>
      <c r="BT100" s="116">
        <f t="shared" si="49"/>
        <v>8</v>
      </c>
      <c r="BU100" s="144">
        <f t="shared" si="61"/>
        <v>2.6666666666666665</v>
      </c>
      <c r="BV100" s="30">
        <v>2</v>
      </c>
      <c r="BW100" s="30">
        <v>3</v>
      </c>
      <c r="BX100" s="17">
        <f t="shared" si="50"/>
        <v>5</v>
      </c>
      <c r="BY100" s="169">
        <f t="shared" si="94"/>
        <v>2.5</v>
      </c>
      <c r="BZ100" s="30">
        <v>2</v>
      </c>
      <c r="CA100" s="30">
        <v>3</v>
      </c>
      <c r="CB100" s="17">
        <f t="shared" si="62"/>
        <v>5</v>
      </c>
      <c r="CC100" s="144">
        <f t="shared" si="63"/>
        <v>2.5</v>
      </c>
      <c r="CD100" s="30">
        <v>2</v>
      </c>
      <c r="CE100" s="30">
        <v>3</v>
      </c>
      <c r="CF100" s="17">
        <f>SUM(CD100:CE100)</f>
        <v>5</v>
      </c>
      <c r="CG100" s="144">
        <f t="shared" si="48"/>
        <v>2.5</v>
      </c>
      <c r="CH100" s="30">
        <v>3</v>
      </c>
      <c r="CI100" s="30">
        <v>2</v>
      </c>
      <c r="CJ100" s="17">
        <f t="shared" si="65"/>
        <v>5</v>
      </c>
      <c r="CK100" s="144">
        <f t="shared" ref="CK100:CK118" si="100">CJ100/2</f>
        <v>2.5</v>
      </c>
      <c r="CL100" s="30">
        <v>3</v>
      </c>
      <c r="CM100" s="30">
        <v>2</v>
      </c>
      <c r="CN100" s="17">
        <f t="shared" si="67"/>
        <v>5</v>
      </c>
      <c r="CO100" s="153">
        <f t="shared" si="88"/>
        <v>2.5</v>
      </c>
      <c r="CP100" s="30">
        <v>3</v>
      </c>
      <c r="CQ100" s="30">
        <v>2</v>
      </c>
      <c r="CR100" s="30">
        <v>3</v>
      </c>
      <c r="CS100" s="17">
        <f t="shared" si="68"/>
        <v>8</v>
      </c>
      <c r="CT100" s="144">
        <f t="shared" si="95"/>
        <v>2.6666666666666665</v>
      </c>
      <c r="CU100" s="30">
        <v>2</v>
      </c>
      <c r="CV100" s="30">
        <v>3</v>
      </c>
      <c r="CW100" s="30">
        <v>3</v>
      </c>
      <c r="CX100" s="30">
        <v>3</v>
      </c>
      <c r="CY100" s="30">
        <v>3</v>
      </c>
      <c r="CZ100" s="30">
        <v>2</v>
      </c>
      <c r="DA100" s="30">
        <v>3</v>
      </c>
      <c r="DB100" s="30">
        <v>2</v>
      </c>
      <c r="DC100" s="17">
        <f t="shared" si="96"/>
        <v>21</v>
      </c>
      <c r="DD100" s="144">
        <f t="shared" si="51"/>
        <v>2.625</v>
      </c>
      <c r="DE100" s="30">
        <v>2</v>
      </c>
      <c r="DF100" s="30">
        <v>3</v>
      </c>
      <c r="DG100" s="30">
        <v>2</v>
      </c>
      <c r="DH100" s="30">
        <v>3</v>
      </c>
      <c r="DI100" s="30">
        <v>3</v>
      </c>
      <c r="DJ100" s="30">
        <v>2</v>
      </c>
      <c r="DK100" s="30">
        <v>3</v>
      </c>
      <c r="DL100" s="30">
        <v>3</v>
      </c>
      <c r="DM100" s="17">
        <f t="shared" si="71"/>
        <v>21</v>
      </c>
      <c r="DN100" s="144">
        <f t="shared" si="72"/>
        <v>2.625</v>
      </c>
      <c r="DO100" s="30">
        <v>2</v>
      </c>
      <c r="DP100" s="30">
        <v>3</v>
      </c>
      <c r="DQ100" s="30">
        <v>3</v>
      </c>
      <c r="DR100" s="30">
        <v>3</v>
      </c>
      <c r="DS100" s="30">
        <v>3</v>
      </c>
      <c r="DT100" s="30">
        <v>2</v>
      </c>
      <c r="DU100" s="17">
        <f t="shared" si="73"/>
        <v>16</v>
      </c>
      <c r="DV100" s="144">
        <f t="shared" si="74"/>
        <v>2.6666666666666665</v>
      </c>
      <c r="DW100" s="30">
        <v>2</v>
      </c>
      <c r="DX100" s="30">
        <v>3</v>
      </c>
      <c r="DY100" s="30">
        <v>3</v>
      </c>
      <c r="DZ100" s="30">
        <v>3</v>
      </c>
      <c r="EA100" s="30">
        <v>3</v>
      </c>
      <c r="EB100" s="30">
        <v>3</v>
      </c>
      <c r="EC100" s="17">
        <f t="shared" si="75"/>
        <v>17</v>
      </c>
      <c r="ED100" s="144">
        <f t="shared" si="89"/>
        <v>2.8333333333333335</v>
      </c>
      <c r="EE100" s="30"/>
      <c r="EF100" s="30"/>
      <c r="EG100" s="30"/>
      <c r="EH100" s="30"/>
      <c r="EI100" s="30"/>
      <c r="EJ100" s="30"/>
      <c r="EK100" s="15">
        <f t="shared" si="90"/>
        <v>0</v>
      </c>
      <c r="EL100" s="148">
        <f t="shared" si="97"/>
        <v>0</v>
      </c>
      <c r="EM100" s="30">
        <v>2</v>
      </c>
      <c r="EN100" s="30">
        <v>3</v>
      </c>
      <c r="EO100" s="30">
        <v>3</v>
      </c>
      <c r="EP100" s="30">
        <v>3</v>
      </c>
      <c r="EQ100" s="30">
        <v>3</v>
      </c>
      <c r="ER100" s="17">
        <f t="shared" si="77"/>
        <v>14</v>
      </c>
      <c r="ES100" s="144">
        <f t="shared" si="78"/>
        <v>2.8</v>
      </c>
      <c r="ET100" s="30">
        <v>2</v>
      </c>
      <c r="EU100" s="30">
        <v>3</v>
      </c>
      <c r="EV100" s="30">
        <v>3</v>
      </c>
      <c r="EW100" s="30">
        <v>3</v>
      </c>
      <c r="EX100" s="30">
        <v>3</v>
      </c>
      <c r="EY100" s="17">
        <f t="shared" si="79"/>
        <v>14</v>
      </c>
      <c r="EZ100" s="144">
        <f t="shared" si="98"/>
        <v>2.8</v>
      </c>
      <c r="FA100" s="30">
        <v>3</v>
      </c>
      <c r="FB100" s="30">
        <v>3</v>
      </c>
      <c r="FC100" s="30">
        <v>3</v>
      </c>
      <c r="FD100" s="30">
        <v>2</v>
      </c>
      <c r="FE100" s="30">
        <v>3</v>
      </c>
      <c r="FF100" s="30">
        <v>3</v>
      </c>
      <c r="FG100" s="17">
        <f t="shared" si="81"/>
        <v>17</v>
      </c>
      <c r="FH100" s="153">
        <f t="shared" si="82"/>
        <v>2.8333333333333335</v>
      </c>
      <c r="FI100" s="30">
        <v>2</v>
      </c>
      <c r="FJ100" s="30">
        <v>3</v>
      </c>
      <c r="FK100" s="30">
        <v>2</v>
      </c>
      <c r="FL100" s="30">
        <v>3</v>
      </c>
      <c r="FM100" s="30">
        <v>2</v>
      </c>
      <c r="FN100" s="17">
        <f t="shared" si="83"/>
        <v>12</v>
      </c>
      <c r="FO100" s="144">
        <f t="shared" si="84"/>
        <v>2.4</v>
      </c>
      <c r="FP100" s="30">
        <v>3</v>
      </c>
      <c r="FQ100" s="30">
        <v>2</v>
      </c>
      <c r="FR100" s="30">
        <v>3</v>
      </c>
      <c r="FS100" s="30">
        <v>3</v>
      </c>
      <c r="FT100" s="30">
        <v>2</v>
      </c>
      <c r="FU100" s="30">
        <v>2</v>
      </c>
      <c r="FV100" s="17">
        <f t="shared" si="85"/>
        <v>15</v>
      </c>
      <c r="FW100" s="144">
        <f t="shared" si="91"/>
        <v>2.5</v>
      </c>
      <c r="FX100" s="30">
        <v>2</v>
      </c>
      <c r="FY100" s="30">
        <v>3</v>
      </c>
      <c r="FZ100" s="30">
        <v>4</v>
      </c>
      <c r="GA100" s="30">
        <v>2</v>
      </c>
      <c r="GB100" s="30">
        <v>3</v>
      </c>
      <c r="GC100" s="30">
        <v>2</v>
      </c>
      <c r="GD100" s="17">
        <f t="shared" ref="GD100:GD117" si="101">SUM(FX100:GC100)</f>
        <v>16</v>
      </c>
      <c r="GE100" s="144">
        <f t="shared" si="87"/>
        <v>2.6666666666666665</v>
      </c>
      <c r="GF100" s="30" t="s">
        <v>1073</v>
      </c>
      <c r="GG100" s="30" t="s">
        <v>1074</v>
      </c>
      <c r="GH100" s="30" t="s">
        <v>1075</v>
      </c>
      <c r="GI100" s="30" t="s">
        <v>1047</v>
      </c>
      <c r="GJ100" s="30" t="s">
        <v>1048</v>
      </c>
      <c r="GK100" s="30" t="s">
        <v>1076</v>
      </c>
      <c r="GL100" s="30" t="s">
        <v>1077</v>
      </c>
      <c r="GM100" s="30" t="s">
        <v>1066</v>
      </c>
    </row>
    <row r="101" spans="1:195" s="2" customFormat="1" ht="22.5" customHeight="1" x14ac:dyDescent="0.35">
      <c r="A101" s="29">
        <v>99</v>
      </c>
      <c r="B101" s="30" t="s">
        <v>1078</v>
      </c>
      <c r="C101" s="31" t="s">
        <v>1065</v>
      </c>
      <c r="D101" s="30" t="s">
        <v>846</v>
      </c>
      <c r="E101" s="30"/>
      <c r="F101" s="30">
        <v>60</v>
      </c>
      <c r="G101" s="30">
        <v>3</v>
      </c>
      <c r="H101" s="30" t="s">
        <v>157</v>
      </c>
      <c r="I101" s="30" t="s">
        <v>210</v>
      </c>
      <c r="J101" s="117">
        <v>3500000</v>
      </c>
      <c r="K101" s="40">
        <v>2500000</v>
      </c>
      <c r="L101" s="30" t="s">
        <v>703</v>
      </c>
      <c r="M101" s="30" t="s">
        <v>848</v>
      </c>
      <c r="N101" s="30">
        <v>40</v>
      </c>
      <c r="O101" s="30" t="s">
        <v>1079</v>
      </c>
      <c r="P101" s="30">
        <v>15</v>
      </c>
      <c r="Q101" s="30" t="s">
        <v>1080</v>
      </c>
      <c r="R101" s="30">
        <v>3</v>
      </c>
      <c r="S101" s="30">
        <v>3</v>
      </c>
      <c r="T101" s="30">
        <v>3</v>
      </c>
      <c r="U101" s="30">
        <v>3</v>
      </c>
      <c r="V101" s="30">
        <v>3</v>
      </c>
      <c r="W101" s="30">
        <v>3</v>
      </c>
      <c r="X101" s="30">
        <v>3</v>
      </c>
      <c r="Y101" s="30">
        <v>3</v>
      </c>
      <c r="Z101" s="30">
        <v>3</v>
      </c>
      <c r="AA101" s="30">
        <v>3</v>
      </c>
      <c r="AB101" s="17">
        <f t="shared" si="92"/>
        <v>30</v>
      </c>
      <c r="AC101" s="154">
        <f t="shared" si="53"/>
        <v>3</v>
      </c>
      <c r="AD101" s="30">
        <v>3</v>
      </c>
      <c r="AE101" s="30">
        <v>3</v>
      </c>
      <c r="AF101" s="30">
        <v>3</v>
      </c>
      <c r="AG101" s="30">
        <v>3</v>
      </c>
      <c r="AH101" s="30">
        <v>3</v>
      </c>
      <c r="AI101" s="30">
        <v>3</v>
      </c>
      <c r="AJ101" s="30">
        <v>3</v>
      </c>
      <c r="AK101" s="30">
        <v>3</v>
      </c>
      <c r="AL101" s="30">
        <v>3</v>
      </c>
      <c r="AM101" s="15">
        <f t="shared" si="54"/>
        <v>27</v>
      </c>
      <c r="AN101" s="170">
        <f t="shared" si="55"/>
        <v>3</v>
      </c>
      <c r="AO101" s="30">
        <v>2</v>
      </c>
      <c r="AP101" s="30">
        <v>3</v>
      </c>
      <c r="AQ101" s="30">
        <v>3</v>
      </c>
      <c r="AR101" s="30">
        <v>3</v>
      </c>
      <c r="AS101" s="30">
        <v>3</v>
      </c>
      <c r="AT101" s="30">
        <v>3</v>
      </c>
      <c r="AU101" s="30">
        <v>3</v>
      </c>
      <c r="AV101" s="30">
        <v>3</v>
      </c>
      <c r="AW101" s="30">
        <v>3</v>
      </c>
      <c r="AX101" s="30">
        <v>3</v>
      </c>
      <c r="AY101" s="17">
        <f t="shared" si="93"/>
        <v>29</v>
      </c>
      <c r="AZ101" s="144">
        <f t="shared" si="56"/>
        <v>2.9</v>
      </c>
      <c r="BA101" s="30">
        <v>3</v>
      </c>
      <c r="BB101" s="30">
        <v>3</v>
      </c>
      <c r="BC101" s="30">
        <v>3</v>
      </c>
      <c r="BD101" s="30">
        <v>2</v>
      </c>
      <c r="BE101" s="30">
        <v>2</v>
      </c>
      <c r="BF101" s="30">
        <v>3</v>
      </c>
      <c r="BG101" s="30">
        <v>2</v>
      </c>
      <c r="BH101" s="30">
        <v>3</v>
      </c>
      <c r="BI101" s="30">
        <v>3</v>
      </c>
      <c r="BJ101" s="17">
        <f t="shared" si="57"/>
        <v>24</v>
      </c>
      <c r="BK101" s="144">
        <f t="shared" si="58"/>
        <v>2.6666666666666665</v>
      </c>
      <c r="BL101" s="30">
        <v>2</v>
      </c>
      <c r="BM101" s="30">
        <v>3</v>
      </c>
      <c r="BN101" s="30">
        <v>3</v>
      </c>
      <c r="BO101" s="17">
        <f t="shared" si="59"/>
        <v>8</v>
      </c>
      <c r="BP101" s="153">
        <f t="shared" si="99"/>
        <v>2.6666666666666665</v>
      </c>
      <c r="BQ101" s="30">
        <v>3</v>
      </c>
      <c r="BR101" s="30">
        <v>3</v>
      </c>
      <c r="BS101" s="30">
        <v>3</v>
      </c>
      <c r="BT101" s="116">
        <f t="shared" si="49"/>
        <v>9</v>
      </c>
      <c r="BU101" s="144">
        <f t="shared" si="61"/>
        <v>3</v>
      </c>
      <c r="BV101" s="30">
        <v>2</v>
      </c>
      <c r="BW101" s="30">
        <v>2</v>
      </c>
      <c r="BX101" s="17">
        <f t="shared" si="50"/>
        <v>4</v>
      </c>
      <c r="BY101" s="169">
        <f>BX101/2</f>
        <v>2</v>
      </c>
      <c r="BZ101" s="30">
        <v>3</v>
      </c>
      <c r="CA101" s="30">
        <v>3</v>
      </c>
      <c r="CB101" s="17">
        <f t="shared" si="62"/>
        <v>6</v>
      </c>
      <c r="CC101" s="144">
        <f t="shared" si="63"/>
        <v>3</v>
      </c>
      <c r="CD101" s="30">
        <v>3</v>
      </c>
      <c r="CE101" s="30">
        <v>3</v>
      </c>
      <c r="CF101" s="17">
        <f t="shared" ref="CF101:CF115" si="102">SUM(CD101:CE101)</f>
        <v>6</v>
      </c>
      <c r="CG101" s="144">
        <f t="shared" si="48"/>
        <v>3</v>
      </c>
      <c r="CH101" s="30">
        <v>3</v>
      </c>
      <c r="CI101" s="30">
        <v>3</v>
      </c>
      <c r="CJ101" s="17">
        <f t="shared" si="65"/>
        <v>6</v>
      </c>
      <c r="CK101" s="144">
        <f t="shared" si="100"/>
        <v>3</v>
      </c>
      <c r="CL101" s="30">
        <v>3</v>
      </c>
      <c r="CM101" s="30">
        <v>3</v>
      </c>
      <c r="CN101" s="17">
        <f t="shared" si="67"/>
        <v>6</v>
      </c>
      <c r="CO101" s="153">
        <f t="shared" si="88"/>
        <v>3</v>
      </c>
      <c r="CP101" s="30">
        <v>3</v>
      </c>
      <c r="CQ101" s="30">
        <v>3</v>
      </c>
      <c r="CR101" s="30">
        <v>3</v>
      </c>
      <c r="CS101" s="17">
        <f t="shared" si="68"/>
        <v>9</v>
      </c>
      <c r="CT101" s="144">
        <f t="shared" si="95"/>
        <v>3</v>
      </c>
      <c r="CU101" s="30">
        <v>3</v>
      </c>
      <c r="CV101" s="30">
        <v>3</v>
      </c>
      <c r="CW101" s="30">
        <v>2</v>
      </c>
      <c r="CX101" s="30">
        <v>3</v>
      </c>
      <c r="CY101" s="30">
        <v>3</v>
      </c>
      <c r="CZ101" s="30">
        <v>2</v>
      </c>
      <c r="DA101" s="30">
        <v>3</v>
      </c>
      <c r="DB101" s="30">
        <v>2</v>
      </c>
      <c r="DC101" s="17">
        <f t="shared" si="96"/>
        <v>21</v>
      </c>
      <c r="DD101" s="144">
        <f t="shared" si="51"/>
        <v>2.625</v>
      </c>
      <c r="DE101" s="30">
        <v>2</v>
      </c>
      <c r="DF101" s="30">
        <v>3</v>
      </c>
      <c r="DG101" s="30">
        <v>3</v>
      </c>
      <c r="DH101" s="30">
        <v>3</v>
      </c>
      <c r="DI101" s="30">
        <v>3</v>
      </c>
      <c r="DJ101" s="30">
        <v>3</v>
      </c>
      <c r="DK101" s="30">
        <v>3</v>
      </c>
      <c r="DL101" s="30">
        <v>3</v>
      </c>
      <c r="DM101" s="17">
        <f t="shared" si="71"/>
        <v>23</v>
      </c>
      <c r="DN101" s="144">
        <f t="shared" si="72"/>
        <v>2.875</v>
      </c>
      <c r="DO101" s="30">
        <v>3</v>
      </c>
      <c r="DP101" s="30">
        <v>2</v>
      </c>
      <c r="DQ101" s="30">
        <v>3</v>
      </c>
      <c r="DR101" s="30">
        <v>3</v>
      </c>
      <c r="DS101" s="30">
        <v>3</v>
      </c>
      <c r="DT101" s="30">
        <v>3</v>
      </c>
      <c r="DU101" s="17">
        <f t="shared" si="73"/>
        <v>17</v>
      </c>
      <c r="DV101" s="144">
        <f t="shared" si="74"/>
        <v>2.8333333333333335</v>
      </c>
      <c r="DW101" s="30">
        <v>2</v>
      </c>
      <c r="DX101" s="30">
        <v>3</v>
      </c>
      <c r="DY101" s="30">
        <v>3</v>
      </c>
      <c r="DZ101" s="30">
        <v>3</v>
      </c>
      <c r="EA101" s="30">
        <v>3</v>
      </c>
      <c r="EB101" s="30">
        <v>3</v>
      </c>
      <c r="EC101" s="17">
        <f t="shared" si="75"/>
        <v>17</v>
      </c>
      <c r="ED101" s="144">
        <f t="shared" si="89"/>
        <v>2.8333333333333335</v>
      </c>
      <c r="EE101" s="30">
        <v>3</v>
      </c>
      <c r="EF101" s="30">
        <v>3</v>
      </c>
      <c r="EG101" s="30">
        <v>3</v>
      </c>
      <c r="EH101" s="30">
        <v>3</v>
      </c>
      <c r="EI101" s="30">
        <v>3</v>
      </c>
      <c r="EJ101" s="30">
        <v>3</v>
      </c>
      <c r="EK101" s="15">
        <f t="shared" si="90"/>
        <v>18</v>
      </c>
      <c r="EL101" s="148">
        <f t="shared" si="97"/>
        <v>3</v>
      </c>
      <c r="EM101" s="30">
        <v>2</v>
      </c>
      <c r="EN101" s="30">
        <v>2</v>
      </c>
      <c r="EO101" s="30">
        <v>3</v>
      </c>
      <c r="EP101" s="30">
        <v>3</v>
      </c>
      <c r="EQ101" s="30">
        <v>3</v>
      </c>
      <c r="ER101" s="17">
        <f t="shared" si="77"/>
        <v>13</v>
      </c>
      <c r="ES101" s="144">
        <f t="shared" si="78"/>
        <v>2.6</v>
      </c>
      <c r="ET101" s="30">
        <v>3</v>
      </c>
      <c r="EU101" s="30">
        <v>3</v>
      </c>
      <c r="EV101" s="30">
        <v>3</v>
      </c>
      <c r="EW101" s="30">
        <v>3</v>
      </c>
      <c r="EX101" s="30">
        <v>3</v>
      </c>
      <c r="EY101" s="17">
        <f t="shared" si="79"/>
        <v>15</v>
      </c>
      <c r="EZ101" s="144">
        <f t="shared" si="98"/>
        <v>3</v>
      </c>
      <c r="FA101" s="30">
        <v>3</v>
      </c>
      <c r="FB101" s="30">
        <v>3</v>
      </c>
      <c r="FC101" s="30">
        <v>3</v>
      </c>
      <c r="FD101" s="30">
        <v>2</v>
      </c>
      <c r="FE101" s="30">
        <v>2</v>
      </c>
      <c r="FF101" s="30">
        <v>2</v>
      </c>
      <c r="FG101" s="17">
        <f t="shared" si="81"/>
        <v>15</v>
      </c>
      <c r="FH101" s="153">
        <f t="shared" si="82"/>
        <v>2.5</v>
      </c>
      <c r="FI101" s="30">
        <v>3</v>
      </c>
      <c r="FJ101" s="30">
        <v>3</v>
      </c>
      <c r="FK101" s="30">
        <v>3</v>
      </c>
      <c r="FL101" s="30">
        <v>3</v>
      </c>
      <c r="FM101" s="30">
        <v>2</v>
      </c>
      <c r="FN101" s="17">
        <f t="shared" si="83"/>
        <v>14</v>
      </c>
      <c r="FO101" s="144">
        <f t="shared" si="84"/>
        <v>2.8</v>
      </c>
      <c r="FP101" s="30">
        <v>3</v>
      </c>
      <c r="FQ101" s="30">
        <v>3</v>
      </c>
      <c r="FR101" s="30">
        <v>3</v>
      </c>
      <c r="FS101" s="30">
        <v>3</v>
      </c>
      <c r="FT101" s="30">
        <v>2</v>
      </c>
      <c r="FU101" s="30">
        <v>3</v>
      </c>
      <c r="FV101" s="17">
        <f t="shared" si="85"/>
        <v>17</v>
      </c>
      <c r="FW101" s="144">
        <f t="shared" si="91"/>
        <v>2.8333333333333335</v>
      </c>
      <c r="FX101" s="30">
        <v>2</v>
      </c>
      <c r="FY101" s="30">
        <v>3</v>
      </c>
      <c r="FZ101" s="30">
        <v>3</v>
      </c>
      <c r="GA101" s="30">
        <v>3</v>
      </c>
      <c r="GB101" s="30">
        <v>3</v>
      </c>
      <c r="GC101" s="30">
        <v>3</v>
      </c>
      <c r="GD101" s="17">
        <f t="shared" si="101"/>
        <v>17</v>
      </c>
      <c r="GE101" s="144">
        <f t="shared" si="87"/>
        <v>2.8333333333333335</v>
      </c>
      <c r="GF101" s="30" t="s">
        <v>1081</v>
      </c>
      <c r="GG101" s="30" t="s">
        <v>1066</v>
      </c>
      <c r="GH101" s="30" t="s">
        <v>1055</v>
      </c>
      <c r="GI101" s="30" t="s">
        <v>1082</v>
      </c>
      <c r="GJ101" s="30" t="s">
        <v>1069</v>
      </c>
      <c r="GK101" s="30" t="s">
        <v>988</v>
      </c>
      <c r="GL101" s="30" t="s">
        <v>1077</v>
      </c>
      <c r="GM101" s="30" t="s">
        <v>1066</v>
      </c>
    </row>
    <row r="102" spans="1:195" s="2" customFormat="1" ht="22.5" customHeight="1" x14ac:dyDescent="0.35">
      <c r="A102" s="29">
        <v>100</v>
      </c>
      <c r="B102" s="30" t="s">
        <v>1083</v>
      </c>
      <c r="C102" s="31" t="s">
        <v>945</v>
      </c>
      <c r="D102" s="30" t="s">
        <v>846</v>
      </c>
      <c r="E102" s="30" t="s">
        <v>1084</v>
      </c>
      <c r="F102" s="30">
        <v>70</v>
      </c>
      <c r="G102" s="30">
        <v>3</v>
      </c>
      <c r="H102" s="30" t="s">
        <v>157</v>
      </c>
      <c r="I102" s="30" t="s">
        <v>210</v>
      </c>
      <c r="J102" s="117">
        <v>6000000</v>
      </c>
      <c r="K102" s="40">
        <v>3000000</v>
      </c>
      <c r="L102" s="30" t="s">
        <v>868</v>
      </c>
      <c r="M102" s="30" t="s">
        <v>848</v>
      </c>
      <c r="N102" s="30">
        <v>750</v>
      </c>
      <c r="O102" s="30" t="s">
        <v>234</v>
      </c>
      <c r="P102" s="30">
        <v>30</v>
      </c>
      <c r="Q102" s="30" t="s">
        <v>389</v>
      </c>
      <c r="R102" s="30">
        <v>3</v>
      </c>
      <c r="S102" s="30">
        <v>3</v>
      </c>
      <c r="T102" s="30">
        <v>3</v>
      </c>
      <c r="U102" s="30">
        <v>3</v>
      </c>
      <c r="V102" s="30">
        <v>3</v>
      </c>
      <c r="W102" s="30">
        <v>3</v>
      </c>
      <c r="X102" s="30">
        <v>3</v>
      </c>
      <c r="Y102" s="30">
        <v>3</v>
      </c>
      <c r="Z102" s="30">
        <v>3</v>
      </c>
      <c r="AA102" s="30">
        <v>3</v>
      </c>
      <c r="AB102" s="17">
        <f t="shared" si="92"/>
        <v>30</v>
      </c>
      <c r="AC102" s="154">
        <f t="shared" si="53"/>
        <v>3</v>
      </c>
      <c r="AD102" s="30">
        <v>3</v>
      </c>
      <c r="AE102" s="30">
        <v>3</v>
      </c>
      <c r="AF102" s="30">
        <v>3</v>
      </c>
      <c r="AG102" s="30">
        <v>3</v>
      </c>
      <c r="AH102" s="30">
        <v>3</v>
      </c>
      <c r="AI102" s="30">
        <v>3</v>
      </c>
      <c r="AJ102" s="30">
        <v>3</v>
      </c>
      <c r="AK102" s="30">
        <v>3</v>
      </c>
      <c r="AL102" s="30">
        <v>3</v>
      </c>
      <c r="AM102" s="15">
        <f t="shared" si="54"/>
        <v>27</v>
      </c>
      <c r="AN102" s="170">
        <f t="shared" si="55"/>
        <v>3</v>
      </c>
      <c r="AO102" s="30">
        <v>3</v>
      </c>
      <c r="AP102" s="30">
        <v>3</v>
      </c>
      <c r="AQ102" s="30">
        <v>3</v>
      </c>
      <c r="AR102" s="30">
        <v>3</v>
      </c>
      <c r="AS102" s="30">
        <v>3</v>
      </c>
      <c r="AT102" s="30">
        <v>3</v>
      </c>
      <c r="AU102" s="30">
        <v>3</v>
      </c>
      <c r="AV102" s="30">
        <v>3</v>
      </c>
      <c r="AW102" s="30">
        <v>3</v>
      </c>
      <c r="AX102" s="30">
        <v>3</v>
      </c>
      <c r="AY102" s="17">
        <f t="shared" si="93"/>
        <v>30</v>
      </c>
      <c r="AZ102" s="144">
        <f t="shared" si="56"/>
        <v>3</v>
      </c>
      <c r="BA102" s="30">
        <v>3</v>
      </c>
      <c r="BB102" s="30">
        <v>3</v>
      </c>
      <c r="BC102" s="30">
        <v>3</v>
      </c>
      <c r="BD102" s="30">
        <v>3</v>
      </c>
      <c r="BE102" s="30">
        <v>3</v>
      </c>
      <c r="BF102" s="30">
        <v>3</v>
      </c>
      <c r="BG102" s="30">
        <v>3</v>
      </c>
      <c r="BH102" s="30">
        <v>3</v>
      </c>
      <c r="BI102" s="30">
        <v>3</v>
      </c>
      <c r="BJ102" s="17">
        <f t="shared" si="57"/>
        <v>27</v>
      </c>
      <c r="BK102" s="144">
        <f t="shared" si="58"/>
        <v>3</v>
      </c>
      <c r="BL102" s="30">
        <v>3</v>
      </c>
      <c r="BM102" s="30">
        <v>2</v>
      </c>
      <c r="BN102" s="30">
        <v>3</v>
      </c>
      <c r="BO102" s="17">
        <f t="shared" si="59"/>
        <v>8</v>
      </c>
      <c r="BP102" s="153">
        <f t="shared" si="99"/>
        <v>2.6666666666666665</v>
      </c>
      <c r="BQ102" s="30">
        <v>3</v>
      </c>
      <c r="BR102" s="30">
        <v>3</v>
      </c>
      <c r="BS102" s="30">
        <v>3</v>
      </c>
      <c r="BT102" s="116">
        <f t="shared" si="49"/>
        <v>9</v>
      </c>
      <c r="BU102" s="144">
        <f t="shared" si="61"/>
        <v>3</v>
      </c>
      <c r="BV102" s="30">
        <v>2</v>
      </c>
      <c r="BW102" s="30">
        <v>3</v>
      </c>
      <c r="BX102" s="17">
        <f t="shared" si="50"/>
        <v>5</v>
      </c>
      <c r="BY102" s="169">
        <f t="shared" ref="BY102:BY119" si="103">BX102/2</f>
        <v>2.5</v>
      </c>
      <c r="BZ102" s="30">
        <v>2</v>
      </c>
      <c r="CA102" s="30">
        <v>3</v>
      </c>
      <c r="CB102" s="17">
        <f t="shared" si="62"/>
        <v>5</v>
      </c>
      <c r="CC102" s="144">
        <f t="shared" si="63"/>
        <v>2.5</v>
      </c>
      <c r="CD102" s="30">
        <v>2</v>
      </c>
      <c r="CE102" s="30">
        <v>2</v>
      </c>
      <c r="CF102" s="17">
        <f t="shared" si="102"/>
        <v>4</v>
      </c>
      <c r="CG102" s="144">
        <f t="shared" si="48"/>
        <v>2</v>
      </c>
      <c r="CH102" s="30">
        <v>2</v>
      </c>
      <c r="CI102" s="30">
        <v>3</v>
      </c>
      <c r="CJ102" s="17">
        <f t="shared" si="65"/>
        <v>5</v>
      </c>
      <c r="CK102" s="144">
        <f t="shared" si="100"/>
        <v>2.5</v>
      </c>
      <c r="CL102" s="30">
        <v>3</v>
      </c>
      <c r="CM102" s="30">
        <v>3</v>
      </c>
      <c r="CN102" s="17">
        <f t="shared" si="67"/>
        <v>6</v>
      </c>
      <c r="CO102" s="153">
        <f t="shared" si="88"/>
        <v>3</v>
      </c>
      <c r="CP102" s="30">
        <v>3</v>
      </c>
      <c r="CQ102" s="30">
        <v>3</v>
      </c>
      <c r="CR102" s="30">
        <v>3</v>
      </c>
      <c r="CS102" s="17">
        <f t="shared" si="68"/>
        <v>9</v>
      </c>
      <c r="CT102" s="144">
        <f t="shared" si="95"/>
        <v>3</v>
      </c>
      <c r="CU102" s="30">
        <v>3</v>
      </c>
      <c r="CV102" s="30">
        <v>3</v>
      </c>
      <c r="CW102" s="30">
        <v>3</v>
      </c>
      <c r="CX102" s="30">
        <v>2</v>
      </c>
      <c r="CY102" s="30">
        <v>3</v>
      </c>
      <c r="CZ102" s="30">
        <v>3</v>
      </c>
      <c r="DA102" s="30">
        <v>3</v>
      </c>
      <c r="DB102" s="30">
        <v>3</v>
      </c>
      <c r="DC102" s="17">
        <f t="shared" si="96"/>
        <v>23</v>
      </c>
      <c r="DD102" s="144">
        <f t="shared" si="51"/>
        <v>2.875</v>
      </c>
      <c r="DE102" s="30">
        <v>2</v>
      </c>
      <c r="DF102" s="30">
        <v>2</v>
      </c>
      <c r="DG102" s="30">
        <v>3</v>
      </c>
      <c r="DH102" s="30">
        <v>3</v>
      </c>
      <c r="DI102" s="30">
        <v>4</v>
      </c>
      <c r="DJ102" s="30">
        <v>2</v>
      </c>
      <c r="DK102" s="30">
        <v>2</v>
      </c>
      <c r="DL102" s="30">
        <v>3</v>
      </c>
      <c r="DM102" s="17">
        <f t="shared" si="71"/>
        <v>21</v>
      </c>
      <c r="DN102" s="144">
        <f t="shared" si="72"/>
        <v>2.625</v>
      </c>
      <c r="DO102" s="30">
        <v>3</v>
      </c>
      <c r="DP102" s="30">
        <v>2</v>
      </c>
      <c r="DQ102" s="30">
        <v>3</v>
      </c>
      <c r="DR102" s="30">
        <v>3</v>
      </c>
      <c r="DS102" s="30">
        <v>3</v>
      </c>
      <c r="DT102" s="30">
        <v>2</v>
      </c>
      <c r="DU102" s="17">
        <f t="shared" si="73"/>
        <v>16</v>
      </c>
      <c r="DV102" s="144">
        <f t="shared" si="74"/>
        <v>2.6666666666666665</v>
      </c>
      <c r="DW102" s="30">
        <v>2</v>
      </c>
      <c r="DX102" s="30">
        <v>2</v>
      </c>
      <c r="DY102" s="30">
        <v>2</v>
      </c>
      <c r="DZ102" s="30">
        <v>2</v>
      </c>
      <c r="EA102" s="30">
        <v>3</v>
      </c>
      <c r="EB102" s="30">
        <v>3</v>
      </c>
      <c r="EC102" s="17">
        <f t="shared" si="75"/>
        <v>14</v>
      </c>
      <c r="ED102" s="144">
        <f t="shared" si="89"/>
        <v>2.3333333333333335</v>
      </c>
      <c r="EE102" s="30">
        <v>2</v>
      </c>
      <c r="EF102" s="30">
        <v>2</v>
      </c>
      <c r="EG102" s="30">
        <v>2</v>
      </c>
      <c r="EH102" s="30">
        <v>3</v>
      </c>
      <c r="EI102" s="30">
        <v>3</v>
      </c>
      <c r="EJ102" s="30">
        <v>3</v>
      </c>
      <c r="EK102" s="15">
        <f t="shared" si="90"/>
        <v>15</v>
      </c>
      <c r="EL102" s="148">
        <f t="shared" si="97"/>
        <v>2.5</v>
      </c>
      <c r="EM102" s="30">
        <v>2</v>
      </c>
      <c r="EN102" s="30">
        <v>2</v>
      </c>
      <c r="EO102" s="30">
        <v>3</v>
      </c>
      <c r="EP102" s="30">
        <v>3</v>
      </c>
      <c r="EQ102" s="30">
        <v>3</v>
      </c>
      <c r="ER102" s="17">
        <f t="shared" si="77"/>
        <v>13</v>
      </c>
      <c r="ES102" s="144">
        <f t="shared" si="78"/>
        <v>2.6</v>
      </c>
      <c r="ET102" s="30">
        <v>2</v>
      </c>
      <c r="EU102" s="30">
        <v>3</v>
      </c>
      <c r="EV102" s="30">
        <v>3</v>
      </c>
      <c r="EW102" s="30">
        <v>2</v>
      </c>
      <c r="EX102" s="30">
        <v>3</v>
      </c>
      <c r="EY102" s="17">
        <f t="shared" si="79"/>
        <v>13</v>
      </c>
      <c r="EZ102" s="144">
        <f t="shared" si="98"/>
        <v>2.6</v>
      </c>
      <c r="FA102" s="30">
        <v>3</v>
      </c>
      <c r="FB102" s="30">
        <v>2</v>
      </c>
      <c r="FC102" s="30">
        <v>3</v>
      </c>
      <c r="FD102" s="30">
        <v>3</v>
      </c>
      <c r="FE102" s="30">
        <v>3</v>
      </c>
      <c r="FF102" s="30">
        <v>3</v>
      </c>
      <c r="FG102" s="17">
        <f t="shared" si="81"/>
        <v>17</v>
      </c>
      <c r="FH102" s="153">
        <f t="shared" si="82"/>
        <v>2.8333333333333335</v>
      </c>
      <c r="FI102" s="30">
        <v>3</v>
      </c>
      <c r="FJ102" s="30">
        <v>2</v>
      </c>
      <c r="FK102" s="30">
        <v>3</v>
      </c>
      <c r="FL102" s="30">
        <v>3</v>
      </c>
      <c r="FM102" s="30">
        <v>3</v>
      </c>
      <c r="FN102" s="17">
        <f t="shared" si="83"/>
        <v>14</v>
      </c>
      <c r="FO102" s="144">
        <f t="shared" si="84"/>
        <v>2.8</v>
      </c>
      <c r="FP102" s="30">
        <v>2</v>
      </c>
      <c r="FQ102" s="30">
        <v>2</v>
      </c>
      <c r="FR102" s="30">
        <v>3</v>
      </c>
      <c r="FS102" s="30">
        <v>3</v>
      </c>
      <c r="FT102" s="30">
        <v>3</v>
      </c>
      <c r="FU102" s="30">
        <v>4</v>
      </c>
      <c r="FV102" s="17">
        <f>SUM(FP102:FU102)</f>
        <v>17</v>
      </c>
      <c r="FW102" s="144">
        <f t="shared" si="91"/>
        <v>2.8333333333333335</v>
      </c>
      <c r="FX102" s="30">
        <v>4</v>
      </c>
      <c r="FY102" s="30">
        <v>3</v>
      </c>
      <c r="FZ102" s="30">
        <v>3</v>
      </c>
      <c r="GA102" s="30">
        <v>3</v>
      </c>
      <c r="GB102" s="30">
        <v>4</v>
      </c>
      <c r="GC102" s="30">
        <v>2</v>
      </c>
      <c r="GD102" s="17">
        <f t="shared" si="101"/>
        <v>19</v>
      </c>
      <c r="GE102" s="144">
        <f t="shared" si="87"/>
        <v>3.1666666666666665</v>
      </c>
      <c r="GF102" s="41" t="s">
        <v>1085</v>
      </c>
      <c r="GG102" s="30" t="s">
        <v>1066</v>
      </c>
      <c r="GH102" s="30" t="s">
        <v>1075</v>
      </c>
      <c r="GI102" s="30" t="s">
        <v>1082</v>
      </c>
      <c r="GJ102" s="30" t="s">
        <v>1048</v>
      </c>
      <c r="GK102" s="30" t="s">
        <v>1086</v>
      </c>
      <c r="GL102" s="30" t="s">
        <v>1087</v>
      </c>
      <c r="GM102" s="30" t="s">
        <v>1066</v>
      </c>
    </row>
    <row r="103" spans="1:195" ht="15.75" customHeight="1" x14ac:dyDescent="0.35">
      <c r="A103" s="29">
        <v>101</v>
      </c>
      <c r="B103" s="30" t="s">
        <v>845</v>
      </c>
      <c r="C103" s="31" t="s">
        <v>799</v>
      </c>
      <c r="D103" s="30" t="s">
        <v>846</v>
      </c>
      <c r="E103" s="30" t="s">
        <v>847</v>
      </c>
      <c r="F103" s="30">
        <v>52</v>
      </c>
      <c r="G103" s="30">
        <v>7</v>
      </c>
      <c r="H103" s="30" t="s">
        <v>157</v>
      </c>
      <c r="I103" s="30" t="s">
        <v>158</v>
      </c>
      <c r="J103" s="119">
        <v>8000000</v>
      </c>
      <c r="K103" s="38">
        <v>7000000</v>
      </c>
      <c r="L103" s="30" t="s">
        <v>233</v>
      </c>
      <c r="M103" s="30" t="s">
        <v>848</v>
      </c>
      <c r="N103" s="30">
        <v>1000</v>
      </c>
      <c r="O103" s="30" t="s">
        <v>234</v>
      </c>
      <c r="P103" s="30" t="s">
        <v>849</v>
      </c>
      <c r="Q103" s="30" t="s">
        <v>850</v>
      </c>
      <c r="R103" s="30">
        <v>3</v>
      </c>
      <c r="S103" s="30">
        <v>3</v>
      </c>
      <c r="T103" s="30">
        <v>3</v>
      </c>
      <c r="U103" s="30">
        <v>3</v>
      </c>
      <c r="V103" s="30">
        <v>3</v>
      </c>
      <c r="W103" s="30">
        <v>3</v>
      </c>
      <c r="X103" s="30">
        <v>3</v>
      </c>
      <c r="Y103" s="30">
        <v>3</v>
      </c>
      <c r="Z103" s="30">
        <v>4</v>
      </c>
      <c r="AA103" s="30">
        <v>4</v>
      </c>
      <c r="AB103" s="17">
        <f t="shared" si="92"/>
        <v>32</v>
      </c>
      <c r="AC103" s="154">
        <f t="shared" si="53"/>
        <v>3.2</v>
      </c>
      <c r="AD103" s="30">
        <v>3</v>
      </c>
      <c r="AE103" s="30">
        <v>3</v>
      </c>
      <c r="AF103" s="30">
        <v>3</v>
      </c>
      <c r="AG103" s="30">
        <v>3</v>
      </c>
      <c r="AH103" s="30">
        <v>4</v>
      </c>
      <c r="AI103" s="30">
        <v>4</v>
      </c>
      <c r="AJ103" s="30">
        <v>4</v>
      </c>
      <c r="AK103" s="30">
        <v>4</v>
      </c>
      <c r="AL103" s="30">
        <v>4</v>
      </c>
      <c r="AM103" s="15">
        <f t="shared" si="54"/>
        <v>32</v>
      </c>
      <c r="AN103" s="170">
        <f t="shared" si="55"/>
        <v>3.5555555555555554</v>
      </c>
      <c r="AO103" s="30">
        <v>3</v>
      </c>
      <c r="AP103" s="30">
        <v>3</v>
      </c>
      <c r="AQ103" s="30">
        <v>4</v>
      </c>
      <c r="AR103" s="30">
        <v>4</v>
      </c>
      <c r="AS103" s="30">
        <v>3</v>
      </c>
      <c r="AT103" s="30">
        <v>3</v>
      </c>
      <c r="AU103" s="30">
        <v>3</v>
      </c>
      <c r="AV103" s="30">
        <v>3</v>
      </c>
      <c r="AW103" s="30">
        <v>3</v>
      </c>
      <c r="AX103" s="30">
        <v>3</v>
      </c>
      <c r="AY103" s="17">
        <f t="shared" si="93"/>
        <v>32</v>
      </c>
      <c r="AZ103" s="144">
        <f t="shared" si="56"/>
        <v>3.2</v>
      </c>
      <c r="BA103" s="30">
        <v>3</v>
      </c>
      <c r="BB103" s="30">
        <v>3</v>
      </c>
      <c r="BC103" s="30">
        <v>3</v>
      </c>
      <c r="BD103" s="30">
        <v>3</v>
      </c>
      <c r="BE103" s="30">
        <v>3</v>
      </c>
      <c r="BF103" s="30">
        <v>4</v>
      </c>
      <c r="BG103" s="30">
        <v>4</v>
      </c>
      <c r="BH103" s="30">
        <v>3</v>
      </c>
      <c r="BI103" s="30">
        <v>3</v>
      </c>
      <c r="BJ103" s="17">
        <f t="shared" si="57"/>
        <v>29</v>
      </c>
      <c r="BK103" s="144">
        <f t="shared" si="58"/>
        <v>3.2222222222222223</v>
      </c>
      <c r="BL103" s="30">
        <v>2</v>
      </c>
      <c r="BM103" s="30">
        <v>2</v>
      </c>
      <c r="BN103" s="30">
        <v>2</v>
      </c>
      <c r="BO103" s="17">
        <f t="shared" si="59"/>
        <v>6</v>
      </c>
      <c r="BP103" s="153">
        <f t="shared" si="99"/>
        <v>2</v>
      </c>
      <c r="BQ103" s="30">
        <v>3</v>
      </c>
      <c r="BR103" s="30">
        <v>3</v>
      </c>
      <c r="BS103" s="30">
        <v>3</v>
      </c>
      <c r="BT103" s="116">
        <f t="shared" si="49"/>
        <v>9</v>
      </c>
      <c r="BU103" s="144">
        <f t="shared" si="61"/>
        <v>3</v>
      </c>
      <c r="BV103" s="30">
        <v>4</v>
      </c>
      <c r="BW103" s="30">
        <v>4</v>
      </c>
      <c r="BX103" s="17">
        <f t="shared" si="50"/>
        <v>8</v>
      </c>
      <c r="BY103" s="169">
        <f t="shared" si="103"/>
        <v>4</v>
      </c>
      <c r="BZ103" s="30">
        <v>2</v>
      </c>
      <c r="CA103" s="30">
        <v>3</v>
      </c>
      <c r="CB103" s="17">
        <f t="shared" si="62"/>
        <v>5</v>
      </c>
      <c r="CC103" s="144">
        <f t="shared" si="63"/>
        <v>2.5</v>
      </c>
      <c r="CD103" s="30">
        <v>4</v>
      </c>
      <c r="CE103" s="30">
        <v>1</v>
      </c>
      <c r="CF103" s="17">
        <f t="shared" si="102"/>
        <v>5</v>
      </c>
      <c r="CG103" s="144">
        <f t="shared" si="48"/>
        <v>2.5</v>
      </c>
      <c r="CH103" s="30">
        <v>2</v>
      </c>
      <c r="CI103" s="30">
        <v>3</v>
      </c>
      <c r="CJ103" s="17">
        <f t="shared" si="65"/>
        <v>5</v>
      </c>
      <c r="CK103" s="144">
        <f t="shared" si="100"/>
        <v>2.5</v>
      </c>
      <c r="CL103" s="30">
        <v>4</v>
      </c>
      <c r="CM103" s="30">
        <v>2</v>
      </c>
      <c r="CN103" s="17">
        <f t="shared" si="67"/>
        <v>6</v>
      </c>
      <c r="CO103" s="153">
        <f t="shared" si="88"/>
        <v>3</v>
      </c>
      <c r="CP103" s="30">
        <v>2</v>
      </c>
      <c r="CQ103" s="30">
        <v>3</v>
      </c>
      <c r="CR103" s="30">
        <v>4</v>
      </c>
      <c r="CS103" s="17">
        <f t="shared" si="68"/>
        <v>9</v>
      </c>
      <c r="CT103" s="144">
        <f t="shared" si="95"/>
        <v>3</v>
      </c>
      <c r="CU103" s="30">
        <v>2</v>
      </c>
      <c r="CV103" s="30">
        <v>3</v>
      </c>
      <c r="CW103" s="30">
        <v>4</v>
      </c>
      <c r="CX103" s="30">
        <v>2</v>
      </c>
      <c r="CY103" s="30">
        <v>2</v>
      </c>
      <c r="CZ103" s="30">
        <v>3</v>
      </c>
      <c r="DA103" s="30">
        <v>4</v>
      </c>
      <c r="DB103" s="30">
        <v>4</v>
      </c>
      <c r="DC103" s="17">
        <f t="shared" si="96"/>
        <v>24</v>
      </c>
      <c r="DD103" s="144">
        <f t="shared" si="51"/>
        <v>3</v>
      </c>
      <c r="DE103" s="30">
        <v>3</v>
      </c>
      <c r="DF103" s="30">
        <v>3</v>
      </c>
      <c r="DG103" s="30">
        <v>4</v>
      </c>
      <c r="DH103" s="30">
        <v>4</v>
      </c>
      <c r="DI103" s="30">
        <v>4</v>
      </c>
      <c r="DJ103" s="30">
        <v>2</v>
      </c>
      <c r="DK103" s="30">
        <v>2</v>
      </c>
      <c r="DL103" s="30">
        <v>3</v>
      </c>
      <c r="DM103" s="17">
        <f t="shared" si="71"/>
        <v>25</v>
      </c>
      <c r="DN103" s="144">
        <f t="shared" si="72"/>
        <v>3.125</v>
      </c>
      <c r="DO103" s="30">
        <v>3</v>
      </c>
      <c r="DP103" s="30">
        <v>3</v>
      </c>
      <c r="DQ103" s="30">
        <v>2</v>
      </c>
      <c r="DR103" s="30">
        <v>3</v>
      </c>
      <c r="DS103" s="39">
        <v>3</v>
      </c>
      <c r="DT103" s="39">
        <v>3</v>
      </c>
      <c r="DU103" s="17">
        <f t="shared" si="73"/>
        <v>17</v>
      </c>
      <c r="DV103" s="144">
        <f t="shared" si="74"/>
        <v>2.8333333333333335</v>
      </c>
      <c r="DW103" s="39">
        <v>2</v>
      </c>
      <c r="DX103" s="39">
        <v>2</v>
      </c>
      <c r="DY103" s="39">
        <v>3</v>
      </c>
      <c r="DZ103" s="39">
        <v>3</v>
      </c>
      <c r="EA103" s="39">
        <v>3</v>
      </c>
      <c r="EB103" s="39">
        <v>2</v>
      </c>
      <c r="EC103" s="17">
        <f>SUM(DW103:EB103)</f>
        <v>15</v>
      </c>
      <c r="ED103" s="144">
        <f t="shared" si="89"/>
        <v>2.5</v>
      </c>
      <c r="EE103" s="39">
        <v>2</v>
      </c>
      <c r="EF103" s="39">
        <v>3</v>
      </c>
      <c r="EG103" s="39">
        <v>3</v>
      </c>
      <c r="EH103" s="39">
        <v>3</v>
      </c>
      <c r="EI103" s="39">
        <v>2</v>
      </c>
      <c r="EJ103" s="39">
        <v>2</v>
      </c>
      <c r="EK103" s="15">
        <f t="shared" si="90"/>
        <v>15</v>
      </c>
      <c r="EL103" s="148">
        <f t="shared" si="97"/>
        <v>2.5</v>
      </c>
      <c r="EM103" s="39">
        <v>2</v>
      </c>
      <c r="EN103" s="39">
        <v>2</v>
      </c>
      <c r="EO103" s="39">
        <v>3</v>
      </c>
      <c r="EP103" s="39">
        <v>3</v>
      </c>
      <c r="EQ103" s="39">
        <v>3</v>
      </c>
      <c r="ER103" s="17">
        <f t="shared" si="77"/>
        <v>13</v>
      </c>
      <c r="ES103" s="144">
        <f t="shared" si="78"/>
        <v>2.6</v>
      </c>
      <c r="ET103" s="39">
        <v>3</v>
      </c>
      <c r="EU103" s="39">
        <v>2</v>
      </c>
      <c r="EV103" s="39">
        <v>2</v>
      </c>
      <c r="EW103" s="39">
        <v>3</v>
      </c>
      <c r="EX103" s="39">
        <v>3</v>
      </c>
      <c r="EY103" s="17">
        <f t="shared" si="79"/>
        <v>13</v>
      </c>
      <c r="EZ103" s="144">
        <f t="shared" si="98"/>
        <v>2.6</v>
      </c>
      <c r="FA103" s="39">
        <v>3</v>
      </c>
      <c r="FB103" s="39">
        <v>3</v>
      </c>
      <c r="FC103" s="39">
        <v>2</v>
      </c>
      <c r="FD103" s="39">
        <v>2</v>
      </c>
      <c r="FE103" s="39">
        <v>2</v>
      </c>
      <c r="FF103" s="39">
        <v>3</v>
      </c>
      <c r="FG103" s="17">
        <f>SUM(FA103:FF103)</f>
        <v>15</v>
      </c>
      <c r="FH103" s="153">
        <f t="shared" si="82"/>
        <v>2.5</v>
      </c>
      <c r="FI103" s="39">
        <v>3</v>
      </c>
      <c r="FJ103" s="39">
        <v>3</v>
      </c>
      <c r="FK103" s="39">
        <v>2</v>
      </c>
      <c r="FL103" s="39">
        <v>3</v>
      </c>
      <c r="FM103" s="39">
        <v>1</v>
      </c>
      <c r="FN103" s="17">
        <f t="shared" si="83"/>
        <v>12</v>
      </c>
      <c r="FO103" s="144">
        <f t="shared" si="84"/>
        <v>2.4</v>
      </c>
      <c r="FP103" s="39">
        <v>2</v>
      </c>
      <c r="FQ103" s="39">
        <v>3</v>
      </c>
      <c r="FR103" s="39">
        <v>1</v>
      </c>
      <c r="FS103" s="39">
        <v>4</v>
      </c>
      <c r="FT103" s="39">
        <v>4</v>
      </c>
      <c r="FU103" s="39">
        <v>3</v>
      </c>
      <c r="FV103" s="17">
        <f t="shared" ref="FV103:FV122" si="104">SUM(FP103:FU103)</f>
        <v>17</v>
      </c>
      <c r="FW103" s="144">
        <f t="shared" si="91"/>
        <v>2.8333333333333335</v>
      </c>
      <c r="FX103" s="39">
        <v>3</v>
      </c>
      <c r="FY103" s="39">
        <v>3</v>
      </c>
      <c r="FZ103" s="39">
        <v>4</v>
      </c>
      <c r="GA103" s="39">
        <v>3</v>
      </c>
      <c r="GB103" s="39">
        <v>3</v>
      </c>
      <c r="GC103" s="39">
        <v>2</v>
      </c>
      <c r="GD103" s="17">
        <f t="shared" si="101"/>
        <v>18</v>
      </c>
      <c r="GE103" s="144">
        <f t="shared" si="87"/>
        <v>3</v>
      </c>
      <c r="GF103" s="39" t="s">
        <v>852</v>
      </c>
      <c r="GG103" s="39" t="s">
        <v>853</v>
      </c>
      <c r="GH103" s="39" t="s">
        <v>794</v>
      </c>
      <c r="GI103" s="39" t="s">
        <v>854</v>
      </c>
      <c r="GJ103" s="39" t="s">
        <v>855</v>
      </c>
      <c r="GK103" s="39" t="s">
        <v>856</v>
      </c>
      <c r="GL103" s="39" t="s">
        <v>857</v>
      </c>
      <c r="GM103" s="39" t="s">
        <v>540</v>
      </c>
    </row>
    <row r="104" spans="1:195" ht="15.75" customHeight="1" x14ac:dyDescent="0.35">
      <c r="A104" s="29">
        <v>102</v>
      </c>
      <c r="B104" s="30" t="s">
        <v>858</v>
      </c>
      <c r="C104" s="31" t="s">
        <v>799</v>
      </c>
      <c r="D104" s="30" t="s">
        <v>368</v>
      </c>
      <c r="E104" s="30" t="s">
        <v>859</v>
      </c>
      <c r="F104" s="30">
        <v>68</v>
      </c>
      <c r="G104" s="30">
        <v>2</v>
      </c>
      <c r="H104" s="30" t="s">
        <v>355</v>
      </c>
      <c r="I104" s="30" t="s">
        <v>210</v>
      </c>
      <c r="J104" s="119">
        <v>2500000</v>
      </c>
      <c r="K104" s="38">
        <v>2000000</v>
      </c>
      <c r="L104" s="30" t="s">
        <v>318</v>
      </c>
      <c r="M104" s="30" t="s">
        <v>848</v>
      </c>
      <c r="N104" s="30">
        <v>125</v>
      </c>
      <c r="O104" s="30" t="s">
        <v>682</v>
      </c>
      <c r="P104" s="30" t="s">
        <v>860</v>
      </c>
      <c r="Q104" s="30" t="s">
        <v>850</v>
      </c>
      <c r="R104" s="30">
        <v>3</v>
      </c>
      <c r="S104" s="30">
        <v>3</v>
      </c>
      <c r="T104" s="30">
        <v>4</v>
      </c>
      <c r="U104" s="30">
        <v>3</v>
      </c>
      <c r="V104" s="30">
        <v>3</v>
      </c>
      <c r="W104" s="30">
        <v>3</v>
      </c>
      <c r="X104" s="30">
        <v>3</v>
      </c>
      <c r="Y104" s="30">
        <v>4</v>
      </c>
      <c r="Z104" s="30">
        <v>3</v>
      </c>
      <c r="AA104" s="30">
        <v>3</v>
      </c>
      <c r="AB104" s="17">
        <f t="shared" si="92"/>
        <v>32</v>
      </c>
      <c r="AC104" s="154">
        <f t="shared" si="53"/>
        <v>3.2</v>
      </c>
      <c r="AD104" s="30">
        <v>3</v>
      </c>
      <c r="AE104" s="30">
        <v>3</v>
      </c>
      <c r="AF104" s="30">
        <v>3</v>
      </c>
      <c r="AG104" s="30">
        <v>3</v>
      </c>
      <c r="AH104" s="30">
        <v>3</v>
      </c>
      <c r="AI104" s="30">
        <v>4</v>
      </c>
      <c r="AJ104" s="30">
        <v>3</v>
      </c>
      <c r="AK104" s="30">
        <v>3</v>
      </c>
      <c r="AL104" s="30">
        <v>3</v>
      </c>
      <c r="AM104" s="15">
        <f t="shared" si="54"/>
        <v>28</v>
      </c>
      <c r="AN104" s="170">
        <f t="shared" si="55"/>
        <v>3.1111111111111112</v>
      </c>
      <c r="AO104" s="30">
        <v>3</v>
      </c>
      <c r="AP104" s="30">
        <v>3</v>
      </c>
      <c r="AQ104" s="30">
        <v>4</v>
      </c>
      <c r="AR104" s="30">
        <v>4</v>
      </c>
      <c r="AS104" s="30">
        <v>4</v>
      </c>
      <c r="AT104" s="30">
        <v>4</v>
      </c>
      <c r="AU104" s="30">
        <v>3</v>
      </c>
      <c r="AV104" s="30">
        <v>3</v>
      </c>
      <c r="AW104" s="30">
        <v>3</v>
      </c>
      <c r="AX104" s="30">
        <v>3</v>
      </c>
      <c r="AY104" s="17">
        <f>SUM(AO104:AX104)</f>
        <v>34</v>
      </c>
      <c r="AZ104" s="144">
        <f t="shared" si="56"/>
        <v>3.4</v>
      </c>
      <c r="BA104" s="30">
        <v>4</v>
      </c>
      <c r="BB104" s="30">
        <v>3</v>
      </c>
      <c r="BC104" s="30">
        <v>4</v>
      </c>
      <c r="BD104" s="30">
        <v>3</v>
      </c>
      <c r="BE104" s="30">
        <v>3</v>
      </c>
      <c r="BF104" s="30">
        <v>4</v>
      </c>
      <c r="BG104" s="30">
        <v>3</v>
      </c>
      <c r="BH104" s="30">
        <v>3</v>
      </c>
      <c r="BI104" s="30">
        <v>3</v>
      </c>
      <c r="BJ104" s="17">
        <f t="shared" si="57"/>
        <v>30</v>
      </c>
      <c r="BK104" s="144">
        <f t="shared" si="58"/>
        <v>3.3333333333333335</v>
      </c>
      <c r="BL104" s="30">
        <v>3</v>
      </c>
      <c r="BM104" s="30">
        <v>3</v>
      </c>
      <c r="BN104" s="30">
        <v>3</v>
      </c>
      <c r="BO104" s="17">
        <f t="shared" si="59"/>
        <v>9</v>
      </c>
      <c r="BP104" s="153">
        <f t="shared" si="99"/>
        <v>3</v>
      </c>
      <c r="BQ104" s="30">
        <v>3</v>
      </c>
      <c r="BR104" s="30">
        <v>4</v>
      </c>
      <c r="BS104" s="30">
        <v>3</v>
      </c>
      <c r="BT104" s="116">
        <f t="shared" si="49"/>
        <v>10</v>
      </c>
      <c r="BU104" s="144">
        <f t="shared" si="61"/>
        <v>3.3333333333333335</v>
      </c>
      <c r="BV104" s="30">
        <v>3</v>
      </c>
      <c r="BW104" s="30">
        <v>4</v>
      </c>
      <c r="BX104" s="17">
        <f t="shared" si="50"/>
        <v>7</v>
      </c>
      <c r="BY104" s="169">
        <f t="shared" si="103"/>
        <v>3.5</v>
      </c>
      <c r="BZ104" s="30">
        <v>3</v>
      </c>
      <c r="CA104" s="30">
        <v>4</v>
      </c>
      <c r="CB104" s="17">
        <f t="shared" si="62"/>
        <v>7</v>
      </c>
      <c r="CC104" s="144">
        <f t="shared" si="63"/>
        <v>3.5</v>
      </c>
      <c r="CD104" s="30">
        <v>4</v>
      </c>
      <c r="CE104" s="30">
        <v>3</v>
      </c>
      <c r="CF104" s="17">
        <f t="shared" si="102"/>
        <v>7</v>
      </c>
      <c r="CG104" s="144">
        <f t="shared" si="48"/>
        <v>3.5</v>
      </c>
      <c r="CH104" s="30">
        <v>3</v>
      </c>
      <c r="CI104" s="30">
        <v>4</v>
      </c>
      <c r="CJ104" s="17">
        <f t="shared" si="65"/>
        <v>7</v>
      </c>
      <c r="CK104" s="144">
        <f t="shared" si="100"/>
        <v>3.5</v>
      </c>
      <c r="CL104" s="30">
        <v>3</v>
      </c>
      <c r="CM104" s="30">
        <v>4</v>
      </c>
      <c r="CN104" s="17">
        <f t="shared" si="67"/>
        <v>7</v>
      </c>
      <c r="CO104" s="153">
        <f t="shared" si="88"/>
        <v>3.5</v>
      </c>
      <c r="CP104" s="30">
        <v>4</v>
      </c>
      <c r="CQ104" s="30">
        <v>4</v>
      </c>
      <c r="CR104" s="30">
        <v>4</v>
      </c>
      <c r="CS104" s="17">
        <f t="shared" si="68"/>
        <v>12</v>
      </c>
      <c r="CT104" s="144">
        <f t="shared" si="95"/>
        <v>4</v>
      </c>
      <c r="CU104" s="30">
        <v>3</v>
      </c>
      <c r="CV104" s="30">
        <v>3</v>
      </c>
      <c r="CW104" s="30">
        <v>3</v>
      </c>
      <c r="CX104" s="30">
        <v>2</v>
      </c>
      <c r="CY104" s="30">
        <v>3</v>
      </c>
      <c r="CZ104" s="30">
        <v>3</v>
      </c>
      <c r="DA104" s="30">
        <v>3</v>
      </c>
      <c r="DB104" s="30">
        <v>4</v>
      </c>
      <c r="DC104" s="17">
        <f t="shared" si="96"/>
        <v>24</v>
      </c>
      <c r="DD104" s="144">
        <f t="shared" si="51"/>
        <v>3</v>
      </c>
      <c r="DE104" s="30">
        <v>3</v>
      </c>
      <c r="DF104" s="30">
        <v>3</v>
      </c>
      <c r="DG104" s="30">
        <v>4</v>
      </c>
      <c r="DH104" s="30">
        <v>3</v>
      </c>
      <c r="DI104" s="30">
        <v>3</v>
      </c>
      <c r="DJ104" s="30">
        <v>4</v>
      </c>
      <c r="DK104" s="30">
        <v>4</v>
      </c>
      <c r="DL104" s="30">
        <v>4</v>
      </c>
      <c r="DM104" s="17">
        <f t="shared" si="71"/>
        <v>28</v>
      </c>
      <c r="DN104" s="144">
        <f t="shared" si="72"/>
        <v>3.5</v>
      </c>
      <c r="DO104" s="30">
        <v>3</v>
      </c>
      <c r="DP104" s="30">
        <v>3</v>
      </c>
      <c r="DQ104" s="30">
        <v>3</v>
      </c>
      <c r="DR104" s="30">
        <v>4</v>
      </c>
      <c r="DS104" s="39">
        <v>4</v>
      </c>
      <c r="DT104" s="39">
        <v>3</v>
      </c>
      <c r="DU104" s="17">
        <f t="shared" si="73"/>
        <v>20</v>
      </c>
      <c r="DV104" s="144">
        <f t="shared" si="74"/>
        <v>3.3333333333333335</v>
      </c>
      <c r="DW104" s="39">
        <v>3</v>
      </c>
      <c r="DX104" s="39">
        <v>3</v>
      </c>
      <c r="DY104" s="39">
        <v>2</v>
      </c>
      <c r="DZ104" s="39">
        <v>3</v>
      </c>
      <c r="EA104" s="39">
        <v>4</v>
      </c>
      <c r="EB104" s="39">
        <v>3</v>
      </c>
      <c r="EC104" s="17">
        <f t="shared" ref="EC104:EC122" si="105">SUM(DW104:EB104)</f>
        <v>18</v>
      </c>
      <c r="ED104" s="144">
        <f t="shared" si="89"/>
        <v>3</v>
      </c>
      <c r="EE104" s="39">
        <v>3</v>
      </c>
      <c r="EF104" s="39">
        <v>3</v>
      </c>
      <c r="EG104" s="39">
        <v>3</v>
      </c>
      <c r="EH104" s="39">
        <v>3</v>
      </c>
      <c r="EI104" s="39">
        <v>2</v>
      </c>
      <c r="EJ104" s="39">
        <v>3</v>
      </c>
      <c r="EK104" s="15">
        <f t="shared" si="90"/>
        <v>17</v>
      </c>
      <c r="EL104" s="148">
        <f t="shared" si="97"/>
        <v>2.8333333333333335</v>
      </c>
      <c r="EM104" s="39">
        <v>3</v>
      </c>
      <c r="EN104" s="39">
        <v>4</v>
      </c>
      <c r="EO104" s="39">
        <v>3</v>
      </c>
      <c r="EP104" s="39">
        <v>3</v>
      </c>
      <c r="EQ104" s="39">
        <v>3</v>
      </c>
      <c r="ER104" s="17">
        <f t="shared" si="77"/>
        <v>16</v>
      </c>
      <c r="ES104" s="144">
        <f t="shared" si="78"/>
        <v>3.2</v>
      </c>
      <c r="ET104" s="39">
        <v>2</v>
      </c>
      <c r="EU104" s="39">
        <v>3</v>
      </c>
      <c r="EV104" s="39">
        <v>3</v>
      </c>
      <c r="EW104" s="39">
        <v>3</v>
      </c>
      <c r="EX104" s="39">
        <v>3</v>
      </c>
      <c r="EY104" s="17">
        <f t="shared" si="79"/>
        <v>14</v>
      </c>
      <c r="EZ104" s="144">
        <f t="shared" si="98"/>
        <v>2.8</v>
      </c>
      <c r="FA104" s="39">
        <v>3</v>
      </c>
      <c r="FB104" s="39">
        <v>3</v>
      </c>
      <c r="FC104" s="39">
        <v>3</v>
      </c>
      <c r="FD104" s="39">
        <v>3</v>
      </c>
      <c r="FE104" s="39">
        <v>3</v>
      </c>
      <c r="FF104" s="39">
        <v>3</v>
      </c>
      <c r="FG104" s="17">
        <f t="shared" ref="FG104:FG123" si="106">SUM(FA104:FF104)</f>
        <v>18</v>
      </c>
      <c r="FH104" s="153">
        <f t="shared" si="82"/>
        <v>3</v>
      </c>
      <c r="FI104" s="39">
        <v>3</v>
      </c>
      <c r="FJ104" s="39">
        <v>4</v>
      </c>
      <c r="FK104" s="39">
        <v>3</v>
      </c>
      <c r="FL104" s="39">
        <v>3</v>
      </c>
      <c r="FM104" s="39">
        <v>3</v>
      </c>
      <c r="FN104" s="17">
        <f t="shared" si="83"/>
        <v>16</v>
      </c>
      <c r="FO104" s="144">
        <f t="shared" si="84"/>
        <v>3.2</v>
      </c>
      <c r="FP104" s="39">
        <v>3</v>
      </c>
      <c r="FQ104" s="39">
        <v>4</v>
      </c>
      <c r="FR104" s="39">
        <v>3</v>
      </c>
      <c r="FS104" s="39">
        <v>3</v>
      </c>
      <c r="FT104" s="39">
        <v>3</v>
      </c>
      <c r="FU104" s="39">
        <v>3</v>
      </c>
      <c r="FV104" s="17">
        <f t="shared" si="104"/>
        <v>19</v>
      </c>
      <c r="FW104" s="144">
        <f t="shared" si="91"/>
        <v>3.1666666666666665</v>
      </c>
      <c r="FX104" s="39">
        <v>2</v>
      </c>
      <c r="FY104" s="39">
        <v>3</v>
      </c>
      <c r="FZ104" s="39">
        <v>4</v>
      </c>
      <c r="GA104" s="39">
        <v>3</v>
      </c>
      <c r="GB104" s="39">
        <v>3</v>
      </c>
      <c r="GC104" s="39">
        <v>3</v>
      </c>
      <c r="GD104" s="17">
        <f t="shared" si="101"/>
        <v>18</v>
      </c>
      <c r="GE104" s="144">
        <f t="shared" si="87"/>
        <v>3</v>
      </c>
      <c r="GF104" s="39" t="s">
        <v>861</v>
      </c>
      <c r="GG104" s="39" t="s">
        <v>695</v>
      </c>
      <c r="GH104" s="39" t="s">
        <v>862</v>
      </c>
      <c r="GI104" s="39" t="s">
        <v>697</v>
      </c>
      <c r="GJ104" s="39" t="s">
        <v>863</v>
      </c>
      <c r="GK104" s="39" t="s">
        <v>864</v>
      </c>
      <c r="GL104" s="39" t="s">
        <v>712</v>
      </c>
      <c r="GM104" s="39" t="s">
        <v>865</v>
      </c>
    </row>
    <row r="105" spans="1:195" ht="15.75" customHeight="1" x14ac:dyDescent="0.35">
      <c r="A105" s="29">
        <v>103</v>
      </c>
      <c r="B105" s="30" t="s">
        <v>866</v>
      </c>
      <c r="C105" s="31" t="s">
        <v>867</v>
      </c>
      <c r="D105" s="30" t="s">
        <v>846</v>
      </c>
      <c r="E105" s="30" t="s">
        <v>847</v>
      </c>
      <c r="F105" s="30">
        <v>58</v>
      </c>
      <c r="G105" s="30">
        <v>3</v>
      </c>
      <c r="H105" s="30" t="s">
        <v>157</v>
      </c>
      <c r="I105" s="30" t="s">
        <v>172</v>
      </c>
      <c r="J105" s="119">
        <v>6000000</v>
      </c>
      <c r="K105" s="38">
        <v>3500000</v>
      </c>
      <c r="L105" s="30" t="s">
        <v>868</v>
      </c>
      <c r="M105" s="30" t="s">
        <v>848</v>
      </c>
      <c r="N105" s="30">
        <v>750</v>
      </c>
      <c r="O105" s="30" t="s">
        <v>644</v>
      </c>
      <c r="P105" s="30" t="s">
        <v>869</v>
      </c>
      <c r="Q105" s="30" t="s">
        <v>389</v>
      </c>
      <c r="R105" s="30">
        <v>3</v>
      </c>
      <c r="S105" s="30">
        <v>3</v>
      </c>
      <c r="T105" s="30">
        <v>3</v>
      </c>
      <c r="U105" s="30">
        <v>4</v>
      </c>
      <c r="V105" s="30">
        <v>4</v>
      </c>
      <c r="W105" s="30">
        <v>4</v>
      </c>
      <c r="X105" s="30">
        <v>3</v>
      </c>
      <c r="Y105" s="30">
        <v>3</v>
      </c>
      <c r="Z105" s="30">
        <v>3</v>
      </c>
      <c r="AA105" s="30">
        <v>3</v>
      </c>
      <c r="AB105" s="17">
        <f t="shared" si="92"/>
        <v>33</v>
      </c>
      <c r="AC105" s="154">
        <f t="shared" si="53"/>
        <v>3.3</v>
      </c>
      <c r="AD105" s="30">
        <v>3</v>
      </c>
      <c r="AE105" s="30">
        <v>3</v>
      </c>
      <c r="AF105" s="30">
        <v>3</v>
      </c>
      <c r="AG105" s="30">
        <v>3</v>
      </c>
      <c r="AH105" s="30">
        <v>3</v>
      </c>
      <c r="AI105" s="30">
        <v>3</v>
      </c>
      <c r="AJ105" s="30">
        <v>3</v>
      </c>
      <c r="AK105" s="30">
        <v>3</v>
      </c>
      <c r="AL105" s="30">
        <v>3</v>
      </c>
      <c r="AM105" s="15">
        <f t="shared" si="54"/>
        <v>27</v>
      </c>
      <c r="AN105" s="170">
        <f t="shared" si="55"/>
        <v>3</v>
      </c>
      <c r="AO105" s="30">
        <v>3</v>
      </c>
      <c r="AP105" s="30">
        <v>3</v>
      </c>
      <c r="AQ105" s="30">
        <v>3</v>
      </c>
      <c r="AR105" s="30">
        <v>3</v>
      </c>
      <c r="AS105" s="30">
        <v>3</v>
      </c>
      <c r="AT105" s="30">
        <v>3</v>
      </c>
      <c r="AU105" s="30">
        <v>3</v>
      </c>
      <c r="AV105" s="30">
        <v>3</v>
      </c>
      <c r="AW105" s="30">
        <v>3</v>
      </c>
      <c r="AX105" s="30">
        <v>3</v>
      </c>
      <c r="AY105" s="17">
        <f t="shared" ref="AY105:AY113" si="107">SUM(AO105:AX105)</f>
        <v>30</v>
      </c>
      <c r="AZ105" s="144">
        <f t="shared" si="56"/>
        <v>3</v>
      </c>
      <c r="BA105" s="30">
        <v>3</v>
      </c>
      <c r="BB105" s="30">
        <v>3</v>
      </c>
      <c r="BC105" s="30">
        <v>3</v>
      </c>
      <c r="BD105" s="30">
        <v>3</v>
      </c>
      <c r="BE105" s="30">
        <v>3</v>
      </c>
      <c r="BF105" s="30">
        <v>3</v>
      </c>
      <c r="BG105" s="30">
        <v>3</v>
      </c>
      <c r="BH105" s="30">
        <v>3</v>
      </c>
      <c r="BI105" s="30">
        <v>3</v>
      </c>
      <c r="BJ105" s="17">
        <f t="shared" si="57"/>
        <v>27</v>
      </c>
      <c r="BK105" s="144">
        <f t="shared" si="58"/>
        <v>3</v>
      </c>
      <c r="BL105" s="30">
        <v>3</v>
      </c>
      <c r="BM105" s="30">
        <v>3</v>
      </c>
      <c r="BN105" s="30">
        <v>3</v>
      </c>
      <c r="BO105" s="17">
        <f t="shared" si="59"/>
        <v>9</v>
      </c>
      <c r="BP105" s="153">
        <f t="shared" si="99"/>
        <v>3</v>
      </c>
      <c r="BQ105" s="30">
        <v>4</v>
      </c>
      <c r="BR105" s="30">
        <v>3</v>
      </c>
      <c r="BS105" s="30">
        <v>3</v>
      </c>
      <c r="BT105" s="116">
        <f t="shared" si="49"/>
        <v>10</v>
      </c>
      <c r="BU105" s="144">
        <f t="shared" si="61"/>
        <v>3.3333333333333335</v>
      </c>
      <c r="BV105" s="30">
        <v>2</v>
      </c>
      <c r="BW105" s="30">
        <v>3</v>
      </c>
      <c r="BX105" s="17">
        <f t="shared" si="50"/>
        <v>5</v>
      </c>
      <c r="BY105" s="169">
        <f t="shared" si="103"/>
        <v>2.5</v>
      </c>
      <c r="BZ105" s="30">
        <v>3</v>
      </c>
      <c r="CA105" s="30">
        <v>3</v>
      </c>
      <c r="CB105" s="17">
        <f t="shared" si="62"/>
        <v>6</v>
      </c>
      <c r="CC105" s="144">
        <f>CB105/2</f>
        <v>3</v>
      </c>
      <c r="CD105" s="30">
        <v>3</v>
      </c>
      <c r="CE105" s="30">
        <v>3</v>
      </c>
      <c r="CF105" s="17">
        <f t="shared" si="102"/>
        <v>6</v>
      </c>
      <c r="CG105" s="144">
        <f t="shared" si="48"/>
        <v>3</v>
      </c>
      <c r="CH105" s="30">
        <v>3</v>
      </c>
      <c r="CI105" s="30">
        <v>3</v>
      </c>
      <c r="CJ105" s="17">
        <f t="shared" si="65"/>
        <v>6</v>
      </c>
      <c r="CK105" s="144">
        <f t="shared" si="100"/>
        <v>3</v>
      </c>
      <c r="CL105" s="30">
        <v>3</v>
      </c>
      <c r="CM105" s="30">
        <v>4</v>
      </c>
      <c r="CN105" s="17">
        <f t="shared" si="67"/>
        <v>7</v>
      </c>
      <c r="CO105" s="153">
        <f t="shared" si="88"/>
        <v>3.5</v>
      </c>
      <c r="CP105" s="30">
        <v>4</v>
      </c>
      <c r="CQ105" s="30">
        <v>3</v>
      </c>
      <c r="CR105" s="30">
        <v>3</v>
      </c>
      <c r="CS105" s="17">
        <f t="shared" si="68"/>
        <v>10</v>
      </c>
      <c r="CT105" s="144">
        <f t="shared" si="95"/>
        <v>3.3333333333333335</v>
      </c>
      <c r="CU105" s="30">
        <v>3</v>
      </c>
      <c r="CV105" s="30">
        <v>3</v>
      </c>
      <c r="CW105" s="30">
        <v>3</v>
      </c>
      <c r="CX105" s="30">
        <v>3</v>
      </c>
      <c r="CY105" s="30">
        <v>3</v>
      </c>
      <c r="CZ105" s="30">
        <v>4</v>
      </c>
      <c r="DA105" s="30">
        <v>3</v>
      </c>
      <c r="DB105" s="30">
        <v>3</v>
      </c>
      <c r="DC105" s="17">
        <f t="shared" si="96"/>
        <v>25</v>
      </c>
      <c r="DD105" s="144">
        <f t="shared" si="51"/>
        <v>3.125</v>
      </c>
      <c r="DE105" s="30">
        <v>3</v>
      </c>
      <c r="DF105" s="30">
        <v>3</v>
      </c>
      <c r="DG105" s="30">
        <v>3</v>
      </c>
      <c r="DH105" s="30">
        <v>3</v>
      </c>
      <c r="DI105" s="30">
        <v>3</v>
      </c>
      <c r="DJ105" s="30">
        <v>3</v>
      </c>
      <c r="DK105" s="30">
        <v>4</v>
      </c>
      <c r="DL105" s="30">
        <v>3</v>
      </c>
      <c r="DM105" s="17">
        <f t="shared" si="71"/>
        <v>25</v>
      </c>
      <c r="DN105" s="144">
        <f t="shared" si="72"/>
        <v>3.125</v>
      </c>
      <c r="DO105" s="30">
        <v>3</v>
      </c>
      <c r="DP105" s="30">
        <v>3</v>
      </c>
      <c r="DQ105" s="30">
        <v>4</v>
      </c>
      <c r="DR105" s="30">
        <v>3</v>
      </c>
      <c r="DS105" s="39">
        <v>3</v>
      </c>
      <c r="DT105" s="39">
        <v>3</v>
      </c>
      <c r="DU105" s="17">
        <f t="shared" si="73"/>
        <v>19</v>
      </c>
      <c r="DV105" s="144">
        <f t="shared" si="74"/>
        <v>3.1666666666666665</v>
      </c>
      <c r="DW105" s="39">
        <v>3</v>
      </c>
      <c r="DX105" s="39">
        <v>2</v>
      </c>
      <c r="DY105" s="39">
        <v>3</v>
      </c>
      <c r="DZ105" s="39">
        <v>3</v>
      </c>
      <c r="EA105" s="39">
        <v>3</v>
      </c>
      <c r="EB105" s="39">
        <v>3</v>
      </c>
      <c r="EC105" s="17">
        <f t="shared" si="105"/>
        <v>17</v>
      </c>
      <c r="ED105" s="144">
        <f t="shared" si="89"/>
        <v>2.8333333333333335</v>
      </c>
      <c r="EE105" s="39">
        <v>4</v>
      </c>
      <c r="EF105" s="39">
        <v>3</v>
      </c>
      <c r="EG105" s="39">
        <v>3</v>
      </c>
      <c r="EH105" s="39">
        <v>3</v>
      </c>
      <c r="EI105" s="39">
        <v>3</v>
      </c>
      <c r="EJ105" s="39">
        <v>3</v>
      </c>
      <c r="EK105" s="15">
        <f t="shared" si="90"/>
        <v>19</v>
      </c>
      <c r="EL105" s="148">
        <f t="shared" si="97"/>
        <v>3.1666666666666665</v>
      </c>
      <c r="EM105" s="39">
        <v>2</v>
      </c>
      <c r="EN105" s="39">
        <v>2</v>
      </c>
      <c r="EO105" s="39">
        <v>3</v>
      </c>
      <c r="EP105" s="39">
        <v>3</v>
      </c>
      <c r="EQ105" s="39">
        <v>3</v>
      </c>
      <c r="ER105" s="17">
        <f t="shared" si="77"/>
        <v>13</v>
      </c>
      <c r="ES105" s="144">
        <f t="shared" si="78"/>
        <v>2.6</v>
      </c>
      <c r="ET105" s="39">
        <v>3</v>
      </c>
      <c r="EU105" s="39">
        <v>3</v>
      </c>
      <c r="EV105" s="39">
        <v>3</v>
      </c>
      <c r="EW105" s="39">
        <v>3</v>
      </c>
      <c r="EX105" s="39">
        <v>3</v>
      </c>
      <c r="EY105" s="17">
        <f t="shared" si="79"/>
        <v>15</v>
      </c>
      <c r="EZ105" s="144">
        <f t="shared" si="98"/>
        <v>3</v>
      </c>
      <c r="FA105" s="39">
        <v>3</v>
      </c>
      <c r="FB105" s="39">
        <v>3</v>
      </c>
      <c r="FC105" s="39">
        <v>3</v>
      </c>
      <c r="FD105" s="39">
        <v>4</v>
      </c>
      <c r="FE105" s="39">
        <v>3</v>
      </c>
      <c r="FF105" s="39">
        <v>3</v>
      </c>
      <c r="FG105" s="17">
        <f t="shared" si="106"/>
        <v>19</v>
      </c>
      <c r="FH105" s="153">
        <f>FG105/6</f>
        <v>3.1666666666666665</v>
      </c>
      <c r="FI105" s="39">
        <v>4</v>
      </c>
      <c r="FJ105" s="39">
        <v>3</v>
      </c>
      <c r="FK105" s="39">
        <v>3</v>
      </c>
      <c r="FL105" s="39">
        <v>3</v>
      </c>
      <c r="FM105" s="39">
        <v>3</v>
      </c>
      <c r="FN105" s="17">
        <f t="shared" si="83"/>
        <v>16</v>
      </c>
      <c r="FO105" s="144">
        <f t="shared" si="84"/>
        <v>3.2</v>
      </c>
      <c r="FP105" s="39">
        <v>3</v>
      </c>
      <c r="FQ105" s="39">
        <v>3</v>
      </c>
      <c r="FR105" s="39">
        <v>3</v>
      </c>
      <c r="FS105" s="39">
        <v>3</v>
      </c>
      <c r="FT105" s="39">
        <v>3</v>
      </c>
      <c r="FU105" s="39">
        <v>3</v>
      </c>
      <c r="FV105" s="17">
        <f t="shared" si="104"/>
        <v>18</v>
      </c>
      <c r="FW105" s="144">
        <f t="shared" si="91"/>
        <v>3</v>
      </c>
      <c r="FX105" s="39">
        <v>3</v>
      </c>
      <c r="FY105" s="39">
        <v>2</v>
      </c>
      <c r="FZ105" s="39">
        <v>3</v>
      </c>
      <c r="GA105" s="39">
        <v>3</v>
      </c>
      <c r="GB105" s="39">
        <v>3</v>
      </c>
      <c r="GC105" s="39">
        <v>3</v>
      </c>
      <c r="GD105" s="17">
        <f t="shared" si="101"/>
        <v>17</v>
      </c>
      <c r="GE105" s="144">
        <f t="shared" si="87"/>
        <v>2.8333333333333335</v>
      </c>
      <c r="GF105" s="39" t="s">
        <v>870</v>
      </c>
      <c r="GG105" s="39" t="s">
        <v>695</v>
      </c>
      <c r="GH105" s="39"/>
      <c r="GI105" s="39" t="s">
        <v>697</v>
      </c>
      <c r="GJ105" s="39" t="s">
        <v>863</v>
      </c>
      <c r="GK105" s="39" t="s">
        <v>864</v>
      </c>
      <c r="GL105" s="39" t="s">
        <v>712</v>
      </c>
      <c r="GM105" s="39" t="s">
        <v>865</v>
      </c>
    </row>
    <row r="106" spans="1:195" ht="15.75" customHeight="1" x14ac:dyDescent="0.35">
      <c r="A106" s="29">
        <v>104</v>
      </c>
      <c r="B106" s="30" t="s">
        <v>871</v>
      </c>
      <c r="C106" s="31" t="s">
        <v>867</v>
      </c>
      <c r="D106" s="30" t="s">
        <v>846</v>
      </c>
      <c r="E106" s="30" t="s">
        <v>859</v>
      </c>
      <c r="F106" s="30">
        <v>50</v>
      </c>
      <c r="G106" s="30">
        <v>3</v>
      </c>
      <c r="H106" s="30" t="s">
        <v>157</v>
      </c>
      <c r="I106" s="30" t="s">
        <v>158</v>
      </c>
      <c r="J106" s="119">
        <v>4000000</v>
      </c>
      <c r="K106" s="38">
        <v>3000000</v>
      </c>
      <c r="L106" s="30" t="s">
        <v>173</v>
      </c>
      <c r="M106" s="30" t="s">
        <v>848</v>
      </c>
      <c r="N106" s="30">
        <v>250</v>
      </c>
      <c r="O106" s="30" t="s">
        <v>241</v>
      </c>
      <c r="P106" s="30" t="s">
        <v>872</v>
      </c>
      <c r="Q106" s="30" t="s">
        <v>389</v>
      </c>
      <c r="R106" s="30">
        <v>3</v>
      </c>
      <c r="S106" s="30">
        <v>3</v>
      </c>
      <c r="T106" s="30">
        <v>3</v>
      </c>
      <c r="U106" s="30">
        <v>3</v>
      </c>
      <c r="V106" s="30">
        <v>3</v>
      </c>
      <c r="W106" s="30">
        <v>3</v>
      </c>
      <c r="X106" s="30">
        <v>3</v>
      </c>
      <c r="Y106" s="30">
        <v>3</v>
      </c>
      <c r="Z106" s="30">
        <v>3</v>
      </c>
      <c r="AA106" s="30">
        <v>3</v>
      </c>
      <c r="AB106" s="17">
        <f t="shared" si="92"/>
        <v>30</v>
      </c>
      <c r="AC106" s="154">
        <f t="shared" si="53"/>
        <v>3</v>
      </c>
      <c r="AD106" s="30">
        <v>3</v>
      </c>
      <c r="AE106" s="30">
        <v>3</v>
      </c>
      <c r="AF106" s="30">
        <v>3</v>
      </c>
      <c r="AG106" s="30">
        <v>3</v>
      </c>
      <c r="AH106" s="30">
        <v>3</v>
      </c>
      <c r="AI106" s="30">
        <v>3</v>
      </c>
      <c r="AJ106" s="30">
        <v>3</v>
      </c>
      <c r="AK106" s="30">
        <v>3</v>
      </c>
      <c r="AL106" s="30">
        <v>3</v>
      </c>
      <c r="AM106" s="15">
        <f t="shared" si="54"/>
        <v>27</v>
      </c>
      <c r="AN106" s="170">
        <f t="shared" si="55"/>
        <v>3</v>
      </c>
      <c r="AO106" s="30">
        <v>3</v>
      </c>
      <c r="AP106" s="30">
        <v>3</v>
      </c>
      <c r="AQ106" s="30">
        <v>3</v>
      </c>
      <c r="AR106" s="30">
        <v>3</v>
      </c>
      <c r="AS106" s="30">
        <v>3</v>
      </c>
      <c r="AT106" s="30">
        <v>3</v>
      </c>
      <c r="AU106" s="30">
        <v>3</v>
      </c>
      <c r="AV106" s="30">
        <v>3</v>
      </c>
      <c r="AW106" s="30">
        <v>3</v>
      </c>
      <c r="AX106" s="30">
        <v>3</v>
      </c>
      <c r="AY106" s="17">
        <f t="shared" si="107"/>
        <v>30</v>
      </c>
      <c r="AZ106" s="144">
        <f t="shared" si="56"/>
        <v>3</v>
      </c>
      <c r="BA106" s="30">
        <v>3</v>
      </c>
      <c r="BB106" s="30">
        <v>3</v>
      </c>
      <c r="BC106" s="30">
        <v>3</v>
      </c>
      <c r="BD106" s="30">
        <v>3</v>
      </c>
      <c r="BE106" s="30">
        <v>3</v>
      </c>
      <c r="BF106" s="30">
        <v>3</v>
      </c>
      <c r="BG106" s="30">
        <v>3</v>
      </c>
      <c r="BH106" s="30">
        <v>3</v>
      </c>
      <c r="BI106" s="30">
        <v>3</v>
      </c>
      <c r="BJ106" s="17">
        <f t="shared" si="57"/>
        <v>27</v>
      </c>
      <c r="BK106" s="144">
        <f t="shared" si="58"/>
        <v>3</v>
      </c>
      <c r="BL106" s="30">
        <v>3</v>
      </c>
      <c r="BM106" s="30">
        <v>3</v>
      </c>
      <c r="BN106" s="30">
        <v>3</v>
      </c>
      <c r="BO106" s="17">
        <f t="shared" si="59"/>
        <v>9</v>
      </c>
      <c r="BP106" s="153">
        <f t="shared" si="99"/>
        <v>3</v>
      </c>
      <c r="BQ106" s="30">
        <v>3</v>
      </c>
      <c r="BR106" s="30">
        <v>3</v>
      </c>
      <c r="BS106" s="30">
        <v>3</v>
      </c>
      <c r="BT106" s="116">
        <f t="shared" si="49"/>
        <v>9</v>
      </c>
      <c r="BU106" s="144">
        <f t="shared" si="61"/>
        <v>3</v>
      </c>
      <c r="BV106" s="30">
        <v>3</v>
      </c>
      <c r="BW106" s="30">
        <v>3</v>
      </c>
      <c r="BX106" s="17">
        <f t="shared" si="50"/>
        <v>6</v>
      </c>
      <c r="BY106" s="169">
        <f t="shared" si="103"/>
        <v>3</v>
      </c>
      <c r="BZ106" s="30">
        <v>3</v>
      </c>
      <c r="CA106" s="30">
        <v>3</v>
      </c>
      <c r="CB106" s="17">
        <f t="shared" si="62"/>
        <v>6</v>
      </c>
      <c r="CC106" s="144">
        <f t="shared" si="63"/>
        <v>3</v>
      </c>
      <c r="CD106" s="30">
        <v>3</v>
      </c>
      <c r="CE106" s="30">
        <v>3</v>
      </c>
      <c r="CF106" s="17">
        <f t="shared" si="102"/>
        <v>6</v>
      </c>
      <c r="CG106" s="144">
        <f t="shared" si="48"/>
        <v>3</v>
      </c>
      <c r="CH106" s="30">
        <v>3</v>
      </c>
      <c r="CI106" s="30">
        <v>3</v>
      </c>
      <c r="CJ106" s="17">
        <f t="shared" si="65"/>
        <v>6</v>
      </c>
      <c r="CK106" s="144">
        <f t="shared" si="100"/>
        <v>3</v>
      </c>
      <c r="CL106" s="30">
        <v>3</v>
      </c>
      <c r="CM106" s="30">
        <v>3</v>
      </c>
      <c r="CN106" s="17">
        <f t="shared" si="67"/>
        <v>6</v>
      </c>
      <c r="CO106" s="153">
        <f t="shared" si="88"/>
        <v>3</v>
      </c>
      <c r="CP106" s="30">
        <v>3</v>
      </c>
      <c r="CQ106" s="30">
        <v>3</v>
      </c>
      <c r="CR106" s="30">
        <v>3</v>
      </c>
      <c r="CS106" s="17">
        <f t="shared" si="68"/>
        <v>9</v>
      </c>
      <c r="CT106" s="144">
        <f t="shared" si="95"/>
        <v>3</v>
      </c>
      <c r="CU106" s="30">
        <v>3</v>
      </c>
      <c r="CV106" s="30">
        <v>3</v>
      </c>
      <c r="CW106" s="30">
        <v>3</v>
      </c>
      <c r="CX106" s="30">
        <v>3</v>
      </c>
      <c r="CY106" s="30">
        <v>3</v>
      </c>
      <c r="CZ106" s="30">
        <v>3</v>
      </c>
      <c r="DA106" s="30">
        <v>3</v>
      </c>
      <c r="DB106" s="30">
        <v>3</v>
      </c>
      <c r="DC106" s="17">
        <f t="shared" si="96"/>
        <v>24</v>
      </c>
      <c r="DD106" s="144">
        <f t="shared" si="51"/>
        <v>3</v>
      </c>
      <c r="DE106" s="30">
        <v>3</v>
      </c>
      <c r="DF106" s="30">
        <v>3</v>
      </c>
      <c r="DG106" s="30">
        <v>3</v>
      </c>
      <c r="DH106" s="30">
        <v>3</v>
      </c>
      <c r="DI106" s="30">
        <v>3</v>
      </c>
      <c r="DJ106" s="30">
        <v>3</v>
      </c>
      <c r="DK106" s="30">
        <v>3</v>
      </c>
      <c r="DL106" s="30">
        <v>3</v>
      </c>
      <c r="DM106" s="17">
        <f t="shared" si="71"/>
        <v>24</v>
      </c>
      <c r="DN106" s="144">
        <f t="shared" si="72"/>
        <v>3</v>
      </c>
      <c r="DO106" s="30">
        <v>3</v>
      </c>
      <c r="DP106" s="30">
        <v>3</v>
      </c>
      <c r="DQ106" s="30">
        <v>3</v>
      </c>
      <c r="DR106" s="30">
        <v>3</v>
      </c>
      <c r="DS106" s="39">
        <v>3</v>
      </c>
      <c r="DT106" s="39">
        <v>3</v>
      </c>
      <c r="DU106" s="17">
        <f t="shared" si="73"/>
        <v>18</v>
      </c>
      <c r="DV106" s="144">
        <f t="shared" si="74"/>
        <v>3</v>
      </c>
      <c r="DW106" s="39">
        <v>3</v>
      </c>
      <c r="DX106" s="39">
        <v>2</v>
      </c>
      <c r="DY106" s="39">
        <v>3</v>
      </c>
      <c r="DZ106" s="39">
        <v>4</v>
      </c>
      <c r="EA106" s="39">
        <v>4</v>
      </c>
      <c r="EB106" s="39">
        <v>3</v>
      </c>
      <c r="EC106" s="17">
        <f t="shared" si="105"/>
        <v>19</v>
      </c>
      <c r="ED106" s="144">
        <f t="shared" si="89"/>
        <v>3.1666666666666665</v>
      </c>
      <c r="EE106" s="39">
        <v>2</v>
      </c>
      <c r="EF106" s="39">
        <v>3</v>
      </c>
      <c r="EG106" s="39">
        <v>3</v>
      </c>
      <c r="EH106" s="39">
        <v>4</v>
      </c>
      <c r="EI106" s="39">
        <v>3</v>
      </c>
      <c r="EJ106" s="39">
        <v>3</v>
      </c>
      <c r="EK106" s="15">
        <f t="shared" si="90"/>
        <v>18</v>
      </c>
      <c r="EL106" s="148">
        <f t="shared" si="97"/>
        <v>3</v>
      </c>
      <c r="EM106" s="39">
        <v>3</v>
      </c>
      <c r="EN106" s="39">
        <v>3</v>
      </c>
      <c r="EO106" s="39">
        <v>3</v>
      </c>
      <c r="EP106" s="39">
        <v>3</v>
      </c>
      <c r="EQ106" s="39">
        <v>3</v>
      </c>
      <c r="ER106" s="17">
        <f t="shared" si="77"/>
        <v>15</v>
      </c>
      <c r="ES106" s="144">
        <f t="shared" si="78"/>
        <v>3</v>
      </c>
      <c r="ET106" s="39">
        <v>4</v>
      </c>
      <c r="EU106" s="39">
        <v>2</v>
      </c>
      <c r="EV106" s="39">
        <v>3</v>
      </c>
      <c r="EW106" s="39">
        <v>3</v>
      </c>
      <c r="EX106" s="39">
        <v>4</v>
      </c>
      <c r="EY106" s="17">
        <f t="shared" si="79"/>
        <v>16</v>
      </c>
      <c r="EZ106" s="144">
        <f t="shared" si="98"/>
        <v>3.2</v>
      </c>
      <c r="FA106" s="39">
        <v>2</v>
      </c>
      <c r="FB106" s="39">
        <v>4</v>
      </c>
      <c r="FC106" s="39">
        <v>3</v>
      </c>
      <c r="FD106" s="39">
        <v>2</v>
      </c>
      <c r="FE106" s="39">
        <v>3</v>
      </c>
      <c r="FF106" s="39">
        <v>4</v>
      </c>
      <c r="FG106" s="17">
        <f t="shared" si="106"/>
        <v>18</v>
      </c>
      <c r="FH106" s="153">
        <f t="shared" ref="FH106:FH129" si="108">FG106/6</f>
        <v>3</v>
      </c>
      <c r="FI106" s="39">
        <v>2</v>
      </c>
      <c r="FJ106" s="39">
        <v>3</v>
      </c>
      <c r="FK106" s="39">
        <v>4</v>
      </c>
      <c r="FL106" s="39">
        <v>3</v>
      </c>
      <c r="FM106" s="39">
        <v>2</v>
      </c>
      <c r="FN106" s="17">
        <f t="shared" si="83"/>
        <v>14</v>
      </c>
      <c r="FO106" s="144">
        <f t="shared" si="84"/>
        <v>2.8</v>
      </c>
      <c r="FP106" s="39">
        <v>3</v>
      </c>
      <c r="FQ106" s="39">
        <v>3</v>
      </c>
      <c r="FR106" s="39">
        <v>2</v>
      </c>
      <c r="FS106" s="39">
        <v>3</v>
      </c>
      <c r="FT106" s="39">
        <v>2</v>
      </c>
      <c r="FU106" s="39">
        <v>3</v>
      </c>
      <c r="FV106" s="17">
        <f t="shared" si="104"/>
        <v>16</v>
      </c>
      <c r="FW106" s="144">
        <f t="shared" si="91"/>
        <v>2.6666666666666665</v>
      </c>
      <c r="FX106" s="39">
        <v>2</v>
      </c>
      <c r="FY106" s="39">
        <v>3</v>
      </c>
      <c r="FZ106" s="39">
        <v>3</v>
      </c>
      <c r="GA106" s="39">
        <v>3</v>
      </c>
      <c r="GB106" s="39">
        <v>3</v>
      </c>
      <c r="GC106" s="39">
        <v>3</v>
      </c>
      <c r="GD106" s="17">
        <f t="shared" si="101"/>
        <v>17</v>
      </c>
      <c r="GE106" s="144">
        <f t="shared" si="87"/>
        <v>2.8333333333333335</v>
      </c>
      <c r="GF106" s="39" t="s">
        <v>873</v>
      </c>
      <c r="GG106" s="39" t="s">
        <v>874</v>
      </c>
      <c r="GH106" s="39" t="s">
        <v>875</v>
      </c>
      <c r="GI106" s="39" t="s">
        <v>876</v>
      </c>
      <c r="GJ106" s="39" t="s">
        <v>877</v>
      </c>
      <c r="GK106" s="39" t="s">
        <v>878</v>
      </c>
      <c r="GL106" s="39" t="s">
        <v>879</v>
      </c>
      <c r="GM106" s="39" t="s">
        <v>874</v>
      </c>
    </row>
    <row r="107" spans="1:195" ht="15.75" customHeight="1" x14ac:dyDescent="0.35">
      <c r="A107" s="29">
        <v>105</v>
      </c>
      <c r="B107" s="30" t="s">
        <v>880</v>
      </c>
      <c r="C107" s="31" t="s">
        <v>867</v>
      </c>
      <c r="D107" s="30" t="s">
        <v>846</v>
      </c>
      <c r="E107" s="30" t="s">
        <v>859</v>
      </c>
      <c r="F107" s="30">
        <v>48</v>
      </c>
      <c r="G107" s="30">
        <v>4</v>
      </c>
      <c r="H107" s="30" t="s">
        <v>157</v>
      </c>
      <c r="I107" s="30" t="s">
        <v>158</v>
      </c>
      <c r="J107" s="119">
        <v>4000000</v>
      </c>
      <c r="K107" s="38">
        <v>3000000</v>
      </c>
      <c r="L107" s="30" t="s">
        <v>255</v>
      </c>
      <c r="M107" s="30" t="s">
        <v>848</v>
      </c>
      <c r="N107" s="30">
        <v>250</v>
      </c>
      <c r="O107" s="30" t="s">
        <v>241</v>
      </c>
      <c r="P107" s="30" t="s">
        <v>860</v>
      </c>
      <c r="Q107" s="30" t="s">
        <v>389</v>
      </c>
      <c r="R107" s="30">
        <v>3</v>
      </c>
      <c r="S107" s="30">
        <v>3</v>
      </c>
      <c r="T107" s="30">
        <v>3</v>
      </c>
      <c r="U107" s="30">
        <v>3</v>
      </c>
      <c r="V107" s="30">
        <v>3</v>
      </c>
      <c r="W107" s="30">
        <v>3</v>
      </c>
      <c r="X107" s="30">
        <v>4</v>
      </c>
      <c r="Y107" s="30">
        <v>4</v>
      </c>
      <c r="Z107" s="30">
        <v>3</v>
      </c>
      <c r="AA107" s="30">
        <v>3</v>
      </c>
      <c r="AB107" s="17">
        <f t="shared" si="92"/>
        <v>32</v>
      </c>
      <c r="AC107" s="154">
        <f t="shared" si="53"/>
        <v>3.2</v>
      </c>
      <c r="AD107" s="30">
        <v>3</v>
      </c>
      <c r="AE107" s="30">
        <v>3</v>
      </c>
      <c r="AF107" s="30">
        <v>3</v>
      </c>
      <c r="AG107" s="30">
        <v>3</v>
      </c>
      <c r="AH107" s="30">
        <v>3</v>
      </c>
      <c r="AI107" s="30">
        <v>3</v>
      </c>
      <c r="AJ107" s="30">
        <v>3</v>
      </c>
      <c r="AK107" s="30">
        <v>3</v>
      </c>
      <c r="AL107" s="30">
        <v>4</v>
      </c>
      <c r="AM107" s="15">
        <f t="shared" si="54"/>
        <v>28</v>
      </c>
      <c r="AN107" s="170">
        <f t="shared" si="55"/>
        <v>3.1111111111111112</v>
      </c>
      <c r="AO107" s="30">
        <v>3</v>
      </c>
      <c r="AP107" s="30">
        <v>3</v>
      </c>
      <c r="AQ107" s="30">
        <v>3</v>
      </c>
      <c r="AR107" s="30">
        <v>4</v>
      </c>
      <c r="AS107" s="30">
        <v>3</v>
      </c>
      <c r="AT107" s="30">
        <v>3</v>
      </c>
      <c r="AU107" s="30">
        <v>3</v>
      </c>
      <c r="AV107" s="30">
        <v>3</v>
      </c>
      <c r="AW107" s="30">
        <v>3</v>
      </c>
      <c r="AX107" s="30">
        <v>3</v>
      </c>
      <c r="AY107" s="17">
        <f t="shared" si="107"/>
        <v>31</v>
      </c>
      <c r="AZ107" s="144">
        <f t="shared" si="56"/>
        <v>3.1</v>
      </c>
      <c r="BA107" s="30">
        <v>3</v>
      </c>
      <c r="BB107" s="30">
        <v>2</v>
      </c>
      <c r="BC107" s="30">
        <v>3</v>
      </c>
      <c r="BD107" s="30">
        <v>3</v>
      </c>
      <c r="BE107" s="30">
        <v>3</v>
      </c>
      <c r="BF107" s="30">
        <v>3</v>
      </c>
      <c r="BG107" s="30">
        <v>3</v>
      </c>
      <c r="BH107" s="30">
        <v>3</v>
      </c>
      <c r="BI107" s="30">
        <v>3</v>
      </c>
      <c r="BJ107" s="17">
        <f t="shared" si="57"/>
        <v>26</v>
      </c>
      <c r="BK107" s="144">
        <f t="shared" si="58"/>
        <v>2.8888888888888888</v>
      </c>
      <c r="BL107" s="30">
        <v>3</v>
      </c>
      <c r="BM107" s="30">
        <v>3</v>
      </c>
      <c r="BN107" s="30">
        <v>3</v>
      </c>
      <c r="BO107" s="17">
        <f t="shared" si="59"/>
        <v>9</v>
      </c>
      <c r="BP107" s="153">
        <f t="shared" si="99"/>
        <v>3</v>
      </c>
      <c r="BQ107" s="30">
        <v>3</v>
      </c>
      <c r="BR107" s="30">
        <v>2</v>
      </c>
      <c r="BS107" s="30">
        <v>3</v>
      </c>
      <c r="BT107" s="116">
        <f t="shared" si="49"/>
        <v>8</v>
      </c>
      <c r="BU107" s="144">
        <f t="shared" si="61"/>
        <v>2.6666666666666665</v>
      </c>
      <c r="BV107" s="30">
        <v>3</v>
      </c>
      <c r="BW107" s="30">
        <v>3</v>
      </c>
      <c r="BX107" s="17">
        <f t="shared" si="50"/>
        <v>6</v>
      </c>
      <c r="BY107" s="169">
        <f t="shared" si="103"/>
        <v>3</v>
      </c>
      <c r="BZ107" s="30">
        <v>3</v>
      </c>
      <c r="CA107" s="30">
        <v>3</v>
      </c>
      <c r="CB107" s="17">
        <f t="shared" si="62"/>
        <v>6</v>
      </c>
      <c r="CC107" s="144">
        <f t="shared" si="63"/>
        <v>3</v>
      </c>
      <c r="CD107" s="30">
        <v>3</v>
      </c>
      <c r="CE107" s="30">
        <v>3</v>
      </c>
      <c r="CF107" s="17">
        <f t="shared" si="102"/>
        <v>6</v>
      </c>
      <c r="CG107" s="144">
        <f t="shared" si="48"/>
        <v>3</v>
      </c>
      <c r="CH107" s="30">
        <v>3</v>
      </c>
      <c r="CI107" s="30">
        <v>3</v>
      </c>
      <c r="CJ107" s="17">
        <f t="shared" si="65"/>
        <v>6</v>
      </c>
      <c r="CK107" s="144">
        <f t="shared" si="100"/>
        <v>3</v>
      </c>
      <c r="CL107" s="30">
        <v>2</v>
      </c>
      <c r="CM107" s="30">
        <v>2</v>
      </c>
      <c r="CN107" s="17">
        <f t="shared" si="67"/>
        <v>4</v>
      </c>
      <c r="CO107" s="153">
        <f t="shared" si="88"/>
        <v>2</v>
      </c>
      <c r="CP107" s="30">
        <v>3</v>
      </c>
      <c r="CQ107" s="30">
        <v>4</v>
      </c>
      <c r="CR107" s="30">
        <v>3</v>
      </c>
      <c r="CS107" s="17">
        <f t="shared" si="68"/>
        <v>10</v>
      </c>
      <c r="CT107" s="144">
        <f t="shared" si="95"/>
        <v>3.3333333333333335</v>
      </c>
      <c r="CU107" s="30">
        <v>2</v>
      </c>
      <c r="CV107" s="30">
        <v>3</v>
      </c>
      <c r="CW107" s="30">
        <v>3</v>
      </c>
      <c r="CX107" s="30">
        <v>3</v>
      </c>
      <c r="CY107" s="30">
        <v>3</v>
      </c>
      <c r="CZ107" s="30">
        <v>3</v>
      </c>
      <c r="DA107" s="30">
        <v>3</v>
      </c>
      <c r="DB107" s="30">
        <v>3</v>
      </c>
      <c r="DC107" s="17">
        <f t="shared" si="96"/>
        <v>23</v>
      </c>
      <c r="DD107" s="144">
        <f t="shared" si="51"/>
        <v>2.875</v>
      </c>
      <c r="DE107" s="30">
        <v>2</v>
      </c>
      <c r="DF107" s="30">
        <v>3</v>
      </c>
      <c r="DG107" s="30">
        <v>3</v>
      </c>
      <c r="DH107" s="30">
        <v>4</v>
      </c>
      <c r="DI107" s="30">
        <v>3</v>
      </c>
      <c r="DJ107" s="30">
        <v>3</v>
      </c>
      <c r="DK107" s="30">
        <v>3</v>
      </c>
      <c r="DL107" s="30">
        <v>3</v>
      </c>
      <c r="DM107" s="17">
        <f t="shared" si="71"/>
        <v>24</v>
      </c>
      <c r="DN107" s="144">
        <f t="shared" si="72"/>
        <v>3</v>
      </c>
      <c r="DO107" s="30">
        <v>4</v>
      </c>
      <c r="DP107" s="30">
        <v>3</v>
      </c>
      <c r="DQ107" s="30">
        <v>3</v>
      </c>
      <c r="DR107" s="30">
        <v>3</v>
      </c>
      <c r="DS107" s="39">
        <v>3</v>
      </c>
      <c r="DT107" s="39">
        <v>3</v>
      </c>
      <c r="DU107" s="17">
        <f t="shared" si="73"/>
        <v>19</v>
      </c>
      <c r="DV107" s="144">
        <f t="shared" si="74"/>
        <v>3.1666666666666665</v>
      </c>
      <c r="DW107" s="39">
        <v>3</v>
      </c>
      <c r="DX107" s="39">
        <v>3</v>
      </c>
      <c r="DY107" s="39">
        <v>3</v>
      </c>
      <c r="DZ107" s="39">
        <v>3</v>
      </c>
      <c r="EA107" s="39">
        <v>3</v>
      </c>
      <c r="EB107" s="39">
        <v>3</v>
      </c>
      <c r="EC107" s="17">
        <f t="shared" si="105"/>
        <v>18</v>
      </c>
      <c r="ED107" s="144">
        <f t="shared" si="89"/>
        <v>3</v>
      </c>
      <c r="EE107" s="39">
        <v>3</v>
      </c>
      <c r="EF107" s="39">
        <v>3</v>
      </c>
      <c r="EG107" s="39">
        <v>3</v>
      </c>
      <c r="EH107" s="39">
        <v>3</v>
      </c>
      <c r="EI107" s="39">
        <v>3</v>
      </c>
      <c r="EJ107" s="39">
        <v>4</v>
      </c>
      <c r="EK107" s="15">
        <f t="shared" si="90"/>
        <v>19</v>
      </c>
      <c r="EL107" s="148">
        <f t="shared" si="97"/>
        <v>3.1666666666666665</v>
      </c>
      <c r="EM107" s="39">
        <v>3</v>
      </c>
      <c r="EN107" s="39">
        <v>2</v>
      </c>
      <c r="EO107" s="39">
        <v>3</v>
      </c>
      <c r="EP107" s="39">
        <v>3</v>
      </c>
      <c r="EQ107" s="39">
        <v>3</v>
      </c>
      <c r="ER107" s="17">
        <f t="shared" si="77"/>
        <v>14</v>
      </c>
      <c r="ES107" s="144">
        <f t="shared" si="78"/>
        <v>2.8</v>
      </c>
      <c r="ET107" s="39">
        <v>3</v>
      </c>
      <c r="EU107" s="39">
        <v>3</v>
      </c>
      <c r="EV107" s="39">
        <v>3</v>
      </c>
      <c r="EW107" s="39">
        <v>3</v>
      </c>
      <c r="EX107" s="39">
        <v>3</v>
      </c>
      <c r="EY107" s="17">
        <f t="shared" si="79"/>
        <v>15</v>
      </c>
      <c r="EZ107" s="144">
        <f t="shared" si="98"/>
        <v>3</v>
      </c>
      <c r="FA107" s="39">
        <v>3</v>
      </c>
      <c r="FB107" s="39">
        <v>2</v>
      </c>
      <c r="FC107" s="39">
        <v>3</v>
      </c>
      <c r="FD107" s="39">
        <v>3</v>
      </c>
      <c r="FE107" s="39">
        <v>3</v>
      </c>
      <c r="FF107" s="39">
        <v>3</v>
      </c>
      <c r="FG107" s="17">
        <f t="shared" si="106"/>
        <v>17</v>
      </c>
      <c r="FH107" s="153">
        <f t="shared" si="108"/>
        <v>2.8333333333333335</v>
      </c>
      <c r="FI107" s="39">
        <v>3</v>
      </c>
      <c r="FJ107" s="39">
        <v>3</v>
      </c>
      <c r="FK107" s="39">
        <v>3</v>
      </c>
      <c r="FL107" s="39">
        <v>3</v>
      </c>
      <c r="FM107" s="39">
        <v>3</v>
      </c>
      <c r="FN107" s="17">
        <f t="shared" si="83"/>
        <v>15</v>
      </c>
      <c r="FO107" s="144">
        <f t="shared" si="84"/>
        <v>3</v>
      </c>
      <c r="FP107" s="39">
        <v>3</v>
      </c>
      <c r="FQ107" s="39">
        <v>3</v>
      </c>
      <c r="FR107" s="39">
        <v>3</v>
      </c>
      <c r="FS107" s="39">
        <v>4</v>
      </c>
      <c r="FT107" s="39">
        <v>4</v>
      </c>
      <c r="FU107" s="39">
        <v>3</v>
      </c>
      <c r="FV107" s="17">
        <f t="shared" si="104"/>
        <v>20</v>
      </c>
      <c r="FW107" s="144">
        <f t="shared" si="91"/>
        <v>3.3333333333333335</v>
      </c>
      <c r="FX107" s="39">
        <v>3</v>
      </c>
      <c r="FY107" s="39">
        <v>3</v>
      </c>
      <c r="FZ107" s="39">
        <v>3</v>
      </c>
      <c r="GA107" s="39">
        <v>3</v>
      </c>
      <c r="GB107" s="39">
        <v>3</v>
      </c>
      <c r="GC107" s="39">
        <v>3</v>
      </c>
      <c r="GD107" s="17">
        <f t="shared" si="101"/>
        <v>18</v>
      </c>
      <c r="GE107" s="144">
        <f t="shared" si="87"/>
        <v>3</v>
      </c>
      <c r="GF107" s="39" t="s">
        <v>873</v>
      </c>
      <c r="GG107" s="39" t="s">
        <v>874</v>
      </c>
      <c r="GH107" s="39" t="s">
        <v>875</v>
      </c>
      <c r="GI107" s="39" t="s">
        <v>876</v>
      </c>
      <c r="GJ107" s="39" t="s">
        <v>877</v>
      </c>
      <c r="GK107" s="39" t="s">
        <v>878</v>
      </c>
      <c r="GL107" s="39" t="s">
        <v>879</v>
      </c>
      <c r="GM107" s="39" t="s">
        <v>874</v>
      </c>
    </row>
    <row r="108" spans="1:195" ht="15.75" customHeight="1" x14ac:dyDescent="0.35">
      <c r="A108" s="29">
        <v>106</v>
      </c>
      <c r="B108" s="30" t="s">
        <v>881</v>
      </c>
      <c r="C108" s="31" t="s">
        <v>799</v>
      </c>
      <c r="D108" s="30" t="s">
        <v>846</v>
      </c>
      <c r="E108" s="30" t="s">
        <v>859</v>
      </c>
      <c r="F108" s="30">
        <v>50</v>
      </c>
      <c r="G108" s="30">
        <v>3</v>
      </c>
      <c r="H108" s="30" t="s">
        <v>157</v>
      </c>
      <c r="I108" s="30" t="s">
        <v>158</v>
      </c>
      <c r="J108" s="119">
        <v>3000000</v>
      </c>
      <c r="K108" s="38">
        <v>2500000</v>
      </c>
      <c r="L108" s="30" t="s">
        <v>318</v>
      </c>
      <c r="M108" s="30" t="s">
        <v>848</v>
      </c>
      <c r="N108" s="30">
        <v>125</v>
      </c>
      <c r="O108" s="30" t="s">
        <v>356</v>
      </c>
      <c r="P108" s="30" t="s">
        <v>882</v>
      </c>
      <c r="Q108" s="30" t="s">
        <v>389</v>
      </c>
      <c r="R108" s="30">
        <v>3</v>
      </c>
      <c r="S108" s="30">
        <v>3</v>
      </c>
      <c r="T108" s="30">
        <v>3</v>
      </c>
      <c r="U108" s="30">
        <v>3</v>
      </c>
      <c r="V108" s="30">
        <v>3</v>
      </c>
      <c r="W108" s="30">
        <v>3</v>
      </c>
      <c r="X108" s="30">
        <v>3</v>
      </c>
      <c r="Y108" s="30">
        <v>3</v>
      </c>
      <c r="Z108" s="30">
        <v>3</v>
      </c>
      <c r="AA108" s="30">
        <v>3</v>
      </c>
      <c r="AB108" s="17">
        <f t="shared" si="92"/>
        <v>30</v>
      </c>
      <c r="AC108" s="154">
        <f t="shared" si="53"/>
        <v>3</v>
      </c>
      <c r="AD108" s="30">
        <v>3</v>
      </c>
      <c r="AE108" s="30">
        <v>3</v>
      </c>
      <c r="AF108" s="30">
        <v>3</v>
      </c>
      <c r="AG108" s="30">
        <v>3</v>
      </c>
      <c r="AH108" s="30">
        <v>3</v>
      </c>
      <c r="AI108" s="30">
        <v>3</v>
      </c>
      <c r="AJ108" s="30">
        <v>3</v>
      </c>
      <c r="AK108" s="30">
        <v>3</v>
      </c>
      <c r="AL108" s="30">
        <v>3</v>
      </c>
      <c r="AM108" s="15">
        <f t="shared" si="54"/>
        <v>27</v>
      </c>
      <c r="AN108" s="170">
        <f t="shared" si="55"/>
        <v>3</v>
      </c>
      <c r="AO108" s="30">
        <v>3</v>
      </c>
      <c r="AP108" s="30">
        <v>3</v>
      </c>
      <c r="AQ108" s="30">
        <v>3</v>
      </c>
      <c r="AR108" s="30">
        <v>3</v>
      </c>
      <c r="AS108" s="30">
        <v>3</v>
      </c>
      <c r="AT108" s="30">
        <v>3</v>
      </c>
      <c r="AU108" s="30">
        <v>3</v>
      </c>
      <c r="AV108" s="30">
        <v>3</v>
      </c>
      <c r="AW108" s="30">
        <v>3</v>
      </c>
      <c r="AX108" s="30">
        <v>3</v>
      </c>
      <c r="AY108" s="17">
        <f t="shared" si="107"/>
        <v>30</v>
      </c>
      <c r="AZ108" s="144">
        <f t="shared" si="56"/>
        <v>3</v>
      </c>
      <c r="BA108" s="30">
        <v>3</v>
      </c>
      <c r="BB108" s="30">
        <v>3</v>
      </c>
      <c r="BC108" s="30">
        <v>3</v>
      </c>
      <c r="BD108" s="30">
        <v>3</v>
      </c>
      <c r="BE108" s="30">
        <v>3</v>
      </c>
      <c r="BF108" s="30">
        <v>3</v>
      </c>
      <c r="BG108" s="30">
        <v>3</v>
      </c>
      <c r="BH108" s="30">
        <v>3</v>
      </c>
      <c r="BI108" s="30">
        <v>3</v>
      </c>
      <c r="BJ108" s="17">
        <f t="shared" si="57"/>
        <v>27</v>
      </c>
      <c r="BK108" s="144">
        <f t="shared" si="58"/>
        <v>3</v>
      </c>
      <c r="BL108" s="30">
        <v>2</v>
      </c>
      <c r="BM108" s="30">
        <v>2</v>
      </c>
      <c r="BN108" s="30">
        <v>2</v>
      </c>
      <c r="BO108" s="17">
        <f t="shared" si="59"/>
        <v>6</v>
      </c>
      <c r="BP108" s="153">
        <f t="shared" si="99"/>
        <v>2</v>
      </c>
      <c r="BQ108" s="30">
        <v>3</v>
      </c>
      <c r="BR108" s="30">
        <v>3</v>
      </c>
      <c r="BS108" s="30">
        <v>2</v>
      </c>
      <c r="BT108" s="116">
        <f t="shared" si="49"/>
        <v>8</v>
      </c>
      <c r="BU108" s="144">
        <f t="shared" si="61"/>
        <v>2.6666666666666665</v>
      </c>
      <c r="BV108" s="30">
        <v>3</v>
      </c>
      <c r="BW108" s="30">
        <v>3</v>
      </c>
      <c r="BX108" s="17">
        <f t="shared" si="50"/>
        <v>6</v>
      </c>
      <c r="BY108" s="169">
        <f t="shared" si="103"/>
        <v>3</v>
      </c>
      <c r="BZ108" s="30">
        <v>3</v>
      </c>
      <c r="CA108" s="30">
        <v>3</v>
      </c>
      <c r="CB108" s="17">
        <f t="shared" si="62"/>
        <v>6</v>
      </c>
      <c r="CC108" s="144">
        <f t="shared" si="63"/>
        <v>3</v>
      </c>
      <c r="CD108" s="30">
        <v>3</v>
      </c>
      <c r="CE108" s="30">
        <v>2</v>
      </c>
      <c r="CF108" s="17">
        <f t="shared" si="102"/>
        <v>5</v>
      </c>
      <c r="CG108" s="144">
        <f t="shared" si="48"/>
        <v>2.5</v>
      </c>
      <c r="CH108" s="30">
        <v>2</v>
      </c>
      <c r="CI108" s="30">
        <v>2</v>
      </c>
      <c r="CJ108" s="17">
        <f t="shared" si="65"/>
        <v>4</v>
      </c>
      <c r="CK108" s="144">
        <f t="shared" si="100"/>
        <v>2</v>
      </c>
      <c r="CL108" s="30">
        <v>2</v>
      </c>
      <c r="CM108" s="30">
        <v>3</v>
      </c>
      <c r="CN108" s="17">
        <f t="shared" si="67"/>
        <v>5</v>
      </c>
      <c r="CO108" s="153">
        <f t="shared" si="88"/>
        <v>2.5</v>
      </c>
      <c r="CP108" s="30">
        <v>3</v>
      </c>
      <c r="CQ108" s="30">
        <v>3</v>
      </c>
      <c r="CR108" s="30">
        <v>3</v>
      </c>
      <c r="CS108" s="17">
        <f t="shared" si="68"/>
        <v>9</v>
      </c>
      <c r="CT108" s="144">
        <f t="shared" si="95"/>
        <v>3</v>
      </c>
      <c r="CU108" s="30">
        <v>2</v>
      </c>
      <c r="CV108" s="30">
        <v>2</v>
      </c>
      <c r="CW108" s="30">
        <v>2</v>
      </c>
      <c r="CX108" s="30">
        <v>3</v>
      </c>
      <c r="CY108" s="30">
        <v>3</v>
      </c>
      <c r="CZ108" s="30">
        <v>3</v>
      </c>
      <c r="DA108" s="30">
        <v>3</v>
      </c>
      <c r="DB108" s="30">
        <v>3</v>
      </c>
      <c r="DC108" s="17">
        <f t="shared" si="96"/>
        <v>21</v>
      </c>
      <c r="DD108" s="144">
        <f t="shared" si="51"/>
        <v>2.625</v>
      </c>
      <c r="DE108" s="30">
        <v>2</v>
      </c>
      <c r="DF108" s="30">
        <v>2</v>
      </c>
      <c r="DG108" s="30">
        <v>3</v>
      </c>
      <c r="DH108" s="30">
        <v>3</v>
      </c>
      <c r="DI108" s="30">
        <v>3</v>
      </c>
      <c r="DJ108" s="30">
        <v>3</v>
      </c>
      <c r="DK108" s="30">
        <v>3</v>
      </c>
      <c r="DL108" s="30">
        <v>3</v>
      </c>
      <c r="DM108" s="17">
        <f t="shared" si="71"/>
        <v>22</v>
      </c>
      <c r="DN108" s="144">
        <f t="shared" si="72"/>
        <v>2.75</v>
      </c>
      <c r="DO108" s="30">
        <v>2</v>
      </c>
      <c r="DP108" s="30">
        <v>2</v>
      </c>
      <c r="DQ108" s="30">
        <v>3</v>
      </c>
      <c r="DR108" s="30">
        <v>2</v>
      </c>
      <c r="DS108" s="39">
        <v>3</v>
      </c>
      <c r="DT108" s="39">
        <v>2</v>
      </c>
      <c r="DU108" s="17">
        <f t="shared" si="73"/>
        <v>14</v>
      </c>
      <c r="DV108" s="144">
        <f t="shared" si="74"/>
        <v>2.3333333333333335</v>
      </c>
      <c r="DW108" s="39">
        <v>2</v>
      </c>
      <c r="DX108" s="39">
        <v>3</v>
      </c>
      <c r="DY108" s="39">
        <v>3</v>
      </c>
      <c r="DZ108" s="39">
        <v>3</v>
      </c>
      <c r="EA108" s="39">
        <v>3</v>
      </c>
      <c r="EB108" s="39">
        <v>3</v>
      </c>
      <c r="EC108" s="17">
        <f t="shared" si="105"/>
        <v>17</v>
      </c>
      <c r="ED108" s="144">
        <f t="shared" si="89"/>
        <v>2.8333333333333335</v>
      </c>
      <c r="EE108" s="39">
        <v>2</v>
      </c>
      <c r="EF108" s="39">
        <v>3</v>
      </c>
      <c r="EG108" s="39">
        <v>2</v>
      </c>
      <c r="EH108" s="39">
        <v>3</v>
      </c>
      <c r="EI108" s="39">
        <v>3</v>
      </c>
      <c r="EJ108" s="39">
        <v>3</v>
      </c>
      <c r="EK108" s="15">
        <f t="shared" si="90"/>
        <v>16</v>
      </c>
      <c r="EL108" s="148">
        <f t="shared" si="97"/>
        <v>2.6666666666666665</v>
      </c>
      <c r="EM108" s="39">
        <v>2</v>
      </c>
      <c r="EN108" s="39">
        <v>2</v>
      </c>
      <c r="EO108" s="39">
        <v>2</v>
      </c>
      <c r="EP108" s="39">
        <v>2</v>
      </c>
      <c r="EQ108" s="39">
        <v>3</v>
      </c>
      <c r="ER108" s="17">
        <f t="shared" si="77"/>
        <v>11</v>
      </c>
      <c r="ES108" s="144">
        <f t="shared" si="78"/>
        <v>2.2000000000000002</v>
      </c>
      <c r="ET108" s="39">
        <v>3</v>
      </c>
      <c r="EU108" s="39">
        <v>3</v>
      </c>
      <c r="EV108" s="39">
        <v>3</v>
      </c>
      <c r="EW108" s="39">
        <v>2</v>
      </c>
      <c r="EX108" s="39">
        <v>2</v>
      </c>
      <c r="EY108" s="17">
        <f t="shared" si="79"/>
        <v>13</v>
      </c>
      <c r="EZ108" s="144">
        <f t="shared" si="98"/>
        <v>2.6</v>
      </c>
      <c r="FA108" s="39">
        <v>3</v>
      </c>
      <c r="FB108" s="39">
        <v>3</v>
      </c>
      <c r="FC108" s="39">
        <v>3</v>
      </c>
      <c r="FD108" s="39">
        <v>3</v>
      </c>
      <c r="FE108" s="39">
        <v>3</v>
      </c>
      <c r="FF108" s="39">
        <v>3</v>
      </c>
      <c r="FG108" s="17">
        <f t="shared" si="106"/>
        <v>18</v>
      </c>
      <c r="FH108" s="153">
        <f t="shared" si="108"/>
        <v>3</v>
      </c>
      <c r="FI108" s="39">
        <v>3</v>
      </c>
      <c r="FJ108" s="39">
        <v>3</v>
      </c>
      <c r="FK108" s="39">
        <v>3</v>
      </c>
      <c r="FL108" s="39">
        <v>3</v>
      </c>
      <c r="FM108" s="39">
        <v>3</v>
      </c>
      <c r="FN108" s="17">
        <f t="shared" si="83"/>
        <v>15</v>
      </c>
      <c r="FO108" s="144">
        <f t="shared" si="84"/>
        <v>3</v>
      </c>
      <c r="FP108" s="39">
        <v>2</v>
      </c>
      <c r="FQ108" s="39">
        <v>2</v>
      </c>
      <c r="FR108" s="39">
        <v>3</v>
      </c>
      <c r="FS108" s="39">
        <v>3</v>
      </c>
      <c r="FT108" s="39">
        <v>3</v>
      </c>
      <c r="FU108" s="39">
        <v>3</v>
      </c>
      <c r="FV108" s="17">
        <f t="shared" si="104"/>
        <v>16</v>
      </c>
      <c r="FW108" s="144">
        <f t="shared" si="91"/>
        <v>2.6666666666666665</v>
      </c>
      <c r="FX108" s="39">
        <v>2</v>
      </c>
      <c r="FY108" s="39">
        <v>2</v>
      </c>
      <c r="FZ108" s="39">
        <v>3</v>
      </c>
      <c r="GA108" s="39">
        <v>3</v>
      </c>
      <c r="GB108" s="39">
        <v>3</v>
      </c>
      <c r="GC108" s="39">
        <v>3</v>
      </c>
      <c r="GD108" s="17">
        <f t="shared" si="101"/>
        <v>16</v>
      </c>
      <c r="GE108" s="144">
        <f t="shared" si="87"/>
        <v>2.6666666666666665</v>
      </c>
      <c r="GF108" s="39" t="s">
        <v>883</v>
      </c>
      <c r="GG108" s="39" t="s">
        <v>874</v>
      </c>
      <c r="GH108" s="39" t="s">
        <v>875</v>
      </c>
      <c r="GI108" s="39" t="s">
        <v>876</v>
      </c>
      <c r="GJ108" s="39" t="s">
        <v>877</v>
      </c>
      <c r="GK108" s="39" t="s">
        <v>878</v>
      </c>
      <c r="GL108" s="39" t="s">
        <v>879</v>
      </c>
      <c r="GM108" s="39" t="s">
        <v>874</v>
      </c>
    </row>
    <row r="109" spans="1:195" ht="15.75" customHeight="1" x14ac:dyDescent="0.35">
      <c r="A109" s="29">
        <v>107</v>
      </c>
      <c r="B109" s="30" t="s">
        <v>884</v>
      </c>
      <c r="C109" s="31" t="s">
        <v>799</v>
      </c>
      <c r="D109" s="30" t="s">
        <v>846</v>
      </c>
      <c r="E109" s="30" t="s">
        <v>859</v>
      </c>
      <c r="F109" s="30">
        <v>70</v>
      </c>
      <c r="G109" s="30">
        <v>3</v>
      </c>
      <c r="H109" s="30" t="s">
        <v>157</v>
      </c>
      <c r="I109" s="30" t="s">
        <v>210</v>
      </c>
      <c r="J109" s="119">
        <v>4000000</v>
      </c>
      <c r="K109" s="38">
        <v>3000000</v>
      </c>
      <c r="L109" s="30" t="s">
        <v>173</v>
      </c>
      <c r="M109" s="30" t="s">
        <v>848</v>
      </c>
      <c r="N109" s="30">
        <v>250</v>
      </c>
      <c r="O109" s="30" t="s">
        <v>241</v>
      </c>
      <c r="P109" s="30" t="s">
        <v>885</v>
      </c>
      <c r="Q109" s="30" t="s">
        <v>886</v>
      </c>
      <c r="R109" s="30">
        <v>3</v>
      </c>
      <c r="S109" s="30">
        <v>3</v>
      </c>
      <c r="T109" s="30">
        <v>3</v>
      </c>
      <c r="U109" s="30">
        <v>3</v>
      </c>
      <c r="V109" s="30">
        <v>3</v>
      </c>
      <c r="W109" s="30">
        <v>3</v>
      </c>
      <c r="X109" s="30">
        <v>3</v>
      </c>
      <c r="Y109" s="30">
        <v>3</v>
      </c>
      <c r="Z109" s="30">
        <v>3</v>
      </c>
      <c r="AA109" s="30">
        <v>3</v>
      </c>
      <c r="AB109" s="17">
        <f t="shared" si="92"/>
        <v>30</v>
      </c>
      <c r="AC109" s="154">
        <f t="shared" si="53"/>
        <v>3</v>
      </c>
      <c r="AD109" s="30">
        <v>3</v>
      </c>
      <c r="AE109" s="30">
        <v>3</v>
      </c>
      <c r="AF109" s="30">
        <v>3</v>
      </c>
      <c r="AG109" s="30">
        <v>3</v>
      </c>
      <c r="AH109" s="30">
        <v>3</v>
      </c>
      <c r="AI109" s="30">
        <v>3</v>
      </c>
      <c r="AJ109" s="30">
        <v>3</v>
      </c>
      <c r="AK109" s="30">
        <v>3</v>
      </c>
      <c r="AL109" s="30">
        <v>3</v>
      </c>
      <c r="AM109" s="15">
        <f t="shared" si="54"/>
        <v>27</v>
      </c>
      <c r="AN109" s="170">
        <f t="shared" si="55"/>
        <v>3</v>
      </c>
      <c r="AO109" s="30">
        <v>3</v>
      </c>
      <c r="AP109" s="30">
        <v>3</v>
      </c>
      <c r="AQ109" s="30">
        <v>3</v>
      </c>
      <c r="AR109" s="30">
        <v>3</v>
      </c>
      <c r="AS109" s="30">
        <v>3</v>
      </c>
      <c r="AT109" s="30">
        <v>3</v>
      </c>
      <c r="AU109" s="30">
        <v>3</v>
      </c>
      <c r="AV109" s="30">
        <v>3</v>
      </c>
      <c r="AW109" s="30">
        <v>3</v>
      </c>
      <c r="AX109" s="30">
        <v>3</v>
      </c>
      <c r="AY109" s="17">
        <f t="shared" si="107"/>
        <v>30</v>
      </c>
      <c r="AZ109" s="144">
        <f t="shared" si="56"/>
        <v>3</v>
      </c>
      <c r="BA109" s="30">
        <v>3</v>
      </c>
      <c r="BB109" s="30">
        <v>3</v>
      </c>
      <c r="BC109" s="30">
        <v>3</v>
      </c>
      <c r="BD109" s="30">
        <v>3</v>
      </c>
      <c r="BE109" s="30">
        <v>2</v>
      </c>
      <c r="BF109" s="30">
        <v>3</v>
      </c>
      <c r="BG109" s="30">
        <v>3</v>
      </c>
      <c r="BH109" s="30">
        <v>3</v>
      </c>
      <c r="BI109" s="30">
        <v>3</v>
      </c>
      <c r="BJ109" s="17">
        <f t="shared" si="57"/>
        <v>26</v>
      </c>
      <c r="BK109" s="144">
        <f t="shared" si="58"/>
        <v>2.8888888888888888</v>
      </c>
      <c r="BL109" s="30">
        <v>2</v>
      </c>
      <c r="BM109" s="30">
        <v>3</v>
      </c>
      <c r="BN109" s="30">
        <v>3</v>
      </c>
      <c r="BO109" s="17">
        <f t="shared" si="59"/>
        <v>8</v>
      </c>
      <c r="BP109" s="153">
        <f t="shared" si="99"/>
        <v>2.6666666666666665</v>
      </c>
      <c r="BQ109" s="30">
        <v>3</v>
      </c>
      <c r="BR109" s="30">
        <v>3</v>
      </c>
      <c r="BS109" s="30">
        <v>3</v>
      </c>
      <c r="BT109" s="116">
        <f t="shared" si="49"/>
        <v>9</v>
      </c>
      <c r="BU109" s="144">
        <f t="shared" si="61"/>
        <v>3</v>
      </c>
      <c r="BV109" s="30">
        <v>3</v>
      </c>
      <c r="BW109" s="30">
        <v>3</v>
      </c>
      <c r="BX109" s="17">
        <f t="shared" si="50"/>
        <v>6</v>
      </c>
      <c r="BY109" s="169">
        <f t="shared" si="103"/>
        <v>3</v>
      </c>
      <c r="BZ109" s="30">
        <v>3</v>
      </c>
      <c r="CA109" s="30">
        <v>3</v>
      </c>
      <c r="CB109" s="17">
        <f t="shared" si="62"/>
        <v>6</v>
      </c>
      <c r="CC109" s="144">
        <f t="shared" si="63"/>
        <v>3</v>
      </c>
      <c r="CD109" s="30">
        <v>3</v>
      </c>
      <c r="CE109" s="30">
        <v>3</v>
      </c>
      <c r="CF109" s="17">
        <f t="shared" si="102"/>
        <v>6</v>
      </c>
      <c r="CG109" s="144">
        <f t="shared" si="48"/>
        <v>3</v>
      </c>
      <c r="CH109" s="30">
        <v>3</v>
      </c>
      <c r="CI109" s="30">
        <v>3</v>
      </c>
      <c r="CJ109" s="17">
        <f t="shared" si="65"/>
        <v>6</v>
      </c>
      <c r="CK109" s="144">
        <f t="shared" si="100"/>
        <v>3</v>
      </c>
      <c r="CL109" s="30">
        <v>3</v>
      </c>
      <c r="CM109" s="30">
        <v>3</v>
      </c>
      <c r="CN109" s="17">
        <f t="shared" si="67"/>
        <v>6</v>
      </c>
      <c r="CO109" s="153">
        <f t="shared" si="88"/>
        <v>3</v>
      </c>
      <c r="CP109" s="30">
        <v>3</v>
      </c>
      <c r="CQ109" s="30">
        <v>3</v>
      </c>
      <c r="CR109" s="30">
        <v>3</v>
      </c>
      <c r="CS109" s="17">
        <f t="shared" si="68"/>
        <v>9</v>
      </c>
      <c r="CT109" s="144">
        <f t="shared" si="95"/>
        <v>3</v>
      </c>
      <c r="CU109" s="30">
        <v>3</v>
      </c>
      <c r="CV109" s="30">
        <v>3</v>
      </c>
      <c r="CW109" s="30">
        <v>3</v>
      </c>
      <c r="CX109" s="30">
        <v>3</v>
      </c>
      <c r="CY109" s="30">
        <v>3</v>
      </c>
      <c r="CZ109" s="30">
        <v>3</v>
      </c>
      <c r="DA109" s="30">
        <v>3</v>
      </c>
      <c r="DB109" s="30">
        <v>3</v>
      </c>
      <c r="DC109" s="17">
        <f t="shared" si="96"/>
        <v>24</v>
      </c>
      <c r="DD109" s="144">
        <f t="shared" si="51"/>
        <v>3</v>
      </c>
      <c r="DE109" s="30">
        <v>3</v>
      </c>
      <c r="DF109" s="30">
        <v>3</v>
      </c>
      <c r="DG109" s="30">
        <v>3</v>
      </c>
      <c r="DH109" s="30">
        <v>3</v>
      </c>
      <c r="DI109" s="30">
        <v>3</v>
      </c>
      <c r="DJ109" s="30">
        <v>3</v>
      </c>
      <c r="DK109" s="30">
        <v>3</v>
      </c>
      <c r="DL109" s="30">
        <v>3</v>
      </c>
      <c r="DM109" s="17">
        <f t="shared" si="71"/>
        <v>24</v>
      </c>
      <c r="DN109" s="144">
        <f t="shared" si="72"/>
        <v>3</v>
      </c>
      <c r="DO109" s="30">
        <v>3</v>
      </c>
      <c r="DP109" s="30">
        <v>3</v>
      </c>
      <c r="DQ109" s="30">
        <v>3</v>
      </c>
      <c r="DR109" s="30">
        <v>3</v>
      </c>
      <c r="DS109" s="39">
        <v>3</v>
      </c>
      <c r="DT109" s="39">
        <v>3</v>
      </c>
      <c r="DU109" s="17">
        <f t="shared" si="73"/>
        <v>18</v>
      </c>
      <c r="DV109" s="144">
        <f t="shared" si="74"/>
        <v>3</v>
      </c>
      <c r="DW109" s="39">
        <v>3</v>
      </c>
      <c r="DX109" s="39">
        <v>3</v>
      </c>
      <c r="DY109" s="39">
        <v>3</v>
      </c>
      <c r="DZ109" s="39">
        <v>3</v>
      </c>
      <c r="EA109" s="39">
        <v>3</v>
      </c>
      <c r="EB109" s="39">
        <v>3</v>
      </c>
      <c r="EC109" s="17">
        <f t="shared" si="105"/>
        <v>18</v>
      </c>
      <c r="ED109" s="144">
        <f t="shared" si="89"/>
        <v>3</v>
      </c>
      <c r="EE109" s="39">
        <v>3</v>
      </c>
      <c r="EF109" s="39">
        <v>3</v>
      </c>
      <c r="EG109" s="39">
        <v>3</v>
      </c>
      <c r="EH109" s="39">
        <v>3</v>
      </c>
      <c r="EI109" s="39">
        <v>3</v>
      </c>
      <c r="EJ109" s="39">
        <v>3</v>
      </c>
      <c r="EK109" s="15">
        <f t="shared" si="90"/>
        <v>18</v>
      </c>
      <c r="EL109" s="148">
        <f t="shared" si="97"/>
        <v>3</v>
      </c>
      <c r="EM109" s="39">
        <v>3</v>
      </c>
      <c r="EN109" s="39">
        <v>3</v>
      </c>
      <c r="EO109" s="39">
        <v>3</v>
      </c>
      <c r="EP109" s="39">
        <v>3</v>
      </c>
      <c r="EQ109" s="39">
        <v>3</v>
      </c>
      <c r="ER109" s="17">
        <f t="shared" si="77"/>
        <v>15</v>
      </c>
      <c r="ES109" s="144">
        <f t="shared" si="78"/>
        <v>3</v>
      </c>
      <c r="ET109" s="39">
        <v>3</v>
      </c>
      <c r="EU109" s="39">
        <v>3</v>
      </c>
      <c r="EV109" s="39">
        <v>3</v>
      </c>
      <c r="EW109" s="39">
        <v>3</v>
      </c>
      <c r="EX109" s="39">
        <v>3</v>
      </c>
      <c r="EY109" s="17">
        <f t="shared" si="79"/>
        <v>15</v>
      </c>
      <c r="EZ109" s="144">
        <f t="shared" si="98"/>
        <v>3</v>
      </c>
      <c r="FA109" s="39">
        <v>3</v>
      </c>
      <c r="FB109" s="39">
        <v>3</v>
      </c>
      <c r="FC109" s="39">
        <v>3</v>
      </c>
      <c r="FD109" s="39">
        <v>3</v>
      </c>
      <c r="FE109" s="39">
        <v>3</v>
      </c>
      <c r="FF109" s="39">
        <v>3</v>
      </c>
      <c r="FG109" s="17">
        <f t="shared" si="106"/>
        <v>18</v>
      </c>
      <c r="FH109" s="153">
        <f t="shared" si="108"/>
        <v>3</v>
      </c>
      <c r="FI109" s="39">
        <v>3</v>
      </c>
      <c r="FJ109" s="39">
        <v>3</v>
      </c>
      <c r="FK109" s="39">
        <v>3</v>
      </c>
      <c r="FL109" s="39">
        <v>3</v>
      </c>
      <c r="FM109" s="39">
        <v>3</v>
      </c>
      <c r="FN109" s="17">
        <f t="shared" si="83"/>
        <v>15</v>
      </c>
      <c r="FO109" s="144">
        <f t="shared" si="84"/>
        <v>3</v>
      </c>
      <c r="FP109" s="39">
        <v>3</v>
      </c>
      <c r="FQ109" s="39">
        <v>3</v>
      </c>
      <c r="FR109" s="39">
        <v>3</v>
      </c>
      <c r="FS109" s="39">
        <v>3</v>
      </c>
      <c r="FT109" s="39">
        <v>3</v>
      </c>
      <c r="FU109" s="39">
        <v>3</v>
      </c>
      <c r="FV109" s="17">
        <f t="shared" si="104"/>
        <v>18</v>
      </c>
      <c r="FW109" s="144">
        <f t="shared" si="91"/>
        <v>3</v>
      </c>
      <c r="FX109" s="39">
        <v>2</v>
      </c>
      <c r="FY109" s="39">
        <v>3</v>
      </c>
      <c r="FZ109" s="39">
        <v>3</v>
      </c>
      <c r="GA109" s="39">
        <v>3</v>
      </c>
      <c r="GB109" s="39">
        <v>3</v>
      </c>
      <c r="GC109" s="39">
        <v>3</v>
      </c>
      <c r="GD109" s="17">
        <f t="shared" si="101"/>
        <v>17</v>
      </c>
      <c r="GE109" s="144">
        <f t="shared" si="87"/>
        <v>2.8333333333333335</v>
      </c>
      <c r="GF109" s="39" t="s">
        <v>883</v>
      </c>
      <c r="GG109" s="39" t="s">
        <v>874</v>
      </c>
      <c r="GH109" s="39" t="s">
        <v>875</v>
      </c>
      <c r="GI109" s="39" t="s">
        <v>876</v>
      </c>
      <c r="GJ109" s="39" t="s">
        <v>877</v>
      </c>
      <c r="GK109" s="39" t="s">
        <v>878</v>
      </c>
      <c r="GL109" s="39" t="s">
        <v>879</v>
      </c>
      <c r="GM109" s="39" t="s">
        <v>874</v>
      </c>
    </row>
    <row r="110" spans="1:195" ht="15.75" customHeight="1" x14ac:dyDescent="0.35">
      <c r="A110" s="29">
        <v>108</v>
      </c>
      <c r="B110" s="30" t="s">
        <v>887</v>
      </c>
      <c r="C110" s="31" t="s">
        <v>888</v>
      </c>
      <c r="D110" s="30" t="s">
        <v>846</v>
      </c>
      <c r="E110" s="30" t="s">
        <v>859</v>
      </c>
      <c r="F110" s="30">
        <v>45</v>
      </c>
      <c r="G110" s="30">
        <v>3</v>
      </c>
      <c r="H110" s="30" t="s">
        <v>157</v>
      </c>
      <c r="I110" s="30" t="s">
        <v>158</v>
      </c>
      <c r="J110" s="119">
        <v>4000000</v>
      </c>
      <c r="K110" s="38">
        <v>2500000</v>
      </c>
      <c r="L110" s="30" t="s">
        <v>173</v>
      </c>
      <c r="M110" s="30" t="s">
        <v>848</v>
      </c>
      <c r="N110" s="30">
        <v>250</v>
      </c>
      <c r="O110" s="30" t="s">
        <v>241</v>
      </c>
      <c r="P110" s="30" t="s">
        <v>889</v>
      </c>
      <c r="Q110" s="30" t="s">
        <v>389</v>
      </c>
      <c r="R110" s="30">
        <v>3</v>
      </c>
      <c r="S110" s="30">
        <v>3</v>
      </c>
      <c r="T110" s="30">
        <v>3</v>
      </c>
      <c r="U110" s="30">
        <v>3</v>
      </c>
      <c r="V110" s="30">
        <v>3</v>
      </c>
      <c r="W110" s="30">
        <v>4</v>
      </c>
      <c r="X110" s="30">
        <v>3</v>
      </c>
      <c r="Y110" s="30">
        <v>3</v>
      </c>
      <c r="Z110" s="30">
        <v>3</v>
      </c>
      <c r="AA110" s="30">
        <v>3</v>
      </c>
      <c r="AB110" s="17">
        <f t="shared" si="92"/>
        <v>31</v>
      </c>
      <c r="AC110" s="154">
        <f t="shared" si="53"/>
        <v>3.1</v>
      </c>
      <c r="AD110" s="30">
        <v>3</v>
      </c>
      <c r="AE110" s="30">
        <v>3</v>
      </c>
      <c r="AF110" s="30">
        <v>3</v>
      </c>
      <c r="AG110" s="30">
        <v>3</v>
      </c>
      <c r="AH110" s="30">
        <v>4</v>
      </c>
      <c r="AI110" s="30">
        <v>3</v>
      </c>
      <c r="AJ110" s="30">
        <v>3</v>
      </c>
      <c r="AK110" s="30">
        <v>3</v>
      </c>
      <c r="AL110" s="30">
        <v>3</v>
      </c>
      <c r="AM110" s="15">
        <f t="shared" si="54"/>
        <v>28</v>
      </c>
      <c r="AN110" s="170">
        <f t="shared" si="55"/>
        <v>3.1111111111111112</v>
      </c>
      <c r="AO110" s="30">
        <v>3</v>
      </c>
      <c r="AP110" s="30">
        <v>3</v>
      </c>
      <c r="AQ110" s="30">
        <v>3</v>
      </c>
      <c r="AR110" s="30">
        <v>3</v>
      </c>
      <c r="AS110" s="30">
        <v>3</v>
      </c>
      <c r="AT110" s="30">
        <v>3</v>
      </c>
      <c r="AU110" s="30">
        <v>3</v>
      </c>
      <c r="AV110" s="30">
        <v>3</v>
      </c>
      <c r="AW110" s="30">
        <v>3</v>
      </c>
      <c r="AX110" s="30">
        <v>3</v>
      </c>
      <c r="AY110" s="17">
        <f t="shared" si="107"/>
        <v>30</v>
      </c>
      <c r="AZ110" s="144">
        <f t="shared" si="56"/>
        <v>3</v>
      </c>
      <c r="BA110" s="30">
        <v>4</v>
      </c>
      <c r="BB110" s="30">
        <v>3</v>
      </c>
      <c r="BC110" s="30">
        <v>3</v>
      </c>
      <c r="BD110" s="30">
        <v>3</v>
      </c>
      <c r="BE110" s="30">
        <v>3</v>
      </c>
      <c r="BF110" s="30">
        <v>3</v>
      </c>
      <c r="BG110" s="30">
        <v>3</v>
      </c>
      <c r="BH110" s="30">
        <v>3</v>
      </c>
      <c r="BI110" s="30">
        <v>3</v>
      </c>
      <c r="BJ110" s="17">
        <f t="shared" si="57"/>
        <v>28</v>
      </c>
      <c r="BK110" s="144">
        <f t="shared" si="58"/>
        <v>3.1111111111111112</v>
      </c>
      <c r="BL110" s="30">
        <v>3</v>
      </c>
      <c r="BM110" s="30">
        <v>3</v>
      </c>
      <c r="BN110" s="30">
        <v>3</v>
      </c>
      <c r="BO110" s="17">
        <f t="shared" si="59"/>
        <v>9</v>
      </c>
      <c r="BP110" s="153">
        <f t="shared" si="99"/>
        <v>3</v>
      </c>
      <c r="BQ110" s="30">
        <v>3</v>
      </c>
      <c r="BR110" s="30">
        <v>3</v>
      </c>
      <c r="BS110" s="30">
        <v>2</v>
      </c>
      <c r="BT110" s="116">
        <f t="shared" si="49"/>
        <v>8</v>
      </c>
      <c r="BU110" s="144">
        <f t="shared" si="61"/>
        <v>2.6666666666666665</v>
      </c>
      <c r="BV110" s="30">
        <v>3</v>
      </c>
      <c r="BW110" s="30">
        <v>3</v>
      </c>
      <c r="BX110" s="17">
        <f t="shared" si="50"/>
        <v>6</v>
      </c>
      <c r="BY110" s="169">
        <f t="shared" si="103"/>
        <v>3</v>
      </c>
      <c r="BZ110" s="30">
        <v>3</v>
      </c>
      <c r="CA110" s="30">
        <v>3</v>
      </c>
      <c r="CB110" s="17">
        <f t="shared" si="62"/>
        <v>6</v>
      </c>
      <c r="CC110" s="144">
        <f t="shared" si="63"/>
        <v>3</v>
      </c>
      <c r="CD110" s="30">
        <v>3</v>
      </c>
      <c r="CE110" s="30">
        <v>3</v>
      </c>
      <c r="CF110" s="17">
        <f t="shared" si="102"/>
        <v>6</v>
      </c>
      <c r="CG110" s="144">
        <f t="shared" si="48"/>
        <v>3</v>
      </c>
      <c r="CH110" s="30">
        <v>3</v>
      </c>
      <c r="CI110" s="30">
        <v>3</v>
      </c>
      <c r="CJ110" s="17">
        <f t="shared" si="65"/>
        <v>6</v>
      </c>
      <c r="CK110" s="144">
        <f t="shared" si="100"/>
        <v>3</v>
      </c>
      <c r="CL110" s="30">
        <v>3</v>
      </c>
      <c r="CM110" s="30">
        <v>3</v>
      </c>
      <c r="CN110" s="17">
        <f t="shared" si="67"/>
        <v>6</v>
      </c>
      <c r="CO110" s="153">
        <f t="shared" si="88"/>
        <v>3</v>
      </c>
      <c r="CP110" s="30">
        <v>3</v>
      </c>
      <c r="CQ110" s="30">
        <v>3</v>
      </c>
      <c r="CR110" s="30">
        <v>4</v>
      </c>
      <c r="CS110" s="17">
        <f t="shared" si="68"/>
        <v>10</v>
      </c>
      <c r="CT110" s="144">
        <f t="shared" si="95"/>
        <v>3.3333333333333335</v>
      </c>
      <c r="CU110" s="30">
        <v>3</v>
      </c>
      <c r="CV110" s="30">
        <v>2</v>
      </c>
      <c r="CW110" s="30">
        <v>3</v>
      </c>
      <c r="CX110" s="30">
        <v>3</v>
      </c>
      <c r="CY110" s="30">
        <v>3</v>
      </c>
      <c r="CZ110" s="30">
        <v>3</v>
      </c>
      <c r="DA110" s="30">
        <v>3</v>
      </c>
      <c r="DB110" s="30">
        <v>3</v>
      </c>
      <c r="DC110" s="17">
        <f t="shared" si="96"/>
        <v>23</v>
      </c>
      <c r="DD110" s="144">
        <f t="shared" si="51"/>
        <v>2.875</v>
      </c>
      <c r="DE110" s="30">
        <v>3</v>
      </c>
      <c r="DF110" s="30">
        <v>2</v>
      </c>
      <c r="DG110" s="30">
        <v>3</v>
      </c>
      <c r="DH110" s="30">
        <v>3</v>
      </c>
      <c r="DI110" s="30">
        <v>3</v>
      </c>
      <c r="DJ110" s="30">
        <v>3</v>
      </c>
      <c r="DK110" s="30">
        <v>3</v>
      </c>
      <c r="DL110" s="30">
        <v>3</v>
      </c>
      <c r="DM110" s="17">
        <f t="shared" si="71"/>
        <v>23</v>
      </c>
      <c r="DN110" s="144">
        <f t="shared" si="72"/>
        <v>2.875</v>
      </c>
      <c r="DO110" s="30">
        <v>3</v>
      </c>
      <c r="DP110" s="30">
        <v>3</v>
      </c>
      <c r="DQ110" s="30">
        <v>3</v>
      </c>
      <c r="DR110" s="30">
        <v>3</v>
      </c>
      <c r="DS110" s="39">
        <v>3</v>
      </c>
      <c r="DT110" s="39">
        <v>3</v>
      </c>
      <c r="DU110" s="17">
        <f t="shared" si="73"/>
        <v>18</v>
      </c>
      <c r="DV110" s="144">
        <f t="shared" si="74"/>
        <v>3</v>
      </c>
      <c r="DW110" s="39">
        <v>3</v>
      </c>
      <c r="DX110" s="39">
        <v>3</v>
      </c>
      <c r="DY110" s="39">
        <v>3</v>
      </c>
      <c r="DZ110" s="39">
        <v>2</v>
      </c>
      <c r="EA110" s="39">
        <v>3</v>
      </c>
      <c r="EB110" s="39">
        <v>3</v>
      </c>
      <c r="EC110" s="17">
        <f t="shared" si="105"/>
        <v>17</v>
      </c>
      <c r="ED110" s="144">
        <f t="shared" si="89"/>
        <v>2.8333333333333335</v>
      </c>
      <c r="EE110" s="39">
        <v>2</v>
      </c>
      <c r="EF110" s="39">
        <v>3</v>
      </c>
      <c r="EG110" s="39">
        <v>3</v>
      </c>
      <c r="EH110" s="39">
        <v>3</v>
      </c>
      <c r="EI110" s="39">
        <v>3</v>
      </c>
      <c r="EJ110" s="39">
        <v>3</v>
      </c>
      <c r="EK110" s="15">
        <f t="shared" si="90"/>
        <v>17</v>
      </c>
      <c r="EL110" s="148">
        <f t="shared" si="97"/>
        <v>2.8333333333333335</v>
      </c>
      <c r="EM110" s="39">
        <v>3</v>
      </c>
      <c r="EN110" s="39">
        <v>3</v>
      </c>
      <c r="EO110" s="39">
        <v>3</v>
      </c>
      <c r="EP110" s="39">
        <v>3</v>
      </c>
      <c r="EQ110" s="39">
        <v>3</v>
      </c>
      <c r="ER110" s="17">
        <f t="shared" si="77"/>
        <v>15</v>
      </c>
      <c r="ES110" s="144">
        <f t="shared" si="78"/>
        <v>3</v>
      </c>
      <c r="ET110" s="39">
        <v>2</v>
      </c>
      <c r="EU110" s="39">
        <v>3</v>
      </c>
      <c r="EV110" s="39">
        <v>3</v>
      </c>
      <c r="EW110" s="39">
        <v>3</v>
      </c>
      <c r="EX110" s="39">
        <v>3</v>
      </c>
      <c r="EY110" s="17">
        <f t="shared" si="79"/>
        <v>14</v>
      </c>
      <c r="EZ110" s="144">
        <f t="shared" si="98"/>
        <v>2.8</v>
      </c>
      <c r="FA110" s="39">
        <v>3</v>
      </c>
      <c r="FB110" s="39">
        <v>3</v>
      </c>
      <c r="FC110" s="39">
        <v>3</v>
      </c>
      <c r="FD110" s="39">
        <v>3</v>
      </c>
      <c r="FE110" s="39">
        <v>3</v>
      </c>
      <c r="FF110" s="39">
        <v>3</v>
      </c>
      <c r="FG110" s="17">
        <f t="shared" si="106"/>
        <v>18</v>
      </c>
      <c r="FH110" s="153">
        <f t="shared" si="108"/>
        <v>3</v>
      </c>
      <c r="FI110" s="39">
        <v>3</v>
      </c>
      <c r="FJ110" s="39">
        <v>4</v>
      </c>
      <c r="FK110" s="39">
        <v>3</v>
      </c>
      <c r="FL110" s="39">
        <v>3</v>
      </c>
      <c r="FM110" s="39">
        <v>3</v>
      </c>
      <c r="FN110" s="17">
        <f t="shared" si="83"/>
        <v>16</v>
      </c>
      <c r="FO110" s="144">
        <f t="shared" si="84"/>
        <v>3.2</v>
      </c>
      <c r="FP110" s="39">
        <v>2</v>
      </c>
      <c r="FQ110" s="39">
        <v>3</v>
      </c>
      <c r="FR110" s="39">
        <v>3</v>
      </c>
      <c r="FS110" s="39">
        <v>3</v>
      </c>
      <c r="FT110" s="39">
        <v>3</v>
      </c>
      <c r="FU110" s="39">
        <v>3</v>
      </c>
      <c r="FV110" s="17">
        <f t="shared" si="104"/>
        <v>17</v>
      </c>
      <c r="FW110" s="144">
        <f t="shared" si="91"/>
        <v>2.8333333333333335</v>
      </c>
      <c r="FX110" s="39">
        <v>3</v>
      </c>
      <c r="FY110" s="39">
        <v>4</v>
      </c>
      <c r="FZ110" s="39">
        <v>3</v>
      </c>
      <c r="GA110" s="39">
        <v>3</v>
      </c>
      <c r="GB110" s="39">
        <v>2</v>
      </c>
      <c r="GC110" s="39">
        <v>3</v>
      </c>
      <c r="GD110" s="17">
        <f t="shared" si="101"/>
        <v>18</v>
      </c>
      <c r="GE110" s="144">
        <f t="shared" si="87"/>
        <v>3</v>
      </c>
      <c r="GF110" s="39" t="s">
        <v>870</v>
      </c>
      <c r="GG110" s="39" t="s">
        <v>695</v>
      </c>
      <c r="GH110" s="39" t="s">
        <v>862</v>
      </c>
      <c r="GI110" s="39" t="s">
        <v>876</v>
      </c>
      <c r="GJ110" s="39" t="s">
        <v>877</v>
      </c>
      <c r="GK110" s="39" t="s">
        <v>878</v>
      </c>
      <c r="GL110" s="39" t="s">
        <v>879</v>
      </c>
      <c r="GM110" s="39" t="s">
        <v>874</v>
      </c>
    </row>
    <row r="111" spans="1:195" ht="15.75" customHeight="1" x14ac:dyDescent="0.35">
      <c r="A111" s="29">
        <v>109</v>
      </c>
      <c r="B111" s="30" t="s">
        <v>890</v>
      </c>
      <c r="C111" s="31" t="s">
        <v>891</v>
      </c>
      <c r="D111" s="30" t="s">
        <v>846</v>
      </c>
      <c r="E111" s="30" t="s">
        <v>859</v>
      </c>
      <c r="F111" s="30">
        <v>68</v>
      </c>
      <c r="G111" s="30">
        <v>3</v>
      </c>
      <c r="H111" s="30" t="s">
        <v>215</v>
      </c>
      <c r="I111" s="30" t="s">
        <v>210</v>
      </c>
      <c r="J111" s="119">
        <v>5000000</v>
      </c>
      <c r="K111" s="38">
        <v>3000000</v>
      </c>
      <c r="L111" s="30" t="s">
        <v>201</v>
      </c>
      <c r="M111" s="30" t="s">
        <v>848</v>
      </c>
      <c r="N111" s="30">
        <v>650</v>
      </c>
      <c r="O111" s="30" t="s">
        <v>174</v>
      </c>
      <c r="P111" s="30" t="s">
        <v>892</v>
      </c>
      <c r="Q111" s="30" t="s">
        <v>389</v>
      </c>
      <c r="R111" s="30">
        <v>3</v>
      </c>
      <c r="S111" s="30">
        <v>3</v>
      </c>
      <c r="T111" s="30">
        <v>3</v>
      </c>
      <c r="U111" s="30">
        <v>3</v>
      </c>
      <c r="V111" s="30">
        <v>3</v>
      </c>
      <c r="W111" s="30">
        <v>3</v>
      </c>
      <c r="X111" s="30">
        <v>3</v>
      </c>
      <c r="Y111" s="30">
        <v>3</v>
      </c>
      <c r="Z111" s="30">
        <v>3</v>
      </c>
      <c r="AA111" s="30">
        <v>3</v>
      </c>
      <c r="AB111" s="17">
        <f t="shared" si="92"/>
        <v>30</v>
      </c>
      <c r="AC111" s="154">
        <f t="shared" si="53"/>
        <v>3</v>
      </c>
      <c r="AD111" s="30">
        <v>3</v>
      </c>
      <c r="AE111" s="30">
        <v>3</v>
      </c>
      <c r="AF111" s="30">
        <v>3</v>
      </c>
      <c r="AG111" s="30">
        <v>3</v>
      </c>
      <c r="AH111" s="30">
        <v>3</v>
      </c>
      <c r="AI111" s="30">
        <v>3</v>
      </c>
      <c r="AJ111" s="30">
        <v>3</v>
      </c>
      <c r="AK111" s="30">
        <v>3</v>
      </c>
      <c r="AL111" s="30">
        <v>3</v>
      </c>
      <c r="AM111" s="15">
        <f t="shared" si="54"/>
        <v>27</v>
      </c>
      <c r="AN111" s="170">
        <f t="shared" si="55"/>
        <v>3</v>
      </c>
      <c r="AO111" s="30">
        <v>3</v>
      </c>
      <c r="AP111" s="30">
        <v>3</v>
      </c>
      <c r="AQ111" s="30">
        <v>3</v>
      </c>
      <c r="AR111" s="30">
        <v>3</v>
      </c>
      <c r="AS111" s="30">
        <v>3</v>
      </c>
      <c r="AT111" s="30">
        <v>3</v>
      </c>
      <c r="AU111" s="30">
        <v>3</v>
      </c>
      <c r="AV111" s="30">
        <v>3</v>
      </c>
      <c r="AW111" s="30">
        <v>3</v>
      </c>
      <c r="AX111" s="30">
        <v>3</v>
      </c>
      <c r="AY111" s="17">
        <f t="shared" si="107"/>
        <v>30</v>
      </c>
      <c r="AZ111" s="144">
        <f t="shared" si="56"/>
        <v>3</v>
      </c>
      <c r="BA111" s="30">
        <v>3</v>
      </c>
      <c r="BB111" s="30">
        <v>3</v>
      </c>
      <c r="BC111" s="30">
        <v>3</v>
      </c>
      <c r="BD111" s="30">
        <v>3</v>
      </c>
      <c r="BE111" s="30">
        <v>3</v>
      </c>
      <c r="BF111" s="30">
        <v>3</v>
      </c>
      <c r="BG111" s="30">
        <v>3</v>
      </c>
      <c r="BH111" s="30">
        <v>3</v>
      </c>
      <c r="BI111" s="30">
        <v>3</v>
      </c>
      <c r="BJ111" s="17">
        <f t="shared" si="57"/>
        <v>27</v>
      </c>
      <c r="BK111" s="144">
        <f t="shared" si="58"/>
        <v>3</v>
      </c>
      <c r="BL111" s="30">
        <v>2</v>
      </c>
      <c r="BM111" s="30">
        <v>2</v>
      </c>
      <c r="BN111" s="30">
        <v>2</v>
      </c>
      <c r="BO111" s="17">
        <f t="shared" si="59"/>
        <v>6</v>
      </c>
      <c r="BP111" s="153">
        <f t="shared" si="99"/>
        <v>2</v>
      </c>
      <c r="BQ111" s="30">
        <v>3</v>
      </c>
      <c r="BR111" s="30">
        <v>3</v>
      </c>
      <c r="BS111" s="30">
        <v>3</v>
      </c>
      <c r="BT111" s="116">
        <f t="shared" si="49"/>
        <v>9</v>
      </c>
      <c r="BU111" s="144">
        <f t="shared" si="61"/>
        <v>3</v>
      </c>
      <c r="BV111" s="30">
        <v>3</v>
      </c>
      <c r="BW111" s="30">
        <v>3</v>
      </c>
      <c r="BX111" s="17">
        <f t="shared" si="50"/>
        <v>6</v>
      </c>
      <c r="BY111" s="169">
        <f t="shared" si="103"/>
        <v>3</v>
      </c>
      <c r="BZ111" s="30">
        <v>3</v>
      </c>
      <c r="CA111" s="30">
        <v>3</v>
      </c>
      <c r="CB111" s="17">
        <f t="shared" si="62"/>
        <v>6</v>
      </c>
      <c r="CC111" s="144">
        <f>CB111/2</f>
        <v>3</v>
      </c>
      <c r="CD111" s="30">
        <v>3</v>
      </c>
      <c r="CE111" s="30">
        <v>3</v>
      </c>
      <c r="CF111" s="17">
        <f t="shared" si="102"/>
        <v>6</v>
      </c>
      <c r="CG111" s="144">
        <f t="shared" si="48"/>
        <v>3</v>
      </c>
      <c r="CH111" s="30">
        <v>3</v>
      </c>
      <c r="CI111" s="30">
        <v>2</v>
      </c>
      <c r="CJ111" s="17">
        <f t="shared" si="65"/>
        <v>5</v>
      </c>
      <c r="CK111" s="144">
        <f t="shared" si="100"/>
        <v>2.5</v>
      </c>
      <c r="CL111" s="30">
        <v>3</v>
      </c>
      <c r="CM111" s="30">
        <v>3</v>
      </c>
      <c r="CN111" s="17">
        <f t="shared" si="67"/>
        <v>6</v>
      </c>
      <c r="CO111" s="153">
        <f t="shared" si="88"/>
        <v>3</v>
      </c>
      <c r="CP111" s="30">
        <v>3</v>
      </c>
      <c r="CQ111" s="30">
        <v>3</v>
      </c>
      <c r="CR111" s="30">
        <v>2</v>
      </c>
      <c r="CS111" s="17">
        <f t="shared" si="68"/>
        <v>8</v>
      </c>
      <c r="CT111" s="144">
        <f t="shared" si="95"/>
        <v>2.6666666666666665</v>
      </c>
      <c r="CU111" s="30">
        <v>3</v>
      </c>
      <c r="CV111" s="30">
        <v>3</v>
      </c>
      <c r="CW111" s="30">
        <v>3</v>
      </c>
      <c r="CX111" s="30">
        <v>3</v>
      </c>
      <c r="CY111" s="30">
        <v>3</v>
      </c>
      <c r="CZ111" s="30">
        <v>3</v>
      </c>
      <c r="DA111" s="30">
        <v>3</v>
      </c>
      <c r="DB111" s="30">
        <v>3</v>
      </c>
      <c r="DC111" s="17">
        <f t="shared" si="96"/>
        <v>24</v>
      </c>
      <c r="DD111" s="144">
        <f t="shared" si="51"/>
        <v>3</v>
      </c>
      <c r="DE111" s="30">
        <v>3</v>
      </c>
      <c r="DF111" s="30">
        <v>3</v>
      </c>
      <c r="DG111" s="30">
        <v>3</v>
      </c>
      <c r="DH111" s="30">
        <v>3</v>
      </c>
      <c r="DI111" s="30">
        <v>3</v>
      </c>
      <c r="DJ111" s="30">
        <v>3</v>
      </c>
      <c r="DK111" s="30">
        <v>3</v>
      </c>
      <c r="DL111" s="30">
        <v>3</v>
      </c>
      <c r="DM111" s="17">
        <f t="shared" si="71"/>
        <v>24</v>
      </c>
      <c r="DN111" s="144">
        <f t="shared" si="72"/>
        <v>3</v>
      </c>
      <c r="DO111" s="30">
        <v>3</v>
      </c>
      <c r="DP111" s="30">
        <v>2</v>
      </c>
      <c r="DQ111" s="30">
        <v>3</v>
      </c>
      <c r="DR111" s="30">
        <v>2</v>
      </c>
      <c r="DS111" s="39">
        <v>2</v>
      </c>
      <c r="DT111" s="39">
        <v>3</v>
      </c>
      <c r="DU111" s="17">
        <f>SUM(DO111:DT111)</f>
        <v>15</v>
      </c>
      <c r="DV111" s="144">
        <f t="shared" si="74"/>
        <v>2.5</v>
      </c>
      <c r="DW111" s="39">
        <v>2</v>
      </c>
      <c r="DX111" s="39">
        <v>3</v>
      </c>
      <c r="DY111" s="39">
        <v>3</v>
      </c>
      <c r="DZ111" s="39">
        <v>3</v>
      </c>
      <c r="EA111" s="39">
        <v>3</v>
      </c>
      <c r="EB111" s="39">
        <v>3</v>
      </c>
      <c r="EC111" s="17">
        <f t="shared" si="105"/>
        <v>17</v>
      </c>
      <c r="ED111" s="144">
        <f t="shared" si="89"/>
        <v>2.8333333333333335</v>
      </c>
      <c r="EE111" s="39">
        <v>3</v>
      </c>
      <c r="EF111" s="39">
        <v>3</v>
      </c>
      <c r="EG111" s="39">
        <v>3</v>
      </c>
      <c r="EH111" s="39">
        <v>3</v>
      </c>
      <c r="EI111" s="39">
        <v>3</v>
      </c>
      <c r="EJ111" s="39">
        <v>3</v>
      </c>
      <c r="EK111" s="15">
        <f t="shared" si="90"/>
        <v>18</v>
      </c>
      <c r="EL111" s="148">
        <f>EK111/6</f>
        <v>3</v>
      </c>
      <c r="EM111" s="39">
        <v>2</v>
      </c>
      <c r="EN111" s="39">
        <v>2</v>
      </c>
      <c r="EO111" s="39">
        <v>2</v>
      </c>
      <c r="EP111" s="39">
        <v>2</v>
      </c>
      <c r="EQ111" s="39">
        <v>2</v>
      </c>
      <c r="ER111" s="17">
        <f t="shared" si="77"/>
        <v>10</v>
      </c>
      <c r="ES111" s="144">
        <f t="shared" si="78"/>
        <v>2</v>
      </c>
      <c r="ET111" s="39">
        <v>2</v>
      </c>
      <c r="EU111" s="39">
        <v>3</v>
      </c>
      <c r="EV111" s="39">
        <v>3</v>
      </c>
      <c r="EW111" s="39">
        <v>3</v>
      </c>
      <c r="EX111" s="39">
        <v>3</v>
      </c>
      <c r="EY111" s="17">
        <f t="shared" si="79"/>
        <v>14</v>
      </c>
      <c r="EZ111" s="144">
        <f t="shared" si="98"/>
        <v>2.8</v>
      </c>
      <c r="FA111" s="39">
        <v>3</v>
      </c>
      <c r="FB111" s="39">
        <v>3</v>
      </c>
      <c r="FC111" s="39">
        <v>3</v>
      </c>
      <c r="FD111" s="39">
        <v>3</v>
      </c>
      <c r="FE111" s="39">
        <v>3</v>
      </c>
      <c r="FF111" s="39">
        <v>3</v>
      </c>
      <c r="FG111" s="17">
        <f t="shared" si="106"/>
        <v>18</v>
      </c>
      <c r="FH111" s="153">
        <f t="shared" si="108"/>
        <v>3</v>
      </c>
      <c r="FI111" s="39">
        <v>3</v>
      </c>
      <c r="FJ111" s="39">
        <v>3</v>
      </c>
      <c r="FK111" s="39">
        <v>3</v>
      </c>
      <c r="FL111" s="39">
        <v>3</v>
      </c>
      <c r="FM111" s="39">
        <v>3</v>
      </c>
      <c r="FN111" s="17">
        <f t="shared" si="83"/>
        <v>15</v>
      </c>
      <c r="FO111" s="144">
        <f t="shared" si="84"/>
        <v>3</v>
      </c>
      <c r="FP111" s="39">
        <v>3</v>
      </c>
      <c r="FQ111" s="39">
        <v>3</v>
      </c>
      <c r="FR111" s="39">
        <v>3</v>
      </c>
      <c r="FS111" s="39">
        <v>3</v>
      </c>
      <c r="FT111" s="39">
        <v>3</v>
      </c>
      <c r="FU111" s="39">
        <v>3</v>
      </c>
      <c r="FV111" s="17">
        <f t="shared" si="104"/>
        <v>18</v>
      </c>
      <c r="FW111" s="144">
        <f t="shared" si="91"/>
        <v>3</v>
      </c>
      <c r="FX111" s="39">
        <v>3</v>
      </c>
      <c r="FY111" s="39">
        <v>3</v>
      </c>
      <c r="FZ111" s="39">
        <v>3</v>
      </c>
      <c r="GA111" s="39">
        <v>3</v>
      </c>
      <c r="GB111" s="39">
        <v>3</v>
      </c>
      <c r="GC111" s="39">
        <v>3</v>
      </c>
      <c r="GD111" s="17">
        <f t="shared" si="101"/>
        <v>18</v>
      </c>
      <c r="GE111" s="144">
        <f t="shared" si="87"/>
        <v>3</v>
      </c>
      <c r="GF111" s="39" t="s">
        <v>870</v>
      </c>
      <c r="GG111" s="39" t="s">
        <v>695</v>
      </c>
      <c r="GH111" s="39" t="s">
        <v>862</v>
      </c>
      <c r="GI111" s="39" t="s">
        <v>893</v>
      </c>
      <c r="GJ111" s="39" t="s">
        <v>863</v>
      </c>
      <c r="GK111" s="39" t="s">
        <v>864</v>
      </c>
      <c r="GL111" s="39" t="s">
        <v>712</v>
      </c>
      <c r="GM111" s="39" t="s">
        <v>865</v>
      </c>
    </row>
    <row r="112" spans="1:195" ht="15.75" customHeight="1" x14ac:dyDescent="0.35">
      <c r="A112" s="29">
        <v>110</v>
      </c>
      <c r="B112" s="30" t="s">
        <v>894</v>
      </c>
      <c r="C112" s="31" t="s">
        <v>891</v>
      </c>
      <c r="D112" s="30" t="s">
        <v>846</v>
      </c>
      <c r="E112" s="30" t="s">
        <v>859</v>
      </c>
      <c r="F112" s="30">
        <v>48</v>
      </c>
      <c r="G112" s="30">
        <v>3</v>
      </c>
      <c r="H112" s="30" t="s">
        <v>215</v>
      </c>
      <c r="I112" s="30" t="s">
        <v>210</v>
      </c>
      <c r="J112" s="119">
        <v>400000</v>
      </c>
      <c r="K112" s="38">
        <v>2500000</v>
      </c>
      <c r="L112" s="30" t="s">
        <v>895</v>
      </c>
      <c r="M112" s="30" t="s">
        <v>848</v>
      </c>
      <c r="N112" s="30">
        <v>250</v>
      </c>
      <c r="O112" s="30" t="s">
        <v>241</v>
      </c>
      <c r="P112" s="30" t="s">
        <v>896</v>
      </c>
      <c r="Q112" s="30" t="s">
        <v>389</v>
      </c>
      <c r="R112" s="30">
        <v>3</v>
      </c>
      <c r="S112" s="30">
        <v>3</v>
      </c>
      <c r="T112" s="30">
        <v>3</v>
      </c>
      <c r="U112" s="30">
        <v>3</v>
      </c>
      <c r="V112" s="30">
        <v>3</v>
      </c>
      <c r="W112" s="30">
        <v>3</v>
      </c>
      <c r="X112" s="30">
        <v>3</v>
      </c>
      <c r="Y112" s="30">
        <v>3</v>
      </c>
      <c r="Z112" s="30">
        <v>3</v>
      </c>
      <c r="AA112" s="30">
        <v>3</v>
      </c>
      <c r="AB112" s="17">
        <f t="shared" si="92"/>
        <v>30</v>
      </c>
      <c r="AC112" s="154">
        <f t="shared" si="53"/>
        <v>3</v>
      </c>
      <c r="AD112" s="30">
        <v>3</v>
      </c>
      <c r="AE112" s="30">
        <v>3</v>
      </c>
      <c r="AF112" s="30">
        <v>3</v>
      </c>
      <c r="AG112" s="30"/>
      <c r="AH112" s="30">
        <v>3</v>
      </c>
      <c r="AI112" s="30">
        <v>3</v>
      </c>
      <c r="AJ112" s="30">
        <v>3</v>
      </c>
      <c r="AK112" s="30">
        <v>3</v>
      </c>
      <c r="AL112" s="30">
        <v>3</v>
      </c>
      <c r="AM112" s="15">
        <f t="shared" si="54"/>
        <v>24</v>
      </c>
      <c r="AN112" s="170">
        <f t="shared" si="55"/>
        <v>2.6666666666666665</v>
      </c>
      <c r="AO112" s="30">
        <v>3</v>
      </c>
      <c r="AP112" s="30">
        <v>3</v>
      </c>
      <c r="AQ112" s="30">
        <v>3</v>
      </c>
      <c r="AR112" s="30">
        <v>3</v>
      </c>
      <c r="AS112" s="30">
        <v>3</v>
      </c>
      <c r="AT112" s="30">
        <v>3</v>
      </c>
      <c r="AU112" s="30">
        <v>3</v>
      </c>
      <c r="AV112" s="30">
        <v>3</v>
      </c>
      <c r="AW112" s="30">
        <v>3</v>
      </c>
      <c r="AX112" s="30">
        <v>3</v>
      </c>
      <c r="AY112" s="17">
        <f t="shared" si="107"/>
        <v>30</v>
      </c>
      <c r="AZ112" s="144">
        <f t="shared" si="56"/>
        <v>3</v>
      </c>
      <c r="BA112" s="30">
        <v>3</v>
      </c>
      <c r="BB112" s="30">
        <v>3</v>
      </c>
      <c r="BC112" s="30">
        <v>3</v>
      </c>
      <c r="BD112" s="30">
        <v>3</v>
      </c>
      <c r="BE112" s="30">
        <v>3</v>
      </c>
      <c r="BF112" s="30">
        <v>3</v>
      </c>
      <c r="BG112" s="30">
        <v>3</v>
      </c>
      <c r="BH112" s="30">
        <v>3</v>
      </c>
      <c r="BI112" s="30">
        <v>3</v>
      </c>
      <c r="BJ112" s="17">
        <f t="shared" si="57"/>
        <v>27</v>
      </c>
      <c r="BK112" s="144">
        <f t="shared" si="58"/>
        <v>3</v>
      </c>
      <c r="BL112" s="30">
        <v>3</v>
      </c>
      <c r="BM112" s="30">
        <v>3</v>
      </c>
      <c r="BN112" s="30">
        <v>3</v>
      </c>
      <c r="BO112" s="17">
        <f t="shared" si="59"/>
        <v>9</v>
      </c>
      <c r="BP112" s="153">
        <f t="shared" si="99"/>
        <v>3</v>
      </c>
      <c r="BQ112" s="30">
        <v>3</v>
      </c>
      <c r="BR112" s="30">
        <v>3</v>
      </c>
      <c r="BS112" s="30">
        <v>3</v>
      </c>
      <c r="BT112" s="116">
        <f t="shared" si="49"/>
        <v>9</v>
      </c>
      <c r="BU112" s="144">
        <f t="shared" si="61"/>
        <v>3</v>
      </c>
      <c r="BV112" s="30">
        <v>3</v>
      </c>
      <c r="BW112" s="30">
        <v>3</v>
      </c>
      <c r="BX112" s="17">
        <f t="shared" si="50"/>
        <v>6</v>
      </c>
      <c r="BY112" s="169">
        <f t="shared" si="103"/>
        <v>3</v>
      </c>
      <c r="BZ112" s="30">
        <v>3</v>
      </c>
      <c r="CA112" s="30">
        <v>3</v>
      </c>
      <c r="CB112" s="17">
        <f t="shared" si="62"/>
        <v>6</v>
      </c>
      <c r="CC112" s="144">
        <f t="shared" ref="CC112:CC130" si="109">CB112/2</f>
        <v>3</v>
      </c>
      <c r="CD112" s="30">
        <v>3</v>
      </c>
      <c r="CE112" s="30">
        <v>3</v>
      </c>
      <c r="CF112" s="17">
        <f t="shared" si="102"/>
        <v>6</v>
      </c>
      <c r="CG112" s="144">
        <f t="shared" si="48"/>
        <v>3</v>
      </c>
      <c r="CH112" s="30">
        <v>3</v>
      </c>
      <c r="CI112" s="30">
        <v>2</v>
      </c>
      <c r="CJ112" s="17">
        <f t="shared" si="65"/>
        <v>5</v>
      </c>
      <c r="CK112" s="144">
        <f t="shared" si="100"/>
        <v>2.5</v>
      </c>
      <c r="CL112" s="30">
        <v>3</v>
      </c>
      <c r="CM112" s="30">
        <v>3</v>
      </c>
      <c r="CN112" s="17">
        <f t="shared" si="67"/>
        <v>6</v>
      </c>
      <c r="CO112" s="153">
        <f t="shared" si="88"/>
        <v>3</v>
      </c>
      <c r="CP112" s="30">
        <v>2</v>
      </c>
      <c r="CQ112" s="30">
        <v>3</v>
      </c>
      <c r="CR112" s="30">
        <v>3</v>
      </c>
      <c r="CS112" s="17">
        <f t="shared" si="68"/>
        <v>8</v>
      </c>
      <c r="CT112" s="144">
        <f>CS112/3</f>
        <v>2.6666666666666665</v>
      </c>
      <c r="CU112" s="30">
        <v>2</v>
      </c>
      <c r="CV112" s="30">
        <v>3</v>
      </c>
      <c r="CW112" s="30">
        <v>3</v>
      </c>
      <c r="CX112" s="30">
        <v>3</v>
      </c>
      <c r="CY112" s="30">
        <v>3</v>
      </c>
      <c r="CZ112" s="30">
        <v>3</v>
      </c>
      <c r="DA112" s="30">
        <v>3</v>
      </c>
      <c r="DB112" s="30">
        <v>3</v>
      </c>
      <c r="DC112" s="17">
        <f t="shared" si="96"/>
        <v>23</v>
      </c>
      <c r="DD112" s="144">
        <f t="shared" si="51"/>
        <v>2.875</v>
      </c>
      <c r="DE112" s="30">
        <v>3</v>
      </c>
      <c r="DF112" s="30">
        <v>3</v>
      </c>
      <c r="DG112" s="30">
        <v>3</v>
      </c>
      <c r="DH112" s="30">
        <v>3</v>
      </c>
      <c r="DI112" s="30">
        <v>3</v>
      </c>
      <c r="DJ112" s="30">
        <v>3</v>
      </c>
      <c r="DK112" s="30">
        <v>3</v>
      </c>
      <c r="DL112" s="30">
        <v>3</v>
      </c>
      <c r="DM112" s="17">
        <f t="shared" si="71"/>
        <v>24</v>
      </c>
      <c r="DN112" s="144">
        <f t="shared" si="72"/>
        <v>3</v>
      </c>
      <c r="DO112" s="30">
        <v>3</v>
      </c>
      <c r="DP112" s="30">
        <v>3</v>
      </c>
      <c r="DQ112" s="30">
        <v>3</v>
      </c>
      <c r="DR112" s="30">
        <v>3</v>
      </c>
      <c r="DS112" s="39">
        <v>3</v>
      </c>
      <c r="DT112" s="39">
        <v>3</v>
      </c>
      <c r="DU112" s="17">
        <f t="shared" ref="DU112:DU126" si="110">SUM(DO112:DT112)</f>
        <v>18</v>
      </c>
      <c r="DV112" s="144">
        <f t="shared" si="74"/>
        <v>3</v>
      </c>
      <c r="DW112" s="39">
        <v>3</v>
      </c>
      <c r="DX112" s="39">
        <v>3</v>
      </c>
      <c r="DY112" s="39">
        <v>3</v>
      </c>
      <c r="DZ112" s="39">
        <v>3</v>
      </c>
      <c r="EA112" s="39">
        <v>2</v>
      </c>
      <c r="EB112" s="39">
        <v>3</v>
      </c>
      <c r="EC112" s="17">
        <f t="shared" si="105"/>
        <v>17</v>
      </c>
      <c r="ED112" s="144">
        <f t="shared" si="89"/>
        <v>2.8333333333333335</v>
      </c>
      <c r="EE112" s="39">
        <v>3</v>
      </c>
      <c r="EF112" s="39">
        <v>3</v>
      </c>
      <c r="EG112" s="39">
        <v>3</v>
      </c>
      <c r="EH112" s="39">
        <v>3</v>
      </c>
      <c r="EI112" s="39">
        <v>3</v>
      </c>
      <c r="EJ112" s="39">
        <v>3</v>
      </c>
      <c r="EK112" s="15">
        <f t="shared" si="90"/>
        <v>18</v>
      </c>
      <c r="EL112" s="148">
        <f t="shared" ref="EL112:EL122" si="111">EK112/6</f>
        <v>3</v>
      </c>
      <c r="EM112" s="39">
        <v>3</v>
      </c>
      <c r="EN112" s="39">
        <v>3</v>
      </c>
      <c r="EO112" s="39">
        <v>3</v>
      </c>
      <c r="EP112" s="39">
        <v>3</v>
      </c>
      <c r="EQ112" s="39">
        <v>3</v>
      </c>
      <c r="ER112" s="17">
        <f t="shared" si="77"/>
        <v>15</v>
      </c>
      <c r="ES112" s="144">
        <f t="shared" si="78"/>
        <v>3</v>
      </c>
      <c r="ET112" s="39">
        <v>3</v>
      </c>
      <c r="EU112" s="39">
        <v>3</v>
      </c>
      <c r="EV112" s="39">
        <v>2</v>
      </c>
      <c r="EW112" s="39">
        <v>3</v>
      </c>
      <c r="EX112" s="39">
        <v>3</v>
      </c>
      <c r="EY112" s="17">
        <f t="shared" si="79"/>
        <v>14</v>
      </c>
      <c r="EZ112" s="144">
        <f t="shared" si="98"/>
        <v>2.8</v>
      </c>
      <c r="FA112" s="39">
        <v>3</v>
      </c>
      <c r="FB112" s="39">
        <v>3</v>
      </c>
      <c r="FC112" s="39">
        <v>3</v>
      </c>
      <c r="FD112" s="39">
        <v>3</v>
      </c>
      <c r="FE112" s="39">
        <v>3</v>
      </c>
      <c r="FF112" s="39">
        <v>3</v>
      </c>
      <c r="FG112" s="17">
        <f t="shared" si="106"/>
        <v>18</v>
      </c>
      <c r="FH112" s="153">
        <f t="shared" si="108"/>
        <v>3</v>
      </c>
      <c r="FI112" s="39">
        <v>2</v>
      </c>
      <c r="FJ112" s="39">
        <v>3</v>
      </c>
      <c r="FK112" s="39">
        <v>3</v>
      </c>
      <c r="FL112" s="39">
        <v>3</v>
      </c>
      <c r="FM112" s="39">
        <v>3</v>
      </c>
      <c r="FN112" s="17">
        <f t="shared" si="83"/>
        <v>14</v>
      </c>
      <c r="FO112" s="144">
        <f t="shared" si="84"/>
        <v>2.8</v>
      </c>
      <c r="FP112" s="39">
        <v>3</v>
      </c>
      <c r="FQ112" s="39">
        <v>3</v>
      </c>
      <c r="FR112" s="39">
        <v>3</v>
      </c>
      <c r="FS112" s="39">
        <v>3</v>
      </c>
      <c r="FT112" s="39">
        <v>3</v>
      </c>
      <c r="FU112" s="39">
        <v>3</v>
      </c>
      <c r="FV112" s="17">
        <f t="shared" si="104"/>
        <v>18</v>
      </c>
      <c r="FW112" s="144">
        <f t="shared" si="91"/>
        <v>3</v>
      </c>
      <c r="FX112" s="39">
        <v>2</v>
      </c>
      <c r="FY112" s="39">
        <v>2</v>
      </c>
      <c r="FZ112" s="39">
        <v>3</v>
      </c>
      <c r="GA112" s="39">
        <v>3</v>
      </c>
      <c r="GB112" s="39">
        <v>3</v>
      </c>
      <c r="GC112" s="39">
        <v>3</v>
      </c>
      <c r="GD112" s="17">
        <f t="shared" si="101"/>
        <v>16</v>
      </c>
      <c r="GE112" s="144">
        <f t="shared" si="87"/>
        <v>2.6666666666666665</v>
      </c>
      <c r="GF112" s="39" t="s">
        <v>870</v>
      </c>
      <c r="GG112" s="39" t="s">
        <v>695</v>
      </c>
      <c r="GH112" s="39" t="s">
        <v>862</v>
      </c>
      <c r="GI112" s="39" t="s">
        <v>893</v>
      </c>
      <c r="GJ112" s="39" t="s">
        <v>863</v>
      </c>
      <c r="GK112" s="39" t="s">
        <v>864</v>
      </c>
      <c r="GL112" s="39" t="s">
        <v>712</v>
      </c>
      <c r="GM112" s="39" t="s">
        <v>865</v>
      </c>
    </row>
    <row r="113" spans="1:280" s="25" customFormat="1" ht="22.5" customHeight="1" x14ac:dyDescent="0.35">
      <c r="A113" s="29">
        <v>111</v>
      </c>
      <c r="B113" s="15" t="s">
        <v>1088</v>
      </c>
      <c r="C113" s="20" t="s">
        <v>945</v>
      </c>
      <c r="D113" s="15" t="s">
        <v>368</v>
      </c>
      <c r="E113" s="30" t="s">
        <v>1084</v>
      </c>
      <c r="F113" s="15">
        <v>60</v>
      </c>
      <c r="G113" s="15">
        <v>4</v>
      </c>
      <c r="H113" s="15" t="s">
        <v>157</v>
      </c>
      <c r="I113" s="15" t="s">
        <v>210</v>
      </c>
      <c r="J113" s="132">
        <v>4000000</v>
      </c>
      <c r="K113" s="42">
        <v>2500000</v>
      </c>
      <c r="L113" s="15" t="s">
        <v>173</v>
      </c>
      <c r="M113" s="15" t="s">
        <v>147</v>
      </c>
      <c r="N113" s="15">
        <v>250</v>
      </c>
      <c r="O113" s="15" t="s">
        <v>241</v>
      </c>
      <c r="P113" s="15">
        <v>20</v>
      </c>
      <c r="Q113" s="15"/>
      <c r="R113" s="15">
        <v>3</v>
      </c>
      <c r="S113" s="15">
        <v>4</v>
      </c>
      <c r="T113" s="15">
        <v>3</v>
      </c>
      <c r="U113" s="15">
        <v>3</v>
      </c>
      <c r="V113" s="15">
        <v>3</v>
      </c>
      <c r="W113" s="15">
        <v>4</v>
      </c>
      <c r="X113" s="15">
        <v>4</v>
      </c>
      <c r="Y113" s="15">
        <v>4</v>
      </c>
      <c r="Z113" s="15">
        <v>4</v>
      </c>
      <c r="AA113" s="15">
        <v>4</v>
      </c>
      <c r="AB113" s="17">
        <f t="shared" si="92"/>
        <v>36</v>
      </c>
      <c r="AC113" s="154">
        <f t="shared" si="53"/>
        <v>3.6</v>
      </c>
      <c r="AD113" s="15">
        <v>3</v>
      </c>
      <c r="AE113" s="15">
        <v>3</v>
      </c>
      <c r="AF113" s="15">
        <v>3</v>
      </c>
      <c r="AG113" s="15">
        <v>3</v>
      </c>
      <c r="AH113" s="15">
        <v>3</v>
      </c>
      <c r="AI113" s="15">
        <v>3</v>
      </c>
      <c r="AJ113" s="15">
        <v>3</v>
      </c>
      <c r="AK113" s="15">
        <v>3</v>
      </c>
      <c r="AL113" s="15">
        <v>3</v>
      </c>
      <c r="AM113" s="15">
        <f t="shared" si="54"/>
        <v>27</v>
      </c>
      <c r="AN113" s="170">
        <f t="shared" si="55"/>
        <v>3</v>
      </c>
      <c r="AO113" s="15">
        <v>3</v>
      </c>
      <c r="AP113" s="15">
        <v>3</v>
      </c>
      <c r="AQ113" s="15">
        <v>3</v>
      </c>
      <c r="AR113" s="15">
        <v>3</v>
      </c>
      <c r="AS113" s="15">
        <v>3</v>
      </c>
      <c r="AT113" s="15">
        <v>3</v>
      </c>
      <c r="AU113" s="15">
        <v>3</v>
      </c>
      <c r="AV113" s="15">
        <v>3</v>
      </c>
      <c r="AW113" s="15">
        <v>3</v>
      </c>
      <c r="AX113" s="15">
        <v>3</v>
      </c>
      <c r="AY113" s="17">
        <f t="shared" si="107"/>
        <v>30</v>
      </c>
      <c r="AZ113" s="144">
        <f t="shared" si="56"/>
        <v>3</v>
      </c>
      <c r="BA113" s="15">
        <v>3</v>
      </c>
      <c r="BB113" s="15">
        <v>3</v>
      </c>
      <c r="BC113" s="15">
        <v>3</v>
      </c>
      <c r="BD113" s="15">
        <v>3</v>
      </c>
      <c r="BE113" s="15">
        <v>3</v>
      </c>
      <c r="BF113" s="15">
        <v>3</v>
      </c>
      <c r="BG113" s="15">
        <v>3</v>
      </c>
      <c r="BH113" s="15">
        <v>3</v>
      </c>
      <c r="BI113" s="30">
        <v>3</v>
      </c>
      <c r="BJ113" s="17">
        <f t="shared" si="57"/>
        <v>27</v>
      </c>
      <c r="BK113" s="144">
        <f t="shared" si="58"/>
        <v>3</v>
      </c>
      <c r="BL113" s="15">
        <v>3</v>
      </c>
      <c r="BM113" s="15">
        <v>3</v>
      </c>
      <c r="BN113" s="15">
        <v>3</v>
      </c>
      <c r="BO113" s="17">
        <f t="shared" si="59"/>
        <v>9</v>
      </c>
      <c r="BP113" s="153">
        <f t="shared" si="99"/>
        <v>3</v>
      </c>
      <c r="BQ113" s="15">
        <v>3</v>
      </c>
      <c r="BR113" s="15">
        <v>3</v>
      </c>
      <c r="BS113" s="15">
        <v>3</v>
      </c>
      <c r="BT113" s="116">
        <f t="shared" si="49"/>
        <v>9</v>
      </c>
      <c r="BU113" s="144">
        <f t="shared" si="61"/>
        <v>3</v>
      </c>
      <c r="BV113" s="15">
        <v>3</v>
      </c>
      <c r="BW113" s="15">
        <v>3</v>
      </c>
      <c r="BX113" s="17">
        <f t="shared" si="50"/>
        <v>6</v>
      </c>
      <c r="BY113" s="169">
        <f t="shared" si="103"/>
        <v>3</v>
      </c>
      <c r="BZ113" s="15">
        <v>3</v>
      </c>
      <c r="CA113" s="15">
        <v>3</v>
      </c>
      <c r="CB113" s="17">
        <f t="shared" si="62"/>
        <v>6</v>
      </c>
      <c r="CC113" s="144">
        <f t="shared" si="109"/>
        <v>3</v>
      </c>
      <c r="CD113" s="15">
        <v>3</v>
      </c>
      <c r="CE113" s="15">
        <v>2</v>
      </c>
      <c r="CF113" s="17">
        <f t="shared" si="102"/>
        <v>5</v>
      </c>
      <c r="CG113" s="144">
        <f t="shared" si="48"/>
        <v>2.5</v>
      </c>
      <c r="CH113" s="15">
        <v>3</v>
      </c>
      <c r="CI113" s="15">
        <v>2</v>
      </c>
      <c r="CJ113" s="17">
        <f t="shared" si="65"/>
        <v>5</v>
      </c>
      <c r="CK113" s="144">
        <f t="shared" si="100"/>
        <v>2.5</v>
      </c>
      <c r="CL113" s="15">
        <v>3</v>
      </c>
      <c r="CM113" s="15">
        <v>3</v>
      </c>
      <c r="CN113" s="17">
        <f t="shared" si="67"/>
        <v>6</v>
      </c>
      <c r="CO113" s="153">
        <f t="shared" si="88"/>
        <v>3</v>
      </c>
      <c r="CP113" s="15">
        <v>3</v>
      </c>
      <c r="CQ113" s="15">
        <v>3</v>
      </c>
      <c r="CR113" s="15">
        <v>2</v>
      </c>
      <c r="CS113" s="17">
        <f t="shared" si="68"/>
        <v>8</v>
      </c>
      <c r="CT113" s="144">
        <f t="shared" ref="CT113:CT127" si="112">CS113/3</f>
        <v>2.6666666666666665</v>
      </c>
      <c r="CU113" s="15">
        <v>3</v>
      </c>
      <c r="CV113" s="15">
        <v>3</v>
      </c>
      <c r="CW113" s="15">
        <v>3</v>
      </c>
      <c r="CX113" s="15">
        <v>3</v>
      </c>
      <c r="CY113" s="15">
        <v>3</v>
      </c>
      <c r="CZ113" s="15">
        <v>2</v>
      </c>
      <c r="DA113" s="15">
        <v>3</v>
      </c>
      <c r="DB113" s="15">
        <v>3</v>
      </c>
      <c r="DC113" s="17">
        <f t="shared" si="96"/>
        <v>23</v>
      </c>
      <c r="DD113" s="144">
        <f t="shared" si="51"/>
        <v>2.875</v>
      </c>
      <c r="DE113" s="15">
        <v>3</v>
      </c>
      <c r="DF113" s="15">
        <v>3</v>
      </c>
      <c r="DG113" s="15">
        <v>3</v>
      </c>
      <c r="DH113" s="15">
        <v>3</v>
      </c>
      <c r="DI113" s="15">
        <v>3</v>
      </c>
      <c r="DJ113" s="15">
        <v>3</v>
      </c>
      <c r="DK113" s="15">
        <v>3</v>
      </c>
      <c r="DL113" s="15">
        <v>3</v>
      </c>
      <c r="DM113" s="17">
        <f t="shared" si="71"/>
        <v>24</v>
      </c>
      <c r="DN113" s="144">
        <f>DM113/8</f>
        <v>3</v>
      </c>
      <c r="DO113" s="15">
        <v>3</v>
      </c>
      <c r="DP113" s="15">
        <v>3</v>
      </c>
      <c r="DQ113" s="15">
        <v>3</v>
      </c>
      <c r="DR113" s="15">
        <v>3</v>
      </c>
      <c r="DS113" s="15">
        <v>3</v>
      </c>
      <c r="DT113" s="15">
        <v>3</v>
      </c>
      <c r="DU113" s="17">
        <f t="shared" si="110"/>
        <v>18</v>
      </c>
      <c r="DV113" s="144">
        <f t="shared" si="74"/>
        <v>3</v>
      </c>
      <c r="DW113" s="15">
        <v>3</v>
      </c>
      <c r="DX113" s="15">
        <v>3</v>
      </c>
      <c r="DY113" s="15">
        <v>3</v>
      </c>
      <c r="DZ113" s="15">
        <v>3</v>
      </c>
      <c r="EA113" s="15">
        <v>3</v>
      </c>
      <c r="EB113" s="15">
        <v>3</v>
      </c>
      <c r="EC113" s="17">
        <f t="shared" si="105"/>
        <v>18</v>
      </c>
      <c r="ED113" s="144">
        <f t="shared" si="89"/>
        <v>3</v>
      </c>
      <c r="EE113" s="15">
        <v>3</v>
      </c>
      <c r="EF113" s="15">
        <v>3</v>
      </c>
      <c r="EG113" s="15">
        <v>3</v>
      </c>
      <c r="EH113" s="15">
        <v>3</v>
      </c>
      <c r="EI113" s="15">
        <v>3</v>
      </c>
      <c r="EJ113" s="15">
        <v>3</v>
      </c>
      <c r="EK113" s="15">
        <f t="shared" si="90"/>
        <v>18</v>
      </c>
      <c r="EL113" s="148">
        <f t="shared" si="111"/>
        <v>3</v>
      </c>
      <c r="EM113" s="15">
        <v>2</v>
      </c>
      <c r="EN113" s="15">
        <v>2</v>
      </c>
      <c r="EO113" s="15">
        <v>2</v>
      </c>
      <c r="EP113" s="15">
        <v>3</v>
      </c>
      <c r="EQ113" s="15">
        <v>3</v>
      </c>
      <c r="ER113" s="17">
        <f t="shared" si="77"/>
        <v>12</v>
      </c>
      <c r="ES113" s="144">
        <f>ER113/5</f>
        <v>2.4</v>
      </c>
      <c r="ET113" s="15">
        <v>3</v>
      </c>
      <c r="EU113" s="15">
        <v>3</v>
      </c>
      <c r="EV113" s="15">
        <v>3</v>
      </c>
      <c r="EW113" s="15">
        <v>3</v>
      </c>
      <c r="EX113" s="15">
        <v>3</v>
      </c>
      <c r="EY113" s="17">
        <f t="shared" si="79"/>
        <v>15</v>
      </c>
      <c r="EZ113" s="144">
        <f t="shared" si="98"/>
        <v>3</v>
      </c>
      <c r="FA113" s="15">
        <v>3</v>
      </c>
      <c r="FB113" s="15">
        <v>3</v>
      </c>
      <c r="FC113" s="15">
        <v>3</v>
      </c>
      <c r="FD113" s="15">
        <v>3</v>
      </c>
      <c r="FE113" s="15">
        <v>3</v>
      </c>
      <c r="FF113" s="15">
        <v>3</v>
      </c>
      <c r="FG113" s="17">
        <f t="shared" si="106"/>
        <v>18</v>
      </c>
      <c r="FH113" s="153">
        <f t="shared" si="108"/>
        <v>3</v>
      </c>
      <c r="FI113" s="15">
        <v>3</v>
      </c>
      <c r="FJ113" s="15">
        <v>3</v>
      </c>
      <c r="FK113" s="15">
        <v>3</v>
      </c>
      <c r="FL113" s="15">
        <v>3</v>
      </c>
      <c r="FM113" s="15">
        <v>3</v>
      </c>
      <c r="FN113" s="17">
        <f t="shared" si="83"/>
        <v>15</v>
      </c>
      <c r="FO113" s="144">
        <f t="shared" si="84"/>
        <v>3</v>
      </c>
      <c r="FP113" s="15">
        <v>3</v>
      </c>
      <c r="FQ113" s="15">
        <v>3</v>
      </c>
      <c r="FR113" s="15">
        <v>3</v>
      </c>
      <c r="FS113" s="15">
        <v>3</v>
      </c>
      <c r="FT113" s="15">
        <v>3</v>
      </c>
      <c r="FU113" s="15">
        <v>3</v>
      </c>
      <c r="FV113" s="17">
        <f t="shared" si="104"/>
        <v>18</v>
      </c>
      <c r="FW113" s="144">
        <f t="shared" si="91"/>
        <v>3</v>
      </c>
      <c r="FX113" s="15">
        <v>3</v>
      </c>
      <c r="FY113" s="15">
        <v>3</v>
      </c>
      <c r="FZ113" s="15">
        <v>3</v>
      </c>
      <c r="GA113" s="15">
        <v>3</v>
      </c>
      <c r="GB113" s="15">
        <v>3</v>
      </c>
      <c r="GC113" s="15">
        <v>3</v>
      </c>
      <c r="GD113" s="17">
        <f t="shared" si="101"/>
        <v>18</v>
      </c>
      <c r="GE113" s="144">
        <f t="shared" si="87"/>
        <v>3</v>
      </c>
      <c r="GF113" s="43" t="s">
        <v>1089</v>
      </c>
      <c r="GG113" s="15" t="s">
        <v>1007</v>
      </c>
      <c r="GH113" s="15" t="s">
        <v>1090</v>
      </c>
      <c r="GI113" s="15" t="s">
        <v>1091</v>
      </c>
      <c r="GJ113" s="15" t="s">
        <v>1048</v>
      </c>
      <c r="GK113" s="15" t="s">
        <v>1092</v>
      </c>
      <c r="GL113" s="15" t="s">
        <v>1033</v>
      </c>
      <c r="GM113" s="15" t="s">
        <v>411</v>
      </c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  <c r="IV113" s="15"/>
      <c r="IW113" s="15"/>
      <c r="IX113" s="15"/>
      <c r="IY113" s="15"/>
      <c r="IZ113" s="15"/>
      <c r="JA113" s="15"/>
      <c r="JB113" s="15"/>
      <c r="JC113" s="15"/>
      <c r="JD113" s="15"/>
      <c r="JE113" s="15"/>
      <c r="JF113" s="15"/>
      <c r="JG113" s="15"/>
      <c r="JH113" s="15"/>
      <c r="JI113" s="15"/>
      <c r="JJ113" s="15"/>
      <c r="JK113" s="15"/>
      <c r="JL113" s="15"/>
      <c r="JM113" s="15"/>
      <c r="JN113" s="15"/>
      <c r="JO113" s="15"/>
      <c r="JP113" s="15"/>
      <c r="JQ113" s="15"/>
      <c r="JR113" s="15"/>
      <c r="JS113" s="15"/>
      <c r="JT113" s="15"/>
    </row>
    <row r="114" spans="1:280" s="25" customFormat="1" ht="22.5" customHeight="1" x14ac:dyDescent="0.35">
      <c r="A114" s="29">
        <v>112</v>
      </c>
      <c r="B114" s="15" t="s">
        <v>1093</v>
      </c>
      <c r="C114" s="20" t="s">
        <v>1094</v>
      </c>
      <c r="D114" s="15" t="s">
        <v>353</v>
      </c>
      <c r="E114" s="30" t="s">
        <v>1084</v>
      </c>
      <c r="F114" s="15">
        <v>35</v>
      </c>
      <c r="G114" s="15">
        <v>3</v>
      </c>
      <c r="H114" s="15" t="s">
        <v>157</v>
      </c>
      <c r="I114" s="15" t="s">
        <v>158</v>
      </c>
      <c r="J114" s="132">
        <v>5000000</v>
      </c>
      <c r="K114" s="42">
        <v>3000000</v>
      </c>
      <c r="L114" s="15" t="s">
        <v>1095</v>
      </c>
      <c r="M114" s="15" t="s">
        <v>147</v>
      </c>
      <c r="N114" s="15">
        <v>500</v>
      </c>
      <c r="O114" s="15" t="s">
        <v>212</v>
      </c>
      <c r="P114" s="15">
        <v>7</v>
      </c>
      <c r="Q114" s="15"/>
      <c r="R114" s="15">
        <v>3</v>
      </c>
      <c r="S114" s="15">
        <v>3</v>
      </c>
      <c r="T114" s="15">
        <v>3</v>
      </c>
      <c r="U114" s="15">
        <v>3</v>
      </c>
      <c r="V114" s="15">
        <v>3</v>
      </c>
      <c r="W114" s="15">
        <v>4</v>
      </c>
      <c r="X114" s="15">
        <v>4</v>
      </c>
      <c r="Y114" s="15">
        <v>3</v>
      </c>
      <c r="Z114" s="15">
        <v>3</v>
      </c>
      <c r="AA114" s="15">
        <v>3</v>
      </c>
      <c r="AB114" s="17">
        <f t="shared" si="92"/>
        <v>32</v>
      </c>
      <c r="AC114" s="154">
        <f t="shared" si="53"/>
        <v>3.2</v>
      </c>
      <c r="AD114" s="15">
        <v>3</v>
      </c>
      <c r="AE114" s="15">
        <v>4</v>
      </c>
      <c r="AF114" s="15">
        <v>3</v>
      </c>
      <c r="AG114" s="15">
        <v>3</v>
      </c>
      <c r="AH114" s="15">
        <v>3</v>
      </c>
      <c r="AI114" s="15">
        <v>3</v>
      </c>
      <c r="AJ114" s="15">
        <v>3</v>
      </c>
      <c r="AK114" s="15">
        <v>3</v>
      </c>
      <c r="AL114" s="15">
        <v>3</v>
      </c>
      <c r="AM114" s="15">
        <f t="shared" si="54"/>
        <v>28</v>
      </c>
      <c r="AN114" s="170">
        <f t="shared" si="55"/>
        <v>3.1111111111111112</v>
      </c>
      <c r="AO114" s="15">
        <v>3</v>
      </c>
      <c r="AP114" s="15">
        <v>3</v>
      </c>
      <c r="AQ114" s="15">
        <v>4</v>
      </c>
      <c r="AR114" s="15">
        <v>3</v>
      </c>
      <c r="AS114" s="15">
        <v>3</v>
      </c>
      <c r="AT114" s="15">
        <v>3</v>
      </c>
      <c r="AU114" s="15">
        <v>3</v>
      </c>
      <c r="AV114" s="15">
        <v>3</v>
      </c>
      <c r="AW114" s="15">
        <v>3</v>
      </c>
      <c r="AX114" s="15">
        <v>3</v>
      </c>
      <c r="AY114" s="17">
        <f>SUM(AO114:AX114)</f>
        <v>31</v>
      </c>
      <c r="AZ114" s="144">
        <f t="shared" si="56"/>
        <v>3.1</v>
      </c>
      <c r="BA114" s="15">
        <v>3</v>
      </c>
      <c r="BB114" s="15">
        <v>3</v>
      </c>
      <c r="BC114" s="15">
        <v>3</v>
      </c>
      <c r="BD114" s="15">
        <v>3</v>
      </c>
      <c r="BE114" s="15">
        <v>3</v>
      </c>
      <c r="BF114" s="15">
        <v>3</v>
      </c>
      <c r="BG114" s="15">
        <v>4</v>
      </c>
      <c r="BH114" s="15">
        <v>3</v>
      </c>
      <c r="BI114" s="30">
        <v>3</v>
      </c>
      <c r="BJ114" s="17">
        <f t="shared" si="57"/>
        <v>28</v>
      </c>
      <c r="BK114" s="144">
        <f t="shared" si="58"/>
        <v>3.1111111111111112</v>
      </c>
      <c r="BL114" s="15">
        <v>3</v>
      </c>
      <c r="BM114" s="15">
        <v>3</v>
      </c>
      <c r="BN114" s="15">
        <v>3</v>
      </c>
      <c r="BO114" s="17">
        <f t="shared" si="59"/>
        <v>9</v>
      </c>
      <c r="BP114" s="153">
        <f t="shared" si="99"/>
        <v>3</v>
      </c>
      <c r="BQ114" s="15">
        <v>3</v>
      </c>
      <c r="BR114" s="15">
        <v>3</v>
      </c>
      <c r="BS114" s="15">
        <v>3</v>
      </c>
      <c r="BT114" s="116">
        <f t="shared" si="49"/>
        <v>9</v>
      </c>
      <c r="BU114" s="144">
        <f t="shared" si="61"/>
        <v>3</v>
      </c>
      <c r="BV114" s="15">
        <v>3</v>
      </c>
      <c r="BW114" s="15">
        <v>3</v>
      </c>
      <c r="BX114" s="17">
        <f t="shared" si="50"/>
        <v>6</v>
      </c>
      <c r="BY114" s="169">
        <f t="shared" si="103"/>
        <v>3</v>
      </c>
      <c r="BZ114" s="15">
        <v>3</v>
      </c>
      <c r="CA114" s="15">
        <v>4</v>
      </c>
      <c r="CB114" s="17">
        <f t="shared" si="62"/>
        <v>7</v>
      </c>
      <c r="CC114" s="144">
        <f t="shared" si="109"/>
        <v>3.5</v>
      </c>
      <c r="CD114" s="15">
        <v>3</v>
      </c>
      <c r="CE114" s="15">
        <v>3</v>
      </c>
      <c r="CF114" s="17">
        <f t="shared" si="102"/>
        <v>6</v>
      </c>
      <c r="CG114" s="144">
        <f t="shared" si="48"/>
        <v>3</v>
      </c>
      <c r="CH114" s="15">
        <v>3</v>
      </c>
      <c r="CI114" s="15">
        <v>3</v>
      </c>
      <c r="CJ114" s="17">
        <f t="shared" si="65"/>
        <v>6</v>
      </c>
      <c r="CK114" s="144">
        <f t="shared" si="100"/>
        <v>3</v>
      </c>
      <c r="CL114" s="15">
        <v>3</v>
      </c>
      <c r="CM114" s="15">
        <v>3</v>
      </c>
      <c r="CN114" s="17">
        <f t="shared" si="67"/>
        <v>6</v>
      </c>
      <c r="CO114" s="153">
        <f t="shared" si="88"/>
        <v>3</v>
      </c>
      <c r="CP114" s="15">
        <v>3</v>
      </c>
      <c r="CQ114" s="15">
        <v>2</v>
      </c>
      <c r="CR114" s="15">
        <v>3</v>
      </c>
      <c r="CS114" s="17">
        <f t="shared" si="68"/>
        <v>8</v>
      </c>
      <c r="CT114" s="144">
        <f t="shared" si="112"/>
        <v>2.6666666666666665</v>
      </c>
      <c r="CU114" s="15">
        <v>2</v>
      </c>
      <c r="CV114" s="15">
        <v>3</v>
      </c>
      <c r="CW114" s="15">
        <v>3</v>
      </c>
      <c r="CX114" s="15">
        <v>2</v>
      </c>
      <c r="CY114" s="15">
        <v>3</v>
      </c>
      <c r="CZ114" s="15">
        <v>3</v>
      </c>
      <c r="DA114" s="15">
        <v>3</v>
      </c>
      <c r="DB114" s="15">
        <v>3</v>
      </c>
      <c r="DC114" s="17">
        <f t="shared" si="96"/>
        <v>22</v>
      </c>
      <c r="DD114" s="144">
        <f t="shared" si="51"/>
        <v>2.75</v>
      </c>
      <c r="DE114" s="15">
        <v>3</v>
      </c>
      <c r="DF114" s="15">
        <v>3</v>
      </c>
      <c r="DG114" s="15">
        <v>3</v>
      </c>
      <c r="DH114" s="15">
        <v>3</v>
      </c>
      <c r="DI114" s="15">
        <v>3</v>
      </c>
      <c r="DJ114" s="15">
        <v>3</v>
      </c>
      <c r="DK114" s="15">
        <v>3</v>
      </c>
      <c r="DL114" s="15">
        <v>3</v>
      </c>
      <c r="DM114" s="17">
        <f t="shared" si="71"/>
        <v>24</v>
      </c>
      <c r="DN114" s="144">
        <f t="shared" ref="DN114:DN177" si="113">DM114/8</f>
        <v>3</v>
      </c>
      <c r="DO114" s="15">
        <v>3</v>
      </c>
      <c r="DP114" s="15">
        <v>3</v>
      </c>
      <c r="DQ114" s="15">
        <v>3</v>
      </c>
      <c r="DR114" s="15">
        <v>3</v>
      </c>
      <c r="DS114" s="15">
        <v>3</v>
      </c>
      <c r="DT114" s="15">
        <v>3</v>
      </c>
      <c r="DU114" s="17">
        <f t="shared" si="110"/>
        <v>18</v>
      </c>
      <c r="DV114" s="144">
        <f t="shared" si="74"/>
        <v>3</v>
      </c>
      <c r="DW114" s="15">
        <v>3</v>
      </c>
      <c r="DX114" s="15">
        <v>3</v>
      </c>
      <c r="DY114" s="15">
        <v>3</v>
      </c>
      <c r="DZ114" s="15">
        <v>3</v>
      </c>
      <c r="EA114" s="15">
        <v>3</v>
      </c>
      <c r="EB114" s="15">
        <v>3</v>
      </c>
      <c r="EC114" s="17">
        <f t="shared" si="105"/>
        <v>18</v>
      </c>
      <c r="ED114" s="144">
        <f t="shared" si="89"/>
        <v>3</v>
      </c>
      <c r="EE114" s="15">
        <v>3</v>
      </c>
      <c r="EF114" s="15" t="s">
        <v>2313</v>
      </c>
      <c r="EG114" s="15">
        <v>3</v>
      </c>
      <c r="EH114" s="15">
        <v>3</v>
      </c>
      <c r="EI114" s="15">
        <v>3</v>
      </c>
      <c r="EJ114" s="15">
        <v>3</v>
      </c>
      <c r="EK114" s="15">
        <f t="shared" si="90"/>
        <v>15</v>
      </c>
      <c r="EL114" s="148">
        <f t="shared" si="111"/>
        <v>2.5</v>
      </c>
      <c r="EM114" s="15">
        <v>3</v>
      </c>
      <c r="EN114" s="15">
        <v>3</v>
      </c>
      <c r="EO114" s="15">
        <v>3</v>
      </c>
      <c r="EP114" s="15">
        <v>3</v>
      </c>
      <c r="EQ114" s="15">
        <v>3</v>
      </c>
      <c r="ER114" s="17">
        <f t="shared" si="77"/>
        <v>15</v>
      </c>
      <c r="ES114" s="144">
        <f t="shared" ref="ES114:ES126" si="114">ER114/5</f>
        <v>3</v>
      </c>
      <c r="ET114" s="15">
        <v>3</v>
      </c>
      <c r="EU114" s="15">
        <v>3</v>
      </c>
      <c r="EV114" s="15">
        <v>3</v>
      </c>
      <c r="EW114" s="15">
        <v>3</v>
      </c>
      <c r="EX114" s="15">
        <v>2</v>
      </c>
      <c r="EY114" s="17">
        <f t="shared" si="79"/>
        <v>14</v>
      </c>
      <c r="EZ114" s="144">
        <f t="shared" si="98"/>
        <v>2.8</v>
      </c>
      <c r="FA114" s="15">
        <v>3</v>
      </c>
      <c r="FB114" s="15">
        <v>3</v>
      </c>
      <c r="FC114" s="15">
        <v>3</v>
      </c>
      <c r="FD114" s="15">
        <v>3</v>
      </c>
      <c r="FE114" s="15">
        <v>3</v>
      </c>
      <c r="FF114" s="15">
        <v>3</v>
      </c>
      <c r="FG114" s="17">
        <f t="shared" si="106"/>
        <v>18</v>
      </c>
      <c r="FH114" s="153">
        <f t="shared" si="108"/>
        <v>3</v>
      </c>
      <c r="FI114" s="15">
        <v>3</v>
      </c>
      <c r="FJ114" s="15">
        <v>3</v>
      </c>
      <c r="FK114" s="15">
        <v>3</v>
      </c>
      <c r="FL114" s="15">
        <v>3</v>
      </c>
      <c r="FM114" s="15">
        <v>3</v>
      </c>
      <c r="FN114" s="17">
        <f t="shared" si="83"/>
        <v>15</v>
      </c>
      <c r="FO114" s="144">
        <f t="shared" si="84"/>
        <v>3</v>
      </c>
      <c r="FP114" s="15">
        <v>3</v>
      </c>
      <c r="FQ114" s="15">
        <v>3</v>
      </c>
      <c r="FR114" s="15">
        <v>3</v>
      </c>
      <c r="FS114" s="15">
        <v>3</v>
      </c>
      <c r="FT114" s="15">
        <v>3</v>
      </c>
      <c r="FU114" s="15">
        <v>3</v>
      </c>
      <c r="FV114" s="17">
        <f t="shared" si="104"/>
        <v>18</v>
      </c>
      <c r="FW114" s="144">
        <f t="shared" si="91"/>
        <v>3</v>
      </c>
      <c r="FX114" s="15">
        <v>3</v>
      </c>
      <c r="FY114" s="15">
        <v>2</v>
      </c>
      <c r="FZ114" s="15">
        <v>3</v>
      </c>
      <c r="GA114" s="15">
        <v>3</v>
      </c>
      <c r="GB114" s="15">
        <v>3</v>
      </c>
      <c r="GC114" s="15">
        <v>3</v>
      </c>
      <c r="GD114" s="17">
        <f t="shared" si="101"/>
        <v>17</v>
      </c>
      <c r="GE114" s="144">
        <f t="shared" si="87"/>
        <v>2.8333333333333335</v>
      </c>
      <c r="GF114" s="15" t="s">
        <v>1098</v>
      </c>
      <c r="GG114" s="15" t="s">
        <v>1051</v>
      </c>
      <c r="GH114" s="15" t="s">
        <v>1038</v>
      </c>
      <c r="GI114" s="15" t="s">
        <v>1099</v>
      </c>
      <c r="GJ114" s="15" t="s">
        <v>1048</v>
      </c>
      <c r="GK114" s="15" t="s">
        <v>988</v>
      </c>
      <c r="GL114" s="15" t="s">
        <v>1033</v>
      </c>
      <c r="GM114" s="15" t="s">
        <v>411</v>
      </c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  <c r="IX114" s="15"/>
      <c r="IY114" s="15"/>
      <c r="IZ114" s="15"/>
      <c r="JA114" s="15"/>
      <c r="JB114" s="15"/>
      <c r="JC114" s="15"/>
      <c r="JD114" s="15"/>
      <c r="JE114" s="15"/>
      <c r="JF114" s="15"/>
      <c r="JG114" s="15"/>
      <c r="JH114" s="15"/>
      <c r="JI114" s="15"/>
      <c r="JJ114" s="15"/>
      <c r="JK114" s="15"/>
      <c r="JL114" s="15"/>
      <c r="JM114" s="15"/>
      <c r="JN114" s="15"/>
      <c r="JO114" s="15"/>
      <c r="JP114" s="15"/>
      <c r="JQ114" s="15"/>
      <c r="JR114" s="15"/>
      <c r="JS114" s="15"/>
      <c r="JT114" s="15"/>
    </row>
    <row r="115" spans="1:280" s="25" customFormat="1" ht="22.5" customHeight="1" x14ac:dyDescent="0.35">
      <c r="A115" s="29">
        <v>113</v>
      </c>
      <c r="B115" s="15" t="s">
        <v>1100</v>
      </c>
      <c r="C115" s="20" t="s">
        <v>945</v>
      </c>
      <c r="D115" s="15" t="s">
        <v>353</v>
      </c>
      <c r="E115" s="15"/>
      <c r="F115" s="15">
        <v>60</v>
      </c>
      <c r="G115" s="15">
        <v>1</v>
      </c>
      <c r="H115" s="15" t="s">
        <v>157</v>
      </c>
      <c r="I115" s="15" t="s">
        <v>210</v>
      </c>
      <c r="J115" s="132">
        <v>4000000</v>
      </c>
      <c r="K115" s="42">
        <v>2500000</v>
      </c>
      <c r="L115" s="15" t="s">
        <v>255</v>
      </c>
      <c r="M115" s="15" t="s">
        <v>147</v>
      </c>
      <c r="N115" s="15">
        <v>350</v>
      </c>
      <c r="O115" s="15" t="s">
        <v>174</v>
      </c>
      <c r="P115" s="15">
        <v>17</v>
      </c>
      <c r="Q115" s="15"/>
      <c r="R115" s="15">
        <v>3</v>
      </c>
      <c r="S115" s="15">
        <v>3</v>
      </c>
      <c r="T115" s="15">
        <v>3</v>
      </c>
      <c r="U115" s="15">
        <v>3</v>
      </c>
      <c r="V115" s="15">
        <v>3</v>
      </c>
      <c r="W115" s="15">
        <v>3</v>
      </c>
      <c r="X115" s="15">
        <v>4</v>
      </c>
      <c r="Y115" s="15">
        <v>3</v>
      </c>
      <c r="Z115" s="15">
        <v>3</v>
      </c>
      <c r="AA115" s="15">
        <v>3</v>
      </c>
      <c r="AB115" s="17">
        <f t="shared" si="92"/>
        <v>31</v>
      </c>
      <c r="AC115" s="154">
        <f t="shared" si="53"/>
        <v>3.1</v>
      </c>
      <c r="AD115" s="15">
        <v>3</v>
      </c>
      <c r="AE115" s="15">
        <v>3</v>
      </c>
      <c r="AF115" s="15">
        <v>3</v>
      </c>
      <c r="AG115" s="15">
        <v>4</v>
      </c>
      <c r="AH115" s="15">
        <v>4</v>
      </c>
      <c r="AI115" s="15">
        <v>4</v>
      </c>
      <c r="AJ115" s="15">
        <v>3</v>
      </c>
      <c r="AK115" s="15">
        <v>3</v>
      </c>
      <c r="AL115" s="15">
        <v>3</v>
      </c>
      <c r="AM115" s="15">
        <f t="shared" si="54"/>
        <v>30</v>
      </c>
      <c r="AN115" s="170">
        <f t="shared" si="55"/>
        <v>3.3333333333333335</v>
      </c>
      <c r="AO115" s="15">
        <v>3</v>
      </c>
      <c r="AP115" s="15">
        <v>3</v>
      </c>
      <c r="AQ115" s="15">
        <v>3</v>
      </c>
      <c r="AR115" s="15">
        <v>3</v>
      </c>
      <c r="AS115" s="15">
        <v>3</v>
      </c>
      <c r="AT115" s="15">
        <v>3</v>
      </c>
      <c r="AU115" s="15"/>
      <c r="AV115" s="15">
        <v>3</v>
      </c>
      <c r="AW115" s="15">
        <v>3</v>
      </c>
      <c r="AX115" s="15">
        <v>3</v>
      </c>
      <c r="AY115" s="17">
        <f t="shared" ref="AY115:AY123" si="115">SUM(AO115:AX115)</f>
        <v>27</v>
      </c>
      <c r="AZ115" s="144">
        <f t="shared" si="56"/>
        <v>2.7</v>
      </c>
      <c r="BA115" s="15">
        <v>3</v>
      </c>
      <c r="BB115" s="15">
        <v>3</v>
      </c>
      <c r="BC115" s="15">
        <v>3</v>
      </c>
      <c r="BD115" s="15">
        <v>3</v>
      </c>
      <c r="BE115" s="15"/>
      <c r="BF115" s="15">
        <v>3</v>
      </c>
      <c r="BG115" s="15">
        <v>3</v>
      </c>
      <c r="BH115" s="15">
        <v>3</v>
      </c>
      <c r="BI115" s="30">
        <v>3</v>
      </c>
      <c r="BJ115" s="17">
        <f t="shared" si="57"/>
        <v>24</v>
      </c>
      <c r="BK115" s="144">
        <f t="shared" si="58"/>
        <v>2.6666666666666665</v>
      </c>
      <c r="BL115" s="15">
        <v>3</v>
      </c>
      <c r="BM115" s="15">
        <v>3</v>
      </c>
      <c r="BN115" s="15">
        <v>3</v>
      </c>
      <c r="BO115" s="17">
        <f t="shared" si="59"/>
        <v>9</v>
      </c>
      <c r="BP115" s="153">
        <f t="shared" si="99"/>
        <v>3</v>
      </c>
      <c r="BQ115" s="15">
        <v>2</v>
      </c>
      <c r="BR115" s="15">
        <v>2</v>
      </c>
      <c r="BS115" s="15">
        <v>2</v>
      </c>
      <c r="BT115" s="116">
        <f t="shared" si="49"/>
        <v>6</v>
      </c>
      <c r="BU115" s="144">
        <f t="shared" si="61"/>
        <v>2</v>
      </c>
      <c r="BV115" s="15">
        <v>3</v>
      </c>
      <c r="BW115" s="15">
        <v>3</v>
      </c>
      <c r="BX115" s="17">
        <f t="shared" si="50"/>
        <v>6</v>
      </c>
      <c r="BY115" s="169">
        <f t="shared" si="103"/>
        <v>3</v>
      </c>
      <c r="BZ115" s="15">
        <v>3</v>
      </c>
      <c r="CA115" s="15">
        <v>4</v>
      </c>
      <c r="CB115" s="17">
        <f t="shared" si="62"/>
        <v>7</v>
      </c>
      <c r="CC115" s="144">
        <f t="shared" si="109"/>
        <v>3.5</v>
      </c>
      <c r="CD115" s="15">
        <v>3</v>
      </c>
      <c r="CE115" s="15">
        <v>2</v>
      </c>
      <c r="CF115" s="17">
        <f t="shared" si="102"/>
        <v>5</v>
      </c>
      <c r="CG115" s="144">
        <f t="shared" si="48"/>
        <v>2.5</v>
      </c>
      <c r="CH115" s="15">
        <v>3</v>
      </c>
      <c r="CI115" s="15">
        <v>2</v>
      </c>
      <c r="CJ115" s="17">
        <f t="shared" si="65"/>
        <v>5</v>
      </c>
      <c r="CK115" s="144">
        <f t="shared" si="100"/>
        <v>2.5</v>
      </c>
      <c r="CL115" s="15">
        <v>3</v>
      </c>
      <c r="CM115" s="15">
        <v>3</v>
      </c>
      <c r="CN115" s="17">
        <f t="shared" si="67"/>
        <v>6</v>
      </c>
      <c r="CO115" s="153">
        <f t="shared" si="88"/>
        <v>3</v>
      </c>
      <c r="CP115" s="15">
        <v>3</v>
      </c>
      <c r="CQ115" s="15">
        <v>3</v>
      </c>
      <c r="CR115" s="15">
        <v>3</v>
      </c>
      <c r="CS115" s="17">
        <f t="shared" si="68"/>
        <v>9</v>
      </c>
      <c r="CT115" s="144">
        <f t="shared" si="112"/>
        <v>3</v>
      </c>
      <c r="CU115" s="15">
        <v>2</v>
      </c>
      <c r="CV115" s="15">
        <v>2</v>
      </c>
      <c r="CW115" s="15">
        <v>2</v>
      </c>
      <c r="CX115" s="15">
        <v>3</v>
      </c>
      <c r="CY115" s="15">
        <v>3</v>
      </c>
      <c r="CZ115" s="15">
        <v>3</v>
      </c>
      <c r="DA115" s="15">
        <v>3</v>
      </c>
      <c r="DB115" s="15">
        <v>2</v>
      </c>
      <c r="DC115" s="17">
        <f t="shared" si="96"/>
        <v>20</v>
      </c>
      <c r="DD115" s="144">
        <f t="shared" si="51"/>
        <v>2.5</v>
      </c>
      <c r="DE115" s="15">
        <v>2</v>
      </c>
      <c r="DF115" s="15">
        <v>3</v>
      </c>
      <c r="DG115" s="15">
        <v>3</v>
      </c>
      <c r="DH115" s="15">
        <v>3</v>
      </c>
      <c r="DI115" s="15">
        <v>4</v>
      </c>
      <c r="DJ115" s="15">
        <v>3</v>
      </c>
      <c r="DK115" s="15">
        <v>2</v>
      </c>
      <c r="DL115" s="15">
        <v>3</v>
      </c>
      <c r="DM115" s="17">
        <f t="shared" si="71"/>
        <v>23</v>
      </c>
      <c r="DN115" s="144">
        <f t="shared" si="113"/>
        <v>2.875</v>
      </c>
      <c r="DO115" s="15">
        <v>3</v>
      </c>
      <c r="DP115" s="15">
        <v>2</v>
      </c>
      <c r="DQ115" s="15">
        <v>3</v>
      </c>
      <c r="DR115" s="15">
        <v>2</v>
      </c>
      <c r="DS115" s="15">
        <v>3</v>
      </c>
      <c r="DT115" s="15">
        <v>2</v>
      </c>
      <c r="DU115" s="17">
        <f t="shared" si="110"/>
        <v>15</v>
      </c>
      <c r="DV115" s="144">
        <f t="shared" si="74"/>
        <v>2.5</v>
      </c>
      <c r="DW115" s="15">
        <v>2</v>
      </c>
      <c r="DX115" s="15">
        <v>3</v>
      </c>
      <c r="DY115" s="15">
        <v>3</v>
      </c>
      <c r="DZ115" s="15">
        <v>2</v>
      </c>
      <c r="EA115" s="15">
        <v>3</v>
      </c>
      <c r="EB115" s="15">
        <v>3</v>
      </c>
      <c r="EC115" s="17">
        <f t="shared" si="105"/>
        <v>16</v>
      </c>
      <c r="ED115" s="144">
        <f t="shared" si="89"/>
        <v>2.6666666666666665</v>
      </c>
      <c r="EE115" s="15">
        <v>2</v>
      </c>
      <c r="EF115" s="15">
        <v>2</v>
      </c>
      <c r="EG115" s="15">
        <v>3</v>
      </c>
      <c r="EH115" s="15">
        <v>3</v>
      </c>
      <c r="EI115" s="15">
        <v>3</v>
      </c>
      <c r="EJ115" s="15">
        <v>2</v>
      </c>
      <c r="EK115" s="15">
        <f t="shared" si="90"/>
        <v>15</v>
      </c>
      <c r="EL115" s="148">
        <f t="shared" si="111"/>
        <v>2.5</v>
      </c>
      <c r="EM115" s="15">
        <v>2</v>
      </c>
      <c r="EN115" s="15">
        <v>3</v>
      </c>
      <c r="EO115" s="15">
        <v>3</v>
      </c>
      <c r="EP115" s="15">
        <v>3</v>
      </c>
      <c r="EQ115" s="15">
        <v>2</v>
      </c>
      <c r="ER115" s="17">
        <f t="shared" si="77"/>
        <v>13</v>
      </c>
      <c r="ES115" s="144">
        <f t="shared" si="114"/>
        <v>2.6</v>
      </c>
      <c r="ET115" s="15">
        <v>3</v>
      </c>
      <c r="EU115" s="15" t="s">
        <v>2313</v>
      </c>
      <c r="EV115" s="15">
        <v>3</v>
      </c>
      <c r="EW115" s="15">
        <v>2</v>
      </c>
      <c r="EX115" s="15">
        <v>2</v>
      </c>
      <c r="EY115" s="17">
        <f t="shared" si="79"/>
        <v>10</v>
      </c>
      <c r="EZ115" s="144">
        <f t="shared" si="98"/>
        <v>2</v>
      </c>
      <c r="FA115" s="15">
        <v>2</v>
      </c>
      <c r="FB115" s="15">
        <v>3</v>
      </c>
      <c r="FC115" s="15">
        <v>2</v>
      </c>
      <c r="FD115" s="15">
        <v>3</v>
      </c>
      <c r="FE115" s="15">
        <v>2</v>
      </c>
      <c r="FF115" s="15">
        <v>3</v>
      </c>
      <c r="FG115" s="17">
        <f t="shared" si="106"/>
        <v>15</v>
      </c>
      <c r="FH115" s="153">
        <f t="shared" si="108"/>
        <v>2.5</v>
      </c>
      <c r="FI115" s="15">
        <v>2</v>
      </c>
      <c r="FJ115" s="15">
        <v>3</v>
      </c>
      <c r="FK115" s="15">
        <v>2</v>
      </c>
      <c r="FL115" s="15">
        <v>3</v>
      </c>
      <c r="FM115" s="15">
        <v>4</v>
      </c>
      <c r="FN115" s="17">
        <f t="shared" si="83"/>
        <v>14</v>
      </c>
      <c r="FO115" s="144">
        <f t="shared" si="84"/>
        <v>2.8</v>
      </c>
      <c r="FP115" s="15">
        <v>2</v>
      </c>
      <c r="FQ115" s="15">
        <v>3</v>
      </c>
      <c r="FR115" s="15">
        <v>2</v>
      </c>
      <c r="FS115" s="15">
        <v>3</v>
      </c>
      <c r="FT115" s="15">
        <v>3</v>
      </c>
      <c r="FU115" s="15">
        <v>2</v>
      </c>
      <c r="FV115" s="17">
        <f t="shared" si="104"/>
        <v>15</v>
      </c>
      <c r="FW115" s="144">
        <f t="shared" si="91"/>
        <v>2.5</v>
      </c>
      <c r="FX115" s="15">
        <v>3</v>
      </c>
      <c r="FY115" s="15">
        <v>2</v>
      </c>
      <c r="FZ115" s="15">
        <v>3</v>
      </c>
      <c r="GA115" s="15">
        <v>4</v>
      </c>
      <c r="GB115" s="15">
        <v>2</v>
      </c>
      <c r="GC115" s="15">
        <v>4</v>
      </c>
      <c r="GD115" s="17">
        <f t="shared" si="101"/>
        <v>18</v>
      </c>
      <c r="GE115" s="144">
        <f t="shared" si="87"/>
        <v>3</v>
      </c>
      <c r="GF115" s="15" t="s">
        <v>1045</v>
      </c>
      <c r="GG115" s="15" t="s">
        <v>1051</v>
      </c>
      <c r="GH115" s="15" t="s">
        <v>1038</v>
      </c>
      <c r="GI115" s="15" t="s">
        <v>1099</v>
      </c>
      <c r="GJ115" s="15" t="s">
        <v>1048</v>
      </c>
      <c r="GK115" s="15" t="s">
        <v>988</v>
      </c>
      <c r="GL115" s="15" t="s">
        <v>1033</v>
      </c>
      <c r="GM115" s="15" t="s">
        <v>411</v>
      </c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/>
      <c r="JP115" s="15"/>
      <c r="JQ115" s="15"/>
      <c r="JR115" s="15"/>
      <c r="JS115" s="15"/>
      <c r="JT115" s="15"/>
    </row>
    <row r="116" spans="1:280" s="25" customFormat="1" ht="22.5" customHeight="1" x14ac:dyDescent="0.35">
      <c r="A116" s="29">
        <v>114</v>
      </c>
      <c r="B116" s="15" t="s">
        <v>1101</v>
      </c>
      <c r="C116" s="20" t="s">
        <v>1065</v>
      </c>
      <c r="D116" s="15" t="s">
        <v>353</v>
      </c>
      <c r="E116" s="30" t="s">
        <v>1084</v>
      </c>
      <c r="F116" s="15">
        <v>40</v>
      </c>
      <c r="G116" s="15">
        <v>3</v>
      </c>
      <c r="H116" s="15" t="s">
        <v>157</v>
      </c>
      <c r="I116" s="15" t="s">
        <v>158</v>
      </c>
      <c r="J116" s="132">
        <v>3000000</v>
      </c>
      <c r="K116" s="42">
        <v>2500000</v>
      </c>
      <c r="L116" s="15" t="s">
        <v>318</v>
      </c>
      <c r="M116" s="15" t="s">
        <v>147</v>
      </c>
      <c r="N116" s="15">
        <v>125</v>
      </c>
      <c r="O116" s="15" t="s">
        <v>272</v>
      </c>
      <c r="P116" s="15">
        <v>10</v>
      </c>
      <c r="Q116" s="15"/>
      <c r="R116" s="15">
        <v>3</v>
      </c>
      <c r="S116" s="15">
        <v>3</v>
      </c>
      <c r="T116" s="15">
        <v>3</v>
      </c>
      <c r="U116" s="15">
        <v>3</v>
      </c>
      <c r="V116" s="15">
        <v>3</v>
      </c>
      <c r="W116" s="15">
        <v>3</v>
      </c>
      <c r="X116" s="15">
        <v>3</v>
      </c>
      <c r="Y116" s="15">
        <v>3</v>
      </c>
      <c r="Z116" s="15">
        <v>3</v>
      </c>
      <c r="AA116" s="15">
        <v>3</v>
      </c>
      <c r="AB116" s="17">
        <f t="shared" si="92"/>
        <v>30</v>
      </c>
      <c r="AC116" s="154">
        <f t="shared" si="53"/>
        <v>3</v>
      </c>
      <c r="AD116" s="15">
        <v>3</v>
      </c>
      <c r="AE116" s="15">
        <v>3</v>
      </c>
      <c r="AF116" s="15">
        <v>3</v>
      </c>
      <c r="AG116" s="15">
        <v>3</v>
      </c>
      <c r="AH116" s="15">
        <v>3</v>
      </c>
      <c r="AI116" s="15">
        <v>3</v>
      </c>
      <c r="AJ116" s="15">
        <v>3</v>
      </c>
      <c r="AK116" s="15">
        <v>3</v>
      </c>
      <c r="AL116" s="15">
        <v>3</v>
      </c>
      <c r="AM116" s="15">
        <f t="shared" si="54"/>
        <v>27</v>
      </c>
      <c r="AN116" s="170">
        <f t="shared" si="55"/>
        <v>3</v>
      </c>
      <c r="AO116" s="15">
        <v>3</v>
      </c>
      <c r="AP116" s="15">
        <v>3</v>
      </c>
      <c r="AQ116" s="15">
        <v>3</v>
      </c>
      <c r="AR116" s="15">
        <v>3</v>
      </c>
      <c r="AS116" s="15">
        <v>3</v>
      </c>
      <c r="AT116" s="15">
        <v>3</v>
      </c>
      <c r="AU116" s="15">
        <v>3</v>
      </c>
      <c r="AV116" s="15">
        <v>3</v>
      </c>
      <c r="AW116" s="15">
        <v>3</v>
      </c>
      <c r="AX116" s="15">
        <v>3</v>
      </c>
      <c r="AY116" s="17">
        <f t="shared" si="115"/>
        <v>30</v>
      </c>
      <c r="AZ116" s="144">
        <f t="shared" si="56"/>
        <v>3</v>
      </c>
      <c r="BA116" s="15">
        <v>3</v>
      </c>
      <c r="BB116" s="15">
        <v>3</v>
      </c>
      <c r="BC116" s="15">
        <v>3</v>
      </c>
      <c r="BD116" s="15">
        <v>3</v>
      </c>
      <c r="BE116" s="15">
        <v>3</v>
      </c>
      <c r="BF116" s="15">
        <v>3</v>
      </c>
      <c r="BG116" s="15">
        <v>3</v>
      </c>
      <c r="BH116" s="15">
        <v>3</v>
      </c>
      <c r="BI116" s="30">
        <v>3</v>
      </c>
      <c r="BJ116" s="17">
        <f t="shared" si="57"/>
        <v>27</v>
      </c>
      <c r="BK116" s="144">
        <f t="shared" si="58"/>
        <v>3</v>
      </c>
      <c r="BL116" s="15">
        <v>2</v>
      </c>
      <c r="BM116" s="15">
        <v>2</v>
      </c>
      <c r="BN116" s="15">
        <v>3</v>
      </c>
      <c r="BO116" s="17">
        <f t="shared" si="59"/>
        <v>7</v>
      </c>
      <c r="BP116" s="153">
        <f t="shared" si="99"/>
        <v>2.3333333333333335</v>
      </c>
      <c r="BQ116" s="15">
        <v>2</v>
      </c>
      <c r="BR116" s="15">
        <v>3</v>
      </c>
      <c r="BS116" s="15">
        <v>3</v>
      </c>
      <c r="BT116" s="116">
        <f t="shared" si="49"/>
        <v>8</v>
      </c>
      <c r="BU116" s="144">
        <f t="shared" si="61"/>
        <v>2.6666666666666665</v>
      </c>
      <c r="BV116" s="15">
        <v>3</v>
      </c>
      <c r="BW116" s="15">
        <v>3</v>
      </c>
      <c r="BX116" s="17">
        <f t="shared" si="50"/>
        <v>6</v>
      </c>
      <c r="BY116" s="169">
        <f t="shared" si="103"/>
        <v>3</v>
      </c>
      <c r="BZ116" s="15">
        <v>3</v>
      </c>
      <c r="CA116" s="15">
        <v>4</v>
      </c>
      <c r="CB116" s="17">
        <f t="shared" si="62"/>
        <v>7</v>
      </c>
      <c r="CC116" s="144">
        <f t="shared" si="109"/>
        <v>3.5</v>
      </c>
      <c r="CD116" s="15">
        <v>3</v>
      </c>
      <c r="CE116" s="15">
        <v>3</v>
      </c>
      <c r="CF116" s="17">
        <f>SUM(CD116:CE116)</f>
        <v>6</v>
      </c>
      <c r="CG116" s="144">
        <f t="shared" si="48"/>
        <v>3</v>
      </c>
      <c r="CH116" s="15">
        <v>2</v>
      </c>
      <c r="CI116" s="15">
        <v>3</v>
      </c>
      <c r="CJ116" s="17">
        <f t="shared" si="65"/>
        <v>5</v>
      </c>
      <c r="CK116" s="144">
        <f>CJ116/2</f>
        <v>2.5</v>
      </c>
      <c r="CL116" s="15">
        <v>2</v>
      </c>
      <c r="CM116" s="15">
        <v>3</v>
      </c>
      <c r="CN116" s="17">
        <f t="shared" si="67"/>
        <v>5</v>
      </c>
      <c r="CO116" s="153">
        <f t="shared" si="88"/>
        <v>2.5</v>
      </c>
      <c r="CP116" s="15">
        <v>2</v>
      </c>
      <c r="CQ116" s="15">
        <v>3</v>
      </c>
      <c r="CR116" s="15">
        <v>2</v>
      </c>
      <c r="CS116" s="17">
        <f t="shared" si="68"/>
        <v>7</v>
      </c>
      <c r="CT116" s="144">
        <f t="shared" si="112"/>
        <v>2.3333333333333335</v>
      </c>
      <c r="CU116" s="15">
        <v>2</v>
      </c>
      <c r="CV116" s="15">
        <v>3</v>
      </c>
      <c r="CW116" s="15">
        <v>2</v>
      </c>
      <c r="CX116" s="15">
        <v>3</v>
      </c>
      <c r="CY116" s="15">
        <v>3</v>
      </c>
      <c r="CZ116" s="15">
        <v>3</v>
      </c>
      <c r="DA116" s="15">
        <v>3</v>
      </c>
      <c r="DB116" s="15">
        <v>3</v>
      </c>
      <c r="DC116" s="17">
        <f t="shared" si="96"/>
        <v>22</v>
      </c>
      <c r="DD116" s="144">
        <f t="shared" si="51"/>
        <v>2.75</v>
      </c>
      <c r="DE116" s="15">
        <v>2</v>
      </c>
      <c r="DF116" s="15">
        <v>1</v>
      </c>
      <c r="DG116" s="15">
        <v>2</v>
      </c>
      <c r="DH116" s="15">
        <v>3</v>
      </c>
      <c r="DI116" s="15">
        <v>3</v>
      </c>
      <c r="DJ116" s="15">
        <v>3</v>
      </c>
      <c r="DK116" s="15">
        <v>3</v>
      </c>
      <c r="DL116" s="15">
        <v>3</v>
      </c>
      <c r="DM116" s="17">
        <f t="shared" si="71"/>
        <v>20</v>
      </c>
      <c r="DN116" s="144">
        <f t="shared" si="113"/>
        <v>2.5</v>
      </c>
      <c r="DO116" s="15">
        <v>2</v>
      </c>
      <c r="DP116" s="15">
        <v>2</v>
      </c>
      <c r="DQ116" s="15">
        <v>3</v>
      </c>
      <c r="DR116" s="15">
        <v>2</v>
      </c>
      <c r="DS116" s="15">
        <v>3</v>
      </c>
      <c r="DT116" s="15">
        <v>2</v>
      </c>
      <c r="DU116" s="17">
        <f t="shared" si="110"/>
        <v>14</v>
      </c>
      <c r="DV116" s="144">
        <f t="shared" si="74"/>
        <v>2.3333333333333335</v>
      </c>
      <c r="DW116" s="15">
        <v>2</v>
      </c>
      <c r="DX116" s="15">
        <v>3</v>
      </c>
      <c r="DY116" s="15">
        <v>2</v>
      </c>
      <c r="DZ116" s="15">
        <v>3</v>
      </c>
      <c r="EA116" s="15">
        <v>2</v>
      </c>
      <c r="EB116" s="15">
        <v>3</v>
      </c>
      <c r="EC116" s="17">
        <f t="shared" si="105"/>
        <v>15</v>
      </c>
      <c r="ED116" s="144">
        <f t="shared" si="89"/>
        <v>2.5</v>
      </c>
      <c r="EE116" s="15">
        <v>2</v>
      </c>
      <c r="EF116" s="15">
        <v>3</v>
      </c>
      <c r="EG116" s="15">
        <v>2</v>
      </c>
      <c r="EH116" s="15">
        <v>3</v>
      </c>
      <c r="EI116" s="15">
        <v>2</v>
      </c>
      <c r="EJ116" s="15">
        <v>3</v>
      </c>
      <c r="EK116" s="15">
        <f t="shared" si="90"/>
        <v>15</v>
      </c>
      <c r="EL116" s="148">
        <f t="shared" si="111"/>
        <v>2.5</v>
      </c>
      <c r="EM116" s="15">
        <v>2</v>
      </c>
      <c r="EN116" s="15">
        <v>3</v>
      </c>
      <c r="EO116" s="15">
        <v>2</v>
      </c>
      <c r="EP116" s="15">
        <v>3</v>
      </c>
      <c r="EQ116" s="15">
        <v>3</v>
      </c>
      <c r="ER116" s="17">
        <f t="shared" si="77"/>
        <v>13</v>
      </c>
      <c r="ES116" s="144">
        <f t="shared" si="114"/>
        <v>2.6</v>
      </c>
      <c r="ET116" s="15">
        <v>3</v>
      </c>
      <c r="EU116" s="15">
        <v>3</v>
      </c>
      <c r="EV116" s="15">
        <v>3</v>
      </c>
      <c r="EW116" s="15">
        <v>3</v>
      </c>
      <c r="EX116" s="15">
        <v>3</v>
      </c>
      <c r="EY116" s="17">
        <f t="shared" si="79"/>
        <v>15</v>
      </c>
      <c r="EZ116" s="144">
        <f t="shared" si="98"/>
        <v>3</v>
      </c>
      <c r="FA116" s="15">
        <v>3</v>
      </c>
      <c r="FB116" s="15">
        <v>3</v>
      </c>
      <c r="FC116" s="15">
        <v>3</v>
      </c>
      <c r="FD116" s="15">
        <v>2</v>
      </c>
      <c r="FE116" s="15">
        <v>2</v>
      </c>
      <c r="FF116" s="15">
        <v>3</v>
      </c>
      <c r="FG116" s="17">
        <f t="shared" si="106"/>
        <v>16</v>
      </c>
      <c r="FH116" s="153">
        <f t="shared" si="108"/>
        <v>2.6666666666666665</v>
      </c>
      <c r="FI116" s="15">
        <v>2</v>
      </c>
      <c r="FJ116" s="15">
        <v>2</v>
      </c>
      <c r="FK116" s="15">
        <v>3</v>
      </c>
      <c r="FL116" s="15">
        <v>3</v>
      </c>
      <c r="FM116" s="15">
        <v>3</v>
      </c>
      <c r="FN116" s="17">
        <f t="shared" si="83"/>
        <v>13</v>
      </c>
      <c r="FO116" s="144">
        <f t="shared" si="84"/>
        <v>2.6</v>
      </c>
      <c r="FP116" s="15">
        <v>2</v>
      </c>
      <c r="FQ116" s="15">
        <v>2</v>
      </c>
      <c r="FR116" s="15">
        <v>3</v>
      </c>
      <c r="FS116" s="15">
        <v>3</v>
      </c>
      <c r="FT116" s="15">
        <v>3</v>
      </c>
      <c r="FU116" s="15">
        <v>3</v>
      </c>
      <c r="FV116" s="17">
        <f t="shared" si="104"/>
        <v>16</v>
      </c>
      <c r="FW116" s="144">
        <f t="shared" si="91"/>
        <v>2.6666666666666665</v>
      </c>
      <c r="FX116" s="15">
        <v>3</v>
      </c>
      <c r="FY116" s="15">
        <v>3</v>
      </c>
      <c r="FZ116" s="15">
        <v>3</v>
      </c>
      <c r="GA116" s="15">
        <v>3</v>
      </c>
      <c r="GB116" s="15">
        <v>3</v>
      </c>
      <c r="GC116" s="15">
        <v>3</v>
      </c>
      <c r="GD116" s="17">
        <f t="shared" si="101"/>
        <v>18</v>
      </c>
      <c r="GE116" s="144">
        <f t="shared" si="87"/>
        <v>3</v>
      </c>
      <c r="GF116" s="15" t="s">
        <v>1045</v>
      </c>
      <c r="GG116" s="15" t="s">
        <v>1051</v>
      </c>
      <c r="GH116" s="15" t="s">
        <v>1038</v>
      </c>
      <c r="GI116" s="15" t="s">
        <v>1099</v>
      </c>
      <c r="GJ116" s="15" t="s">
        <v>1048</v>
      </c>
      <c r="GK116" s="15" t="s">
        <v>988</v>
      </c>
      <c r="GL116" s="15" t="s">
        <v>1033</v>
      </c>
      <c r="GM116" s="15" t="s">
        <v>411</v>
      </c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/>
      <c r="JR116" s="15"/>
      <c r="JS116" s="15"/>
      <c r="JT116" s="15"/>
    </row>
    <row r="117" spans="1:280" s="25" customFormat="1" ht="22.5" customHeight="1" x14ac:dyDescent="0.35">
      <c r="A117" s="29">
        <v>115</v>
      </c>
      <c r="B117" s="15" t="s">
        <v>743</v>
      </c>
      <c r="C117" s="20" t="s">
        <v>1103</v>
      </c>
      <c r="D117" s="15" t="s">
        <v>353</v>
      </c>
      <c r="E117" s="30" t="s">
        <v>1084</v>
      </c>
      <c r="F117" s="15">
        <v>47</v>
      </c>
      <c r="G117" s="15">
        <v>4</v>
      </c>
      <c r="H117" s="15" t="s">
        <v>157</v>
      </c>
      <c r="I117" s="15" t="s">
        <v>158</v>
      </c>
      <c r="J117" s="132">
        <v>5000000</v>
      </c>
      <c r="K117" s="42">
        <v>3500000</v>
      </c>
      <c r="L117" s="15" t="s">
        <v>173</v>
      </c>
      <c r="M117" s="15" t="s">
        <v>147</v>
      </c>
      <c r="N117" s="15">
        <v>250</v>
      </c>
      <c r="O117" s="15" t="s">
        <v>174</v>
      </c>
      <c r="P117" s="15">
        <v>27</v>
      </c>
      <c r="Q117" s="15"/>
      <c r="R117" s="15">
        <v>3</v>
      </c>
      <c r="S117" s="15">
        <v>3</v>
      </c>
      <c r="T117" s="15">
        <v>3</v>
      </c>
      <c r="U117" s="15">
        <v>3</v>
      </c>
      <c r="V117" s="15">
        <v>3</v>
      </c>
      <c r="W117" s="15">
        <v>3</v>
      </c>
      <c r="X117" s="15">
        <v>3</v>
      </c>
      <c r="Y117" s="15">
        <v>3</v>
      </c>
      <c r="Z117" s="15">
        <v>3</v>
      </c>
      <c r="AA117" s="15">
        <v>3</v>
      </c>
      <c r="AB117" s="17">
        <f t="shared" si="92"/>
        <v>30</v>
      </c>
      <c r="AC117" s="154">
        <f t="shared" si="53"/>
        <v>3</v>
      </c>
      <c r="AD117" s="15">
        <v>3</v>
      </c>
      <c r="AE117" s="15">
        <v>3</v>
      </c>
      <c r="AF117" s="15">
        <v>3</v>
      </c>
      <c r="AG117" s="15">
        <v>3</v>
      </c>
      <c r="AH117" s="15">
        <v>3</v>
      </c>
      <c r="AI117" s="15">
        <v>3</v>
      </c>
      <c r="AJ117" s="15">
        <v>3</v>
      </c>
      <c r="AK117" s="15">
        <v>3</v>
      </c>
      <c r="AL117" s="15">
        <v>3</v>
      </c>
      <c r="AM117" s="15">
        <f t="shared" si="54"/>
        <v>27</v>
      </c>
      <c r="AN117" s="170">
        <f t="shared" si="55"/>
        <v>3</v>
      </c>
      <c r="AO117" s="15">
        <v>3</v>
      </c>
      <c r="AP117" s="15">
        <v>3</v>
      </c>
      <c r="AQ117" s="15">
        <v>3</v>
      </c>
      <c r="AR117" s="15">
        <v>3</v>
      </c>
      <c r="AS117" s="15">
        <v>3</v>
      </c>
      <c r="AT117" s="15">
        <v>3</v>
      </c>
      <c r="AU117" s="15">
        <v>3</v>
      </c>
      <c r="AV117" s="15">
        <v>3</v>
      </c>
      <c r="AW117" s="15">
        <v>3</v>
      </c>
      <c r="AX117" s="15">
        <v>3</v>
      </c>
      <c r="AY117" s="17">
        <f t="shared" si="115"/>
        <v>30</v>
      </c>
      <c r="AZ117" s="144">
        <f t="shared" si="56"/>
        <v>3</v>
      </c>
      <c r="BA117" s="15">
        <v>3</v>
      </c>
      <c r="BB117" s="15">
        <v>3</v>
      </c>
      <c r="BC117" s="15">
        <v>3</v>
      </c>
      <c r="BD117" s="15">
        <v>3</v>
      </c>
      <c r="BE117" s="15">
        <v>3</v>
      </c>
      <c r="BF117" s="15">
        <v>3</v>
      </c>
      <c r="BG117" s="15">
        <v>3</v>
      </c>
      <c r="BH117" s="15">
        <v>3</v>
      </c>
      <c r="BI117" s="30">
        <v>3</v>
      </c>
      <c r="BJ117" s="17">
        <f t="shared" si="57"/>
        <v>27</v>
      </c>
      <c r="BK117" s="144">
        <f t="shared" si="58"/>
        <v>3</v>
      </c>
      <c r="BL117" s="15">
        <v>2</v>
      </c>
      <c r="BM117" s="15">
        <v>2</v>
      </c>
      <c r="BN117" s="15">
        <v>3</v>
      </c>
      <c r="BO117" s="17">
        <f t="shared" si="59"/>
        <v>7</v>
      </c>
      <c r="BP117" s="153">
        <f>BO117/3</f>
        <v>2.3333333333333335</v>
      </c>
      <c r="BQ117" s="15">
        <v>3</v>
      </c>
      <c r="BR117" s="15">
        <v>2</v>
      </c>
      <c r="BS117" s="15">
        <v>2</v>
      </c>
      <c r="BT117" s="116">
        <f t="shared" si="49"/>
        <v>7</v>
      </c>
      <c r="BU117" s="144">
        <f t="shared" si="61"/>
        <v>2.3333333333333335</v>
      </c>
      <c r="BV117" s="15">
        <v>3</v>
      </c>
      <c r="BW117" s="15">
        <v>2</v>
      </c>
      <c r="BX117" s="17">
        <f t="shared" si="50"/>
        <v>5</v>
      </c>
      <c r="BY117" s="169">
        <f t="shared" si="103"/>
        <v>2.5</v>
      </c>
      <c r="BZ117" s="15">
        <v>3</v>
      </c>
      <c r="CA117" s="15">
        <v>4</v>
      </c>
      <c r="CB117" s="17">
        <f t="shared" si="62"/>
        <v>7</v>
      </c>
      <c r="CC117" s="144">
        <f t="shared" si="109"/>
        <v>3.5</v>
      </c>
      <c r="CD117" s="15">
        <v>3</v>
      </c>
      <c r="CE117" s="15">
        <v>2</v>
      </c>
      <c r="CF117" s="17">
        <f t="shared" ref="CF117:CF131" si="116">SUM(CD117:CE117)</f>
        <v>5</v>
      </c>
      <c r="CG117" s="144">
        <f t="shared" si="48"/>
        <v>2.5</v>
      </c>
      <c r="CH117" s="15">
        <v>2</v>
      </c>
      <c r="CI117" s="15">
        <v>2</v>
      </c>
      <c r="CJ117" s="17">
        <f t="shared" si="65"/>
        <v>4</v>
      </c>
      <c r="CK117" s="144">
        <f t="shared" si="100"/>
        <v>2</v>
      </c>
      <c r="CL117" s="15">
        <v>3</v>
      </c>
      <c r="CM117" s="15">
        <v>3</v>
      </c>
      <c r="CN117" s="17">
        <f t="shared" si="67"/>
        <v>6</v>
      </c>
      <c r="CO117" s="153">
        <f t="shared" si="88"/>
        <v>3</v>
      </c>
      <c r="CP117" s="15">
        <v>3</v>
      </c>
      <c r="CQ117" s="15">
        <v>3</v>
      </c>
      <c r="CR117" s="15">
        <v>3</v>
      </c>
      <c r="CS117" s="17">
        <f t="shared" si="68"/>
        <v>9</v>
      </c>
      <c r="CT117" s="144">
        <f t="shared" si="112"/>
        <v>3</v>
      </c>
      <c r="CU117" s="15">
        <v>3</v>
      </c>
      <c r="CV117" s="15">
        <v>3</v>
      </c>
      <c r="CW117" s="15">
        <v>3</v>
      </c>
      <c r="CX117" s="15">
        <v>3</v>
      </c>
      <c r="CY117" s="15">
        <v>2</v>
      </c>
      <c r="CZ117" s="15">
        <v>2</v>
      </c>
      <c r="DA117" s="15"/>
      <c r="DB117" s="15"/>
      <c r="DC117" s="17">
        <f t="shared" si="96"/>
        <v>16</v>
      </c>
      <c r="DD117" s="144">
        <f t="shared" si="51"/>
        <v>2</v>
      </c>
      <c r="DE117" s="15">
        <v>2</v>
      </c>
      <c r="DF117" s="15">
        <v>3</v>
      </c>
      <c r="DG117" s="15">
        <v>3</v>
      </c>
      <c r="DH117" s="15">
        <v>3</v>
      </c>
      <c r="DI117" s="15">
        <v>3</v>
      </c>
      <c r="DJ117" s="15">
        <v>3</v>
      </c>
      <c r="DK117" s="15">
        <v>3</v>
      </c>
      <c r="DL117" s="15">
        <v>3</v>
      </c>
      <c r="DM117" s="17">
        <f t="shared" si="71"/>
        <v>23</v>
      </c>
      <c r="DN117" s="144">
        <f t="shared" si="113"/>
        <v>2.875</v>
      </c>
      <c r="DO117" s="15"/>
      <c r="DP117" s="15"/>
      <c r="DQ117" s="15"/>
      <c r="DR117" s="15"/>
      <c r="DS117" s="15"/>
      <c r="DT117" s="15"/>
      <c r="DU117" s="17">
        <f t="shared" si="110"/>
        <v>0</v>
      </c>
      <c r="DV117" s="144">
        <f t="shared" si="74"/>
        <v>0</v>
      </c>
      <c r="DW117" s="15">
        <v>3</v>
      </c>
      <c r="DX117" s="15">
        <v>3</v>
      </c>
      <c r="DY117" s="15">
        <v>4</v>
      </c>
      <c r="DZ117" s="15">
        <v>4</v>
      </c>
      <c r="EA117" s="15">
        <v>4</v>
      </c>
      <c r="EB117" s="15">
        <v>4</v>
      </c>
      <c r="EC117" s="17">
        <f t="shared" si="105"/>
        <v>22</v>
      </c>
      <c r="ED117" s="144">
        <f t="shared" si="89"/>
        <v>3.6666666666666665</v>
      </c>
      <c r="EE117" s="15">
        <v>2</v>
      </c>
      <c r="EF117" s="15">
        <v>2</v>
      </c>
      <c r="EG117" s="15">
        <v>2</v>
      </c>
      <c r="EH117" s="15">
        <v>2</v>
      </c>
      <c r="EI117" s="15">
        <v>2</v>
      </c>
      <c r="EJ117" s="15">
        <v>2</v>
      </c>
      <c r="EK117" s="15">
        <f t="shared" si="90"/>
        <v>12</v>
      </c>
      <c r="EL117" s="148">
        <f t="shared" si="111"/>
        <v>2</v>
      </c>
      <c r="EM117" s="15">
        <v>2</v>
      </c>
      <c r="EN117" s="15">
        <v>2</v>
      </c>
      <c r="EO117" s="15">
        <v>3</v>
      </c>
      <c r="EP117" s="15">
        <v>2</v>
      </c>
      <c r="EQ117" s="15">
        <v>2</v>
      </c>
      <c r="ER117" s="17">
        <f t="shared" si="77"/>
        <v>11</v>
      </c>
      <c r="ES117" s="144">
        <f t="shared" si="114"/>
        <v>2.2000000000000002</v>
      </c>
      <c r="ET117" s="15">
        <v>2</v>
      </c>
      <c r="EU117" s="15">
        <v>2</v>
      </c>
      <c r="EV117" s="15">
        <v>3</v>
      </c>
      <c r="EW117" s="15">
        <v>3</v>
      </c>
      <c r="EX117" s="15">
        <v>3</v>
      </c>
      <c r="EY117" s="17">
        <f t="shared" si="79"/>
        <v>13</v>
      </c>
      <c r="EZ117" s="144">
        <f>EY117/5</f>
        <v>2.6</v>
      </c>
      <c r="FA117" s="15">
        <v>2</v>
      </c>
      <c r="FB117" s="15">
        <v>2</v>
      </c>
      <c r="FC117" s="15">
        <v>2</v>
      </c>
      <c r="FD117" s="15">
        <v>2</v>
      </c>
      <c r="FE117" s="15">
        <v>2</v>
      </c>
      <c r="FF117" s="15">
        <v>2</v>
      </c>
      <c r="FG117" s="17">
        <f t="shared" si="106"/>
        <v>12</v>
      </c>
      <c r="FH117" s="153">
        <f t="shared" si="108"/>
        <v>2</v>
      </c>
      <c r="FI117" s="15">
        <v>3</v>
      </c>
      <c r="FJ117" s="15">
        <v>3</v>
      </c>
      <c r="FK117" s="15">
        <v>3</v>
      </c>
      <c r="FL117" s="15">
        <v>3</v>
      </c>
      <c r="FM117" s="15">
        <v>3</v>
      </c>
      <c r="FN117" s="17">
        <f t="shared" si="83"/>
        <v>15</v>
      </c>
      <c r="FO117" s="144">
        <f t="shared" si="84"/>
        <v>3</v>
      </c>
      <c r="FP117" s="15">
        <v>2</v>
      </c>
      <c r="FQ117" s="15">
        <v>2</v>
      </c>
      <c r="FR117" s="15">
        <v>2</v>
      </c>
      <c r="FS117" s="15">
        <v>2</v>
      </c>
      <c r="FT117" s="15">
        <v>2</v>
      </c>
      <c r="FU117" s="15">
        <v>2</v>
      </c>
      <c r="FV117" s="17">
        <f t="shared" si="104"/>
        <v>12</v>
      </c>
      <c r="FW117" s="144">
        <f t="shared" si="91"/>
        <v>2</v>
      </c>
      <c r="FX117" s="15">
        <v>3</v>
      </c>
      <c r="FY117" s="15">
        <v>3</v>
      </c>
      <c r="FZ117" s="15">
        <v>3</v>
      </c>
      <c r="GA117" s="15">
        <v>3</v>
      </c>
      <c r="GB117" s="15">
        <v>3</v>
      </c>
      <c r="GC117" s="15">
        <v>3</v>
      </c>
      <c r="GD117" s="17">
        <f t="shared" si="101"/>
        <v>18</v>
      </c>
      <c r="GE117" s="144">
        <f t="shared" si="87"/>
        <v>3</v>
      </c>
      <c r="GF117" s="15" t="s">
        <v>1045</v>
      </c>
      <c r="GG117" s="15" t="s">
        <v>1051</v>
      </c>
      <c r="GH117" s="15" t="s">
        <v>1038</v>
      </c>
      <c r="GI117" s="15" t="s">
        <v>1099</v>
      </c>
      <c r="GJ117" s="15" t="s">
        <v>1048</v>
      </c>
      <c r="GK117" s="15" t="s">
        <v>988</v>
      </c>
      <c r="GL117" s="15" t="s">
        <v>1033</v>
      </c>
      <c r="GM117" s="15" t="s">
        <v>411</v>
      </c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5"/>
      <c r="JE117" s="15"/>
      <c r="JF117" s="15"/>
      <c r="JG117" s="15"/>
      <c r="JH117" s="15"/>
      <c r="JI117" s="15"/>
      <c r="JJ117" s="15"/>
      <c r="JK117" s="15"/>
      <c r="JL117" s="15"/>
      <c r="JM117" s="15"/>
      <c r="JN117" s="15"/>
      <c r="JO117" s="15"/>
      <c r="JP117" s="15"/>
      <c r="JQ117" s="15"/>
      <c r="JR117" s="15"/>
      <c r="JS117" s="15"/>
      <c r="JT117" s="15"/>
    </row>
    <row r="118" spans="1:280" s="25" customFormat="1" ht="22.5" customHeight="1" x14ac:dyDescent="0.35">
      <c r="A118" s="29">
        <v>116</v>
      </c>
      <c r="B118" s="15" t="s">
        <v>1104</v>
      </c>
      <c r="C118" s="20" t="s">
        <v>1103</v>
      </c>
      <c r="D118" s="15" t="s">
        <v>368</v>
      </c>
      <c r="E118" s="30" t="s">
        <v>1084</v>
      </c>
      <c r="F118" s="15">
        <v>49</v>
      </c>
      <c r="G118" s="15">
        <v>3</v>
      </c>
      <c r="H118" s="15" t="s">
        <v>157</v>
      </c>
      <c r="I118" s="15" t="s">
        <v>158</v>
      </c>
      <c r="J118" s="132">
        <v>6000000</v>
      </c>
      <c r="K118" s="42">
        <v>3500000</v>
      </c>
      <c r="L118" s="15" t="s">
        <v>868</v>
      </c>
      <c r="M118" s="15" t="s">
        <v>147</v>
      </c>
      <c r="N118" s="15">
        <v>700</v>
      </c>
      <c r="O118" s="15" t="s">
        <v>212</v>
      </c>
      <c r="P118" s="15">
        <v>19</v>
      </c>
      <c r="Q118" s="15"/>
      <c r="R118" s="15">
        <v>3</v>
      </c>
      <c r="S118" s="15">
        <v>3</v>
      </c>
      <c r="T118" s="15">
        <v>3</v>
      </c>
      <c r="U118" s="15">
        <v>3</v>
      </c>
      <c r="V118" s="15">
        <v>3</v>
      </c>
      <c r="W118" s="15">
        <v>3</v>
      </c>
      <c r="X118" s="15">
        <v>3</v>
      </c>
      <c r="Y118" s="15">
        <v>3</v>
      </c>
      <c r="Z118" s="15">
        <v>3</v>
      </c>
      <c r="AA118" s="15">
        <v>3</v>
      </c>
      <c r="AB118" s="17">
        <f t="shared" si="92"/>
        <v>30</v>
      </c>
      <c r="AC118" s="154">
        <f t="shared" si="53"/>
        <v>3</v>
      </c>
      <c r="AD118" s="15">
        <v>3</v>
      </c>
      <c r="AE118" s="15">
        <v>3</v>
      </c>
      <c r="AF118" s="15">
        <v>3</v>
      </c>
      <c r="AG118" s="15">
        <v>3</v>
      </c>
      <c r="AH118" s="15">
        <v>3</v>
      </c>
      <c r="AI118" s="15">
        <v>3</v>
      </c>
      <c r="AJ118" s="15">
        <v>3</v>
      </c>
      <c r="AK118" s="15">
        <v>3</v>
      </c>
      <c r="AL118" s="15">
        <v>3</v>
      </c>
      <c r="AM118" s="15">
        <f t="shared" si="54"/>
        <v>27</v>
      </c>
      <c r="AN118" s="170">
        <f t="shared" si="55"/>
        <v>3</v>
      </c>
      <c r="AO118" s="15">
        <v>3</v>
      </c>
      <c r="AP118" s="15">
        <v>3</v>
      </c>
      <c r="AQ118" s="15">
        <v>3</v>
      </c>
      <c r="AR118" s="15">
        <v>3</v>
      </c>
      <c r="AS118" s="15">
        <v>3</v>
      </c>
      <c r="AT118" s="15">
        <v>3</v>
      </c>
      <c r="AU118" s="15">
        <v>3</v>
      </c>
      <c r="AV118" s="15">
        <v>3</v>
      </c>
      <c r="AW118" s="15">
        <v>3</v>
      </c>
      <c r="AX118" s="15">
        <v>3</v>
      </c>
      <c r="AY118" s="17">
        <f t="shared" si="115"/>
        <v>30</v>
      </c>
      <c r="AZ118" s="144">
        <f t="shared" si="56"/>
        <v>3</v>
      </c>
      <c r="BA118" s="15">
        <v>3</v>
      </c>
      <c r="BB118" s="15">
        <v>3</v>
      </c>
      <c r="BC118" s="15">
        <v>3</v>
      </c>
      <c r="BD118" s="15">
        <v>3</v>
      </c>
      <c r="BE118" s="15">
        <v>3</v>
      </c>
      <c r="BF118" s="15">
        <v>3</v>
      </c>
      <c r="BG118" s="15">
        <v>3</v>
      </c>
      <c r="BH118" s="15">
        <v>3</v>
      </c>
      <c r="BI118" s="30">
        <v>3</v>
      </c>
      <c r="BJ118" s="17">
        <f t="shared" si="57"/>
        <v>27</v>
      </c>
      <c r="BK118" s="144">
        <f t="shared" si="58"/>
        <v>3</v>
      </c>
      <c r="BL118" s="15">
        <v>3</v>
      </c>
      <c r="BM118" s="15">
        <v>3</v>
      </c>
      <c r="BN118" s="15">
        <v>3</v>
      </c>
      <c r="BO118" s="17">
        <f t="shared" si="59"/>
        <v>9</v>
      </c>
      <c r="BP118" s="153">
        <f t="shared" ref="BP118:BP134" si="117">BO118/3</f>
        <v>3</v>
      </c>
      <c r="BQ118" s="15">
        <v>3</v>
      </c>
      <c r="BR118" s="15">
        <v>3</v>
      </c>
      <c r="BS118" s="15">
        <v>3</v>
      </c>
      <c r="BT118" s="116">
        <f t="shared" si="49"/>
        <v>9</v>
      </c>
      <c r="BU118" s="144">
        <f t="shared" si="61"/>
        <v>3</v>
      </c>
      <c r="BV118" s="15">
        <v>3</v>
      </c>
      <c r="BW118" s="15">
        <v>3</v>
      </c>
      <c r="BX118" s="17">
        <f t="shared" si="50"/>
        <v>6</v>
      </c>
      <c r="BY118" s="169">
        <f>BX118/2</f>
        <v>3</v>
      </c>
      <c r="BZ118" s="15">
        <v>3</v>
      </c>
      <c r="CA118" s="15">
        <v>3</v>
      </c>
      <c r="CB118" s="17">
        <f t="shared" si="62"/>
        <v>6</v>
      </c>
      <c r="CC118" s="144">
        <f t="shared" si="109"/>
        <v>3</v>
      </c>
      <c r="CD118" s="15">
        <v>3</v>
      </c>
      <c r="CE118" s="15">
        <v>3</v>
      </c>
      <c r="CF118" s="17">
        <f t="shared" si="116"/>
        <v>6</v>
      </c>
      <c r="CG118" s="144">
        <f t="shared" ref="CG118:CG149" si="118">CF118/2</f>
        <v>3</v>
      </c>
      <c r="CH118" s="15">
        <v>3</v>
      </c>
      <c r="CI118" s="15">
        <v>3</v>
      </c>
      <c r="CJ118" s="17">
        <f t="shared" si="65"/>
        <v>6</v>
      </c>
      <c r="CK118" s="144">
        <f t="shared" si="100"/>
        <v>3</v>
      </c>
      <c r="CL118" s="15">
        <v>3</v>
      </c>
      <c r="CM118" s="15">
        <v>3</v>
      </c>
      <c r="CN118" s="17">
        <f t="shared" si="67"/>
        <v>6</v>
      </c>
      <c r="CO118" s="153">
        <f t="shared" si="88"/>
        <v>3</v>
      </c>
      <c r="CP118" s="15">
        <v>3</v>
      </c>
      <c r="CQ118" s="15">
        <v>3</v>
      </c>
      <c r="CR118" s="15">
        <v>3</v>
      </c>
      <c r="CS118" s="17">
        <f t="shared" si="68"/>
        <v>9</v>
      </c>
      <c r="CT118" s="144">
        <f t="shared" si="112"/>
        <v>3</v>
      </c>
      <c r="CU118" s="15">
        <v>3</v>
      </c>
      <c r="CV118" s="15">
        <v>3</v>
      </c>
      <c r="CW118" s="15">
        <v>3</v>
      </c>
      <c r="CX118" s="15">
        <v>2</v>
      </c>
      <c r="CY118" s="15">
        <v>3</v>
      </c>
      <c r="CZ118" s="15">
        <v>3</v>
      </c>
      <c r="DA118" s="15">
        <v>3</v>
      </c>
      <c r="DB118" s="15">
        <v>3</v>
      </c>
      <c r="DC118" s="17">
        <f t="shared" si="96"/>
        <v>23</v>
      </c>
      <c r="DD118" s="144">
        <f t="shared" si="51"/>
        <v>2.875</v>
      </c>
      <c r="DE118" s="15">
        <v>3</v>
      </c>
      <c r="DF118" s="15">
        <v>3</v>
      </c>
      <c r="DG118" s="15">
        <v>3</v>
      </c>
      <c r="DH118" s="15">
        <v>3</v>
      </c>
      <c r="DI118" s="15">
        <v>3</v>
      </c>
      <c r="DJ118" s="15">
        <v>3</v>
      </c>
      <c r="DK118" s="15">
        <v>3</v>
      </c>
      <c r="DL118" s="15">
        <v>3</v>
      </c>
      <c r="DM118" s="17">
        <f t="shared" si="71"/>
        <v>24</v>
      </c>
      <c r="DN118" s="144">
        <f t="shared" si="113"/>
        <v>3</v>
      </c>
      <c r="DO118" s="15">
        <v>3</v>
      </c>
      <c r="DP118" s="15">
        <v>3</v>
      </c>
      <c r="DQ118" s="15">
        <v>3</v>
      </c>
      <c r="DR118" s="15">
        <v>3</v>
      </c>
      <c r="DS118" s="15">
        <v>3</v>
      </c>
      <c r="DT118" s="15">
        <v>3</v>
      </c>
      <c r="DU118" s="17">
        <f t="shared" si="110"/>
        <v>18</v>
      </c>
      <c r="DV118" s="144">
        <f t="shared" si="74"/>
        <v>3</v>
      </c>
      <c r="DW118" s="15">
        <v>3</v>
      </c>
      <c r="DX118" s="15">
        <v>3</v>
      </c>
      <c r="DY118" s="15">
        <v>3</v>
      </c>
      <c r="DZ118" s="15">
        <v>4</v>
      </c>
      <c r="EA118" s="15">
        <v>4</v>
      </c>
      <c r="EB118" s="15">
        <v>3</v>
      </c>
      <c r="EC118" s="17">
        <f t="shared" si="105"/>
        <v>20</v>
      </c>
      <c r="ED118" s="144">
        <f t="shared" si="89"/>
        <v>3.3333333333333335</v>
      </c>
      <c r="EE118" s="15">
        <v>3</v>
      </c>
      <c r="EF118" s="15">
        <v>3</v>
      </c>
      <c r="EG118" s="15">
        <v>3</v>
      </c>
      <c r="EH118" s="15">
        <v>3</v>
      </c>
      <c r="EI118" s="15">
        <v>3</v>
      </c>
      <c r="EJ118" s="15">
        <v>3</v>
      </c>
      <c r="EK118" s="15">
        <f t="shared" si="90"/>
        <v>18</v>
      </c>
      <c r="EL118" s="148">
        <f t="shared" si="111"/>
        <v>3</v>
      </c>
      <c r="EM118" s="15">
        <v>3</v>
      </c>
      <c r="EN118" s="15">
        <v>3</v>
      </c>
      <c r="EO118" s="15">
        <v>3</v>
      </c>
      <c r="EP118" s="15">
        <v>3</v>
      </c>
      <c r="EQ118" s="15">
        <v>3</v>
      </c>
      <c r="ER118" s="17">
        <f t="shared" si="77"/>
        <v>15</v>
      </c>
      <c r="ES118" s="144">
        <f t="shared" si="114"/>
        <v>3</v>
      </c>
      <c r="ET118" s="15">
        <v>3</v>
      </c>
      <c r="EU118" s="15">
        <v>3</v>
      </c>
      <c r="EV118" s="15">
        <v>3</v>
      </c>
      <c r="EW118" s="15">
        <v>3</v>
      </c>
      <c r="EX118" s="15">
        <v>3</v>
      </c>
      <c r="EY118" s="17">
        <f t="shared" si="79"/>
        <v>15</v>
      </c>
      <c r="EZ118" s="144">
        <f t="shared" ref="EZ118:EZ133" si="119">EY118/5</f>
        <v>3</v>
      </c>
      <c r="FA118" s="15">
        <v>3</v>
      </c>
      <c r="FB118" s="15">
        <v>3</v>
      </c>
      <c r="FC118" s="15">
        <v>3</v>
      </c>
      <c r="FD118" s="15">
        <v>3</v>
      </c>
      <c r="FE118" s="15">
        <v>3</v>
      </c>
      <c r="FF118" s="15">
        <v>3</v>
      </c>
      <c r="FG118" s="17">
        <f t="shared" si="106"/>
        <v>18</v>
      </c>
      <c r="FH118" s="153">
        <f t="shared" si="108"/>
        <v>3</v>
      </c>
      <c r="FI118" s="15">
        <v>4</v>
      </c>
      <c r="FJ118" s="15">
        <v>4</v>
      </c>
      <c r="FK118" s="15">
        <v>2</v>
      </c>
      <c r="FL118" s="15">
        <v>2</v>
      </c>
      <c r="FM118" s="15">
        <v>3</v>
      </c>
      <c r="FN118" s="17">
        <f t="shared" si="83"/>
        <v>15</v>
      </c>
      <c r="FO118" s="144">
        <f t="shared" si="84"/>
        <v>3</v>
      </c>
      <c r="FP118" s="15">
        <v>3</v>
      </c>
      <c r="FQ118" s="15">
        <v>3</v>
      </c>
      <c r="FR118" s="15">
        <v>3</v>
      </c>
      <c r="FS118" s="15">
        <v>3</v>
      </c>
      <c r="FT118" s="15">
        <v>3</v>
      </c>
      <c r="FU118" s="15">
        <v>3</v>
      </c>
      <c r="FV118" s="17">
        <f t="shared" si="104"/>
        <v>18</v>
      </c>
      <c r="FW118" s="144">
        <f t="shared" si="91"/>
        <v>3</v>
      </c>
      <c r="FX118" s="15">
        <v>3</v>
      </c>
      <c r="FY118" s="15">
        <v>3</v>
      </c>
      <c r="FZ118" s="15">
        <v>3</v>
      </c>
      <c r="GA118" s="15">
        <v>3</v>
      </c>
      <c r="GB118" s="15">
        <v>3</v>
      </c>
      <c r="GC118" s="15">
        <v>3</v>
      </c>
      <c r="GD118" s="17">
        <f>SUM(FX118:GC118)</f>
        <v>18</v>
      </c>
      <c r="GE118" s="144">
        <f t="shared" si="87"/>
        <v>3</v>
      </c>
      <c r="GF118" s="15" t="s">
        <v>1045</v>
      </c>
      <c r="GG118" s="15" t="s">
        <v>1051</v>
      </c>
      <c r="GH118" s="15" t="s">
        <v>1038</v>
      </c>
      <c r="GI118" s="15" t="s">
        <v>1099</v>
      </c>
      <c r="GJ118" s="15" t="s">
        <v>1048</v>
      </c>
      <c r="GK118" s="15" t="s">
        <v>988</v>
      </c>
      <c r="GL118" s="15" t="s">
        <v>1033</v>
      </c>
      <c r="GM118" s="15" t="s">
        <v>411</v>
      </c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5"/>
      <c r="JE118" s="15"/>
      <c r="JF118" s="15"/>
      <c r="JG118" s="15"/>
      <c r="JH118" s="15"/>
      <c r="JI118" s="15"/>
      <c r="JJ118" s="15"/>
      <c r="JK118" s="15"/>
      <c r="JL118" s="15"/>
      <c r="JM118" s="15"/>
      <c r="JN118" s="15"/>
      <c r="JO118" s="15"/>
      <c r="JP118" s="15"/>
      <c r="JQ118" s="15"/>
      <c r="JR118" s="15"/>
      <c r="JS118" s="15"/>
      <c r="JT118" s="15"/>
    </row>
    <row r="119" spans="1:280" s="25" customFormat="1" ht="22.5" customHeight="1" x14ac:dyDescent="0.35">
      <c r="A119" s="29">
        <v>117</v>
      </c>
      <c r="B119" s="15" t="s">
        <v>1105</v>
      </c>
      <c r="C119" s="20" t="s">
        <v>542</v>
      </c>
      <c r="D119" s="15" t="s">
        <v>353</v>
      </c>
      <c r="E119" s="30" t="s">
        <v>1084</v>
      </c>
      <c r="F119" s="15">
        <v>46</v>
      </c>
      <c r="G119" s="15">
        <v>5</v>
      </c>
      <c r="H119" s="15" t="s">
        <v>157</v>
      </c>
      <c r="I119" s="15" t="s">
        <v>158</v>
      </c>
      <c r="J119" s="132">
        <v>5000000</v>
      </c>
      <c r="K119" s="42">
        <v>3000000</v>
      </c>
      <c r="L119" s="15" t="s">
        <v>1095</v>
      </c>
      <c r="M119" s="15" t="s">
        <v>147</v>
      </c>
      <c r="N119" s="15">
        <v>500</v>
      </c>
      <c r="O119" s="15" t="s">
        <v>212</v>
      </c>
      <c r="P119" s="15">
        <v>16</v>
      </c>
      <c r="Q119" s="15"/>
      <c r="R119" s="15">
        <v>3</v>
      </c>
      <c r="S119" s="15">
        <v>3</v>
      </c>
      <c r="T119" s="15">
        <v>3</v>
      </c>
      <c r="U119" s="15">
        <v>3</v>
      </c>
      <c r="V119" s="15">
        <v>3</v>
      </c>
      <c r="W119" s="15">
        <v>3</v>
      </c>
      <c r="X119" s="15">
        <v>3</v>
      </c>
      <c r="Y119" s="15">
        <v>3</v>
      </c>
      <c r="Z119" s="15">
        <v>3</v>
      </c>
      <c r="AA119" s="15">
        <v>3</v>
      </c>
      <c r="AB119" s="17">
        <f t="shared" si="92"/>
        <v>30</v>
      </c>
      <c r="AC119" s="154">
        <f t="shared" si="53"/>
        <v>3</v>
      </c>
      <c r="AD119" s="15">
        <v>3</v>
      </c>
      <c r="AE119" s="15">
        <v>3</v>
      </c>
      <c r="AF119" s="15">
        <v>3</v>
      </c>
      <c r="AG119" s="15">
        <v>3</v>
      </c>
      <c r="AH119" s="15">
        <v>3</v>
      </c>
      <c r="AI119" s="15">
        <v>3</v>
      </c>
      <c r="AJ119" s="15">
        <v>3</v>
      </c>
      <c r="AK119" s="15">
        <v>3</v>
      </c>
      <c r="AL119" s="15">
        <v>3</v>
      </c>
      <c r="AM119" s="15">
        <f t="shared" si="54"/>
        <v>27</v>
      </c>
      <c r="AN119" s="170">
        <f t="shared" si="55"/>
        <v>3</v>
      </c>
      <c r="AO119" s="15">
        <v>3</v>
      </c>
      <c r="AP119" s="15">
        <v>3</v>
      </c>
      <c r="AQ119" s="15">
        <v>3</v>
      </c>
      <c r="AR119" s="15">
        <v>3</v>
      </c>
      <c r="AS119" s="15">
        <v>2</v>
      </c>
      <c r="AT119" s="15">
        <v>3</v>
      </c>
      <c r="AU119" s="15">
        <v>3</v>
      </c>
      <c r="AV119" s="15">
        <v>3</v>
      </c>
      <c r="AW119" s="15">
        <v>3</v>
      </c>
      <c r="AX119" s="15">
        <v>3</v>
      </c>
      <c r="AY119" s="17">
        <f t="shared" si="115"/>
        <v>29</v>
      </c>
      <c r="AZ119" s="144">
        <f t="shared" si="56"/>
        <v>2.9</v>
      </c>
      <c r="BA119" s="15">
        <v>3</v>
      </c>
      <c r="BB119" s="15">
        <v>3</v>
      </c>
      <c r="BC119" s="15">
        <v>3</v>
      </c>
      <c r="BD119" s="15">
        <v>3</v>
      </c>
      <c r="BE119" s="15">
        <v>3</v>
      </c>
      <c r="BF119" s="15">
        <v>3</v>
      </c>
      <c r="BG119" s="15">
        <v>3</v>
      </c>
      <c r="BH119" s="15">
        <v>3</v>
      </c>
      <c r="BI119" s="30">
        <v>3</v>
      </c>
      <c r="BJ119" s="17">
        <f t="shared" si="57"/>
        <v>27</v>
      </c>
      <c r="BK119" s="144">
        <f t="shared" si="58"/>
        <v>3</v>
      </c>
      <c r="BL119" s="15">
        <v>2</v>
      </c>
      <c r="BM119" s="15">
        <v>2</v>
      </c>
      <c r="BN119" s="15">
        <v>2</v>
      </c>
      <c r="BO119" s="17">
        <f t="shared" si="59"/>
        <v>6</v>
      </c>
      <c r="BP119" s="153">
        <f t="shared" si="117"/>
        <v>2</v>
      </c>
      <c r="BQ119" s="15">
        <v>3</v>
      </c>
      <c r="BR119" s="15">
        <v>3</v>
      </c>
      <c r="BS119" s="15">
        <v>3</v>
      </c>
      <c r="BT119" s="116">
        <f t="shared" si="49"/>
        <v>9</v>
      </c>
      <c r="BU119" s="144">
        <f t="shared" si="61"/>
        <v>3</v>
      </c>
      <c r="BV119" s="15">
        <v>3</v>
      </c>
      <c r="BW119" s="15"/>
      <c r="BX119" s="17">
        <f t="shared" si="50"/>
        <v>3</v>
      </c>
      <c r="BY119" s="169">
        <f t="shared" si="103"/>
        <v>1.5</v>
      </c>
      <c r="BZ119" s="15">
        <v>3</v>
      </c>
      <c r="CA119" s="15">
        <v>2</v>
      </c>
      <c r="CB119" s="17">
        <f t="shared" si="62"/>
        <v>5</v>
      </c>
      <c r="CC119" s="144">
        <f t="shared" si="109"/>
        <v>2.5</v>
      </c>
      <c r="CD119" s="15">
        <v>3</v>
      </c>
      <c r="CE119" s="15">
        <v>3</v>
      </c>
      <c r="CF119" s="17">
        <f t="shared" si="116"/>
        <v>6</v>
      </c>
      <c r="CG119" s="144">
        <f t="shared" si="118"/>
        <v>3</v>
      </c>
      <c r="CH119" s="15">
        <v>3</v>
      </c>
      <c r="CI119" s="15">
        <v>3</v>
      </c>
      <c r="CJ119" s="17">
        <f t="shared" si="65"/>
        <v>6</v>
      </c>
      <c r="CK119" s="144">
        <f>CJ119/2</f>
        <v>3</v>
      </c>
      <c r="CL119" s="15">
        <v>3</v>
      </c>
      <c r="CM119" s="15">
        <v>3</v>
      </c>
      <c r="CN119" s="17">
        <f t="shared" si="67"/>
        <v>6</v>
      </c>
      <c r="CO119" s="153">
        <f t="shared" si="88"/>
        <v>3</v>
      </c>
      <c r="CP119" s="15">
        <v>3</v>
      </c>
      <c r="CQ119" s="15">
        <v>3</v>
      </c>
      <c r="CR119" s="15">
        <v>2</v>
      </c>
      <c r="CS119" s="17">
        <f t="shared" si="68"/>
        <v>8</v>
      </c>
      <c r="CT119" s="144">
        <f t="shared" si="112"/>
        <v>2.6666666666666665</v>
      </c>
      <c r="CU119" s="15">
        <v>3</v>
      </c>
      <c r="CV119" s="15">
        <v>3</v>
      </c>
      <c r="CW119" s="15">
        <v>2</v>
      </c>
      <c r="CX119" s="15">
        <v>3</v>
      </c>
      <c r="CY119" s="15">
        <v>2</v>
      </c>
      <c r="CZ119" s="15">
        <v>3</v>
      </c>
      <c r="DA119" s="15">
        <v>2</v>
      </c>
      <c r="DB119" s="15">
        <v>3</v>
      </c>
      <c r="DC119" s="17">
        <f t="shared" si="96"/>
        <v>21</v>
      </c>
      <c r="DD119" s="144">
        <f t="shared" si="51"/>
        <v>2.625</v>
      </c>
      <c r="DE119" s="15">
        <v>2</v>
      </c>
      <c r="DF119" s="15">
        <v>2</v>
      </c>
      <c r="DG119" s="15">
        <v>2</v>
      </c>
      <c r="DH119" s="15">
        <v>3</v>
      </c>
      <c r="DI119" s="15">
        <v>2</v>
      </c>
      <c r="DJ119" s="15">
        <v>3</v>
      </c>
      <c r="DK119" s="15">
        <v>2</v>
      </c>
      <c r="DL119" s="15">
        <v>3</v>
      </c>
      <c r="DM119" s="17">
        <f t="shared" si="71"/>
        <v>19</v>
      </c>
      <c r="DN119" s="144">
        <f t="shared" si="113"/>
        <v>2.375</v>
      </c>
      <c r="DO119" s="15">
        <v>2</v>
      </c>
      <c r="DP119" s="15">
        <v>3</v>
      </c>
      <c r="DQ119" s="15">
        <v>2</v>
      </c>
      <c r="DR119" s="15">
        <v>3</v>
      </c>
      <c r="DS119" s="15">
        <v>3</v>
      </c>
      <c r="DT119" s="15">
        <v>3</v>
      </c>
      <c r="DU119" s="17">
        <f t="shared" si="110"/>
        <v>16</v>
      </c>
      <c r="DV119" s="144">
        <f t="shared" si="74"/>
        <v>2.6666666666666665</v>
      </c>
      <c r="DW119" s="15">
        <v>2</v>
      </c>
      <c r="DX119" s="15">
        <v>2</v>
      </c>
      <c r="DY119" s="15">
        <v>2</v>
      </c>
      <c r="DZ119" s="15">
        <v>3</v>
      </c>
      <c r="EA119" s="15">
        <v>3</v>
      </c>
      <c r="EB119" s="15">
        <v>3</v>
      </c>
      <c r="EC119" s="17">
        <f t="shared" si="105"/>
        <v>15</v>
      </c>
      <c r="ED119" s="144">
        <f t="shared" si="89"/>
        <v>2.5</v>
      </c>
      <c r="EE119" s="15">
        <v>3</v>
      </c>
      <c r="EF119" s="15">
        <v>3</v>
      </c>
      <c r="EG119" s="15">
        <v>3</v>
      </c>
      <c r="EH119" s="15">
        <v>3</v>
      </c>
      <c r="EI119" s="15">
        <v>2</v>
      </c>
      <c r="EJ119" s="15">
        <v>2</v>
      </c>
      <c r="EK119" s="15">
        <f t="shared" si="90"/>
        <v>16</v>
      </c>
      <c r="EL119" s="148">
        <f t="shared" si="111"/>
        <v>2.6666666666666665</v>
      </c>
      <c r="EM119" s="15">
        <v>2</v>
      </c>
      <c r="EN119" s="15">
        <v>2</v>
      </c>
      <c r="EO119" s="15">
        <v>3</v>
      </c>
      <c r="EP119" s="15">
        <v>3</v>
      </c>
      <c r="EQ119" s="15">
        <v>3</v>
      </c>
      <c r="ER119" s="17">
        <f t="shared" si="77"/>
        <v>13</v>
      </c>
      <c r="ES119" s="144">
        <f t="shared" si="114"/>
        <v>2.6</v>
      </c>
      <c r="ET119" s="15">
        <v>2</v>
      </c>
      <c r="EU119" s="15">
        <v>2</v>
      </c>
      <c r="EV119" s="15">
        <v>2</v>
      </c>
      <c r="EW119" s="15">
        <v>2</v>
      </c>
      <c r="EX119" s="15">
        <v>2</v>
      </c>
      <c r="EY119" s="17">
        <f t="shared" si="79"/>
        <v>10</v>
      </c>
      <c r="EZ119" s="144">
        <f t="shared" si="119"/>
        <v>2</v>
      </c>
      <c r="FA119" s="15">
        <v>3</v>
      </c>
      <c r="FB119" s="15">
        <v>3</v>
      </c>
      <c r="FC119" s="15">
        <v>3</v>
      </c>
      <c r="FD119" s="15">
        <v>3</v>
      </c>
      <c r="FE119" s="15">
        <v>3</v>
      </c>
      <c r="FF119" s="15">
        <v>3</v>
      </c>
      <c r="FG119" s="17">
        <f t="shared" si="106"/>
        <v>18</v>
      </c>
      <c r="FH119" s="153">
        <f t="shared" si="108"/>
        <v>3</v>
      </c>
      <c r="FI119" s="15">
        <v>2</v>
      </c>
      <c r="FJ119" s="15">
        <v>3</v>
      </c>
      <c r="FK119" s="15">
        <v>2</v>
      </c>
      <c r="FL119" s="15">
        <v>3</v>
      </c>
      <c r="FM119" s="15">
        <v>2</v>
      </c>
      <c r="FN119" s="17">
        <f t="shared" si="83"/>
        <v>12</v>
      </c>
      <c r="FO119" s="144">
        <f t="shared" si="84"/>
        <v>2.4</v>
      </c>
      <c r="FP119" s="15">
        <v>2</v>
      </c>
      <c r="FQ119" s="15">
        <v>2</v>
      </c>
      <c r="FR119" s="15">
        <v>3</v>
      </c>
      <c r="FS119" s="15">
        <v>3</v>
      </c>
      <c r="FT119" s="15">
        <v>3</v>
      </c>
      <c r="FU119" s="15">
        <v>3</v>
      </c>
      <c r="FV119" s="17">
        <f t="shared" si="104"/>
        <v>16</v>
      </c>
      <c r="FW119" s="144">
        <f t="shared" si="91"/>
        <v>2.6666666666666665</v>
      </c>
      <c r="FX119" s="15">
        <v>2</v>
      </c>
      <c r="FY119" s="15">
        <v>2</v>
      </c>
      <c r="FZ119" s="15">
        <v>2</v>
      </c>
      <c r="GA119" s="15">
        <v>3</v>
      </c>
      <c r="GB119" s="15">
        <v>3</v>
      </c>
      <c r="GC119" s="15">
        <v>2</v>
      </c>
      <c r="GD119" s="17">
        <f t="shared" ref="GD119:GD131" si="120">SUM(FX119:GC119)</f>
        <v>14</v>
      </c>
      <c r="GE119" s="144">
        <f t="shared" si="87"/>
        <v>2.3333333333333335</v>
      </c>
      <c r="GF119" s="15" t="s">
        <v>1106</v>
      </c>
      <c r="GG119" s="15" t="s">
        <v>793</v>
      </c>
      <c r="GH119" s="15" t="s">
        <v>1107</v>
      </c>
      <c r="GI119" s="15" t="s">
        <v>1108</v>
      </c>
      <c r="GJ119" s="15" t="s">
        <v>1109</v>
      </c>
      <c r="GK119" s="15" t="s">
        <v>1110</v>
      </c>
      <c r="GL119" s="15" t="s">
        <v>1111</v>
      </c>
      <c r="GM119" s="15" t="s">
        <v>1112</v>
      </c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  <c r="IV119" s="15"/>
      <c r="IW119" s="15"/>
      <c r="IX119" s="15"/>
      <c r="IY119" s="15"/>
      <c r="IZ119" s="15"/>
      <c r="JA119" s="15"/>
      <c r="JB119" s="15"/>
      <c r="JC119" s="15"/>
      <c r="JD119" s="15"/>
      <c r="JE119" s="15"/>
      <c r="JF119" s="15"/>
      <c r="JG119" s="15"/>
      <c r="JH119" s="15"/>
      <c r="JI119" s="15"/>
      <c r="JJ119" s="15"/>
      <c r="JK119" s="15"/>
      <c r="JL119" s="15"/>
      <c r="JM119" s="15"/>
      <c r="JN119" s="15"/>
      <c r="JO119" s="15"/>
      <c r="JP119" s="15"/>
      <c r="JQ119" s="15"/>
      <c r="JR119" s="15"/>
      <c r="JS119" s="15"/>
      <c r="JT119" s="15"/>
    </row>
    <row r="120" spans="1:280" s="25" customFormat="1" ht="22.5" customHeight="1" x14ac:dyDescent="0.35">
      <c r="A120" s="29">
        <v>118</v>
      </c>
      <c r="B120" s="15" t="s">
        <v>1113</v>
      </c>
      <c r="C120" s="20" t="s">
        <v>542</v>
      </c>
      <c r="D120" s="15" t="s">
        <v>353</v>
      </c>
      <c r="E120" s="30" t="s">
        <v>1084</v>
      </c>
      <c r="F120" s="15">
        <v>58</v>
      </c>
      <c r="G120" s="15">
        <v>3</v>
      </c>
      <c r="H120" s="15" t="s">
        <v>215</v>
      </c>
      <c r="I120" s="15" t="s">
        <v>210</v>
      </c>
      <c r="J120" s="132">
        <v>4000000</v>
      </c>
      <c r="K120" s="42">
        <v>2500000</v>
      </c>
      <c r="L120" s="15" t="s">
        <v>173</v>
      </c>
      <c r="M120" s="15" t="s">
        <v>147</v>
      </c>
      <c r="N120" s="15">
        <v>250</v>
      </c>
      <c r="O120" s="15" t="s">
        <v>241</v>
      </c>
      <c r="P120" s="15">
        <v>28</v>
      </c>
      <c r="Q120" s="15"/>
      <c r="R120" s="15">
        <v>3</v>
      </c>
      <c r="S120" s="15">
        <v>3</v>
      </c>
      <c r="T120" s="15">
        <v>3</v>
      </c>
      <c r="U120" s="15">
        <v>3</v>
      </c>
      <c r="V120" s="15">
        <v>3</v>
      </c>
      <c r="W120" s="15">
        <v>3</v>
      </c>
      <c r="X120" s="15">
        <v>3</v>
      </c>
      <c r="Y120" s="15">
        <v>3</v>
      </c>
      <c r="Z120" s="15">
        <v>3</v>
      </c>
      <c r="AA120" s="15">
        <v>3</v>
      </c>
      <c r="AB120" s="17">
        <f t="shared" si="92"/>
        <v>30</v>
      </c>
      <c r="AC120" s="154">
        <f t="shared" si="53"/>
        <v>3</v>
      </c>
      <c r="AD120" s="15">
        <v>3</v>
      </c>
      <c r="AE120" s="15">
        <v>3</v>
      </c>
      <c r="AF120" s="15">
        <v>3</v>
      </c>
      <c r="AG120" s="15">
        <v>3</v>
      </c>
      <c r="AH120" s="15">
        <v>3</v>
      </c>
      <c r="AI120" s="15">
        <v>3</v>
      </c>
      <c r="AJ120" s="15">
        <v>3</v>
      </c>
      <c r="AK120" s="15">
        <v>3</v>
      </c>
      <c r="AL120" s="15">
        <v>3</v>
      </c>
      <c r="AM120" s="15">
        <f t="shared" si="54"/>
        <v>27</v>
      </c>
      <c r="AN120" s="170">
        <f t="shared" si="55"/>
        <v>3</v>
      </c>
      <c r="AO120" s="15">
        <v>3</v>
      </c>
      <c r="AP120" s="15">
        <v>3</v>
      </c>
      <c r="AQ120" s="15">
        <v>3</v>
      </c>
      <c r="AR120" s="15">
        <v>3</v>
      </c>
      <c r="AS120" s="15">
        <v>3</v>
      </c>
      <c r="AT120" s="15">
        <v>3</v>
      </c>
      <c r="AU120" s="15">
        <v>3</v>
      </c>
      <c r="AV120" s="15">
        <v>3</v>
      </c>
      <c r="AW120" s="15">
        <v>3</v>
      </c>
      <c r="AX120" s="15">
        <v>3</v>
      </c>
      <c r="AY120" s="17">
        <f t="shared" si="115"/>
        <v>30</v>
      </c>
      <c r="AZ120" s="144">
        <f t="shared" si="56"/>
        <v>3</v>
      </c>
      <c r="BA120" s="15">
        <v>3</v>
      </c>
      <c r="BB120" s="15">
        <v>3</v>
      </c>
      <c r="BC120" s="15">
        <v>3</v>
      </c>
      <c r="BD120" s="15">
        <v>3</v>
      </c>
      <c r="BE120" s="15">
        <v>3</v>
      </c>
      <c r="BF120" s="15">
        <v>3</v>
      </c>
      <c r="BG120" s="15">
        <v>3</v>
      </c>
      <c r="BH120" s="15">
        <v>3</v>
      </c>
      <c r="BI120" s="30">
        <v>3</v>
      </c>
      <c r="BJ120" s="17">
        <f t="shared" si="57"/>
        <v>27</v>
      </c>
      <c r="BK120" s="144">
        <f t="shared" si="58"/>
        <v>3</v>
      </c>
      <c r="BL120" s="15">
        <v>3</v>
      </c>
      <c r="BM120" s="15">
        <v>3</v>
      </c>
      <c r="BN120" s="15">
        <v>2</v>
      </c>
      <c r="BO120" s="17">
        <f t="shared" si="59"/>
        <v>8</v>
      </c>
      <c r="BP120" s="153">
        <f t="shared" si="117"/>
        <v>2.6666666666666665</v>
      </c>
      <c r="BQ120" s="15">
        <v>3</v>
      </c>
      <c r="BR120" s="15">
        <v>2</v>
      </c>
      <c r="BS120" s="15">
        <v>3</v>
      </c>
      <c r="BT120" s="116">
        <f t="shared" si="49"/>
        <v>8</v>
      </c>
      <c r="BU120" s="144">
        <f t="shared" si="61"/>
        <v>2.6666666666666665</v>
      </c>
      <c r="BV120" s="15">
        <v>4</v>
      </c>
      <c r="BW120" s="15">
        <v>2</v>
      </c>
      <c r="BX120" s="17">
        <f t="shared" si="50"/>
        <v>6</v>
      </c>
      <c r="BY120" s="169">
        <f>BX120/2</f>
        <v>3</v>
      </c>
      <c r="BZ120" s="15">
        <v>3</v>
      </c>
      <c r="CA120" s="15">
        <v>2</v>
      </c>
      <c r="CB120" s="17">
        <f t="shared" si="62"/>
        <v>5</v>
      </c>
      <c r="CC120" s="144">
        <f t="shared" si="109"/>
        <v>2.5</v>
      </c>
      <c r="CD120" s="15">
        <v>4</v>
      </c>
      <c r="CE120" s="15">
        <v>3</v>
      </c>
      <c r="CF120" s="17">
        <f t="shared" si="116"/>
        <v>7</v>
      </c>
      <c r="CG120" s="144">
        <f t="shared" si="118"/>
        <v>3.5</v>
      </c>
      <c r="CH120" s="15">
        <v>2</v>
      </c>
      <c r="CI120" s="15">
        <v>3</v>
      </c>
      <c r="CJ120" s="17">
        <f t="shared" si="65"/>
        <v>5</v>
      </c>
      <c r="CK120" s="144">
        <f t="shared" ref="CK120:CK130" si="121">CJ120/2</f>
        <v>2.5</v>
      </c>
      <c r="CL120" s="15">
        <v>2</v>
      </c>
      <c r="CM120" s="15">
        <v>4</v>
      </c>
      <c r="CN120" s="17">
        <f t="shared" si="67"/>
        <v>6</v>
      </c>
      <c r="CO120" s="153">
        <f t="shared" si="88"/>
        <v>3</v>
      </c>
      <c r="CP120" s="15">
        <v>2</v>
      </c>
      <c r="CQ120" s="15">
        <v>3</v>
      </c>
      <c r="CR120" s="15">
        <v>2</v>
      </c>
      <c r="CS120" s="17">
        <f t="shared" si="68"/>
        <v>7</v>
      </c>
      <c r="CT120" s="144">
        <f t="shared" si="112"/>
        <v>2.3333333333333335</v>
      </c>
      <c r="CU120" s="15">
        <v>2</v>
      </c>
      <c r="CV120" s="15">
        <v>3</v>
      </c>
      <c r="CW120" s="15">
        <v>2</v>
      </c>
      <c r="CX120" s="15">
        <v>3</v>
      </c>
      <c r="CY120" s="15">
        <v>3</v>
      </c>
      <c r="CZ120" s="15">
        <v>2</v>
      </c>
      <c r="DA120" s="15">
        <v>3</v>
      </c>
      <c r="DB120" s="15">
        <v>2</v>
      </c>
      <c r="DC120" s="17">
        <f t="shared" si="96"/>
        <v>20</v>
      </c>
      <c r="DD120" s="144">
        <f t="shared" si="51"/>
        <v>2.5</v>
      </c>
      <c r="DE120" s="15">
        <v>2</v>
      </c>
      <c r="DF120" s="15">
        <v>3</v>
      </c>
      <c r="DG120" s="15">
        <v>2</v>
      </c>
      <c r="DH120" s="15">
        <v>3</v>
      </c>
      <c r="DI120" s="15">
        <v>3</v>
      </c>
      <c r="DJ120" s="15">
        <v>3</v>
      </c>
      <c r="DK120" s="15">
        <v>3</v>
      </c>
      <c r="DL120" s="15">
        <v>2</v>
      </c>
      <c r="DM120" s="17">
        <f t="shared" si="71"/>
        <v>21</v>
      </c>
      <c r="DN120" s="144">
        <f t="shared" si="113"/>
        <v>2.625</v>
      </c>
      <c r="DO120" s="15">
        <v>3</v>
      </c>
      <c r="DP120" s="15">
        <v>3</v>
      </c>
      <c r="DQ120" s="15">
        <v>3</v>
      </c>
      <c r="DR120" s="15">
        <v>3</v>
      </c>
      <c r="DS120" s="15">
        <v>2</v>
      </c>
      <c r="DT120" s="15">
        <v>3</v>
      </c>
      <c r="DU120" s="17">
        <f t="shared" si="110"/>
        <v>17</v>
      </c>
      <c r="DV120" s="144">
        <f t="shared" si="74"/>
        <v>2.8333333333333335</v>
      </c>
      <c r="DW120" s="15">
        <v>3</v>
      </c>
      <c r="DX120" s="15">
        <v>3</v>
      </c>
      <c r="DY120" s="15">
        <v>3</v>
      </c>
      <c r="DZ120" s="15">
        <v>3</v>
      </c>
      <c r="EA120" s="15">
        <v>3</v>
      </c>
      <c r="EB120" s="15">
        <v>2</v>
      </c>
      <c r="EC120" s="17">
        <f t="shared" si="105"/>
        <v>17</v>
      </c>
      <c r="ED120" s="144">
        <f t="shared" si="89"/>
        <v>2.8333333333333335</v>
      </c>
      <c r="EE120" s="15">
        <v>3</v>
      </c>
      <c r="EF120" s="15">
        <v>2</v>
      </c>
      <c r="EG120" s="15">
        <v>3</v>
      </c>
      <c r="EH120" s="15">
        <v>2</v>
      </c>
      <c r="EI120" s="15">
        <v>3</v>
      </c>
      <c r="EJ120" s="15">
        <v>2</v>
      </c>
      <c r="EK120" s="15">
        <f t="shared" si="90"/>
        <v>15</v>
      </c>
      <c r="EL120" s="148">
        <f t="shared" si="111"/>
        <v>2.5</v>
      </c>
      <c r="EM120" s="15">
        <v>3</v>
      </c>
      <c r="EN120" s="15">
        <v>2</v>
      </c>
      <c r="EO120" s="15">
        <v>2</v>
      </c>
      <c r="EP120" s="15">
        <v>3</v>
      </c>
      <c r="EQ120" s="15">
        <v>3</v>
      </c>
      <c r="ER120" s="17">
        <f t="shared" si="77"/>
        <v>13</v>
      </c>
      <c r="ES120" s="144">
        <f t="shared" si="114"/>
        <v>2.6</v>
      </c>
      <c r="ET120" s="15">
        <v>3</v>
      </c>
      <c r="EU120" s="15">
        <v>2</v>
      </c>
      <c r="EV120" s="15">
        <v>2</v>
      </c>
      <c r="EW120" s="15">
        <v>2</v>
      </c>
      <c r="EX120" s="15">
        <v>2</v>
      </c>
      <c r="EY120" s="17">
        <f t="shared" si="79"/>
        <v>11</v>
      </c>
      <c r="EZ120" s="144">
        <f t="shared" si="119"/>
        <v>2.2000000000000002</v>
      </c>
      <c r="FA120" s="15">
        <v>3</v>
      </c>
      <c r="FB120" s="15">
        <v>3</v>
      </c>
      <c r="FC120" s="15">
        <v>3</v>
      </c>
      <c r="FD120" s="15">
        <v>2</v>
      </c>
      <c r="FE120" s="15">
        <v>2</v>
      </c>
      <c r="FF120" s="15">
        <v>3</v>
      </c>
      <c r="FG120" s="17">
        <f t="shared" si="106"/>
        <v>16</v>
      </c>
      <c r="FH120" s="153">
        <f t="shared" si="108"/>
        <v>2.6666666666666665</v>
      </c>
      <c r="FI120" s="15">
        <v>2</v>
      </c>
      <c r="FJ120" s="15">
        <v>3</v>
      </c>
      <c r="FK120" s="15">
        <v>2</v>
      </c>
      <c r="FL120" s="15">
        <v>3</v>
      </c>
      <c r="FM120" s="15">
        <v>2</v>
      </c>
      <c r="FN120" s="17">
        <f t="shared" si="83"/>
        <v>12</v>
      </c>
      <c r="FO120" s="144">
        <f t="shared" si="84"/>
        <v>2.4</v>
      </c>
      <c r="FP120" s="15">
        <v>3</v>
      </c>
      <c r="FQ120" s="15">
        <v>2</v>
      </c>
      <c r="FR120" s="15">
        <v>3</v>
      </c>
      <c r="FS120" s="15">
        <v>2</v>
      </c>
      <c r="FT120" s="15">
        <v>3</v>
      </c>
      <c r="FU120" s="15">
        <v>2</v>
      </c>
      <c r="FV120" s="17">
        <f t="shared" si="104"/>
        <v>15</v>
      </c>
      <c r="FW120" s="144">
        <f t="shared" si="91"/>
        <v>2.5</v>
      </c>
      <c r="FX120" s="15">
        <v>3</v>
      </c>
      <c r="FY120" s="15">
        <v>2</v>
      </c>
      <c r="FZ120" s="15">
        <v>3</v>
      </c>
      <c r="GA120" s="15">
        <v>2</v>
      </c>
      <c r="GB120" s="15">
        <v>3</v>
      </c>
      <c r="GC120" s="15">
        <v>2</v>
      </c>
      <c r="GD120" s="17">
        <f t="shared" si="120"/>
        <v>15</v>
      </c>
      <c r="GE120" s="144">
        <f t="shared" si="87"/>
        <v>2.5</v>
      </c>
      <c r="GF120" s="15" t="s">
        <v>1106</v>
      </c>
      <c r="GG120" s="15" t="s">
        <v>793</v>
      </c>
      <c r="GH120" s="15" t="s">
        <v>1107</v>
      </c>
      <c r="GI120" s="15" t="s">
        <v>1108</v>
      </c>
      <c r="GJ120" s="15" t="s">
        <v>1109</v>
      </c>
      <c r="GK120" s="15" t="s">
        <v>1110</v>
      </c>
      <c r="GL120" s="15" t="s">
        <v>1111</v>
      </c>
      <c r="GM120" s="15" t="s">
        <v>1112</v>
      </c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  <c r="IV120" s="15"/>
      <c r="IW120" s="15"/>
      <c r="IX120" s="15"/>
      <c r="IY120" s="15"/>
      <c r="IZ120" s="15"/>
      <c r="JA120" s="15"/>
      <c r="JB120" s="15"/>
      <c r="JC120" s="15"/>
      <c r="JD120" s="15"/>
      <c r="JE120" s="15"/>
      <c r="JF120" s="15"/>
      <c r="JG120" s="15"/>
      <c r="JH120" s="15"/>
      <c r="JI120" s="15"/>
      <c r="JJ120" s="15"/>
      <c r="JK120" s="15"/>
      <c r="JL120" s="15"/>
      <c r="JM120" s="15"/>
      <c r="JN120" s="15"/>
      <c r="JO120" s="15"/>
      <c r="JP120" s="15"/>
      <c r="JQ120" s="15"/>
      <c r="JR120" s="15"/>
      <c r="JS120" s="15"/>
      <c r="JT120" s="15"/>
    </row>
    <row r="121" spans="1:280" s="25" customFormat="1" ht="22.5" customHeight="1" x14ac:dyDescent="0.35">
      <c r="A121" s="29">
        <v>119</v>
      </c>
      <c r="B121" s="15" t="s">
        <v>1114</v>
      </c>
      <c r="C121" s="20" t="s">
        <v>542</v>
      </c>
      <c r="D121" s="15" t="s">
        <v>368</v>
      </c>
      <c r="E121" s="30" t="s">
        <v>1084</v>
      </c>
      <c r="F121" s="15">
        <v>63</v>
      </c>
      <c r="G121" s="15">
        <v>3</v>
      </c>
      <c r="H121" s="15" t="s">
        <v>215</v>
      </c>
      <c r="I121" s="15" t="s">
        <v>210</v>
      </c>
      <c r="J121" s="132">
        <v>2500000</v>
      </c>
      <c r="K121" s="42">
        <v>2000000</v>
      </c>
      <c r="L121" s="15" t="s">
        <v>703</v>
      </c>
      <c r="M121" s="15" t="s">
        <v>147</v>
      </c>
      <c r="N121" s="15">
        <v>40</v>
      </c>
      <c r="O121" s="15" t="s">
        <v>1115</v>
      </c>
      <c r="P121" s="15">
        <v>25</v>
      </c>
      <c r="Q121" s="15"/>
      <c r="R121" s="15">
        <v>3</v>
      </c>
      <c r="S121" s="15">
        <v>3</v>
      </c>
      <c r="T121" s="15">
        <v>3</v>
      </c>
      <c r="U121" s="15">
        <v>3</v>
      </c>
      <c r="V121" s="15">
        <v>3</v>
      </c>
      <c r="W121" s="15">
        <v>3</v>
      </c>
      <c r="X121" s="15">
        <v>3</v>
      </c>
      <c r="Y121" s="15">
        <v>3</v>
      </c>
      <c r="Z121" s="15">
        <v>3</v>
      </c>
      <c r="AA121" s="15">
        <v>3</v>
      </c>
      <c r="AB121" s="17">
        <f t="shared" si="92"/>
        <v>30</v>
      </c>
      <c r="AC121" s="154">
        <f t="shared" si="53"/>
        <v>3</v>
      </c>
      <c r="AD121" s="15">
        <v>3</v>
      </c>
      <c r="AE121" s="15">
        <v>3</v>
      </c>
      <c r="AF121" s="15">
        <v>3</v>
      </c>
      <c r="AG121" s="15">
        <v>3</v>
      </c>
      <c r="AH121" s="15">
        <v>3</v>
      </c>
      <c r="AI121" s="15">
        <v>3</v>
      </c>
      <c r="AJ121" s="15">
        <v>3</v>
      </c>
      <c r="AK121" s="15">
        <v>3</v>
      </c>
      <c r="AL121" s="15">
        <v>3</v>
      </c>
      <c r="AM121" s="15">
        <f t="shared" si="54"/>
        <v>27</v>
      </c>
      <c r="AN121" s="170">
        <f t="shared" si="55"/>
        <v>3</v>
      </c>
      <c r="AO121" s="15">
        <v>3</v>
      </c>
      <c r="AP121" s="15">
        <v>3</v>
      </c>
      <c r="AQ121" s="15">
        <v>3</v>
      </c>
      <c r="AR121" s="15">
        <v>3</v>
      </c>
      <c r="AS121" s="15">
        <v>3</v>
      </c>
      <c r="AT121" s="15">
        <v>3</v>
      </c>
      <c r="AU121" s="15">
        <v>3</v>
      </c>
      <c r="AV121" s="15">
        <v>3</v>
      </c>
      <c r="AW121" s="15">
        <v>3</v>
      </c>
      <c r="AX121" s="15">
        <v>3</v>
      </c>
      <c r="AY121" s="17">
        <f t="shared" si="115"/>
        <v>30</v>
      </c>
      <c r="AZ121" s="144">
        <f t="shared" si="56"/>
        <v>3</v>
      </c>
      <c r="BA121" s="15">
        <v>3</v>
      </c>
      <c r="BB121" s="15">
        <v>3</v>
      </c>
      <c r="BC121" s="15">
        <v>3</v>
      </c>
      <c r="BD121" s="15">
        <v>3</v>
      </c>
      <c r="BE121" s="15">
        <v>3</v>
      </c>
      <c r="BF121" s="15">
        <v>3</v>
      </c>
      <c r="BG121" s="15">
        <v>3</v>
      </c>
      <c r="BH121" s="15">
        <v>3</v>
      </c>
      <c r="BI121" s="30">
        <v>3</v>
      </c>
      <c r="BJ121" s="17">
        <f t="shared" si="57"/>
        <v>27</v>
      </c>
      <c r="BK121" s="144">
        <f t="shared" si="58"/>
        <v>3</v>
      </c>
      <c r="BL121" s="15">
        <v>3</v>
      </c>
      <c r="BM121" s="15">
        <v>3</v>
      </c>
      <c r="BN121" s="15">
        <v>2</v>
      </c>
      <c r="BO121" s="17">
        <f t="shared" si="59"/>
        <v>8</v>
      </c>
      <c r="BP121" s="153">
        <f t="shared" si="117"/>
        <v>2.6666666666666665</v>
      </c>
      <c r="BQ121" s="15">
        <v>3</v>
      </c>
      <c r="BR121" s="15">
        <v>2</v>
      </c>
      <c r="BS121" s="15">
        <v>3</v>
      </c>
      <c r="BT121" s="116">
        <f t="shared" si="49"/>
        <v>8</v>
      </c>
      <c r="BU121" s="144">
        <f t="shared" si="61"/>
        <v>2.6666666666666665</v>
      </c>
      <c r="BV121" s="15">
        <v>4</v>
      </c>
      <c r="BW121" s="15">
        <v>2</v>
      </c>
      <c r="BX121" s="17">
        <f t="shared" si="50"/>
        <v>6</v>
      </c>
      <c r="BY121" s="169">
        <f t="shared" ref="BY121:BY135" si="122">BX121/2</f>
        <v>3</v>
      </c>
      <c r="BZ121" s="15">
        <v>3</v>
      </c>
      <c r="CA121" s="15">
        <v>2</v>
      </c>
      <c r="CB121" s="17">
        <f t="shared" si="62"/>
        <v>5</v>
      </c>
      <c r="CC121" s="144">
        <f t="shared" si="109"/>
        <v>2.5</v>
      </c>
      <c r="CD121" s="15">
        <v>4</v>
      </c>
      <c r="CE121" s="15">
        <v>3</v>
      </c>
      <c r="CF121" s="17">
        <f t="shared" si="116"/>
        <v>7</v>
      </c>
      <c r="CG121" s="144">
        <f t="shared" si="118"/>
        <v>3.5</v>
      </c>
      <c r="CH121" s="15">
        <v>2</v>
      </c>
      <c r="CI121" s="15">
        <v>3</v>
      </c>
      <c r="CJ121" s="17">
        <f t="shared" si="65"/>
        <v>5</v>
      </c>
      <c r="CK121" s="144">
        <f t="shared" si="121"/>
        <v>2.5</v>
      </c>
      <c r="CL121" s="15">
        <v>2</v>
      </c>
      <c r="CM121" s="15">
        <v>4</v>
      </c>
      <c r="CN121" s="17">
        <f t="shared" si="67"/>
        <v>6</v>
      </c>
      <c r="CO121" s="153">
        <f t="shared" si="88"/>
        <v>3</v>
      </c>
      <c r="CP121" s="15">
        <v>2</v>
      </c>
      <c r="CQ121" s="15">
        <v>3</v>
      </c>
      <c r="CR121" s="15">
        <v>2</v>
      </c>
      <c r="CS121" s="17">
        <f t="shared" si="68"/>
        <v>7</v>
      </c>
      <c r="CT121" s="144">
        <f t="shared" si="112"/>
        <v>2.3333333333333335</v>
      </c>
      <c r="CU121" s="15">
        <v>2</v>
      </c>
      <c r="CV121" s="15">
        <v>3</v>
      </c>
      <c r="CW121" s="15">
        <v>2</v>
      </c>
      <c r="CX121" s="15">
        <v>3</v>
      </c>
      <c r="CY121" s="15">
        <v>3</v>
      </c>
      <c r="CZ121" s="15">
        <v>2</v>
      </c>
      <c r="DA121" s="15">
        <v>3</v>
      </c>
      <c r="DB121" s="15">
        <v>2</v>
      </c>
      <c r="DC121" s="17">
        <f t="shared" si="96"/>
        <v>20</v>
      </c>
      <c r="DD121" s="144">
        <f t="shared" si="51"/>
        <v>2.5</v>
      </c>
      <c r="DE121" s="15">
        <v>2</v>
      </c>
      <c r="DF121" s="15">
        <v>3</v>
      </c>
      <c r="DG121" s="15">
        <v>2</v>
      </c>
      <c r="DH121" s="15">
        <v>3</v>
      </c>
      <c r="DI121" s="15">
        <v>3</v>
      </c>
      <c r="DJ121" s="15">
        <v>3</v>
      </c>
      <c r="DK121" s="15">
        <v>3</v>
      </c>
      <c r="DL121" s="15">
        <v>2</v>
      </c>
      <c r="DM121" s="17">
        <f t="shared" si="71"/>
        <v>21</v>
      </c>
      <c r="DN121" s="144">
        <f t="shared" si="113"/>
        <v>2.625</v>
      </c>
      <c r="DO121" s="15">
        <v>3</v>
      </c>
      <c r="DP121" s="15">
        <v>3</v>
      </c>
      <c r="DQ121" s="15">
        <v>3</v>
      </c>
      <c r="DR121" s="15">
        <v>3</v>
      </c>
      <c r="DS121" s="15">
        <v>2</v>
      </c>
      <c r="DT121" s="15">
        <v>3</v>
      </c>
      <c r="DU121" s="17">
        <f t="shared" si="110"/>
        <v>17</v>
      </c>
      <c r="DV121" s="144">
        <f t="shared" si="74"/>
        <v>2.8333333333333335</v>
      </c>
      <c r="DW121" s="15">
        <v>3</v>
      </c>
      <c r="DX121" s="15">
        <v>3</v>
      </c>
      <c r="DY121" s="15">
        <v>3</v>
      </c>
      <c r="DZ121" s="15">
        <v>3</v>
      </c>
      <c r="EA121" s="15">
        <v>3</v>
      </c>
      <c r="EB121" s="15">
        <v>2</v>
      </c>
      <c r="EC121" s="17">
        <f t="shared" si="105"/>
        <v>17</v>
      </c>
      <c r="ED121" s="144">
        <f t="shared" si="89"/>
        <v>2.8333333333333335</v>
      </c>
      <c r="EE121" s="15">
        <v>3</v>
      </c>
      <c r="EF121" s="15">
        <v>2</v>
      </c>
      <c r="EG121" s="15">
        <v>3</v>
      </c>
      <c r="EH121" s="15">
        <v>2</v>
      </c>
      <c r="EI121" s="15">
        <v>3</v>
      </c>
      <c r="EJ121" s="15">
        <v>2</v>
      </c>
      <c r="EK121" s="15">
        <f t="shared" si="90"/>
        <v>15</v>
      </c>
      <c r="EL121" s="148">
        <f t="shared" si="111"/>
        <v>2.5</v>
      </c>
      <c r="EM121" s="15">
        <v>3</v>
      </c>
      <c r="EN121" s="15">
        <v>2</v>
      </c>
      <c r="EO121" s="15">
        <v>2</v>
      </c>
      <c r="EP121" s="15">
        <v>3</v>
      </c>
      <c r="EQ121" s="15">
        <v>3</v>
      </c>
      <c r="ER121" s="17">
        <f t="shared" si="77"/>
        <v>13</v>
      </c>
      <c r="ES121" s="144">
        <f t="shared" si="114"/>
        <v>2.6</v>
      </c>
      <c r="ET121" s="15">
        <v>3</v>
      </c>
      <c r="EU121" s="15">
        <v>2</v>
      </c>
      <c r="EV121" s="15">
        <v>2</v>
      </c>
      <c r="EW121" s="15">
        <v>2</v>
      </c>
      <c r="EX121" s="15">
        <v>2</v>
      </c>
      <c r="EY121" s="17">
        <f t="shared" si="79"/>
        <v>11</v>
      </c>
      <c r="EZ121" s="144">
        <f t="shared" si="119"/>
        <v>2.2000000000000002</v>
      </c>
      <c r="FA121" s="15">
        <v>3</v>
      </c>
      <c r="FB121" s="15">
        <v>3</v>
      </c>
      <c r="FC121" s="15">
        <v>3</v>
      </c>
      <c r="FD121" s="15">
        <v>2</v>
      </c>
      <c r="FE121" s="15">
        <v>2</v>
      </c>
      <c r="FF121" s="15">
        <v>3</v>
      </c>
      <c r="FG121" s="17">
        <f t="shared" si="106"/>
        <v>16</v>
      </c>
      <c r="FH121" s="153">
        <f t="shared" si="108"/>
        <v>2.6666666666666665</v>
      </c>
      <c r="FI121" s="15">
        <v>2</v>
      </c>
      <c r="FJ121" s="15">
        <v>3</v>
      </c>
      <c r="FK121" s="15">
        <v>2</v>
      </c>
      <c r="FL121" s="15">
        <v>3</v>
      </c>
      <c r="FM121" s="15">
        <v>2</v>
      </c>
      <c r="FN121" s="17">
        <f t="shared" si="83"/>
        <v>12</v>
      </c>
      <c r="FO121" s="144">
        <f t="shared" si="84"/>
        <v>2.4</v>
      </c>
      <c r="FP121" s="15">
        <v>3</v>
      </c>
      <c r="FQ121" s="15">
        <v>2</v>
      </c>
      <c r="FR121" s="15">
        <v>3</v>
      </c>
      <c r="FS121" s="15">
        <v>2</v>
      </c>
      <c r="FT121" s="15">
        <v>3</v>
      </c>
      <c r="FU121" s="15">
        <v>2</v>
      </c>
      <c r="FV121" s="17">
        <f t="shared" si="104"/>
        <v>15</v>
      </c>
      <c r="FW121" s="144">
        <f t="shared" si="91"/>
        <v>2.5</v>
      </c>
      <c r="FX121" s="15">
        <v>3</v>
      </c>
      <c r="FY121" s="15">
        <v>2</v>
      </c>
      <c r="FZ121" s="15">
        <v>3</v>
      </c>
      <c r="GA121" s="15">
        <v>2</v>
      </c>
      <c r="GB121" s="15">
        <v>3</v>
      </c>
      <c r="GC121" s="15">
        <v>2</v>
      </c>
      <c r="GD121" s="17">
        <f t="shared" si="120"/>
        <v>15</v>
      </c>
      <c r="GE121" s="144">
        <f t="shared" si="87"/>
        <v>2.5</v>
      </c>
      <c r="GF121" s="15" t="s">
        <v>1106</v>
      </c>
      <c r="GG121" s="15" t="s">
        <v>793</v>
      </c>
      <c r="GH121" s="15" t="s">
        <v>1107</v>
      </c>
      <c r="GI121" s="15" t="s">
        <v>1108</v>
      </c>
      <c r="GJ121" s="15" t="s">
        <v>1109</v>
      </c>
      <c r="GK121" s="15" t="s">
        <v>1110</v>
      </c>
      <c r="GL121" s="15" t="s">
        <v>1111</v>
      </c>
      <c r="GM121" s="15" t="s">
        <v>1112</v>
      </c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  <c r="IT121" s="15"/>
      <c r="IU121" s="15"/>
      <c r="IV121" s="15"/>
      <c r="IW121" s="15"/>
      <c r="IX121" s="15"/>
      <c r="IY121" s="15"/>
      <c r="IZ121" s="15"/>
      <c r="JA121" s="15"/>
      <c r="JB121" s="15"/>
      <c r="JC121" s="15"/>
      <c r="JD121" s="15"/>
      <c r="JE121" s="15"/>
      <c r="JF121" s="15"/>
      <c r="JG121" s="15"/>
      <c r="JH121" s="15"/>
      <c r="JI121" s="15"/>
      <c r="JJ121" s="15"/>
      <c r="JK121" s="15"/>
      <c r="JL121" s="15"/>
      <c r="JM121" s="15"/>
      <c r="JN121" s="15"/>
      <c r="JO121" s="15"/>
      <c r="JP121" s="15"/>
      <c r="JQ121" s="15"/>
      <c r="JR121" s="15"/>
      <c r="JS121" s="15"/>
      <c r="JT121" s="15"/>
    </row>
    <row r="122" spans="1:280" s="25" customFormat="1" ht="22.5" customHeight="1" x14ac:dyDescent="0.35">
      <c r="A122" s="29">
        <v>120</v>
      </c>
      <c r="B122" s="15" t="s">
        <v>1116</v>
      </c>
      <c r="C122" s="20" t="s">
        <v>1117</v>
      </c>
      <c r="D122" s="15" t="s">
        <v>368</v>
      </c>
      <c r="E122" s="15" t="s">
        <v>1118</v>
      </c>
      <c r="F122" s="15">
        <v>51</v>
      </c>
      <c r="G122" s="15">
        <v>3</v>
      </c>
      <c r="H122" s="15" t="s">
        <v>631</v>
      </c>
      <c r="I122" s="15" t="s">
        <v>518</v>
      </c>
      <c r="J122" s="132">
        <v>5000000</v>
      </c>
      <c r="K122" s="42">
        <v>4500000</v>
      </c>
      <c r="L122" s="15" t="s">
        <v>173</v>
      </c>
      <c r="M122" s="15" t="s">
        <v>147</v>
      </c>
      <c r="N122" s="15">
        <v>240</v>
      </c>
      <c r="O122" s="15" t="s">
        <v>1119</v>
      </c>
      <c r="P122" s="15">
        <v>20</v>
      </c>
      <c r="Q122" s="15" t="s">
        <v>389</v>
      </c>
      <c r="R122" s="15">
        <v>4</v>
      </c>
      <c r="S122" s="15">
        <v>3</v>
      </c>
      <c r="T122" s="15">
        <v>4</v>
      </c>
      <c r="U122" s="15">
        <v>3</v>
      </c>
      <c r="V122" s="15">
        <v>3</v>
      </c>
      <c r="W122" s="15">
        <v>4</v>
      </c>
      <c r="X122" s="15">
        <v>3</v>
      </c>
      <c r="Y122" s="15">
        <v>3</v>
      </c>
      <c r="Z122" s="15">
        <v>4</v>
      </c>
      <c r="AA122" s="15">
        <v>3</v>
      </c>
      <c r="AB122" s="17">
        <f t="shared" si="92"/>
        <v>34</v>
      </c>
      <c r="AC122" s="154">
        <f t="shared" si="53"/>
        <v>3.4</v>
      </c>
      <c r="AD122" s="15">
        <v>3</v>
      </c>
      <c r="AE122" s="15">
        <v>3</v>
      </c>
      <c r="AF122" s="15">
        <v>3</v>
      </c>
      <c r="AG122" s="15">
        <v>3</v>
      </c>
      <c r="AH122" s="15">
        <v>3</v>
      </c>
      <c r="AI122" s="15">
        <v>3</v>
      </c>
      <c r="AJ122" s="15">
        <v>3</v>
      </c>
      <c r="AK122" s="15">
        <v>3</v>
      </c>
      <c r="AL122" s="15">
        <v>3</v>
      </c>
      <c r="AM122" s="15">
        <f t="shared" si="54"/>
        <v>27</v>
      </c>
      <c r="AN122" s="170">
        <f t="shared" si="55"/>
        <v>3</v>
      </c>
      <c r="AO122" s="15">
        <v>3</v>
      </c>
      <c r="AP122" s="15">
        <v>3</v>
      </c>
      <c r="AQ122" s="15">
        <v>3</v>
      </c>
      <c r="AR122" s="15">
        <v>3</v>
      </c>
      <c r="AS122" s="15">
        <v>3</v>
      </c>
      <c r="AT122" s="15">
        <v>3</v>
      </c>
      <c r="AU122" s="15">
        <v>3</v>
      </c>
      <c r="AV122" s="15">
        <v>3</v>
      </c>
      <c r="AW122" s="15">
        <v>3</v>
      </c>
      <c r="AX122" s="15">
        <v>3</v>
      </c>
      <c r="AY122" s="17">
        <f t="shared" si="115"/>
        <v>30</v>
      </c>
      <c r="AZ122" s="144">
        <f t="shared" si="56"/>
        <v>3</v>
      </c>
      <c r="BA122" s="15">
        <v>3</v>
      </c>
      <c r="BB122" s="15">
        <v>3</v>
      </c>
      <c r="BC122" s="15">
        <v>3</v>
      </c>
      <c r="BD122" s="15">
        <v>3</v>
      </c>
      <c r="BE122" s="15">
        <v>3</v>
      </c>
      <c r="BF122" s="15">
        <v>3</v>
      </c>
      <c r="BG122" s="15">
        <v>3</v>
      </c>
      <c r="BH122" s="15">
        <v>3</v>
      </c>
      <c r="BI122" s="15">
        <v>3</v>
      </c>
      <c r="BJ122" s="17">
        <f t="shared" si="57"/>
        <v>27</v>
      </c>
      <c r="BK122" s="144">
        <f t="shared" si="58"/>
        <v>3</v>
      </c>
      <c r="BL122" s="15">
        <v>3</v>
      </c>
      <c r="BM122" s="15">
        <v>3</v>
      </c>
      <c r="BN122" s="15">
        <v>3</v>
      </c>
      <c r="BO122" s="17">
        <f t="shared" si="59"/>
        <v>9</v>
      </c>
      <c r="BP122" s="153">
        <f t="shared" si="117"/>
        <v>3</v>
      </c>
      <c r="BQ122" s="15">
        <v>3</v>
      </c>
      <c r="BR122" s="15">
        <v>3</v>
      </c>
      <c r="BS122" s="15">
        <v>3</v>
      </c>
      <c r="BT122" s="116">
        <f t="shared" si="49"/>
        <v>9</v>
      </c>
      <c r="BU122" s="144">
        <f t="shared" si="61"/>
        <v>3</v>
      </c>
      <c r="BV122" s="15">
        <v>3</v>
      </c>
      <c r="BW122" s="15">
        <v>3</v>
      </c>
      <c r="BX122" s="17">
        <f t="shared" si="50"/>
        <v>6</v>
      </c>
      <c r="BY122" s="169">
        <f t="shared" si="122"/>
        <v>3</v>
      </c>
      <c r="BZ122" s="15">
        <v>3</v>
      </c>
      <c r="CA122" s="15">
        <v>3</v>
      </c>
      <c r="CB122" s="17">
        <f t="shared" si="62"/>
        <v>6</v>
      </c>
      <c r="CC122" s="144">
        <f t="shared" si="109"/>
        <v>3</v>
      </c>
      <c r="CD122" s="15">
        <v>3</v>
      </c>
      <c r="CE122" s="15">
        <v>3</v>
      </c>
      <c r="CF122" s="17">
        <f t="shared" si="116"/>
        <v>6</v>
      </c>
      <c r="CG122" s="144">
        <f t="shared" si="118"/>
        <v>3</v>
      </c>
      <c r="CH122" s="15">
        <v>3</v>
      </c>
      <c r="CI122" s="15">
        <v>3</v>
      </c>
      <c r="CJ122" s="17">
        <f t="shared" si="65"/>
        <v>6</v>
      </c>
      <c r="CK122" s="144">
        <f t="shared" si="121"/>
        <v>3</v>
      </c>
      <c r="CL122" s="15">
        <v>3</v>
      </c>
      <c r="CM122" s="15">
        <v>3</v>
      </c>
      <c r="CN122" s="17">
        <f t="shared" si="67"/>
        <v>6</v>
      </c>
      <c r="CO122" s="153">
        <f t="shared" si="88"/>
        <v>3</v>
      </c>
      <c r="CP122" s="15">
        <v>3</v>
      </c>
      <c r="CQ122" s="15">
        <v>3</v>
      </c>
      <c r="CR122" s="15">
        <v>3</v>
      </c>
      <c r="CS122" s="17">
        <f t="shared" si="68"/>
        <v>9</v>
      </c>
      <c r="CT122" s="144">
        <f t="shared" si="112"/>
        <v>3</v>
      </c>
      <c r="CU122" s="15">
        <v>3</v>
      </c>
      <c r="CV122" s="15">
        <v>3</v>
      </c>
      <c r="CW122" s="15">
        <v>3</v>
      </c>
      <c r="CX122" s="15">
        <v>3</v>
      </c>
      <c r="CY122" s="15">
        <v>3</v>
      </c>
      <c r="CZ122" s="15">
        <v>3</v>
      </c>
      <c r="DA122" s="15">
        <v>3</v>
      </c>
      <c r="DB122" s="15">
        <v>3</v>
      </c>
      <c r="DC122" s="17">
        <f t="shared" si="96"/>
        <v>24</v>
      </c>
      <c r="DD122" s="144">
        <f t="shared" si="51"/>
        <v>3</v>
      </c>
      <c r="DE122" s="15">
        <v>3</v>
      </c>
      <c r="DF122" s="15">
        <v>3</v>
      </c>
      <c r="DG122" s="15">
        <v>3</v>
      </c>
      <c r="DH122" s="15">
        <v>3</v>
      </c>
      <c r="DI122" s="15">
        <v>3</v>
      </c>
      <c r="DJ122" s="15">
        <v>3</v>
      </c>
      <c r="DK122" s="15">
        <v>3</v>
      </c>
      <c r="DL122" s="15">
        <v>3</v>
      </c>
      <c r="DM122" s="17">
        <f t="shared" si="71"/>
        <v>24</v>
      </c>
      <c r="DN122" s="144">
        <f t="shared" si="113"/>
        <v>3</v>
      </c>
      <c r="DO122" s="15">
        <v>3</v>
      </c>
      <c r="DP122" s="15">
        <v>3</v>
      </c>
      <c r="DQ122" s="15">
        <v>3</v>
      </c>
      <c r="DR122" s="15">
        <v>3</v>
      </c>
      <c r="DS122" s="15">
        <v>3</v>
      </c>
      <c r="DT122" s="15">
        <v>3</v>
      </c>
      <c r="DU122" s="17">
        <f t="shared" si="110"/>
        <v>18</v>
      </c>
      <c r="DV122" s="144">
        <f t="shared" si="74"/>
        <v>3</v>
      </c>
      <c r="DW122" s="15">
        <v>3</v>
      </c>
      <c r="DX122" s="15">
        <v>3</v>
      </c>
      <c r="DY122" s="15">
        <v>3</v>
      </c>
      <c r="DZ122" s="15">
        <v>3</v>
      </c>
      <c r="EA122" s="15">
        <v>3</v>
      </c>
      <c r="EB122" s="15">
        <v>3</v>
      </c>
      <c r="EC122" s="17">
        <f t="shared" si="105"/>
        <v>18</v>
      </c>
      <c r="ED122" s="144">
        <f t="shared" si="89"/>
        <v>3</v>
      </c>
      <c r="EE122" s="15">
        <v>3</v>
      </c>
      <c r="EF122" s="15">
        <v>3</v>
      </c>
      <c r="EG122" s="15">
        <v>3</v>
      </c>
      <c r="EH122" s="15">
        <v>3</v>
      </c>
      <c r="EI122" s="15">
        <v>3</v>
      </c>
      <c r="EJ122" s="15">
        <v>3</v>
      </c>
      <c r="EK122" s="15">
        <f t="shared" si="90"/>
        <v>18</v>
      </c>
      <c r="EL122" s="148">
        <f t="shared" si="111"/>
        <v>3</v>
      </c>
      <c r="EM122" s="15">
        <v>3</v>
      </c>
      <c r="EN122" s="15">
        <v>3</v>
      </c>
      <c r="EO122" s="15">
        <v>3</v>
      </c>
      <c r="EP122" s="15">
        <v>3</v>
      </c>
      <c r="EQ122" s="15">
        <v>3</v>
      </c>
      <c r="ER122" s="17">
        <f t="shared" si="77"/>
        <v>15</v>
      </c>
      <c r="ES122" s="144">
        <f t="shared" si="114"/>
        <v>3</v>
      </c>
      <c r="ET122" s="15">
        <v>3</v>
      </c>
      <c r="EU122" s="15">
        <v>3</v>
      </c>
      <c r="EV122" s="15">
        <v>3</v>
      </c>
      <c r="EW122" s="15">
        <v>3</v>
      </c>
      <c r="EX122" s="15">
        <v>3</v>
      </c>
      <c r="EY122" s="17">
        <f t="shared" si="79"/>
        <v>15</v>
      </c>
      <c r="EZ122" s="144">
        <f t="shared" si="119"/>
        <v>3</v>
      </c>
      <c r="FA122" s="15">
        <v>3</v>
      </c>
      <c r="FB122" s="15">
        <v>3</v>
      </c>
      <c r="FC122" s="15">
        <v>3</v>
      </c>
      <c r="FD122" s="15">
        <v>3</v>
      </c>
      <c r="FE122" s="15">
        <v>3</v>
      </c>
      <c r="FF122" s="15">
        <v>3</v>
      </c>
      <c r="FG122" s="17">
        <f t="shared" si="106"/>
        <v>18</v>
      </c>
      <c r="FH122" s="153">
        <f t="shared" si="108"/>
        <v>3</v>
      </c>
      <c r="FI122" s="15">
        <v>3</v>
      </c>
      <c r="FJ122" s="15">
        <v>3</v>
      </c>
      <c r="FK122" s="15">
        <v>3</v>
      </c>
      <c r="FL122" s="15">
        <v>3</v>
      </c>
      <c r="FM122" s="15">
        <v>3</v>
      </c>
      <c r="FN122" s="17">
        <f t="shared" si="83"/>
        <v>15</v>
      </c>
      <c r="FO122" s="144">
        <f t="shared" si="84"/>
        <v>3</v>
      </c>
      <c r="FP122" s="15">
        <v>3</v>
      </c>
      <c r="FQ122" s="15">
        <v>3</v>
      </c>
      <c r="FR122" s="15">
        <v>3</v>
      </c>
      <c r="FS122" s="15">
        <v>3</v>
      </c>
      <c r="FT122" s="15">
        <v>3</v>
      </c>
      <c r="FU122" s="15">
        <v>3</v>
      </c>
      <c r="FV122" s="17">
        <f t="shared" si="104"/>
        <v>18</v>
      </c>
      <c r="FW122" s="144">
        <f t="shared" si="91"/>
        <v>3</v>
      </c>
      <c r="FX122" s="15">
        <v>3</v>
      </c>
      <c r="FY122" s="15">
        <v>3</v>
      </c>
      <c r="FZ122" s="15">
        <v>3</v>
      </c>
      <c r="GA122" s="15">
        <v>3</v>
      </c>
      <c r="GB122" s="15">
        <v>3</v>
      </c>
      <c r="GC122" s="15">
        <v>3</v>
      </c>
      <c r="GD122" s="17">
        <f t="shared" si="120"/>
        <v>18</v>
      </c>
      <c r="GE122" s="144">
        <f t="shared" si="87"/>
        <v>3</v>
      </c>
      <c r="GF122" s="15" t="s">
        <v>1121</v>
      </c>
      <c r="GG122" s="15" t="s">
        <v>1122</v>
      </c>
      <c r="GH122" s="15" t="s">
        <v>1123</v>
      </c>
      <c r="GI122" s="15" t="s">
        <v>1124</v>
      </c>
      <c r="GJ122" s="15" t="s">
        <v>1125</v>
      </c>
      <c r="GK122" s="15" t="s">
        <v>1126</v>
      </c>
      <c r="GL122" s="43" t="s">
        <v>1127</v>
      </c>
      <c r="GM122" s="15" t="s">
        <v>1128</v>
      </c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  <c r="IT122" s="15"/>
      <c r="IU122" s="15"/>
      <c r="IV122" s="15"/>
      <c r="IW122" s="15"/>
      <c r="IX122" s="15"/>
      <c r="IY122" s="15"/>
      <c r="IZ122" s="15"/>
      <c r="JA122" s="15"/>
      <c r="JB122" s="15"/>
      <c r="JC122" s="15"/>
      <c r="JD122" s="15"/>
      <c r="JE122" s="15"/>
      <c r="JF122" s="15"/>
      <c r="JG122" s="15"/>
      <c r="JH122" s="15"/>
      <c r="JI122" s="15"/>
      <c r="JJ122" s="15"/>
      <c r="JK122" s="15"/>
      <c r="JL122" s="15"/>
      <c r="JM122" s="15"/>
      <c r="JN122" s="15"/>
      <c r="JO122" s="15"/>
      <c r="JP122" s="15"/>
      <c r="JQ122" s="15"/>
      <c r="JR122" s="15"/>
      <c r="JS122" s="15"/>
      <c r="JT122" s="15"/>
    </row>
    <row r="123" spans="1:280" s="2" customFormat="1" ht="22.5" customHeight="1" x14ac:dyDescent="0.35">
      <c r="A123" s="29">
        <v>121</v>
      </c>
      <c r="B123" s="30" t="s">
        <v>1192</v>
      </c>
      <c r="C123" s="31" t="s">
        <v>826</v>
      </c>
      <c r="D123" s="30" t="s">
        <v>146</v>
      </c>
      <c r="E123" s="41" t="s">
        <v>1246</v>
      </c>
      <c r="F123" s="30">
        <v>68</v>
      </c>
      <c r="G123" s="30">
        <v>4</v>
      </c>
      <c r="H123" s="30" t="s">
        <v>157</v>
      </c>
      <c r="I123" s="30" t="s">
        <v>210</v>
      </c>
      <c r="J123" s="120">
        <v>4000000</v>
      </c>
      <c r="K123" s="33">
        <v>3500000</v>
      </c>
      <c r="L123" s="30">
        <v>1</v>
      </c>
      <c r="M123" s="30" t="s">
        <v>147</v>
      </c>
      <c r="N123" s="30">
        <v>135</v>
      </c>
      <c r="O123" s="30">
        <v>1</v>
      </c>
      <c r="P123" s="30">
        <v>15</v>
      </c>
      <c r="Q123" s="30" t="s">
        <v>645</v>
      </c>
      <c r="R123" s="30">
        <v>3</v>
      </c>
      <c r="S123" s="30">
        <v>3</v>
      </c>
      <c r="T123" s="30">
        <v>3</v>
      </c>
      <c r="U123" s="30">
        <v>3</v>
      </c>
      <c r="V123" s="30">
        <v>3</v>
      </c>
      <c r="W123" s="30">
        <v>3</v>
      </c>
      <c r="X123" s="30">
        <v>3</v>
      </c>
      <c r="Y123" s="30">
        <v>3</v>
      </c>
      <c r="Z123" s="30">
        <v>3</v>
      </c>
      <c r="AA123" s="30">
        <v>3</v>
      </c>
      <c r="AB123" s="17">
        <f t="shared" si="92"/>
        <v>30</v>
      </c>
      <c r="AC123" s="154">
        <f t="shared" si="53"/>
        <v>3</v>
      </c>
      <c r="AD123" s="30">
        <v>3</v>
      </c>
      <c r="AE123" s="30">
        <v>3</v>
      </c>
      <c r="AF123" s="30">
        <v>3</v>
      </c>
      <c r="AG123" s="30">
        <v>3</v>
      </c>
      <c r="AH123" s="30">
        <v>3</v>
      </c>
      <c r="AI123" s="30">
        <v>3</v>
      </c>
      <c r="AJ123" s="30">
        <v>3</v>
      </c>
      <c r="AK123" s="30">
        <v>3</v>
      </c>
      <c r="AL123" s="30">
        <v>3</v>
      </c>
      <c r="AM123" s="15">
        <f t="shared" si="54"/>
        <v>27</v>
      </c>
      <c r="AN123" s="170">
        <f t="shared" si="55"/>
        <v>3</v>
      </c>
      <c r="AO123" s="30">
        <v>3</v>
      </c>
      <c r="AP123" s="30">
        <v>3</v>
      </c>
      <c r="AQ123" s="30">
        <v>3</v>
      </c>
      <c r="AR123" s="30">
        <v>3</v>
      </c>
      <c r="AS123" s="30">
        <v>3</v>
      </c>
      <c r="AT123" s="30">
        <v>3</v>
      </c>
      <c r="AU123" s="30">
        <v>3</v>
      </c>
      <c r="AV123" s="30">
        <v>3</v>
      </c>
      <c r="AW123" s="30">
        <v>3</v>
      </c>
      <c r="AX123" s="30">
        <v>3</v>
      </c>
      <c r="AY123" s="17">
        <f t="shared" si="115"/>
        <v>30</v>
      </c>
      <c r="AZ123" s="144">
        <f t="shared" si="56"/>
        <v>3</v>
      </c>
      <c r="BA123" s="30">
        <v>3</v>
      </c>
      <c r="BB123" s="30">
        <v>3</v>
      </c>
      <c r="BC123" s="30">
        <v>3</v>
      </c>
      <c r="BD123" s="30">
        <v>3</v>
      </c>
      <c r="BE123" s="30">
        <v>3</v>
      </c>
      <c r="BF123" s="30">
        <v>3</v>
      </c>
      <c r="BG123" s="30">
        <v>3</v>
      </c>
      <c r="BH123" s="30">
        <v>3</v>
      </c>
      <c r="BI123" s="30">
        <v>3</v>
      </c>
      <c r="BJ123" s="17">
        <f t="shared" si="57"/>
        <v>27</v>
      </c>
      <c r="BK123" s="144">
        <f t="shared" si="58"/>
        <v>3</v>
      </c>
      <c r="BL123" s="30">
        <v>3</v>
      </c>
      <c r="BM123" s="30">
        <v>3</v>
      </c>
      <c r="BN123" s="30">
        <v>3</v>
      </c>
      <c r="BO123" s="17">
        <f t="shared" si="59"/>
        <v>9</v>
      </c>
      <c r="BP123" s="153">
        <f t="shared" si="117"/>
        <v>3</v>
      </c>
      <c r="BQ123" s="30">
        <v>4</v>
      </c>
      <c r="BR123" s="41">
        <v>3</v>
      </c>
      <c r="BS123" s="30">
        <v>3</v>
      </c>
      <c r="BT123" s="116">
        <f t="shared" si="49"/>
        <v>10</v>
      </c>
      <c r="BU123" s="144">
        <f t="shared" si="61"/>
        <v>3.3333333333333335</v>
      </c>
      <c r="BV123" s="30">
        <v>3</v>
      </c>
      <c r="BW123" s="30">
        <v>3</v>
      </c>
      <c r="BX123" s="17">
        <f t="shared" si="50"/>
        <v>6</v>
      </c>
      <c r="BY123" s="169">
        <f t="shared" si="122"/>
        <v>3</v>
      </c>
      <c r="BZ123" s="30">
        <v>3</v>
      </c>
      <c r="CA123" s="30">
        <v>3</v>
      </c>
      <c r="CB123" s="17">
        <f t="shared" si="62"/>
        <v>6</v>
      </c>
      <c r="CC123" s="144">
        <f>CB123/2</f>
        <v>3</v>
      </c>
      <c r="CD123" s="30">
        <v>3</v>
      </c>
      <c r="CE123" s="30">
        <v>2</v>
      </c>
      <c r="CF123" s="17">
        <f t="shared" si="116"/>
        <v>5</v>
      </c>
      <c r="CG123" s="144">
        <f t="shared" si="118"/>
        <v>2.5</v>
      </c>
      <c r="CH123" s="30">
        <v>2</v>
      </c>
      <c r="CI123" s="30">
        <v>2</v>
      </c>
      <c r="CJ123" s="17">
        <f t="shared" si="65"/>
        <v>4</v>
      </c>
      <c r="CK123" s="144">
        <f t="shared" si="121"/>
        <v>2</v>
      </c>
      <c r="CL123" s="46">
        <v>2</v>
      </c>
      <c r="CM123" s="30">
        <v>2</v>
      </c>
      <c r="CN123" s="17">
        <f t="shared" si="67"/>
        <v>4</v>
      </c>
      <c r="CO123" s="153">
        <f t="shared" si="88"/>
        <v>2</v>
      </c>
      <c r="CP123" s="30">
        <v>3</v>
      </c>
      <c r="CQ123" s="30">
        <v>3</v>
      </c>
      <c r="CR123" s="30">
        <v>2</v>
      </c>
      <c r="CS123" s="17">
        <f t="shared" si="68"/>
        <v>8</v>
      </c>
      <c r="CT123" s="144">
        <f t="shared" si="112"/>
        <v>2.6666666666666665</v>
      </c>
      <c r="CU123" s="30">
        <v>3</v>
      </c>
      <c r="CV123" s="30">
        <v>3</v>
      </c>
      <c r="CW123" s="30">
        <v>3</v>
      </c>
      <c r="CX123" s="30">
        <v>3</v>
      </c>
      <c r="CY123" s="30">
        <v>3</v>
      </c>
      <c r="CZ123" s="30">
        <v>3</v>
      </c>
      <c r="DA123" s="30">
        <v>3</v>
      </c>
      <c r="DB123" s="30">
        <v>3</v>
      </c>
      <c r="DC123" s="17">
        <f t="shared" si="96"/>
        <v>24</v>
      </c>
      <c r="DD123" s="144">
        <f t="shared" si="51"/>
        <v>3</v>
      </c>
      <c r="DE123" s="30">
        <v>3</v>
      </c>
      <c r="DF123" s="30">
        <v>3</v>
      </c>
      <c r="DG123" s="30">
        <v>3</v>
      </c>
      <c r="DH123" s="30">
        <v>3</v>
      </c>
      <c r="DI123" s="30">
        <v>3</v>
      </c>
      <c r="DJ123" s="30">
        <v>3</v>
      </c>
      <c r="DK123" s="30">
        <v>3</v>
      </c>
      <c r="DL123" s="30">
        <v>3</v>
      </c>
      <c r="DM123" s="17">
        <f t="shared" si="71"/>
        <v>24</v>
      </c>
      <c r="DN123" s="144">
        <f t="shared" si="113"/>
        <v>3</v>
      </c>
      <c r="DO123" s="30">
        <v>3</v>
      </c>
      <c r="DP123" s="30">
        <v>3</v>
      </c>
      <c r="DQ123" s="30">
        <v>3</v>
      </c>
      <c r="DR123" s="30">
        <v>3</v>
      </c>
      <c r="DS123" s="30">
        <v>3</v>
      </c>
      <c r="DT123" s="30">
        <v>3</v>
      </c>
      <c r="DU123" s="17">
        <f t="shared" si="110"/>
        <v>18</v>
      </c>
      <c r="DV123" s="144">
        <f t="shared" si="74"/>
        <v>3</v>
      </c>
      <c r="DW123" s="30">
        <v>3</v>
      </c>
      <c r="DX123" s="30">
        <v>3</v>
      </c>
      <c r="DY123" s="30">
        <v>3</v>
      </c>
      <c r="DZ123" s="30">
        <v>3</v>
      </c>
      <c r="EA123" s="30">
        <v>3</v>
      </c>
      <c r="EB123" s="30">
        <v>3</v>
      </c>
      <c r="EC123" s="17">
        <f>SUM(DW123:EB123)</f>
        <v>18</v>
      </c>
      <c r="ED123" s="144">
        <f t="shared" si="89"/>
        <v>3</v>
      </c>
      <c r="EE123" s="30">
        <v>3</v>
      </c>
      <c r="EF123" s="30">
        <v>3</v>
      </c>
      <c r="EG123" s="30">
        <v>3</v>
      </c>
      <c r="EH123" s="30">
        <v>3</v>
      </c>
      <c r="EI123" s="30">
        <v>3</v>
      </c>
      <c r="EJ123" s="30">
        <v>3</v>
      </c>
      <c r="EK123" s="15">
        <f t="shared" si="90"/>
        <v>18</v>
      </c>
      <c r="EL123" s="148">
        <f>EK123/6</f>
        <v>3</v>
      </c>
      <c r="EM123" s="30">
        <v>3</v>
      </c>
      <c r="EN123" s="30">
        <v>3</v>
      </c>
      <c r="EO123" s="30">
        <v>3</v>
      </c>
      <c r="EP123" s="30">
        <v>3</v>
      </c>
      <c r="EQ123" s="30">
        <v>3</v>
      </c>
      <c r="ER123" s="17">
        <f t="shared" si="77"/>
        <v>15</v>
      </c>
      <c r="ES123" s="144">
        <f t="shared" si="114"/>
        <v>3</v>
      </c>
      <c r="ET123" s="30">
        <v>3</v>
      </c>
      <c r="EU123" s="30">
        <v>3</v>
      </c>
      <c r="EV123" s="30">
        <v>3</v>
      </c>
      <c r="EW123" s="30">
        <v>3</v>
      </c>
      <c r="EX123" s="30">
        <v>3</v>
      </c>
      <c r="EY123" s="17">
        <f t="shared" si="79"/>
        <v>15</v>
      </c>
      <c r="EZ123" s="144">
        <f t="shared" si="119"/>
        <v>3</v>
      </c>
      <c r="FA123" s="30">
        <v>3</v>
      </c>
      <c r="FB123" s="30">
        <v>3</v>
      </c>
      <c r="FC123" s="30">
        <v>3</v>
      </c>
      <c r="FD123" s="30">
        <v>3</v>
      </c>
      <c r="FE123" s="30">
        <v>3</v>
      </c>
      <c r="FF123" s="30">
        <v>3</v>
      </c>
      <c r="FG123" s="17">
        <f t="shared" si="106"/>
        <v>18</v>
      </c>
      <c r="FH123" s="153">
        <f t="shared" si="108"/>
        <v>3</v>
      </c>
      <c r="FI123" s="30">
        <v>3</v>
      </c>
      <c r="FJ123" s="30">
        <v>3</v>
      </c>
      <c r="FK123" s="30">
        <v>3</v>
      </c>
      <c r="FL123" s="30">
        <v>3</v>
      </c>
      <c r="FM123" s="30">
        <v>3</v>
      </c>
      <c r="FN123" s="17">
        <f t="shared" si="83"/>
        <v>15</v>
      </c>
      <c r="FO123" s="144">
        <f t="shared" si="84"/>
        <v>3</v>
      </c>
      <c r="FP123" s="30">
        <v>3</v>
      </c>
      <c r="FQ123" s="30">
        <v>3</v>
      </c>
      <c r="FR123" s="30">
        <v>3</v>
      </c>
      <c r="FS123" s="30">
        <v>3</v>
      </c>
      <c r="FT123" s="30">
        <v>3</v>
      </c>
      <c r="FU123" s="30">
        <v>3</v>
      </c>
      <c r="FV123" s="17">
        <f>SUM(FP123:FU123)</f>
        <v>18</v>
      </c>
      <c r="FW123" s="144">
        <f t="shared" si="91"/>
        <v>3</v>
      </c>
      <c r="FX123" s="30">
        <v>3</v>
      </c>
      <c r="FY123" s="30">
        <v>3</v>
      </c>
      <c r="FZ123" s="30">
        <v>3</v>
      </c>
      <c r="GA123" s="30">
        <v>3</v>
      </c>
      <c r="GB123" s="30">
        <v>3</v>
      </c>
      <c r="GC123" s="41">
        <v>3</v>
      </c>
      <c r="GD123" s="17">
        <f t="shared" si="120"/>
        <v>18</v>
      </c>
      <c r="GE123" s="144">
        <f t="shared" si="87"/>
        <v>3</v>
      </c>
      <c r="GF123" s="41" t="s">
        <v>1247</v>
      </c>
      <c r="GG123" s="30" t="s">
        <v>411</v>
      </c>
      <c r="GH123" s="30" t="s">
        <v>1248</v>
      </c>
      <c r="GI123" s="30" t="s">
        <v>1249</v>
      </c>
      <c r="GJ123" s="30" t="s">
        <v>1250</v>
      </c>
      <c r="GK123" s="30" t="s">
        <v>1251</v>
      </c>
      <c r="GL123" s="41" t="s">
        <v>1252</v>
      </c>
      <c r="GM123" s="30" t="s">
        <v>1253</v>
      </c>
    </row>
    <row r="124" spans="1:280" s="2" customFormat="1" ht="22.5" customHeight="1" x14ac:dyDescent="0.35">
      <c r="A124" s="29">
        <v>122</v>
      </c>
      <c r="B124" s="30" t="s">
        <v>1254</v>
      </c>
      <c r="C124" s="31" t="s">
        <v>799</v>
      </c>
      <c r="D124" s="30" t="s">
        <v>146</v>
      </c>
      <c r="E124" s="41" t="s">
        <v>1246</v>
      </c>
      <c r="F124" s="30">
        <v>55</v>
      </c>
      <c r="G124" s="30">
        <v>4</v>
      </c>
      <c r="H124" s="30" t="s">
        <v>157</v>
      </c>
      <c r="I124" s="30" t="s">
        <v>158</v>
      </c>
      <c r="J124" s="120">
        <v>16000000</v>
      </c>
      <c r="K124" s="33">
        <v>10500000</v>
      </c>
      <c r="L124" s="30">
        <v>9</v>
      </c>
      <c r="M124" s="30" t="s">
        <v>1255</v>
      </c>
      <c r="N124" s="30">
        <v>1200</v>
      </c>
      <c r="O124" s="30">
        <v>5</v>
      </c>
      <c r="P124" s="30">
        <v>9</v>
      </c>
      <c r="Q124" s="30" t="s">
        <v>645</v>
      </c>
      <c r="R124" s="30">
        <v>3</v>
      </c>
      <c r="S124" s="30">
        <v>4</v>
      </c>
      <c r="T124" s="30">
        <v>3</v>
      </c>
      <c r="U124" s="30">
        <v>3</v>
      </c>
      <c r="V124" s="30">
        <v>3</v>
      </c>
      <c r="W124" s="30">
        <v>4</v>
      </c>
      <c r="X124" s="30">
        <v>3</v>
      </c>
      <c r="Y124" s="30">
        <v>3</v>
      </c>
      <c r="Z124" s="30">
        <v>3</v>
      </c>
      <c r="AA124" s="30">
        <v>4</v>
      </c>
      <c r="AB124" s="17">
        <f t="shared" si="92"/>
        <v>33</v>
      </c>
      <c r="AC124" s="154">
        <f t="shared" si="53"/>
        <v>3.3</v>
      </c>
      <c r="AD124" s="30">
        <v>4</v>
      </c>
      <c r="AE124" s="30">
        <v>3</v>
      </c>
      <c r="AF124" s="30">
        <v>4</v>
      </c>
      <c r="AG124" s="30">
        <v>3</v>
      </c>
      <c r="AH124" s="30">
        <v>3</v>
      </c>
      <c r="AI124" s="30">
        <v>3</v>
      </c>
      <c r="AJ124" s="30">
        <v>4</v>
      </c>
      <c r="AK124" s="30">
        <v>3</v>
      </c>
      <c r="AL124" s="30">
        <v>3</v>
      </c>
      <c r="AM124" s="15">
        <f t="shared" si="54"/>
        <v>30</v>
      </c>
      <c r="AN124" s="170">
        <f t="shared" si="55"/>
        <v>3.3333333333333335</v>
      </c>
      <c r="AO124" s="30">
        <v>3</v>
      </c>
      <c r="AP124" s="30">
        <v>3</v>
      </c>
      <c r="AQ124" s="30">
        <v>4</v>
      </c>
      <c r="AR124" s="30">
        <v>3</v>
      </c>
      <c r="AS124" s="30">
        <v>4</v>
      </c>
      <c r="AT124" s="30">
        <v>3</v>
      </c>
      <c r="AU124" s="30">
        <v>4</v>
      </c>
      <c r="AV124" s="30">
        <v>3</v>
      </c>
      <c r="AW124" s="30">
        <v>4</v>
      </c>
      <c r="AX124" s="30">
        <v>3</v>
      </c>
      <c r="AY124" s="17">
        <f>SUM(AO124:AX124)</f>
        <v>34</v>
      </c>
      <c r="AZ124" s="144">
        <f t="shared" si="56"/>
        <v>3.4</v>
      </c>
      <c r="BA124" s="30">
        <v>3</v>
      </c>
      <c r="BB124" s="30">
        <v>3</v>
      </c>
      <c r="BC124" s="30">
        <v>4</v>
      </c>
      <c r="BD124" s="30">
        <v>3</v>
      </c>
      <c r="BE124" s="30">
        <v>4</v>
      </c>
      <c r="BF124" s="30">
        <v>3</v>
      </c>
      <c r="BG124" s="30">
        <v>3</v>
      </c>
      <c r="BH124" s="30">
        <v>4</v>
      </c>
      <c r="BI124" s="30">
        <v>3</v>
      </c>
      <c r="BJ124" s="17">
        <f t="shared" si="57"/>
        <v>30</v>
      </c>
      <c r="BK124" s="144">
        <f t="shared" si="58"/>
        <v>3.3333333333333335</v>
      </c>
      <c r="BL124" s="30">
        <v>3</v>
      </c>
      <c r="BM124" s="30">
        <v>3</v>
      </c>
      <c r="BN124" s="30">
        <v>3</v>
      </c>
      <c r="BO124" s="17">
        <f t="shared" si="59"/>
        <v>9</v>
      </c>
      <c r="BP124" s="153">
        <f t="shared" si="117"/>
        <v>3</v>
      </c>
      <c r="BQ124" s="30">
        <v>3</v>
      </c>
      <c r="BR124" s="41">
        <v>4</v>
      </c>
      <c r="BS124" s="30">
        <v>4</v>
      </c>
      <c r="BT124" s="116">
        <f t="shared" si="49"/>
        <v>11</v>
      </c>
      <c r="BU124" s="144">
        <f t="shared" si="61"/>
        <v>3.6666666666666665</v>
      </c>
      <c r="BV124" s="30">
        <v>3</v>
      </c>
      <c r="BW124" s="30">
        <v>3</v>
      </c>
      <c r="BX124" s="17">
        <f t="shared" si="50"/>
        <v>6</v>
      </c>
      <c r="BY124" s="169">
        <f t="shared" si="122"/>
        <v>3</v>
      </c>
      <c r="BZ124" s="30">
        <v>3</v>
      </c>
      <c r="CA124" s="30">
        <v>3</v>
      </c>
      <c r="CB124" s="17">
        <f t="shared" si="62"/>
        <v>6</v>
      </c>
      <c r="CC124" s="144">
        <f t="shared" si="109"/>
        <v>3</v>
      </c>
      <c r="CD124" s="30">
        <v>3</v>
      </c>
      <c r="CE124" s="30">
        <v>2</v>
      </c>
      <c r="CF124" s="17">
        <f t="shared" si="116"/>
        <v>5</v>
      </c>
      <c r="CG124" s="144">
        <f t="shared" si="118"/>
        <v>2.5</v>
      </c>
      <c r="CH124" s="30">
        <v>2</v>
      </c>
      <c r="CI124" s="30">
        <v>2</v>
      </c>
      <c r="CJ124" s="17">
        <f t="shared" si="65"/>
        <v>4</v>
      </c>
      <c r="CK124" s="144">
        <f t="shared" si="121"/>
        <v>2</v>
      </c>
      <c r="CL124" s="46">
        <v>2</v>
      </c>
      <c r="CM124" s="30">
        <v>2</v>
      </c>
      <c r="CN124" s="17">
        <f t="shared" si="67"/>
        <v>4</v>
      </c>
      <c r="CO124" s="153">
        <f t="shared" si="88"/>
        <v>2</v>
      </c>
      <c r="CP124" s="30">
        <v>3</v>
      </c>
      <c r="CQ124" s="30">
        <v>3</v>
      </c>
      <c r="CR124" s="30">
        <v>2</v>
      </c>
      <c r="CS124" s="17">
        <f t="shared" si="68"/>
        <v>8</v>
      </c>
      <c r="CT124" s="144">
        <f t="shared" si="112"/>
        <v>2.6666666666666665</v>
      </c>
      <c r="CU124" s="30">
        <v>3</v>
      </c>
      <c r="CV124" s="30">
        <v>4</v>
      </c>
      <c r="CW124" s="30">
        <v>4</v>
      </c>
      <c r="CX124" s="30">
        <v>4</v>
      </c>
      <c r="CY124" s="30">
        <v>3</v>
      </c>
      <c r="CZ124" s="30">
        <v>3</v>
      </c>
      <c r="DA124" s="30">
        <v>4</v>
      </c>
      <c r="DB124" s="30">
        <v>3</v>
      </c>
      <c r="DC124" s="17">
        <f t="shared" si="96"/>
        <v>28</v>
      </c>
      <c r="DD124" s="144">
        <f t="shared" si="51"/>
        <v>3.5</v>
      </c>
      <c r="DE124" s="30">
        <v>3</v>
      </c>
      <c r="DF124" s="30">
        <v>4</v>
      </c>
      <c r="DG124" s="30">
        <v>3</v>
      </c>
      <c r="DH124" s="30">
        <v>4</v>
      </c>
      <c r="DI124" s="30">
        <v>3</v>
      </c>
      <c r="DJ124" s="30">
        <v>4</v>
      </c>
      <c r="DK124" s="30">
        <v>3</v>
      </c>
      <c r="DL124" s="30">
        <v>4</v>
      </c>
      <c r="DM124" s="17">
        <f t="shared" si="71"/>
        <v>28</v>
      </c>
      <c r="DN124" s="144">
        <f t="shared" si="113"/>
        <v>3.5</v>
      </c>
      <c r="DO124" s="30">
        <v>3</v>
      </c>
      <c r="DP124" s="30">
        <v>3</v>
      </c>
      <c r="DQ124" s="30">
        <v>3</v>
      </c>
      <c r="DR124" s="30">
        <v>3</v>
      </c>
      <c r="DS124" s="30">
        <v>3</v>
      </c>
      <c r="DT124" s="30">
        <v>3</v>
      </c>
      <c r="DU124" s="17">
        <f t="shared" si="110"/>
        <v>18</v>
      </c>
      <c r="DV124" s="144">
        <f t="shared" si="74"/>
        <v>3</v>
      </c>
      <c r="DW124" s="30">
        <v>4</v>
      </c>
      <c r="DX124" s="30">
        <v>3</v>
      </c>
      <c r="DY124" s="30">
        <v>3</v>
      </c>
      <c r="DZ124" s="30">
        <v>4</v>
      </c>
      <c r="EA124" s="30">
        <v>3</v>
      </c>
      <c r="EB124" s="30">
        <v>3</v>
      </c>
      <c r="EC124" s="17">
        <f t="shared" ref="EC124:EC142" si="123">SUM(DW124:EB124)</f>
        <v>20</v>
      </c>
      <c r="ED124" s="144">
        <f t="shared" si="89"/>
        <v>3.3333333333333335</v>
      </c>
      <c r="EE124" s="30">
        <v>3</v>
      </c>
      <c r="EF124" s="30">
        <v>3</v>
      </c>
      <c r="EG124" s="30">
        <v>4</v>
      </c>
      <c r="EH124" s="30">
        <v>3</v>
      </c>
      <c r="EI124" s="30">
        <v>3</v>
      </c>
      <c r="EJ124" s="30">
        <v>4</v>
      </c>
      <c r="EK124" s="15">
        <f t="shared" si="90"/>
        <v>20</v>
      </c>
      <c r="EL124" s="148">
        <f t="shared" ref="EL124:EL136" si="124">EK124/6</f>
        <v>3.3333333333333335</v>
      </c>
      <c r="EM124" s="30">
        <v>3</v>
      </c>
      <c r="EN124" s="30">
        <v>4</v>
      </c>
      <c r="EO124" s="30">
        <v>3</v>
      </c>
      <c r="EP124" s="30">
        <v>4</v>
      </c>
      <c r="EQ124" s="30">
        <v>3</v>
      </c>
      <c r="ER124" s="17">
        <f t="shared" si="77"/>
        <v>17</v>
      </c>
      <c r="ES124" s="144">
        <f t="shared" si="114"/>
        <v>3.4</v>
      </c>
      <c r="ET124" s="30">
        <v>4</v>
      </c>
      <c r="EU124" s="30">
        <v>3</v>
      </c>
      <c r="EV124" s="30">
        <v>3</v>
      </c>
      <c r="EW124" s="30">
        <v>4</v>
      </c>
      <c r="EX124" s="30">
        <v>2</v>
      </c>
      <c r="EY124" s="17">
        <f t="shared" si="79"/>
        <v>16</v>
      </c>
      <c r="EZ124" s="144">
        <f t="shared" si="119"/>
        <v>3.2</v>
      </c>
      <c r="FA124" s="30">
        <v>3</v>
      </c>
      <c r="FB124" s="30">
        <v>4</v>
      </c>
      <c r="FC124" s="30">
        <v>3</v>
      </c>
      <c r="FD124" s="30">
        <v>4</v>
      </c>
      <c r="FE124" s="30">
        <v>3</v>
      </c>
      <c r="FF124" s="30">
        <v>4</v>
      </c>
      <c r="FG124" s="17">
        <f>SUM(FA124:FF124)</f>
        <v>21</v>
      </c>
      <c r="FH124" s="153">
        <f t="shared" si="108"/>
        <v>3.5</v>
      </c>
      <c r="FI124" s="30">
        <v>3</v>
      </c>
      <c r="FJ124" s="30">
        <v>4</v>
      </c>
      <c r="FK124" s="30">
        <v>3</v>
      </c>
      <c r="FL124" s="30">
        <v>4</v>
      </c>
      <c r="FM124" s="30">
        <v>3</v>
      </c>
      <c r="FN124" s="17">
        <f t="shared" si="83"/>
        <v>17</v>
      </c>
      <c r="FO124" s="144">
        <f t="shared" si="84"/>
        <v>3.4</v>
      </c>
      <c r="FP124" s="30">
        <v>4</v>
      </c>
      <c r="FQ124" s="30">
        <v>3</v>
      </c>
      <c r="FR124" s="30">
        <v>3</v>
      </c>
      <c r="FS124" s="30">
        <v>3</v>
      </c>
      <c r="FT124" s="30">
        <v>3</v>
      </c>
      <c r="FU124" s="30">
        <v>3</v>
      </c>
      <c r="FV124" s="17">
        <f t="shared" ref="FV124:FV144" si="125">SUM(FP124:FU124)</f>
        <v>19</v>
      </c>
      <c r="FW124" s="144">
        <f t="shared" si="91"/>
        <v>3.1666666666666665</v>
      </c>
      <c r="FX124" s="30">
        <v>4</v>
      </c>
      <c r="FY124" s="30">
        <v>3</v>
      </c>
      <c r="FZ124" s="30">
        <v>3</v>
      </c>
      <c r="GA124" s="30">
        <v>3</v>
      </c>
      <c r="GB124" s="30">
        <v>3</v>
      </c>
      <c r="GC124" s="41">
        <v>3</v>
      </c>
      <c r="GD124" s="17">
        <f t="shared" si="120"/>
        <v>19</v>
      </c>
      <c r="GE124" s="144">
        <f t="shared" si="87"/>
        <v>3.1666666666666665</v>
      </c>
      <c r="GF124" s="41" t="s">
        <v>1256</v>
      </c>
      <c r="GG124" s="41" t="s">
        <v>1257</v>
      </c>
      <c r="GH124" s="41" t="s">
        <v>1258</v>
      </c>
      <c r="GI124" s="30" t="s">
        <v>1259</v>
      </c>
      <c r="GJ124" s="30" t="s">
        <v>1260</v>
      </c>
      <c r="GK124" s="30" t="s">
        <v>1261</v>
      </c>
      <c r="GL124" s="41" t="s">
        <v>1262</v>
      </c>
      <c r="GM124" s="30" t="s">
        <v>1263</v>
      </c>
    </row>
    <row r="125" spans="1:280" s="2" customFormat="1" ht="22.5" customHeight="1" x14ac:dyDescent="0.35">
      <c r="A125" s="29">
        <v>123</v>
      </c>
      <c r="B125" s="30" t="s">
        <v>1264</v>
      </c>
      <c r="C125" s="31" t="s">
        <v>1265</v>
      </c>
      <c r="D125" s="30" t="s">
        <v>146</v>
      </c>
      <c r="E125" s="41" t="s">
        <v>1246</v>
      </c>
      <c r="F125" s="30">
        <v>67</v>
      </c>
      <c r="G125" s="30">
        <v>3</v>
      </c>
      <c r="H125" s="30" t="s">
        <v>157</v>
      </c>
      <c r="I125" s="30" t="s">
        <v>210</v>
      </c>
      <c r="J125" s="120">
        <v>4000000</v>
      </c>
      <c r="K125" s="33">
        <v>3500000</v>
      </c>
      <c r="L125" s="30">
        <v>1</v>
      </c>
      <c r="M125" s="30" t="s">
        <v>1255</v>
      </c>
      <c r="N125" s="30">
        <v>135</v>
      </c>
      <c r="O125" s="30">
        <v>1</v>
      </c>
      <c r="P125" s="30">
        <v>15</v>
      </c>
      <c r="Q125" s="30" t="s">
        <v>645</v>
      </c>
      <c r="R125" s="30">
        <v>3</v>
      </c>
      <c r="S125" s="30">
        <v>3</v>
      </c>
      <c r="T125" s="30">
        <v>3</v>
      </c>
      <c r="U125" s="30">
        <v>3</v>
      </c>
      <c r="V125" s="30">
        <v>3</v>
      </c>
      <c r="W125" s="30">
        <v>3</v>
      </c>
      <c r="X125" s="30">
        <v>3</v>
      </c>
      <c r="Y125" s="30">
        <v>3</v>
      </c>
      <c r="Z125" s="30">
        <v>3</v>
      </c>
      <c r="AA125" s="30">
        <v>3</v>
      </c>
      <c r="AB125" s="17">
        <f t="shared" si="92"/>
        <v>30</v>
      </c>
      <c r="AC125" s="154">
        <f t="shared" si="53"/>
        <v>3</v>
      </c>
      <c r="AD125" s="30">
        <v>3</v>
      </c>
      <c r="AE125" s="30">
        <v>3</v>
      </c>
      <c r="AF125" s="30">
        <v>3</v>
      </c>
      <c r="AG125" s="30">
        <v>3</v>
      </c>
      <c r="AH125" s="30">
        <v>3</v>
      </c>
      <c r="AI125" s="30">
        <v>3</v>
      </c>
      <c r="AJ125" s="30">
        <v>3</v>
      </c>
      <c r="AK125" s="30">
        <v>3</v>
      </c>
      <c r="AL125" s="30">
        <v>3</v>
      </c>
      <c r="AM125" s="15">
        <f t="shared" si="54"/>
        <v>27</v>
      </c>
      <c r="AN125" s="170">
        <f t="shared" si="55"/>
        <v>3</v>
      </c>
      <c r="AO125" s="30">
        <v>3</v>
      </c>
      <c r="AP125" s="30">
        <v>3</v>
      </c>
      <c r="AQ125" s="30">
        <v>3</v>
      </c>
      <c r="AR125" s="30">
        <v>3</v>
      </c>
      <c r="AS125" s="30">
        <v>3</v>
      </c>
      <c r="AT125" s="30">
        <v>3</v>
      </c>
      <c r="AU125" s="30">
        <v>3</v>
      </c>
      <c r="AV125" s="30">
        <v>3</v>
      </c>
      <c r="AW125" s="30">
        <v>3</v>
      </c>
      <c r="AX125" s="30">
        <v>3</v>
      </c>
      <c r="AY125" s="17">
        <f t="shared" ref="AY125:AY128" si="126">SUM(AO125:AX125)</f>
        <v>30</v>
      </c>
      <c r="AZ125" s="144">
        <f t="shared" si="56"/>
        <v>3</v>
      </c>
      <c r="BA125" s="30">
        <v>3</v>
      </c>
      <c r="BB125" s="30">
        <v>4</v>
      </c>
      <c r="BC125" s="30">
        <v>3</v>
      </c>
      <c r="BD125" s="30">
        <v>3</v>
      </c>
      <c r="BE125" s="30">
        <v>3</v>
      </c>
      <c r="BF125" s="30">
        <v>3</v>
      </c>
      <c r="BG125" s="30">
        <v>3</v>
      </c>
      <c r="BH125" s="30">
        <v>3</v>
      </c>
      <c r="BI125" s="30">
        <v>3</v>
      </c>
      <c r="BJ125" s="17">
        <f t="shared" si="57"/>
        <v>28</v>
      </c>
      <c r="BK125" s="144">
        <f t="shared" si="58"/>
        <v>3.1111111111111112</v>
      </c>
      <c r="BL125" s="30">
        <v>3</v>
      </c>
      <c r="BM125" s="30">
        <v>3</v>
      </c>
      <c r="BN125" s="30">
        <v>3</v>
      </c>
      <c r="BO125" s="17">
        <f t="shared" si="59"/>
        <v>9</v>
      </c>
      <c r="BP125" s="153">
        <f t="shared" si="117"/>
        <v>3</v>
      </c>
      <c r="BQ125" s="30">
        <v>4</v>
      </c>
      <c r="BR125" s="41">
        <v>3</v>
      </c>
      <c r="BS125" s="30">
        <v>3</v>
      </c>
      <c r="BT125" s="116">
        <f t="shared" si="49"/>
        <v>10</v>
      </c>
      <c r="BU125" s="144">
        <f t="shared" si="61"/>
        <v>3.3333333333333335</v>
      </c>
      <c r="BV125" s="30">
        <v>3</v>
      </c>
      <c r="BW125" s="30">
        <v>3</v>
      </c>
      <c r="BX125" s="17">
        <f t="shared" si="50"/>
        <v>6</v>
      </c>
      <c r="BY125" s="169">
        <f t="shared" si="122"/>
        <v>3</v>
      </c>
      <c r="BZ125" s="30">
        <v>4</v>
      </c>
      <c r="CA125" s="30">
        <v>4</v>
      </c>
      <c r="CB125" s="17">
        <f t="shared" si="62"/>
        <v>8</v>
      </c>
      <c r="CC125" s="144">
        <f t="shared" si="109"/>
        <v>4</v>
      </c>
      <c r="CD125" s="30">
        <v>3</v>
      </c>
      <c r="CE125" s="30">
        <v>2</v>
      </c>
      <c r="CF125" s="17">
        <f t="shared" si="116"/>
        <v>5</v>
      </c>
      <c r="CG125" s="144">
        <f t="shared" si="118"/>
        <v>2.5</v>
      </c>
      <c r="CH125" s="30">
        <v>2</v>
      </c>
      <c r="CI125" s="30">
        <v>2</v>
      </c>
      <c r="CJ125" s="17">
        <f t="shared" si="65"/>
        <v>4</v>
      </c>
      <c r="CK125" s="144">
        <f t="shared" si="121"/>
        <v>2</v>
      </c>
      <c r="CL125" s="30">
        <v>2</v>
      </c>
      <c r="CM125" s="30">
        <v>2</v>
      </c>
      <c r="CN125" s="17">
        <f t="shared" si="67"/>
        <v>4</v>
      </c>
      <c r="CO125" s="153">
        <f t="shared" si="88"/>
        <v>2</v>
      </c>
      <c r="CP125" s="30">
        <v>3</v>
      </c>
      <c r="CQ125" s="30">
        <v>3</v>
      </c>
      <c r="CR125" s="30">
        <v>2</v>
      </c>
      <c r="CS125" s="17">
        <f t="shared" si="68"/>
        <v>8</v>
      </c>
      <c r="CT125" s="144">
        <f t="shared" si="112"/>
        <v>2.6666666666666665</v>
      </c>
      <c r="CU125" s="30">
        <v>3</v>
      </c>
      <c r="CV125" s="30">
        <v>3</v>
      </c>
      <c r="CW125" s="30">
        <v>3</v>
      </c>
      <c r="CX125" s="30">
        <v>3</v>
      </c>
      <c r="CY125" s="30">
        <v>3</v>
      </c>
      <c r="CZ125" s="30">
        <v>3</v>
      </c>
      <c r="DA125" s="30">
        <v>3</v>
      </c>
      <c r="DB125" s="30">
        <v>3</v>
      </c>
      <c r="DC125" s="17">
        <f t="shared" si="96"/>
        <v>24</v>
      </c>
      <c r="DD125" s="144">
        <f t="shared" si="51"/>
        <v>3</v>
      </c>
      <c r="DE125" s="30">
        <v>3</v>
      </c>
      <c r="DF125" s="30">
        <v>3</v>
      </c>
      <c r="DG125" s="30">
        <v>3</v>
      </c>
      <c r="DH125" s="30">
        <v>3</v>
      </c>
      <c r="DI125" s="30">
        <v>3</v>
      </c>
      <c r="DJ125" s="30">
        <v>3</v>
      </c>
      <c r="DK125" s="30">
        <v>3</v>
      </c>
      <c r="DL125" s="30">
        <v>3</v>
      </c>
      <c r="DM125" s="17">
        <f t="shared" si="71"/>
        <v>24</v>
      </c>
      <c r="DN125" s="144">
        <f t="shared" si="113"/>
        <v>3</v>
      </c>
      <c r="DO125" s="30">
        <v>3</v>
      </c>
      <c r="DP125" s="30">
        <v>3</v>
      </c>
      <c r="DQ125" s="30">
        <v>3</v>
      </c>
      <c r="DR125" s="30">
        <v>3</v>
      </c>
      <c r="DS125" s="30">
        <v>3</v>
      </c>
      <c r="DT125" s="30">
        <v>3</v>
      </c>
      <c r="DU125" s="17">
        <f t="shared" si="110"/>
        <v>18</v>
      </c>
      <c r="DV125" s="144">
        <f t="shared" si="74"/>
        <v>3</v>
      </c>
      <c r="DW125" s="30">
        <v>3</v>
      </c>
      <c r="DX125" s="30">
        <v>3</v>
      </c>
      <c r="DY125" s="30">
        <v>3</v>
      </c>
      <c r="DZ125" s="30">
        <v>3</v>
      </c>
      <c r="EA125" s="30">
        <v>3</v>
      </c>
      <c r="EB125" s="30">
        <v>3</v>
      </c>
      <c r="EC125" s="17">
        <f t="shared" si="123"/>
        <v>18</v>
      </c>
      <c r="ED125" s="144">
        <f t="shared" si="89"/>
        <v>3</v>
      </c>
      <c r="EE125" s="30">
        <v>3</v>
      </c>
      <c r="EF125" s="30">
        <v>3</v>
      </c>
      <c r="EG125" s="30">
        <v>3</v>
      </c>
      <c r="EH125" s="30">
        <v>3</v>
      </c>
      <c r="EI125" s="30">
        <v>3</v>
      </c>
      <c r="EJ125" s="30">
        <v>3</v>
      </c>
      <c r="EK125" s="15">
        <f t="shared" si="90"/>
        <v>18</v>
      </c>
      <c r="EL125" s="148">
        <f t="shared" si="124"/>
        <v>3</v>
      </c>
      <c r="EM125" s="30">
        <v>3</v>
      </c>
      <c r="EN125" s="30">
        <v>3</v>
      </c>
      <c r="EO125" s="30">
        <v>3</v>
      </c>
      <c r="EP125" s="30">
        <v>4</v>
      </c>
      <c r="EQ125" s="30">
        <v>3</v>
      </c>
      <c r="ER125" s="17">
        <f t="shared" si="77"/>
        <v>16</v>
      </c>
      <c r="ES125" s="144">
        <f t="shared" si="114"/>
        <v>3.2</v>
      </c>
      <c r="ET125" s="30">
        <v>3</v>
      </c>
      <c r="EU125" s="30">
        <v>3</v>
      </c>
      <c r="EV125" s="30">
        <v>3</v>
      </c>
      <c r="EW125" s="30">
        <v>3</v>
      </c>
      <c r="EX125" s="30">
        <v>2</v>
      </c>
      <c r="EY125" s="17">
        <f t="shared" si="79"/>
        <v>14</v>
      </c>
      <c r="EZ125" s="144">
        <f t="shared" si="119"/>
        <v>2.8</v>
      </c>
      <c r="FA125" s="30">
        <v>3</v>
      </c>
      <c r="FB125" s="30">
        <v>3</v>
      </c>
      <c r="FC125" s="30">
        <v>3</v>
      </c>
      <c r="FD125" s="30">
        <v>3</v>
      </c>
      <c r="FE125" s="30">
        <v>3</v>
      </c>
      <c r="FF125" s="30">
        <v>3</v>
      </c>
      <c r="FG125" s="17">
        <f t="shared" ref="FG125:FG139" si="127">SUM(FA125:FF125)</f>
        <v>18</v>
      </c>
      <c r="FH125" s="153">
        <f t="shared" si="108"/>
        <v>3</v>
      </c>
      <c r="FI125" s="30">
        <v>3</v>
      </c>
      <c r="FJ125" s="30">
        <v>3</v>
      </c>
      <c r="FK125" s="30">
        <v>3</v>
      </c>
      <c r="FL125" s="30">
        <v>3</v>
      </c>
      <c r="FM125" s="30">
        <v>3</v>
      </c>
      <c r="FN125" s="17">
        <f t="shared" si="83"/>
        <v>15</v>
      </c>
      <c r="FO125" s="144">
        <f t="shared" si="84"/>
        <v>3</v>
      </c>
      <c r="FP125" s="30">
        <v>3</v>
      </c>
      <c r="FQ125" s="30">
        <v>3</v>
      </c>
      <c r="FR125" s="30">
        <v>3</v>
      </c>
      <c r="FS125" s="30">
        <v>3</v>
      </c>
      <c r="FT125" s="30">
        <v>3</v>
      </c>
      <c r="FU125" s="30">
        <v>3</v>
      </c>
      <c r="FV125" s="17">
        <f t="shared" si="125"/>
        <v>18</v>
      </c>
      <c r="FW125" s="144">
        <f t="shared" si="91"/>
        <v>3</v>
      </c>
      <c r="FX125" s="30">
        <v>3</v>
      </c>
      <c r="FY125" s="30">
        <v>3</v>
      </c>
      <c r="FZ125" s="30">
        <v>3</v>
      </c>
      <c r="GA125" s="30">
        <v>3</v>
      </c>
      <c r="GB125" s="30">
        <v>3</v>
      </c>
      <c r="GC125" s="41">
        <v>3</v>
      </c>
      <c r="GD125" s="17">
        <f t="shared" si="120"/>
        <v>18</v>
      </c>
      <c r="GE125" s="144">
        <f t="shared" si="87"/>
        <v>3</v>
      </c>
      <c r="GF125" s="41" t="s">
        <v>1266</v>
      </c>
      <c r="GG125" s="30" t="s">
        <v>411</v>
      </c>
      <c r="GH125" s="41" t="s">
        <v>1267</v>
      </c>
      <c r="GI125" s="30" t="s">
        <v>1268</v>
      </c>
      <c r="GJ125" s="30" t="s">
        <v>1269</v>
      </c>
      <c r="GK125" s="30" t="s">
        <v>916</v>
      </c>
      <c r="GL125" s="41" t="s">
        <v>1270</v>
      </c>
      <c r="GM125" s="30" t="s">
        <v>751</v>
      </c>
    </row>
    <row r="126" spans="1:280" s="2" customFormat="1" ht="22.5" customHeight="1" x14ac:dyDescent="0.35">
      <c r="A126" s="29">
        <v>124</v>
      </c>
      <c r="B126" s="30" t="s">
        <v>1271</v>
      </c>
      <c r="C126" s="31" t="s">
        <v>501</v>
      </c>
      <c r="D126" s="30" t="s">
        <v>146</v>
      </c>
      <c r="E126" s="41" t="s">
        <v>1246</v>
      </c>
      <c r="F126" s="30">
        <v>38</v>
      </c>
      <c r="G126" s="30">
        <v>3</v>
      </c>
      <c r="H126" s="30" t="s">
        <v>157</v>
      </c>
      <c r="I126" s="30" t="s">
        <v>210</v>
      </c>
      <c r="J126" s="120">
        <v>4000000</v>
      </c>
      <c r="K126" s="33">
        <v>3500000</v>
      </c>
      <c r="L126" s="30">
        <v>1</v>
      </c>
      <c r="M126" s="30" t="s">
        <v>1255</v>
      </c>
      <c r="N126" s="30">
        <v>135</v>
      </c>
      <c r="O126" s="30">
        <v>1</v>
      </c>
      <c r="P126" s="30">
        <v>7</v>
      </c>
      <c r="Q126" s="30" t="s">
        <v>645</v>
      </c>
      <c r="R126" s="30">
        <v>3</v>
      </c>
      <c r="S126" s="30">
        <v>3</v>
      </c>
      <c r="T126" s="30">
        <v>3</v>
      </c>
      <c r="U126" s="30">
        <v>3</v>
      </c>
      <c r="V126" s="30">
        <v>3</v>
      </c>
      <c r="W126" s="30">
        <v>3</v>
      </c>
      <c r="X126" s="30">
        <v>3</v>
      </c>
      <c r="Y126" s="30">
        <v>3</v>
      </c>
      <c r="Z126" s="30">
        <v>3</v>
      </c>
      <c r="AA126" s="30">
        <v>3</v>
      </c>
      <c r="AB126" s="17">
        <f t="shared" si="92"/>
        <v>30</v>
      </c>
      <c r="AC126" s="154">
        <f t="shared" si="53"/>
        <v>3</v>
      </c>
      <c r="AD126" s="30">
        <v>3</v>
      </c>
      <c r="AE126" s="30">
        <v>3</v>
      </c>
      <c r="AF126" s="30">
        <v>3</v>
      </c>
      <c r="AG126" s="30">
        <v>3</v>
      </c>
      <c r="AH126" s="30">
        <v>3</v>
      </c>
      <c r="AI126" s="30">
        <v>3</v>
      </c>
      <c r="AJ126" s="30">
        <v>3</v>
      </c>
      <c r="AK126" s="30">
        <v>3</v>
      </c>
      <c r="AL126" s="30">
        <v>3</v>
      </c>
      <c r="AM126" s="15">
        <f t="shared" si="54"/>
        <v>27</v>
      </c>
      <c r="AN126" s="170">
        <f t="shared" si="55"/>
        <v>3</v>
      </c>
      <c r="AO126" s="30">
        <v>3</v>
      </c>
      <c r="AP126" s="30">
        <v>3</v>
      </c>
      <c r="AQ126" s="30">
        <v>3</v>
      </c>
      <c r="AR126" s="30">
        <v>3</v>
      </c>
      <c r="AS126" s="30">
        <v>3</v>
      </c>
      <c r="AT126" s="30">
        <v>3</v>
      </c>
      <c r="AU126" s="30">
        <v>3</v>
      </c>
      <c r="AV126" s="30">
        <v>3</v>
      </c>
      <c r="AW126" s="30">
        <v>3</v>
      </c>
      <c r="AX126" s="30">
        <v>3</v>
      </c>
      <c r="AY126" s="17">
        <f t="shared" si="126"/>
        <v>30</v>
      </c>
      <c r="AZ126" s="144">
        <f t="shared" si="56"/>
        <v>3</v>
      </c>
      <c r="BA126" s="30">
        <v>3</v>
      </c>
      <c r="BB126" s="30">
        <v>4</v>
      </c>
      <c r="BC126" s="30">
        <v>3</v>
      </c>
      <c r="BD126" s="30">
        <v>3</v>
      </c>
      <c r="BE126" s="30">
        <v>3</v>
      </c>
      <c r="BF126" s="30">
        <v>3</v>
      </c>
      <c r="BG126" s="30">
        <v>3</v>
      </c>
      <c r="BH126" s="30">
        <v>3</v>
      </c>
      <c r="BI126" s="30">
        <v>3</v>
      </c>
      <c r="BJ126" s="17">
        <f t="shared" si="57"/>
        <v>28</v>
      </c>
      <c r="BK126" s="144">
        <f t="shared" si="58"/>
        <v>3.1111111111111112</v>
      </c>
      <c r="BL126" s="30">
        <v>3</v>
      </c>
      <c r="BM126" s="30">
        <v>2</v>
      </c>
      <c r="BN126" s="30">
        <v>3</v>
      </c>
      <c r="BO126" s="17">
        <f t="shared" si="59"/>
        <v>8</v>
      </c>
      <c r="BP126" s="153">
        <f t="shared" si="117"/>
        <v>2.6666666666666665</v>
      </c>
      <c r="BQ126" s="30">
        <v>3</v>
      </c>
      <c r="BR126" s="41">
        <v>3</v>
      </c>
      <c r="BS126" s="30">
        <v>3</v>
      </c>
      <c r="BT126" s="116">
        <f t="shared" si="49"/>
        <v>9</v>
      </c>
      <c r="BU126" s="144">
        <f t="shared" si="61"/>
        <v>3</v>
      </c>
      <c r="BV126" s="30">
        <v>3</v>
      </c>
      <c r="BW126" s="30">
        <v>3</v>
      </c>
      <c r="BX126" s="17">
        <f t="shared" si="50"/>
        <v>6</v>
      </c>
      <c r="BY126" s="169">
        <f t="shared" si="122"/>
        <v>3</v>
      </c>
      <c r="BZ126" s="30">
        <v>4</v>
      </c>
      <c r="CA126" s="30">
        <v>4</v>
      </c>
      <c r="CB126" s="17">
        <f t="shared" si="62"/>
        <v>8</v>
      </c>
      <c r="CC126" s="144">
        <f t="shared" si="109"/>
        <v>4</v>
      </c>
      <c r="CD126" s="30">
        <v>3</v>
      </c>
      <c r="CE126" s="30">
        <v>4</v>
      </c>
      <c r="CF126" s="17">
        <f t="shared" si="116"/>
        <v>7</v>
      </c>
      <c r="CG126" s="144">
        <f t="shared" si="118"/>
        <v>3.5</v>
      </c>
      <c r="CH126" s="30">
        <v>4</v>
      </c>
      <c r="CI126" s="30">
        <v>4</v>
      </c>
      <c r="CJ126" s="17">
        <f t="shared" si="65"/>
        <v>8</v>
      </c>
      <c r="CK126" s="144">
        <f t="shared" si="121"/>
        <v>4</v>
      </c>
      <c r="CL126" s="30">
        <v>4</v>
      </c>
      <c r="CM126" s="30">
        <v>4</v>
      </c>
      <c r="CN126" s="17">
        <f t="shared" si="67"/>
        <v>8</v>
      </c>
      <c r="CO126" s="153">
        <f t="shared" si="88"/>
        <v>4</v>
      </c>
      <c r="CP126" s="30">
        <v>4</v>
      </c>
      <c r="CQ126" s="30">
        <v>4</v>
      </c>
      <c r="CR126" s="30">
        <v>4</v>
      </c>
      <c r="CS126" s="17">
        <f t="shared" si="68"/>
        <v>12</v>
      </c>
      <c r="CT126" s="144">
        <f t="shared" si="112"/>
        <v>4</v>
      </c>
      <c r="CU126" s="30">
        <v>3</v>
      </c>
      <c r="CV126" s="30">
        <v>3</v>
      </c>
      <c r="CW126" s="30">
        <v>3</v>
      </c>
      <c r="CX126" s="30">
        <v>2</v>
      </c>
      <c r="CY126" s="30">
        <v>3</v>
      </c>
      <c r="CZ126" s="30">
        <v>3</v>
      </c>
      <c r="DA126" s="30">
        <v>3</v>
      </c>
      <c r="DB126" s="30">
        <v>3</v>
      </c>
      <c r="DC126" s="17">
        <f t="shared" si="96"/>
        <v>23</v>
      </c>
      <c r="DD126" s="144">
        <f t="shared" si="51"/>
        <v>2.875</v>
      </c>
      <c r="DE126" s="30">
        <v>3</v>
      </c>
      <c r="DF126" s="30">
        <v>3</v>
      </c>
      <c r="DG126" s="30">
        <v>3</v>
      </c>
      <c r="DH126" s="30">
        <v>3</v>
      </c>
      <c r="DI126" s="30">
        <v>3</v>
      </c>
      <c r="DJ126" s="30">
        <v>3</v>
      </c>
      <c r="DK126" s="30">
        <v>3</v>
      </c>
      <c r="DL126" s="30">
        <v>3</v>
      </c>
      <c r="DM126" s="17">
        <f t="shared" si="71"/>
        <v>24</v>
      </c>
      <c r="DN126" s="144">
        <f t="shared" si="113"/>
        <v>3</v>
      </c>
      <c r="DO126" s="30">
        <v>3</v>
      </c>
      <c r="DP126" s="30">
        <v>3</v>
      </c>
      <c r="DQ126" s="30">
        <v>3</v>
      </c>
      <c r="DR126" s="30">
        <v>3</v>
      </c>
      <c r="DS126" s="30">
        <v>3</v>
      </c>
      <c r="DT126" s="30">
        <v>3</v>
      </c>
      <c r="DU126" s="17">
        <f t="shared" si="110"/>
        <v>18</v>
      </c>
      <c r="DV126" s="144">
        <f t="shared" si="74"/>
        <v>3</v>
      </c>
      <c r="DW126" s="30">
        <v>3</v>
      </c>
      <c r="DX126" s="30">
        <v>3</v>
      </c>
      <c r="DY126" s="30">
        <v>3</v>
      </c>
      <c r="DZ126" s="30">
        <v>3</v>
      </c>
      <c r="EA126" s="30">
        <v>3</v>
      </c>
      <c r="EB126" s="30">
        <v>3</v>
      </c>
      <c r="EC126" s="17">
        <f t="shared" si="123"/>
        <v>18</v>
      </c>
      <c r="ED126" s="144">
        <f t="shared" si="89"/>
        <v>3</v>
      </c>
      <c r="EE126" s="30">
        <v>3</v>
      </c>
      <c r="EF126" s="30">
        <v>3</v>
      </c>
      <c r="EG126" s="30">
        <v>3</v>
      </c>
      <c r="EH126" s="30">
        <v>3</v>
      </c>
      <c r="EI126" s="30">
        <v>3</v>
      </c>
      <c r="EJ126" s="30">
        <v>3</v>
      </c>
      <c r="EK126" s="15">
        <f t="shared" si="90"/>
        <v>18</v>
      </c>
      <c r="EL126" s="148">
        <f t="shared" si="124"/>
        <v>3</v>
      </c>
      <c r="EM126" s="30">
        <v>3</v>
      </c>
      <c r="EN126" s="30">
        <v>3</v>
      </c>
      <c r="EO126" s="30">
        <v>3</v>
      </c>
      <c r="EP126" s="30">
        <v>3</v>
      </c>
      <c r="EQ126" s="30">
        <v>4</v>
      </c>
      <c r="ER126" s="17">
        <f t="shared" si="77"/>
        <v>16</v>
      </c>
      <c r="ES126" s="144">
        <f t="shared" si="114"/>
        <v>3.2</v>
      </c>
      <c r="ET126" s="30">
        <v>3</v>
      </c>
      <c r="EU126" s="30">
        <v>3</v>
      </c>
      <c r="EV126" s="30">
        <v>3</v>
      </c>
      <c r="EW126" s="30">
        <v>3</v>
      </c>
      <c r="EX126" s="30">
        <v>2</v>
      </c>
      <c r="EY126" s="17">
        <f t="shared" si="79"/>
        <v>14</v>
      </c>
      <c r="EZ126" s="144">
        <f t="shared" si="119"/>
        <v>2.8</v>
      </c>
      <c r="FA126" s="30">
        <v>3</v>
      </c>
      <c r="FB126" s="30">
        <v>3</v>
      </c>
      <c r="FC126" s="30">
        <v>3</v>
      </c>
      <c r="FD126" s="30">
        <v>3</v>
      </c>
      <c r="FE126" s="30">
        <v>3</v>
      </c>
      <c r="FF126" s="30">
        <v>3</v>
      </c>
      <c r="FG126" s="17">
        <f t="shared" si="127"/>
        <v>18</v>
      </c>
      <c r="FH126" s="153">
        <f t="shared" si="108"/>
        <v>3</v>
      </c>
      <c r="FI126" s="30">
        <v>3</v>
      </c>
      <c r="FJ126" s="30">
        <v>3</v>
      </c>
      <c r="FK126" s="30">
        <v>3</v>
      </c>
      <c r="FL126" s="30">
        <v>3</v>
      </c>
      <c r="FM126" s="30">
        <v>3</v>
      </c>
      <c r="FN126" s="17">
        <f t="shared" si="83"/>
        <v>15</v>
      </c>
      <c r="FO126" s="144">
        <f t="shared" si="84"/>
        <v>3</v>
      </c>
      <c r="FP126" s="30">
        <v>3</v>
      </c>
      <c r="FQ126" s="30">
        <v>3</v>
      </c>
      <c r="FR126" s="30">
        <v>3</v>
      </c>
      <c r="FS126" s="30">
        <v>3</v>
      </c>
      <c r="FT126" s="30">
        <v>3</v>
      </c>
      <c r="FU126" s="30">
        <v>3</v>
      </c>
      <c r="FV126" s="17">
        <f t="shared" si="125"/>
        <v>18</v>
      </c>
      <c r="FW126" s="144">
        <f t="shared" si="91"/>
        <v>3</v>
      </c>
      <c r="FX126" s="30">
        <v>3</v>
      </c>
      <c r="FY126" s="30">
        <v>3</v>
      </c>
      <c r="FZ126" s="30">
        <v>3</v>
      </c>
      <c r="GA126" s="30">
        <v>3</v>
      </c>
      <c r="GB126" s="30">
        <v>3</v>
      </c>
      <c r="GC126" s="41">
        <v>3</v>
      </c>
      <c r="GD126" s="17">
        <f t="shared" si="120"/>
        <v>18</v>
      </c>
      <c r="GE126" s="144">
        <f t="shared" si="87"/>
        <v>3</v>
      </c>
      <c r="GF126" s="41" t="s">
        <v>1272</v>
      </c>
      <c r="GG126" s="30" t="s">
        <v>411</v>
      </c>
      <c r="GH126" s="30" t="s">
        <v>1273</v>
      </c>
      <c r="GI126" s="30" t="s">
        <v>1274</v>
      </c>
      <c r="GJ126" s="30" t="s">
        <v>1275</v>
      </c>
      <c r="GK126" s="30" t="s">
        <v>1276</v>
      </c>
      <c r="GL126" s="41" t="s">
        <v>1277</v>
      </c>
      <c r="GM126" s="30" t="s">
        <v>751</v>
      </c>
    </row>
    <row r="127" spans="1:280" s="2" customFormat="1" ht="22.5" customHeight="1" x14ac:dyDescent="0.35">
      <c r="A127" s="29">
        <v>125</v>
      </c>
      <c r="B127" s="30" t="s">
        <v>1278</v>
      </c>
      <c r="C127" s="31" t="s">
        <v>826</v>
      </c>
      <c r="D127" s="30" t="s">
        <v>146</v>
      </c>
      <c r="E127" s="41" t="s">
        <v>1246</v>
      </c>
      <c r="F127" s="30">
        <v>48</v>
      </c>
      <c r="G127" s="30">
        <v>5</v>
      </c>
      <c r="H127" s="30" t="s">
        <v>157</v>
      </c>
      <c r="I127" s="30" t="s">
        <v>158</v>
      </c>
      <c r="J127" s="120">
        <v>4000000</v>
      </c>
      <c r="K127" s="33">
        <v>3500000</v>
      </c>
      <c r="L127" s="30">
        <v>2</v>
      </c>
      <c r="M127" s="30" t="s">
        <v>1255</v>
      </c>
      <c r="N127" s="30">
        <v>135</v>
      </c>
      <c r="O127" s="30">
        <v>1</v>
      </c>
      <c r="P127" s="30">
        <v>11</v>
      </c>
      <c r="Q127" s="30" t="s">
        <v>1279</v>
      </c>
      <c r="R127" s="30">
        <v>3</v>
      </c>
      <c r="S127" s="30">
        <v>3</v>
      </c>
      <c r="T127" s="30">
        <v>3</v>
      </c>
      <c r="U127" s="30">
        <v>4</v>
      </c>
      <c r="V127" s="30">
        <v>4</v>
      </c>
      <c r="W127" s="30">
        <v>4</v>
      </c>
      <c r="X127" s="30">
        <v>4</v>
      </c>
      <c r="Y127" s="30">
        <v>4</v>
      </c>
      <c r="Z127" s="30">
        <v>4</v>
      </c>
      <c r="AA127" s="30">
        <v>4</v>
      </c>
      <c r="AB127" s="17">
        <f t="shared" si="92"/>
        <v>37</v>
      </c>
      <c r="AC127" s="154">
        <f t="shared" si="53"/>
        <v>3.7</v>
      </c>
      <c r="AD127" s="30">
        <v>3</v>
      </c>
      <c r="AE127" s="30">
        <v>4</v>
      </c>
      <c r="AF127" s="30">
        <v>3</v>
      </c>
      <c r="AG127" s="30">
        <v>4</v>
      </c>
      <c r="AH127" s="30">
        <v>4</v>
      </c>
      <c r="AI127" s="30">
        <v>4</v>
      </c>
      <c r="AJ127" s="30">
        <v>4</v>
      </c>
      <c r="AK127" s="30">
        <v>3</v>
      </c>
      <c r="AL127" s="30">
        <v>3</v>
      </c>
      <c r="AM127" s="15">
        <f t="shared" si="54"/>
        <v>32</v>
      </c>
      <c r="AN127" s="170">
        <f t="shared" si="55"/>
        <v>3.5555555555555554</v>
      </c>
      <c r="AO127" s="30">
        <v>3</v>
      </c>
      <c r="AP127" s="30">
        <v>3</v>
      </c>
      <c r="AQ127" s="30">
        <v>3</v>
      </c>
      <c r="AR127" s="30">
        <v>3</v>
      </c>
      <c r="AS127" s="30">
        <v>3</v>
      </c>
      <c r="AT127" s="30">
        <v>3</v>
      </c>
      <c r="AU127" s="30">
        <v>4</v>
      </c>
      <c r="AV127" s="30">
        <v>4</v>
      </c>
      <c r="AW127" s="30">
        <v>4</v>
      </c>
      <c r="AX127" s="30">
        <v>4</v>
      </c>
      <c r="AY127" s="17">
        <f t="shared" si="126"/>
        <v>34</v>
      </c>
      <c r="AZ127" s="144">
        <f t="shared" si="56"/>
        <v>3.4</v>
      </c>
      <c r="BA127" s="30">
        <v>4</v>
      </c>
      <c r="BB127" s="30">
        <v>4</v>
      </c>
      <c r="BC127" s="30">
        <v>4</v>
      </c>
      <c r="BD127" s="30">
        <v>4</v>
      </c>
      <c r="BE127" s="30">
        <v>4</v>
      </c>
      <c r="BF127" s="30">
        <v>4</v>
      </c>
      <c r="BG127" s="30">
        <v>4</v>
      </c>
      <c r="BH127" s="30">
        <v>4</v>
      </c>
      <c r="BI127" s="30">
        <v>4</v>
      </c>
      <c r="BJ127" s="17">
        <f t="shared" si="57"/>
        <v>36</v>
      </c>
      <c r="BK127" s="144">
        <f t="shared" si="58"/>
        <v>4</v>
      </c>
      <c r="BL127" s="30">
        <v>4</v>
      </c>
      <c r="BM127" s="30">
        <v>4</v>
      </c>
      <c r="BN127" s="30">
        <v>4</v>
      </c>
      <c r="BO127" s="17">
        <f t="shared" si="59"/>
        <v>12</v>
      </c>
      <c r="BP127" s="153">
        <f t="shared" si="117"/>
        <v>4</v>
      </c>
      <c r="BQ127" s="30">
        <v>4</v>
      </c>
      <c r="BR127" s="41">
        <v>4</v>
      </c>
      <c r="BS127" s="30">
        <v>4</v>
      </c>
      <c r="BT127" s="116">
        <f t="shared" si="49"/>
        <v>12</v>
      </c>
      <c r="BU127" s="144">
        <f t="shared" si="61"/>
        <v>4</v>
      </c>
      <c r="BV127" s="30">
        <v>4</v>
      </c>
      <c r="BW127" s="30">
        <v>4</v>
      </c>
      <c r="BX127" s="17">
        <f t="shared" si="50"/>
        <v>8</v>
      </c>
      <c r="BY127" s="169">
        <f t="shared" si="122"/>
        <v>4</v>
      </c>
      <c r="BZ127" s="30">
        <v>4</v>
      </c>
      <c r="CA127" s="30">
        <v>4</v>
      </c>
      <c r="CB127" s="17">
        <f t="shared" si="62"/>
        <v>8</v>
      </c>
      <c r="CC127" s="144">
        <f t="shared" si="109"/>
        <v>4</v>
      </c>
      <c r="CD127" s="30">
        <v>4</v>
      </c>
      <c r="CE127" s="30">
        <v>4</v>
      </c>
      <c r="CF127" s="17">
        <f t="shared" si="116"/>
        <v>8</v>
      </c>
      <c r="CG127" s="144">
        <f t="shared" si="118"/>
        <v>4</v>
      </c>
      <c r="CH127" s="30">
        <v>4</v>
      </c>
      <c r="CI127" s="30">
        <v>4</v>
      </c>
      <c r="CJ127" s="17">
        <f t="shared" si="65"/>
        <v>8</v>
      </c>
      <c r="CK127" s="144">
        <f t="shared" si="121"/>
        <v>4</v>
      </c>
      <c r="CL127" s="30">
        <v>4</v>
      </c>
      <c r="CM127" s="30">
        <v>4</v>
      </c>
      <c r="CN127" s="17">
        <f t="shared" si="67"/>
        <v>8</v>
      </c>
      <c r="CO127" s="153">
        <f t="shared" si="88"/>
        <v>4</v>
      </c>
      <c r="CP127" s="30">
        <v>4</v>
      </c>
      <c r="CQ127" s="30">
        <v>4</v>
      </c>
      <c r="CR127" s="30">
        <v>4</v>
      </c>
      <c r="CS127" s="17">
        <f t="shared" si="68"/>
        <v>12</v>
      </c>
      <c r="CT127" s="144">
        <f t="shared" si="112"/>
        <v>4</v>
      </c>
      <c r="CU127" s="30">
        <v>4</v>
      </c>
      <c r="CV127" s="30">
        <v>4</v>
      </c>
      <c r="CW127" s="30">
        <v>4</v>
      </c>
      <c r="CX127" s="30">
        <v>4</v>
      </c>
      <c r="CY127" s="30">
        <v>4</v>
      </c>
      <c r="CZ127" s="30">
        <v>4</v>
      </c>
      <c r="DA127" s="30">
        <v>4</v>
      </c>
      <c r="DB127" s="30">
        <v>4</v>
      </c>
      <c r="DC127" s="17">
        <f t="shared" si="96"/>
        <v>32</v>
      </c>
      <c r="DD127" s="144">
        <f t="shared" ref="DD127:DD139" si="128">DC127/8</f>
        <v>4</v>
      </c>
      <c r="DE127" s="30">
        <v>4</v>
      </c>
      <c r="DF127" s="30">
        <v>4</v>
      </c>
      <c r="DG127" s="30">
        <v>3</v>
      </c>
      <c r="DH127" s="30">
        <v>3</v>
      </c>
      <c r="DI127" s="30">
        <v>3</v>
      </c>
      <c r="DJ127" s="30">
        <v>4</v>
      </c>
      <c r="DK127" s="30">
        <v>3</v>
      </c>
      <c r="DL127" s="30">
        <v>3</v>
      </c>
      <c r="DM127" s="17">
        <f t="shared" si="71"/>
        <v>27</v>
      </c>
      <c r="DN127" s="144">
        <f t="shared" si="113"/>
        <v>3.375</v>
      </c>
      <c r="DO127" s="30">
        <v>4</v>
      </c>
      <c r="DP127" s="30">
        <v>4</v>
      </c>
      <c r="DQ127" s="30">
        <v>4</v>
      </c>
      <c r="DR127" s="30">
        <v>4</v>
      </c>
      <c r="DS127" s="30">
        <v>4</v>
      </c>
      <c r="DT127" s="30">
        <v>4</v>
      </c>
      <c r="DU127" s="17">
        <f>SUM(DO127:DT127)</f>
        <v>24</v>
      </c>
      <c r="DV127" s="144">
        <f t="shared" si="74"/>
        <v>4</v>
      </c>
      <c r="DW127" s="30">
        <v>4</v>
      </c>
      <c r="DX127" s="30">
        <v>4</v>
      </c>
      <c r="DY127" s="30">
        <v>4</v>
      </c>
      <c r="DZ127" s="30">
        <v>4</v>
      </c>
      <c r="EA127" s="30">
        <v>4</v>
      </c>
      <c r="EB127" s="30">
        <v>4</v>
      </c>
      <c r="EC127" s="17">
        <f t="shared" si="123"/>
        <v>24</v>
      </c>
      <c r="ED127" s="144">
        <f t="shared" si="89"/>
        <v>4</v>
      </c>
      <c r="EE127" s="30">
        <v>4</v>
      </c>
      <c r="EF127" s="30">
        <v>4</v>
      </c>
      <c r="EG127" s="30">
        <v>4</v>
      </c>
      <c r="EH127" s="30">
        <v>4</v>
      </c>
      <c r="EI127" s="30">
        <v>4</v>
      </c>
      <c r="EJ127" s="30">
        <v>4</v>
      </c>
      <c r="EK127" s="15">
        <f t="shared" si="90"/>
        <v>24</v>
      </c>
      <c r="EL127" s="148">
        <f t="shared" si="124"/>
        <v>4</v>
      </c>
      <c r="EM127" s="30">
        <v>4</v>
      </c>
      <c r="EN127" s="30">
        <v>3</v>
      </c>
      <c r="EO127" s="30">
        <v>2</v>
      </c>
      <c r="EP127" s="30">
        <v>4</v>
      </c>
      <c r="EQ127" s="30">
        <v>4</v>
      </c>
      <c r="ER127" s="17">
        <f t="shared" si="77"/>
        <v>17</v>
      </c>
      <c r="ES127" s="144">
        <f>ER127/5</f>
        <v>3.4</v>
      </c>
      <c r="ET127" s="30">
        <v>4</v>
      </c>
      <c r="EU127" s="30">
        <v>4</v>
      </c>
      <c r="EV127" s="30">
        <v>4</v>
      </c>
      <c r="EW127" s="30">
        <v>4</v>
      </c>
      <c r="EX127" s="30">
        <v>4</v>
      </c>
      <c r="EY127" s="17">
        <f t="shared" si="79"/>
        <v>20</v>
      </c>
      <c r="EZ127" s="144">
        <f t="shared" si="119"/>
        <v>4</v>
      </c>
      <c r="FA127" s="30">
        <v>3</v>
      </c>
      <c r="FB127" s="30">
        <v>3</v>
      </c>
      <c r="FC127" s="30">
        <v>3</v>
      </c>
      <c r="FD127" s="30">
        <v>4</v>
      </c>
      <c r="FE127" s="30">
        <v>4</v>
      </c>
      <c r="FF127" s="30">
        <v>4</v>
      </c>
      <c r="FG127" s="17">
        <f t="shared" si="127"/>
        <v>21</v>
      </c>
      <c r="FH127" s="153">
        <f t="shared" si="108"/>
        <v>3.5</v>
      </c>
      <c r="FI127" s="30">
        <v>4</v>
      </c>
      <c r="FJ127" s="30">
        <v>4</v>
      </c>
      <c r="FK127" s="30">
        <v>4</v>
      </c>
      <c r="FL127" s="30">
        <v>4</v>
      </c>
      <c r="FM127" s="30">
        <v>4</v>
      </c>
      <c r="FN127" s="17">
        <f t="shared" si="83"/>
        <v>20</v>
      </c>
      <c r="FO127" s="144">
        <f t="shared" si="84"/>
        <v>4</v>
      </c>
      <c r="FP127" s="30">
        <v>4</v>
      </c>
      <c r="FQ127" s="30">
        <v>4</v>
      </c>
      <c r="FR127" s="30">
        <v>4</v>
      </c>
      <c r="FS127" s="30">
        <v>4</v>
      </c>
      <c r="FT127" s="30">
        <v>4</v>
      </c>
      <c r="FU127" s="30">
        <v>4</v>
      </c>
      <c r="FV127" s="17">
        <f t="shared" si="125"/>
        <v>24</v>
      </c>
      <c r="FW127" s="144">
        <f t="shared" si="91"/>
        <v>4</v>
      </c>
      <c r="FX127" s="30">
        <v>4</v>
      </c>
      <c r="FY127" s="30">
        <v>4</v>
      </c>
      <c r="FZ127" s="30">
        <v>4</v>
      </c>
      <c r="GA127" s="30">
        <v>4</v>
      </c>
      <c r="GB127" s="30">
        <v>4</v>
      </c>
      <c r="GC127" s="41">
        <v>4</v>
      </c>
      <c r="GD127" s="17">
        <f t="shared" si="120"/>
        <v>24</v>
      </c>
      <c r="GE127" s="144">
        <f t="shared" si="87"/>
        <v>4</v>
      </c>
      <c r="GF127" s="41" t="s">
        <v>1280</v>
      </c>
      <c r="GG127" s="41" t="s">
        <v>1281</v>
      </c>
      <c r="GH127" s="30" t="s">
        <v>1282</v>
      </c>
      <c r="GI127" s="30" t="s">
        <v>1283</v>
      </c>
      <c r="GJ127" s="30" t="s">
        <v>1250</v>
      </c>
      <c r="GK127" s="30" t="s">
        <v>1284</v>
      </c>
      <c r="GL127" s="41" t="s">
        <v>1285</v>
      </c>
      <c r="GM127" s="30" t="s">
        <v>751</v>
      </c>
    </row>
    <row r="128" spans="1:280" s="2" customFormat="1" ht="22.5" customHeight="1" x14ac:dyDescent="0.35">
      <c r="A128" s="29">
        <v>126</v>
      </c>
      <c r="B128" s="30" t="s">
        <v>1286</v>
      </c>
      <c r="C128" s="31" t="s">
        <v>1207</v>
      </c>
      <c r="D128" s="30" t="s">
        <v>146</v>
      </c>
      <c r="E128" s="41" t="s">
        <v>1246</v>
      </c>
      <c r="F128" s="30">
        <v>46</v>
      </c>
      <c r="G128" s="30">
        <v>4</v>
      </c>
      <c r="H128" s="30" t="s">
        <v>157</v>
      </c>
      <c r="I128" s="30" t="s">
        <v>158</v>
      </c>
      <c r="J128" s="120">
        <v>4000000</v>
      </c>
      <c r="K128" s="33">
        <v>3500000</v>
      </c>
      <c r="L128" s="30">
        <v>2</v>
      </c>
      <c r="M128" s="30" t="s">
        <v>1255</v>
      </c>
      <c r="N128" s="30">
        <v>135</v>
      </c>
      <c r="O128" s="30">
        <v>1</v>
      </c>
      <c r="P128" s="30">
        <v>10</v>
      </c>
      <c r="Q128" s="30" t="s">
        <v>645</v>
      </c>
      <c r="R128" s="30">
        <v>3</v>
      </c>
      <c r="S128" s="30">
        <v>3</v>
      </c>
      <c r="T128" s="30">
        <v>3</v>
      </c>
      <c r="U128" s="30">
        <v>3</v>
      </c>
      <c r="V128" s="30">
        <v>3</v>
      </c>
      <c r="W128" s="30">
        <v>3</v>
      </c>
      <c r="X128" s="30">
        <v>3</v>
      </c>
      <c r="Y128" s="30">
        <v>3</v>
      </c>
      <c r="Z128" s="30">
        <v>3</v>
      </c>
      <c r="AA128" s="30">
        <v>3</v>
      </c>
      <c r="AB128" s="17">
        <f t="shared" si="92"/>
        <v>30</v>
      </c>
      <c r="AC128" s="154">
        <f t="shared" si="53"/>
        <v>3</v>
      </c>
      <c r="AD128" s="30">
        <v>3</v>
      </c>
      <c r="AE128" s="30">
        <v>3</v>
      </c>
      <c r="AF128" s="30">
        <v>3</v>
      </c>
      <c r="AG128" s="30">
        <v>4</v>
      </c>
      <c r="AH128" s="30">
        <v>3</v>
      </c>
      <c r="AI128" s="30">
        <v>3</v>
      </c>
      <c r="AJ128" s="30">
        <v>4</v>
      </c>
      <c r="AK128" s="30">
        <v>4</v>
      </c>
      <c r="AL128" s="30">
        <v>4</v>
      </c>
      <c r="AM128" s="15">
        <f t="shared" si="54"/>
        <v>31</v>
      </c>
      <c r="AN128" s="170">
        <f t="shared" si="55"/>
        <v>3.4444444444444446</v>
      </c>
      <c r="AO128" s="30">
        <v>3</v>
      </c>
      <c r="AP128" s="30">
        <v>3</v>
      </c>
      <c r="AQ128" s="30">
        <v>4</v>
      </c>
      <c r="AR128" s="30">
        <v>4</v>
      </c>
      <c r="AS128" s="30">
        <v>4</v>
      </c>
      <c r="AT128" s="30">
        <v>4</v>
      </c>
      <c r="AU128" s="30">
        <v>4</v>
      </c>
      <c r="AV128" s="30">
        <v>4</v>
      </c>
      <c r="AW128" s="30">
        <v>4</v>
      </c>
      <c r="AX128" s="30">
        <v>4</v>
      </c>
      <c r="AY128" s="17">
        <f t="shared" si="126"/>
        <v>38</v>
      </c>
      <c r="AZ128" s="144">
        <f t="shared" si="56"/>
        <v>3.8</v>
      </c>
      <c r="BA128" s="30">
        <v>4</v>
      </c>
      <c r="BB128" s="30">
        <v>4</v>
      </c>
      <c r="BC128" s="30">
        <v>4</v>
      </c>
      <c r="BD128" s="30">
        <v>4</v>
      </c>
      <c r="BE128" s="30">
        <v>4</v>
      </c>
      <c r="BF128" s="30">
        <v>4</v>
      </c>
      <c r="BG128" s="30">
        <v>4</v>
      </c>
      <c r="BH128" s="30">
        <v>4</v>
      </c>
      <c r="BI128" s="30">
        <v>4</v>
      </c>
      <c r="BJ128" s="17">
        <f t="shared" si="57"/>
        <v>36</v>
      </c>
      <c r="BK128" s="144">
        <f t="shared" si="58"/>
        <v>4</v>
      </c>
      <c r="BL128" s="30">
        <v>4</v>
      </c>
      <c r="BM128" s="30">
        <v>4</v>
      </c>
      <c r="BN128" s="30">
        <v>4</v>
      </c>
      <c r="BO128" s="17">
        <f t="shared" si="59"/>
        <v>12</v>
      </c>
      <c r="BP128" s="153">
        <f t="shared" si="117"/>
        <v>4</v>
      </c>
      <c r="BQ128" s="30">
        <v>3</v>
      </c>
      <c r="BR128" s="41">
        <v>3</v>
      </c>
      <c r="BS128" s="30">
        <v>3</v>
      </c>
      <c r="BT128" s="116">
        <f t="shared" si="49"/>
        <v>9</v>
      </c>
      <c r="BU128" s="144">
        <f t="shared" si="61"/>
        <v>3</v>
      </c>
      <c r="BV128" s="30">
        <v>4</v>
      </c>
      <c r="BW128" s="30">
        <v>4</v>
      </c>
      <c r="BX128" s="17">
        <f t="shared" si="50"/>
        <v>8</v>
      </c>
      <c r="BY128" s="169">
        <f t="shared" si="122"/>
        <v>4</v>
      </c>
      <c r="BZ128" s="30">
        <v>4</v>
      </c>
      <c r="CA128" s="30">
        <v>4</v>
      </c>
      <c r="CB128" s="17">
        <f t="shared" si="62"/>
        <v>8</v>
      </c>
      <c r="CC128" s="144">
        <f t="shared" si="109"/>
        <v>4</v>
      </c>
      <c r="CD128" s="30">
        <v>4</v>
      </c>
      <c r="CE128" s="30">
        <v>3</v>
      </c>
      <c r="CF128" s="17">
        <f t="shared" si="116"/>
        <v>7</v>
      </c>
      <c r="CG128" s="144">
        <f t="shared" si="118"/>
        <v>3.5</v>
      </c>
      <c r="CH128" s="30">
        <v>3</v>
      </c>
      <c r="CI128" s="30">
        <v>3</v>
      </c>
      <c r="CJ128" s="17">
        <f t="shared" si="65"/>
        <v>6</v>
      </c>
      <c r="CK128" s="144">
        <f t="shared" si="121"/>
        <v>3</v>
      </c>
      <c r="CL128" s="30">
        <v>4</v>
      </c>
      <c r="CM128" s="30">
        <v>4</v>
      </c>
      <c r="CN128" s="17">
        <f t="shared" si="67"/>
        <v>8</v>
      </c>
      <c r="CO128" s="153">
        <f t="shared" si="88"/>
        <v>4</v>
      </c>
      <c r="CP128" s="30">
        <v>3</v>
      </c>
      <c r="CQ128" s="30">
        <v>3</v>
      </c>
      <c r="CR128" s="30">
        <v>3</v>
      </c>
      <c r="CS128" s="17">
        <f t="shared" si="68"/>
        <v>9</v>
      </c>
      <c r="CT128" s="144">
        <f>CS128/3</f>
        <v>3</v>
      </c>
      <c r="CU128" s="30">
        <v>2</v>
      </c>
      <c r="CV128" s="30">
        <v>3</v>
      </c>
      <c r="CW128" s="30">
        <v>3</v>
      </c>
      <c r="CX128" s="30">
        <v>4</v>
      </c>
      <c r="CY128" s="30">
        <v>4</v>
      </c>
      <c r="CZ128" s="30">
        <v>4</v>
      </c>
      <c r="DA128" s="30">
        <v>4</v>
      </c>
      <c r="DB128" s="30">
        <v>4</v>
      </c>
      <c r="DC128" s="17">
        <f t="shared" si="96"/>
        <v>28</v>
      </c>
      <c r="DD128" s="144">
        <f t="shared" si="128"/>
        <v>3.5</v>
      </c>
      <c r="DE128" s="30">
        <v>4</v>
      </c>
      <c r="DF128" s="30">
        <v>4</v>
      </c>
      <c r="DG128" s="30">
        <v>4</v>
      </c>
      <c r="DH128" s="30">
        <v>4</v>
      </c>
      <c r="DI128" s="30">
        <v>4</v>
      </c>
      <c r="DJ128" s="30">
        <v>4</v>
      </c>
      <c r="DK128" s="30">
        <v>4</v>
      </c>
      <c r="DL128" s="30">
        <v>4</v>
      </c>
      <c r="DM128" s="17">
        <f t="shared" si="71"/>
        <v>32</v>
      </c>
      <c r="DN128" s="144">
        <f t="shared" si="113"/>
        <v>4</v>
      </c>
      <c r="DO128" s="30">
        <v>4</v>
      </c>
      <c r="DP128" s="30">
        <v>4</v>
      </c>
      <c r="DQ128" s="30">
        <v>4</v>
      </c>
      <c r="DR128" s="30">
        <v>4</v>
      </c>
      <c r="DS128" s="30">
        <v>4</v>
      </c>
      <c r="DT128" s="30">
        <v>4</v>
      </c>
      <c r="DU128" s="17">
        <f t="shared" ref="DU128:DU143" si="129">SUM(DO128:DT128)</f>
        <v>24</v>
      </c>
      <c r="DV128" s="144">
        <f t="shared" si="74"/>
        <v>4</v>
      </c>
      <c r="DW128" s="30">
        <v>4</v>
      </c>
      <c r="DX128" s="30">
        <v>4</v>
      </c>
      <c r="DY128" s="30">
        <v>4</v>
      </c>
      <c r="DZ128" s="30">
        <v>4</v>
      </c>
      <c r="EA128" s="30">
        <v>4</v>
      </c>
      <c r="EB128" s="30">
        <v>4</v>
      </c>
      <c r="EC128" s="17">
        <f t="shared" si="123"/>
        <v>24</v>
      </c>
      <c r="ED128" s="144">
        <f t="shared" si="89"/>
        <v>4</v>
      </c>
      <c r="EE128" s="30">
        <v>3</v>
      </c>
      <c r="EF128" s="30">
        <v>3</v>
      </c>
      <c r="EG128" s="30">
        <v>3</v>
      </c>
      <c r="EH128" s="30">
        <v>3</v>
      </c>
      <c r="EI128" s="30">
        <v>3</v>
      </c>
      <c r="EJ128" s="30">
        <v>3</v>
      </c>
      <c r="EK128" s="15">
        <f t="shared" si="90"/>
        <v>18</v>
      </c>
      <c r="EL128" s="148">
        <f t="shared" si="124"/>
        <v>3</v>
      </c>
      <c r="EM128" s="30">
        <v>4</v>
      </c>
      <c r="EN128" s="30">
        <v>4</v>
      </c>
      <c r="EO128" s="30">
        <v>4</v>
      </c>
      <c r="EP128" s="30">
        <v>4</v>
      </c>
      <c r="EQ128" s="30">
        <v>4</v>
      </c>
      <c r="ER128" s="17">
        <f t="shared" si="77"/>
        <v>20</v>
      </c>
      <c r="ES128" s="144">
        <f t="shared" ref="ES128:ES143" si="130">ER128/5</f>
        <v>4</v>
      </c>
      <c r="ET128" s="30">
        <v>4</v>
      </c>
      <c r="EU128" s="30">
        <v>4</v>
      </c>
      <c r="EV128" s="30">
        <v>4</v>
      </c>
      <c r="EW128" s="30">
        <v>4</v>
      </c>
      <c r="EX128" s="30">
        <v>4</v>
      </c>
      <c r="EY128" s="17">
        <f t="shared" si="79"/>
        <v>20</v>
      </c>
      <c r="EZ128" s="144">
        <f t="shared" si="119"/>
        <v>4</v>
      </c>
      <c r="FA128" s="30">
        <v>4</v>
      </c>
      <c r="FB128" s="30">
        <v>4</v>
      </c>
      <c r="FC128" s="30">
        <v>4</v>
      </c>
      <c r="FD128" s="30">
        <v>4</v>
      </c>
      <c r="FE128" s="30">
        <v>4</v>
      </c>
      <c r="FF128" s="30">
        <v>4</v>
      </c>
      <c r="FG128" s="17">
        <f t="shared" si="127"/>
        <v>24</v>
      </c>
      <c r="FH128" s="153">
        <f t="shared" si="108"/>
        <v>4</v>
      </c>
      <c r="FI128" s="30">
        <v>4</v>
      </c>
      <c r="FJ128" s="30">
        <v>4</v>
      </c>
      <c r="FK128" s="30">
        <v>3</v>
      </c>
      <c r="FL128" s="30">
        <v>3</v>
      </c>
      <c r="FM128" s="30">
        <v>4</v>
      </c>
      <c r="FN128" s="17">
        <f t="shared" si="83"/>
        <v>18</v>
      </c>
      <c r="FO128" s="144">
        <f t="shared" si="84"/>
        <v>3.6</v>
      </c>
      <c r="FP128" s="30">
        <v>4</v>
      </c>
      <c r="FQ128" s="30">
        <v>4</v>
      </c>
      <c r="FR128" s="30">
        <v>4</v>
      </c>
      <c r="FS128" s="30">
        <v>4</v>
      </c>
      <c r="FT128" s="30">
        <v>4</v>
      </c>
      <c r="FU128" s="30">
        <v>4</v>
      </c>
      <c r="FV128" s="17">
        <f t="shared" si="125"/>
        <v>24</v>
      </c>
      <c r="FW128" s="144">
        <f t="shared" si="91"/>
        <v>4</v>
      </c>
      <c r="FX128" s="30">
        <v>3</v>
      </c>
      <c r="FY128" s="30">
        <v>3</v>
      </c>
      <c r="FZ128" s="41">
        <v>1</v>
      </c>
      <c r="GA128" s="30">
        <v>2</v>
      </c>
      <c r="GB128" s="30">
        <v>3</v>
      </c>
      <c r="GC128" s="41">
        <v>1</v>
      </c>
      <c r="GD128" s="17">
        <f t="shared" si="120"/>
        <v>13</v>
      </c>
      <c r="GE128" s="144">
        <f t="shared" si="87"/>
        <v>2.1666666666666665</v>
      </c>
      <c r="GF128" s="41" t="s">
        <v>1288</v>
      </c>
      <c r="GG128" s="30" t="s">
        <v>1289</v>
      </c>
      <c r="GH128" s="30" t="s">
        <v>1290</v>
      </c>
      <c r="GI128" s="30" t="s">
        <v>1291</v>
      </c>
      <c r="GJ128" s="30" t="s">
        <v>1250</v>
      </c>
      <c r="GK128" s="30" t="s">
        <v>1284</v>
      </c>
      <c r="GL128" s="41" t="s">
        <v>1285</v>
      </c>
      <c r="GM128" s="30" t="s">
        <v>751</v>
      </c>
    </row>
    <row r="129" spans="1:280" s="2" customFormat="1" ht="22.5" customHeight="1" x14ac:dyDescent="0.35">
      <c r="A129" s="29">
        <v>127</v>
      </c>
      <c r="B129" s="30" t="s">
        <v>1292</v>
      </c>
      <c r="C129" s="31" t="s">
        <v>1293</v>
      </c>
      <c r="D129" s="30" t="s">
        <v>146</v>
      </c>
      <c r="E129" s="41" t="s">
        <v>1246</v>
      </c>
      <c r="F129" s="30">
        <v>62</v>
      </c>
      <c r="G129" s="30">
        <v>3</v>
      </c>
      <c r="H129" s="30" t="s">
        <v>157</v>
      </c>
      <c r="I129" s="87" t="s">
        <v>210</v>
      </c>
      <c r="J129" s="120">
        <v>5000000</v>
      </c>
      <c r="K129" s="33">
        <v>3500000</v>
      </c>
      <c r="L129" s="30">
        <v>4</v>
      </c>
      <c r="M129" s="30" t="s">
        <v>1255</v>
      </c>
      <c r="N129" s="30">
        <v>500</v>
      </c>
      <c r="O129" s="30">
        <v>4</v>
      </c>
      <c r="P129" s="30">
        <v>12</v>
      </c>
      <c r="Q129" s="30" t="s">
        <v>645</v>
      </c>
      <c r="R129" s="30">
        <v>3</v>
      </c>
      <c r="S129" s="30">
        <v>3</v>
      </c>
      <c r="T129" s="30">
        <v>3</v>
      </c>
      <c r="U129" s="30">
        <v>3</v>
      </c>
      <c r="V129" s="30">
        <v>3</v>
      </c>
      <c r="W129" s="30">
        <v>3</v>
      </c>
      <c r="X129" s="30">
        <v>3</v>
      </c>
      <c r="Y129" s="30">
        <v>3</v>
      </c>
      <c r="Z129" s="30">
        <v>3</v>
      </c>
      <c r="AA129" s="30">
        <v>3</v>
      </c>
      <c r="AB129" s="17">
        <f t="shared" si="92"/>
        <v>30</v>
      </c>
      <c r="AC129" s="154">
        <f t="shared" si="53"/>
        <v>3</v>
      </c>
      <c r="AD129" s="30">
        <v>3</v>
      </c>
      <c r="AE129" s="30">
        <v>3</v>
      </c>
      <c r="AF129" s="30">
        <v>3</v>
      </c>
      <c r="AG129" s="30">
        <v>3</v>
      </c>
      <c r="AH129" s="30">
        <v>3</v>
      </c>
      <c r="AI129" s="30">
        <v>3</v>
      </c>
      <c r="AJ129" s="30">
        <v>3</v>
      </c>
      <c r="AK129" s="30">
        <v>3</v>
      </c>
      <c r="AL129" s="30">
        <v>3</v>
      </c>
      <c r="AM129" s="15">
        <f t="shared" si="54"/>
        <v>27</v>
      </c>
      <c r="AN129" s="170">
        <f t="shared" si="55"/>
        <v>3</v>
      </c>
      <c r="AO129" s="30">
        <v>3</v>
      </c>
      <c r="AP129" s="30">
        <v>3</v>
      </c>
      <c r="AQ129" s="30">
        <v>3</v>
      </c>
      <c r="AR129" s="30">
        <v>3</v>
      </c>
      <c r="AS129" s="30">
        <v>3</v>
      </c>
      <c r="AT129" s="30">
        <v>3</v>
      </c>
      <c r="AU129" s="30">
        <v>3</v>
      </c>
      <c r="AV129" s="30">
        <v>3</v>
      </c>
      <c r="AW129" s="30">
        <v>3</v>
      </c>
      <c r="AX129" s="30">
        <v>3</v>
      </c>
      <c r="AY129" s="17">
        <f>SUM(AO129:AX129)</f>
        <v>30</v>
      </c>
      <c r="AZ129" s="144">
        <f t="shared" si="56"/>
        <v>3</v>
      </c>
      <c r="BA129" s="30">
        <v>3</v>
      </c>
      <c r="BB129" s="30">
        <v>3</v>
      </c>
      <c r="BC129" s="30">
        <v>3</v>
      </c>
      <c r="BD129" s="30">
        <v>3</v>
      </c>
      <c r="BE129" s="30">
        <v>3</v>
      </c>
      <c r="BF129" s="30">
        <v>3</v>
      </c>
      <c r="BG129" s="30">
        <v>3</v>
      </c>
      <c r="BH129" s="30">
        <v>3</v>
      </c>
      <c r="BI129" s="30">
        <v>3</v>
      </c>
      <c r="BJ129" s="17">
        <f t="shared" si="57"/>
        <v>27</v>
      </c>
      <c r="BK129" s="144">
        <f t="shared" si="58"/>
        <v>3</v>
      </c>
      <c r="BL129" s="30">
        <v>3</v>
      </c>
      <c r="BM129" s="30">
        <v>3</v>
      </c>
      <c r="BN129" s="30">
        <v>3</v>
      </c>
      <c r="BO129" s="17">
        <f t="shared" si="59"/>
        <v>9</v>
      </c>
      <c r="BP129" s="153">
        <f t="shared" si="117"/>
        <v>3</v>
      </c>
      <c r="BQ129" s="30">
        <v>3</v>
      </c>
      <c r="BR129" s="41">
        <v>3</v>
      </c>
      <c r="BS129" s="30">
        <v>3</v>
      </c>
      <c r="BT129" s="116">
        <f t="shared" si="49"/>
        <v>9</v>
      </c>
      <c r="BU129" s="144">
        <f t="shared" si="61"/>
        <v>3</v>
      </c>
      <c r="BV129" s="30">
        <v>3</v>
      </c>
      <c r="BW129" s="30">
        <v>3</v>
      </c>
      <c r="BX129" s="17">
        <f t="shared" si="50"/>
        <v>6</v>
      </c>
      <c r="BY129" s="169">
        <f t="shared" si="122"/>
        <v>3</v>
      </c>
      <c r="BZ129" s="30">
        <v>3</v>
      </c>
      <c r="CA129" s="30">
        <v>3</v>
      </c>
      <c r="CB129" s="17">
        <f t="shared" si="62"/>
        <v>6</v>
      </c>
      <c r="CC129" s="144">
        <f t="shared" si="109"/>
        <v>3</v>
      </c>
      <c r="CD129" s="30">
        <v>3</v>
      </c>
      <c r="CE129" s="30">
        <v>3</v>
      </c>
      <c r="CF129" s="17">
        <f t="shared" si="116"/>
        <v>6</v>
      </c>
      <c r="CG129" s="144">
        <f t="shared" si="118"/>
        <v>3</v>
      </c>
      <c r="CH129" s="30">
        <v>3</v>
      </c>
      <c r="CI129" s="30">
        <v>3</v>
      </c>
      <c r="CJ129" s="17">
        <f t="shared" si="65"/>
        <v>6</v>
      </c>
      <c r="CK129" s="144">
        <f t="shared" si="121"/>
        <v>3</v>
      </c>
      <c r="CL129" s="30">
        <v>3</v>
      </c>
      <c r="CM129" s="30">
        <v>3</v>
      </c>
      <c r="CN129" s="17">
        <f t="shared" si="67"/>
        <v>6</v>
      </c>
      <c r="CO129" s="153">
        <f t="shared" si="88"/>
        <v>3</v>
      </c>
      <c r="CP129" s="30">
        <v>3</v>
      </c>
      <c r="CQ129" s="30">
        <v>3</v>
      </c>
      <c r="CR129" s="30">
        <v>3</v>
      </c>
      <c r="CS129" s="17">
        <f t="shared" si="68"/>
        <v>9</v>
      </c>
      <c r="CT129" s="144">
        <f t="shared" ref="CT129:CT147" si="131">CS129/3</f>
        <v>3</v>
      </c>
      <c r="CU129" s="30">
        <v>3</v>
      </c>
      <c r="CV129" s="30">
        <v>3</v>
      </c>
      <c r="CW129" s="30">
        <v>3</v>
      </c>
      <c r="CX129" s="30">
        <v>3</v>
      </c>
      <c r="CY129" s="30">
        <v>3</v>
      </c>
      <c r="CZ129" s="30">
        <v>3</v>
      </c>
      <c r="DA129" s="30">
        <v>3</v>
      </c>
      <c r="DB129" s="30">
        <v>3</v>
      </c>
      <c r="DC129" s="17">
        <f t="shared" si="96"/>
        <v>24</v>
      </c>
      <c r="DD129" s="144">
        <f t="shared" si="128"/>
        <v>3</v>
      </c>
      <c r="DE129" s="30">
        <v>3</v>
      </c>
      <c r="DF129" s="30">
        <v>3</v>
      </c>
      <c r="DG129" s="30">
        <v>3</v>
      </c>
      <c r="DH129" s="30">
        <v>3</v>
      </c>
      <c r="DI129" s="30">
        <v>3</v>
      </c>
      <c r="DJ129" s="30">
        <v>3</v>
      </c>
      <c r="DK129" s="30">
        <v>3</v>
      </c>
      <c r="DL129" s="30">
        <v>3</v>
      </c>
      <c r="DM129" s="17">
        <f t="shared" si="71"/>
        <v>24</v>
      </c>
      <c r="DN129" s="144">
        <f t="shared" si="113"/>
        <v>3</v>
      </c>
      <c r="DO129" s="30">
        <v>3</v>
      </c>
      <c r="DP129" s="30">
        <v>3</v>
      </c>
      <c r="DQ129" s="30">
        <v>3</v>
      </c>
      <c r="DR129" s="30">
        <v>3</v>
      </c>
      <c r="DS129" s="30">
        <v>3</v>
      </c>
      <c r="DT129" s="30">
        <v>3</v>
      </c>
      <c r="DU129" s="17">
        <f t="shared" si="129"/>
        <v>18</v>
      </c>
      <c r="DV129" s="144">
        <f t="shared" si="74"/>
        <v>3</v>
      </c>
      <c r="DW129" s="30">
        <v>3</v>
      </c>
      <c r="DX129" s="30">
        <v>3</v>
      </c>
      <c r="DY129" s="30">
        <v>3</v>
      </c>
      <c r="DZ129" s="30">
        <v>3</v>
      </c>
      <c r="EA129" s="30">
        <v>3</v>
      </c>
      <c r="EB129" s="30">
        <v>3</v>
      </c>
      <c r="EC129" s="17">
        <f t="shared" si="123"/>
        <v>18</v>
      </c>
      <c r="ED129" s="144">
        <f t="shared" si="89"/>
        <v>3</v>
      </c>
      <c r="EE129" s="30">
        <v>3</v>
      </c>
      <c r="EF129" s="30">
        <v>3</v>
      </c>
      <c r="EG129" s="30">
        <v>3</v>
      </c>
      <c r="EH129" s="30">
        <v>3</v>
      </c>
      <c r="EI129" s="30">
        <v>3</v>
      </c>
      <c r="EJ129" s="30">
        <v>3</v>
      </c>
      <c r="EK129" s="15">
        <f t="shared" si="90"/>
        <v>18</v>
      </c>
      <c r="EL129" s="148">
        <f t="shared" si="124"/>
        <v>3</v>
      </c>
      <c r="EM129" s="30">
        <v>3</v>
      </c>
      <c r="EN129" s="30">
        <v>3</v>
      </c>
      <c r="EO129" s="30">
        <v>3</v>
      </c>
      <c r="EP129" s="30">
        <v>3</v>
      </c>
      <c r="EQ129" s="30">
        <v>3</v>
      </c>
      <c r="ER129" s="17">
        <f t="shared" si="77"/>
        <v>15</v>
      </c>
      <c r="ES129" s="144">
        <f t="shared" si="130"/>
        <v>3</v>
      </c>
      <c r="ET129" s="30">
        <v>3</v>
      </c>
      <c r="EU129" s="30">
        <v>3</v>
      </c>
      <c r="EV129" s="30">
        <v>3</v>
      </c>
      <c r="EW129" s="30">
        <v>3</v>
      </c>
      <c r="EX129" s="30">
        <v>3</v>
      </c>
      <c r="EY129" s="17">
        <f t="shared" si="79"/>
        <v>15</v>
      </c>
      <c r="EZ129" s="144">
        <f t="shared" si="119"/>
        <v>3</v>
      </c>
      <c r="FA129" s="30">
        <v>3</v>
      </c>
      <c r="FB129" s="30">
        <v>3</v>
      </c>
      <c r="FC129" s="30">
        <v>3</v>
      </c>
      <c r="FD129" s="30">
        <v>3</v>
      </c>
      <c r="FE129" s="30">
        <v>3</v>
      </c>
      <c r="FF129" s="30">
        <v>3</v>
      </c>
      <c r="FG129" s="17">
        <f t="shared" si="127"/>
        <v>18</v>
      </c>
      <c r="FH129" s="153">
        <f t="shared" si="108"/>
        <v>3</v>
      </c>
      <c r="FI129" s="30">
        <v>3</v>
      </c>
      <c r="FJ129" s="30">
        <v>3</v>
      </c>
      <c r="FK129" s="30">
        <v>3</v>
      </c>
      <c r="FL129" s="30">
        <v>3</v>
      </c>
      <c r="FM129" s="30">
        <v>3</v>
      </c>
      <c r="FN129" s="17">
        <f t="shared" si="83"/>
        <v>15</v>
      </c>
      <c r="FO129" s="144">
        <f t="shared" si="84"/>
        <v>3</v>
      </c>
      <c r="FP129" s="30">
        <v>3</v>
      </c>
      <c r="FQ129" s="30">
        <v>3</v>
      </c>
      <c r="FR129" s="30">
        <v>3</v>
      </c>
      <c r="FS129" s="30">
        <v>3</v>
      </c>
      <c r="FT129" s="30">
        <v>3</v>
      </c>
      <c r="FU129" s="30">
        <v>3</v>
      </c>
      <c r="FV129" s="17">
        <f t="shared" si="125"/>
        <v>18</v>
      </c>
      <c r="FW129" s="144">
        <f t="shared" si="91"/>
        <v>3</v>
      </c>
      <c r="FX129" s="30">
        <v>3</v>
      </c>
      <c r="FY129" s="30">
        <v>3</v>
      </c>
      <c r="FZ129" s="30">
        <v>3</v>
      </c>
      <c r="GA129" s="30">
        <v>3</v>
      </c>
      <c r="GB129" s="30">
        <v>3</v>
      </c>
      <c r="GC129" s="30">
        <v>3</v>
      </c>
      <c r="GD129" s="17">
        <f t="shared" si="120"/>
        <v>18</v>
      </c>
      <c r="GE129" s="144">
        <f t="shared" si="87"/>
        <v>3</v>
      </c>
      <c r="GF129" s="41" t="s">
        <v>1295</v>
      </c>
      <c r="GG129" s="30" t="s">
        <v>1296</v>
      </c>
      <c r="GH129" s="30" t="s">
        <v>1297</v>
      </c>
      <c r="GI129" s="30" t="s">
        <v>1298</v>
      </c>
      <c r="GJ129" s="30" t="s">
        <v>1250</v>
      </c>
      <c r="GK129" s="30" t="s">
        <v>1299</v>
      </c>
      <c r="GL129" s="41" t="s">
        <v>1300</v>
      </c>
      <c r="GM129" s="30" t="s">
        <v>751</v>
      </c>
      <c r="GO129" s="2" t="s">
        <v>1301</v>
      </c>
    </row>
    <row r="130" spans="1:280" s="2" customFormat="1" ht="22.5" customHeight="1" x14ac:dyDescent="0.35">
      <c r="A130" s="29">
        <v>128</v>
      </c>
      <c r="B130" s="30" t="s">
        <v>1302</v>
      </c>
      <c r="C130" s="31" t="s">
        <v>1303</v>
      </c>
      <c r="D130" s="30" t="s">
        <v>146</v>
      </c>
      <c r="E130" s="41" t="s">
        <v>1246</v>
      </c>
      <c r="F130" s="30">
        <v>45</v>
      </c>
      <c r="G130" s="30">
        <v>3</v>
      </c>
      <c r="H130" s="30" t="s">
        <v>157</v>
      </c>
      <c r="I130" s="30" t="s">
        <v>158</v>
      </c>
      <c r="J130" s="120">
        <v>4000000</v>
      </c>
      <c r="K130" s="33">
        <v>3500000</v>
      </c>
      <c r="L130" s="30">
        <v>2</v>
      </c>
      <c r="M130" s="30" t="s">
        <v>1255</v>
      </c>
      <c r="N130" s="30">
        <v>135</v>
      </c>
      <c r="O130" s="30">
        <v>1</v>
      </c>
      <c r="P130" s="30">
        <v>8</v>
      </c>
      <c r="Q130" s="30" t="s">
        <v>645</v>
      </c>
      <c r="R130" s="30">
        <v>3</v>
      </c>
      <c r="S130" s="30">
        <v>3</v>
      </c>
      <c r="T130" s="30">
        <v>3</v>
      </c>
      <c r="U130" s="30">
        <v>3</v>
      </c>
      <c r="V130" s="30">
        <v>3</v>
      </c>
      <c r="W130" s="30">
        <v>3</v>
      </c>
      <c r="X130" s="30">
        <v>3</v>
      </c>
      <c r="Y130" s="30">
        <v>3</v>
      </c>
      <c r="Z130" s="30">
        <v>3</v>
      </c>
      <c r="AA130" s="30">
        <v>3</v>
      </c>
      <c r="AB130" s="17">
        <f t="shared" si="92"/>
        <v>30</v>
      </c>
      <c r="AC130" s="154">
        <f t="shared" si="53"/>
        <v>3</v>
      </c>
      <c r="AD130" s="30">
        <v>3</v>
      </c>
      <c r="AE130" s="30">
        <v>3</v>
      </c>
      <c r="AF130" s="30">
        <v>3</v>
      </c>
      <c r="AG130" s="30">
        <v>3</v>
      </c>
      <c r="AH130" s="30">
        <v>3</v>
      </c>
      <c r="AI130" s="30">
        <v>3</v>
      </c>
      <c r="AJ130" s="30">
        <v>3</v>
      </c>
      <c r="AK130" s="30">
        <v>3</v>
      </c>
      <c r="AL130" s="30">
        <v>3</v>
      </c>
      <c r="AM130" s="15">
        <f t="shared" si="54"/>
        <v>27</v>
      </c>
      <c r="AN130" s="170">
        <f t="shared" si="55"/>
        <v>3</v>
      </c>
      <c r="AO130" s="30">
        <v>3</v>
      </c>
      <c r="AP130" s="30">
        <v>3</v>
      </c>
      <c r="AQ130" s="30">
        <v>3</v>
      </c>
      <c r="AR130" s="30">
        <v>3</v>
      </c>
      <c r="AS130" s="30">
        <v>3</v>
      </c>
      <c r="AT130" s="30">
        <v>3</v>
      </c>
      <c r="AU130" s="30">
        <v>3</v>
      </c>
      <c r="AV130" s="30">
        <v>3</v>
      </c>
      <c r="AW130" s="30">
        <v>3</v>
      </c>
      <c r="AX130" s="30">
        <v>3</v>
      </c>
      <c r="AY130" s="17">
        <f t="shared" ref="AY130:AY140" si="132">SUM(AO130:AX130)</f>
        <v>30</v>
      </c>
      <c r="AZ130" s="144">
        <f t="shared" si="56"/>
        <v>3</v>
      </c>
      <c r="BA130" s="30">
        <v>3</v>
      </c>
      <c r="BB130" s="30">
        <v>3</v>
      </c>
      <c r="BC130" s="30">
        <v>3</v>
      </c>
      <c r="BD130" s="30">
        <v>3</v>
      </c>
      <c r="BE130" s="30">
        <v>3</v>
      </c>
      <c r="BF130" s="30">
        <v>3</v>
      </c>
      <c r="BG130" s="30">
        <v>3</v>
      </c>
      <c r="BH130" s="30">
        <v>3</v>
      </c>
      <c r="BI130" s="30">
        <v>3</v>
      </c>
      <c r="BJ130" s="17">
        <f t="shared" si="57"/>
        <v>27</v>
      </c>
      <c r="BK130" s="144">
        <f t="shared" si="58"/>
        <v>3</v>
      </c>
      <c r="BL130" s="30">
        <v>3</v>
      </c>
      <c r="BM130" s="30">
        <v>3</v>
      </c>
      <c r="BN130" s="30">
        <v>3</v>
      </c>
      <c r="BO130" s="17">
        <f t="shared" si="59"/>
        <v>9</v>
      </c>
      <c r="BP130" s="153">
        <f t="shared" si="117"/>
        <v>3</v>
      </c>
      <c r="BQ130" s="30">
        <v>3</v>
      </c>
      <c r="BR130" s="41">
        <v>4</v>
      </c>
      <c r="BS130" s="30">
        <v>3</v>
      </c>
      <c r="BT130" s="116">
        <f t="shared" si="49"/>
        <v>10</v>
      </c>
      <c r="BU130" s="144">
        <f t="shared" si="61"/>
        <v>3.3333333333333335</v>
      </c>
      <c r="BV130" s="30">
        <v>3</v>
      </c>
      <c r="BW130" s="30">
        <v>3</v>
      </c>
      <c r="BX130" s="17">
        <f t="shared" si="50"/>
        <v>6</v>
      </c>
      <c r="BY130" s="169">
        <f t="shared" si="122"/>
        <v>3</v>
      </c>
      <c r="BZ130" s="30">
        <v>3</v>
      </c>
      <c r="CA130" s="30">
        <v>3</v>
      </c>
      <c r="CB130" s="17">
        <f t="shared" si="62"/>
        <v>6</v>
      </c>
      <c r="CC130" s="144">
        <f t="shared" si="109"/>
        <v>3</v>
      </c>
      <c r="CD130" s="30">
        <v>3</v>
      </c>
      <c r="CE130" s="30">
        <v>2</v>
      </c>
      <c r="CF130" s="17">
        <f t="shared" si="116"/>
        <v>5</v>
      </c>
      <c r="CG130" s="144">
        <f t="shared" si="118"/>
        <v>2.5</v>
      </c>
      <c r="CH130" s="30">
        <v>2</v>
      </c>
      <c r="CI130" s="30">
        <v>2</v>
      </c>
      <c r="CJ130" s="17">
        <f t="shared" si="65"/>
        <v>4</v>
      </c>
      <c r="CK130" s="144">
        <f t="shared" si="121"/>
        <v>2</v>
      </c>
      <c r="CL130" s="30">
        <v>2</v>
      </c>
      <c r="CM130" s="30">
        <v>2</v>
      </c>
      <c r="CN130" s="17">
        <f t="shared" si="67"/>
        <v>4</v>
      </c>
      <c r="CO130" s="153">
        <f t="shared" si="88"/>
        <v>2</v>
      </c>
      <c r="CP130" s="30">
        <v>3</v>
      </c>
      <c r="CQ130" s="30">
        <v>3</v>
      </c>
      <c r="CR130" s="30">
        <v>2</v>
      </c>
      <c r="CS130" s="17">
        <f t="shared" si="68"/>
        <v>8</v>
      </c>
      <c r="CT130" s="144">
        <f t="shared" si="131"/>
        <v>2.6666666666666665</v>
      </c>
      <c r="CU130" s="30">
        <v>3</v>
      </c>
      <c r="CV130" s="30">
        <v>3</v>
      </c>
      <c r="CW130" s="30">
        <v>3</v>
      </c>
      <c r="CX130" s="30">
        <v>3</v>
      </c>
      <c r="CY130" s="30">
        <v>3</v>
      </c>
      <c r="CZ130" s="30">
        <v>3</v>
      </c>
      <c r="DA130" s="30">
        <v>3</v>
      </c>
      <c r="DB130" s="30">
        <v>3</v>
      </c>
      <c r="DC130" s="17">
        <f t="shared" si="96"/>
        <v>24</v>
      </c>
      <c r="DD130" s="144">
        <f t="shared" si="128"/>
        <v>3</v>
      </c>
      <c r="DE130" s="30">
        <v>3</v>
      </c>
      <c r="DF130" s="30">
        <v>3</v>
      </c>
      <c r="DG130" s="30">
        <v>3</v>
      </c>
      <c r="DH130" s="30">
        <v>3</v>
      </c>
      <c r="DI130" s="30">
        <v>3</v>
      </c>
      <c r="DJ130" s="30">
        <v>3</v>
      </c>
      <c r="DK130" s="30">
        <v>3</v>
      </c>
      <c r="DL130" s="30">
        <v>3</v>
      </c>
      <c r="DM130" s="17">
        <f t="shared" si="71"/>
        <v>24</v>
      </c>
      <c r="DN130" s="144">
        <f t="shared" si="113"/>
        <v>3</v>
      </c>
      <c r="DO130" s="30">
        <v>3</v>
      </c>
      <c r="DP130" s="30">
        <v>3</v>
      </c>
      <c r="DQ130" s="30">
        <v>3</v>
      </c>
      <c r="DR130" s="30">
        <v>3</v>
      </c>
      <c r="DS130" s="30">
        <v>3</v>
      </c>
      <c r="DT130" s="30">
        <v>3</v>
      </c>
      <c r="DU130" s="17">
        <f t="shared" si="129"/>
        <v>18</v>
      </c>
      <c r="DV130" s="144">
        <f t="shared" si="74"/>
        <v>3</v>
      </c>
      <c r="DW130" s="30">
        <v>3</v>
      </c>
      <c r="DX130" s="30">
        <v>3</v>
      </c>
      <c r="DY130" s="30">
        <v>3</v>
      </c>
      <c r="DZ130" s="30">
        <v>3</v>
      </c>
      <c r="EA130" s="30">
        <v>3</v>
      </c>
      <c r="EB130" s="30">
        <v>3</v>
      </c>
      <c r="EC130" s="17">
        <f t="shared" si="123"/>
        <v>18</v>
      </c>
      <c r="ED130" s="144">
        <f t="shared" si="89"/>
        <v>3</v>
      </c>
      <c r="EE130" s="30">
        <v>3</v>
      </c>
      <c r="EF130" s="30">
        <v>3</v>
      </c>
      <c r="EG130" s="30">
        <v>3</v>
      </c>
      <c r="EH130" s="30">
        <v>3</v>
      </c>
      <c r="EI130" s="30">
        <v>3</v>
      </c>
      <c r="EJ130" s="30">
        <v>3</v>
      </c>
      <c r="EK130" s="15">
        <f t="shared" si="90"/>
        <v>18</v>
      </c>
      <c r="EL130" s="148">
        <f t="shared" si="124"/>
        <v>3</v>
      </c>
      <c r="EM130" s="30">
        <v>4</v>
      </c>
      <c r="EN130" s="30">
        <v>4</v>
      </c>
      <c r="EO130" s="30">
        <v>3</v>
      </c>
      <c r="EP130" s="30">
        <v>3</v>
      </c>
      <c r="EQ130" s="30">
        <v>3</v>
      </c>
      <c r="ER130" s="17">
        <f t="shared" si="77"/>
        <v>17</v>
      </c>
      <c r="ES130" s="144">
        <f t="shared" si="130"/>
        <v>3.4</v>
      </c>
      <c r="ET130" s="30">
        <v>3</v>
      </c>
      <c r="EU130" s="30">
        <v>3</v>
      </c>
      <c r="EV130" s="30">
        <v>3</v>
      </c>
      <c r="EW130" s="30">
        <v>3</v>
      </c>
      <c r="EX130" s="30">
        <v>2</v>
      </c>
      <c r="EY130" s="17">
        <f t="shared" si="79"/>
        <v>14</v>
      </c>
      <c r="EZ130" s="144">
        <f t="shared" si="119"/>
        <v>2.8</v>
      </c>
      <c r="FA130" s="30">
        <v>3</v>
      </c>
      <c r="FB130" s="30">
        <v>3</v>
      </c>
      <c r="FC130" s="30">
        <v>3</v>
      </c>
      <c r="FD130" s="30">
        <v>4</v>
      </c>
      <c r="FE130" s="30">
        <v>4</v>
      </c>
      <c r="FF130" s="30">
        <v>3</v>
      </c>
      <c r="FG130" s="17">
        <f t="shared" si="127"/>
        <v>20</v>
      </c>
      <c r="FH130" s="153">
        <f>FG130/6</f>
        <v>3.3333333333333335</v>
      </c>
      <c r="FI130" s="30">
        <v>3</v>
      </c>
      <c r="FJ130" s="30">
        <v>3</v>
      </c>
      <c r="FK130" s="30">
        <v>3</v>
      </c>
      <c r="FL130" s="30">
        <v>3</v>
      </c>
      <c r="FM130" s="30">
        <v>3</v>
      </c>
      <c r="FN130" s="17">
        <f t="shared" si="83"/>
        <v>15</v>
      </c>
      <c r="FO130" s="144">
        <f t="shared" si="84"/>
        <v>3</v>
      </c>
      <c r="FP130" s="30">
        <v>3</v>
      </c>
      <c r="FQ130" s="30">
        <v>3</v>
      </c>
      <c r="FR130" s="30">
        <v>3</v>
      </c>
      <c r="FS130" s="30">
        <v>3</v>
      </c>
      <c r="FT130" s="30">
        <v>3</v>
      </c>
      <c r="FU130" s="30">
        <v>3</v>
      </c>
      <c r="FV130" s="17">
        <f t="shared" si="125"/>
        <v>18</v>
      </c>
      <c r="FW130" s="144">
        <f t="shared" si="91"/>
        <v>3</v>
      </c>
      <c r="FX130" s="30">
        <v>3</v>
      </c>
      <c r="FY130" s="30">
        <v>3</v>
      </c>
      <c r="FZ130" s="30">
        <v>3</v>
      </c>
      <c r="GA130" s="30">
        <v>4</v>
      </c>
      <c r="GB130" s="30">
        <v>3</v>
      </c>
      <c r="GC130" s="30">
        <v>3</v>
      </c>
      <c r="GD130" s="17">
        <f t="shared" si="120"/>
        <v>19</v>
      </c>
      <c r="GE130" s="144">
        <f t="shared" si="87"/>
        <v>3.1666666666666665</v>
      </c>
      <c r="GF130" s="41" t="s">
        <v>1304</v>
      </c>
      <c r="GG130" s="30" t="s">
        <v>1289</v>
      </c>
      <c r="GH130" s="30" t="s">
        <v>1305</v>
      </c>
      <c r="GI130" s="30" t="s">
        <v>1283</v>
      </c>
      <c r="GJ130" s="30" t="s">
        <v>1250</v>
      </c>
      <c r="GK130" s="30" t="s">
        <v>1284</v>
      </c>
      <c r="GL130" s="41" t="s">
        <v>1285</v>
      </c>
      <c r="GM130" s="30" t="s">
        <v>411</v>
      </c>
    </row>
    <row r="131" spans="1:280" s="2" customFormat="1" ht="22.5" customHeight="1" x14ac:dyDescent="0.35">
      <c r="A131" s="29">
        <v>129</v>
      </c>
      <c r="B131" s="30" t="s">
        <v>1306</v>
      </c>
      <c r="C131" s="31" t="s">
        <v>1207</v>
      </c>
      <c r="D131" s="30" t="s">
        <v>146</v>
      </c>
      <c r="E131" s="41" t="s">
        <v>1246</v>
      </c>
      <c r="F131" s="30">
        <v>45</v>
      </c>
      <c r="G131" s="30">
        <v>3</v>
      </c>
      <c r="H131" s="30" t="s">
        <v>157</v>
      </c>
      <c r="I131" s="30" t="s">
        <v>172</v>
      </c>
      <c r="J131" s="120">
        <v>10000000</v>
      </c>
      <c r="K131" s="33">
        <v>3500000</v>
      </c>
      <c r="L131" s="30">
        <v>4</v>
      </c>
      <c r="M131" s="30" t="s">
        <v>1255</v>
      </c>
      <c r="N131" s="30">
        <v>500</v>
      </c>
      <c r="O131" s="30">
        <v>4</v>
      </c>
      <c r="P131" s="30">
        <v>8</v>
      </c>
      <c r="Q131" s="30" t="s">
        <v>645</v>
      </c>
      <c r="R131" s="30">
        <v>3</v>
      </c>
      <c r="S131" s="30">
        <v>3</v>
      </c>
      <c r="T131" s="30">
        <v>3</v>
      </c>
      <c r="U131" s="30">
        <v>3</v>
      </c>
      <c r="V131" s="30">
        <v>3</v>
      </c>
      <c r="W131" s="30">
        <v>3</v>
      </c>
      <c r="X131" s="30">
        <v>3</v>
      </c>
      <c r="Y131" s="30">
        <v>3</v>
      </c>
      <c r="Z131" s="30">
        <v>3</v>
      </c>
      <c r="AA131" s="30">
        <v>3</v>
      </c>
      <c r="AB131" s="17">
        <f t="shared" si="92"/>
        <v>30</v>
      </c>
      <c r="AC131" s="154">
        <f t="shared" si="53"/>
        <v>3</v>
      </c>
      <c r="AD131" s="30">
        <v>3</v>
      </c>
      <c r="AE131" s="30">
        <v>3</v>
      </c>
      <c r="AF131" s="30">
        <v>3</v>
      </c>
      <c r="AG131" s="30">
        <v>3</v>
      </c>
      <c r="AH131" s="30">
        <v>3</v>
      </c>
      <c r="AI131" s="30">
        <v>3</v>
      </c>
      <c r="AJ131" s="30">
        <v>3</v>
      </c>
      <c r="AK131" s="30">
        <v>3</v>
      </c>
      <c r="AL131" s="30">
        <v>3</v>
      </c>
      <c r="AM131" s="15">
        <f t="shared" si="54"/>
        <v>27</v>
      </c>
      <c r="AN131" s="170">
        <f t="shared" si="55"/>
        <v>3</v>
      </c>
      <c r="AO131" s="30">
        <v>3</v>
      </c>
      <c r="AP131" s="30">
        <v>3</v>
      </c>
      <c r="AQ131" s="30">
        <v>3</v>
      </c>
      <c r="AR131" s="30">
        <v>3</v>
      </c>
      <c r="AS131" s="30">
        <v>3</v>
      </c>
      <c r="AT131" s="30">
        <v>3</v>
      </c>
      <c r="AU131" s="30">
        <v>3</v>
      </c>
      <c r="AV131" s="30">
        <v>3</v>
      </c>
      <c r="AW131" s="30">
        <v>3</v>
      </c>
      <c r="AX131" s="30">
        <v>3</v>
      </c>
      <c r="AY131" s="17">
        <f t="shared" si="132"/>
        <v>30</v>
      </c>
      <c r="AZ131" s="144">
        <f t="shared" si="56"/>
        <v>3</v>
      </c>
      <c r="BA131" s="30">
        <v>3</v>
      </c>
      <c r="BB131" s="30">
        <v>3</v>
      </c>
      <c r="BC131" s="30">
        <v>3</v>
      </c>
      <c r="BD131" s="30">
        <v>3</v>
      </c>
      <c r="BE131" s="30">
        <v>3</v>
      </c>
      <c r="BF131" s="30">
        <v>3</v>
      </c>
      <c r="BG131" s="30">
        <v>3</v>
      </c>
      <c r="BH131" s="30">
        <v>3</v>
      </c>
      <c r="BI131" s="30">
        <v>3</v>
      </c>
      <c r="BJ131" s="17">
        <f t="shared" si="57"/>
        <v>27</v>
      </c>
      <c r="BK131" s="144">
        <f t="shared" si="58"/>
        <v>3</v>
      </c>
      <c r="BL131" s="30">
        <v>3</v>
      </c>
      <c r="BM131" s="30">
        <v>3</v>
      </c>
      <c r="BN131" s="30">
        <v>3</v>
      </c>
      <c r="BO131" s="17">
        <f t="shared" si="59"/>
        <v>9</v>
      </c>
      <c r="BP131" s="153">
        <f t="shared" si="117"/>
        <v>3</v>
      </c>
      <c r="BQ131" s="30">
        <v>3</v>
      </c>
      <c r="BR131" s="41">
        <v>4</v>
      </c>
      <c r="BS131" s="30">
        <v>4</v>
      </c>
      <c r="BT131" s="116">
        <f t="shared" si="49"/>
        <v>11</v>
      </c>
      <c r="BU131" s="144">
        <f t="shared" si="61"/>
        <v>3.6666666666666665</v>
      </c>
      <c r="BV131" s="30">
        <v>4</v>
      </c>
      <c r="BW131" s="30">
        <v>4</v>
      </c>
      <c r="BX131" s="17">
        <f t="shared" si="50"/>
        <v>8</v>
      </c>
      <c r="BY131" s="169">
        <f t="shared" si="122"/>
        <v>4</v>
      </c>
      <c r="BZ131" s="30">
        <v>4</v>
      </c>
      <c r="CA131" s="30">
        <v>4</v>
      </c>
      <c r="CB131" s="17">
        <f t="shared" si="62"/>
        <v>8</v>
      </c>
      <c r="CC131" s="144">
        <f>CB131/2</f>
        <v>4</v>
      </c>
      <c r="CD131" s="30">
        <v>3</v>
      </c>
      <c r="CE131" s="30">
        <v>3</v>
      </c>
      <c r="CF131" s="17">
        <f t="shared" si="116"/>
        <v>6</v>
      </c>
      <c r="CG131" s="144">
        <f t="shared" si="118"/>
        <v>3</v>
      </c>
      <c r="CH131" s="30">
        <v>3</v>
      </c>
      <c r="CI131" s="30">
        <v>3</v>
      </c>
      <c r="CJ131" s="17">
        <f t="shared" si="65"/>
        <v>6</v>
      </c>
      <c r="CK131" s="144">
        <f>CJ131/2</f>
        <v>3</v>
      </c>
      <c r="CL131" s="30">
        <v>3</v>
      </c>
      <c r="CM131" s="30">
        <v>2</v>
      </c>
      <c r="CN131" s="17">
        <f t="shared" si="67"/>
        <v>5</v>
      </c>
      <c r="CO131" s="153">
        <f t="shared" si="88"/>
        <v>2.5</v>
      </c>
      <c r="CP131" s="30">
        <v>2</v>
      </c>
      <c r="CQ131" s="30">
        <v>2</v>
      </c>
      <c r="CR131" s="30">
        <v>2</v>
      </c>
      <c r="CS131" s="17">
        <f t="shared" si="68"/>
        <v>6</v>
      </c>
      <c r="CT131" s="144">
        <f t="shared" si="131"/>
        <v>2</v>
      </c>
      <c r="CU131" s="30">
        <v>3</v>
      </c>
      <c r="CV131" s="30">
        <v>3</v>
      </c>
      <c r="CW131" s="30">
        <v>3</v>
      </c>
      <c r="CX131" s="30">
        <v>3</v>
      </c>
      <c r="CY131" s="30">
        <v>3</v>
      </c>
      <c r="CZ131" s="30">
        <v>3</v>
      </c>
      <c r="DA131" s="30">
        <v>3</v>
      </c>
      <c r="DB131" s="30">
        <v>3</v>
      </c>
      <c r="DC131" s="17">
        <f t="shared" si="96"/>
        <v>24</v>
      </c>
      <c r="DD131" s="144">
        <f t="shared" si="128"/>
        <v>3</v>
      </c>
      <c r="DE131" s="30">
        <v>3</v>
      </c>
      <c r="DF131" s="30">
        <v>3</v>
      </c>
      <c r="DG131" s="30">
        <v>3</v>
      </c>
      <c r="DH131" s="30">
        <v>3</v>
      </c>
      <c r="DI131" s="30">
        <v>3</v>
      </c>
      <c r="DJ131" s="30">
        <v>3</v>
      </c>
      <c r="DK131" s="30">
        <v>3</v>
      </c>
      <c r="DL131" s="30">
        <v>3</v>
      </c>
      <c r="DM131" s="17">
        <f t="shared" si="71"/>
        <v>24</v>
      </c>
      <c r="DN131" s="144">
        <f t="shared" si="113"/>
        <v>3</v>
      </c>
      <c r="DO131" s="30">
        <v>3</v>
      </c>
      <c r="DP131" s="30">
        <v>3</v>
      </c>
      <c r="DQ131" s="30">
        <v>3</v>
      </c>
      <c r="DR131" s="30">
        <v>3</v>
      </c>
      <c r="DS131" s="30">
        <v>3</v>
      </c>
      <c r="DT131" s="30">
        <v>3</v>
      </c>
      <c r="DU131" s="17">
        <f t="shared" si="129"/>
        <v>18</v>
      </c>
      <c r="DV131" s="144">
        <f t="shared" si="74"/>
        <v>3</v>
      </c>
      <c r="DW131" s="30">
        <v>3</v>
      </c>
      <c r="DX131" s="30">
        <v>3</v>
      </c>
      <c r="DY131" s="30">
        <v>3</v>
      </c>
      <c r="DZ131" s="30">
        <v>3</v>
      </c>
      <c r="EA131" s="30">
        <v>3</v>
      </c>
      <c r="EB131" s="30">
        <v>3</v>
      </c>
      <c r="EC131" s="17">
        <f t="shared" si="123"/>
        <v>18</v>
      </c>
      <c r="ED131" s="144">
        <f t="shared" si="89"/>
        <v>3</v>
      </c>
      <c r="EE131" s="30">
        <v>3</v>
      </c>
      <c r="EF131" s="30">
        <v>3</v>
      </c>
      <c r="EG131" s="30">
        <v>3</v>
      </c>
      <c r="EH131" s="30">
        <v>3</v>
      </c>
      <c r="EI131" s="30">
        <v>3</v>
      </c>
      <c r="EJ131" s="30">
        <v>3</v>
      </c>
      <c r="EK131" s="15">
        <f t="shared" si="90"/>
        <v>18</v>
      </c>
      <c r="EL131" s="148">
        <f t="shared" si="124"/>
        <v>3</v>
      </c>
      <c r="EM131" s="30">
        <v>3</v>
      </c>
      <c r="EN131" s="30">
        <v>4</v>
      </c>
      <c r="EO131" s="30">
        <v>4</v>
      </c>
      <c r="EP131" s="30">
        <v>3</v>
      </c>
      <c r="EQ131" s="30">
        <v>3</v>
      </c>
      <c r="ER131" s="17">
        <f t="shared" si="77"/>
        <v>17</v>
      </c>
      <c r="ES131" s="144">
        <f t="shared" si="130"/>
        <v>3.4</v>
      </c>
      <c r="ET131" s="30">
        <v>3</v>
      </c>
      <c r="EU131" s="30">
        <v>3</v>
      </c>
      <c r="EV131" s="30">
        <v>3</v>
      </c>
      <c r="EW131" s="30">
        <v>3</v>
      </c>
      <c r="EX131" s="30">
        <v>3</v>
      </c>
      <c r="EY131" s="17">
        <f t="shared" si="79"/>
        <v>15</v>
      </c>
      <c r="EZ131" s="144">
        <f t="shared" si="119"/>
        <v>3</v>
      </c>
      <c r="FA131" s="30">
        <v>3</v>
      </c>
      <c r="FB131" s="30">
        <v>3</v>
      </c>
      <c r="FC131" s="30">
        <v>3</v>
      </c>
      <c r="FD131" s="30">
        <v>3</v>
      </c>
      <c r="FE131" s="30">
        <v>3</v>
      </c>
      <c r="FF131" s="30">
        <v>3</v>
      </c>
      <c r="FG131" s="17">
        <f t="shared" si="127"/>
        <v>18</v>
      </c>
      <c r="FH131" s="153">
        <f t="shared" ref="FH131:FH146" si="133">FG131/6</f>
        <v>3</v>
      </c>
      <c r="FI131" s="30">
        <v>3</v>
      </c>
      <c r="FJ131" s="30">
        <v>3</v>
      </c>
      <c r="FK131" s="30">
        <v>3</v>
      </c>
      <c r="FL131" s="30">
        <v>3</v>
      </c>
      <c r="FM131" s="30">
        <v>3</v>
      </c>
      <c r="FN131" s="17">
        <f t="shared" si="83"/>
        <v>15</v>
      </c>
      <c r="FO131" s="144">
        <f t="shared" si="84"/>
        <v>3</v>
      </c>
      <c r="FP131" s="30">
        <v>3</v>
      </c>
      <c r="FQ131" s="30">
        <v>3</v>
      </c>
      <c r="FR131" s="30">
        <v>3</v>
      </c>
      <c r="FS131" s="30">
        <v>3</v>
      </c>
      <c r="FT131" s="30">
        <v>3</v>
      </c>
      <c r="FU131" s="30">
        <v>3</v>
      </c>
      <c r="FV131" s="17">
        <f t="shared" si="125"/>
        <v>18</v>
      </c>
      <c r="FW131" s="144">
        <f t="shared" si="91"/>
        <v>3</v>
      </c>
      <c r="FX131" s="30">
        <v>3</v>
      </c>
      <c r="FY131" s="30">
        <v>3</v>
      </c>
      <c r="FZ131" s="30">
        <v>3</v>
      </c>
      <c r="GA131" s="30">
        <v>3</v>
      </c>
      <c r="GB131" s="30">
        <v>3</v>
      </c>
      <c r="GC131" s="30">
        <v>3</v>
      </c>
      <c r="GD131" s="17">
        <f t="shared" si="120"/>
        <v>18</v>
      </c>
      <c r="GE131" s="144">
        <f t="shared" si="87"/>
        <v>3</v>
      </c>
      <c r="GF131" s="41" t="s">
        <v>1304</v>
      </c>
      <c r="GG131" s="30" t="s">
        <v>1289</v>
      </c>
      <c r="GH131" s="30" t="s">
        <v>1307</v>
      </c>
      <c r="GI131" s="30" t="s">
        <v>1308</v>
      </c>
      <c r="GJ131" s="30" t="s">
        <v>1250</v>
      </c>
      <c r="GK131" s="30" t="s">
        <v>1309</v>
      </c>
      <c r="GL131" s="41" t="s">
        <v>1310</v>
      </c>
      <c r="GM131" s="30" t="s">
        <v>411</v>
      </c>
    </row>
    <row r="132" spans="1:280" s="2" customFormat="1" ht="22.5" customHeight="1" x14ac:dyDescent="0.35">
      <c r="A132" s="29">
        <v>130</v>
      </c>
      <c r="B132" s="30" t="s">
        <v>1311</v>
      </c>
      <c r="C132" s="31" t="s">
        <v>501</v>
      </c>
      <c r="D132" s="30" t="s">
        <v>146</v>
      </c>
      <c r="E132" s="41" t="s">
        <v>1246</v>
      </c>
      <c r="F132" s="30">
        <v>54</v>
      </c>
      <c r="G132" s="30">
        <v>5</v>
      </c>
      <c r="H132" s="30" t="s">
        <v>157</v>
      </c>
      <c r="I132" s="30" t="s">
        <v>172</v>
      </c>
      <c r="J132" s="120">
        <v>5000000</v>
      </c>
      <c r="K132" s="33">
        <v>3500000</v>
      </c>
      <c r="L132" s="30">
        <v>5</v>
      </c>
      <c r="M132" s="30" t="s">
        <v>1255</v>
      </c>
      <c r="N132" s="30">
        <v>501</v>
      </c>
      <c r="O132" s="30">
        <v>4</v>
      </c>
      <c r="P132" s="30">
        <v>11</v>
      </c>
      <c r="Q132" s="30" t="s">
        <v>645</v>
      </c>
      <c r="R132" s="30">
        <v>3</v>
      </c>
      <c r="S132" s="30">
        <v>3</v>
      </c>
      <c r="T132" s="30">
        <v>3</v>
      </c>
      <c r="U132" s="30">
        <v>3</v>
      </c>
      <c r="V132" s="30">
        <v>3</v>
      </c>
      <c r="W132" s="30">
        <v>2</v>
      </c>
      <c r="X132" s="30">
        <v>2</v>
      </c>
      <c r="Y132" s="30">
        <v>2</v>
      </c>
      <c r="Z132" s="30">
        <v>2</v>
      </c>
      <c r="AA132" s="30">
        <v>3</v>
      </c>
      <c r="AB132" s="17">
        <f t="shared" si="92"/>
        <v>26</v>
      </c>
      <c r="AC132" s="154">
        <f t="shared" si="53"/>
        <v>2.6</v>
      </c>
      <c r="AD132" s="30">
        <v>3</v>
      </c>
      <c r="AE132" s="30">
        <v>3</v>
      </c>
      <c r="AF132" s="30">
        <v>3</v>
      </c>
      <c r="AG132" s="30">
        <v>3</v>
      </c>
      <c r="AH132" s="30">
        <v>3</v>
      </c>
      <c r="AI132" s="30">
        <v>3</v>
      </c>
      <c r="AJ132" s="30">
        <v>3</v>
      </c>
      <c r="AK132" s="30">
        <v>3</v>
      </c>
      <c r="AL132" s="30">
        <v>2</v>
      </c>
      <c r="AM132" s="15">
        <f t="shared" si="54"/>
        <v>26</v>
      </c>
      <c r="AN132" s="170">
        <f t="shared" si="55"/>
        <v>2.8888888888888888</v>
      </c>
      <c r="AO132" s="30">
        <v>3</v>
      </c>
      <c r="AP132" s="30">
        <v>4</v>
      </c>
      <c r="AQ132" s="30">
        <v>4</v>
      </c>
      <c r="AR132" s="30">
        <v>4</v>
      </c>
      <c r="AS132" s="30">
        <v>3</v>
      </c>
      <c r="AT132" s="30">
        <v>2</v>
      </c>
      <c r="AU132" s="30">
        <v>2</v>
      </c>
      <c r="AV132" s="30">
        <v>2</v>
      </c>
      <c r="AW132" s="30">
        <v>3</v>
      </c>
      <c r="AX132" s="30">
        <v>3</v>
      </c>
      <c r="AY132" s="17">
        <f t="shared" si="132"/>
        <v>30</v>
      </c>
      <c r="AZ132" s="144">
        <f t="shared" si="56"/>
        <v>3</v>
      </c>
      <c r="BA132" s="30">
        <v>2</v>
      </c>
      <c r="BB132" s="30">
        <v>2</v>
      </c>
      <c r="BC132" s="30">
        <v>3</v>
      </c>
      <c r="BD132" s="30">
        <v>3</v>
      </c>
      <c r="BE132" s="30">
        <v>3</v>
      </c>
      <c r="BF132" s="30">
        <v>3</v>
      </c>
      <c r="BG132" s="30">
        <v>2</v>
      </c>
      <c r="BH132" s="30">
        <v>2</v>
      </c>
      <c r="BI132" s="30">
        <v>3</v>
      </c>
      <c r="BJ132" s="17">
        <f t="shared" si="57"/>
        <v>23</v>
      </c>
      <c r="BK132" s="144">
        <f t="shared" si="58"/>
        <v>2.5555555555555554</v>
      </c>
      <c r="BL132" s="30">
        <v>2</v>
      </c>
      <c r="BM132" s="30">
        <v>2</v>
      </c>
      <c r="BN132" s="30">
        <v>3</v>
      </c>
      <c r="BO132" s="17">
        <f t="shared" si="59"/>
        <v>7</v>
      </c>
      <c r="BP132" s="153">
        <f t="shared" si="117"/>
        <v>2.3333333333333335</v>
      </c>
      <c r="BQ132" s="30">
        <v>3</v>
      </c>
      <c r="BR132" s="41">
        <v>1</v>
      </c>
      <c r="BS132" s="30">
        <v>2</v>
      </c>
      <c r="BT132" s="116">
        <f t="shared" si="49"/>
        <v>6</v>
      </c>
      <c r="BU132" s="144">
        <f t="shared" si="61"/>
        <v>2</v>
      </c>
      <c r="BV132" s="30">
        <v>2</v>
      </c>
      <c r="BW132" s="30">
        <v>3</v>
      </c>
      <c r="BX132" s="17">
        <f t="shared" si="50"/>
        <v>5</v>
      </c>
      <c r="BY132" s="169">
        <f t="shared" si="122"/>
        <v>2.5</v>
      </c>
      <c r="BZ132" s="30">
        <v>3</v>
      </c>
      <c r="CA132" s="30">
        <v>3</v>
      </c>
      <c r="CB132" s="17">
        <f t="shared" si="62"/>
        <v>6</v>
      </c>
      <c r="CC132" s="144">
        <f t="shared" ref="CC132:CC141" si="134">CB132/2</f>
        <v>3</v>
      </c>
      <c r="CD132" s="30">
        <v>3</v>
      </c>
      <c r="CE132" s="30">
        <v>2</v>
      </c>
      <c r="CF132" s="17">
        <f>SUM(CD132:CE132)</f>
        <v>5</v>
      </c>
      <c r="CG132" s="144">
        <f t="shared" si="118"/>
        <v>2.5</v>
      </c>
      <c r="CH132" s="30">
        <v>3</v>
      </c>
      <c r="CI132" s="30">
        <v>2</v>
      </c>
      <c r="CJ132" s="17">
        <f t="shared" si="65"/>
        <v>5</v>
      </c>
      <c r="CK132" s="144">
        <f t="shared" ref="CK132:CK144" si="135">CJ132/2</f>
        <v>2.5</v>
      </c>
      <c r="CL132" s="30">
        <v>3</v>
      </c>
      <c r="CM132" s="30">
        <v>3</v>
      </c>
      <c r="CN132" s="17">
        <f t="shared" si="67"/>
        <v>6</v>
      </c>
      <c r="CO132" s="153">
        <f t="shared" si="88"/>
        <v>3</v>
      </c>
      <c r="CP132" s="30">
        <v>3</v>
      </c>
      <c r="CQ132" s="30">
        <v>2</v>
      </c>
      <c r="CR132" s="30">
        <v>3</v>
      </c>
      <c r="CS132" s="17">
        <f t="shared" si="68"/>
        <v>8</v>
      </c>
      <c r="CT132" s="144">
        <f t="shared" si="131"/>
        <v>2.6666666666666665</v>
      </c>
      <c r="CU132" s="30">
        <v>2</v>
      </c>
      <c r="CV132" s="30">
        <v>2</v>
      </c>
      <c r="CW132" s="30">
        <v>2</v>
      </c>
      <c r="CX132" s="30">
        <v>3</v>
      </c>
      <c r="CY132" s="30">
        <v>3</v>
      </c>
      <c r="CZ132" s="30">
        <v>3</v>
      </c>
      <c r="DA132" s="30">
        <v>3</v>
      </c>
      <c r="DB132" s="30">
        <v>3</v>
      </c>
      <c r="DC132" s="17">
        <f t="shared" si="96"/>
        <v>21</v>
      </c>
      <c r="DD132" s="144">
        <f t="shared" si="128"/>
        <v>2.625</v>
      </c>
      <c r="DE132" s="30">
        <v>2</v>
      </c>
      <c r="DF132" s="30">
        <v>2</v>
      </c>
      <c r="DG132" s="30">
        <v>3</v>
      </c>
      <c r="DH132" s="30">
        <v>3</v>
      </c>
      <c r="DI132" s="30">
        <v>3</v>
      </c>
      <c r="DJ132" s="30">
        <v>3</v>
      </c>
      <c r="DK132" s="30">
        <v>4</v>
      </c>
      <c r="DL132" s="30">
        <v>4</v>
      </c>
      <c r="DM132" s="17">
        <f t="shared" si="71"/>
        <v>24</v>
      </c>
      <c r="DN132" s="144">
        <f t="shared" si="113"/>
        <v>3</v>
      </c>
      <c r="DO132" s="30">
        <v>3</v>
      </c>
      <c r="DP132" s="30">
        <v>3</v>
      </c>
      <c r="DQ132" s="30">
        <v>3</v>
      </c>
      <c r="DR132" s="30">
        <v>3</v>
      </c>
      <c r="DS132" s="30">
        <v>3</v>
      </c>
      <c r="DT132" s="30">
        <v>4</v>
      </c>
      <c r="DU132" s="17">
        <f t="shared" si="129"/>
        <v>19</v>
      </c>
      <c r="DV132" s="144">
        <f t="shared" si="74"/>
        <v>3.1666666666666665</v>
      </c>
      <c r="DW132" s="30">
        <v>2</v>
      </c>
      <c r="DX132" s="30">
        <v>2</v>
      </c>
      <c r="DY132" s="30">
        <v>3</v>
      </c>
      <c r="DZ132" s="30">
        <v>3</v>
      </c>
      <c r="EA132" s="30">
        <v>4</v>
      </c>
      <c r="EB132" s="30">
        <v>3</v>
      </c>
      <c r="EC132" s="17">
        <f t="shared" si="123"/>
        <v>17</v>
      </c>
      <c r="ED132" s="144">
        <f t="shared" si="89"/>
        <v>2.8333333333333335</v>
      </c>
      <c r="EE132" s="30">
        <v>3</v>
      </c>
      <c r="EF132" s="30">
        <v>2</v>
      </c>
      <c r="EG132" s="30">
        <v>2</v>
      </c>
      <c r="EH132" s="30">
        <v>3</v>
      </c>
      <c r="EI132" s="30">
        <v>4</v>
      </c>
      <c r="EJ132" s="30">
        <v>4</v>
      </c>
      <c r="EK132" s="15">
        <f t="shared" si="90"/>
        <v>18</v>
      </c>
      <c r="EL132" s="148">
        <f t="shared" si="124"/>
        <v>3</v>
      </c>
      <c r="EM132" s="30">
        <v>2</v>
      </c>
      <c r="EN132" s="30">
        <v>3</v>
      </c>
      <c r="EO132" s="30">
        <v>3</v>
      </c>
      <c r="EP132" s="30">
        <v>3</v>
      </c>
      <c r="EQ132" s="30">
        <v>3</v>
      </c>
      <c r="ER132" s="17">
        <f t="shared" si="77"/>
        <v>14</v>
      </c>
      <c r="ES132" s="144">
        <f t="shared" si="130"/>
        <v>2.8</v>
      </c>
      <c r="ET132" s="30">
        <v>2</v>
      </c>
      <c r="EU132" s="30">
        <v>2</v>
      </c>
      <c r="EV132" s="30">
        <v>3</v>
      </c>
      <c r="EW132" s="30">
        <v>3</v>
      </c>
      <c r="EX132" s="30">
        <v>2</v>
      </c>
      <c r="EY132" s="17">
        <f t="shared" si="79"/>
        <v>12</v>
      </c>
      <c r="EZ132" s="144">
        <f t="shared" si="119"/>
        <v>2.4</v>
      </c>
      <c r="FA132" s="30">
        <v>3</v>
      </c>
      <c r="FB132" s="30">
        <v>3</v>
      </c>
      <c r="FC132" s="30">
        <v>3</v>
      </c>
      <c r="FD132" s="30">
        <v>3</v>
      </c>
      <c r="FE132" s="30">
        <v>2</v>
      </c>
      <c r="FF132" s="30">
        <v>2</v>
      </c>
      <c r="FG132" s="17">
        <f t="shared" si="127"/>
        <v>16</v>
      </c>
      <c r="FH132" s="153">
        <f t="shared" si="133"/>
        <v>2.6666666666666665</v>
      </c>
      <c r="FI132" s="30">
        <v>2</v>
      </c>
      <c r="FJ132" s="30">
        <v>2</v>
      </c>
      <c r="FK132" s="30">
        <v>2</v>
      </c>
      <c r="FL132" s="30">
        <v>2</v>
      </c>
      <c r="FM132" s="30">
        <v>2</v>
      </c>
      <c r="FN132" s="17">
        <f t="shared" si="83"/>
        <v>10</v>
      </c>
      <c r="FO132" s="144">
        <f t="shared" si="84"/>
        <v>2</v>
      </c>
      <c r="FP132" s="30">
        <v>3</v>
      </c>
      <c r="FQ132" s="30">
        <v>3</v>
      </c>
      <c r="FR132" s="30">
        <v>3</v>
      </c>
      <c r="FS132" s="30">
        <v>3</v>
      </c>
      <c r="FT132" s="30">
        <v>3</v>
      </c>
      <c r="FU132" s="30">
        <v>3</v>
      </c>
      <c r="FV132" s="17">
        <f t="shared" si="125"/>
        <v>18</v>
      </c>
      <c r="FW132" s="144">
        <f t="shared" si="91"/>
        <v>3</v>
      </c>
      <c r="FX132" s="30">
        <v>2</v>
      </c>
      <c r="FY132" s="30">
        <v>3</v>
      </c>
      <c r="FZ132" s="30">
        <v>3</v>
      </c>
      <c r="GA132" s="30">
        <v>3</v>
      </c>
      <c r="GB132" s="30">
        <v>3</v>
      </c>
      <c r="GC132" s="30">
        <v>3</v>
      </c>
      <c r="GD132" s="17">
        <f>SUM(FX132:GC132)</f>
        <v>17</v>
      </c>
      <c r="GE132" s="144">
        <f t="shared" si="87"/>
        <v>2.8333333333333335</v>
      </c>
      <c r="GF132" s="41" t="s">
        <v>1304</v>
      </c>
      <c r="GG132" s="30" t="s">
        <v>1066</v>
      </c>
      <c r="GH132" s="30" t="s">
        <v>1312</v>
      </c>
      <c r="GI132" s="30" t="s">
        <v>1313</v>
      </c>
      <c r="GJ132" s="30" t="s">
        <v>1314</v>
      </c>
      <c r="GK132" s="30" t="s">
        <v>1315</v>
      </c>
      <c r="GL132" s="41" t="s">
        <v>1316</v>
      </c>
      <c r="GM132" s="30" t="s">
        <v>411</v>
      </c>
    </row>
    <row r="133" spans="1:280" s="2" customFormat="1" ht="22.5" customHeight="1" x14ac:dyDescent="0.35">
      <c r="A133" s="29">
        <v>131</v>
      </c>
      <c r="B133" s="30" t="s">
        <v>1184</v>
      </c>
      <c r="C133" s="30">
        <v>81365756881</v>
      </c>
      <c r="D133" s="30" t="s">
        <v>146</v>
      </c>
      <c r="E133" s="30" t="s">
        <v>1185</v>
      </c>
      <c r="F133" s="30">
        <v>56</v>
      </c>
      <c r="G133" s="30">
        <v>4</v>
      </c>
      <c r="H133" s="30" t="s">
        <v>157</v>
      </c>
      <c r="I133" s="30" t="s">
        <v>210</v>
      </c>
      <c r="J133" s="120">
        <v>5000000</v>
      </c>
      <c r="K133" s="33">
        <v>3500000</v>
      </c>
      <c r="L133" s="30">
        <v>2</v>
      </c>
      <c r="M133" s="30" t="s">
        <v>147</v>
      </c>
      <c r="N133" s="30">
        <v>250</v>
      </c>
      <c r="O133" s="30">
        <v>1.5</v>
      </c>
      <c r="P133" s="30">
        <v>10</v>
      </c>
      <c r="Q133" s="30" t="s">
        <v>645</v>
      </c>
      <c r="R133" s="30">
        <v>3</v>
      </c>
      <c r="S133" s="30">
        <v>3</v>
      </c>
      <c r="T133" s="30">
        <v>3</v>
      </c>
      <c r="U133" s="30">
        <v>3</v>
      </c>
      <c r="V133" s="30">
        <v>3</v>
      </c>
      <c r="W133" s="30">
        <v>3</v>
      </c>
      <c r="X133" s="30">
        <v>3</v>
      </c>
      <c r="Y133" s="30">
        <v>3</v>
      </c>
      <c r="Z133" s="30">
        <v>3</v>
      </c>
      <c r="AA133" s="30">
        <v>3</v>
      </c>
      <c r="AB133" s="17">
        <f t="shared" si="92"/>
        <v>30</v>
      </c>
      <c r="AC133" s="154">
        <f t="shared" si="53"/>
        <v>3</v>
      </c>
      <c r="AD133" s="30">
        <v>3</v>
      </c>
      <c r="AE133" s="30">
        <v>3</v>
      </c>
      <c r="AF133" s="30">
        <v>3</v>
      </c>
      <c r="AG133" s="30">
        <v>3</v>
      </c>
      <c r="AH133" s="30">
        <v>3</v>
      </c>
      <c r="AI133" s="30">
        <v>3</v>
      </c>
      <c r="AJ133" s="30">
        <v>3</v>
      </c>
      <c r="AK133" s="30">
        <v>3</v>
      </c>
      <c r="AL133" s="30">
        <v>3</v>
      </c>
      <c r="AM133" s="15">
        <f t="shared" si="54"/>
        <v>27</v>
      </c>
      <c r="AN133" s="170">
        <f t="shared" si="55"/>
        <v>3</v>
      </c>
      <c r="AO133" s="30">
        <v>3</v>
      </c>
      <c r="AP133" s="30">
        <v>3</v>
      </c>
      <c r="AQ133" s="30">
        <v>3</v>
      </c>
      <c r="AR133" s="30">
        <v>3</v>
      </c>
      <c r="AS133" s="30">
        <v>3</v>
      </c>
      <c r="AT133" s="30">
        <v>3</v>
      </c>
      <c r="AU133" s="30">
        <v>3</v>
      </c>
      <c r="AV133" s="30">
        <v>3</v>
      </c>
      <c r="AW133" s="30">
        <v>3</v>
      </c>
      <c r="AX133" s="30">
        <v>3</v>
      </c>
      <c r="AY133" s="17">
        <f t="shared" si="132"/>
        <v>30</v>
      </c>
      <c r="AZ133" s="144">
        <f t="shared" si="56"/>
        <v>3</v>
      </c>
      <c r="BA133" s="30">
        <v>3</v>
      </c>
      <c r="BB133" s="30">
        <v>3</v>
      </c>
      <c r="BC133" s="30">
        <v>3</v>
      </c>
      <c r="BD133" s="30">
        <v>3</v>
      </c>
      <c r="BE133" s="30">
        <v>3</v>
      </c>
      <c r="BF133" s="30">
        <v>3</v>
      </c>
      <c r="BG133" s="30">
        <v>3</v>
      </c>
      <c r="BH133" s="30">
        <v>3</v>
      </c>
      <c r="BI133" s="30">
        <v>3</v>
      </c>
      <c r="BJ133" s="17">
        <f t="shared" si="57"/>
        <v>27</v>
      </c>
      <c r="BK133" s="144">
        <f t="shared" si="58"/>
        <v>3</v>
      </c>
      <c r="BL133" s="30">
        <v>3</v>
      </c>
      <c r="BM133" s="30">
        <v>3</v>
      </c>
      <c r="BN133" s="30">
        <v>3</v>
      </c>
      <c r="BO133" s="17">
        <f t="shared" si="59"/>
        <v>9</v>
      </c>
      <c r="BP133" s="153">
        <f t="shared" si="117"/>
        <v>3</v>
      </c>
      <c r="BQ133" s="30">
        <v>3</v>
      </c>
      <c r="BR133" s="30">
        <v>3</v>
      </c>
      <c r="BS133" s="30">
        <v>3</v>
      </c>
      <c r="BT133" s="116">
        <f t="shared" si="49"/>
        <v>9</v>
      </c>
      <c r="BU133" s="144">
        <f t="shared" si="61"/>
        <v>3</v>
      </c>
      <c r="BV133" s="30">
        <v>3</v>
      </c>
      <c r="BW133" s="30">
        <v>3</v>
      </c>
      <c r="BX133" s="17">
        <f t="shared" si="50"/>
        <v>6</v>
      </c>
      <c r="BY133" s="169">
        <f t="shared" si="122"/>
        <v>3</v>
      </c>
      <c r="BZ133" s="30">
        <v>3</v>
      </c>
      <c r="CA133" s="30">
        <v>3</v>
      </c>
      <c r="CB133" s="17">
        <f t="shared" si="62"/>
        <v>6</v>
      </c>
      <c r="CC133" s="144">
        <f t="shared" si="134"/>
        <v>3</v>
      </c>
      <c r="CD133" s="30">
        <v>3</v>
      </c>
      <c r="CE133" s="30">
        <v>2</v>
      </c>
      <c r="CF133" s="17">
        <f t="shared" ref="CF133:CF147" si="136">SUM(CD133:CE133)</f>
        <v>5</v>
      </c>
      <c r="CG133" s="144">
        <f t="shared" si="118"/>
        <v>2.5</v>
      </c>
      <c r="CH133" s="30">
        <v>3</v>
      </c>
      <c r="CI133" s="30">
        <v>3</v>
      </c>
      <c r="CJ133" s="17">
        <f t="shared" si="65"/>
        <v>6</v>
      </c>
      <c r="CK133" s="144">
        <f t="shared" si="135"/>
        <v>3</v>
      </c>
      <c r="CL133" s="46">
        <v>2</v>
      </c>
      <c r="CM133" s="46">
        <v>2</v>
      </c>
      <c r="CN133" s="17">
        <f t="shared" si="67"/>
        <v>4</v>
      </c>
      <c r="CO133" s="153">
        <f t="shared" si="88"/>
        <v>2</v>
      </c>
      <c r="CP133" s="46">
        <v>2</v>
      </c>
      <c r="CQ133" s="46">
        <v>2</v>
      </c>
      <c r="CR133" s="46">
        <v>2</v>
      </c>
      <c r="CS133" s="17">
        <f t="shared" si="68"/>
        <v>6</v>
      </c>
      <c r="CT133" s="144">
        <f t="shared" si="131"/>
        <v>2</v>
      </c>
      <c r="CU133" s="30">
        <v>3</v>
      </c>
      <c r="CV133" s="30">
        <v>3</v>
      </c>
      <c r="CW133" s="30">
        <v>3</v>
      </c>
      <c r="CX133" s="30">
        <v>3</v>
      </c>
      <c r="CY133" s="30">
        <v>3</v>
      </c>
      <c r="CZ133" s="30">
        <v>3</v>
      </c>
      <c r="DA133" s="30">
        <v>3</v>
      </c>
      <c r="DB133" s="30">
        <v>3</v>
      </c>
      <c r="DC133" s="17">
        <f t="shared" si="96"/>
        <v>24</v>
      </c>
      <c r="DD133" s="144">
        <f t="shared" si="128"/>
        <v>3</v>
      </c>
      <c r="DE133" s="30">
        <v>3</v>
      </c>
      <c r="DF133" s="30">
        <v>3</v>
      </c>
      <c r="DG133" s="30">
        <v>3</v>
      </c>
      <c r="DH133" s="30">
        <v>3</v>
      </c>
      <c r="DI133" s="30">
        <v>3</v>
      </c>
      <c r="DJ133" s="30">
        <v>3</v>
      </c>
      <c r="DK133" s="30">
        <v>3</v>
      </c>
      <c r="DL133" s="30">
        <v>3</v>
      </c>
      <c r="DM133" s="17">
        <f t="shared" si="71"/>
        <v>24</v>
      </c>
      <c r="DN133" s="144">
        <f t="shared" si="113"/>
        <v>3</v>
      </c>
      <c r="DO133" s="30">
        <v>3</v>
      </c>
      <c r="DP133" s="30">
        <v>3</v>
      </c>
      <c r="DQ133" s="30">
        <v>3</v>
      </c>
      <c r="DR133" s="30">
        <v>3</v>
      </c>
      <c r="DS133" s="30">
        <v>3</v>
      </c>
      <c r="DT133" s="30">
        <v>3</v>
      </c>
      <c r="DU133" s="17">
        <f t="shared" si="129"/>
        <v>18</v>
      </c>
      <c r="DV133" s="144">
        <f t="shared" si="74"/>
        <v>3</v>
      </c>
      <c r="DW133" s="30">
        <v>3</v>
      </c>
      <c r="DX133" s="30">
        <v>3</v>
      </c>
      <c r="DY133" s="30">
        <v>3</v>
      </c>
      <c r="DZ133" s="30">
        <v>3</v>
      </c>
      <c r="EA133" s="30">
        <v>3</v>
      </c>
      <c r="EB133" s="30">
        <v>3</v>
      </c>
      <c r="EC133" s="17">
        <f t="shared" si="123"/>
        <v>18</v>
      </c>
      <c r="ED133" s="144">
        <f t="shared" si="89"/>
        <v>3</v>
      </c>
      <c r="EE133" s="30">
        <v>3</v>
      </c>
      <c r="EF133" s="30">
        <v>3</v>
      </c>
      <c r="EG133" s="30">
        <v>3</v>
      </c>
      <c r="EH133" s="30">
        <v>3</v>
      </c>
      <c r="EI133" s="30">
        <v>3</v>
      </c>
      <c r="EJ133" s="30">
        <v>3</v>
      </c>
      <c r="EK133" s="15">
        <f t="shared" si="90"/>
        <v>18</v>
      </c>
      <c r="EL133" s="148">
        <f t="shared" si="124"/>
        <v>3</v>
      </c>
      <c r="EM133" s="30">
        <v>3</v>
      </c>
      <c r="EN133" s="30">
        <v>3</v>
      </c>
      <c r="EO133" s="30">
        <v>3</v>
      </c>
      <c r="EP133" s="30">
        <v>3</v>
      </c>
      <c r="EQ133" s="30">
        <v>3</v>
      </c>
      <c r="ER133" s="17">
        <f t="shared" si="77"/>
        <v>15</v>
      </c>
      <c r="ES133" s="144">
        <f t="shared" si="130"/>
        <v>3</v>
      </c>
      <c r="ET133" s="30">
        <v>3</v>
      </c>
      <c r="EU133" s="30">
        <v>3</v>
      </c>
      <c r="EV133" s="30">
        <v>3</v>
      </c>
      <c r="EW133" s="30">
        <v>3</v>
      </c>
      <c r="EX133" s="30">
        <v>3</v>
      </c>
      <c r="EY133" s="17">
        <f t="shared" si="79"/>
        <v>15</v>
      </c>
      <c r="EZ133" s="144">
        <f t="shared" si="119"/>
        <v>3</v>
      </c>
      <c r="FA133" s="30">
        <v>3</v>
      </c>
      <c r="FB133" s="30">
        <v>3</v>
      </c>
      <c r="FC133" s="30">
        <v>3</v>
      </c>
      <c r="FD133" s="30">
        <v>3</v>
      </c>
      <c r="FE133" s="30">
        <v>3</v>
      </c>
      <c r="FF133" s="30">
        <v>3</v>
      </c>
      <c r="FG133" s="17">
        <f t="shared" si="127"/>
        <v>18</v>
      </c>
      <c r="FH133" s="153">
        <f t="shared" si="133"/>
        <v>3</v>
      </c>
      <c r="FI133" s="30">
        <v>3</v>
      </c>
      <c r="FJ133" s="30">
        <v>3</v>
      </c>
      <c r="FK133" s="30">
        <v>3</v>
      </c>
      <c r="FL133" s="30">
        <v>3</v>
      </c>
      <c r="FM133" s="30">
        <v>3</v>
      </c>
      <c r="FN133" s="17">
        <f t="shared" si="83"/>
        <v>15</v>
      </c>
      <c r="FO133" s="144">
        <f t="shared" si="84"/>
        <v>3</v>
      </c>
      <c r="FP133" s="30">
        <v>2</v>
      </c>
      <c r="FQ133" s="30">
        <v>3</v>
      </c>
      <c r="FR133" s="30">
        <v>3</v>
      </c>
      <c r="FS133" s="30">
        <v>3</v>
      </c>
      <c r="FT133" s="30">
        <v>3</v>
      </c>
      <c r="FU133" s="30">
        <v>3</v>
      </c>
      <c r="FV133" s="17">
        <f t="shared" si="125"/>
        <v>17</v>
      </c>
      <c r="FW133" s="144">
        <f t="shared" si="91"/>
        <v>2.8333333333333335</v>
      </c>
      <c r="FX133" s="30">
        <v>4</v>
      </c>
      <c r="FY133" s="30">
        <v>3</v>
      </c>
      <c r="FZ133" s="30">
        <v>4</v>
      </c>
      <c r="GA133" s="30">
        <v>4</v>
      </c>
      <c r="GB133" s="30">
        <v>3</v>
      </c>
      <c r="GC133" s="30">
        <v>3</v>
      </c>
      <c r="GD133" s="17">
        <f t="shared" ref="GD133:GD149" si="137">SUM(FX133:GC133)</f>
        <v>21</v>
      </c>
      <c r="GE133" s="144">
        <f t="shared" si="87"/>
        <v>3.5</v>
      </c>
      <c r="GF133" s="30" t="s">
        <v>1186</v>
      </c>
      <c r="GG133" s="30" t="s">
        <v>1187</v>
      </c>
      <c r="GH133" s="30" t="s">
        <v>1188</v>
      </c>
      <c r="GI133" s="30" t="s">
        <v>1189</v>
      </c>
      <c r="GJ133" s="30" t="s">
        <v>804</v>
      </c>
      <c r="GK133" s="30" t="s">
        <v>1190</v>
      </c>
      <c r="GL133" s="30" t="s">
        <v>1191</v>
      </c>
      <c r="GM133" s="30" t="s">
        <v>274</v>
      </c>
    </row>
    <row r="134" spans="1:280" s="2" customFormat="1" ht="22.5" customHeight="1" x14ac:dyDescent="0.35">
      <c r="A134" s="29">
        <v>132</v>
      </c>
      <c r="B134" s="30" t="s">
        <v>1192</v>
      </c>
      <c r="C134" s="31" t="s">
        <v>1193</v>
      </c>
      <c r="D134" s="30" t="s">
        <v>146</v>
      </c>
      <c r="E134" s="30" t="s">
        <v>1185</v>
      </c>
      <c r="F134" s="30">
        <v>56</v>
      </c>
      <c r="G134" s="30">
        <v>4</v>
      </c>
      <c r="H134" s="30" t="s">
        <v>157</v>
      </c>
      <c r="I134" s="30" t="s">
        <v>158</v>
      </c>
      <c r="J134" s="120">
        <v>5000000</v>
      </c>
      <c r="K134" s="33">
        <v>3500000</v>
      </c>
      <c r="L134" s="30">
        <v>1</v>
      </c>
      <c r="M134" s="30" t="s">
        <v>147</v>
      </c>
      <c r="N134" s="30">
        <v>135</v>
      </c>
      <c r="O134" s="30">
        <v>1</v>
      </c>
      <c r="P134" s="30">
        <v>10</v>
      </c>
      <c r="Q134" s="30" t="s">
        <v>645</v>
      </c>
      <c r="R134" s="30">
        <v>4</v>
      </c>
      <c r="S134" s="30">
        <v>4</v>
      </c>
      <c r="T134" s="30">
        <v>4</v>
      </c>
      <c r="U134" s="30">
        <v>4</v>
      </c>
      <c r="V134" s="30">
        <v>3</v>
      </c>
      <c r="W134" s="30">
        <v>3</v>
      </c>
      <c r="X134" s="30">
        <v>3</v>
      </c>
      <c r="Y134" s="30">
        <v>3</v>
      </c>
      <c r="Z134" s="30">
        <v>3</v>
      </c>
      <c r="AA134" s="30">
        <v>4</v>
      </c>
      <c r="AB134" s="17">
        <f t="shared" si="92"/>
        <v>35</v>
      </c>
      <c r="AC134" s="154">
        <f t="shared" si="53"/>
        <v>3.5</v>
      </c>
      <c r="AD134" s="30">
        <v>4</v>
      </c>
      <c r="AE134" s="30">
        <v>4</v>
      </c>
      <c r="AF134" s="30">
        <v>4</v>
      </c>
      <c r="AG134" s="30">
        <v>4</v>
      </c>
      <c r="AH134" s="30">
        <v>4</v>
      </c>
      <c r="AI134" s="30">
        <v>4</v>
      </c>
      <c r="AJ134" s="30">
        <v>4</v>
      </c>
      <c r="AK134" s="30">
        <v>4</v>
      </c>
      <c r="AL134" s="30">
        <v>4</v>
      </c>
      <c r="AM134" s="15">
        <f t="shared" si="54"/>
        <v>36</v>
      </c>
      <c r="AN134" s="170">
        <f t="shared" si="55"/>
        <v>4</v>
      </c>
      <c r="AO134" s="30">
        <v>3</v>
      </c>
      <c r="AP134" s="30">
        <v>3</v>
      </c>
      <c r="AQ134" s="30">
        <v>3</v>
      </c>
      <c r="AR134" s="30">
        <v>3</v>
      </c>
      <c r="AS134" s="30">
        <v>4</v>
      </c>
      <c r="AT134" s="30">
        <v>4</v>
      </c>
      <c r="AU134" s="30">
        <v>4</v>
      </c>
      <c r="AV134" s="30">
        <v>4</v>
      </c>
      <c r="AW134" s="30">
        <v>4</v>
      </c>
      <c r="AX134" s="30">
        <v>4</v>
      </c>
      <c r="AY134" s="17">
        <f t="shared" si="132"/>
        <v>36</v>
      </c>
      <c r="AZ134" s="144">
        <f t="shared" si="56"/>
        <v>3.6</v>
      </c>
      <c r="BA134" s="30">
        <v>3</v>
      </c>
      <c r="BB134" s="30">
        <v>3</v>
      </c>
      <c r="BC134" s="30">
        <v>4</v>
      </c>
      <c r="BD134" s="30">
        <v>4</v>
      </c>
      <c r="BE134" s="30">
        <v>4</v>
      </c>
      <c r="BF134" s="30">
        <v>4</v>
      </c>
      <c r="BG134" s="30">
        <v>4</v>
      </c>
      <c r="BH134" s="30">
        <v>4</v>
      </c>
      <c r="BI134" s="30">
        <v>4</v>
      </c>
      <c r="BJ134" s="17">
        <f t="shared" si="57"/>
        <v>34</v>
      </c>
      <c r="BK134" s="144">
        <f t="shared" si="58"/>
        <v>3.7777777777777777</v>
      </c>
      <c r="BL134" s="30">
        <v>4</v>
      </c>
      <c r="BM134" s="30">
        <v>4</v>
      </c>
      <c r="BN134" s="30">
        <v>4</v>
      </c>
      <c r="BO134" s="17">
        <f t="shared" si="59"/>
        <v>12</v>
      </c>
      <c r="BP134" s="153">
        <f t="shared" si="117"/>
        <v>4</v>
      </c>
      <c r="BQ134" s="30">
        <v>3</v>
      </c>
      <c r="BR134" s="30">
        <v>3</v>
      </c>
      <c r="BS134" s="30">
        <v>3</v>
      </c>
      <c r="BT134" s="116">
        <f t="shared" si="49"/>
        <v>9</v>
      </c>
      <c r="BU134" s="144">
        <f t="shared" si="61"/>
        <v>3</v>
      </c>
      <c r="BV134" s="30">
        <v>3</v>
      </c>
      <c r="BW134" s="30">
        <v>3</v>
      </c>
      <c r="BX134" s="17">
        <f t="shared" si="50"/>
        <v>6</v>
      </c>
      <c r="BY134" s="169">
        <f t="shared" si="122"/>
        <v>3</v>
      </c>
      <c r="BZ134" s="30">
        <v>4</v>
      </c>
      <c r="CA134" s="30">
        <v>4</v>
      </c>
      <c r="CB134" s="17">
        <f t="shared" si="62"/>
        <v>8</v>
      </c>
      <c r="CC134" s="144">
        <f t="shared" si="134"/>
        <v>4</v>
      </c>
      <c r="CD134" s="30">
        <v>4</v>
      </c>
      <c r="CE134" s="30">
        <v>4</v>
      </c>
      <c r="CF134" s="17">
        <f t="shared" si="136"/>
        <v>8</v>
      </c>
      <c r="CG134" s="144">
        <f t="shared" si="118"/>
        <v>4</v>
      </c>
      <c r="CH134" s="30">
        <v>4</v>
      </c>
      <c r="CI134" s="30">
        <v>4</v>
      </c>
      <c r="CJ134" s="17">
        <f t="shared" si="65"/>
        <v>8</v>
      </c>
      <c r="CK134" s="144">
        <f t="shared" si="135"/>
        <v>4</v>
      </c>
      <c r="CL134" s="46">
        <v>3</v>
      </c>
      <c r="CM134" s="30">
        <v>3</v>
      </c>
      <c r="CN134" s="17">
        <f t="shared" si="67"/>
        <v>6</v>
      </c>
      <c r="CO134" s="153">
        <f t="shared" si="88"/>
        <v>3</v>
      </c>
      <c r="CP134" s="30">
        <v>4</v>
      </c>
      <c r="CQ134" s="30">
        <v>4</v>
      </c>
      <c r="CR134" s="30">
        <v>4</v>
      </c>
      <c r="CS134" s="17">
        <f t="shared" si="68"/>
        <v>12</v>
      </c>
      <c r="CT134" s="144">
        <f t="shared" si="131"/>
        <v>4</v>
      </c>
      <c r="CU134" s="30">
        <v>3</v>
      </c>
      <c r="CV134" s="30">
        <v>3</v>
      </c>
      <c r="CW134" s="30">
        <v>3</v>
      </c>
      <c r="CX134" s="30">
        <v>3</v>
      </c>
      <c r="CY134" s="30">
        <v>3</v>
      </c>
      <c r="CZ134" s="30">
        <v>3</v>
      </c>
      <c r="DA134" s="30">
        <v>3</v>
      </c>
      <c r="DB134" s="30">
        <v>3</v>
      </c>
      <c r="DC134" s="17">
        <f t="shared" si="96"/>
        <v>24</v>
      </c>
      <c r="DD134" s="144">
        <f t="shared" si="128"/>
        <v>3</v>
      </c>
      <c r="DE134" s="30">
        <v>4</v>
      </c>
      <c r="DF134" s="30">
        <v>4</v>
      </c>
      <c r="DG134" s="30">
        <v>4</v>
      </c>
      <c r="DH134" s="30">
        <v>4</v>
      </c>
      <c r="DI134" s="30">
        <v>4</v>
      </c>
      <c r="DJ134" s="30">
        <v>4</v>
      </c>
      <c r="DK134" s="30">
        <v>4</v>
      </c>
      <c r="DL134" s="30">
        <v>4</v>
      </c>
      <c r="DM134" s="17">
        <f t="shared" si="71"/>
        <v>32</v>
      </c>
      <c r="DN134" s="144">
        <f t="shared" si="113"/>
        <v>4</v>
      </c>
      <c r="DO134" s="30">
        <v>4</v>
      </c>
      <c r="DP134" s="30">
        <v>4</v>
      </c>
      <c r="DQ134" s="30">
        <v>4</v>
      </c>
      <c r="DR134" s="30">
        <v>4</v>
      </c>
      <c r="DS134" s="30">
        <v>4</v>
      </c>
      <c r="DT134" s="30">
        <v>4</v>
      </c>
      <c r="DU134" s="17">
        <f t="shared" si="129"/>
        <v>24</v>
      </c>
      <c r="DV134" s="144">
        <f t="shared" si="74"/>
        <v>4</v>
      </c>
      <c r="DW134" s="30">
        <v>4</v>
      </c>
      <c r="DX134" s="30">
        <v>3</v>
      </c>
      <c r="DY134" s="30">
        <v>3</v>
      </c>
      <c r="DZ134" s="30">
        <v>3</v>
      </c>
      <c r="EA134" s="30">
        <v>4</v>
      </c>
      <c r="EB134" s="30">
        <v>4</v>
      </c>
      <c r="EC134" s="17">
        <f t="shared" si="123"/>
        <v>21</v>
      </c>
      <c r="ED134" s="144">
        <f t="shared" si="89"/>
        <v>3.5</v>
      </c>
      <c r="EE134" s="30">
        <v>4</v>
      </c>
      <c r="EF134" s="30">
        <v>4</v>
      </c>
      <c r="EG134" s="30">
        <v>4</v>
      </c>
      <c r="EH134" s="30">
        <v>4</v>
      </c>
      <c r="EI134" s="30">
        <v>4</v>
      </c>
      <c r="EJ134" s="30">
        <v>4</v>
      </c>
      <c r="EK134" s="15">
        <f t="shared" si="90"/>
        <v>24</v>
      </c>
      <c r="EL134" s="148">
        <f t="shared" si="124"/>
        <v>4</v>
      </c>
      <c r="EM134" s="30">
        <v>4</v>
      </c>
      <c r="EN134" s="30">
        <v>4</v>
      </c>
      <c r="EO134" s="30">
        <v>3</v>
      </c>
      <c r="EP134" s="30">
        <v>3</v>
      </c>
      <c r="EQ134" s="30">
        <v>4</v>
      </c>
      <c r="ER134" s="17">
        <f t="shared" si="77"/>
        <v>18</v>
      </c>
      <c r="ES134" s="144">
        <f t="shared" si="130"/>
        <v>3.6</v>
      </c>
      <c r="ET134" s="30">
        <v>3</v>
      </c>
      <c r="EU134" s="30">
        <v>3</v>
      </c>
      <c r="EV134" s="30">
        <v>4</v>
      </c>
      <c r="EW134" s="30">
        <v>3</v>
      </c>
      <c r="EX134" s="30">
        <v>4</v>
      </c>
      <c r="EY134" s="17">
        <f t="shared" si="79"/>
        <v>17</v>
      </c>
      <c r="EZ134" s="144">
        <f>EY134/5</f>
        <v>3.4</v>
      </c>
      <c r="FA134" s="30">
        <v>3</v>
      </c>
      <c r="FB134" s="30">
        <v>3</v>
      </c>
      <c r="FC134" s="30">
        <v>4</v>
      </c>
      <c r="FD134" s="30">
        <v>4</v>
      </c>
      <c r="FE134" s="30">
        <v>3</v>
      </c>
      <c r="FF134" s="30">
        <v>4</v>
      </c>
      <c r="FG134" s="17">
        <f t="shared" si="127"/>
        <v>21</v>
      </c>
      <c r="FH134" s="153">
        <f t="shared" si="133"/>
        <v>3.5</v>
      </c>
      <c r="FI134" s="30">
        <v>3</v>
      </c>
      <c r="FJ134" s="30">
        <v>4</v>
      </c>
      <c r="FK134" s="30">
        <v>3</v>
      </c>
      <c r="FL134" s="30">
        <v>4</v>
      </c>
      <c r="FM134" s="30">
        <v>4</v>
      </c>
      <c r="FN134" s="17">
        <f t="shared" si="83"/>
        <v>18</v>
      </c>
      <c r="FO134" s="144">
        <f t="shared" si="84"/>
        <v>3.6</v>
      </c>
      <c r="FP134" s="30">
        <v>4</v>
      </c>
      <c r="FQ134" s="30">
        <v>4</v>
      </c>
      <c r="FR134" s="30">
        <v>4</v>
      </c>
      <c r="FS134" s="30">
        <v>4</v>
      </c>
      <c r="FT134" s="30">
        <v>4</v>
      </c>
      <c r="FU134" s="30">
        <v>4</v>
      </c>
      <c r="FV134" s="17">
        <f t="shared" si="125"/>
        <v>24</v>
      </c>
      <c r="FW134" s="144">
        <f t="shared" si="91"/>
        <v>4</v>
      </c>
      <c r="FX134" s="30">
        <v>4</v>
      </c>
      <c r="FY134" s="30">
        <v>3</v>
      </c>
      <c r="FZ134" s="30">
        <v>3</v>
      </c>
      <c r="GA134" s="30">
        <v>4</v>
      </c>
      <c r="GB134" s="30">
        <v>3</v>
      </c>
      <c r="GC134" s="30">
        <v>3</v>
      </c>
      <c r="GD134" s="17">
        <f t="shared" si="137"/>
        <v>20</v>
      </c>
      <c r="GE134" s="144">
        <f t="shared" si="87"/>
        <v>3.3333333333333335</v>
      </c>
      <c r="GF134" s="30" t="s">
        <v>1194</v>
      </c>
      <c r="GG134" s="30" t="s">
        <v>1195</v>
      </c>
      <c r="GH134" s="30" t="s">
        <v>1196</v>
      </c>
      <c r="GI134" s="30" t="s">
        <v>1197</v>
      </c>
      <c r="GJ134" s="30" t="s">
        <v>804</v>
      </c>
      <c r="GK134" s="30" t="s">
        <v>1198</v>
      </c>
      <c r="GL134" s="30" t="s">
        <v>1199</v>
      </c>
      <c r="GM134" s="30" t="s">
        <v>274</v>
      </c>
    </row>
    <row r="135" spans="1:280" s="2" customFormat="1" ht="22.5" customHeight="1" x14ac:dyDescent="0.35">
      <c r="A135" s="29">
        <v>133</v>
      </c>
      <c r="B135" s="30" t="s">
        <v>1200</v>
      </c>
      <c r="C135" s="31" t="s">
        <v>826</v>
      </c>
      <c r="D135" s="30" t="s">
        <v>146</v>
      </c>
      <c r="E135" s="30" t="s">
        <v>1201</v>
      </c>
      <c r="F135" s="30">
        <v>58</v>
      </c>
      <c r="G135" s="30">
        <v>3</v>
      </c>
      <c r="H135" s="30" t="s">
        <v>157</v>
      </c>
      <c r="I135" s="30" t="s">
        <v>210</v>
      </c>
      <c r="J135" s="120">
        <v>4000000</v>
      </c>
      <c r="K135" s="33">
        <v>3500000</v>
      </c>
      <c r="L135" s="30">
        <v>1</v>
      </c>
      <c r="M135" s="30" t="s">
        <v>147</v>
      </c>
      <c r="N135" s="30">
        <v>135</v>
      </c>
      <c r="O135" s="30">
        <v>1</v>
      </c>
      <c r="P135" s="30">
        <v>10</v>
      </c>
      <c r="Q135" s="30" t="s">
        <v>645</v>
      </c>
      <c r="R135" s="30">
        <v>3</v>
      </c>
      <c r="S135" s="30">
        <v>3</v>
      </c>
      <c r="T135" s="30">
        <v>3</v>
      </c>
      <c r="U135" s="30">
        <v>3</v>
      </c>
      <c r="V135" s="30">
        <v>3</v>
      </c>
      <c r="W135" s="30">
        <v>3</v>
      </c>
      <c r="X135" s="30">
        <v>3</v>
      </c>
      <c r="Y135" s="30">
        <v>3</v>
      </c>
      <c r="Z135" s="30">
        <v>3</v>
      </c>
      <c r="AA135" s="30">
        <v>3</v>
      </c>
      <c r="AB135" s="17">
        <f t="shared" si="92"/>
        <v>30</v>
      </c>
      <c r="AC135" s="154">
        <f t="shared" si="53"/>
        <v>3</v>
      </c>
      <c r="AD135" s="30">
        <v>3</v>
      </c>
      <c r="AE135" s="30">
        <v>3</v>
      </c>
      <c r="AF135" s="30">
        <v>3</v>
      </c>
      <c r="AG135" s="30">
        <v>3</v>
      </c>
      <c r="AH135" s="30">
        <v>3</v>
      </c>
      <c r="AI135" s="30">
        <v>3</v>
      </c>
      <c r="AJ135" s="30">
        <v>3</v>
      </c>
      <c r="AK135" s="30">
        <v>4</v>
      </c>
      <c r="AL135" s="30">
        <v>4</v>
      </c>
      <c r="AM135" s="15">
        <f t="shared" si="54"/>
        <v>29</v>
      </c>
      <c r="AN135" s="170">
        <f t="shared" si="55"/>
        <v>3.2222222222222223</v>
      </c>
      <c r="AO135" s="30">
        <v>3</v>
      </c>
      <c r="AP135" s="30">
        <v>3</v>
      </c>
      <c r="AQ135" s="30">
        <v>3</v>
      </c>
      <c r="AR135" s="30">
        <v>3</v>
      </c>
      <c r="AS135" s="30">
        <v>3</v>
      </c>
      <c r="AT135" s="30">
        <v>3</v>
      </c>
      <c r="AU135" s="30">
        <v>3</v>
      </c>
      <c r="AV135" s="30">
        <v>3</v>
      </c>
      <c r="AW135" s="30">
        <v>3</v>
      </c>
      <c r="AX135" s="30">
        <v>3</v>
      </c>
      <c r="AY135" s="17">
        <f t="shared" si="132"/>
        <v>30</v>
      </c>
      <c r="AZ135" s="144">
        <f t="shared" si="56"/>
        <v>3</v>
      </c>
      <c r="BA135" s="30">
        <v>3</v>
      </c>
      <c r="BB135" s="30">
        <v>3</v>
      </c>
      <c r="BC135" s="30">
        <v>3</v>
      </c>
      <c r="BD135" s="30">
        <v>3</v>
      </c>
      <c r="BE135" s="30">
        <v>3</v>
      </c>
      <c r="BF135" s="30">
        <v>3</v>
      </c>
      <c r="BG135" s="30">
        <v>3</v>
      </c>
      <c r="BH135" s="30">
        <v>3</v>
      </c>
      <c r="BI135" s="30">
        <v>3</v>
      </c>
      <c r="BJ135" s="17">
        <f t="shared" si="57"/>
        <v>27</v>
      </c>
      <c r="BK135" s="144">
        <f t="shared" si="58"/>
        <v>3</v>
      </c>
      <c r="BL135" s="30">
        <v>3</v>
      </c>
      <c r="BM135" s="30">
        <v>3</v>
      </c>
      <c r="BN135" s="30">
        <v>3</v>
      </c>
      <c r="BO135" s="17">
        <f t="shared" si="59"/>
        <v>9</v>
      </c>
      <c r="BP135" s="153">
        <f>BO135/3</f>
        <v>3</v>
      </c>
      <c r="BQ135" s="30">
        <v>3</v>
      </c>
      <c r="BR135" s="30">
        <v>3</v>
      </c>
      <c r="BS135" s="30">
        <v>3</v>
      </c>
      <c r="BT135" s="116">
        <f t="shared" si="49"/>
        <v>9</v>
      </c>
      <c r="BU135" s="144">
        <f t="shared" si="61"/>
        <v>3</v>
      </c>
      <c r="BV135" s="30">
        <v>3</v>
      </c>
      <c r="BW135" s="30">
        <v>3</v>
      </c>
      <c r="BX135" s="17">
        <f t="shared" si="50"/>
        <v>6</v>
      </c>
      <c r="BY135" s="169">
        <f t="shared" si="122"/>
        <v>3</v>
      </c>
      <c r="BZ135" s="30">
        <v>4</v>
      </c>
      <c r="CA135" s="30">
        <v>4</v>
      </c>
      <c r="CB135" s="17">
        <f t="shared" si="62"/>
        <v>8</v>
      </c>
      <c r="CC135" s="144">
        <f t="shared" si="134"/>
        <v>4</v>
      </c>
      <c r="CD135" s="30">
        <v>3</v>
      </c>
      <c r="CE135" s="30">
        <v>3</v>
      </c>
      <c r="CF135" s="17">
        <f t="shared" si="136"/>
        <v>6</v>
      </c>
      <c r="CG135" s="144">
        <f t="shared" si="118"/>
        <v>3</v>
      </c>
      <c r="CH135" s="30">
        <v>3</v>
      </c>
      <c r="CI135" s="30">
        <v>3</v>
      </c>
      <c r="CJ135" s="17">
        <f t="shared" si="65"/>
        <v>6</v>
      </c>
      <c r="CK135" s="144">
        <f t="shared" si="135"/>
        <v>3</v>
      </c>
      <c r="CL135" s="46">
        <v>3</v>
      </c>
      <c r="CM135" s="30">
        <v>2</v>
      </c>
      <c r="CN135" s="17">
        <f t="shared" si="67"/>
        <v>5</v>
      </c>
      <c r="CO135" s="153">
        <f t="shared" si="88"/>
        <v>2.5</v>
      </c>
      <c r="CP135" s="30">
        <v>3</v>
      </c>
      <c r="CQ135" s="30">
        <v>3</v>
      </c>
      <c r="CR135" s="30">
        <v>3</v>
      </c>
      <c r="CS135" s="17">
        <f t="shared" si="68"/>
        <v>9</v>
      </c>
      <c r="CT135" s="144">
        <f t="shared" si="131"/>
        <v>3</v>
      </c>
      <c r="CU135" s="30">
        <v>3</v>
      </c>
      <c r="CV135" s="30">
        <v>3</v>
      </c>
      <c r="CW135" s="30">
        <v>3</v>
      </c>
      <c r="CX135" s="30">
        <v>3</v>
      </c>
      <c r="CY135" s="30">
        <v>3</v>
      </c>
      <c r="CZ135" s="30">
        <v>3</v>
      </c>
      <c r="DA135" s="30">
        <v>3</v>
      </c>
      <c r="DB135" s="30">
        <v>3</v>
      </c>
      <c r="DC135" s="17">
        <f t="shared" si="96"/>
        <v>24</v>
      </c>
      <c r="DD135" s="144">
        <f t="shared" si="128"/>
        <v>3</v>
      </c>
      <c r="DE135" s="30">
        <v>3</v>
      </c>
      <c r="DF135" s="30">
        <v>3</v>
      </c>
      <c r="DG135" s="30">
        <v>3</v>
      </c>
      <c r="DH135" s="30">
        <v>3</v>
      </c>
      <c r="DI135" s="30">
        <v>3</v>
      </c>
      <c r="DJ135" s="30">
        <v>3</v>
      </c>
      <c r="DK135" s="30">
        <v>3</v>
      </c>
      <c r="DL135" s="30">
        <v>3</v>
      </c>
      <c r="DM135" s="17">
        <f t="shared" si="71"/>
        <v>24</v>
      </c>
      <c r="DN135" s="144">
        <f t="shared" si="113"/>
        <v>3</v>
      </c>
      <c r="DO135" s="30">
        <v>3</v>
      </c>
      <c r="DP135" s="30">
        <v>3</v>
      </c>
      <c r="DQ135" s="30">
        <v>3</v>
      </c>
      <c r="DR135" s="30">
        <v>3</v>
      </c>
      <c r="DS135" s="30">
        <v>3</v>
      </c>
      <c r="DT135" s="30">
        <v>3</v>
      </c>
      <c r="DU135" s="17">
        <f t="shared" si="129"/>
        <v>18</v>
      </c>
      <c r="DV135" s="144">
        <f t="shared" si="74"/>
        <v>3</v>
      </c>
      <c r="DW135" s="30">
        <v>3</v>
      </c>
      <c r="DX135" s="30">
        <v>3</v>
      </c>
      <c r="DY135" s="30">
        <v>3</v>
      </c>
      <c r="DZ135" s="30">
        <v>3</v>
      </c>
      <c r="EA135" s="30">
        <v>3</v>
      </c>
      <c r="EB135" s="30">
        <v>3</v>
      </c>
      <c r="EC135" s="17">
        <f t="shared" si="123"/>
        <v>18</v>
      </c>
      <c r="ED135" s="144">
        <f t="shared" si="89"/>
        <v>3</v>
      </c>
      <c r="EE135" s="30">
        <v>4</v>
      </c>
      <c r="EF135" s="30">
        <v>3</v>
      </c>
      <c r="EG135" s="30">
        <v>3</v>
      </c>
      <c r="EH135" s="30">
        <v>3</v>
      </c>
      <c r="EI135" s="30">
        <v>3</v>
      </c>
      <c r="EJ135" s="30">
        <v>4</v>
      </c>
      <c r="EK135" s="15">
        <f t="shared" si="90"/>
        <v>20</v>
      </c>
      <c r="EL135" s="148">
        <f t="shared" si="124"/>
        <v>3.3333333333333335</v>
      </c>
      <c r="EM135" s="30">
        <v>3</v>
      </c>
      <c r="EN135" s="30">
        <v>3</v>
      </c>
      <c r="EO135" s="30">
        <v>3</v>
      </c>
      <c r="EP135" s="30">
        <v>3</v>
      </c>
      <c r="EQ135" s="30">
        <v>3</v>
      </c>
      <c r="ER135" s="17">
        <f t="shared" si="77"/>
        <v>15</v>
      </c>
      <c r="ES135" s="144">
        <f t="shared" si="130"/>
        <v>3</v>
      </c>
      <c r="ET135" s="30">
        <v>3</v>
      </c>
      <c r="EU135" s="30">
        <v>3</v>
      </c>
      <c r="EV135" s="30">
        <v>3</v>
      </c>
      <c r="EW135" s="30">
        <v>3</v>
      </c>
      <c r="EX135" s="30">
        <v>3</v>
      </c>
      <c r="EY135" s="17">
        <f t="shared" si="79"/>
        <v>15</v>
      </c>
      <c r="EZ135" s="144">
        <f t="shared" ref="EZ135:EZ153" si="138">EY135/5</f>
        <v>3</v>
      </c>
      <c r="FA135" s="30">
        <v>3</v>
      </c>
      <c r="FB135" s="30">
        <v>3</v>
      </c>
      <c r="FC135" s="30">
        <v>3</v>
      </c>
      <c r="FD135" s="30">
        <v>3</v>
      </c>
      <c r="FE135" s="30">
        <v>3</v>
      </c>
      <c r="FF135" s="30">
        <v>3</v>
      </c>
      <c r="FG135" s="17">
        <f t="shared" si="127"/>
        <v>18</v>
      </c>
      <c r="FH135" s="153">
        <f t="shared" si="133"/>
        <v>3</v>
      </c>
      <c r="FI135" s="30">
        <v>3</v>
      </c>
      <c r="FJ135" s="30">
        <v>3</v>
      </c>
      <c r="FK135" s="30">
        <v>3</v>
      </c>
      <c r="FL135" s="30">
        <v>3</v>
      </c>
      <c r="FM135" s="30">
        <v>3</v>
      </c>
      <c r="FN135" s="17">
        <f t="shared" si="83"/>
        <v>15</v>
      </c>
      <c r="FO135" s="144">
        <f t="shared" si="84"/>
        <v>3</v>
      </c>
      <c r="FP135" s="30">
        <v>3</v>
      </c>
      <c r="FQ135" s="30">
        <v>3</v>
      </c>
      <c r="FR135" s="30">
        <v>3</v>
      </c>
      <c r="FS135" s="30">
        <v>3</v>
      </c>
      <c r="FT135" s="30">
        <v>3</v>
      </c>
      <c r="FU135" s="30">
        <v>3</v>
      </c>
      <c r="FV135" s="17">
        <f t="shared" si="125"/>
        <v>18</v>
      </c>
      <c r="FW135" s="144">
        <f t="shared" si="91"/>
        <v>3</v>
      </c>
      <c r="FX135" s="30">
        <v>3</v>
      </c>
      <c r="FY135" s="30">
        <v>3</v>
      </c>
      <c r="FZ135" s="30">
        <v>3</v>
      </c>
      <c r="GA135" s="30">
        <v>3</v>
      </c>
      <c r="GB135" s="30">
        <v>3</v>
      </c>
      <c r="GC135" s="30">
        <v>3</v>
      </c>
      <c r="GD135" s="17">
        <f t="shared" si="137"/>
        <v>18</v>
      </c>
      <c r="GE135" s="144">
        <f t="shared" si="87"/>
        <v>3</v>
      </c>
      <c r="GF135" s="30" t="s">
        <v>1202</v>
      </c>
      <c r="GG135" s="30" t="s">
        <v>1187</v>
      </c>
      <c r="GH135" s="30" t="s">
        <v>1203</v>
      </c>
      <c r="GI135" s="30" t="s">
        <v>1204</v>
      </c>
      <c r="GJ135" s="30" t="s">
        <v>804</v>
      </c>
      <c r="GK135" s="30" t="s">
        <v>1198</v>
      </c>
      <c r="GL135" s="30" t="s">
        <v>1205</v>
      </c>
      <c r="GM135" s="30"/>
    </row>
    <row r="136" spans="1:280" s="2" customFormat="1" ht="22.5" customHeight="1" x14ac:dyDescent="0.35">
      <c r="A136" s="29">
        <v>134</v>
      </c>
      <c r="B136" s="30" t="s">
        <v>1206</v>
      </c>
      <c r="C136" s="31" t="s">
        <v>1207</v>
      </c>
      <c r="D136" s="30" t="s">
        <v>146</v>
      </c>
      <c r="E136" s="30" t="s">
        <v>1185</v>
      </c>
      <c r="F136" s="30">
        <v>45</v>
      </c>
      <c r="G136" s="30">
        <v>4</v>
      </c>
      <c r="H136" s="30" t="s">
        <v>157</v>
      </c>
      <c r="I136" s="30" t="s">
        <v>158</v>
      </c>
      <c r="J136" s="120">
        <v>7000000</v>
      </c>
      <c r="K136" s="33">
        <v>4000000</v>
      </c>
      <c r="L136" s="30">
        <v>2</v>
      </c>
      <c r="M136" s="30" t="s">
        <v>147</v>
      </c>
      <c r="N136" s="30">
        <v>250</v>
      </c>
      <c r="O136" s="30" t="s">
        <v>1208</v>
      </c>
      <c r="P136" s="30">
        <v>7</v>
      </c>
      <c r="Q136" s="30" t="s">
        <v>645</v>
      </c>
      <c r="R136" s="30">
        <v>3</v>
      </c>
      <c r="S136" s="30">
        <v>3</v>
      </c>
      <c r="T136" s="30">
        <v>3</v>
      </c>
      <c r="U136" s="30">
        <v>3</v>
      </c>
      <c r="V136" s="30">
        <v>3</v>
      </c>
      <c r="W136" s="30">
        <v>3</v>
      </c>
      <c r="X136" s="30">
        <v>3</v>
      </c>
      <c r="Y136" s="30">
        <v>3</v>
      </c>
      <c r="Z136" s="30">
        <v>3</v>
      </c>
      <c r="AA136" s="30">
        <v>3</v>
      </c>
      <c r="AB136" s="17">
        <f t="shared" si="92"/>
        <v>30</v>
      </c>
      <c r="AC136" s="154">
        <f t="shared" si="53"/>
        <v>3</v>
      </c>
      <c r="AD136" s="30">
        <v>3</v>
      </c>
      <c r="AE136" s="30">
        <v>3</v>
      </c>
      <c r="AF136" s="30">
        <v>3</v>
      </c>
      <c r="AG136" s="30">
        <v>3</v>
      </c>
      <c r="AH136" s="30">
        <v>3</v>
      </c>
      <c r="AI136" s="30">
        <v>3</v>
      </c>
      <c r="AJ136" s="30">
        <v>3</v>
      </c>
      <c r="AK136" s="30">
        <v>3</v>
      </c>
      <c r="AL136" s="30">
        <v>3</v>
      </c>
      <c r="AM136" s="15">
        <f t="shared" si="54"/>
        <v>27</v>
      </c>
      <c r="AN136" s="170">
        <f t="shared" si="55"/>
        <v>3</v>
      </c>
      <c r="AO136" s="30">
        <v>3</v>
      </c>
      <c r="AP136" s="30">
        <v>3</v>
      </c>
      <c r="AQ136" s="30">
        <v>3</v>
      </c>
      <c r="AR136" s="30">
        <v>3</v>
      </c>
      <c r="AS136" s="30">
        <v>3</v>
      </c>
      <c r="AT136" s="30">
        <v>3</v>
      </c>
      <c r="AU136" s="30">
        <v>3</v>
      </c>
      <c r="AV136" s="30">
        <v>3</v>
      </c>
      <c r="AW136" s="30">
        <v>3</v>
      </c>
      <c r="AX136" s="30">
        <v>3</v>
      </c>
      <c r="AY136" s="17">
        <f t="shared" si="132"/>
        <v>30</v>
      </c>
      <c r="AZ136" s="144">
        <f t="shared" si="56"/>
        <v>3</v>
      </c>
      <c r="BA136" s="30">
        <v>3</v>
      </c>
      <c r="BB136" s="30">
        <v>3</v>
      </c>
      <c r="BC136" s="30">
        <v>3</v>
      </c>
      <c r="BD136" s="30">
        <v>3</v>
      </c>
      <c r="BE136" s="30">
        <v>3</v>
      </c>
      <c r="BF136" s="30">
        <v>3</v>
      </c>
      <c r="BG136" s="30">
        <v>3</v>
      </c>
      <c r="BH136" s="30">
        <v>3</v>
      </c>
      <c r="BI136" s="30">
        <v>3</v>
      </c>
      <c r="BJ136" s="17">
        <f t="shared" si="57"/>
        <v>27</v>
      </c>
      <c r="BK136" s="144">
        <f t="shared" si="58"/>
        <v>3</v>
      </c>
      <c r="BL136" s="30">
        <v>3</v>
      </c>
      <c r="BM136" s="30">
        <v>3</v>
      </c>
      <c r="BN136" s="30">
        <v>3</v>
      </c>
      <c r="BO136" s="17">
        <f t="shared" si="59"/>
        <v>9</v>
      </c>
      <c r="BP136" s="153">
        <f t="shared" ref="BP136:BP151" si="139">BO136/3</f>
        <v>3</v>
      </c>
      <c r="BQ136" s="30">
        <v>3</v>
      </c>
      <c r="BR136" s="30">
        <v>3</v>
      </c>
      <c r="BS136" s="30">
        <v>4</v>
      </c>
      <c r="BT136" s="116">
        <f t="shared" si="49"/>
        <v>10</v>
      </c>
      <c r="BU136" s="144">
        <f t="shared" si="61"/>
        <v>3.3333333333333335</v>
      </c>
      <c r="BV136" s="30">
        <v>3</v>
      </c>
      <c r="BW136" s="30">
        <v>3</v>
      </c>
      <c r="BX136" s="17">
        <f t="shared" si="50"/>
        <v>6</v>
      </c>
      <c r="BY136" s="169">
        <f>BX136/2</f>
        <v>3</v>
      </c>
      <c r="BZ136" s="30">
        <v>4</v>
      </c>
      <c r="CA136" s="30">
        <v>4</v>
      </c>
      <c r="CB136" s="17">
        <f t="shared" si="62"/>
        <v>8</v>
      </c>
      <c r="CC136" s="144">
        <f t="shared" si="134"/>
        <v>4</v>
      </c>
      <c r="CD136" s="30">
        <v>3</v>
      </c>
      <c r="CE136" s="30">
        <v>2</v>
      </c>
      <c r="CF136" s="17">
        <f t="shared" si="136"/>
        <v>5</v>
      </c>
      <c r="CG136" s="144">
        <f t="shared" si="118"/>
        <v>2.5</v>
      </c>
      <c r="CH136" s="30">
        <v>2</v>
      </c>
      <c r="CI136" s="30">
        <v>2</v>
      </c>
      <c r="CJ136" s="17">
        <f t="shared" si="65"/>
        <v>4</v>
      </c>
      <c r="CK136" s="144">
        <f t="shared" si="135"/>
        <v>2</v>
      </c>
      <c r="CL136" s="30">
        <v>2</v>
      </c>
      <c r="CM136" s="30">
        <v>2</v>
      </c>
      <c r="CN136" s="17">
        <f t="shared" si="67"/>
        <v>4</v>
      </c>
      <c r="CO136" s="153">
        <f t="shared" si="88"/>
        <v>2</v>
      </c>
      <c r="CP136" s="30">
        <v>3</v>
      </c>
      <c r="CQ136" s="30">
        <v>3</v>
      </c>
      <c r="CR136" s="30">
        <v>3</v>
      </c>
      <c r="CS136" s="17">
        <f t="shared" si="68"/>
        <v>9</v>
      </c>
      <c r="CT136" s="144">
        <f t="shared" si="131"/>
        <v>3</v>
      </c>
      <c r="CU136" s="30">
        <v>3</v>
      </c>
      <c r="CV136" s="30">
        <v>3</v>
      </c>
      <c r="CW136" s="30">
        <v>3</v>
      </c>
      <c r="CX136" s="30">
        <v>3</v>
      </c>
      <c r="CY136" s="30">
        <v>3</v>
      </c>
      <c r="CZ136" s="30">
        <v>3</v>
      </c>
      <c r="DA136" s="30">
        <v>3</v>
      </c>
      <c r="DB136" s="30">
        <v>3</v>
      </c>
      <c r="DC136" s="17">
        <f t="shared" si="96"/>
        <v>24</v>
      </c>
      <c r="DD136" s="144">
        <f t="shared" si="128"/>
        <v>3</v>
      </c>
      <c r="DE136" s="30">
        <v>3</v>
      </c>
      <c r="DF136" s="30">
        <v>3</v>
      </c>
      <c r="DG136" s="30">
        <v>3</v>
      </c>
      <c r="DH136" s="30">
        <v>3</v>
      </c>
      <c r="DI136" s="30">
        <v>3</v>
      </c>
      <c r="DJ136" s="30">
        <v>3</v>
      </c>
      <c r="DK136" s="30">
        <v>3</v>
      </c>
      <c r="DL136" s="30">
        <v>3</v>
      </c>
      <c r="DM136" s="17">
        <f t="shared" si="71"/>
        <v>24</v>
      </c>
      <c r="DN136" s="144">
        <f t="shared" si="113"/>
        <v>3</v>
      </c>
      <c r="DO136" s="30">
        <v>3</v>
      </c>
      <c r="DP136" s="30">
        <v>3</v>
      </c>
      <c r="DQ136" s="30">
        <v>3</v>
      </c>
      <c r="DR136" s="30">
        <v>3</v>
      </c>
      <c r="DS136" s="30">
        <v>3</v>
      </c>
      <c r="DT136" s="30">
        <v>3</v>
      </c>
      <c r="DU136" s="17">
        <f t="shared" si="129"/>
        <v>18</v>
      </c>
      <c r="DV136" s="144">
        <f t="shared" si="74"/>
        <v>3</v>
      </c>
      <c r="DW136" s="30">
        <v>3</v>
      </c>
      <c r="DX136" s="30">
        <v>3</v>
      </c>
      <c r="DY136" s="30">
        <v>3</v>
      </c>
      <c r="DZ136" s="30">
        <v>3</v>
      </c>
      <c r="EA136" s="30">
        <v>3</v>
      </c>
      <c r="EB136" s="30">
        <v>3</v>
      </c>
      <c r="EC136" s="17">
        <f t="shared" si="123"/>
        <v>18</v>
      </c>
      <c r="ED136" s="144">
        <f t="shared" si="89"/>
        <v>3</v>
      </c>
      <c r="EE136" s="30">
        <v>3</v>
      </c>
      <c r="EF136" s="30">
        <v>3</v>
      </c>
      <c r="EG136" s="30">
        <v>3</v>
      </c>
      <c r="EH136" s="30">
        <v>3</v>
      </c>
      <c r="EI136" s="30">
        <v>3</v>
      </c>
      <c r="EJ136" s="30">
        <v>3</v>
      </c>
      <c r="EK136" s="15">
        <f t="shared" si="90"/>
        <v>18</v>
      </c>
      <c r="EL136" s="148">
        <f t="shared" si="124"/>
        <v>3</v>
      </c>
      <c r="EM136" s="30">
        <v>3</v>
      </c>
      <c r="EN136" s="30">
        <v>3</v>
      </c>
      <c r="EO136" s="30">
        <v>3</v>
      </c>
      <c r="EP136" s="30">
        <v>3</v>
      </c>
      <c r="EQ136" s="30">
        <v>3</v>
      </c>
      <c r="ER136" s="17">
        <f t="shared" si="77"/>
        <v>15</v>
      </c>
      <c r="ES136" s="144">
        <f t="shared" si="130"/>
        <v>3</v>
      </c>
      <c r="ET136" s="30">
        <v>3</v>
      </c>
      <c r="EU136" s="30">
        <v>3</v>
      </c>
      <c r="EV136" s="30">
        <v>3</v>
      </c>
      <c r="EW136" s="30">
        <v>3</v>
      </c>
      <c r="EX136" s="30">
        <v>3</v>
      </c>
      <c r="EY136" s="17">
        <f t="shared" si="79"/>
        <v>15</v>
      </c>
      <c r="EZ136" s="144">
        <f t="shared" si="138"/>
        <v>3</v>
      </c>
      <c r="FA136" s="30">
        <v>3</v>
      </c>
      <c r="FB136" s="30">
        <v>3</v>
      </c>
      <c r="FC136" s="30">
        <v>3</v>
      </c>
      <c r="FD136" s="30">
        <v>3</v>
      </c>
      <c r="FE136" s="30">
        <v>3</v>
      </c>
      <c r="FF136" s="30">
        <v>3</v>
      </c>
      <c r="FG136" s="17">
        <f t="shared" si="127"/>
        <v>18</v>
      </c>
      <c r="FH136" s="153">
        <f t="shared" si="133"/>
        <v>3</v>
      </c>
      <c r="FI136" s="30">
        <v>3</v>
      </c>
      <c r="FJ136" s="30">
        <v>3</v>
      </c>
      <c r="FK136" s="30">
        <v>3</v>
      </c>
      <c r="FL136" s="30">
        <v>3</v>
      </c>
      <c r="FM136" s="30">
        <v>3</v>
      </c>
      <c r="FN136" s="17">
        <f t="shared" si="83"/>
        <v>15</v>
      </c>
      <c r="FO136" s="144">
        <f t="shared" si="84"/>
        <v>3</v>
      </c>
      <c r="FP136" s="30">
        <v>3</v>
      </c>
      <c r="FQ136" s="30">
        <v>3</v>
      </c>
      <c r="FR136" s="30">
        <v>3</v>
      </c>
      <c r="FS136" s="30">
        <v>3</v>
      </c>
      <c r="FT136" s="30">
        <v>3</v>
      </c>
      <c r="FU136" s="30">
        <v>3</v>
      </c>
      <c r="FV136" s="17">
        <f t="shared" si="125"/>
        <v>18</v>
      </c>
      <c r="FW136" s="144">
        <f t="shared" si="91"/>
        <v>3</v>
      </c>
      <c r="FX136" s="30">
        <v>3</v>
      </c>
      <c r="FY136" s="30">
        <v>3</v>
      </c>
      <c r="FZ136" s="30">
        <v>3</v>
      </c>
      <c r="GA136" s="30">
        <v>3</v>
      </c>
      <c r="GB136" s="30">
        <v>3</v>
      </c>
      <c r="GC136" s="30">
        <v>3</v>
      </c>
      <c r="GD136" s="17">
        <f t="shared" si="137"/>
        <v>18</v>
      </c>
      <c r="GE136" s="144">
        <f t="shared" si="87"/>
        <v>3</v>
      </c>
      <c r="GF136" s="30" t="s">
        <v>1209</v>
      </c>
      <c r="GG136" s="30" t="s">
        <v>793</v>
      </c>
      <c r="GH136" s="30" t="s">
        <v>794</v>
      </c>
      <c r="GI136" s="30" t="s">
        <v>411</v>
      </c>
      <c r="GJ136" s="30" t="s">
        <v>804</v>
      </c>
      <c r="GK136" s="30" t="s">
        <v>1210</v>
      </c>
      <c r="GL136" s="30" t="s">
        <v>1211</v>
      </c>
      <c r="GM136" s="30" t="s">
        <v>274</v>
      </c>
    </row>
    <row r="137" spans="1:280" s="2" customFormat="1" ht="22.5" customHeight="1" x14ac:dyDescent="0.35">
      <c r="A137" s="29">
        <v>135</v>
      </c>
      <c r="B137" s="30" t="s">
        <v>1212</v>
      </c>
      <c r="C137" s="31" t="s">
        <v>799</v>
      </c>
      <c r="D137" s="30" t="s">
        <v>146</v>
      </c>
      <c r="E137" s="30" t="s">
        <v>1201</v>
      </c>
      <c r="F137" s="30">
        <v>53</v>
      </c>
      <c r="G137" s="30">
        <v>5</v>
      </c>
      <c r="H137" s="30" t="s">
        <v>157</v>
      </c>
      <c r="I137" s="30" t="s">
        <v>172</v>
      </c>
      <c r="J137" s="120">
        <v>5000000</v>
      </c>
      <c r="K137" s="30">
        <v>3500000</v>
      </c>
      <c r="L137" s="30">
        <v>1</v>
      </c>
      <c r="M137" s="30" t="s">
        <v>147</v>
      </c>
      <c r="N137" s="30">
        <v>135</v>
      </c>
      <c r="O137" s="30">
        <v>1</v>
      </c>
      <c r="P137" s="30">
        <v>10</v>
      </c>
      <c r="Q137" s="30" t="s">
        <v>645</v>
      </c>
      <c r="R137" s="30">
        <v>4</v>
      </c>
      <c r="S137" s="30">
        <v>4</v>
      </c>
      <c r="T137" s="30">
        <v>4</v>
      </c>
      <c r="U137" s="30">
        <v>4</v>
      </c>
      <c r="V137" s="30">
        <v>4</v>
      </c>
      <c r="W137" s="30">
        <v>4</v>
      </c>
      <c r="X137" s="30">
        <v>4</v>
      </c>
      <c r="Y137" s="30">
        <v>4</v>
      </c>
      <c r="Z137" s="30">
        <v>4</v>
      </c>
      <c r="AA137" s="30">
        <v>4</v>
      </c>
      <c r="AB137" s="17">
        <f t="shared" si="92"/>
        <v>40</v>
      </c>
      <c r="AC137" s="154">
        <f t="shared" si="53"/>
        <v>4</v>
      </c>
      <c r="AD137" s="30">
        <v>4</v>
      </c>
      <c r="AE137" s="30">
        <v>4</v>
      </c>
      <c r="AF137" s="30">
        <v>4</v>
      </c>
      <c r="AG137" s="30">
        <v>4</v>
      </c>
      <c r="AH137" s="30">
        <v>4</v>
      </c>
      <c r="AI137" s="30">
        <v>4</v>
      </c>
      <c r="AJ137" s="30">
        <v>4</v>
      </c>
      <c r="AK137" s="30">
        <v>4</v>
      </c>
      <c r="AL137" s="30">
        <v>4</v>
      </c>
      <c r="AM137" s="15">
        <f t="shared" si="54"/>
        <v>36</v>
      </c>
      <c r="AN137" s="170">
        <f t="shared" si="55"/>
        <v>4</v>
      </c>
      <c r="AO137" s="30">
        <v>4</v>
      </c>
      <c r="AP137" s="30">
        <v>4</v>
      </c>
      <c r="AQ137" s="30">
        <v>4</v>
      </c>
      <c r="AR137" s="30">
        <v>4</v>
      </c>
      <c r="AS137" s="30">
        <v>4</v>
      </c>
      <c r="AT137" s="30">
        <v>4</v>
      </c>
      <c r="AU137" s="30">
        <v>3</v>
      </c>
      <c r="AV137" s="30">
        <v>3</v>
      </c>
      <c r="AW137" s="30">
        <v>3</v>
      </c>
      <c r="AX137" s="30">
        <v>3</v>
      </c>
      <c r="AY137" s="17">
        <f t="shared" si="132"/>
        <v>36</v>
      </c>
      <c r="AZ137" s="144">
        <f t="shared" si="56"/>
        <v>3.6</v>
      </c>
      <c r="BA137" s="30">
        <v>3</v>
      </c>
      <c r="BB137" s="30">
        <v>3</v>
      </c>
      <c r="BC137" s="30">
        <v>3</v>
      </c>
      <c r="BD137" s="30">
        <v>3</v>
      </c>
      <c r="BE137" s="30">
        <v>3</v>
      </c>
      <c r="BF137" s="30">
        <v>3</v>
      </c>
      <c r="BG137" s="30">
        <v>3</v>
      </c>
      <c r="BH137" s="30">
        <v>3</v>
      </c>
      <c r="BI137" s="30">
        <v>3</v>
      </c>
      <c r="BJ137" s="17">
        <f t="shared" si="57"/>
        <v>27</v>
      </c>
      <c r="BK137" s="144">
        <f t="shared" si="58"/>
        <v>3</v>
      </c>
      <c r="BL137" s="30">
        <v>4</v>
      </c>
      <c r="BM137" s="30">
        <v>4</v>
      </c>
      <c r="BN137" s="30">
        <v>4</v>
      </c>
      <c r="BO137" s="17">
        <f t="shared" si="59"/>
        <v>12</v>
      </c>
      <c r="BP137" s="153">
        <f t="shared" si="139"/>
        <v>4</v>
      </c>
      <c r="BQ137" s="30">
        <v>4</v>
      </c>
      <c r="BR137" s="30">
        <v>4</v>
      </c>
      <c r="BS137" s="30">
        <v>4</v>
      </c>
      <c r="BT137" s="116">
        <f t="shared" si="49"/>
        <v>12</v>
      </c>
      <c r="BU137" s="144">
        <f t="shared" si="61"/>
        <v>4</v>
      </c>
      <c r="BV137" s="30">
        <v>4</v>
      </c>
      <c r="BW137" s="30">
        <v>4</v>
      </c>
      <c r="BX137" s="17">
        <f t="shared" si="50"/>
        <v>8</v>
      </c>
      <c r="BY137" s="169">
        <f t="shared" ref="BY137:BY152" si="140">BX137/2</f>
        <v>4</v>
      </c>
      <c r="BZ137" s="30">
        <v>4</v>
      </c>
      <c r="CA137" s="30">
        <v>4</v>
      </c>
      <c r="CB137" s="17">
        <f t="shared" si="62"/>
        <v>8</v>
      </c>
      <c r="CC137" s="144">
        <f t="shared" si="134"/>
        <v>4</v>
      </c>
      <c r="CD137" s="30">
        <v>4</v>
      </c>
      <c r="CE137" s="30">
        <v>3</v>
      </c>
      <c r="CF137" s="17">
        <f t="shared" si="136"/>
        <v>7</v>
      </c>
      <c r="CG137" s="144">
        <f t="shared" si="118"/>
        <v>3.5</v>
      </c>
      <c r="CH137" s="30">
        <v>3</v>
      </c>
      <c r="CI137" s="30">
        <v>3</v>
      </c>
      <c r="CJ137" s="17">
        <f t="shared" si="65"/>
        <v>6</v>
      </c>
      <c r="CK137" s="144">
        <f t="shared" si="135"/>
        <v>3</v>
      </c>
      <c r="CL137" s="46">
        <v>3</v>
      </c>
      <c r="CM137" s="30">
        <v>3</v>
      </c>
      <c r="CN137" s="17">
        <f t="shared" si="67"/>
        <v>6</v>
      </c>
      <c r="CO137" s="153">
        <f t="shared" si="88"/>
        <v>3</v>
      </c>
      <c r="CP137" s="30">
        <v>3</v>
      </c>
      <c r="CQ137" s="30">
        <v>3</v>
      </c>
      <c r="CR137" s="30">
        <v>3</v>
      </c>
      <c r="CS137" s="17">
        <f t="shared" si="68"/>
        <v>9</v>
      </c>
      <c r="CT137" s="144">
        <f t="shared" si="131"/>
        <v>3</v>
      </c>
      <c r="CU137" s="30">
        <v>3</v>
      </c>
      <c r="CV137" s="30">
        <v>3</v>
      </c>
      <c r="CW137" s="30">
        <v>3</v>
      </c>
      <c r="CX137" s="30">
        <v>3</v>
      </c>
      <c r="CY137" s="30">
        <v>3</v>
      </c>
      <c r="CZ137" s="30">
        <v>3</v>
      </c>
      <c r="DA137" s="30">
        <v>3</v>
      </c>
      <c r="DB137" s="30">
        <v>3</v>
      </c>
      <c r="DC137" s="17">
        <f t="shared" si="96"/>
        <v>24</v>
      </c>
      <c r="DD137" s="144">
        <f t="shared" si="128"/>
        <v>3</v>
      </c>
      <c r="DE137" s="30">
        <v>4</v>
      </c>
      <c r="DF137" s="30">
        <v>4</v>
      </c>
      <c r="DG137" s="30">
        <v>4</v>
      </c>
      <c r="DH137" s="30">
        <v>4</v>
      </c>
      <c r="DI137" s="30">
        <v>4</v>
      </c>
      <c r="DJ137" s="30">
        <v>4</v>
      </c>
      <c r="DK137" s="30">
        <v>4</v>
      </c>
      <c r="DL137" s="30">
        <v>4</v>
      </c>
      <c r="DM137" s="17">
        <f t="shared" si="71"/>
        <v>32</v>
      </c>
      <c r="DN137" s="144">
        <f t="shared" si="113"/>
        <v>4</v>
      </c>
      <c r="DO137" s="30">
        <v>4</v>
      </c>
      <c r="DP137" s="30">
        <v>4</v>
      </c>
      <c r="DQ137" s="30">
        <v>4</v>
      </c>
      <c r="DR137" s="30">
        <v>4</v>
      </c>
      <c r="DS137" s="30">
        <v>4</v>
      </c>
      <c r="DT137" s="30">
        <v>4</v>
      </c>
      <c r="DU137" s="17">
        <f t="shared" si="129"/>
        <v>24</v>
      </c>
      <c r="DV137" s="144">
        <f t="shared" si="74"/>
        <v>4</v>
      </c>
      <c r="DW137" s="30">
        <v>4</v>
      </c>
      <c r="DX137" s="30">
        <v>4</v>
      </c>
      <c r="DY137" s="30">
        <v>4</v>
      </c>
      <c r="DZ137" s="30">
        <v>4</v>
      </c>
      <c r="EA137" s="30">
        <v>4</v>
      </c>
      <c r="EB137" s="30">
        <v>4</v>
      </c>
      <c r="EC137" s="17">
        <f t="shared" si="123"/>
        <v>24</v>
      </c>
      <c r="ED137" s="144">
        <f t="shared" si="89"/>
        <v>4</v>
      </c>
      <c r="EE137" s="30">
        <v>4</v>
      </c>
      <c r="EF137" s="30">
        <v>4</v>
      </c>
      <c r="EG137" s="30">
        <v>4</v>
      </c>
      <c r="EH137" s="30">
        <v>4</v>
      </c>
      <c r="EI137" s="30">
        <v>4</v>
      </c>
      <c r="EJ137" s="30">
        <v>4</v>
      </c>
      <c r="EK137" s="15">
        <f t="shared" si="90"/>
        <v>24</v>
      </c>
      <c r="EL137" s="148">
        <f>EK137/6</f>
        <v>4</v>
      </c>
      <c r="EM137" s="30">
        <v>4</v>
      </c>
      <c r="EN137" s="30">
        <v>3</v>
      </c>
      <c r="EO137" s="30">
        <v>3</v>
      </c>
      <c r="EP137" s="30">
        <v>3</v>
      </c>
      <c r="EQ137" s="30">
        <v>3</v>
      </c>
      <c r="ER137" s="17">
        <f t="shared" si="77"/>
        <v>16</v>
      </c>
      <c r="ES137" s="144">
        <f t="shared" si="130"/>
        <v>3.2</v>
      </c>
      <c r="ET137" s="30">
        <v>2</v>
      </c>
      <c r="EU137" s="30">
        <v>2</v>
      </c>
      <c r="EV137" s="30">
        <v>2</v>
      </c>
      <c r="EW137" s="30">
        <v>2</v>
      </c>
      <c r="EX137" s="30">
        <v>2</v>
      </c>
      <c r="EY137" s="17">
        <f t="shared" si="79"/>
        <v>10</v>
      </c>
      <c r="EZ137" s="144">
        <f t="shared" si="138"/>
        <v>2</v>
      </c>
      <c r="FA137" s="30">
        <v>4</v>
      </c>
      <c r="FB137" s="30">
        <v>4</v>
      </c>
      <c r="FC137" s="30">
        <v>4</v>
      </c>
      <c r="FD137" s="30">
        <v>4</v>
      </c>
      <c r="FE137" s="30">
        <v>4</v>
      </c>
      <c r="FF137" s="30">
        <v>4</v>
      </c>
      <c r="FG137" s="17">
        <f t="shared" si="127"/>
        <v>24</v>
      </c>
      <c r="FH137" s="153">
        <f t="shared" si="133"/>
        <v>4</v>
      </c>
      <c r="FI137" s="30">
        <v>3</v>
      </c>
      <c r="FJ137" s="30">
        <v>3</v>
      </c>
      <c r="FK137" s="30">
        <v>3</v>
      </c>
      <c r="FL137" s="30">
        <v>3</v>
      </c>
      <c r="FM137" s="30">
        <v>3</v>
      </c>
      <c r="FN137" s="17">
        <f t="shared" si="83"/>
        <v>15</v>
      </c>
      <c r="FO137" s="144">
        <f t="shared" si="84"/>
        <v>3</v>
      </c>
      <c r="FP137" s="30">
        <v>4</v>
      </c>
      <c r="FQ137" s="30">
        <v>3</v>
      </c>
      <c r="FR137" s="30">
        <v>2</v>
      </c>
      <c r="FS137" s="30">
        <v>3</v>
      </c>
      <c r="FT137" s="30">
        <v>3</v>
      </c>
      <c r="FU137" s="30">
        <v>2</v>
      </c>
      <c r="FV137" s="17">
        <f t="shared" si="125"/>
        <v>17</v>
      </c>
      <c r="FW137" s="144">
        <f t="shared" si="91"/>
        <v>2.8333333333333335</v>
      </c>
      <c r="FX137" s="30">
        <v>2</v>
      </c>
      <c r="FY137" s="30">
        <v>1</v>
      </c>
      <c r="FZ137" s="30">
        <v>1</v>
      </c>
      <c r="GA137" s="30">
        <v>2</v>
      </c>
      <c r="GB137" s="30">
        <v>2</v>
      </c>
      <c r="GC137" s="30">
        <v>2</v>
      </c>
      <c r="GD137" s="17">
        <f t="shared" si="137"/>
        <v>10</v>
      </c>
      <c r="GE137" s="144">
        <f t="shared" si="87"/>
        <v>1.6666666666666667</v>
      </c>
      <c r="GF137" s="30" t="s">
        <v>1213</v>
      </c>
      <c r="GG137" s="30" t="s">
        <v>793</v>
      </c>
      <c r="GH137" s="30" t="s">
        <v>1214</v>
      </c>
      <c r="GI137" s="30" t="s">
        <v>1215</v>
      </c>
      <c r="GJ137" s="30" t="s">
        <v>804</v>
      </c>
      <c r="GK137" s="30" t="s">
        <v>671</v>
      </c>
      <c r="GL137" s="30" t="s">
        <v>797</v>
      </c>
      <c r="GM137" s="30" t="s">
        <v>274</v>
      </c>
    </row>
    <row r="138" spans="1:280" s="2" customFormat="1" ht="22.5" customHeight="1" x14ac:dyDescent="0.35">
      <c r="A138" s="29">
        <v>136</v>
      </c>
      <c r="B138" s="30" t="s">
        <v>1216</v>
      </c>
      <c r="C138" s="31" t="s">
        <v>1207</v>
      </c>
      <c r="D138" s="30" t="s">
        <v>146</v>
      </c>
      <c r="E138" s="30" t="s">
        <v>1185</v>
      </c>
      <c r="F138" s="30">
        <v>52</v>
      </c>
      <c r="G138" s="30">
        <v>5</v>
      </c>
      <c r="H138" s="30" t="s">
        <v>157</v>
      </c>
      <c r="I138" s="30" t="s">
        <v>158</v>
      </c>
      <c r="J138" s="120">
        <v>4500000</v>
      </c>
      <c r="K138" s="30">
        <v>3500000</v>
      </c>
      <c r="L138" s="30">
        <v>2</v>
      </c>
      <c r="M138" s="30" t="s">
        <v>147</v>
      </c>
      <c r="N138" s="30">
        <v>250</v>
      </c>
      <c r="O138" s="30" t="s">
        <v>1208</v>
      </c>
      <c r="P138" s="30">
        <v>10</v>
      </c>
      <c r="Q138" s="30" t="s">
        <v>645</v>
      </c>
      <c r="R138" s="30">
        <v>3</v>
      </c>
      <c r="S138" s="30">
        <v>4</v>
      </c>
      <c r="T138" s="30">
        <v>3</v>
      </c>
      <c r="U138" s="30">
        <v>3</v>
      </c>
      <c r="V138" s="30">
        <v>3</v>
      </c>
      <c r="W138" s="30">
        <v>4</v>
      </c>
      <c r="X138" s="30">
        <v>3</v>
      </c>
      <c r="Y138" s="30">
        <v>3</v>
      </c>
      <c r="Z138" s="30">
        <v>3</v>
      </c>
      <c r="AA138" s="30">
        <v>4</v>
      </c>
      <c r="AB138" s="17">
        <f t="shared" si="92"/>
        <v>33</v>
      </c>
      <c r="AC138" s="154">
        <f t="shared" si="53"/>
        <v>3.3</v>
      </c>
      <c r="AD138" s="30">
        <v>3</v>
      </c>
      <c r="AE138" s="30">
        <v>3</v>
      </c>
      <c r="AF138" s="30">
        <v>4</v>
      </c>
      <c r="AG138" s="30">
        <v>3</v>
      </c>
      <c r="AH138" s="30">
        <v>3</v>
      </c>
      <c r="AI138" s="30">
        <v>3</v>
      </c>
      <c r="AJ138" s="30">
        <v>4</v>
      </c>
      <c r="AK138" s="30">
        <v>3</v>
      </c>
      <c r="AL138" s="30">
        <v>3</v>
      </c>
      <c r="AM138" s="15">
        <f t="shared" si="54"/>
        <v>29</v>
      </c>
      <c r="AN138" s="170">
        <f t="shared" si="55"/>
        <v>3.2222222222222223</v>
      </c>
      <c r="AO138" s="30">
        <v>3</v>
      </c>
      <c r="AP138" s="30">
        <v>3</v>
      </c>
      <c r="AQ138" s="30">
        <v>4</v>
      </c>
      <c r="AR138" s="30">
        <v>3</v>
      </c>
      <c r="AS138" s="30">
        <v>4</v>
      </c>
      <c r="AT138" s="30">
        <v>3</v>
      </c>
      <c r="AU138" s="30">
        <v>4</v>
      </c>
      <c r="AV138" s="30">
        <v>3</v>
      </c>
      <c r="AW138" s="30">
        <v>4</v>
      </c>
      <c r="AX138" s="30">
        <v>3</v>
      </c>
      <c r="AY138" s="17">
        <f t="shared" si="132"/>
        <v>34</v>
      </c>
      <c r="AZ138" s="144">
        <f t="shared" si="56"/>
        <v>3.4</v>
      </c>
      <c r="BA138" s="30">
        <v>3</v>
      </c>
      <c r="BB138" s="30">
        <v>3</v>
      </c>
      <c r="BC138" s="30">
        <v>4</v>
      </c>
      <c r="BD138" s="30">
        <v>3</v>
      </c>
      <c r="BE138" s="30">
        <v>4</v>
      </c>
      <c r="BF138" s="30">
        <v>3</v>
      </c>
      <c r="BG138" s="30">
        <v>3</v>
      </c>
      <c r="BH138" s="30">
        <v>4</v>
      </c>
      <c r="BI138" s="30">
        <v>3</v>
      </c>
      <c r="BJ138" s="17">
        <f t="shared" si="57"/>
        <v>30</v>
      </c>
      <c r="BK138" s="144">
        <f t="shared" si="58"/>
        <v>3.3333333333333335</v>
      </c>
      <c r="BL138" s="30">
        <v>3</v>
      </c>
      <c r="BM138" s="30">
        <v>3</v>
      </c>
      <c r="BN138" s="30">
        <v>3</v>
      </c>
      <c r="BO138" s="17">
        <f t="shared" si="59"/>
        <v>9</v>
      </c>
      <c r="BP138" s="153">
        <f t="shared" si="139"/>
        <v>3</v>
      </c>
      <c r="BQ138" s="30">
        <v>3</v>
      </c>
      <c r="BR138" s="30">
        <v>4</v>
      </c>
      <c r="BS138" s="30">
        <v>4</v>
      </c>
      <c r="BT138" s="116">
        <f t="shared" si="49"/>
        <v>11</v>
      </c>
      <c r="BU138" s="144">
        <f t="shared" si="61"/>
        <v>3.6666666666666665</v>
      </c>
      <c r="BV138" s="30">
        <v>3</v>
      </c>
      <c r="BW138" s="30">
        <v>3</v>
      </c>
      <c r="BX138" s="17">
        <f t="shared" si="50"/>
        <v>6</v>
      </c>
      <c r="BY138" s="169">
        <f t="shared" si="140"/>
        <v>3</v>
      </c>
      <c r="BZ138" s="30">
        <v>3</v>
      </c>
      <c r="CA138" s="30">
        <v>3</v>
      </c>
      <c r="CB138" s="17">
        <f t="shared" si="62"/>
        <v>6</v>
      </c>
      <c r="CC138" s="144">
        <f t="shared" si="134"/>
        <v>3</v>
      </c>
      <c r="CD138" s="30">
        <v>3</v>
      </c>
      <c r="CE138" s="30">
        <v>3</v>
      </c>
      <c r="CF138" s="17">
        <f t="shared" si="136"/>
        <v>6</v>
      </c>
      <c r="CG138" s="144">
        <f t="shared" si="118"/>
        <v>3</v>
      </c>
      <c r="CH138" s="30">
        <v>3</v>
      </c>
      <c r="CI138" s="30">
        <v>3</v>
      </c>
      <c r="CJ138" s="17">
        <f t="shared" si="65"/>
        <v>6</v>
      </c>
      <c r="CK138" s="144">
        <f t="shared" si="135"/>
        <v>3</v>
      </c>
      <c r="CL138" s="46">
        <v>3</v>
      </c>
      <c r="CM138" s="30">
        <v>3</v>
      </c>
      <c r="CN138" s="17">
        <f t="shared" si="67"/>
        <v>6</v>
      </c>
      <c r="CO138" s="153">
        <f t="shared" si="88"/>
        <v>3</v>
      </c>
      <c r="CP138" s="30">
        <v>3</v>
      </c>
      <c r="CQ138" s="30">
        <v>3</v>
      </c>
      <c r="CR138" s="30">
        <v>3</v>
      </c>
      <c r="CS138" s="17">
        <f t="shared" si="68"/>
        <v>9</v>
      </c>
      <c r="CT138" s="144">
        <f t="shared" si="131"/>
        <v>3</v>
      </c>
      <c r="CU138" s="30">
        <v>3</v>
      </c>
      <c r="CV138" s="30">
        <v>4</v>
      </c>
      <c r="CW138" s="30">
        <v>4</v>
      </c>
      <c r="CX138" s="30">
        <v>4</v>
      </c>
      <c r="CY138" s="30">
        <v>3</v>
      </c>
      <c r="CZ138" s="30">
        <v>3</v>
      </c>
      <c r="DA138" s="30">
        <v>4</v>
      </c>
      <c r="DB138" s="30">
        <v>3</v>
      </c>
      <c r="DC138" s="17">
        <f t="shared" si="96"/>
        <v>28</v>
      </c>
      <c r="DD138" s="144">
        <f t="shared" si="128"/>
        <v>3.5</v>
      </c>
      <c r="DE138" s="30">
        <v>3</v>
      </c>
      <c r="DF138" s="30">
        <v>4</v>
      </c>
      <c r="DG138" s="30">
        <v>3</v>
      </c>
      <c r="DH138" s="30">
        <v>4</v>
      </c>
      <c r="DI138" s="30">
        <v>3</v>
      </c>
      <c r="DJ138" s="30">
        <v>4</v>
      </c>
      <c r="DK138" s="30">
        <v>3</v>
      </c>
      <c r="DL138" s="30">
        <v>4</v>
      </c>
      <c r="DM138" s="17">
        <f t="shared" si="71"/>
        <v>28</v>
      </c>
      <c r="DN138" s="144">
        <f t="shared" si="113"/>
        <v>3.5</v>
      </c>
      <c r="DO138" s="30">
        <v>3</v>
      </c>
      <c r="DP138" s="30">
        <v>3</v>
      </c>
      <c r="DQ138" s="30">
        <v>3</v>
      </c>
      <c r="DR138" s="30">
        <v>3</v>
      </c>
      <c r="DS138" s="30">
        <v>3</v>
      </c>
      <c r="DT138" s="30">
        <v>3</v>
      </c>
      <c r="DU138" s="17">
        <f t="shared" si="129"/>
        <v>18</v>
      </c>
      <c r="DV138" s="144">
        <f t="shared" si="74"/>
        <v>3</v>
      </c>
      <c r="DW138" s="30">
        <v>4</v>
      </c>
      <c r="DX138" s="30">
        <v>3</v>
      </c>
      <c r="DY138" s="30">
        <v>3</v>
      </c>
      <c r="DZ138" s="30">
        <v>4</v>
      </c>
      <c r="EA138" s="30">
        <v>3</v>
      </c>
      <c r="EB138" s="30">
        <v>3</v>
      </c>
      <c r="EC138" s="17">
        <f t="shared" si="123"/>
        <v>20</v>
      </c>
      <c r="ED138" s="144">
        <f t="shared" si="89"/>
        <v>3.3333333333333335</v>
      </c>
      <c r="EE138" s="30">
        <v>3</v>
      </c>
      <c r="EF138" s="30">
        <v>3</v>
      </c>
      <c r="EG138" s="30">
        <v>4</v>
      </c>
      <c r="EH138" s="30">
        <v>3</v>
      </c>
      <c r="EI138" s="30">
        <v>3</v>
      </c>
      <c r="EJ138" s="30">
        <v>4</v>
      </c>
      <c r="EK138" s="15">
        <f t="shared" si="90"/>
        <v>20</v>
      </c>
      <c r="EL138" s="148">
        <f t="shared" ref="EL138:EL149" si="141">EK138/6</f>
        <v>3.3333333333333335</v>
      </c>
      <c r="EM138" s="30">
        <v>3</v>
      </c>
      <c r="EN138" s="30">
        <v>4</v>
      </c>
      <c r="EO138" s="30">
        <v>3</v>
      </c>
      <c r="EP138" s="30">
        <v>4</v>
      </c>
      <c r="EQ138" s="30">
        <v>3</v>
      </c>
      <c r="ER138" s="17">
        <f t="shared" si="77"/>
        <v>17</v>
      </c>
      <c r="ES138" s="144">
        <f t="shared" si="130"/>
        <v>3.4</v>
      </c>
      <c r="ET138" s="30">
        <v>4</v>
      </c>
      <c r="EU138" s="30">
        <v>3</v>
      </c>
      <c r="EV138" s="30">
        <v>3</v>
      </c>
      <c r="EW138" s="30">
        <v>4</v>
      </c>
      <c r="EX138" s="30">
        <v>2</v>
      </c>
      <c r="EY138" s="17">
        <f t="shared" si="79"/>
        <v>16</v>
      </c>
      <c r="EZ138" s="144">
        <f t="shared" si="138"/>
        <v>3.2</v>
      </c>
      <c r="FA138" s="30">
        <v>3</v>
      </c>
      <c r="FB138" s="30">
        <v>4</v>
      </c>
      <c r="FC138" s="30">
        <v>3</v>
      </c>
      <c r="FD138" s="30">
        <v>4</v>
      </c>
      <c r="FE138" s="30">
        <v>3</v>
      </c>
      <c r="FF138" s="30">
        <v>4</v>
      </c>
      <c r="FG138" s="17">
        <f t="shared" si="127"/>
        <v>21</v>
      </c>
      <c r="FH138" s="153">
        <f t="shared" si="133"/>
        <v>3.5</v>
      </c>
      <c r="FI138" s="30">
        <v>3</v>
      </c>
      <c r="FJ138" s="30">
        <v>4</v>
      </c>
      <c r="FK138" s="30">
        <v>3</v>
      </c>
      <c r="FL138" s="30">
        <v>4</v>
      </c>
      <c r="FM138" s="30">
        <v>3</v>
      </c>
      <c r="FN138" s="17">
        <f t="shared" si="83"/>
        <v>17</v>
      </c>
      <c r="FO138" s="144">
        <f t="shared" si="84"/>
        <v>3.4</v>
      </c>
      <c r="FP138" s="30">
        <v>4</v>
      </c>
      <c r="FQ138" s="30">
        <v>3</v>
      </c>
      <c r="FR138" s="30">
        <v>3</v>
      </c>
      <c r="FS138" s="30">
        <v>3</v>
      </c>
      <c r="FT138" s="30">
        <v>3</v>
      </c>
      <c r="FU138" s="30">
        <v>3</v>
      </c>
      <c r="FV138" s="17">
        <f t="shared" si="125"/>
        <v>19</v>
      </c>
      <c r="FW138" s="144">
        <f t="shared" si="91"/>
        <v>3.1666666666666665</v>
      </c>
      <c r="FX138" s="30">
        <v>4</v>
      </c>
      <c r="FY138" s="30">
        <v>3</v>
      </c>
      <c r="FZ138" s="30">
        <v>3</v>
      </c>
      <c r="GA138" s="30">
        <v>3</v>
      </c>
      <c r="GB138" s="30">
        <v>3</v>
      </c>
      <c r="GC138" s="30">
        <v>3</v>
      </c>
      <c r="GD138" s="17">
        <f t="shared" si="137"/>
        <v>19</v>
      </c>
      <c r="GE138" s="144">
        <f t="shared" si="87"/>
        <v>3.1666666666666665</v>
      </c>
      <c r="GF138" s="30" t="s">
        <v>1217</v>
      </c>
      <c r="GG138" s="30" t="s">
        <v>1218</v>
      </c>
      <c r="GH138" s="30" t="s">
        <v>1219</v>
      </c>
      <c r="GI138" s="30" t="s">
        <v>1220</v>
      </c>
      <c r="GJ138" s="30" t="s">
        <v>1221</v>
      </c>
      <c r="GK138" s="30" t="s">
        <v>1222</v>
      </c>
      <c r="GL138" s="30" t="s">
        <v>1223</v>
      </c>
      <c r="GM138" s="30" t="s">
        <v>1224</v>
      </c>
    </row>
    <row r="139" spans="1:280" s="2" customFormat="1" ht="22.5" customHeight="1" x14ac:dyDescent="0.35">
      <c r="A139" s="29">
        <v>137</v>
      </c>
      <c r="B139" s="30" t="s">
        <v>1225</v>
      </c>
      <c r="C139" s="31" t="s">
        <v>1226</v>
      </c>
      <c r="D139" s="30" t="s">
        <v>146</v>
      </c>
      <c r="E139" s="30" t="s">
        <v>1227</v>
      </c>
      <c r="F139" s="30">
        <v>42</v>
      </c>
      <c r="G139" s="30">
        <v>5</v>
      </c>
      <c r="H139" s="30" t="s">
        <v>157</v>
      </c>
      <c r="I139" s="30" t="s">
        <v>172</v>
      </c>
      <c r="J139" s="120">
        <v>5000000</v>
      </c>
      <c r="K139" s="30">
        <v>3500000</v>
      </c>
      <c r="L139" s="30">
        <v>2</v>
      </c>
      <c r="M139" s="30" t="s">
        <v>147</v>
      </c>
      <c r="N139" s="30">
        <v>250</v>
      </c>
      <c r="O139" s="30" t="s">
        <v>1208</v>
      </c>
      <c r="P139" s="30">
        <v>10</v>
      </c>
      <c r="Q139" s="30" t="s">
        <v>645</v>
      </c>
      <c r="R139" s="30">
        <v>4</v>
      </c>
      <c r="S139" s="30">
        <v>4</v>
      </c>
      <c r="T139" s="30">
        <v>4</v>
      </c>
      <c r="U139" s="30">
        <v>4</v>
      </c>
      <c r="V139" s="30">
        <v>4</v>
      </c>
      <c r="W139" s="30">
        <v>4</v>
      </c>
      <c r="X139" s="30">
        <v>4</v>
      </c>
      <c r="Y139" s="30">
        <v>4</v>
      </c>
      <c r="Z139" s="30">
        <v>4</v>
      </c>
      <c r="AA139" s="30">
        <v>4</v>
      </c>
      <c r="AB139" s="17">
        <f t="shared" si="92"/>
        <v>40</v>
      </c>
      <c r="AC139" s="154">
        <f t="shared" si="53"/>
        <v>4</v>
      </c>
      <c r="AD139" s="30">
        <v>4</v>
      </c>
      <c r="AE139" s="30">
        <v>4</v>
      </c>
      <c r="AF139" s="30">
        <v>4</v>
      </c>
      <c r="AG139" s="30">
        <v>4</v>
      </c>
      <c r="AH139" s="30">
        <v>4</v>
      </c>
      <c r="AI139" s="30">
        <v>4</v>
      </c>
      <c r="AJ139" s="30">
        <v>4</v>
      </c>
      <c r="AK139" s="30">
        <v>4</v>
      </c>
      <c r="AL139" s="30">
        <v>4</v>
      </c>
      <c r="AM139" s="15">
        <f t="shared" si="54"/>
        <v>36</v>
      </c>
      <c r="AN139" s="170">
        <f t="shared" si="55"/>
        <v>4</v>
      </c>
      <c r="AO139" s="30">
        <v>4</v>
      </c>
      <c r="AP139" s="30">
        <v>4</v>
      </c>
      <c r="AQ139" s="30">
        <v>4</v>
      </c>
      <c r="AR139" s="30">
        <v>4</v>
      </c>
      <c r="AS139" s="30">
        <v>4</v>
      </c>
      <c r="AT139" s="30">
        <v>4</v>
      </c>
      <c r="AU139" s="30">
        <v>4</v>
      </c>
      <c r="AV139" s="30">
        <v>4</v>
      </c>
      <c r="AW139" s="30">
        <v>4</v>
      </c>
      <c r="AX139" s="30">
        <v>4</v>
      </c>
      <c r="AY139" s="17">
        <f t="shared" si="132"/>
        <v>40</v>
      </c>
      <c r="AZ139" s="144">
        <f t="shared" si="56"/>
        <v>4</v>
      </c>
      <c r="BA139" s="30">
        <v>4</v>
      </c>
      <c r="BB139" s="30">
        <v>4</v>
      </c>
      <c r="BC139" s="30">
        <v>4</v>
      </c>
      <c r="BD139" s="30">
        <v>4</v>
      </c>
      <c r="BE139" s="30">
        <v>4</v>
      </c>
      <c r="BF139" s="30">
        <v>4</v>
      </c>
      <c r="BG139" s="30">
        <v>4</v>
      </c>
      <c r="BH139" s="30">
        <v>4</v>
      </c>
      <c r="BI139" s="30">
        <v>4</v>
      </c>
      <c r="BJ139" s="17">
        <f t="shared" si="57"/>
        <v>36</v>
      </c>
      <c r="BK139" s="144">
        <f t="shared" si="58"/>
        <v>4</v>
      </c>
      <c r="BL139" s="30">
        <v>3</v>
      </c>
      <c r="BM139" s="30">
        <v>3</v>
      </c>
      <c r="BN139" s="30">
        <v>3</v>
      </c>
      <c r="BO139" s="17">
        <f t="shared" si="59"/>
        <v>9</v>
      </c>
      <c r="BP139" s="153">
        <f t="shared" si="139"/>
        <v>3</v>
      </c>
      <c r="BQ139" s="30">
        <v>4</v>
      </c>
      <c r="BR139" s="30">
        <v>3</v>
      </c>
      <c r="BS139" s="30">
        <v>3</v>
      </c>
      <c r="BT139" s="116">
        <f t="shared" si="49"/>
        <v>10</v>
      </c>
      <c r="BU139" s="144">
        <f t="shared" si="61"/>
        <v>3.3333333333333335</v>
      </c>
      <c r="BV139" s="30">
        <v>3</v>
      </c>
      <c r="BW139" s="30">
        <v>3</v>
      </c>
      <c r="BX139" s="17">
        <f t="shared" si="50"/>
        <v>6</v>
      </c>
      <c r="BY139" s="169">
        <f t="shared" si="140"/>
        <v>3</v>
      </c>
      <c r="BZ139" s="30">
        <v>3</v>
      </c>
      <c r="CA139" s="30">
        <v>3</v>
      </c>
      <c r="CB139" s="17">
        <f t="shared" si="62"/>
        <v>6</v>
      </c>
      <c r="CC139" s="144">
        <f t="shared" si="134"/>
        <v>3</v>
      </c>
      <c r="CD139" s="30">
        <v>3</v>
      </c>
      <c r="CE139" s="30">
        <v>2</v>
      </c>
      <c r="CF139" s="17">
        <f t="shared" si="136"/>
        <v>5</v>
      </c>
      <c r="CG139" s="144">
        <f t="shared" si="118"/>
        <v>2.5</v>
      </c>
      <c r="CH139" s="30">
        <v>2</v>
      </c>
      <c r="CI139" s="30">
        <v>2</v>
      </c>
      <c r="CJ139" s="17">
        <f t="shared" si="65"/>
        <v>4</v>
      </c>
      <c r="CK139" s="144">
        <f t="shared" si="135"/>
        <v>2</v>
      </c>
      <c r="CL139" s="30">
        <v>2</v>
      </c>
      <c r="CM139" s="30">
        <v>2</v>
      </c>
      <c r="CN139" s="17">
        <f t="shared" si="67"/>
        <v>4</v>
      </c>
      <c r="CO139" s="153">
        <f t="shared" si="88"/>
        <v>2</v>
      </c>
      <c r="CP139" s="30">
        <v>2</v>
      </c>
      <c r="CQ139" s="30">
        <v>2</v>
      </c>
      <c r="CR139" s="30">
        <v>2</v>
      </c>
      <c r="CS139" s="17">
        <f t="shared" si="68"/>
        <v>6</v>
      </c>
      <c r="CT139" s="144">
        <f t="shared" si="131"/>
        <v>2</v>
      </c>
      <c r="CU139" s="30">
        <v>3</v>
      </c>
      <c r="CV139" s="30">
        <v>3</v>
      </c>
      <c r="CW139" s="30">
        <v>3</v>
      </c>
      <c r="CX139" s="30">
        <v>3</v>
      </c>
      <c r="CY139" s="30">
        <v>3</v>
      </c>
      <c r="CZ139" s="30">
        <v>3</v>
      </c>
      <c r="DA139" s="30">
        <v>3</v>
      </c>
      <c r="DB139" s="30">
        <v>3</v>
      </c>
      <c r="DC139" s="17">
        <f t="shared" si="96"/>
        <v>24</v>
      </c>
      <c r="DD139" s="144">
        <f t="shared" si="128"/>
        <v>3</v>
      </c>
      <c r="DE139" s="30">
        <v>3</v>
      </c>
      <c r="DF139" s="30">
        <v>3</v>
      </c>
      <c r="DG139" s="30">
        <v>3</v>
      </c>
      <c r="DH139" s="30">
        <v>3</v>
      </c>
      <c r="DI139" s="30">
        <v>3</v>
      </c>
      <c r="DJ139" s="30">
        <v>3</v>
      </c>
      <c r="DK139" s="30">
        <v>3</v>
      </c>
      <c r="DL139" s="30">
        <v>3</v>
      </c>
      <c r="DM139" s="17">
        <f t="shared" si="71"/>
        <v>24</v>
      </c>
      <c r="DN139" s="144">
        <f t="shared" si="113"/>
        <v>3</v>
      </c>
      <c r="DO139" s="30">
        <v>3</v>
      </c>
      <c r="DP139" s="30">
        <v>3</v>
      </c>
      <c r="DQ139" s="30">
        <v>3</v>
      </c>
      <c r="DR139" s="30">
        <v>3</v>
      </c>
      <c r="DS139" s="30">
        <v>3</v>
      </c>
      <c r="DT139" s="30">
        <v>3</v>
      </c>
      <c r="DU139" s="17">
        <f t="shared" si="129"/>
        <v>18</v>
      </c>
      <c r="DV139" s="144">
        <f t="shared" si="74"/>
        <v>3</v>
      </c>
      <c r="DW139" s="30">
        <v>3</v>
      </c>
      <c r="DX139" s="30">
        <v>3</v>
      </c>
      <c r="DY139" s="30">
        <v>3</v>
      </c>
      <c r="DZ139" s="30">
        <v>3</v>
      </c>
      <c r="EA139" s="30">
        <v>3</v>
      </c>
      <c r="EB139" s="30">
        <v>3</v>
      </c>
      <c r="EC139" s="17">
        <f t="shared" si="123"/>
        <v>18</v>
      </c>
      <c r="ED139" s="144">
        <f t="shared" si="89"/>
        <v>3</v>
      </c>
      <c r="EE139" s="30">
        <v>3</v>
      </c>
      <c r="EF139" s="30">
        <v>3</v>
      </c>
      <c r="EG139" s="30">
        <v>3</v>
      </c>
      <c r="EH139" s="30">
        <v>3</v>
      </c>
      <c r="EI139" s="30">
        <v>3</v>
      </c>
      <c r="EJ139" s="30">
        <v>3</v>
      </c>
      <c r="EK139" s="15">
        <f t="shared" si="90"/>
        <v>18</v>
      </c>
      <c r="EL139" s="148">
        <f t="shared" si="141"/>
        <v>3</v>
      </c>
      <c r="EM139" s="30">
        <v>3</v>
      </c>
      <c r="EN139" s="30">
        <v>3</v>
      </c>
      <c r="EO139" s="30">
        <v>3</v>
      </c>
      <c r="EP139" s="30">
        <v>4</v>
      </c>
      <c r="EQ139" s="30">
        <v>3</v>
      </c>
      <c r="ER139" s="17">
        <f t="shared" si="77"/>
        <v>16</v>
      </c>
      <c r="ES139" s="144">
        <f t="shared" si="130"/>
        <v>3.2</v>
      </c>
      <c r="ET139" s="30">
        <v>3</v>
      </c>
      <c r="EU139" s="30">
        <v>3</v>
      </c>
      <c r="EV139" s="30">
        <v>3</v>
      </c>
      <c r="EW139" s="30">
        <v>3</v>
      </c>
      <c r="EX139" s="30">
        <v>3</v>
      </c>
      <c r="EY139" s="17">
        <f t="shared" si="79"/>
        <v>15</v>
      </c>
      <c r="EZ139" s="144">
        <f t="shared" si="138"/>
        <v>3</v>
      </c>
      <c r="FA139" s="30">
        <v>3</v>
      </c>
      <c r="FB139" s="30">
        <v>3</v>
      </c>
      <c r="FC139" s="30">
        <v>3</v>
      </c>
      <c r="FD139" s="30">
        <v>3</v>
      </c>
      <c r="FE139" s="30">
        <v>3</v>
      </c>
      <c r="FF139" s="30">
        <v>3</v>
      </c>
      <c r="FG139" s="17">
        <f t="shared" si="127"/>
        <v>18</v>
      </c>
      <c r="FH139" s="153">
        <f t="shared" si="133"/>
        <v>3</v>
      </c>
      <c r="FI139" s="30">
        <v>3</v>
      </c>
      <c r="FJ139" s="30">
        <v>3</v>
      </c>
      <c r="FK139" s="30">
        <v>3</v>
      </c>
      <c r="FL139" s="30">
        <v>3</v>
      </c>
      <c r="FM139" s="30">
        <v>3</v>
      </c>
      <c r="FN139" s="17">
        <f t="shared" si="83"/>
        <v>15</v>
      </c>
      <c r="FO139" s="144">
        <f t="shared" si="84"/>
        <v>3</v>
      </c>
      <c r="FP139" s="30">
        <v>3</v>
      </c>
      <c r="FQ139" s="30">
        <v>3</v>
      </c>
      <c r="FR139" s="30">
        <v>3</v>
      </c>
      <c r="FS139" s="30">
        <v>3</v>
      </c>
      <c r="FT139" s="30">
        <v>3</v>
      </c>
      <c r="FU139" s="30">
        <v>3</v>
      </c>
      <c r="FV139" s="17">
        <f t="shared" si="125"/>
        <v>18</v>
      </c>
      <c r="FW139" s="144">
        <f t="shared" si="91"/>
        <v>3</v>
      </c>
      <c r="FX139" s="30">
        <v>3</v>
      </c>
      <c r="FY139" s="30">
        <v>3</v>
      </c>
      <c r="FZ139" s="30">
        <v>3</v>
      </c>
      <c r="GA139" s="30">
        <v>3</v>
      </c>
      <c r="GB139" s="30">
        <v>3</v>
      </c>
      <c r="GC139" s="30">
        <v>3</v>
      </c>
      <c r="GD139" s="17">
        <f t="shared" si="137"/>
        <v>18</v>
      </c>
      <c r="GE139" s="144">
        <f t="shared" si="87"/>
        <v>3</v>
      </c>
      <c r="GF139" s="30" t="s">
        <v>1228</v>
      </c>
      <c r="GG139" s="30" t="s">
        <v>1229</v>
      </c>
      <c r="GH139" s="30" t="s">
        <v>1230</v>
      </c>
      <c r="GI139" s="30" t="s">
        <v>1231</v>
      </c>
      <c r="GJ139" s="30" t="s">
        <v>1232</v>
      </c>
      <c r="GK139" s="30" t="s">
        <v>820</v>
      </c>
      <c r="GL139" s="30" t="s">
        <v>1233</v>
      </c>
      <c r="GM139" s="30" t="s">
        <v>274</v>
      </c>
    </row>
    <row r="140" spans="1:280" s="2" customFormat="1" ht="22.5" customHeight="1" x14ac:dyDescent="0.35">
      <c r="A140" s="29">
        <v>138</v>
      </c>
      <c r="B140" s="30" t="s">
        <v>1234</v>
      </c>
      <c r="C140" s="31" t="s">
        <v>789</v>
      </c>
      <c r="D140" s="30" t="s">
        <v>146</v>
      </c>
      <c r="E140" s="30" t="s">
        <v>1185</v>
      </c>
      <c r="F140" s="30">
        <v>54</v>
      </c>
      <c r="G140" s="30">
        <v>4</v>
      </c>
      <c r="H140" s="30" t="s">
        <v>157</v>
      </c>
      <c r="I140" s="30" t="s">
        <v>158</v>
      </c>
      <c r="J140" s="120">
        <v>4000000</v>
      </c>
      <c r="K140" s="30">
        <v>3500000</v>
      </c>
      <c r="L140" s="30">
        <v>1</v>
      </c>
      <c r="M140" s="30" t="s">
        <v>147</v>
      </c>
      <c r="N140" s="30">
        <v>135</v>
      </c>
      <c r="O140" s="30">
        <v>1</v>
      </c>
      <c r="P140" s="30">
        <v>9</v>
      </c>
      <c r="Q140" s="30" t="s">
        <v>645</v>
      </c>
      <c r="R140" s="30">
        <v>4</v>
      </c>
      <c r="S140" s="30">
        <v>3</v>
      </c>
      <c r="T140" s="30">
        <v>4</v>
      </c>
      <c r="U140" s="30">
        <v>4</v>
      </c>
      <c r="V140" s="30">
        <v>4</v>
      </c>
      <c r="W140" s="30">
        <v>4</v>
      </c>
      <c r="X140" s="30">
        <v>4</v>
      </c>
      <c r="Y140" s="30">
        <v>4</v>
      </c>
      <c r="Z140" s="30">
        <v>3</v>
      </c>
      <c r="AA140" s="30">
        <v>3</v>
      </c>
      <c r="AB140" s="17">
        <f t="shared" si="92"/>
        <v>37</v>
      </c>
      <c r="AC140" s="154">
        <f t="shared" si="53"/>
        <v>3.7</v>
      </c>
      <c r="AD140" s="30">
        <v>4</v>
      </c>
      <c r="AE140" s="30">
        <v>4</v>
      </c>
      <c r="AF140" s="30">
        <v>4</v>
      </c>
      <c r="AG140" s="30">
        <v>4</v>
      </c>
      <c r="AH140" s="30">
        <v>4</v>
      </c>
      <c r="AI140" s="30">
        <v>4</v>
      </c>
      <c r="AJ140" s="30">
        <v>4</v>
      </c>
      <c r="AK140" s="30">
        <v>4</v>
      </c>
      <c r="AL140" s="30">
        <v>4</v>
      </c>
      <c r="AM140" s="15">
        <f t="shared" si="54"/>
        <v>36</v>
      </c>
      <c r="AN140" s="170">
        <f t="shared" si="55"/>
        <v>4</v>
      </c>
      <c r="AO140" s="30">
        <v>4</v>
      </c>
      <c r="AP140" s="30">
        <v>4</v>
      </c>
      <c r="AQ140" s="30">
        <v>4</v>
      </c>
      <c r="AR140" s="30">
        <v>4</v>
      </c>
      <c r="AS140" s="30">
        <v>4</v>
      </c>
      <c r="AT140" s="30">
        <v>4</v>
      </c>
      <c r="AU140" s="30">
        <v>4</v>
      </c>
      <c r="AV140" s="30">
        <v>4</v>
      </c>
      <c r="AW140" s="30">
        <v>4</v>
      </c>
      <c r="AX140" s="30">
        <v>4</v>
      </c>
      <c r="AY140" s="17">
        <f t="shared" si="132"/>
        <v>40</v>
      </c>
      <c r="AZ140" s="144">
        <f t="shared" si="56"/>
        <v>4</v>
      </c>
      <c r="BA140" s="30">
        <v>4</v>
      </c>
      <c r="BB140" s="30">
        <v>4</v>
      </c>
      <c r="BC140" s="30">
        <v>3</v>
      </c>
      <c r="BD140" s="30">
        <v>3</v>
      </c>
      <c r="BE140" s="30">
        <v>3</v>
      </c>
      <c r="BF140" s="30">
        <v>3</v>
      </c>
      <c r="BG140" s="30">
        <v>3</v>
      </c>
      <c r="BH140" s="30">
        <v>3</v>
      </c>
      <c r="BI140" s="30">
        <v>3</v>
      </c>
      <c r="BJ140" s="17">
        <f t="shared" si="57"/>
        <v>29</v>
      </c>
      <c r="BK140" s="144">
        <f t="shared" si="58"/>
        <v>3.2222222222222223</v>
      </c>
      <c r="BL140" s="30">
        <v>3</v>
      </c>
      <c r="BM140" s="30">
        <v>3</v>
      </c>
      <c r="BN140" s="30">
        <v>3</v>
      </c>
      <c r="BO140" s="17">
        <f t="shared" si="59"/>
        <v>9</v>
      </c>
      <c r="BP140" s="153">
        <f t="shared" si="139"/>
        <v>3</v>
      </c>
      <c r="BQ140" s="30">
        <v>3</v>
      </c>
      <c r="BR140" s="30">
        <v>3</v>
      </c>
      <c r="BS140" s="30">
        <v>3</v>
      </c>
      <c r="BT140" s="116">
        <f t="shared" si="49"/>
        <v>9</v>
      </c>
      <c r="BU140" s="144">
        <f t="shared" si="61"/>
        <v>3</v>
      </c>
      <c r="BV140" s="30">
        <v>3</v>
      </c>
      <c r="BW140" s="30">
        <v>3</v>
      </c>
      <c r="BX140" s="17">
        <f t="shared" si="50"/>
        <v>6</v>
      </c>
      <c r="BY140" s="169">
        <f t="shared" si="140"/>
        <v>3</v>
      </c>
      <c r="BZ140" s="30">
        <v>4</v>
      </c>
      <c r="CA140" s="30">
        <v>4</v>
      </c>
      <c r="CB140" s="17">
        <f t="shared" si="62"/>
        <v>8</v>
      </c>
      <c r="CC140" s="144">
        <f t="shared" si="134"/>
        <v>4</v>
      </c>
      <c r="CD140" s="30">
        <v>3</v>
      </c>
      <c r="CE140" s="30">
        <v>2</v>
      </c>
      <c r="CF140" s="17">
        <f t="shared" si="136"/>
        <v>5</v>
      </c>
      <c r="CG140" s="144">
        <f t="shared" si="118"/>
        <v>2.5</v>
      </c>
      <c r="CH140" s="30">
        <v>2</v>
      </c>
      <c r="CI140" s="30">
        <v>2</v>
      </c>
      <c r="CJ140" s="17">
        <f t="shared" si="65"/>
        <v>4</v>
      </c>
      <c r="CK140" s="144">
        <f t="shared" si="135"/>
        <v>2</v>
      </c>
      <c r="CL140" s="30">
        <v>2</v>
      </c>
      <c r="CM140" s="30">
        <v>2</v>
      </c>
      <c r="CN140" s="17">
        <f t="shared" si="67"/>
        <v>4</v>
      </c>
      <c r="CO140" s="153">
        <f t="shared" si="88"/>
        <v>2</v>
      </c>
      <c r="CP140" s="30">
        <v>2</v>
      </c>
      <c r="CQ140" s="30">
        <v>3</v>
      </c>
      <c r="CR140" s="30">
        <v>2</v>
      </c>
      <c r="CS140" s="17">
        <f t="shared" si="68"/>
        <v>7</v>
      </c>
      <c r="CT140" s="144">
        <f t="shared" si="131"/>
        <v>2.3333333333333335</v>
      </c>
      <c r="CU140" s="30">
        <v>3</v>
      </c>
      <c r="CV140" s="30">
        <v>3</v>
      </c>
      <c r="CW140" s="30">
        <v>3</v>
      </c>
      <c r="CX140" s="30">
        <v>3</v>
      </c>
      <c r="CY140" s="30">
        <v>3</v>
      </c>
      <c r="CZ140" s="30">
        <v>3</v>
      </c>
      <c r="DA140" s="30">
        <v>3</v>
      </c>
      <c r="DB140" s="30">
        <v>3</v>
      </c>
      <c r="DC140" s="17">
        <f t="shared" si="96"/>
        <v>24</v>
      </c>
      <c r="DD140" s="144">
        <f t="shared" ref="DD140:DD203" si="142">DC140/8</f>
        <v>3</v>
      </c>
      <c r="DE140" s="30">
        <v>3</v>
      </c>
      <c r="DF140" s="30">
        <v>3</v>
      </c>
      <c r="DG140" s="30">
        <v>3</v>
      </c>
      <c r="DH140" s="30">
        <v>3</v>
      </c>
      <c r="DI140" s="30">
        <v>3</v>
      </c>
      <c r="DJ140" s="30">
        <v>3</v>
      </c>
      <c r="DK140" s="30">
        <v>3</v>
      </c>
      <c r="DL140" s="30">
        <v>3</v>
      </c>
      <c r="DM140" s="17">
        <f t="shared" si="71"/>
        <v>24</v>
      </c>
      <c r="DN140" s="144">
        <f t="shared" si="113"/>
        <v>3</v>
      </c>
      <c r="DO140" s="30">
        <v>3</v>
      </c>
      <c r="DP140" s="30">
        <v>3</v>
      </c>
      <c r="DQ140" s="30">
        <v>3</v>
      </c>
      <c r="DR140" s="30">
        <v>3</v>
      </c>
      <c r="DS140" s="30">
        <v>3</v>
      </c>
      <c r="DT140" s="30">
        <v>3</v>
      </c>
      <c r="DU140" s="17">
        <f t="shared" si="129"/>
        <v>18</v>
      </c>
      <c r="DV140" s="144">
        <f t="shared" si="74"/>
        <v>3</v>
      </c>
      <c r="DW140" s="30">
        <v>3</v>
      </c>
      <c r="DX140" s="30">
        <v>3</v>
      </c>
      <c r="DY140" s="30">
        <v>3</v>
      </c>
      <c r="DZ140" s="30">
        <v>3</v>
      </c>
      <c r="EA140" s="30">
        <v>3</v>
      </c>
      <c r="EB140" s="30">
        <v>3</v>
      </c>
      <c r="EC140" s="17">
        <f t="shared" si="123"/>
        <v>18</v>
      </c>
      <c r="ED140" s="144">
        <f t="shared" si="89"/>
        <v>3</v>
      </c>
      <c r="EE140" s="30">
        <v>3</v>
      </c>
      <c r="EF140" s="30">
        <v>3</v>
      </c>
      <c r="EG140" s="30">
        <v>3</v>
      </c>
      <c r="EH140" s="30">
        <v>3</v>
      </c>
      <c r="EI140" s="30">
        <v>3</v>
      </c>
      <c r="EJ140" s="30">
        <v>3</v>
      </c>
      <c r="EK140" s="15">
        <f t="shared" si="90"/>
        <v>18</v>
      </c>
      <c r="EL140" s="148">
        <f t="shared" si="141"/>
        <v>3</v>
      </c>
      <c r="EM140" s="30">
        <v>3</v>
      </c>
      <c r="EN140" s="30">
        <v>3</v>
      </c>
      <c r="EO140" s="30">
        <v>3</v>
      </c>
      <c r="EP140" s="30">
        <v>3</v>
      </c>
      <c r="EQ140" s="30">
        <v>3</v>
      </c>
      <c r="ER140" s="17">
        <f t="shared" si="77"/>
        <v>15</v>
      </c>
      <c r="ES140" s="144">
        <f t="shared" si="130"/>
        <v>3</v>
      </c>
      <c r="ET140" s="30">
        <v>3</v>
      </c>
      <c r="EU140" s="30">
        <v>3</v>
      </c>
      <c r="EV140" s="30">
        <v>3</v>
      </c>
      <c r="EW140" s="30">
        <v>3</v>
      </c>
      <c r="EX140" s="30">
        <v>2</v>
      </c>
      <c r="EY140" s="17">
        <f t="shared" si="79"/>
        <v>14</v>
      </c>
      <c r="EZ140" s="144">
        <f t="shared" si="138"/>
        <v>2.8</v>
      </c>
      <c r="FA140" s="30">
        <v>3</v>
      </c>
      <c r="FB140" s="30">
        <v>3</v>
      </c>
      <c r="FC140" s="30">
        <v>3</v>
      </c>
      <c r="FD140" s="30">
        <v>3</v>
      </c>
      <c r="FE140" s="30">
        <v>3</v>
      </c>
      <c r="FF140" s="30">
        <v>3</v>
      </c>
      <c r="FG140" s="17">
        <f>SUM(FA140:FF140)</f>
        <v>18</v>
      </c>
      <c r="FH140" s="153">
        <f t="shared" si="133"/>
        <v>3</v>
      </c>
      <c r="FI140" s="30">
        <v>3</v>
      </c>
      <c r="FJ140" s="30">
        <v>3</v>
      </c>
      <c r="FK140" s="30">
        <v>3</v>
      </c>
      <c r="FL140" s="30">
        <v>3</v>
      </c>
      <c r="FM140" s="30">
        <v>3</v>
      </c>
      <c r="FN140" s="17">
        <f t="shared" si="83"/>
        <v>15</v>
      </c>
      <c r="FO140" s="144">
        <f t="shared" si="84"/>
        <v>3</v>
      </c>
      <c r="FP140" s="30">
        <v>3</v>
      </c>
      <c r="FQ140" s="30">
        <v>3</v>
      </c>
      <c r="FR140" s="30">
        <v>3</v>
      </c>
      <c r="FS140" s="30">
        <v>3</v>
      </c>
      <c r="FT140" s="30">
        <v>3</v>
      </c>
      <c r="FU140" s="30">
        <v>3</v>
      </c>
      <c r="FV140" s="17">
        <f t="shared" si="125"/>
        <v>18</v>
      </c>
      <c r="FW140" s="144">
        <f t="shared" si="91"/>
        <v>3</v>
      </c>
      <c r="FX140" s="30">
        <v>3</v>
      </c>
      <c r="FY140" s="30">
        <v>3</v>
      </c>
      <c r="FZ140" s="30">
        <v>3</v>
      </c>
      <c r="GA140" s="30">
        <v>3</v>
      </c>
      <c r="GB140" s="30">
        <v>3</v>
      </c>
      <c r="GC140" s="30">
        <v>3</v>
      </c>
      <c r="GD140" s="17">
        <f t="shared" si="137"/>
        <v>18</v>
      </c>
      <c r="GE140" s="144">
        <f t="shared" si="87"/>
        <v>3</v>
      </c>
      <c r="GF140" s="30" t="s">
        <v>1228</v>
      </c>
      <c r="GG140" s="30" t="s">
        <v>1229</v>
      </c>
      <c r="GH140" s="30" t="s">
        <v>1235</v>
      </c>
      <c r="GI140" s="30" t="s">
        <v>1236</v>
      </c>
      <c r="GJ140" s="30" t="s">
        <v>1232</v>
      </c>
      <c r="GK140" s="30" t="s">
        <v>820</v>
      </c>
      <c r="GL140" s="30" t="s">
        <v>1233</v>
      </c>
      <c r="GM140" s="30" t="s">
        <v>274</v>
      </c>
    </row>
    <row r="141" spans="1:280" s="2" customFormat="1" ht="22.5" customHeight="1" x14ac:dyDescent="0.35">
      <c r="A141" s="29">
        <v>139</v>
      </c>
      <c r="B141" s="30" t="s">
        <v>1237</v>
      </c>
      <c r="C141" s="31" t="s">
        <v>1207</v>
      </c>
      <c r="D141" s="30" t="s">
        <v>146</v>
      </c>
      <c r="E141" s="30" t="s">
        <v>1185</v>
      </c>
      <c r="F141" s="30">
        <v>56</v>
      </c>
      <c r="G141" s="30">
        <v>4</v>
      </c>
      <c r="H141" s="30" t="s">
        <v>157</v>
      </c>
      <c r="I141" s="30" t="s">
        <v>172</v>
      </c>
      <c r="J141" s="120">
        <v>5000000</v>
      </c>
      <c r="K141" s="30">
        <v>3500000</v>
      </c>
      <c r="L141" s="30">
        <v>2</v>
      </c>
      <c r="M141" s="30" t="s">
        <v>147</v>
      </c>
      <c r="N141" s="30">
        <v>250</v>
      </c>
      <c r="O141" s="30" t="s">
        <v>1208</v>
      </c>
      <c r="P141" s="30">
        <v>10</v>
      </c>
      <c r="Q141" s="30" t="s">
        <v>645</v>
      </c>
      <c r="R141" s="30">
        <v>4</v>
      </c>
      <c r="S141" s="30">
        <v>4</v>
      </c>
      <c r="T141" s="30">
        <v>4</v>
      </c>
      <c r="U141" s="30">
        <v>4</v>
      </c>
      <c r="V141" s="30">
        <v>4</v>
      </c>
      <c r="W141" s="30">
        <v>4</v>
      </c>
      <c r="X141" s="30">
        <v>4</v>
      </c>
      <c r="Y141" s="30">
        <v>4</v>
      </c>
      <c r="Z141" s="30">
        <v>4</v>
      </c>
      <c r="AA141" s="30">
        <v>4</v>
      </c>
      <c r="AB141" s="17">
        <f t="shared" si="92"/>
        <v>40</v>
      </c>
      <c r="AC141" s="154">
        <f t="shared" si="53"/>
        <v>4</v>
      </c>
      <c r="AD141" s="30">
        <v>4</v>
      </c>
      <c r="AE141" s="30">
        <v>4</v>
      </c>
      <c r="AF141" s="30">
        <v>4</v>
      </c>
      <c r="AG141" s="30">
        <v>4</v>
      </c>
      <c r="AH141" s="30">
        <v>4</v>
      </c>
      <c r="AI141" s="30">
        <v>4</v>
      </c>
      <c r="AJ141" s="30">
        <v>4</v>
      </c>
      <c r="AK141" s="30">
        <v>4</v>
      </c>
      <c r="AL141" s="30">
        <v>4</v>
      </c>
      <c r="AM141" s="15">
        <f t="shared" si="54"/>
        <v>36</v>
      </c>
      <c r="AN141" s="170">
        <f t="shared" si="55"/>
        <v>4</v>
      </c>
      <c r="AO141" s="30">
        <v>4</v>
      </c>
      <c r="AP141" s="30">
        <v>4</v>
      </c>
      <c r="AQ141" s="30">
        <v>4</v>
      </c>
      <c r="AR141" s="30">
        <v>4</v>
      </c>
      <c r="AS141" s="30">
        <v>4</v>
      </c>
      <c r="AT141" s="30">
        <v>4</v>
      </c>
      <c r="AU141" s="30">
        <v>3</v>
      </c>
      <c r="AV141" s="30">
        <v>3</v>
      </c>
      <c r="AW141" s="30">
        <v>4</v>
      </c>
      <c r="AX141" s="30">
        <v>3</v>
      </c>
      <c r="AY141" s="17">
        <f>SUM(AO141:AX141)</f>
        <v>37</v>
      </c>
      <c r="AZ141" s="144">
        <f t="shared" si="56"/>
        <v>3.7</v>
      </c>
      <c r="BA141" s="30">
        <v>3</v>
      </c>
      <c r="BB141" s="30">
        <v>3</v>
      </c>
      <c r="BC141" s="30">
        <v>3</v>
      </c>
      <c r="BD141" s="30">
        <v>3</v>
      </c>
      <c r="BE141" s="30">
        <v>3</v>
      </c>
      <c r="BF141" s="30">
        <v>3</v>
      </c>
      <c r="BG141" s="30">
        <v>3</v>
      </c>
      <c r="BH141" s="30">
        <v>3</v>
      </c>
      <c r="BI141" s="30">
        <v>3</v>
      </c>
      <c r="BJ141" s="17">
        <f t="shared" si="57"/>
        <v>27</v>
      </c>
      <c r="BK141" s="144">
        <f t="shared" si="58"/>
        <v>3</v>
      </c>
      <c r="BL141" s="30">
        <v>3</v>
      </c>
      <c r="BM141" s="30">
        <v>3</v>
      </c>
      <c r="BN141" s="30">
        <v>3</v>
      </c>
      <c r="BO141" s="17">
        <f t="shared" si="59"/>
        <v>9</v>
      </c>
      <c r="BP141" s="153">
        <f t="shared" si="139"/>
        <v>3</v>
      </c>
      <c r="BQ141" s="30">
        <v>4</v>
      </c>
      <c r="BR141" s="30">
        <v>3</v>
      </c>
      <c r="BS141" s="30">
        <v>3</v>
      </c>
      <c r="BT141" s="116">
        <f t="shared" si="49"/>
        <v>10</v>
      </c>
      <c r="BU141" s="144">
        <f t="shared" si="61"/>
        <v>3.3333333333333335</v>
      </c>
      <c r="BV141" s="30">
        <v>3</v>
      </c>
      <c r="BW141" s="30">
        <v>3</v>
      </c>
      <c r="BX141" s="17">
        <f t="shared" si="50"/>
        <v>6</v>
      </c>
      <c r="BY141" s="169">
        <f t="shared" si="140"/>
        <v>3</v>
      </c>
      <c r="BZ141" s="30">
        <v>4</v>
      </c>
      <c r="CA141" s="30">
        <v>4</v>
      </c>
      <c r="CB141" s="17">
        <f t="shared" si="62"/>
        <v>8</v>
      </c>
      <c r="CC141" s="144">
        <f t="shared" si="134"/>
        <v>4</v>
      </c>
      <c r="CD141" s="30">
        <v>3</v>
      </c>
      <c r="CE141" s="30">
        <v>2</v>
      </c>
      <c r="CF141" s="17">
        <f t="shared" si="136"/>
        <v>5</v>
      </c>
      <c r="CG141" s="144">
        <f t="shared" si="118"/>
        <v>2.5</v>
      </c>
      <c r="CH141" s="30">
        <v>2</v>
      </c>
      <c r="CI141" s="30">
        <v>2</v>
      </c>
      <c r="CJ141" s="17">
        <f t="shared" si="65"/>
        <v>4</v>
      </c>
      <c r="CK141" s="144">
        <f t="shared" si="135"/>
        <v>2</v>
      </c>
      <c r="CL141" s="30">
        <v>2</v>
      </c>
      <c r="CM141" s="30">
        <v>2</v>
      </c>
      <c r="CN141" s="17">
        <f t="shared" si="67"/>
        <v>4</v>
      </c>
      <c r="CO141" s="153">
        <f t="shared" si="88"/>
        <v>2</v>
      </c>
      <c r="CP141" s="30">
        <v>3</v>
      </c>
      <c r="CQ141" s="30">
        <v>3</v>
      </c>
      <c r="CR141" s="30">
        <v>2</v>
      </c>
      <c r="CS141" s="17">
        <f t="shared" si="68"/>
        <v>8</v>
      </c>
      <c r="CT141" s="144">
        <f t="shared" si="131"/>
        <v>2.6666666666666665</v>
      </c>
      <c r="CU141" s="30">
        <v>3</v>
      </c>
      <c r="CV141" s="30">
        <v>3</v>
      </c>
      <c r="CW141" s="30">
        <v>3</v>
      </c>
      <c r="CX141" s="30">
        <v>3</v>
      </c>
      <c r="CY141" s="30">
        <v>3</v>
      </c>
      <c r="CZ141" s="30">
        <v>3</v>
      </c>
      <c r="DA141" s="30">
        <v>3</v>
      </c>
      <c r="DB141" s="30">
        <v>3</v>
      </c>
      <c r="DC141" s="17">
        <f t="shared" si="96"/>
        <v>24</v>
      </c>
      <c r="DD141" s="144">
        <f t="shared" si="142"/>
        <v>3</v>
      </c>
      <c r="DE141" s="30">
        <v>3</v>
      </c>
      <c r="DF141" s="30">
        <v>3</v>
      </c>
      <c r="DG141" s="30">
        <v>3</v>
      </c>
      <c r="DH141" s="30">
        <v>3</v>
      </c>
      <c r="DI141" s="30">
        <v>3</v>
      </c>
      <c r="DJ141" s="30">
        <v>3</v>
      </c>
      <c r="DK141" s="30">
        <v>3</v>
      </c>
      <c r="DL141" s="30">
        <v>3</v>
      </c>
      <c r="DM141" s="17">
        <f t="shared" si="71"/>
        <v>24</v>
      </c>
      <c r="DN141" s="144">
        <f t="shared" si="113"/>
        <v>3</v>
      </c>
      <c r="DO141" s="30">
        <v>3</v>
      </c>
      <c r="DP141" s="30">
        <v>3</v>
      </c>
      <c r="DQ141" s="30">
        <v>3</v>
      </c>
      <c r="DR141" s="30">
        <v>3</v>
      </c>
      <c r="DS141" s="30">
        <v>3</v>
      </c>
      <c r="DT141" s="30">
        <v>3</v>
      </c>
      <c r="DU141" s="17">
        <f t="shared" si="129"/>
        <v>18</v>
      </c>
      <c r="DV141" s="144">
        <f t="shared" si="74"/>
        <v>3</v>
      </c>
      <c r="DW141" s="30">
        <v>3</v>
      </c>
      <c r="DX141" s="30">
        <v>3</v>
      </c>
      <c r="DY141" s="30">
        <v>3</v>
      </c>
      <c r="DZ141" s="30">
        <v>3</v>
      </c>
      <c r="EA141" s="30">
        <v>3</v>
      </c>
      <c r="EB141" s="30">
        <v>3</v>
      </c>
      <c r="EC141" s="17">
        <f t="shared" si="123"/>
        <v>18</v>
      </c>
      <c r="ED141" s="144">
        <f t="shared" si="89"/>
        <v>3</v>
      </c>
      <c r="EE141" s="30">
        <v>3</v>
      </c>
      <c r="EF141" s="30">
        <v>3</v>
      </c>
      <c r="EG141" s="30">
        <v>3</v>
      </c>
      <c r="EH141" s="30">
        <v>3</v>
      </c>
      <c r="EI141" s="30">
        <v>3</v>
      </c>
      <c r="EJ141" s="30">
        <v>3</v>
      </c>
      <c r="EK141" s="15">
        <f t="shared" si="90"/>
        <v>18</v>
      </c>
      <c r="EL141" s="148">
        <f t="shared" si="141"/>
        <v>3</v>
      </c>
      <c r="EM141" s="30">
        <v>3</v>
      </c>
      <c r="EN141" s="30">
        <v>3</v>
      </c>
      <c r="EO141" s="30">
        <v>3</v>
      </c>
      <c r="EP141" s="30">
        <v>3</v>
      </c>
      <c r="EQ141" s="30">
        <v>3</v>
      </c>
      <c r="ER141" s="17">
        <f t="shared" si="77"/>
        <v>15</v>
      </c>
      <c r="ES141" s="144">
        <f t="shared" si="130"/>
        <v>3</v>
      </c>
      <c r="ET141" s="30">
        <v>3</v>
      </c>
      <c r="EU141" s="30">
        <v>3</v>
      </c>
      <c r="EV141" s="30">
        <v>3</v>
      </c>
      <c r="EW141" s="30">
        <v>3</v>
      </c>
      <c r="EX141" s="30">
        <v>2</v>
      </c>
      <c r="EY141" s="17">
        <f t="shared" si="79"/>
        <v>14</v>
      </c>
      <c r="EZ141" s="144">
        <f t="shared" si="138"/>
        <v>2.8</v>
      </c>
      <c r="FA141" s="30">
        <v>3</v>
      </c>
      <c r="FB141" s="30">
        <v>3</v>
      </c>
      <c r="FC141" s="30">
        <v>3</v>
      </c>
      <c r="FD141" s="30">
        <v>3</v>
      </c>
      <c r="FE141" s="30">
        <v>3</v>
      </c>
      <c r="FF141" s="30">
        <v>3</v>
      </c>
      <c r="FG141" s="17">
        <f t="shared" ref="FG141:FG153" si="143">SUM(FA141:FF141)</f>
        <v>18</v>
      </c>
      <c r="FH141" s="153">
        <f t="shared" si="133"/>
        <v>3</v>
      </c>
      <c r="FI141" s="30">
        <v>3</v>
      </c>
      <c r="FJ141" s="30">
        <v>3</v>
      </c>
      <c r="FK141" s="30">
        <v>3</v>
      </c>
      <c r="FL141" s="30">
        <v>3</v>
      </c>
      <c r="FM141" s="30">
        <v>3</v>
      </c>
      <c r="FN141" s="17">
        <f t="shared" si="83"/>
        <v>15</v>
      </c>
      <c r="FO141" s="144">
        <f t="shared" si="84"/>
        <v>3</v>
      </c>
      <c r="FP141" s="30">
        <v>3</v>
      </c>
      <c r="FQ141" s="30">
        <v>3</v>
      </c>
      <c r="FR141" s="30">
        <v>3</v>
      </c>
      <c r="FS141" s="30">
        <v>3</v>
      </c>
      <c r="FT141" s="30">
        <v>3</v>
      </c>
      <c r="FU141" s="30">
        <v>3</v>
      </c>
      <c r="FV141" s="17">
        <f t="shared" si="125"/>
        <v>18</v>
      </c>
      <c r="FW141" s="144">
        <f t="shared" si="91"/>
        <v>3</v>
      </c>
      <c r="FX141" s="30">
        <v>3</v>
      </c>
      <c r="FY141" s="30">
        <v>3</v>
      </c>
      <c r="FZ141" s="30">
        <v>3</v>
      </c>
      <c r="GA141" s="30">
        <v>3</v>
      </c>
      <c r="GB141" s="30">
        <v>3</v>
      </c>
      <c r="GC141" s="30">
        <v>3</v>
      </c>
      <c r="GD141" s="17">
        <f t="shared" si="137"/>
        <v>18</v>
      </c>
      <c r="GE141" s="144">
        <f t="shared" si="87"/>
        <v>3</v>
      </c>
      <c r="GF141" s="30" t="s">
        <v>1239</v>
      </c>
      <c r="GG141" s="30" t="s">
        <v>1229</v>
      </c>
      <c r="GH141" s="30" t="s">
        <v>1230</v>
      </c>
      <c r="GI141" s="30" t="s">
        <v>1236</v>
      </c>
      <c r="GJ141" s="30" t="s">
        <v>1232</v>
      </c>
      <c r="GK141" s="30" t="s">
        <v>820</v>
      </c>
      <c r="GL141" s="30" t="s">
        <v>1233</v>
      </c>
      <c r="GM141" s="30" t="s">
        <v>274</v>
      </c>
    </row>
    <row r="142" spans="1:280" s="55" customFormat="1" ht="22.5" customHeight="1" x14ac:dyDescent="0.35">
      <c r="A142" s="93">
        <v>140</v>
      </c>
      <c r="B142" s="51" t="s">
        <v>1240</v>
      </c>
      <c r="C142" s="52" t="s">
        <v>501</v>
      </c>
      <c r="D142" s="51" t="s">
        <v>146</v>
      </c>
      <c r="E142" s="51" t="s">
        <v>1227</v>
      </c>
      <c r="F142" s="51">
        <v>65</v>
      </c>
      <c r="G142" s="51">
        <v>3</v>
      </c>
      <c r="H142" s="51" t="s">
        <v>157</v>
      </c>
      <c r="I142" s="51" t="s">
        <v>210</v>
      </c>
      <c r="J142" s="121">
        <v>5000000</v>
      </c>
      <c r="K142" s="51">
        <v>3500000</v>
      </c>
      <c r="L142" s="51">
        <v>4</v>
      </c>
      <c r="M142" s="51" t="s">
        <v>147</v>
      </c>
      <c r="N142" s="51">
        <v>500</v>
      </c>
      <c r="O142" s="51">
        <v>4</v>
      </c>
      <c r="P142" s="51">
        <v>15</v>
      </c>
      <c r="Q142" s="51" t="s">
        <v>645</v>
      </c>
      <c r="R142" s="51">
        <v>3</v>
      </c>
      <c r="S142" s="51">
        <v>3</v>
      </c>
      <c r="T142" s="51">
        <v>3</v>
      </c>
      <c r="U142" s="51">
        <v>3</v>
      </c>
      <c r="V142" s="51">
        <v>3</v>
      </c>
      <c r="W142" s="51">
        <v>3</v>
      </c>
      <c r="X142" s="51">
        <v>3</v>
      </c>
      <c r="Y142" s="51">
        <v>3</v>
      </c>
      <c r="Z142" s="51">
        <v>3</v>
      </c>
      <c r="AA142" s="51">
        <v>3</v>
      </c>
      <c r="AB142" s="17">
        <f t="shared" si="92"/>
        <v>30</v>
      </c>
      <c r="AC142" s="154">
        <f t="shared" si="53"/>
        <v>3</v>
      </c>
      <c r="AD142" s="51">
        <v>3</v>
      </c>
      <c r="AE142" s="51">
        <v>3</v>
      </c>
      <c r="AF142" s="51">
        <v>3</v>
      </c>
      <c r="AG142" s="51">
        <v>3</v>
      </c>
      <c r="AH142" s="51">
        <v>3</v>
      </c>
      <c r="AI142" s="51">
        <v>3</v>
      </c>
      <c r="AJ142" s="51">
        <v>3</v>
      </c>
      <c r="AK142" s="51">
        <v>3</v>
      </c>
      <c r="AL142" s="51">
        <v>3</v>
      </c>
      <c r="AM142" s="15">
        <f t="shared" si="54"/>
        <v>27</v>
      </c>
      <c r="AN142" s="170">
        <f t="shared" si="55"/>
        <v>3</v>
      </c>
      <c r="AO142" s="51">
        <v>3</v>
      </c>
      <c r="AP142" s="51">
        <v>3</v>
      </c>
      <c r="AQ142" s="51">
        <v>3</v>
      </c>
      <c r="AR142" s="51">
        <v>3</v>
      </c>
      <c r="AS142" s="51">
        <v>3</v>
      </c>
      <c r="AT142" s="51">
        <v>3</v>
      </c>
      <c r="AU142" s="51">
        <v>3</v>
      </c>
      <c r="AV142" s="51">
        <v>3</v>
      </c>
      <c r="AW142" s="51">
        <v>3</v>
      </c>
      <c r="AX142" s="51">
        <v>3</v>
      </c>
      <c r="AY142" s="17">
        <f t="shared" ref="AY142:AY154" si="144">SUM(AO142:AX142)</f>
        <v>30</v>
      </c>
      <c r="AZ142" s="144">
        <f t="shared" si="56"/>
        <v>3</v>
      </c>
      <c r="BA142" s="51">
        <v>3</v>
      </c>
      <c r="BB142" s="51">
        <v>3</v>
      </c>
      <c r="BC142" s="51">
        <v>3</v>
      </c>
      <c r="BD142" s="51">
        <v>3</v>
      </c>
      <c r="BE142" s="51">
        <v>3</v>
      </c>
      <c r="BF142" s="51">
        <v>3</v>
      </c>
      <c r="BG142" s="51">
        <v>3</v>
      </c>
      <c r="BH142" s="51">
        <v>3</v>
      </c>
      <c r="BI142" s="51">
        <v>3</v>
      </c>
      <c r="BJ142" s="17">
        <f t="shared" si="57"/>
        <v>27</v>
      </c>
      <c r="BK142" s="144">
        <f t="shared" si="58"/>
        <v>3</v>
      </c>
      <c r="BL142" s="51">
        <v>3</v>
      </c>
      <c r="BM142" s="51">
        <v>3</v>
      </c>
      <c r="BN142" s="51">
        <v>3</v>
      </c>
      <c r="BO142" s="17">
        <f t="shared" si="59"/>
        <v>9</v>
      </c>
      <c r="BP142" s="153">
        <f t="shared" si="139"/>
        <v>3</v>
      </c>
      <c r="BQ142" s="51">
        <v>3</v>
      </c>
      <c r="BR142" s="51">
        <v>2</v>
      </c>
      <c r="BS142" s="51">
        <v>3</v>
      </c>
      <c r="BT142" s="116">
        <f t="shared" si="49"/>
        <v>8</v>
      </c>
      <c r="BU142" s="144">
        <f t="shared" si="61"/>
        <v>2.6666666666666665</v>
      </c>
      <c r="BV142" s="51">
        <v>2</v>
      </c>
      <c r="BW142" s="51">
        <v>3</v>
      </c>
      <c r="BX142" s="17">
        <f t="shared" si="50"/>
        <v>5</v>
      </c>
      <c r="BY142" s="169">
        <f t="shared" si="140"/>
        <v>2.5</v>
      </c>
      <c r="BZ142" s="51">
        <v>4</v>
      </c>
      <c r="CA142" s="51">
        <v>4</v>
      </c>
      <c r="CB142" s="17">
        <f t="shared" si="62"/>
        <v>8</v>
      </c>
      <c r="CC142" s="144">
        <f>CB142/2</f>
        <v>4</v>
      </c>
      <c r="CD142" s="51">
        <v>3</v>
      </c>
      <c r="CE142" s="51">
        <v>2</v>
      </c>
      <c r="CF142" s="17">
        <f t="shared" si="136"/>
        <v>5</v>
      </c>
      <c r="CG142" s="144">
        <f t="shared" si="118"/>
        <v>2.5</v>
      </c>
      <c r="CH142" s="51">
        <v>2</v>
      </c>
      <c r="CI142" s="51">
        <v>2</v>
      </c>
      <c r="CJ142" s="17">
        <f t="shared" si="65"/>
        <v>4</v>
      </c>
      <c r="CK142" s="144">
        <f t="shared" si="135"/>
        <v>2</v>
      </c>
      <c r="CL142" s="54">
        <v>3</v>
      </c>
      <c r="CM142" s="51">
        <v>2</v>
      </c>
      <c r="CN142" s="17">
        <f t="shared" si="67"/>
        <v>5</v>
      </c>
      <c r="CO142" s="153">
        <f t="shared" si="88"/>
        <v>2.5</v>
      </c>
      <c r="CP142" s="51">
        <v>3</v>
      </c>
      <c r="CQ142" s="51">
        <v>3</v>
      </c>
      <c r="CR142" s="51">
        <v>3</v>
      </c>
      <c r="CS142" s="17">
        <f t="shared" si="68"/>
        <v>9</v>
      </c>
      <c r="CT142" s="144">
        <f t="shared" si="131"/>
        <v>3</v>
      </c>
      <c r="CU142" s="51">
        <v>3</v>
      </c>
      <c r="CV142" s="51">
        <v>3</v>
      </c>
      <c r="CW142" s="51">
        <v>3</v>
      </c>
      <c r="CX142" s="51">
        <v>3</v>
      </c>
      <c r="CY142" s="51">
        <v>3</v>
      </c>
      <c r="CZ142" s="51">
        <v>3</v>
      </c>
      <c r="DA142" s="51">
        <v>3</v>
      </c>
      <c r="DB142" s="51">
        <v>3</v>
      </c>
      <c r="DC142" s="17">
        <f t="shared" si="96"/>
        <v>24</v>
      </c>
      <c r="DD142" s="144">
        <f t="shared" si="142"/>
        <v>3</v>
      </c>
      <c r="DE142" s="51">
        <v>3</v>
      </c>
      <c r="DF142" s="51">
        <v>3</v>
      </c>
      <c r="DG142" s="51">
        <v>3</v>
      </c>
      <c r="DH142" s="51">
        <v>3</v>
      </c>
      <c r="DI142" s="51">
        <v>3</v>
      </c>
      <c r="DJ142" s="51">
        <v>3</v>
      </c>
      <c r="DK142" s="51">
        <v>3</v>
      </c>
      <c r="DL142" s="51">
        <v>3</v>
      </c>
      <c r="DM142" s="17">
        <f t="shared" si="71"/>
        <v>24</v>
      </c>
      <c r="DN142" s="144">
        <f t="shared" si="113"/>
        <v>3</v>
      </c>
      <c r="DO142" s="51">
        <v>3</v>
      </c>
      <c r="DP142" s="51">
        <v>3</v>
      </c>
      <c r="DQ142" s="51">
        <v>3</v>
      </c>
      <c r="DR142" s="51">
        <v>3</v>
      </c>
      <c r="DS142" s="51">
        <v>3</v>
      </c>
      <c r="DT142" s="51">
        <v>3</v>
      </c>
      <c r="DU142" s="17">
        <f t="shared" si="129"/>
        <v>18</v>
      </c>
      <c r="DV142" s="144">
        <f t="shared" si="74"/>
        <v>3</v>
      </c>
      <c r="DW142" s="51">
        <v>4</v>
      </c>
      <c r="DX142" s="51">
        <v>4</v>
      </c>
      <c r="DY142" s="51">
        <v>3</v>
      </c>
      <c r="DZ142" s="51">
        <v>3</v>
      </c>
      <c r="EA142" s="51">
        <v>3</v>
      </c>
      <c r="EB142" s="51">
        <v>3</v>
      </c>
      <c r="EC142" s="17">
        <f t="shared" si="123"/>
        <v>20</v>
      </c>
      <c r="ED142" s="144">
        <f t="shared" si="89"/>
        <v>3.3333333333333335</v>
      </c>
      <c r="EE142" s="51">
        <v>3</v>
      </c>
      <c r="EF142" s="51">
        <v>3</v>
      </c>
      <c r="EG142" s="51">
        <v>3</v>
      </c>
      <c r="EH142" s="51">
        <v>3</v>
      </c>
      <c r="EI142" s="51">
        <v>3</v>
      </c>
      <c r="EJ142" s="51">
        <v>3</v>
      </c>
      <c r="EK142" s="15">
        <f t="shared" si="90"/>
        <v>18</v>
      </c>
      <c r="EL142" s="148">
        <f t="shared" si="141"/>
        <v>3</v>
      </c>
      <c r="EM142" s="51">
        <v>3</v>
      </c>
      <c r="EN142" s="51">
        <v>3</v>
      </c>
      <c r="EO142" s="51">
        <v>3</v>
      </c>
      <c r="EP142" s="51">
        <v>3</v>
      </c>
      <c r="EQ142" s="51">
        <v>3</v>
      </c>
      <c r="ER142" s="17">
        <f t="shared" si="77"/>
        <v>15</v>
      </c>
      <c r="ES142" s="144">
        <f t="shared" si="130"/>
        <v>3</v>
      </c>
      <c r="ET142" s="51">
        <v>2</v>
      </c>
      <c r="EU142" s="51">
        <v>2</v>
      </c>
      <c r="EV142" s="51">
        <v>3</v>
      </c>
      <c r="EW142" s="51">
        <v>3</v>
      </c>
      <c r="EX142" s="51">
        <v>3</v>
      </c>
      <c r="EY142" s="17">
        <f t="shared" si="79"/>
        <v>13</v>
      </c>
      <c r="EZ142" s="144">
        <f t="shared" si="138"/>
        <v>2.6</v>
      </c>
      <c r="FA142" s="51">
        <v>3</v>
      </c>
      <c r="FB142" s="51">
        <v>3</v>
      </c>
      <c r="FC142" s="51">
        <v>3</v>
      </c>
      <c r="FD142" s="51">
        <v>3</v>
      </c>
      <c r="FE142" s="51">
        <v>3</v>
      </c>
      <c r="FF142" s="51">
        <v>3</v>
      </c>
      <c r="FG142" s="17">
        <f t="shared" si="143"/>
        <v>18</v>
      </c>
      <c r="FH142" s="153">
        <f t="shared" si="133"/>
        <v>3</v>
      </c>
      <c r="FI142" s="51">
        <v>3</v>
      </c>
      <c r="FJ142" s="51">
        <v>3</v>
      </c>
      <c r="FK142" s="51">
        <v>3</v>
      </c>
      <c r="FL142" s="51">
        <v>3</v>
      </c>
      <c r="FM142" s="51">
        <v>3</v>
      </c>
      <c r="FN142" s="17">
        <f t="shared" si="83"/>
        <v>15</v>
      </c>
      <c r="FO142" s="144">
        <f t="shared" si="84"/>
        <v>3</v>
      </c>
      <c r="FP142" s="51">
        <v>3</v>
      </c>
      <c r="FQ142" s="51">
        <v>3</v>
      </c>
      <c r="FR142" s="51">
        <v>3</v>
      </c>
      <c r="FS142" s="51">
        <v>3</v>
      </c>
      <c r="FT142" s="51">
        <v>3</v>
      </c>
      <c r="FU142" s="51">
        <v>3</v>
      </c>
      <c r="FV142" s="17">
        <f t="shared" si="125"/>
        <v>18</v>
      </c>
      <c r="FW142" s="144">
        <f t="shared" si="91"/>
        <v>3</v>
      </c>
      <c r="FX142" s="51">
        <v>3</v>
      </c>
      <c r="FY142" s="51">
        <v>3</v>
      </c>
      <c r="FZ142" s="51">
        <v>3</v>
      </c>
      <c r="GA142" s="51">
        <v>3</v>
      </c>
      <c r="GB142" s="51">
        <v>3</v>
      </c>
      <c r="GC142" s="51">
        <v>3</v>
      </c>
      <c r="GD142" s="17">
        <f t="shared" si="137"/>
        <v>18</v>
      </c>
      <c r="GE142" s="144">
        <f t="shared" si="87"/>
        <v>3</v>
      </c>
      <c r="GF142" s="51" t="s">
        <v>779</v>
      </c>
      <c r="GG142" s="51" t="s">
        <v>1241</v>
      </c>
      <c r="GH142" s="51" t="s">
        <v>1242</v>
      </c>
      <c r="GI142" s="51" t="s">
        <v>1243</v>
      </c>
      <c r="GJ142" s="51" t="s">
        <v>1244</v>
      </c>
      <c r="GK142" s="51" t="s">
        <v>784</v>
      </c>
      <c r="GL142" s="51" t="s">
        <v>1245</v>
      </c>
      <c r="GM142" s="51" t="s">
        <v>274</v>
      </c>
    </row>
    <row r="143" spans="1:280" s="25" customFormat="1" ht="22.5" customHeight="1" x14ac:dyDescent="0.35">
      <c r="A143" s="29">
        <v>141</v>
      </c>
      <c r="B143" s="15" t="s">
        <v>1317</v>
      </c>
      <c r="C143" s="20" t="s">
        <v>1318</v>
      </c>
      <c r="D143" s="15" t="s">
        <v>353</v>
      </c>
      <c r="E143" s="30" t="s">
        <v>1319</v>
      </c>
      <c r="F143" s="15">
        <v>70</v>
      </c>
      <c r="G143" s="15">
        <v>2</v>
      </c>
      <c r="H143" s="15" t="s">
        <v>157</v>
      </c>
      <c r="I143" s="15" t="s">
        <v>210</v>
      </c>
      <c r="J143" s="132">
        <v>5000000</v>
      </c>
      <c r="K143" s="42">
        <v>3500000</v>
      </c>
      <c r="L143" s="15" t="s">
        <v>255</v>
      </c>
      <c r="M143" s="15" t="s">
        <v>147</v>
      </c>
      <c r="N143" s="15">
        <v>380</v>
      </c>
      <c r="O143" s="15" t="s">
        <v>174</v>
      </c>
      <c r="P143" s="15">
        <v>15</v>
      </c>
      <c r="Q143" s="15" t="s">
        <v>1041</v>
      </c>
      <c r="R143" s="15">
        <v>3</v>
      </c>
      <c r="S143" s="15">
        <v>3</v>
      </c>
      <c r="T143" s="15">
        <v>3</v>
      </c>
      <c r="U143" s="15">
        <v>3</v>
      </c>
      <c r="V143" s="15">
        <v>3</v>
      </c>
      <c r="W143" s="15">
        <v>3</v>
      </c>
      <c r="X143" s="15">
        <v>3</v>
      </c>
      <c r="Y143" s="15">
        <v>3</v>
      </c>
      <c r="Z143" s="15">
        <v>3</v>
      </c>
      <c r="AA143" s="15">
        <v>3</v>
      </c>
      <c r="AB143" s="17">
        <f t="shared" si="92"/>
        <v>30</v>
      </c>
      <c r="AC143" s="154">
        <f t="shared" si="53"/>
        <v>3</v>
      </c>
      <c r="AD143" s="15">
        <v>3</v>
      </c>
      <c r="AE143" s="15">
        <v>3</v>
      </c>
      <c r="AF143" s="15">
        <v>3</v>
      </c>
      <c r="AG143" s="15">
        <v>3</v>
      </c>
      <c r="AH143" s="15">
        <v>3</v>
      </c>
      <c r="AI143" s="15">
        <v>3</v>
      </c>
      <c r="AJ143" s="15">
        <v>3</v>
      </c>
      <c r="AK143" s="15">
        <v>3</v>
      </c>
      <c r="AL143" s="15">
        <v>3</v>
      </c>
      <c r="AM143" s="15">
        <f t="shared" si="54"/>
        <v>27</v>
      </c>
      <c r="AN143" s="170">
        <f t="shared" si="55"/>
        <v>3</v>
      </c>
      <c r="AO143" s="15">
        <v>3</v>
      </c>
      <c r="AP143" s="15">
        <v>3</v>
      </c>
      <c r="AQ143" s="15">
        <v>3</v>
      </c>
      <c r="AR143" s="15">
        <v>3</v>
      </c>
      <c r="AS143" s="15">
        <v>3</v>
      </c>
      <c r="AT143" s="15">
        <v>3</v>
      </c>
      <c r="AU143" s="15">
        <v>3</v>
      </c>
      <c r="AV143" s="15">
        <v>3</v>
      </c>
      <c r="AW143" s="15">
        <v>3</v>
      </c>
      <c r="AX143" s="15">
        <v>3</v>
      </c>
      <c r="AY143" s="17">
        <f t="shared" si="144"/>
        <v>30</v>
      </c>
      <c r="AZ143" s="144">
        <f t="shared" si="56"/>
        <v>3</v>
      </c>
      <c r="BA143" s="15">
        <v>3</v>
      </c>
      <c r="BB143" s="15">
        <v>3</v>
      </c>
      <c r="BC143" s="15">
        <v>3</v>
      </c>
      <c r="BD143" s="15">
        <v>3</v>
      </c>
      <c r="BE143" s="15">
        <v>3</v>
      </c>
      <c r="BF143" s="15">
        <v>3</v>
      </c>
      <c r="BG143" s="15">
        <v>3</v>
      </c>
      <c r="BH143" s="15">
        <v>3</v>
      </c>
      <c r="BI143" s="15">
        <v>4</v>
      </c>
      <c r="BJ143" s="17">
        <f t="shared" si="57"/>
        <v>28</v>
      </c>
      <c r="BK143" s="144">
        <f t="shared" si="58"/>
        <v>3.1111111111111112</v>
      </c>
      <c r="BL143" s="15">
        <v>2</v>
      </c>
      <c r="BM143" s="15">
        <v>2</v>
      </c>
      <c r="BN143" s="15">
        <v>3</v>
      </c>
      <c r="BO143" s="17">
        <f t="shared" si="59"/>
        <v>7</v>
      </c>
      <c r="BP143" s="153">
        <f t="shared" si="139"/>
        <v>2.3333333333333335</v>
      </c>
      <c r="BQ143" s="15">
        <v>3</v>
      </c>
      <c r="BR143" s="15">
        <v>2</v>
      </c>
      <c r="BS143" s="15">
        <v>3</v>
      </c>
      <c r="BT143" s="116">
        <f t="shared" si="49"/>
        <v>8</v>
      </c>
      <c r="BU143" s="144">
        <f t="shared" si="61"/>
        <v>2.6666666666666665</v>
      </c>
      <c r="BV143" s="15">
        <v>3</v>
      </c>
      <c r="BW143" s="15">
        <v>3</v>
      </c>
      <c r="BX143" s="17">
        <f t="shared" si="50"/>
        <v>6</v>
      </c>
      <c r="BY143" s="169">
        <f t="shared" si="140"/>
        <v>3</v>
      </c>
      <c r="BZ143" s="15">
        <v>4</v>
      </c>
      <c r="CA143" s="15">
        <v>4</v>
      </c>
      <c r="CB143" s="17">
        <f t="shared" si="62"/>
        <v>8</v>
      </c>
      <c r="CC143" s="144">
        <f t="shared" ref="CC143:CC159" si="145">CB143/2</f>
        <v>4</v>
      </c>
      <c r="CD143" s="15">
        <v>3</v>
      </c>
      <c r="CE143" s="15">
        <v>2</v>
      </c>
      <c r="CF143" s="17">
        <f t="shared" si="136"/>
        <v>5</v>
      </c>
      <c r="CG143" s="144">
        <f t="shared" si="118"/>
        <v>2.5</v>
      </c>
      <c r="CH143" s="15">
        <v>2</v>
      </c>
      <c r="CI143" s="15">
        <v>2</v>
      </c>
      <c r="CJ143" s="17">
        <f t="shared" si="65"/>
        <v>4</v>
      </c>
      <c r="CK143" s="144">
        <f t="shared" si="135"/>
        <v>2</v>
      </c>
      <c r="CL143" s="15">
        <v>2</v>
      </c>
      <c r="CM143" s="15">
        <v>3</v>
      </c>
      <c r="CN143" s="17">
        <f t="shared" si="67"/>
        <v>5</v>
      </c>
      <c r="CO143" s="153">
        <f t="shared" si="88"/>
        <v>2.5</v>
      </c>
      <c r="CP143" s="15">
        <v>3</v>
      </c>
      <c r="CQ143" s="15">
        <v>3</v>
      </c>
      <c r="CR143" s="15">
        <v>3</v>
      </c>
      <c r="CS143" s="17">
        <f t="shared" si="68"/>
        <v>9</v>
      </c>
      <c r="CT143" s="144">
        <f t="shared" si="131"/>
        <v>3</v>
      </c>
      <c r="CU143" s="15">
        <v>3</v>
      </c>
      <c r="CV143" s="15">
        <v>3</v>
      </c>
      <c r="CW143" s="15">
        <v>3</v>
      </c>
      <c r="CX143" s="15">
        <v>3</v>
      </c>
      <c r="CY143" s="15">
        <v>3</v>
      </c>
      <c r="CZ143" s="15">
        <v>3</v>
      </c>
      <c r="DA143" s="15">
        <v>3</v>
      </c>
      <c r="DB143" s="15">
        <v>3</v>
      </c>
      <c r="DC143" s="17">
        <f t="shared" si="96"/>
        <v>24</v>
      </c>
      <c r="DD143" s="144">
        <f t="shared" si="142"/>
        <v>3</v>
      </c>
      <c r="DE143" s="15">
        <v>3</v>
      </c>
      <c r="DF143" s="15">
        <v>3</v>
      </c>
      <c r="DG143" s="15">
        <v>3</v>
      </c>
      <c r="DH143" s="15">
        <v>3</v>
      </c>
      <c r="DI143" s="15">
        <v>3</v>
      </c>
      <c r="DJ143" s="15">
        <v>3</v>
      </c>
      <c r="DK143" s="15">
        <v>3</v>
      </c>
      <c r="DL143" s="15">
        <v>3</v>
      </c>
      <c r="DM143" s="17">
        <f t="shared" si="71"/>
        <v>24</v>
      </c>
      <c r="DN143" s="144">
        <f t="shared" si="113"/>
        <v>3</v>
      </c>
      <c r="DO143" s="15">
        <v>3</v>
      </c>
      <c r="DP143" s="15">
        <v>3</v>
      </c>
      <c r="DQ143" s="15">
        <v>3</v>
      </c>
      <c r="DR143" s="15">
        <v>3</v>
      </c>
      <c r="DS143" s="15">
        <v>3</v>
      </c>
      <c r="DT143" s="15">
        <v>3</v>
      </c>
      <c r="DU143" s="17">
        <f t="shared" si="129"/>
        <v>18</v>
      </c>
      <c r="DV143" s="144">
        <f t="shared" si="74"/>
        <v>3</v>
      </c>
      <c r="DW143" s="15">
        <v>3</v>
      </c>
      <c r="DX143" s="15">
        <v>3</v>
      </c>
      <c r="DY143" s="15">
        <v>3</v>
      </c>
      <c r="DZ143" s="15">
        <v>3</v>
      </c>
      <c r="EA143" s="15">
        <v>3</v>
      </c>
      <c r="EB143" s="15">
        <v>3</v>
      </c>
      <c r="EC143" s="17">
        <f>SUM(DW143:EB143)</f>
        <v>18</v>
      </c>
      <c r="ED143" s="144">
        <f t="shared" si="89"/>
        <v>3</v>
      </c>
      <c r="EE143" s="15">
        <v>3</v>
      </c>
      <c r="EF143" s="15">
        <v>3</v>
      </c>
      <c r="EG143" s="15">
        <v>3</v>
      </c>
      <c r="EH143" s="15">
        <v>3</v>
      </c>
      <c r="EI143" s="15">
        <v>3</v>
      </c>
      <c r="EJ143" s="15">
        <v>3</v>
      </c>
      <c r="EK143" s="15">
        <f t="shared" si="90"/>
        <v>18</v>
      </c>
      <c r="EL143" s="148">
        <f t="shared" si="141"/>
        <v>3</v>
      </c>
      <c r="EM143" s="15">
        <v>3</v>
      </c>
      <c r="EN143" s="15">
        <v>3</v>
      </c>
      <c r="EO143" s="15">
        <v>3</v>
      </c>
      <c r="EP143" s="15">
        <v>3</v>
      </c>
      <c r="EQ143" s="15">
        <v>3</v>
      </c>
      <c r="ER143" s="17">
        <f t="shared" si="77"/>
        <v>15</v>
      </c>
      <c r="ES143" s="144">
        <f t="shared" si="130"/>
        <v>3</v>
      </c>
      <c r="ET143" s="15">
        <v>3</v>
      </c>
      <c r="EU143" s="15">
        <v>3</v>
      </c>
      <c r="EV143" s="15">
        <v>3</v>
      </c>
      <c r="EW143" s="15">
        <v>3</v>
      </c>
      <c r="EX143" s="15">
        <v>3</v>
      </c>
      <c r="EY143" s="17">
        <f t="shared" si="79"/>
        <v>15</v>
      </c>
      <c r="EZ143" s="144">
        <f t="shared" si="138"/>
        <v>3</v>
      </c>
      <c r="FA143" s="15">
        <v>3</v>
      </c>
      <c r="FB143" s="15">
        <v>3</v>
      </c>
      <c r="FC143" s="15">
        <v>3</v>
      </c>
      <c r="FD143" s="15">
        <v>3</v>
      </c>
      <c r="FE143" s="15">
        <v>3</v>
      </c>
      <c r="FF143" s="15">
        <v>3</v>
      </c>
      <c r="FG143" s="17">
        <f t="shared" si="143"/>
        <v>18</v>
      </c>
      <c r="FH143" s="153">
        <f t="shared" si="133"/>
        <v>3</v>
      </c>
      <c r="FI143" s="15">
        <v>3</v>
      </c>
      <c r="FJ143" s="15">
        <v>3</v>
      </c>
      <c r="FK143" s="15">
        <v>3</v>
      </c>
      <c r="FL143" s="15">
        <v>3</v>
      </c>
      <c r="FM143" s="15">
        <v>3</v>
      </c>
      <c r="FN143" s="17">
        <f t="shared" si="83"/>
        <v>15</v>
      </c>
      <c r="FO143" s="144">
        <f t="shared" si="84"/>
        <v>3</v>
      </c>
      <c r="FP143" s="15">
        <v>3</v>
      </c>
      <c r="FQ143" s="15">
        <v>3</v>
      </c>
      <c r="FR143" s="15">
        <v>3</v>
      </c>
      <c r="FS143" s="15">
        <v>3</v>
      </c>
      <c r="FT143" s="15">
        <v>3</v>
      </c>
      <c r="FU143" s="15">
        <v>3</v>
      </c>
      <c r="FV143" s="17">
        <f t="shared" si="125"/>
        <v>18</v>
      </c>
      <c r="FW143" s="144">
        <f t="shared" si="91"/>
        <v>3</v>
      </c>
      <c r="FX143" s="15">
        <v>3</v>
      </c>
      <c r="FY143" s="15">
        <v>3</v>
      </c>
      <c r="FZ143" s="15">
        <v>3</v>
      </c>
      <c r="GA143" s="15">
        <v>3</v>
      </c>
      <c r="GB143" s="15">
        <v>3</v>
      </c>
      <c r="GC143" s="15">
        <v>3</v>
      </c>
      <c r="GD143" s="17">
        <f t="shared" si="137"/>
        <v>18</v>
      </c>
      <c r="GE143" s="144">
        <f t="shared" si="87"/>
        <v>3</v>
      </c>
      <c r="GF143" s="15" t="s">
        <v>1320</v>
      </c>
      <c r="GG143" s="15" t="s">
        <v>1321</v>
      </c>
      <c r="GH143" s="15" t="s">
        <v>1322</v>
      </c>
      <c r="GI143" s="15" t="s">
        <v>1323</v>
      </c>
      <c r="GJ143" s="15" t="s">
        <v>1324</v>
      </c>
      <c r="GK143" s="15" t="s">
        <v>1325</v>
      </c>
      <c r="GL143" s="15" t="s">
        <v>1326</v>
      </c>
      <c r="GM143" s="15" t="s">
        <v>1327</v>
      </c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  <c r="JT143" s="15"/>
    </row>
    <row r="144" spans="1:280" s="25" customFormat="1" ht="22.5" customHeight="1" x14ac:dyDescent="0.35">
      <c r="A144" s="29">
        <v>142</v>
      </c>
      <c r="B144" s="15" t="s">
        <v>1328</v>
      </c>
      <c r="C144" s="20" t="s">
        <v>945</v>
      </c>
      <c r="D144" s="15" t="s">
        <v>353</v>
      </c>
      <c r="E144" s="15" t="s">
        <v>1329</v>
      </c>
      <c r="F144" s="15">
        <v>56</v>
      </c>
      <c r="G144" s="15">
        <v>5</v>
      </c>
      <c r="H144" s="15" t="s">
        <v>157</v>
      </c>
      <c r="I144" s="15" t="s">
        <v>158</v>
      </c>
      <c r="J144" s="132">
        <v>4000000</v>
      </c>
      <c r="K144" s="42">
        <v>3500000</v>
      </c>
      <c r="L144" s="15" t="s">
        <v>318</v>
      </c>
      <c r="M144" s="15" t="s">
        <v>147</v>
      </c>
      <c r="N144" s="15">
        <v>135</v>
      </c>
      <c r="O144" s="15" t="s">
        <v>356</v>
      </c>
      <c r="P144" s="15">
        <v>12</v>
      </c>
      <c r="Q144" s="15" t="s">
        <v>827</v>
      </c>
      <c r="R144" s="15">
        <v>3</v>
      </c>
      <c r="S144" s="15">
        <v>3</v>
      </c>
      <c r="T144" s="15">
        <v>3</v>
      </c>
      <c r="U144" s="15">
        <v>3</v>
      </c>
      <c r="V144" s="15">
        <v>3</v>
      </c>
      <c r="W144" s="15">
        <v>3</v>
      </c>
      <c r="X144" s="15">
        <v>3</v>
      </c>
      <c r="Y144" s="15">
        <v>3</v>
      </c>
      <c r="Z144" s="15">
        <v>3</v>
      </c>
      <c r="AA144" s="15">
        <v>3</v>
      </c>
      <c r="AB144" s="17">
        <f t="shared" si="92"/>
        <v>30</v>
      </c>
      <c r="AC144" s="154">
        <f t="shared" si="53"/>
        <v>3</v>
      </c>
      <c r="AD144" s="15">
        <v>3</v>
      </c>
      <c r="AE144" s="15">
        <v>3</v>
      </c>
      <c r="AF144" s="15">
        <v>3</v>
      </c>
      <c r="AG144" s="15">
        <v>3</v>
      </c>
      <c r="AH144" s="15">
        <v>3</v>
      </c>
      <c r="AI144" s="15">
        <v>3</v>
      </c>
      <c r="AJ144" s="15">
        <v>3</v>
      </c>
      <c r="AK144" s="15">
        <v>3</v>
      </c>
      <c r="AL144" s="15">
        <v>3</v>
      </c>
      <c r="AM144" s="15">
        <f t="shared" si="54"/>
        <v>27</v>
      </c>
      <c r="AN144" s="170">
        <f t="shared" si="55"/>
        <v>3</v>
      </c>
      <c r="AO144" s="15">
        <v>3</v>
      </c>
      <c r="AP144" s="15">
        <v>3</v>
      </c>
      <c r="AQ144" s="15">
        <v>3</v>
      </c>
      <c r="AR144" s="15">
        <v>3</v>
      </c>
      <c r="AS144" s="15">
        <v>3</v>
      </c>
      <c r="AT144" s="15">
        <v>3</v>
      </c>
      <c r="AU144" s="15">
        <v>3</v>
      </c>
      <c r="AV144" s="15">
        <v>3</v>
      </c>
      <c r="AW144" s="15">
        <v>3</v>
      </c>
      <c r="AX144" s="15">
        <v>3</v>
      </c>
      <c r="AY144" s="17">
        <f t="shared" si="144"/>
        <v>30</v>
      </c>
      <c r="AZ144" s="144">
        <f t="shared" si="56"/>
        <v>3</v>
      </c>
      <c r="BA144" s="15">
        <v>3</v>
      </c>
      <c r="BB144" s="15">
        <v>3</v>
      </c>
      <c r="BC144" s="15">
        <v>3</v>
      </c>
      <c r="BD144" s="15">
        <v>3</v>
      </c>
      <c r="BE144" s="15">
        <v>3</v>
      </c>
      <c r="BF144" s="15">
        <v>3</v>
      </c>
      <c r="BG144" s="15">
        <v>3</v>
      </c>
      <c r="BH144" s="15">
        <v>3</v>
      </c>
      <c r="BI144" s="15">
        <v>4</v>
      </c>
      <c r="BJ144" s="17">
        <f t="shared" si="57"/>
        <v>28</v>
      </c>
      <c r="BK144" s="144">
        <f t="shared" si="58"/>
        <v>3.1111111111111112</v>
      </c>
      <c r="BL144" s="15">
        <v>3</v>
      </c>
      <c r="BM144" s="15">
        <v>3</v>
      </c>
      <c r="BN144" s="15">
        <v>3</v>
      </c>
      <c r="BO144" s="17">
        <f t="shared" si="59"/>
        <v>9</v>
      </c>
      <c r="BP144" s="153">
        <f t="shared" si="139"/>
        <v>3</v>
      </c>
      <c r="BQ144" s="15">
        <v>3</v>
      </c>
      <c r="BR144" s="15">
        <v>3</v>
      </c>
      <c r="BS144" s="15">
        <v>3</v>
      </c>
      <c r="BT144" s="116">
        <f t="shared" si="49"/>
        <v>9</v>
      </c>
      <c r="BU144" s="144">
        <f t="shared" si="61"/>
        <v>3</v>
      </c>
      <c r="BV144" s="15">
        <v>3</v>
      </c>
      <c r="BW144" s="15">
        <v>3</v>
      </c>
      <c r="BX144" s="17">
        <f t="shared" si="50"/>
        <v>6</v>
      </c>
      <c r="BY144" s="169">
        <f t="shared" si="140"/>
        <v>3</v>
      </c>
      <c r="BZ144" s="15">
        <v>3</v>
      </c>
      <c r="CA144" s="15">
        <v>3</v>
      </c>
      <c r="CB144" s="17">
        <f t="shared" si="62"/>
        <v>6</v>
      </c>
      <c r="CC144" s="144">
        <f t="shared" si="145"/>
        <v>3</v>
      </c>
      <c r="CD144" s="15">
        <v>3</v>
      </c>
      <c r="CE144" s="15">
        <v>1</v>
      </c>
      <c r="CF144" s="17">
        <f t="shared" si="136"/>
        <v>4</v>
      </c>
      <c r="CG144" s="144">
        <f t="shared" si="118"/>
        <v>2</v>
      </c>
      <c r="CH144" s="15">
        <v>3</v>
      </c>
      <c r="CI144" s="15">
        <v>3</v>
      </c>
      <c r="CJ144" s="17">
        <f t="shared" si="65"/>
        <v>6</v>
      </c>
      <c r="CK144" s="144">
        <f t="shared" si="135"/>
        <v>3</v>
      </c>
      <c r="CL144" s="15">
        <v>3</v>
      </c>
      <c r="CM144" s="15">
        <v>3</v>
      </c>
      <c r="CN144" s="17">
        <f t="shared" si="67"/>
        <v>6</v>
      </c>
      <c r="CO144" s="153">
        <f t="shared" si="88"/>
        <v>3</v>
      </c>
      <c r="CP144" s="15">
        <v>3</v>
      </c>
      <c r="CQ144" s="15">
        <v>3</v>
      </c>
      <c r="CR144" s="15">
        <v>3</v>
      </c>
      <c r="CS144" s="17">
        <f t="shared" si="68"/>
        <v>9</v>
      </c>
      <c r="CT144" s="144">
        <f t="shared" si="131"/>
        <v>3</v>
      </c>
      <c r="CU144" s="15">
        <v>3</v>
      </c>
      <c r="CV144" s="15">
        <v>3</v>
      </c>
      <c r="CW144" s="15">
        <v>3</v>
      </c>
      <c r="CX144" s="15">
        <v>3</v>
      </c>
      <c r="CY144" s="15">
        <v>3</v>
      </c>
      <c r="CZ144" s="15">
        <v>3</v>
      </c>
      <c r="DA144" s="15">
        <v>3</v>
      </c>
      <c r="DB144" s="15">
        <v>3</v>
      </c>
      <c r="DC144" s="17">
        <f t="shared" si="96"/>
        <v>24</v>
      </c>
      <c r="DD144" s="144">
        <f t="shared" si="142"/>
        <v>3</v>
      </c>
      <c r="DE144" s="15">
        <v>3</v>
      </c>
      <c r="DF144" s="15">
        <v>3</v>
      </c>
      <c r="DG144" s="15">
        <v>3</v>
      </c>
      <c r="DH144" s="15">
        <v>3</v>
      </c>
      <c r="DI144" s="15">
        <v>3</v>
      </c>
      <c r="DJ144" s="15">
        <v>3</v>
      </c>
      <c r="DK144" s="15">
        <v>3</v>
      </c>
      <c r="DL144" s="15">
        <v>3</v>
      </c>
      <c r="DM144" s="17">
        <f t="shared" si="71"/>
        <v>24</v>
      </c>
      <c r="DN144" s="144">
        <f t="shared" si="113"/>
        <v>3</v>
      </c>
      <c r="DO144" s="15">
        <v>3</v>
      </c>
      <c r="DP144" s="15">
        <v>3</v>
      </c>
      <c r="DQ144" s="15">
        <v>3</v>
      </c>
      <c r="DR144" s="15">
        <v>3</v>
      </c>
      <c r="DS144" s="15">
        <v>3</v>
      </c>
      <c r="DT144" s="15">
        <v>3</v>
      </c>
      <c r="DU144" s="17">
        <f>SUM(DO144:DT144)</f>
        <v>18</v>
      </c>
      <c r="DV144" s="144">
        <f t="shared" si="74"/>
        <v>3</v>
      </c>
      <c r="DW144" s="15">
        <v>3</v>
      </c>
      <c r="DX144" s="15">
        <v>3</v>
      </c>
      <c r="DY144" s="15">
        <v>3</v>
      </c>
      <c r="DZ144" s="15">
        <v>3</v>
      </c>
      <c r="EA144" s="15">
        <v>3</v>
      </c>
      <c r="EB144" s="15">
        <v>3</v>
      </c>
      <c r="EC144" s="17">
        <f t="shared" ref="EC144:EC161" si="146">SUM(DW144:EB144)</f>
        <v>18</v>
      </c>
      <c r="ED144" s="144">
        <f t="shared" si="89"/>
        <v>3</v>
      </c>
      <c r="EE144" s="15">
        <v>3</v>
      </c>
      <c r="EF144" s="15">
        <v>3</v>
      </c>
      <c r="EG144" s="15">
        <v>3</v>
      </c>
      <c r="EH144" s="15">
        <v>3</v>
      </c>
      <c r="EI144" s="15">
        <v>3</v>
      </c>
      <c r="EJ144" s="15">
        <v>3</v>
      </c>
      <c r="EK144" s="15">
        <f t="shared" si="90"/>
        <v>18</v>
      </c>
      <c r="EL144" s="148">
        <f t="shared" si="141"/>
        <v>3</v>
      </c>
      <c r="EM144" s="15">
        <v>3</v>
      </c>
      <c r="EN144" s="15">
        <v>3</v>
      </c>
      <c r="EO144" s="15">
        <v>3</v>
      </c>
      <c r="EP144" s="15">
        <v>3</v>
      </c>
      <c r="EQ144" s="15">
        <v>3</v>
      </c>
      <c r="ER144" s="17">
        <f t="shared" si="77"/>
        <v>15</v>
      </c>
      <c r="ES144" s="144">
        <f>ER144/5</f>
        <v>3</v>
      </c>
      <c r="ET144" s="15">
        <v>3</v>
      </c>
      <c r="EU144" s="15">
        <v>3</v>
      </c>
      <c r="EV144" s="15">
        <v>3</v>
      </c>
      <c r="EW144" s="15">
        <v>3</v>
      </c>
      <c r="EX144" s="15">
        <v>3</v>
      </c>
      <c r="EY144" s="17">
        <f t="shared" si="79"/>
        <v>15</v>
      </c>
      <c r="EZ144" s="144">
        <f t="shared" si="138"/>
        <v>3</v>
      </c>
      <c r="FA144" s="15">
        <v>3</v>
      </c>
      <c r="FB144" s="15">
        <v>3</v>
      </c>
      <c r="FC144" s="15">
        <v>3</v>
      </c>
      <c r="FD144" s="15">
        <v>3</v>
      </c>
      <c r="FE144" s="15">
        <v>3</v>
      </c>
      <c r="FF144" s="15">
        <v>3</v>
      </c>
      <c r="FG144" s="17">
        <f t="shared" si="143"/>
        <v>18</v>
      </c>
      <c r="FH144" s="153">
        <f t="shared" si="133"/>
        <v>3</v>
      </c>
      <c r="FI144" s="15">
        <v>3</v>
      </c>
      <c r="FJ144" s="15">
        <v>3</v>
      </c>
      <c r="FK144" s="15">
        <v>3</v>
      </c>
      <c r="FL144" s="15">
        <v>3</v>
      </c>
      <c r="FM144" s="15">
        <v>3</v>
      </c>
      <c r="FN144" s="17">
        <f t="shared" si="83"/>
        <v>15</v>
      </c>
      <c r="FO144" s="144">
        <f t="shared" si="84"/>
        <v>3</v>
      </c>
      <c r="FP144" s="15">
        <v>3</v>
      </c>
      <c r="FQ144" s="15">
        <v>3</v>
      </c>
      <c r="FR144" s="15">
        <v>3</v>
      </c>
      <c r="FS144" s="15">
        <v>3</v>
      </c>
      <c r="FT144" s="15">
        <v>3</v>
      </c>
      <c r="FU144" s="15">
        <v>3</v>
      </c>
      <c r="FV144" s="17">
        <f t="shared" si="125"/>
        <v>18</v>
      </c>
      <c r="FW144" s="144">
        <f t="shared" si="91"/>
        <v>3</v>
      </c>
      <c r="FX144" s="15">
        <v>3</v>
      </c>
      <c r="FY144" s="15">
        <v>3</v>
      </c>
      <c r="FZ144" s="15">
        <v>3</v>
      </c>
      <c r="GA144" s="15">
        <v>3</v>
      </c>
      <c r="GB144" s="15">
        <v>3</v>
      </c>
      <c r="GC144" s="15">
        <v>3</v>
      </c>
      <c r="GD144" s="17">
        <f t="shared" si="137"/>
        <v>18</v>
      </c>
      <c r="GE144" s="144">
        <f t="shared" si="87"/>
        <v>3</v>
      </c>
      <c r="GF144" s="15" t="s">
        <v>1330</v>
      </c>
      <c r="GG144" s="15" t="s">
        <v>411</v>
      </c>
      <c r="GH144" s="15" t="s">
        <v>1331</v>
      </c>
      <c r="GI144" s="15" t="s">
        <v>1332</v>
      </c>
      <c r="GJ144" s="15" t="s">
        <v>1333</v>
      </c>
      <c r="GK144" s="15" t="s">
        <v>407</v>
      </c>
      <c r="GL144" s="15" t="s">
        <v>1334</v>
      </c>
      <c r="GM144" s="15" t="s">
        <v>411</v>
      </c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  <c r="IX144" s="15"/>
      <c r="IY144" s="15"/>
      <c r="IZ144" s="15"/>
      <c r="JA144" s="15"/>
      <c r="JB144" s="15"/>
      <c r="JC144" s="15"/>
      <c r="JD144" s="15"/>
      <c r="JE144" s="15"/>
      <c r="JF144" s="15"/>
      <c r="JG144" s="15"/>
      <c r="JH144" s="15"/>
      <c r="JI144" s="15"/>
      <c r="JJ144" s="15"/>
      <c r="JK144" s="15"/>
      <c r="JL144" s="15"/>
      <c r="JM144" s="15"/>
      <c r="JN144" s="15"/>
      <c r="JO144" s="15"/>
      <c r="JP144" s="15"/>
      <c r="JQ144" s="15"/>
      <c r="JR144" s="15"/>
      <c r="JS144" s="15"/>
      <c r="JT144" s="15"/>
    </row>
    <row r="145" spans="1:280" s="25" customFormat="1" ht="22.5" customHeight="1" x14ac:dyDescent="0.35">
      <c r="A145" s="29">
        <v>143</v>
      </c>
      <c r="B145" s="15" t="s">
        <v>1335</v>
      </c>
      <c r="C145" s="20" t="s">
        <v>1336</v>
      </c>
      <c r="D145" s="15" t="s">
        <v>353</v>
      </c>
      <c r="E145" s="15" t="s">
        <v>1319</v>
      </c>
      <c r="F145" s="15">
        <v>58</v>
      </c>
      <c r="G145" s="15">
        <v>4</v>
      </c>
      <c r="H145" s="15" t="s">
        <v>157</v>
      </c>
      <c r="I145" s="15" t="s">
        <v>210</v>
      </c>
      <c r="J145" s="132">
        <v>5000000</v>
      </c>
      <c r="K145" s="42">
        <v>3500000</v>
      </c>
      <c r="L145" s="15" t="s">
        <v>255</v>
      </c>
      <c r="M145" s="15" t="s">
        <v>147</v>
      </c>
      <c r="N145" s="15">
        <v>380</v>
      </c>
      <c r="O145" s="15" t="s">
        <v>174</v>
      </c>
      <c r="P145" s="15">
        <v>10</v>
      </c>
      <c r="Q145" s="15" t="s">
        <v>827</v>
      </c>
      <c r="R145" s="15">
        <v>3</v>
      </c>
      <c r="S145" s="15">
        <v>3</v>
      </c>
      <c r="T145" s="15">
        <v>3</v>
      </c>
      <c r="U145" s="15">
        <v>3</v>
      </c>
      <c r="V145" s="15">
        <v>3</v>
      </c>
      <c r="W145" s="15">
        <v>3</v>
      </c>
      <c r="X145" s="15">
        <v>3</v>
      </c>
      <c r="Y145" s="15">
        <v>3</v>
      </c>
      <c r="Z145" s="15">
        <v>3</v>
      </c>
      <c r="AA145" s="15">
        <v>3</v>
      </c>
      <c r="AB145" s="17">
        <f t="shared" si="92"/>
        <v>30</v>
      </c>
      <c r="AC145" s="154">
        <f t="shared" si="53"/>
        <v>3</v>
      </c>
      <c r="AD145" s="15">
        <v>3</v>
      </c>
      <c r="AE145" s="15">
        <v>3</v>
      </c>
      <c r="AF145" s="15">
        <v>3</v>
      </c>
      <c r="AG145" s="15">
        <v>3</v>
      </c>
      <c r="AH145" s="15">
        <v>3</v>
      </c>
      <c r="AI145" s="15">
        <v>3</v>
      </c>
      <c r="AJ145" s="15">
        <v>3</v>
      </c>
      <c r="AK145" s="15">
        <v>3</v>
      </c>
      <c r="AL145" s="15">
        <v>3</v>
      </c>
      <c r="AM145" s="15">
        <f t="shared" si="54"/>
        <v>27</v>
      </c>
      <c r="AN145" s="170">
        <f t="shared" si="55"/>
        <v>3</v>
      </c>
      <c r="AO145" s="15">
        <v>3</v>
      </c>
      <c r="AP145" s="15">
        <v>3</v>
      </c>
      <c r="AQ145" s="15">
        <v>3</v>
      </c>
      <c r="AR145" s="15">
        <v>3</v>
      </c>
      <c r="AS145" s="15">
        <v>3</v>
      </c>
      <c r="AT145" s="15">
        <v>3</v>
      </c>
      <c r="AU145" s="15">
        <v>3</v>
      </c>
      <c r="AV145" s="15">
        <v>3</v>
      </c>
      <c r="AW145" s="15">
        <v>3</v>
      </c>
      <c r="AX145" s="15">
        <v>3</v>
      </c>
      <c r="AY145" s="17">
        <f t="shared" si="144"/>
        <v>30</v>
      </c>
      <c r="AZ145" s="144">
        <f t="shared" si="56"/>
        <v>3</v>
      </c>
      <c r="BA145" s="15">
        <v>3</v>
      </c>
      <c r="BB145" s="15">
        <v>3</v>
      </c>
      <c r="BC145" s="15">
        <v>3</v>
      </c>
      <c r="BD145" s="15">
        <v>3</v>
      </c>
      <c r="BE145" s="15">
        <v>3</v>
      </c>
      <c r="BF145" s="15">
        <v>3</v>
      </c>
      <c r="BG145" s="15">
        <v>3</v>
      </c>
      <c r="BH145" s="15">
        <v>3</v>
      </c>
      <c r="BI145" s="15">
        <v>4</v>
      </c>
      <c r="BJ145" s="17">
        <f t="shared" si="57"/>
        <v>28</v>
      </c>
      <c r="BK145" s="144">
        <f t="shared" si="58"/>
        <v>3.1111111111111112</v>
      </c>
      <c r="BL145" s="15">
        <v>3</v>
      </c>
      <c r="BM145" s="15">
        <v>3</v>
      </c>
      <c r="BN145" s="15">
        <v>3</v>
      </c>
      <c r="BO145" s="17">
        <f t="shared" si="59"/>
        <v>9</v>
      </c>
      <c r="BP145" s="153">
        <f t="shared" si="139"/>
        <v>3</v>
      </c>
      <c r="BQ145" s="15">
        <v>3</v>
      </c>
      <c r="BR145" s="15">
        <v>3</v>
      </c>
      <c r="BS145" s="15">
        <v>3</v>
      </c>
      <c r="BT145" s="116">
        <f t="shared" si="49"/>
        <v>9</v>
      </c>
      <c r="BU145" s="144">
        <f t="shared" si="61"/>
        <v>3</v>
      </c>
      <c r="BV145" s="15">
        <v>3</v>
      </c>
      <c r="BW145" s="15">
        <v>3</v>
      </c>
      <c r="BX145" s="17">
        <f t="shared" si="50"/>
        <v>6</v>
      </c>
      <c r="BY145" s="169">
        <f t="shared" si="140"/>
        <v>3</v>
      </c>
      <c r="BZ145" s="15">
        <v>3</v>
      </c>
      <c r="CA145" s="15">
        <v>3</v>
      </c>
      <c r="CB145" s="17">
        <f t="shared" si="62"/>
        <v>6</v>
      </c>
      <c r="CC145" s="144">
        <f t="shared" si="145"/>
        <v>3</v>
      </c>
      <c r="CD145" s="15">
        <v>3</v>
      </c>
      <c r="CE145" s="15">
        <v>1</v>
      </c>
      <c r="CF145" s="17">
        <f t="shared" si="136"/>
        <v>4</v>
      </c>
      <c r="CG145" s="144">
        <f t="shared" si="118"/>
        <v>2</v>
      </c>
      <c r="CH145" s="15">
        <v>3</v>
      </c>
      <c r="CI145" s="15">
        <v>3</v>
      </c>
      <c r="CJ145" s="17">
        <f t="shared" si="65"/>
        <v>6</v>
      </c>
      <c r="CK145" s="144">
        <f>CJ145/2</f>
        <v>3</v>
      </c>
      <c r="CL145" s="15">
        <v>3</v>
      </c>
      <c r="CM145" s="15">
        <v>3</v>
      </c>
      <c r="CN145" s="17">
        <f t="shared" si="67"/>
        <v>6</v>
      </c>
      <c r="CO145" s="153">
        <f t="shared" si="88"/>
        <v>3</v>
      </c>
      <c r="CP145" s="15">
        <v>3</v>
      </c>
      <c r="CQ145" s="15">
        <v>3</v>
      </c>
      <c r="CR145" s="15">
        <v>3</v>
      </c>
      <c r="CS145" s="17">
        <f t="shared" si="68"/>
        <v>9</v>
      </c>
      <c r="CT145" s="144">
        <f>CS145/3</f>
        <v>3</v>
      </c>
      <c r="CU145" s="15">
        <v>3</v>
      </c>
      <c r="CV145" s="15">
        <v>3</v>
      </c>
      <c r="CW145" s="15">
        <v>3</v>
      </c>
      <c r="CX145" s="15">
        <v>3</v>
      </c>
      <c r="CY145" s="15">
        <v>3</v>
      </c>
      <c r="CZ145" s="15">
        <v>3</v>
      </c>
      <c r="DA145" s="15">
        <v>3</v>
      </c>
      <c r="DB145" s="15">
        <v>3</v>
      </c>
      <c r="DC145" s="17">
        <f t="shared" si="96"/>
        <v>24</v>
      </c>
      <c r="DD145" s="144">
        <f t="shared" si="142"/>
        <v>3</v>
      </c>
      <c r="DE145" s="15">
        <v>3</v>
      </c>
      <c r="DF145" s="15">
        <v>3</v>
      </c>
      <c r="DG145" s="15">
        <v>3</v>
      </c>
      <c r="DH145" s="15">
        <v>3</v>
      </c>
      <c r="DI145" s="15">
        <v>3</v>
      </c>
      <c r="DJ145" s="15">
        <v>3</v>
      </c>
      <c r="DK145" s="15">
        <v>3</v>
      </c>
      <c r="DL145" s="15">
        <v>3</v>
      </c>
      <c r="DM145" s="17">
        <f t="shared" si="71"/>
        <v>24</v>
      </c>
      <c r="DN145" s="144">
        <f t="shared" si="113"/>
        <v>3</v>
      </c>
      <c r="DO145" s="15">
        <v>3</v>
      </c>
      <c r="DP145" s="15">
        <v>3</v>
      </c>
      <c r="DQ145" s="15">
        <v>3</v>
      </c>
      <c r="DR145" s="15">
        <v>3</v>
      </c>
      <c r="DS145" s="15">
        <v>3</v>
      </c>
      <c r="DT145" s="15">
        <v>3</v>
      </c>
      <c r="DU145" s="17">
        <f t="shared" ref="DU145:DU163" si="147">SUM(DO145:DT145)</f>
        <v>18</v>
      </c>
      <c r="DV145" s="144">
        <f t="shared" si="74"/>
        <v>3</v>
      </c>
      <c r="DW145" s="15">
        <v>3</v>
      </c>
      <c r="DX145" s="15">
        <v>3</v>
      </c>
      <c r="DY145" s="15">
        <v>3</v>
      </c>
      <c r="DZ145" s="15">
        <v>3</v>
      </c>
      <c r="EA145" s="15">
        <v>3</v>
      </c>
      <c r="EB145" s="15">
        <v>3</v>
      </c>
      <c r="EC145" s="17">
        <f t="shared" si="146"/>
        <v>18</v>
      </c>
      <c r="ED145" s="144">
        <f t="shared" si="89"/>
        <v>3</v>
      </c>
      <c r="EE145" s="15">
        <v>3</v>
      </c>
      <c r="EF145" s="15">
        <v>3</v>
      </c>
      <c r="EG145" s="15">
        <v>3</v>
      </c>
      <c r="EH145" s="15">
        <v>3</v>
      </c>
      <c r="EI145" s="15">
        <v>3</v>
      </c>
      <c r="EJ145" s="15">
        <v>3</v>
      </c>
      <c r="EK145" s="15">
        <f t="shared" si="90"/>
        <v>18</v>
      </c>
      <c r="EL145" s="148">
        <f t="shared" si="141"/>
        <v>3</v>
      </c>
      <c r="EM145" s="15">
        <v>3</v>
      </c>
      <c r="EN145" s="15">
        <v>3</v>
      </c>
      <c r="EO145" s="15">
        <v>3</v>
      </c>
      <c r="EP145" s="15">
        <v>3</v>
      </c>
      <c r="EQ145" s="15">
        <v>3</v>
      </c>
      <c r="ER145" s="17">
        <f t="shared" si="77"/>
        <v>15</v>
      </c>
      <c r="ES145" s="144">
        <f t="shared" ref="ES145:ES165" si="148">ER145/5</f>
        <v>3</v>
      </c>
      <c r="ET145" s="15">
        <v>3</v>
      </c>
      <c r="EU145" s="15">
        <v>3</v>
      </c>
      <c r="EV145" s="15">
        <v>3</v>
      </c>
      <c r="EW145" s="15">
        <v>3</v>
      </c>
      <c r="EX145" s="15">
        <v>3</v>
      </c>
      <c r="EY145" s="17">
        <f t="shared" si="79"/>
        <v>15</v>
      </c>
      <c r="EZ145" s="144">
        <f t="shared" si="138"/>
        <v>3</v>
      </c>
      <c r="FA145" s="15">
        <v>3</v>
      </c>
      <c r="FB145" s="15">
        <v>3</v>
      </c>
      <c r="FC145" s="15">
        <v>3</v>
      </c>
      <c r="FD145" s="15">
        <v>3</v>
      </c>
      <c r="FE145" s="15">
        <v>3</v>
      </c>
      <c r="FF145" s="15">
        <v>3</v>
      </c>
      <c r="FG145" s="17">
        <f t="shared" si="143"/>
        <v>18</v>
      </c>
      <c r="FH145" s="153">
        <f t="shared" si="133"/>
        <v>3</v>
      </c>
      <c r="FI145" s="15">
        <v>3</v>
      </c>
      <c r="FJ145" s="15">
        <v>3</v>
      </c>
      <c r="FK145" s="15">
        <v>3</v>
      </c>
      <c r="FL145" s="15">
        <v>3</v>
      </c>
      <c r="FM145" s="15">
        <v>3</v>
      </c>
      <c r="FN145" s="17">
        <f t="shared" si="83"/>
        <v>15</v>
      </c>
      <c r="FO145" s="144">
        <f t="shared" si="84"/>
        <v>3</v>
      </c>
      <c r="FP145" s="15">
        <v>3</v>
      </c>
      <c r="FQ145" s="15">
        <v>3</v>
      </c>
      <c r="FR145" s="15">
        <v>3</v>
      </c>
      <c r="FS145" s="15">
        <v>3</v>
      </c>
      <c r="FT145" s="15">
        <v>3</v>
      </c>
      <c r="FU145" s="15">
        <v>3</v>
      </c>
      <c r="FV145" s="17">
        <f>SUM(FP145:FU145)</f>
        <v>18</v>
      </c>
      <c r="FW145" s="144">
        <f t="shared" si="91"/>
        <v>3</v>
      </c>
      <c r="FX145" s="15">
        <v>3</v>
      </c>
      <c r="FY145" s="15">
        <v>3</v>
      </c>
      <c r="FZ145" s="15">
        <v>3</v>
      </c>
      <c r="GA145" s="15">
        <v>3</v>
      </c>
      <c r="GB145" s="15">
        <v>3</v>
      </c>
      <c r="GC145" s="15">
        <v>3</v>
      </c>
      <c r="GD145" s="17">
        <f t="shared" si="137"/>
        <v>18</v>
      </c>
      <c r="GE145" s="144">
        <f t="shared" si="87"/>
        <v>3</v>
      </c>
      <c r="GF145" s="15" t="s">
        <v>1337</v>
      </c>
      <c r="GG145" s="15" t="s">
        <v>411</v>
      </c>
      <c r="GH145" s="15" t="s">
        <v>1331</v>
      </c>
      <c r="GI145" s="15" t="s">
        <v>1338</v>
      </c>
      <c r="GJ145" s="15" t="s">
        <v>1339</v>
      </c>
      <c r="GK145" s="15" t="s">
        <v>407</v>
      </c>
      <c r="GL145" s="15" t="s">
        <v>1334</v>
      </c>
      <c r="GM145" s="15" t="s">
        <v>411</v>
      </c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  <c r="IT145" s="15"/>
      <c r="IU145" s="15"/>
      <c r="IV145" s="15"/>
      <c r="IW145" s="15"/>
      <c r="IX145" s="15"/>
      <c r="IY145" s="15"/>
      <c r="IZ145" s="15"/>
      <c r="JA145" s="15"/>
      <c r="JB145" s="15"/>
      <c r="JC145" s="15"/>
      <c r="JD145" s="15"/>
      <c r="JE145" s="15"/>
      <c r="JF145" s="15"/>
      <c r="JG145" s="15"/>
      <c r="JH145" s="15"/>
      <c r="JI145" s="15"/>
      <c r="JJ145" s="15"/>
      <c r="JK145" s="15"/>
      <c r="JL145" s="15"/>
      <c r="JM145" s="15"/>
      <c r="JN145" s="15"/>
      <c r="JO145" s="15"/>
      <c r="JP145" s="15"/>
      <c r="JQ145" s="15"/>
      <c r="JR145" s="15"/>
      <c r="JS145" s="15"/>
      <c r="JT145" s="15"/>
    </row>
    <row r="146" spans="1:280" s="25" customFormat="1" ht="22.5" customHeight="1" x14ac:dyDescent="0.35">
      <c r="A146" s="29">
        <v>144</v>
      </c>
      <c r="B146" s="15" t="s">
        <v>1340</v>
      </c>
      <c r="C146" s="20" t="s">
        <v>959</v>
      </c>
      <c r="D146" s="15" t="s">
        <v>368</v>
      </c>
      <c r="E146" s="15" t="s">
        <v>1341</v>
      </c>
      <c r="F146" s="15">
        <v>53</v>
      </c>
      <c r="G146" s="15">
        <v>3</v>
      </c>
      <c r="H146" s="15" t="s">
        <v>157</v>
      </c>
      <c r="I146" s="15" t="s">
        <v>158</v>
      </c>
      <c r="J146" s="132">
        <v>4000000</v>
      </c>
      <c r="K146" s="42">
        <v>3500000</v>
      </c>
      <c r="L146" s="15" t="s">
        <v>259</v>
      </c>
      <c r="M146" s="15" t="s">
        <v>147</v>
      </c>
      <c r="N146" s="15">
        <v>200</v>
      </c>
      <c r="O146" s="15" t="s">
        <v>356</v>
      </c>
      <c r="P146" s="15">
        <v>11</v>
      </c>
      <c r="Q146" s="15" t="s">
        <v>827</v>
      </c>
      <c r="R146" s="15">
        <v>3</v>
      </c>
      <c r="S146" s="15">
        <v>3</v>
      </c>
      <c r="T146" s="15">
        <v>3</v>
      </c>
      <c r="U146" s="15">
        <v>3</v>
      </c>
      <c r="V146" s="15">
        <v>3</v>
      </c>
      <c r="W146" s="15">
        <v>3</v>
      </c>
      <c r="X146" s="15">
        <v>3</v>
      </c>
      <c r="Y146" s="15">
        <v>3</v>
      </c>
      <c r="Z146" s="15">
        <v>3</v>
      </c>
      <c r="AA146" s="15">
        <v>3</v>
      </c>
      <c r="AB146" s="17">
        <f t="shared" si="92"/>
        <v>30</v>
      </c>
      <c r="AC146" s="154">
        <f t="shared" si="53"/>
        <v>3</v>
      </c>
      <c r="AD146" s="15">
        <v>3</v>
      </c>
      <c r="AE146" s="15">
        <v>3</v>
      </c>
      <c r="AF146" s="15">
        <v>3</v>
      </c>
      <c r="AG146" s="15">
        <v>3</v>
      </c>
      <c r="AH146" s="15">
        <v>3</v>
      </c>
      <c r="AI146" s="15">
        <v>3</v>
      </c>
      <c r="AJ146" s="15">
        <v>3</v>
      </c>
      <c r="AK146" s="15">
        <v>3</v>
      </c>
      <c r="AL146" s="15">
        <v>3</v>
      </c>
      <c r="AM146" s="15">
        <f t="shared" si="54"/>
        <v>27</v>
      </c>
      <c r="AN146" s="170">
        <f t="shared" si="55"/>
        <v>3</v>
      </c>
      <c r="AO146" s="15">
        <v>3</v>
      </c>
      <c r="AP146" s="15">
        <v>3</v>
      </c>
      <c r="AQ146" s="15">
        <v>3</v>
      </c>
      <c r="AR146" s="15">
        <v>3</v>
      </c>
      <c r="AS146" s="15">
        <v>3</v>
      </c>
      <c r="AT146" s="15">
        <v>3</v>
      </c>
      <c r="AU146" s="15">
        <v>3</v>
      </c>
      <c r="AV146" s="15">
        <v>3</v>
      </c>
      <c r="AW146" s="15">
        <v>3</v>
      </c>
      <c r="AX146" s="15">
        <v>3</v>
      </c>
      <c r="AY146" s="17">
        <f t="shared" si="144"/>
        <v>30</v>
      </c>
      <c r="AZ146" s="144">
        <f t="shared" si="56"/>
        <v>3</v>
      </c>
      <c r="BA146" s="15">
        <v>3</v>
      </c>
      <c r="BB146" s="15">
        <v>3</v>
      </c>
      <c r="BC146" s="15">
        <v>3</v>
      </c>
      <c r="BD146" s="15">
        <v>3</v>
      </c>
      <c r="BE146" s="15">
        <v>3</v>
      </c>
      <c r="BF146" s="15">
        <v>3</v>
      </c>
      <c r="BG146" s="15">
        <v>3</v>
      </c>
      <c r="BH146" s="15">
        <v>3</v>
      </c>
      <c r="BI146" s="15">
        <v>4</v>
      </c>
      <c r="BJ146" s="17">
        <f t="shared" si="57"/>
        <v>28</v>
      </c>
      <c r="BK146" s="144">
        <f t="shared" si="58"/>
        <v>3.1111111111111112</v>
      </c>
      <c r="BL146" s="15">
        <v>3</v>
      </c>
      <c r="BM146" s="15">
        <v>3</v>
      </c>
      <c r="BN146" s="15">
        <v>3</v>
      </c>
      <c r="BO146" s="17">
        <f t="shared" si="59"/>
        <v>9</v>
      </c>
      <c r="BP146" s="153">
        <f t="shared" si="139"/>
        <v>3</v>
      </c>
      <c r="BQ146" s="15">
        <v>3</v>
      </c>
      <c r="BR146" s="15">
        <v>3</v>
      </c>
      <c r="BS146" s="15">
        <v>3</v>
      </c>
      <c r="BT146" s="116">
        <f t="shared" si="49"/>
        <v>9</v>
      </c>
      <c r="BU146" s="144">
        <f t="shared" si="61"/>
        <v>3</v>
      </c>
      <c r="BV146" s="15">
        <v>3</v>
      </c>
      <c r="BW146" s="15">
        <v>3</v>
      </c>
      <c r="BX146" s="17">
        <f t="shared" si="50"/>
        <v>6</v>
      </c>
      <c r="BY146" s="169">
        <f t="shared" si="140"/>
        <v>3</v>
      </c>
      <c r="BZ146" s="15">
        <v>3</v>
      </c>
      <c r="CA146" s="15">
        <v>3</v>
      </c>
      <c r="CB146" s="17">
        <f t="shared" si="62"/>
        <v>6</v>
      </c>
      <c r="CC146" s="144">
        <f t="shared" si="145"/>
        <v>3</v>
      </c>
      <c r="CD146" s="15">
        <v>3</v>
      </c>
      <c r="CE146" s="15">
        <v>1</v>
      </c>
      <c r="CF146" s="17">
        <f t="shared" si="136"/>
        <v>4</v>
      </c>
      <c r="CG146" s="144">
        <f t="shared" si="118"/>
        <v>2</v>
      </c>
      <c r="CH146" s="15">
        <v>3</v>
      </c>
      <c r="CI146" s="15">
        <v>3</v>
      </c>
      <c r="CJ146" s="17">
        <f t="shared" si="65"/>
        <v>6</v>
      </c>
      <c r="CK146" s="144">
        <f t="shared" ref="CK146:CK160" si="149">CJ146/2</f>
        <v>3</v>
      </c>
      <c r="CL146" s="15">
        <v>3</v>
      </c>
      <c r="CM146" s="15">
        <v>3</v>
      </c>
      <c r="CN146" s="17">
        <f t="shared" si="67"/>
        <v>6</v>
      </c>
      <c r="CO146" s="153">
        <f t="shared" si="88"/>
        <v>3</v>
      </c>
      <c r="CP146" s="15">
        <v>3</v>
      </c>
      <c r="CQ146" s="15">
        <v>3</v>
      </c>
      <c r="CR146" s="15">
        <v>3</v>
      </c>
      <c r="CS146" s="17">
        <f t="shared" si="68"/>
        <v>9</v>
      </c>
      <c r="CT146" s="144">
        <f t="shared" si="131"/>
        <v>3</v>
      </c>
      <c r="CU146" s="15">
        <v>3</v>
      </c>
      <c r="CV146" s="15">
        <v>3</v>
      </c>
      <c r="CW146" s="15">
        <v>3</v>
      </c>
      <c r="CX146" s="15">
        <v>3</v>
      </c>
      <c r="CY146" s="15">
        <v>3</v>
      </c>
      <c r="CZ146" s="15">
        <v>3</v>
      </c>
      <c r="DA146" s="15">
        <v>3</v>
      </c>
      <c r="DB146" s="15">
        <v>3</v>
      </c>
      <c r="DC146" s="17">
        <f t="shared" si="96"/>
        <v>24</v>
      </c>
      <c r="DD146" s="144">
        <f t="shared" si="142"/>
        <v>3</v>
      </c>
      <c r="DE146" s="15">
        <v>3</v>
      </c>
      <c r="DF146" s="15">
        <v>3</v>
      </c>
      <c r="DG146" s="15">
        <v>3</v>
      </c>
      <c r="DH146" s="15">
        <v>3</v>
      </c>
      <c r="DI146" s="15">
        <v>3</v>
      </c>
      <c r="DJ146" s="15">
        <v>3</v>
      </c>
      <c r="DK146" s="15">
        <v>3</v>
      </c>
      <c r="DL146" s="15">
        <v>3</v>
      </c>
      <c r="DM146" s="17">
        <f t="shared" si="71"/>
        <v>24</v>
      </c>
      <c r="DN146" s="144">
        <f t="shared" si="113"/>
        <v>3</v>
      </c>
      <c r="DO146" s="15">
        <v>3</v>
      </c>
      <c r="DP146" s="15">
        <v>3</v>
      </c>
      <c r="DQ146" s="15">
        <v>3</v>
      </c>
      <c r="DR146" s="15">
        <v>3</v>
      </c>
      <c r="DS146" s="15">
        <v>3</v>
      </c>
      <c r="DT146" s="15">
        <v>3</v>
      </c>
      <c r="DU146" s="17">
        <f t="shared" si="147"/>
        <v>18</v>
      </c>
      <c r="DV146" s="144">
        <f t="shared" si="74"/>
        <v>3</v>
      </c>
      <c r="DW146" s="15">
        <v>3</v>
      </c>
      <c r="DX146" s="15">
        <v>3</v>
      </c>
      <c r="DY146" s="15">
        <v>3</v>
      </c>
      <c r="DZ146" s="15">
        <v>3</v>
      </c>
      <c r="EA146" s="15">
        <v>3</v>
      </c>
      <c r="EB146" s="15">
        <v>3</v>
      </c>
      <c r="EC146" s="17">
        <f t="shared" si="146"/>
        <v>18</v>
      </c>
      <c r="ED146" s="144">
        <f t="shared" si="89"/>
        <v>3</v>
      </c>
      <c r="EE146" s="15">
        <v>3</v>
      </c>
      <c r="EF146" s="15">
        <v>3</v>
      </c>
      <c r="EG146" s="15">
        <v>3</v>
      </c>
      <c r="EH146" s="15">
        <v>3</v>
      </c>
      <c r="EI146" s="15">
        <v>3</v>
      </c>
      <c r="EJ146" s="15">
        <v>3</v>
      </c>
      <c r="EK146" s="15">
        <f t="shared" si="90"/>
        <v>18</v>
      </c>
      <c r="EL146" s="148">
        <f t="shared" si="141"/>
        <v>3</v>
      </c>
      <c r="EM146" s="15">
        <v>3</v>
      </c>
      <c r="EN146" s="15">
        <v>3</v>
      </c>
      <c r="EO146" s="15">
        <v>3</v>
      </c>
      <c r="EP146" s="15">
        <v>3</v>
      </c>
      <c r="EQ146" s="15">
        <v>3</v>
      </c>
      <c r="ER146" s="17">
        <f t="shared" si="77"/>
        <v>15</v>
      </c>
      <c r="ES146" s="144">
        <f t="shared" si="148"/>
        <v>3</v>
      </c>
      <c r="ET146" s="15">
        <v>3</v>
      </c>
      <c r="EU146" s="15">
        <v>3</v>
      </c>
      <c r="EV146" s="15">
        <v>3</v>
      </c>
      <c r="EW146" s="15">
        <v>3</v>
      </c>
      <c r="EX146" s="15">
        <v>3</v>
      </c>
      <c r="EY146" s="17">
        <f t="shared" si="79"/>
        <v>15</v>
      </c>
      <c r="EZ146" s="144">
        <f t="shared" si="138"/>
        <v>3</v>
      </c>
      <c r="FA146" s="15">
        <v>3</v>
      </c>
      <c r="FB146" s="15">
        <v>3</v>
      </c>
      <c r="FC146" s="15">
        <v>3</v>
      </c>
      <c r="FD146" s="15">
        <v>3</v>
      </c>
      <c r="FE146" s="15">
        <v>3</v>
      </c>
      <c r="FF146" s="15">
        <v>3</v>
      </c>
      <c r="FG146" s="17">
        <f t="shared" si="143"/>
        <v>18</v>
      </c>
      <c r="FH146" s="153">
        <f t="shared" si="133"/>
        <v>3</v>
      </c>
      <c r="FI146" s="15">
        <v>3</v>
      </c>
      <c r="FJ146" s="15">
        <v>3</v>
      </c>
      <c r="FK146" s="15">
        <v>3</v>
      </c>
      <c r="FL146" s="15">
        <v>3</v>
      </c>
      <c r="FM146" s="15">
        <v>3</v>
      </c>
      <c r="FN146" s="17">
        <f t="shared" si="83"/>
        <v>15</v>
      </c>
      <c r="FO146" s="144">
        <f t="shared" si="84"/>
        <v>3</v>
      </c>
      <c r="FP146" s="15">
        <v>3</v>
      </c>
      <c r="FQ146" s="15">
        <v>3</v>
      </c>
      <c r="FR146" s="15">
        <v>3</v>
      </c>
      <c r="FS146" s="15">
        <v>3</v>
      </c>
      <c r="FT146" s="15">
        <v>3</v>
      </c>
      <c r="FU146" s="15">
        <v>3</v>
      </c>
      <c r="FV146" s="17">
        <f>SUM(FP146:FU146)</f>
        <v>18</v>
      </c>
      <c r="FW146" s="144">
        <f t="shared" si="91"/>
        <v>3</v>
      </c>
      <c r="FX146" s="15">
        <v>3</v>
      </c>
      <c r="FY146" s="15">
        <v>3</v>
      </c>
      <c r="FZ146" s="15">
        <v>3</v>
      </c>
      <c r="GA146" s="15">
        <v>3</v>
      </c>
      <c r="GB146" s="15">
        <v>3</v>
      </c>
      <c r="GC146" s="15">
        <v>3</v>
      </c>
      <c r="GD146" s="17">
        <f t="shared" si="137"/>
        <v>18</v>
      </c>
      <c r="GE146" s="144">
        <f t="shared" si="87"/>
        <v>3</v>
      </c>
      <c r="GF146" s="15" t="s">
        <v>1342</v>
      </c>
      <c r="GG146" s="15" t="s">
        <v>411</v>
      </c>
      <c r="GH146" s="15" t="s">
        <v>1343</v>
      </c>
      <c r="GI146" s="15" t="s">
        <v>1344</v>
      </c>
      <c r="GJ146" s="15" t="s">
        <v>1345</v>
      </c>
      <c r="GK146" s="15" t="s">
        <v>1346</v>
      </c>
      <c r="GL146" s="15" t="s">
        <v>1347</v>
      </c>
      <c r="GM146" s="15" t="s">
        <v>411</v>
      </c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  <c r="IX146" s="15"/>
      <c r="IY146" s="15"/>
      <c r="IZ146" s="15"/>
      <c r="JA146" s="15"/>
      <c r="JB146" s="15"/>
      <c r="JC146" s="15"/>
      <c r="JD146" s="15"/>
      <c r="JE146" s="15"/>
      <c r="JF146" s="15"/>
      <c r="JG146" s="15"/>
      <c r="JH146" s="15"/>
      <c r="JI146" s="15"/>
      <c r="JJ146" s="15"/>
      <c r="JK146" s="15"/>
      <c r="JL146" s="15"/>
      <c r="JM146" s="15"/>
      <c r="JN146" s="15"/>
      <c r="JO146" s="15"/>
      <c r="JP146" s="15"/>
      <c r="JQ146" s="15"/>
      <c r="JR146" s="15"/>
      <c r="JS146" s="15"/>
      <c r="JT146" s="15"/>
    </row>
    <row r="147" spans="1:280" s="25" customFormat="1" ht="22.5" customHeight="1" x14ac:dyDescent="0.35">
      <c r="A147" s="29">
        <v>145</v>
      </c>
      <c r="B147" s="15" t="s">
        <v>1348</v>
      </c>
      <c r="C147" s="20" t="s">
        <v>945</v>
      </c>
      <c r="D147" s="15" t="s">
        <v>353</v>
      </c>
      <c r="E147" s="15" t="s">
        <v>1341</v>
      </c>
      <c r="F147" s="15">
        <v>65</v>
      </c>
      <c r="G147" s="15">
        <v>55</v>
      </c>
      <c r="H147" s="15" t="s">
        <v>157</v>
      </c>
      <c r="I147" s="15" t="s">
        <v>210</v>
      </c>
      <c r="J147" s="132">
        <v>5000000</v>
      </c>
      <c r="K147" s="42">
        <v>3500000</v>
      </c>
      <c r="L147" s="15" t="s">
        <v>1095</v>
      </c>
      <c r="M147" s="15" t="s">
        <v>147</v>
      </c>
      <c r="N147" s="15">
        <v>500</v>
      </c>
      <c r="O147" s="15" t="s">
        <v>1349</v>
      </c>
      <c r="P147" s="15">
        <v>15</v>
      </c>
      <c r="Q147" s="15" t="s">
        <v>827</v>
      </c>
      <c r="R147" s="15">
        <v>3</v>
      </c>
      <c r="S147" s="15">
        <v>3</v>
      </c>
      <c r="T147" s="15">
        <v>3</v>
      </c>
      <c r="U147" s="15">
        <v>3</v>
      </c>
      <c r="V147" s="15">
        <v>3</v>
      </c>
      <c r="W147" s="15">
        <v>3</v>
      </c>
      <c r="X147" s="15">
        <v>3</v>
      </c>
      <c r="Y147" s="15">
        <v>3</v>
      </c>
      <c r="Z147" s="15">
        <v>3</v>
      </c>
      <c r="AA147" s="15">
        <v>3</v>
      </c>
      <c r="AB147" s="17">
        <f t="shared" si="92"/>
        <v>30</v>
      </c>
      <c r="AC147" s="154">
        <f t="shared" si="53"/>
        <v>3</v>
      </c>
      <c r="AD147" s="15">
        <v>3</v>
      </c>
      <c r="AE147" s="15">
        <v>3</v>
      </c>
      <c r="AF147" s="15">
        <v>3</v>
      </c>
      <c r="AG147" s="15">
        <v>3</v>
      </c>
      <c r="AH147" s="15">
        <v>3</v>
      </c>
      <c r="AI147" s="15">
        <v>3</v>
      </c>
      <c r="AJ147" s="15">
        <v>3</v>
      </c>
      <c r="AK147" s="15">
        <v>3</v>
      </c>
      <c r="AL147" s="15">
        <v>3</v>
      </c>
      <c r="AM147" s="15">
        <f t="shared" si="54"/>
        <v>27</v>
      </c>
      <c r="AN147" s="170">
        <f t="shared" si="55"/>
        <v>3</v>
      </c>
      <c r="AO147" s="15">
        <v>3</v>
      </c>
      <c r="AP147" s="15">
        <v>3</v>
      </c>
      <c r="AQ147" s="15">
        <v>3</v>
      </c>
      <c r="AR147" s="15">
        <v>3</v>
      </c>
      <c r="AS147" s="15">
        <v>3</v>
      </c>
      <c r="AT147" s="15">
        <v>3</v>
      </c>
      <c r="AU147" s="15">
        <v>3</v>
      </c>
      <c r="AV147" s="15">
        <v>3</v>
      </c>
      <c r="AW147" s="15">
        <v>3</v>
      </c>
      <c r="AX147" s="15">
        <v>3</v>
      </c>
      <c r="AY147" s="17">
        <f t="shared" si="144"/>
        <v>30</v>
      </c>
      <c r="AZ147" s="144">
        <f t="shared" si="56"/>
        <v>3</v>
      </c>
      <c r="BA147" s="15">
        <v>3</v>
      </c>
      <c r="BB147" s="15">
        <v>3</v>
      </c>
      <c r="BC147" s="15">
        <v>3</v>
      </c>
      <c r="BD147" s="15">
        <v>3</v>
      </c>
      <c r="BE147" s="15">
        <v>3</v>
      </c>
      <c r="BF147" s="15">
        <v>3</v>
      </c>
      <c r="BG147" s="15">
        <v>3</v>
      </c>
      <c r="BH147" s="15">
        <v>3</v>
      </c>
      <c r="BI147" s="15">
        <v>4</v>
      </c>
      <c r="BJ147" s="17">
        <f t="shared" si="57"/>
        <v>28</v>
      </c>
      <c r="BK147" s="144">
        <f t="shared" si="58"/>
        <v>3.1111111111111112</v>
      </c>
      <c r="BL147" s="15">
        <v>3</v>
      </c>
      <c r="BM147" s="15">
        <v>3</v>
      </c>
      <c r="BN147" s="15">
        <v>3</v>
      </c>
      <c r="BO147" s="17">
        <f t="shared" si="59"/>
        <v>9</v>
      </c>
      <c r="BP147" s="153">
        <f t="shared" si="139"/>
        <v>3</v>
      </c>
      <c r="BQ147" s="15">
        <v>3</v>
      </c>
      <c r="BR147" s="15">
        <v>3</v>
      </c>
      <c r="BS147" s="15">
        <v>3</v>
      </c>
      <c r="BT147" s="116">
        <f t="shared" si="49"/>
        <v>9</v>
      </c>
      <c r="BU147" s="144">
        <f t="shared" si="61"/>
        <v>3</v>
      </c>
      <c r="BV147" s="15">
        <v>3</v>
      </c>
      <c r="BW147" s="15">
        <v>3</v>
      </c>
      <c r="BX147" s="17">
        <f t="shared" si="50"/>
        <v>6</v>
      </c>
      <c r="BY147" s="169">
        <f t="shared" si="140"/>
        <v>3</v>
      </c>
      <c r="BZ147" s="15">
        <v>3</v>
      </c>
      <c r="CA147" s="15">
        <v>3</v>
      </c>
      <c r="CB147" s="17">
        <f t="shared" si="62"/>
        <v>6</v>
      </c>
      <c r="CC147" s="144">
        <f t="shared" si="145"/>
        <v>3</v>
      </c>
      <c r="CD147" s="15">
        <v>3</v>
      </c>
      <c r="CE147" s="15">
        <v>3</v>
      </c>
      <c r="CF147" s="17">
        <f t="shared" si="136"/>
        <v>6</v>
      </c>
      <c r="CG147" s="144">
        <f t="shared" si="118"/>
        <v>3</v>
      </c>
      <c r="CH147" s="15">
        <v>3</v>
      </c>
      <c r="CI147" s="15">
        <v>3</v>
      </c>
      <c r="CJ147" s="17">
        <f t="shared" si="65"/>
        <v>6</v>
      </c>
      <c r="CK147" s="144">
        <f t="shared" si="149"/>
        <v>3</v>
      </c>
      <c r="CL147" s="15">
        <v>3</v>
      </c>
      <c r="CM147" s="15">
        <v>3</v>
      </c>
      <c r="CN147" s="17">
        <f t="shared" si="67"/>
        <v>6</v>
      </c>
      <c r="CO147" s="153">
        <f t="shared" si="88"/>
        <v>3</v>
      </c>
      <c r="CP147" s="15">
        <v>3</v>
      </c>
      <c r="CQ147" s="15">
        <v>3</v>
      </c>
      <c r="CR147" s="15">
        <v>3</v>
      </c>
      <c r="CS147" s="17">
        <f t="shared" si="68"/>
        <v>9</v>
      </c>
      <c r="CT147" s="144">
        <f t="shared" si="131"/>
        <v>3</v>
      </c>
      <c r="CU147" s="15">
        <v>3</v>
      </c>
      <c r="CV147" s="15">
        <v>3</v>
      </c>
      <c r="CW147" s="15">
        <v>3</v>
      </c>
      <c r="CX147" s="15">
        <v>3</v>
      </c>
      <c r="CY147" s="15">
        <v>3</v>
      </c>
      <c r="CZ147" s="15">
        <v>3</v>
      </c>
      <c r="DA147" s="15">
        <v>3</v>
      </c>
      <c r="DB147" s="15">
        <v>3</v>
      </c>
      <c r="DC147" s="17">
        <f t="shared" si="96"/>
        <v>24</v>
      </c>
      <c r="DD147" s="144">
        <f t="shared" si="142"/>
        <v>3</v>
      </c>
      <c r="DE147" s="15">
        <v>3</v>
      </c>
      <c r="DF147" s="15">
        <v>3</v>
      </c>
      <c r="DG147" s="15">
        <v>3</v>
      </c>
      <c r="DH147" s="15">
        <v>3</v>
      </c>
      <c r="DI147" s="15">
        <v>3</v>
      </c>
      <c r="DJ147" s="15">
        <v>3</v>
      </c>
      <c r="DK147" s="15">
        <v>3</v>
      </c>
      <c r="DL147" s="15">
        <v>3</v>
      </c>
      <c r="DM147" s="17">
        <f t="shared" si="71"/>
        <v>24</v>
      </c>
      <c r="DN147" s="144">
        <f t="shared" si="113"/>
        <v>3</v>
      </c>
      <c r="DO147" s="15">
        <v>3</v>
      </c>
      <c r="DP147" s="15">
        <v>3</v>
      </c>
      <c r="DQ147" s="15">
        <v>3</v>
      </c>
      <c r="DR147" s="15">
        <v>3</v>
      </c>
      <c r="DS147" s="15">
        <v>3</v>
      </c>
      <c r="DT147" s="15">
        <v>3</v>
      </c>
      <c r="DU147" s="17">
        <f t="shared" si="147"/>
        <v>18</v>
      </c>
      <c r="DV147" s="144">
        <f t="shared" si="74"/>
        <v>3</v>
      </c>
      <c r="DW147" s="15">
        <v>3</v>
      </c>
      <c r="DX147" s="15">
        <v>3</v>
      </c>
      <c r="DY147" s="15">
        <v>3</v>
      </c>
      <c r="DZ147" s="15">
        <v>3</v>
      </c>
      <c r="EA147" s="15">
        <v>3</v>
      </c>
      <c r="EB147" s="15">
        <v>3</v>
      </c>
      <c r="EC147" s="17">
        <f t="shared" si="146"/>
        <v>18</v>
      </c>
      <c r="ED147" s="144">
        <f t="shared" si="89"/>
        <v>3</v>
      </c>
      <c r="EE147" s="15">
        <v>3</v>
      </c>
      <c r="EF147" s="15">
        <v>3</v>
      </c>
      <c r="EG147" s="15">
        <v>3</v>
      </c>
      <c r="EH147" s="15">
        <v>3</v>
      </c>
      <c r="EI147" s="15">
        <v>3</v>
      </c>
      <c r="EJ147" s="15">
        <v>3</v>
      </c>
      <c r="EK147" s="15">
        <f t="shared" si="90"/>
        <v>18</v>
      </c>
      <c r="EL147" s="148">
        <f t="shared" si="141"/>
        <v>3</v>
      </c>
      <c r="EM147" s="15">
        <v>3</v>
      </c>
      <c r="EN147" s="15">
        <v>3</v>
      </c>
      <c r="EO147" s="15">
        <v>3</v>
      </c>
      <c r="EP147" s="15">
        <v>3</v>
      </c>
      <c r="EQ147" s="15">
        <v>3</v>
      </c>
      <c r="ER147" s="17">
        <f t="shared" si="77"/>
        <v>15</v>
      </c>
      <c r="ES147" s="144">
        <f t="shared" si="148"/>
        <v>3</v>
      </c>
      <c r="ET147" s="15">
        <v>3</v>
      </c>
      <c r="EU147" s="15">
        <v>3</v>
      </c>
      <c r="EV147" s="15">
        <v>3</v>
      </c>
      <c r="EW147" s="15">
        <v>3</v>
      </c>
      <c r="EX147" s="15">
        <v>3</v>
      </c>
      <c r="EY147" s="17">
        <f t="shared" si="79"/>
        <v>15</v>
      </c>
      <c r="EZ147" s="144">
        <f t="shared" si="138"/>
        <v>3</v>
      </c>
      <c r="FA147" s="15">
        <v>3</v>
      </c>
      <c r="FB147" s="15">
        <v>3</v>
      </c>
      <c r="FC147" s="15">
        <v>3</v>
      </c>
      <c r="FD147" s="15">
        <v>3</v>
      </c>
      <c r="FE147" s="15">
        <v>3</v>
      </c>
      <c r="FF147" s="15">
        <v>3</v>
      </c>
      <c r="FG147" s="17">
        <f t="shared" si="143"/>
        <v>18</v>
      </c>
      <c r="FH147" s="153">
        <f>FG147/6</f>
        <v>3</v>
      </c>
      <c r="FI147" s="15">
        <v>3</v>
      </c>
      <c r="FJ147" s="15">
        <v>3</v>
      </c>
      <c r="FK147" s="15">
        <v>3</v>
      </c>
      <c r="FL147" s="15">
        <v>3</v>
      </c>
      <c r="FM147" s="15">
        <v>3</v>
      </c>
      <c r="FN147" s="17">
        <f t="shared" si="83"/>
        <v>15</v>
      </c>
      <c r="FO147" s="144">
        <f t="shared" si="84"/>
        <v>3</v>
      </c>
      <c r="FP147" s="15">
        <v>3</v>
      </c>
      <c r="FQ147" s="15">
        <v>3</v>
      </c>
      <c r="FR147" s="15">
        <v>3</v>
      </c>
      <c r="FS147" s="15">
        <v>3</v>
      </c>
      <c r="FT147" s="15">
        <v>3</v>
      </c>
      <c r="FU147" s="15">
        <v>3</v>
      </c>
      <c r="FV147" s="17">
        <f t="shared" ref="FV147:FV169" si="150">SUM(FP147:FU147)</f>
        <v>18</v>
      </c>
      <c r="FW147" s="144">
        <f t="shared" si="91"/>
        <v>3</v>
      </c>
      <c r="FX147" s="15">
        <v>3</v>
      </c>
      <c r="FY147" s="15">
        <v>3</v>
      </c>
      <c r="FZ147" s="15">
        <v>3</v>
      </c>
      <c r="GA147" s="15">
        <v>3</v>
      </c>
      <c r="GB147" s="15">
        <v>3</v>
      </c>
      <c r="GC147" s="15">
        <v>3</v>
      </c>
      <c r="GD147" s="17">
        <f t="shared" si="137"/>
        <v>18</v>
      </c>
      <c r="GE147" s="144">
        <f t="shared" si="87"/>
        <v>3</v>
      </c>
      <c r="GF147" s="15" t="s">
        <v>1350</v>
      </c>
      <c r="GG147" s="15" t="s">
        <v>411</v>
      </c>
      <c r="GH147" s="15" t="s">
        <v>1351</v>
      </c>
      <c r="GI147" s="15" t="s">
        <v>1344</v>
      </c>
      <c r="GJ147" s="15" t="s">
        <v>1345</v>
      </c>
      <c r="GK147" s="15" t="s">
        <v>1346</v>
      </c>
      <c r="GL147" s="15" t="s">
        <v>1347</v>
      </c>
      <c r="GM147" s="15" t="s">
        <v>923</v>
      </c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  <c r="IV147" s="15"/>
      <c r="IW147" s="15"/>
      <c r="IX147" s="15"/>
      <c r="IY147" s="15"/>
      <c r="IZ147" s="15"/>
      <c r="JA147" s="15"/>
      <c r="JB147" s="15"/>
      <c r="JC147" s="15"/>
      <c r="JD147" s="15"/>
      <c r="JE147" s="15"/>
      <c r="JF147" s="15"/>
      <c r="JG147" s="15"/>
      <c r="JH147" s="15"/>
      <c r="JI147" s="15"/>
      <c r="JJ147" s="15"/>
      <c r="JK147" s="15"/>
      <c r="JL147" s="15"/>
      <c r="JM147" s="15"/>
      <c r="JN147" s="15"/>
      <c r="JO147" s="15"/>
      <c r="JP147" s="15"/>
      <c r="JQ147" s="15"/>
      <c r="JR147" s="15"/>
      <c r="JS147" s="15"/>
      <c r="JT147" s="15"/>
    </row>
    <row r="148" spans="1:280" s="25" customFormat="1" ht="22.5" customHeight="1" x14ac:dyDescent="0.35">
      <c r="A148" s="29">
        <v>146</v>
      </c>
      <c r="B148" s="15" t="s">
        <v>1352</v>
      </c>
      <c r="C148" s="20" t="s">
        <v>1318</v>
      </c>
      <c r="D148" s="15" t="s">
        <v>353</v>
      </c>
      <c r="E148" s="15" t="s">
        <v>1319</v>
      </c>
      <c r="F148" s="15">
        <v>45</v>
      </c>
      <c r="G148" s="15">
        <v>4</v>
      </c>
      <c r="H148" s="15" t="s">
        <v>157</v>
      </c>
      <c r="I148" s="15" t="s">
        <v>158</v>
      </c>
      <c r="J148" s="132">
        <v>4500000</v>
      </c>
      <c r="K148" s="42">
        <v>3500000</v>
      </c>
      <c r="L148" s="15" t="s">
        <v>173</v>
      </c>
      <c r="M148" s="15" t="s">
        <v>147</v>
      </c>
      <c r="N148" s="15">
        <v>258</v>
      </c>
      <c r="O148" s="15" t="s">
        <v>1353</v>
      </c>
      <c r="P148" s="15">
        <v>8</v>
      </c>
      <c r="Q148" s="15" t="s">
        <v>827</v>
      </c>
      <c r="R148" s="15">
        <v>4</v>
      </c>
      <c r="S148" s="15">
        <v>4</v>
      </c>
      <c r="T148" s="15">
        <v>4</v>
      </c>
      <c r="U148" s="15">
        <v>4</v>
      </c>
      <c r="V148" s="15">
        <v>4</v>
      </c>
      <c r="W148" s="15">
        <v>4</v>
      </c>
      <c r="X148" s="15">
        <v>4</v>
      </c>
      <c r="Y148" s="15">
        <v>4</v>
      </c>
      <c r="Z148" s="15">
        <v>4</v>
      </c>
      <c r="AA148" s="15">
        <v>4</v>
      </c>
      <c r="AB148" s="17">
        <f t="shared" si="92"/>
        <v>40</v>
      </c>
      <c r="AC148" s="154">
        <f t="shared" si="53"/>
        <v>4</v>
      </c>
      <c r="AD148" s="15">
        <v>3</v>
      </c>
      <c r="AE148" s="15">
        <v>3</v>
      </c>
      <c r="AF148" s="15">
        <v>3</v>
      </c>
      <c r="AG148" s="15">
        <v>4</v>
      </c>
      <c r="AH148" s="15">
        <v>3</v>
      </c>
      <c r="AI148" s="15">
        <v>3</v>
      </c>
      <c r="AJ148" s="15">
        <v>4</v>
      </c>
      <c r="AK148" s="15">
        <v>4</v>
      </c>
      <c r="AL148" s="15">
        <v>4</v>
      </c>
      <c r="AM148" s="15">
        <f t="shared" si="54"/>
        <v>31</v>
      </c>
      <c r="AN148" s="170">
        <f t="shared" si="55"/>
        <v>3.4444444444444446</v>
      </c>
      <c r="AO148" s="15">
        <v>3</v>
      </c>
      <c r="AP148" s="15">
        <v>3</v>
      </c>
      <c r="AQ148" s="15">
        <v>4</v>
      </c>
      <c r="AR148" s="15">
        <v>4</v>
      </c>
      <c r="AS148" s="15">
        <v>4</v>
      </c>
      <c r="AT148" s="15">
        <v>4</v>
      </c>
      <c r="AU148" s="15">
        <v>4</v>
      </c>
      <c r="AV148" s="15">
        <v>4</v>
      </c>
      <c r="AW148" s="15">
        <v>4</v>
      </c>
      <c r="AX148" s="15">
        <v>4</v>
      </c>
      <c r="AY148" s="17">
        <f t="shared" si="144"/>
        <v>38</v>
      </c>
      <c r="AZ148" s="144">
        <f t="shared" si="56"/>
        <v>3.8</v>
      </c>
      <c r="BA148" s="15">
        <v>4</v>
      </c>
      <c r="BB148" s="15">
        <v>4</v>
      </c>
      <c r="BC148" s="15">
        <v>4</v>
      </c>
      <c r="BD148" s="15">
        <v>4</v>
      </c>
      <c r="BE148" s="15">
        <v>4</v>
      </c>
      <c r="BF148" s="15">
        <v>4</v>
      </c>
      <c r="BG148" s="15">
        <v>4</v>
      </c>
      <c r="BH148" s="15">
        <v>4</v>
      </c>
      <c r="BI148" s="15">
        <v>4</v>
      </c>
      <c r="BJ148" s="17">
        <f t="shared" si="57"/>
        <v>36</v>
      </c>
      <c r="BK148" s="144">
        <f t="shared" si="58"/>
        <v>4</v>
      </c>
      <c r="BL148" s="15">
        <v>4</v>
      </c>
      <c r="BM148" s="15">
        <v>4</v>
      </c>
      <c r="BN148" s="15">
        <v>4</v>
      </c>
      <c r="BO148" s="17">
        <f t="shared" si="59"/>
        <v>12</v>
      </c>
      <c r="BP148" s="153">
        <f t="shared" si="139"/>
        <v>4</v>
      </c>
      <c r="BQ148" s="15">
        <v>3</v>
      </c>
      <c r="BR148" s="15">
        <v>3</v>
      </c>
      <c r="BS148" s="15">
        <v>3</v>
      </c>
      <c r="BT148" s="116">
        <f t="shared" si="49"/>
        <v>9</v>
      </c>
      <c r="BU148" s="144">
        <f t="shared" si="61"/>
        <v>3</v>
      </c>
      <c r="BV148" s="15">
        <v>4</v>
      </c>
      <c r="BW148" s="15">
        <v>4</v>
      </c>
      <c r="BX148" s="17">
        <f t="shared" si="50"/>
        <v>8</v>
      </c>
      <c r="BY148" s="169">
        <f t="shared" si="140"/>
        <v>4</v>
      </c>
      <c r="BZ148" s="15">
        <v>4</v>
      </c>
      <c r="CA148" s="15">
        <v>4</v>
      </c>
      <c r="CB148" s="17">
        <f t="shared" si="62"/>
        <v>8</v>
      </c>
      <c r="CC148" s="144">
        <f t="shared" si="145"/>
        <v>4</v>
      </c>
      <c r="CD148" s="15">
        <v>4</v>
      </c>
      <c r="CE148" s="15">
        <v>3</v>
      </c>
      <c r="CF148" s="17">
        <f>SUM(CD148:CE148)</f>
        <v>7</v>
      </c>
      <c r="CG148" s="144">
        <f t="shared" si="118"/>
        <v>3.5</v>
      </c>
      <c r="CH148" s="15">
        <v>3</v>
      </c>
      <c r="CI148" s="15">
        <v>3</v>
      </c>
      <c r="CJ148" s="17">
        <f t="shared" si="65"/>
        <v>6</v>
      </c>
      <c r="CK148" s="144">
        <f t="shared" si="149"/>
        <v>3</v>
      </c>
      <c r="CL148" s="15">
        <v>4</v>
      </c>
      <c r="CM148" s="15">
        <v>4</v>
      </c>
      <c r="CN148" s="17">
        <f t="shared" si="67"/>
        <v>8</v>
      </c>
      <c r="CO148" s="153">
        <f t="shared" si="88"/>
        <v>4</v>
      </c>
      <c r="CP148" s="15">
        <v>3</v>
      </c>
      <c r="CQ148" s="15">
        <v>3</v>
      </c>
      <c r="CR148" s="15">
        <v>3</v>
      </c>
      <c r="CS148" s="17">
        <f t="shared" si="68"/>
        <v>9</v>
      </c>
      <c r="CT148" s="144">
        <f>CS148/3</f>
        <v>3</v>
      </c>
      <c r="CU148" s="15">
        <v>3</v>
      </c>
      <c r="CV148" s="15">
        <v>4</v>
      </c>
      <c r="CW148" s="15">
        <v>4</v>
      </c>
      <c r="CX148" s="15">
        <v>4</v>
      </c>
      <c r="CY148" s="15">
        <v>4</v>
      </c>
      <c r="CZ148" s="15">
        <v>4</v>
      </c>
      <c r="DA148" s="15">
        <v>4</v>
      </c>
      <c r="DB148" s="15">
        <v>4</v>
      </c>
      <c r="DC148" s="17">
        <f t="shared" si="96"/>
        <v>31</v>
      </c>
      <c r="DD148" s="144">
        <f t="shared" si="142"/>
        <v>3.875</v>
      </c>
      <c r="DE148" s="15">
        <v>4</v>
      </c>
      <c r="DF148" s="15">
        <v>4</v>
      </c>
      <c r="DG148" s="15">
        <v>4</v>
      </c>
      <c r="DH148" s="15">
        <v>4</v>
      </c>
      <c r="DI148" s="15">
        <v>4</v>
      </c>
      <c r="DJ148" s="15">
        <v>4</v>
      </c>
      <c r="DK148" s="15">
        <v>4</v>
      </c>
      <c r="DL148" s="15">
        <v>4</v>
      </c>
      <c r="DM148" s="17">
        <f t="shared" si="71"/>
        <v>32</v>
      </c>
      <c r="DN148" s="144">
        <f t="shared" si="113"/>
        <v>4</v>
      </c>
      <c r="DO148" s="15">
        <v>4</v>
      </c>
      <c r="DP148" s="15">
        <v>4</v>
      </c>
      <c r="DQ148" s="15">
        <v>4</v>
      </c>
      <c r="DR148" s="15">
        <v>4</v>
      </c>
      <c r="DS148" s="15">
        <v>4</v>
      </c>
      <c r="DT148" s="15">
        <v>4</v>
      </c>
      <c r="DU148" s="17">
        <f t="shared" si="147"/>
        <v>24</v>
      </c>
      <c r="DV148" s="144">
        <f t="shared" si="74"/>
        <v>4</v>
      </c>
      <c r="DW148" s="15">
        <v>4</v>
      </c>
      <c r="DX148" s="15">
        <v>4</v>
      </c>
      <c r="DY148" s="15">
        <v>4</v>
      </c>
      <c r="DZ148" s="15">
        <v>4</v>
      </c>
      <c r="EA148" s="15">
        <v>4</v>
      </c>
      <c r="EB148" s="15">
        <v>4</v>
      </c>
      <c r="EC148" s="17">
        <f t="shared" si="146"/>
        <v>24</v>
      </c>
      <c r="ED148" s="144">
        <f t="shared" si="89"/>
        <v>4</v>
      </c>
      <c r="EE148" s="15">
        <v>3</v>
      </c>
      <c r="EF148" s="15">
        <v>3</v>
      </c>
      <c r="EG148" s="15">
        <v>3</v>
      </c>
      <c r="EH148" s="15">
        <v>3</v>
      </c>
      <c r="EI148" s="15">
        <v>3</v>
      </c>
      <c r="EJ148" s="15">
        <v>3</v>
      </c>
      <c r="EK148" s="15">
        <f t="shared" si="90"/>
        <v>18</v>
      </c>
      <c r="EL148" s="148">
        <f t="shared" si="141"/>
        <v>3</v>
      </c>
      <c r="EM148" s="15">
        <v>4</v>
      </c>
      <c r="EN148" s="15">
        <v>4</v>
      </c>
      <c r="EO148" s="15">
        <v>4</v>
      </c>
      <c r="EP148" s="15">
        <v>4</v>
      </c>
      <c r="EQ148" s="15">
        <v>4</v>
      </c>
      <c r="ER148" s="17">
        <f t="shared" si="77"/>
        <v>20</v>
      </c>
      <c r="ES148" s="144">
        <f t="shared" si="148"/>
        <v>4</v>
      </c>
      <c r="ET148" s="15">
        <v>4</v>
      </c>
      <c r="EU148" s="15">
        <v>4</v>
      </c>
      <c r="EV148" s="15">
        <v>4</v>
      </c>
      <c r="EW148" s="15">
        <v>4</v>
      </c>
      <c r="EX148" s="15">
        <v>4</v>
      </c>
      <c r="EY148" s="17">
        <f t="shared" si="79"/>
        <v>20</v>
      </c>
      <c r="EZ148" s="144">
        <f t="shared" si="138"/>
        <v>4</v>
      </c>
      <c r="FA148" s="15">
        <v>4</v>
      </c>
      <c r="FB148" s="15">
        <v>4</v>
      </c>
      <c r="FC148" s="15">
        <v>4</v>
      </c>
      <c r="FD148" s="15">
        <v>4</v>
      </c>
      <c r="FE148" s="15">
        <v>4</v>
      </c>
      <c r="FF148" s="15">
        <v>4</v>
      </c>
      <c r="FG148" s="17">
        <f t="shared" si="143"/>
        <v>24</v>
      </c>
      <c r="FH148" s="153">
        <f t="shared" ref="FH148:FH166" si="151">FG148/6</f>
        <v>4</v>
      </c>
      <c r="FI148" s="15">
        <v>4</v>
      </c>
      <c r="FJ148" s="15">
        <v>4</v>
      </c>
      <c r="FK148" s="15">
        <v>3</v>
      </c>
      <c r="FL148" s="15">
        <v>3</v>
      </c>
      <c r="FM148" s="15">
        <v>3</v>
      </c>
      <c r="FN148" s="17">
        <f t="shared" si="83"/>
        <v>17</v>
      </c>
      <c r="FO148" s="144">
        <f t="shared" si="84"/>
        <v>3.4</v>
      </c>
      <c r="FP148" s="15">
        <v>4</v>
      </c>
      <c r="FQ148" s="15">
        <v>4</v>
      </c>
      <c r="FR148" s="15">
        <v>4</v>
      </c>
      <c r="FS148" s="15">
        <v>4</v>
      </c>
      <c r="FT148" s="15">
        <v>4</v>
      </c>
      <c r="FU148" s="15">
        <v>4</v>
      </c>
      <c r="FV148" s="17">
        <f t="shared" si="150"/>
        <v>24</v>
      </c>
      <c r="FW148" s="144">
        <f t="shared" si="91"/>
        <v>4</v>
      </c>
      <c r="FX148" s="15">
        <v>3</v>
      </c>
      <c r="FY148" s="15">
        <v>3</v>
      </c>
      <c r="FZ148" s="15">
        <v>1</v>
      </c>
      <c r="GA148" s="15">
        <v>2</v>
      </c>
      <c r="GB148" s="15">
        <v>3</v>
      </c>
      <c r="GC148" s="15">
        <v>1</v>
      </c>
      <c r="GD148" s="17">
        <f t="shared" si="137"/>
        <v>13</v>
      </c>
      <c r="GE148" s="144">
        <f t="shared" si="87"/>
        <v>2.1666666666666665</v>
      </c>
      <c r="GF148" s="15" t="s">
        <v>1356</v>
      </c>
      <c r="GG148" s="15" t="s">
        <v>1357</v>
      </c>
      <c r="GH148" s="15" t="s">
        <v>1358</v>
      </c>
      <c r="GI148" s="15" t="s">
        <v>1359</v>
      </c>
      <c r="GJ148" s="15" t="s">
        <v>1360</v>
      </c>
      <c r="GK148" s="15" t="s">
        <v>1361</v>
      </c>
      <c r="GL148" s="15" t="s">
        <v>1362</v>
      </c>
      <c r="GM148" s="15" t="s">
        <v>923</v>
      </c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  <c r="IT148" s="15"/>
      <c r="IU148" s="15"/>
      <c r="IV148" s="15"/>
      <c r="IW148" s="15"/>
      <c r="IX148" s="15"/>
      <c r="IY148" s="15"/>
      <c r="IZ148" s="15"/>
      <c r="JA148" s="15"/>
      <c r="JB148" s="15"/>
      <c r="JC148" s="15"/>
      <c r="JD148" s="15"/>
      <c r="JE148" s="15"/>
      <c r="JF148" s="15"/>
      <c r="JG148" s="15"/>
      <c r="JH148" s="15"/>
      <c r="JI148" s="15"/>
      <c r="JJ148" s="15"/>
      <c r="JK148" s="15"/>
      <c r="JL148" s="15"/>
      <c r="JM148" s="15"/>
      <c r="JN148" s="15"/>
      <c r="JO148" s="15"/>
      <c r="JP148" s="15"/>
      <c r="JQ148" s="15"/>
      <c r="JR148" s="15"/>
      <c r="JS148" s="15"/>
      <c r="JT148" s="15"/>
    </row>
    <row r="149" spans="1:280" s="25" customFormat="1" ht="22.5" customHeight="1" x14ac:dyDescent="0.35">
      <c r="A149" s="29">
        <v>147</v>
      </c>
      <c r="B149" s="15" t="s">
        <v>1363</v>
      </c>
      <c r="C149" s="20" t="s">
        <v>1364</v>
      </c>
      <c r="D149" s="15" t="s">
        <v>368</v>
      </c>
      <c r="E149" s="15" t="s">
        <v>1341</v>
      </c>
      <c r="F149" s="15">
        <v>65</v>
      </c>
      <c r="G149" s="15">
        <v>2</v>
      </c>
      <c r="H149" s="15" t="s">
        <v>157</v>
      </c>
      <c r="I149" s="15" t="s">
        <v>210</v>
      </c>
      <c r="J149" s="132">
        <v>3500000</v>
      </c>
      <c r="K149" s="42">
        <v>2500000</v>
      </c>
      <c r="L149" s="15" t="s">
        <v>318</v>
      </c>
      <c r="M149" s="15" t="s">
        <v>147</v>
      </c>
      <c r="N149" s="15">
        <v>135</v>
      </c>
      <c r="O149" s="15" t="s">
        <v>519</v>
      </c>
      <c r="P149" s="15">
        <v>15</v>
      </c>
      <c r="Q149" s="15" t="s">
        <v>827</v>
      </c>
      <c r="R149" s="15">
        <v>3</v>
      </c>
      <c r="S149" s="15">
        <v>3</v>
      </c>
      <c r="T149" s="15">
        <v>3</v>
      </c>
      <c r="U149" s="15">
        <v>3</v>
      </c>
      <c r="V149" s="15">
        <v>3</v>
      </c>
      <c r="W149" s="15">
        <v>3</v>
      </c>
      <c r="X149" s="15">
        <v>3</v>
      </c>
      <c r="Y149" s="15">
        <v>3</v>
      </c>
      <c r="Z149" s="15">
        <v>3</v>
      </c>
      <c r="AA149" s="15">
        <v>3</v>
      </c>
      <c r="AB149" s="17">
        <f t="shared" si="92"/>
        <v>30</v>
      </c>
      <c r="AC149" s="154">
        <f t="shared" si="53"/>
        <v>3</v>
      </c>
      <c r="AD149" s="15">
        <v>3</v>
      </c>
      <c r="AE149" s="15">
        <v>3</v>
      </c>
      <c r="AF149" s="15">
        <v>3</v>
      </c>
      <c r="AG149" s="15">
        <v>3</v>
      </c>
      <c r="AH149" s="15">
        <v>3</v>
      </c>
      <c r="AI149" s="15">
        <v>3</v>
      </c>
      <c r="AJ149" s="15">
        <v>3</v>
      </c>
      <c r="AK149" s="15">
        <v>3</v>
      </c>
      <c r="AL149" s="15">
        <v>3</v>
      </c>
      <c r="AM149" s="15">
        <f t="shared" si="54"/>
        <v>27</v>
      </c>
      <c r="AN149" s="170">
        <f t="shared" si="55"/>
        <v>3</v>
      </c>
      <c r="AO149" s="15">
        <v>3</v>
      </c>
      <c r="AP149" s="15">
        <v>3</v>
      </c>
      <c r="AQ149" s="15">
        <v>3</v>
      </c>
      <c r="AR149" s="15">
        <v>3</v>
      </c>
      <c r="AS149" s="15">
        <v>3</v>
      </c>
      <c r="AT149" s="15">
        <v>3</v>
      </c>
      <c r="AU149" s="15">
        <v>3</v>
      </c>
      <c r="AV149" s="15">
        <v>3</v>
      </c>
      <c r="AW149" s="15">
        <v>3</v>
      </c>
      <c r="AX149" s="15">
        <v>3</v>
      </c>
      <c r="AY149" s="17">
        <f t="shared" si="144"/>
        <v>30</v>
      </c>
      <c r="AZ149" s="144">
        <f t="shared" si="56"/>
        <v>3</v>
      </c>
      <c r="BA149" s="15">
        <v>3</v>
      </c>
      <c r="BB149" s="15">
        <v>3</v>
      </c>
      <c r="BC149" s="15">
        <v>3</v>
      </c>
      <c r="BD149" s="15">
        <v>3</v>
      </c>
      <c r="BE149" s="15">
        <v>3</v>
      </c>
      <c r="BF149" s="15">
        <v>3</v>
      </c>
      <c r="BG149" s="15">
        <v>3</v>
      </c>
      <c r="BH149" s="15">
        <v>3</v>
      </c>
      <c r="BI149" s="15">
        <v>4</v>
      </c>
      <c r="BJ149" s="17">
        <f t="shared" si="57"/>
        <v>28</v>
      </c>
      <c r="BK149" s="144">
        <f t="shared" si="58"/>
        <v>3.1111111111111112</v>
      </c>
      <c r="BL149" s="15">
        <v>3</v>
      </c>
      <c r="BM149" s="15">
        <v>3</v>
      </c>
      <c r="BN149" s="15">
        <v>3</v>
      </c>
      <c r="BO149" s="17">
        <f t="shared" si="59"/>
        <v>9</v>
      </c>
      <c r="BP149" s="153">
        <f t="shared" si="139"/>
        <v>3</v>
      </c>
      <c r="BQ149" s="15">
        <v>3</v>
      </c>
      <c r="BR149" s="15">
        <v>3</v>
      </c>
      <c r="BS149" s="15">
        <v>3</v>
      </c>
      <c r="BT149" s="116">
        <f t="shared" si="49"/>
        <v>9</v>
      </c>
      <c r="BU149" s="144">
        <f t="shared" si="61"/>
        <v>3</v>
      </c>
      <c r="BV149" s="15">
        <v>3</v>
      </c>
      <c r="BW149" s="15">
        <v>3</v>
      </c>
      <c r="BX149" s="17">
        <f t="shared" si="50"/>
        <v>6</v>
      </c>
      <c r="BY149" s="169">
        <f t="shared" si="140"/>
        <v>3</v>
      </c>
      <c r="BZ149" s="15">
        <v>4</v>
      </c>
      <c r="CA149" s="15">
        <v>4</v>
      </c>
      <c r="CB149" s="17">
        <f t="shared" si="62"/>
        <v>8</v>
      </c>
      <c r="CC149" s="144">
        <f t="shared" si="145"/>
        <v>4</v>
      </c>
      <c r="CD149" s="15">
        <v>2</v>
      </c>
      <c r="CE149" s="15">
        <v>1</v>
      </c>
      <c r="CF149" s="17">
        <f t="shared" ref="CF149:CF168" si="152">SUM(CD149:CE149)</f>
        <v>3</v>
      </c>
      <c r="CG149" s="144">
        <f t="shared" si="118"/>
        <v>1.5</v>
      </c>
      <c r="CH149" s="15">
        <v>2</v>
      </c>
      <c r="CI149" s="15">
        <v>2</v>
      </c>
      <c r="CJ149" s="17">
        <f t="shared" si="65"/>
        <v>4</v>
      </c>
      <c r="CK149" s="144">
        <f t="shared" si="149"/>
        <v>2</v>
      </c>
      <c r="CL149" s="15">
        <v>2</v>
      </c>
      <c r="CM149" s="15">
        <v>2</v>
      </c>
      <c r="CN149" s="17">
        <f t="shared" si="67"/>
        <v>4</v>
      </c>
      <c r="CO149" s="153">
        <f t="shared" si="88"/>
        <v>2</v>
      </c>
      <c r="CP149" s="15">
        <v>3</v>
      </c>
      <c r="CQ149" s="15">
        <v>3</v>
      </c>
      <c r="CR149" s="15">
        <v>3</v>
      </c>
      <c r="CS149" s="17">
        <f t="shared" si="68"/>
        <v>9</v>
      </c>
      <c r="CT149" s="144">
        <f t="shared" ref="CT149:CT170" si="153">CS149/3</f>
        <v>3</v>
      </c>
      <c r="CU149" s="15">
        <v>3</v>
      </c>
      <c r="CV149" s="15">
        <v>3</v>
      </c>
      <c r="CW149" s="15">
        <v>3</v>
      </c>
      <c r="CX149" s="15">
        <v>3</v>
      </c>
      <c r="CY149" s="15">
        <v>3</v>
      </c>
      <c r="CZ149" s="15">
        <v>3</v>
      </c>
      <c r="DA149" s="15">
        <v>3</v>
      </c>
      <c r="DB149" s="15">
        <v>3</v>
      </c>
      <c r="DC149" s="17">
        <f t="shared" si="96"/>
        <v>24</v>
      </c>
      <c r="DD149" s="144">
        <f t="shared" si="142"/>
        <v>3</v>
      </c>
      <c r="DE149" s="15">
        <v>3</v>
      </c>
      <c r="DF149" s="15">
        <v>3</v>
      </c>
      <c r="DG149" s="15">
        <v>3</v>
      </c>
      <c r="DH149" s="15">
        <v>3</v>
      </c>
      <c r="DI149" s="15">
        <v>3</v>
      </c>
      <c r="DJ149" s="15">
        <v>3</v>
      </c>
      <c r="DK149" s="15">
        <v>3</v>
      </c>
      <c r="DL149" s="15">
        <v>3</v>
      </c>
      <c r="DM149" s="17">
        <f t="shared" si="71"/>
        <v>24</v>
      </c>
      <c r="DN149" s="144">
        <f t="shared" si="113"/>
        <v>3</v>
      </c>
      <c r="DO149" s="15">
        <v>3</v>
      </c>
      <c r="DP149" s="15">
        <v>3</v>
      </c>
      <c r="DQ149" s="15">
        <v>3</v>
      </c>
      <c r="DR149" s="15">
        <v>3</v>
      </c>
      <c r="DS149" s="15">
        <v>3</v>
      </c>
      <c r="DT149" s="15">
        <v>3</v>
      </c>
      <c r="DU149" s="17">
        <f t="shared" si="147"/>
        <v>18</v>
      </c>
      <c r="DV149" s="144">
        <f t="shared" si="74"/>
        <v>3</v>
      </c>
      <c r="DW149" s="15">
        <v>3</v>
      </c>
      <c r="DX149" s="15">
        <v>3</v>
      </c>
      <c r="DY149" s="15">
        <v>3</v>
      </c>
      <c r="DZ149" s="15">
        <v>3</v>
      </c>
      <c r="EA149" s="15">
        <v>3</v>
      </c>
      <c r="EB149" s="15">
        <v>3</v>
      </c>
      <c r="EC149" s="17">
        <f t="shared" si="146"/>
        <v>18</v>
      </c>
      <c r="ED149" s="144">
        <f t="shared" si="89"/>
        <v>3</v>
      </c>
      <c r="EE149" s="15">
        <v>3</v>
      </c>
      <c r="EF149" s="15">
        <v>3</v>
      </c>
      <c r="EG149" s="15">
        <v>3</v>
      </c>
      <c r="EH149" s="15">
        <v>3</v>
      </c>
      <c r="EI149" s="15">
        <v>3</v>
      </c>
      <c r="EJ149" s="15">
        <v>3</v>
      </c>
      <c r="EK149" s="15">
        <f t="shared" si="90"/>
        <v>18</v>
      </c>
      <c r="EL149" s="148">
        <f t="shared" si="141"/>
        <v>3</v>
      </c>
      <c r="EM149" s="15">
        <v>3</v>
      </c>
      <c r="EN149" s="15">
        <v>3</v>
      </c>
      <c r="EO149" s="15">
        <v>3</v>
      </c>
      <c r="EP149" s="15">
        <v>3</v>
      </c>
      <c r="EQ149" s="15">
        <v>3</v>
      </c>
      <c r="ER149" s="17">
        <f t="shared" si="77"/>
        <v>15</v>
      </c>
      <c r="ES149" s="144">
        <f t="shared" si="148"/>
        <v>3</v>
      </c>
      <c r="ET149" s="15">
        <v>3</v>
      </c>
      <c r="EU149" s="15">
        <v>3</v>
      </c>
      <c r="EV149" s="15">
        <v>3</v>
      </c>
      <c r="EW149" s="15">
        <v>3</v>
      </c>
      <c r="EX149" s="15">
        <v>3</v>
      </c>
      <c r="EY149" s="17">
        <f t="shared" si="79"/>
        <v>15</v>
      </c>
      <c r="EZ149" s="144">
        <f t="shared" si="138"/>
        <v>3</v>
      </c>
      <c r="FA149" s="15">
        <v>3</v>
      </c>
      <c r="FB149" s="15">
        <v>3</v>
      </c>
      <c r="FC149" s="15">
        <v>3</v>
      </c>
      <c r="FD149" s="15">
        <v>3</v>
      </c>
      <c r="FE149" s="15">
        <v>3</v>
      </c>
      <c r="FF149" s="15">
        <v>3</v>
      </c>
      <c r="FG149" s="17">
        <f t="shared" si="143"/>
        <v>18</v>
      </c>
      <c r="FH149" s="153">
        <f t="shared" si="151"/>
        <v>3</v>
      </c>
      <c r="FI149" s="15">
        <v>3</v>
      </c>
      <c r="FJ149" s="15">
        <v>3</v>
      </c>
      <c r="FK149" s="15">
        <v>3</v>
      </c>
      <c r="FL149" s="15">
        <v>3</v>
      </c>
      <c r="FM149" s="15">
        <v>3</v>
      </c>
      <c r="FN149" s="17">
        <f t="shared" si="83"/>
        <v>15</v>
      </c>
      <c r="FO149" s="144">
        <f t="shared" si="84"/>
        <v>3</v>
      </c>
      <c r="FP149" s="15">
        <v>3</v>
      </c>
      <c r="FQ149" s="15">
        <v>3</v>
      </c>
      <c r="FR149" s="15">
        <v>3</v>
      </c>
      <c r="FS149" s="15">
        <v>3</v>
      </c>
      <c r="FT149" s="15">
        <v>3</v>
      </c>
      <c r="FU149" s="15">
        <v>3</v>
      </c>
      <c r="FV149" s="17">
        <f t="shared" si="150"/>
        <v>18</v>
      </c>
      <c r="FW149" s="144">
        <f t="shared" si="91"/>
        <v>3</v>
      </c>
      <c r="FX149" s="15">
        <v>3</v>
      </c>
      <c r="FY149" s="15">
        <v>3</v>
      </c>
      <c r="FZ149" s="15">
        <v>3</v>
      </c>
      <c r="GA149" s="15">
        <v>3</v>
      </c>
      <c r="GB149" s="15">
        <v>3</v>
      </c>
      <c r="GC149" s="15">
        <v>3</v>
      </c>
      <c r="GD149" s="17">
        <f t="shared" si="137"/>
        <v>18</v>
      </c>
      <c r="GE149" s="144">
        <f t="shared" si="87"/>
        <v>3</v>
      </c>
      <c r="GF149" s="15" t="s">
        <v>1365</v>
      </c>
      <c r="GG149" s="15" t="s">
        <v>923</v>
      </c>
      <c r="GH149" s="15" t="s">
        <v>1366</v>
      </c>
      <c r="GI149" s="15" t="s">
        <v>1367</v>
      </c>
      <c r="GJ149" s="15" t="s">
        <v>1368</v>
      </c>
      <c r="GK149" s="15" t="s">
        <v>1369</v>
      </c>
      <c r="GL149" s="15" t="s">
        <v>1370</v>
      </c>
      <c r="GM149" s="15" t="s">
        <v>923</v>
      </c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  <c r="IV149" s="15"/>
      <c r="IW149" s="15"/>
      <c r="IX149" s="15"/>
      <c r="IY149" s="15"/>
      <c r="IZ149" s="15"/>
      <c r="JA149" s="15"/>
      <c r="JB149" s="15"/>
      <c r="JC149" s="15"/>
      <c r="JD149" s="15"/>
      <c r="JE149" s="15"/>
      <c r="JF149" s="15"/>
      <c r="JG149" s="15"/>
      <c r="JH149" s="15"/>
      <c r="JI149" s="15"/>
      <c r="JJ149" s="15"/>
      <c r="JK149" s="15"/>
      <c r="JL149" s="15"/>
      <c r="JM149" s="15"/>
      <c r="JN149" s="15"/>
      <c r="JO149" s="15"/>
      <c r="JP149" s="15"/>
      <c r="JQ149" s="15"/>
      <c r="JR149" s="15"/>
      <c r="JS149" s="15"/>
      <c r="JT149" s="15"/>
    </row>
    <row r="150" spans="1:280" s="25" customFormat="1" ht="22.5" customHeight="1" x14ac:dyDescent="0.35">
      <c r="A150" s="29">
        <v>148</v>
      </c>
      <c r="B150" s="15" t="s">
        <v>1371</v>
      </c>
      <c r="C150" s="20" t="s">
        <v>1318</v>
      </c>
      <c r="D150" s="15" t="s">
        <v>353</v>
      </c>
      <c r="E150" s="15"/>
      <c r="F150" s="15">
        <v>48</v>
      </c>
      <c r="G150" s="15">
        <v>5</v>
      </c>
      <c r="H150" s="15" t="s">
        <v>157</v>
      </c>
      <c r="I150" s="15" t="s">
        <v>172</v>
      </c>
      <c r="J150" s="132">
        <v>5000000</v>
      </c>
      <c r="K150" s="42">
        <v>3500000</v>
      </c>
      <c r="L150" s="15" t="s">
        <v>1095</v>
      </c>
      <c r="M150" s="15" t="s">
        <v>147</v>
      </c>
      <c r="N150" s="15">
        <v>400</v>
      </c>
      <c r="O150" s="15" t="s">
        <v>1353</v>
      </c>
      <c r="P150" s="15">
        <v>5</v>
      </c>
      <c r="Q150" s="15"/>
      <c r="R150" s="15">
        <v>3</v>
      </c>
      <c r="S150" s="15">
        <v>3</v>
      </c>
      <c r="T150" s="15">
        <v>3</v>
      </c>
      <c r="U150" s="15">
        <v>3</v>
      </c>
      <c r="V150" s="15">
        <v>3</v>
      </c>
      <c r="W150" s="15">
        <v>3</v>
      </c>
      <c r="X150" s="15">
        <v>3</v>
      </c>
      <c r="Y150" s="15">
        <v>3</v>
      </c>
      <c r="Z150" s="15">
        <v>3</v>
      </c>
      <c r="AA150" s="15">
        <v>3</v>
      </c>
      <c r="AB150" s="17">
        <f t="shared" si="92"/>
        <v>30</v>
      </c>
      <c r="AC150" s="154">
        <f t="shared" si="53"/>
        <v>3</v>
      </c>
      <c r="AD150" s="15">
        <v>3</v>
      </c>
      <c r="AE150" s="15">
        <v>3</v>
      </c>
      <c r="AF150" s="15">
        <v>3</v>
      </c>
      <c r="AG150" s="15">
        <v>3</v>
      </c>
      <c r="AH150" s="15">
        <v>3</v>
      </c>
      <c r="AI150" s="15">
        <v>3</v>
      </c>
      <c r="AJ150" s="15">
        <v>3</v>
      </c>
      <c r="AK150" s="15">
        <v>3</v>
      </c>
      <c r="AL150" s="15">
        <v>3</v>
      </c>
      <c r="AM150" s="15">
        <f t="shared" si="54"/>
        <v>27</v>
      </c>
      <c r="AN150" s="170">
        <f t="shared" si="55"/>
        <v>3</v>
      </c>
      <c r="AO150" s="15">
        <v>3</v>
      </c>
      <c r="AP150" s="15">
        <v>3</v>
      </c>
      <c r="AQ150" s="15">
        <v>3</v>
      </c>
      <c r="AR150" s="15">
        <v>3</v>
      </c>
      <c r="AS150" s="15">
        <v>3</v>
      </c>
      <c r="AT150" s="15">
        <v>3</v>
      </c>
      <c r="AU150" s="15">
        <v>3</v>
      </c>
      <c r="AV150" s="15">
        <v>3</v>
      </c>
      <c r="AW150" s="15">
        <v>3</v>
      </c>
      <c r="AX150" s="15">
        <v>3</v>
      </c>
      <c r="AY150" s="17">
        <f t="shared" si="144"/>
        <v>30</v>
      </c>
      <c r="AZ150" s="144">
        <f t="shared" si="56"/>
        <v>3</v>
      </c>
      <c r="BA150" s="15">
        <v>3</v>
      </c>
      <c r="BB150" s="15">
        <v>3</v>
      </c>
      <c r="BC150" s="15">
        <v>3</v>
      </c>
      <c r="BD150" s="15">
        <v>3</v>
      </c>
      <c r="BE150" s="15">
        <v>3</v>
      </c>
      <c r="BF150" s="15">
        <v>3</v>
      </c>
      <c r="BG150" s="15">
        <v>3</v>
      </c>
      <c r="BH150" s="15">
        <v>3</v>
      </c>
      <c r="BI150" s="15">
        <v>4</v>
      </c>
      <c r="BJ150" s="17">
        <f t="shared" si="57"/>
        <v>28</v>
      </c>
      <c r="BK150" s="144">
        <f t="shared" si="58"/>
        <v>3.1111111111111112</v>
      </c>
      <c r="BL150" s="15">
        <v>3</v>
      </c>
      <c r="BM150" s="15">
        <v>3</v>
      </c>
      <c r="BN150" s="15">
        <v>3</v>
      </c>
      <c r="BO150" s="17">
        <f t="shared" si="59"/>
        <v>9</v>
      </c>
      <c r="BP150" s="153">
        <f t="shared" si="139"/>
        <v>3</v>
      </c>
      <c r="BQ150" s="15">
        <v>3</v>
      </c>
      <c r="BR150" s="15">
        <v>3</v>
      </c>
      <c r="BS150" s="15">
        <v>3</v>
      </c>
      <c r="BT150" s="116">
        <f t="shared" si="49"/>
        <v>9</v>
      </c>
      <c r="BU150" s="144">
        <f t="shared" si="61"/>
        <v>3</v>
      </c>
      <c r="BV150" s="15">
        <v>3</v>
      </c>
      <c r="BW150" s="15">
        <v>3</v>
      </c>
      <c r="BX150" s="17">
        <f t="shared" si="50"/>
        <v>6</v>
      </c>
      <c r="BY150" s="169">
        <f t="shared" si="140"/>
        <v>3</v>
      </c>
      <c r="BZ150" s="15">
        <v>3</v>
      </c>
      <c r="CA150" s="15">
        <v>3</v>
      </c>
      <c r="CB150" s="17">
        <f t="shared" si="62"/>
        <v>6</v>
      </c>
      <c r="CC150" s="144">
        <f t="shared" si="145"/>
        <v>3</v>
      </c>
      <c r="CD150" s="15">
        <v>3</v>
      </c>
      <c r="CE150" s="15">
        <v>3</v>
      </c>
      <c r="CF150" s="17">
        <f t="shared" si="152"/>
        <v>6</v>
      </c>
      <c r="CG150" s="144">
        <f t="shared" ref="CG150:CG181" si="154">CF150/2</f>
        <v>3</v>
      </c>
      <c r="CH150" s="15">
        <v>3</v>
      </c>
      <c r="CI150" s="15">
        <v>3</v>
      </c>
      <c r="CJ150" s="17">
        <f t="shared" si="65"/>
        <v>6</v>
      </c>
      <c r="CK150" s="144">
        <f t="shared" si="149"/>
        <v>3</v>
      </c>
      <c r="CL150" s="15">
        <v>3</v>
      </c>
      <c r="CM150" s="15">
        <v>3</v>
      </c>
      <c r="CN150" s="17">
        <f t="shared" si="67"/>
        <v>6</v>
      </c>
      <c r="CO150" s="153">
        <f t="shared" si="88"/>
        <v>3</v>
      </c>
      <c r="CP150" s="15">
        <v>3</v>
      </c>
      <c r="CQ150" s="15">
        <v>3</v>
      </c>
      <c r="CR150" s="15">
        <v>3</v>
      </c>
      <c r="CS150" s="17">
        <f t="shared" si="68"/>
        <v>9</v>
      </c>
      <c r="CT150" s="144">
        <f t="shared" si="153"/>
        <v>3</v>
      </c>
      <c r="CU150" s="15">
        <v>3</v>
      </c>
      <c r="CV150" s="15">
        <v>3</v>
      </c>
      <c r="CW150" s="15">
        <v>3</v>
      </c>
      <c r="CX150" s="15">
        <v>3</v>
      </c>
      <c r="CY150" s="15">
        <v>3</v>
      </c>
      <c r="CZ150" s="15">
        <v>3</v>
      </c>
      <c r="DA150" s="15">
        <v>3</v>
      </c>
      <c r="DB150" s="15">
        <v>3</v>
      </c>
      <c r="DC150" s="17">
        <f t="shared" si="96"/>
        <v>24</v>
      </c>
      <c r="DD150" s="144">
        <f t="shared" si="142"/>
        <v>3</v>
      </c>
      <c r="DE150" s="15">
        <v>3</v>
      </c>
      <c r="DF150" s="15">
        <v>3</v>
      </c>
      <c r="DG150" s="15">
        <v>3</v>
      </c>
      <c r="DH150" s="15">
        <v>3</v>
      </c>
      <c r="DI150" s="15">
        <v>3</v>
      </c>
      <c r="DJ150" s="15">
        <v>3</v>
      </c>
      <c r="DK150" s="15">
        <v>3</v>
      </c>
      <c r="DL150" s="15">
        <v>3</v>
      </c>
      <c r="DM150" s="17">
        <f t="shared" si="71"/>
        <v>24</v>
      </c>
      <c r="DN150" s="144">
        <f t="shared" si="113"/>
        <v>3</v>
      </c>
      <c r="DO150" s="15">
        <v>3</v>
      </c>
      <c r="DP150" s="15">
        <v>3</v>
      </c>
      <c r="DQ150" s="15">
        <v>3</v>
      </c>
      <c r="DR150" s="15">
        <v>3</v>
      </c>
      <c r="DS150" s="15">
        <v>3</v>
      </c>
      <c r="DT150" s="15">
        <v>3</v>
      </c>
      <c r="DU150" s="17">
        <f t="shared" si="147"/>
        <v>18</v>
      </c>
      <c r="DV150" s="144">
        <f t="shared" si="74"/>
        <v>3</v>
      </c>
      <c r="DW150" s="15">
        <v>3</v>
      </c>
      <c r="DX150" s="15">
        <v>3</v>
      </c>
      <c r="DY150" s="15">
        <v>3</v>
      </c>
      <c r="DZ150" s="15">
        <v>3</v>
      </c>
      <c r="EA150" s="15">
        <v>3</v>
      </c>
      <c r="EB150" s="15">
        <v>3</v>
      </c>
      <c r="EC150" s="17">
        <f t="shared" si="146"/>
        <v>18</v>
      </c>
      <c r="ED150" s="144">
        <f t="shared" si="89"/>
        <v>3</v>
      </c>
      <c r="EE150" s="15">
        <v>3</v>
      </c>
      <c r="EF150" s="15">
        <v>3</v>
      </c>
      <c r="EG150" s="15">
        <v>3</v>
      </c>
      <c r="EH150" s="15">
        <v>3</v>
      </c>
      <c r="EI150" s="15">
        <v>3</v>
      </c>
      <c r="EJ150" s="15">
        <v>3</v>
      </c>
      <c r="EK150" s="15">
        <f t="shared" si="90"/>
        <v>18</v>
      </c>
      <c r="EL150" s="148">
        <f>EK150/6</f>
        <v>3</v>
      </c>
      <c r="EM150" s="15">
        <v>3</v>
      </c>
      <c r="EN150" s="15">
        <v>3</v>
      </c>
      <c r="EO150" s="15">
        <v>3</v>
      </c>
      <c r="EP150" s="15">
        <v>3</v>
      </c>
      <c r="EQ150" s="15">
        <v>3</v>
      </c>
      <c r="ER150" s="17">
        <f t="shared" si="77"/>
        <v>15</v>
      </c>
      <c r="ES150" s="144">
        <f t="shared" si="148"/>
        <v>3</v>
      </c>
      <c r="ET150" s="15">
        <v>3</v>
      </c>
      <c r="EU150" s="15">
        <v>3</v>
      </c>
      <c r="EV150" s="15">
        <v>3</v>
      </c>
      <c r="EW150" s="15">
        <v>3</v>
      </c>
      <c r="EX150" s="15">
        <v>3</v>
      </c>
      <c r="EY150" s="17">
        <f t="shared" si="79"/>
        <v>15</v>
      </c>
      <c r="EZ150" s="144">
        <f t="shared" si="138"/>
        <v>3</v>
      </c>
      <c r="FA150" s="15">
        <v>3</v>
      </c>
      <c r="FB150" s="15">
        <v>3</v>
      </c>
      <c r="FC150" s="15">
        <v>3</v>
      </c>
      <c r="FD150" s="15">
        <v>3</v>
      </c>
      <c r="FE150" s="15">
        <v>3</v>
      </c>
      <c r="FF150" s="15">
        <v>3</v>
      </c>
      <c r="FG150" s="17">
        <f t="shared" si="143"/>
        <v>18</v>
      </c>
      <c r="FH150" s="153">
        <f t="shared" si="151"/>
        <v>3</v>
      </c>
      <c r="FI150" s="15">
        <v>3</v>
      </c>
      <c r="FJ150" s="15">
        <v>3</v>
      </c>
      <c r="FK150" s="15">
        <v>3</v>
      </c>
      <c r="FL150" s="15">
        <v>3</v>
      </c>
      <c r="FM150" s="15">
        <v>3</v>
      </c>
      <c r="FN150" s="17">
        <f t="shared" si="83"/>
        <v>15</v>
      </c>
      <c r="FO150" s="144">
        <f t="shared" si="84"/>
        <v>3</v>
      </c>
      <c r="FP150" s="15">
        <v>3</v>
      </c>
      <c r="FQ150" s="15">
        <v>3</v>
      </c>
      <c r="FR150" s="15">
        <v>3</v>
      </c>
      <c r="FS150" s="15">
        <v>3</v>
      </c>
      <c r="FT150" s="15">
        <v>3</v>
      </c>
      <c r="FU150" s="15">
        <v>3</v>
      </c>
      <c r="FV150" s="17">
        <f t="shared" si="150"/>
        <v>18</v>
      </c>
      <c r="FW150" s="144">
        <f t="shared" si="91"/>
        <v>3</v>
      </c>
      <c r="FX150" s="15">
        <v>3</v>
      </c>
      <c r="FY150" s="15">
        <v>3</v>
      </c>
      <c r="FZ150" s="15">
        <v>3</v>
      </c>
      <c r="GA150" s="15">
        <v>3</v>
      </c>
      <c r="GB150" s="15">
        <v>3</v>
      </c>
      <c r="GC150" s="15">
        <v>3</v>
      </c>
      <c r="GD150" s="17">
        <f>SUM(FX150:GC150)</f>
        <v>18</v>
      </c>
      <c r="GE150" s="144">
        <f t="shared" si="87"/>
        <v>3</v>
      </c>
      <c r="GF150" s="15" t="s">
        <v>1372</v>
      </c>
      <c r="GG150" s="15" t="s">
        <v>751</v>
      </c>
      <c r="GH150" s="15" t="s">
        <v>1373</v>
      </c>
      <c r="GI150" s="15" t="s">
        <v>1374</v>
      </c>
      <c r="GJ150" s="15" t="s">
        <v>1375</v>
      </c>
      <c r="GK150" s="15" t="s">
        <v>1376</v>
      </c>
      <c r="GL150" s="15" t="s">
        <v>1377</v>
      </c>
      <c r="GM150" s="15" t="s">
        <v>923</v>
      </c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  <c r="IV150" s="15"/>
      <c r="IW150" s="15"/>
      <c r="IX150" s="15"/>
      <c r="IY150" s="15"/>
      <c r="IZ150" s="15"/>
      <c r="JA150" s="15"/>
      <c r="JB150" s="15"/>
      <c r="JC150" s="15"/>
      <c r="JD150" s="15"/>
      <c r="JE150" s="15"/>
      <c r="JF150" s="15"/>
      <c r="JG150" s="15"/>
      <c r="JH150" s="15"/>
      <c r="JI150" s="15"/>
      <c r="JJ150" s="15"/>
      <c r="JK150" s="15"/>
      <c r="JL150" s="15"/>
      <c r="JM150" s="15"/>
      <c r="JN150" s="15"/>
      <c r="JO150" s="15"/>
      <c r="JP150" s="15"/>
      <c r="JQ150" s="15"/>
      <c r="JR150" s="15"/>
      <c r="JS150" s="15"/>
      <c r="JT150" s="15"/>
    </row>
    <row r="151" spans="1:280" s="25" customFormat="1" ht="22.5" customHeight="1" x14ac:dyDescent="0.35">
      <c r="A151" s="29">
        <v>149</v>
      </c>
      <c r="B151" s="15" t="s">
        <v>1378</v>
      </c>
      <c r="C151" s="20" t="s">
        <v>959</v>
      </c>
      <c r="D151" s="15" t="s">
        <v>353</v>
      </c>
      <c r="E151" s="15" t="s">
        <v>1341</v>
      </c>
      <c r="F151" s="15">
        <v>55</v>
      </c>
      <c r="G151" s="15">
        <v>1</v>
      </c>
      <c r="H151" s="15" t="s">
        <v>157</v>
      </c>
      <c r="I151" s="15" t="s">
        <v>210</v>
      </c>
      <c r="J151" s="132">
        <v>3000000</v>
      </c>
      <c r="K151" s="42">
        <v>2000000</v>
      </c>
      <c r="L151" s="15" t="s">
        <v>1379</v>
      </c>
      <c r="M151" s="15" t="s">
        <v>147</v>
      </c>
      <c r="N151" s="15">
        <v>135</v>
      </c>
      <c r="O151" s="15" t="s">
        <v>519</v>
      </c>
      <c r="P151" s="15">
        <v>15</v>
      </c>
      <c r="Q151" s="15" t="s">
        <v>827</v>
      </c>
      <c r="R151" s="15">
        <v>3</v>
      </c>
      <c r="S151" s="15">
        <v>3</v>
      </c>
      <c r="T151" s="15">
        <v>3</v>
      </c>
      <c r="U151" s="15">
        <v>3</v>
      </c>
      <c r="V151" s="15">
        <v>3</v>
      </c>
      <c r="W151" s="15">
        <v>3</v>
      </c>
      <c r="X151" s="15">
        <v>3</v>
      </c>
      <c r="Y151" s="15">
        <v>3</v>
      </c>
      <c r="Z151" s="15">
        <v>3</v>
      </c>
      <c r="AA151" s="15">
        <v>3</v>
      </c>
      <c r="AB151" s="17">
        <f t="shared" si="92"/>
        <v>30</v>
      </c>
      <c r="AC151" s="154">
        <f t="shared" si="53"/>
        <v>3</v>
      </c>
      <c r="AD151" s="15">
        <v>3</v>
      </c>
      <c r="AE151" s="15">
        <v>3</v>
      </c>
      <c r="AF151" s="15">
        <v>3</v>
      </c>
      <c r="AG151" s="15">
        <v>3</v>
      </c>
      <c r="AH151" s="15">
        <v>3</v>
      </c>
      <c r="AI151" s="15">
        <v>3</v>
      </c>
      <c r="AJ151" s="15">
        <v>3</v>
      </c>
      <c r="AK151" s="15">
        <v>3</v>
      </c>
      <c r="AL151" s="15">
        <v>3</v>
      </c>
      <c r="AM151" s="15">
        <f t="shared" si="54"/>
        <v>27</v>
      </c>
      <c r="AN151" s="170">
        <f t="shared" si="55"/>
        <v>3</v>
      </c>
      <c r="AO151" s="15">
        <v>3</v>
      </c>
      <c r="AP151" s="15">
        <v>3</v>
      </c>
      <c r="AQ151" s="15">
        <v>3</v>
      </c>
      <c r="AR151" s="15">
        <v>3</v>
      </c>
      <c r="AS151" s="15">
        <v>3</v>
      </c>
      <c r="AT151" s="15">
        <v>3</v>
      </c>
      <c r="AU151" s="15">
        <v>3</v>
      </c>
      <c r="AV151" s="15">
        <v>3</v>
      </c>
      <c r="AW151" s="15">
        <v>3</v>
      </c>
      <c r="AX151" s="15">
        <v>3</v>
      </c>
      <c r="AY151" s="17">
        <f t="shared" si="144"/>
        <v>30</v>
      </c>
      <c r="AZ151" s="144">
        <f t="shared" si="56"/>
        <v>3</v>
      </c>
      <c r="BA151" s="15">
        <v>3</v>
      </c>
      <c r="BB151" s="15">
        <v>3</v>
      </c>
      <c r="BC151" s="15">
        <v>3</v>
      </c>
      <c r="BD151" s="15">
        <v>3</v>
      </c>
      <c r="BE151" s="15">
        <v>3</v>
      </c>
      <c r="BF151" s="15">
        <v>3</v>
      </c>
      <c r="BG151" s="15">
        <v>3</v>
      </c>
      <c r="BH151" s="15">
        <v>3</v>
      </c>
      <c r="BI151" s="15">
        <v>4</v>
      </c>
      <c r="BJ151" s="17">
        <f t="shared" si="57"/>
        <v>28</v>
      </c>
      <c r="BK151" s="144">
        <f t="shared" si="58"/>
        <v>3.1111111111111112</v>
      </c>
      <c r="BL151" s="15">
        <v>3</v>
      </c>
      <c r="BM151" s="15">
        <v>3</v>
      </c>
      <c r="BN151" s="15">
        <v>3</v>
      </c>
      <c r="BO151" s="17">
        <f t="shared" si="59"/>
        <v>9</v>
      </c>
      <c r="BP151" s="153">
        <f t="shared" si="139"/>
        <v>3</v>
      </c>
      <c r="BQ151" s="15">
        <v>3</v>
      </c>
      <c r="BR151" s="15">
        <v>3</v>
      </c>
      <c r="BS151" s="15">
        <v>3</v>
      </c>
      <c r="BT151" s="116">
        <f t="shared" si="49"/>
        <v>9</v>
      </c>
      <c r="BU151" s="144">
        <f t="shared" si="61"/>
        <v>3</v>
      </c>
      <c r="BV151" s="15">
        <v>3</v>
      </c>
      <c r="BW151" s="15">
        <v>3</v>
      </c>
      <c r="BX151" s="17">
        <f t="shared" si="50"/>
        <v>6</v>
      </c>
      <c r="BY151" s="169">
        <f t="shared" si="140"/>
        <v>3</v>
      </c>
      <c r="BZ151" s="15">
        <v>3</v>
      </c>
      <c r="CA151" s="15">
        <v>3</v>
      </c>
      <c r="CB151" s="17">
        <f t="shared" si="62"/>
        <v>6</v>
      </c>
      <c r="CC151" s="144">
        <f t="shared" si="145"/>
        <v>3</v>
      </c>
      <c r="CD151" s="15">
        <v>3</v>
      </c>
      <c r="CE151" s="15">
        <v>3</v>
      </c>
      <c r="CF151" s="17">
        <f t="shared" si="152"/>
        <v>6</v>
      </c>
      <c r="CG151" s="144">
        <f t="shared" si="154"/>
        <v>3</v>
      </c>
      <c r="CH151" s="15">
        <v>3</v>
      </c>
      <c r="CI151" s="15">
        <v>3</v>
      </c>
      <c r="CJ151" s="17">
        <f t="shared" si="65"/>
        <v>6</v>
      </c>
      <c r="CK151" s="144">
        <f t="shared" si="149"/>
        <v>3</v>
      </c>
      <c r="CL151" s="15">
        <v>3</v>
      </c>
      <c r="CM151" s="15">
        <v>3</v>
      </c>
      <c r="CN151" s="17">
        <f t="shared" si="67"/>
        <v>6</v>
      </c>
      <c r="CO151" s="153">
        <f t="shared" si="88"/>
        <v>3</v>
      </c>
      <c r="CP151" s="15">
        <v>3</v>
      </c>
      <c r="CQ151" s="15">
        <v>3</v>
      </c>
      <c r="CR151" s="15">
        <v>3</v>
      </c>
      <c r="CS151" s="17">
        <f t="shared" si="68"/>
        <v>9</v>
      </c>
      <c r="CT151" s="144">
        <f t="shared" si="153"/>
        <v>3</v>
      </c>
      <c r="CU151" s="15">
        <v>3</v>
      </c>
      <c r="CV151" s="15">
        <v>3</v>
      </c>
      <c r="CW151" s="15">
        <v>3</v>
      </c>
      <c r="CX151" s="15">
        <v>3</v>
      </c>
      <c r="CY151" s="15">
        <v>3</v>
      </c>
      <c r="CZ151" s="15">
        <v>3</v>
      </c>
      <c r="DA151" s="15">
        <v>3</v>
      </c>
      <c r="DB151" s="15">
        <v>3</v>
      </c>
      <c r="DC151" s="17">
        <f t="shared" si="96"/>
        <v>24</v>
      </c>
      <c r="DD151" s="144">
        <f t="shared" si="142"/>
        <v>3</v>
      </c>
      <c r="DE151" s="15">
        <v>3</v>
      </c>
      <c r="DF151" s="15">
        <v>3</v>
      </c>
      <c r="DG151" s="15">
        <v>3</v>
      </c>
      <c r="DH151" s="15">
        <v>3</v>
      </c>
      <c r="DI151" s="15">
        <v>3</v>
      </c>
      <c r="DJ151" s="15">
        <v>3</v>
      </c>
      <c r="DK151" s="15">
        <v>3</v>
      </c>
      <c r="DL151" s="15">
        <v>3</v>
      </c>
      <c r="DM151" s="17">
        <f t="shared" si="71"/>
        <v>24</v>
      </c>
      <c r="DN151" s="144">
        <f t="shared" si="113"/>
        <v>3</v>
      </c>
      <c r="DO151" s="15">
        <v>3</v>
      </c>
      <c r="DP151" s="15">
        <v>3</v>
      </c>
      <c r="DQ151" s="15">
        <v>3</v>
      </c>
      <c r="DR151" s="15">
        <v>3</v>
      </c>
      <c r="DS151" s="15">
        <v>3</v>
      </c>
      <c r="DT151" s="15">
        <v>3</v>
      </c>
      <c r="DU151" s="17">
        <f t="shared" si="147"/>
        <v>18</v>
      </c>
      <c r="DV151" s="144">
        <f t="shared" si="74"/>
        <v>3</v>
      </c>
      <c r="DW151" s="15">
        <v>3</v>
      </c>
      <c r="DX151" s="15">
        <v>3</v>
      </c>
      <c r="DY151" s="15">
        <v>3</v>
      </c>
      <c r="DZ151" s="15">
        <v>3</v>
      </c>
      <c r="EA151" s="15">
        <v>3</v>
      </c>
      <c r="EB151" s="15">
        <v>3</v>
      </c>
      <c r="EC151" s="17">
        <f t="shared" si="146"/>
        <v>18</v>
      </c>
      <c r="ED151" s="144">
        <f t="shared" si="89"/>
        <v>3</v>
      </c>
      <c r="EE151" s="15">
        <v>3</v>
      </c>
      <c r="EF151" s="15">
        <v>3</v>
      </c>
      <c r="EG151" s="15">
        <v>3</v>
      </c>
      <c r="EH151" s="15">
        <v>3</v>
      </c>
      <c r="EI151" s="15">
        <v>3</v>
      </c>
      <c r="EJ151" s="15">
        <v>3</v>
      </c>
      <c r="EK151" s="15">
        <f t="shared" si="90"/>
        <v>18</v>
      </c>
      <c r="EL151" s="148">
        <f t="shared" ref="EL151:EL166" si="155">EK151/6</f>
        <v>3</v>
      </c>
      <c r="EM151" s="15">
        <v>3</v>
      </c>
      <c r="EN151" s="15">
        <v>3</v>
      </c>
      <c r="EO151" s="15">
        <v>3</v>
      </c>
      <c r="EP151" s="15">
        <v>3</v>
      </c>
      <c r="EQ151" s="15">
        <v>3</v>
      </c>
      <c r="ER151" s="17">
        <f t="shared" si="77"/>
        <v>15</v>
      </c>
      <c r="ES151" s="144">
        <f t="shared" si="148"/>
        <v>3</v>
      </c>
      <c r="ET151" s="15">
        <v>3</v>
      </c>
      <c r="EU151" s="15">
        <v>3</v>
      </c>
      <c r="EV151" s="15">
        <v>3</v>
      </c>
      <c r="EW151" s="15">
        <v>3</v>
      </c>
      <c r="EX151" s="15">
        <v>3</v>
      </c>
      <c r="EY151" s="17">
        <f t="shared" si="79"/>
        <v>15</v>
      </c>
      <c r="EZ151" s="144">
        <f t="shared" si="138"/>
        <v>3</v>
      </c>
      <c r="FA151" s="15">
        <v>3</v>
      </c>
      <c r="FB151" s="15">
        <v>3</v>
      </c>
      <c r="FC151" s="15">
        <v>3</v>
      </c>
      <c r="FD151" s="15">
        <v>3</v>
      </c>
      <c r="FE151" s="15">
        <v>3</v>
      </c>
      <c r="FF151" s="15">
        <v>3</v>
      </c>
      <c r="FG151" s="17">
        <f t="shared" si="143"/>
        <v>18</v>
      </c>
      <c r="FH151" s="153">
        <f t="shared" si="151"/>
        <v>3</v>
      </c>
      <c r="FI151" s="15">
        <v>3</v>
      </c>
      <c r="FJ151" s="15">
        <v>3</v>
      </c>
      <c r="FK151" s="15">
        <v>3</v>
      </c>
      <c r="FL151" s="15">
        <v>3</v>
      </c>
      <c r="FM151" s="15">
        <v>3</v>
      </c>
      <c r="FN151" s="17">
        <f t="shared" si="83"/>
        <v>15</v>
      </c>
      <c r="FO151" s="144">
        <f t="shared" si="84"/>
        <v>3</v>
      </c>
      <c r="FP151" s="15">
        <v>3</v>
      </c>
      <c r="FQ151" s="15">
        <v>3</v>
      </c>
      <c r="FR151" s="15">
        <v>3</v>
      </c>
      <c r="FS151" s="15">
        <v>3</v>
      </c>
      <c r="FT151" s="15">
        <v>3</v>
      </c>
      <c r="FU151" s="15">
        <v>3</v>
      </c>
      <c r="FV151" s="17">
        <f t="shared" si="150"/>
        <v>18</v>
      </c>
      <c r="FW151" s="144">
        <f t="shared" si="91"/>
        <v>3</v>
      </c>
      <c r="FX151" s="15">
        <v>3</v>
      </c>
      <c r="FY151" s="15">
        <v>3</v>
      </c>
      <c r="FZ151" s="15">
        <v>3</v>
      </c>
      <c r="GA151" s="15">
        <v>3</v>
      </c>
      <c r="GB151" s="15">
        <v>3</v>
      </c>
      <c r="GC151" s="15">
        <v>3</v>
      </c>
      <c r="GD151" s="17">
        <f t="shared" ref="GD151:GD170" si="156">SUM(FX151:GC151)</f>
        <v>18</v>
      </c>
      <c r="GE151" s="144">
        <f t="shared" si="87"/>
        <v>3</v>
      </c>
      <c r="GF151" s="15" t="s">
        <v>1380</v>
      </c>
      <c r="GG151" s="15" t="s">
        <v>1381</v>
      </c>
      <c r="GH151" s="15" t="s">
        <v>1382</v>
      </c>
      <c r="GI151" s="15" t="s">
        <v>1383</v>
      </c>
      <c r="GJ151" s="15" t="s">
        <v>1360</v>
      </c>
      <c r="GK151" s="15" t="s">
        <v>1384</v>
      </c>
      <c r="GL151" s="15" t="s">
        <v>1385</v>
      </c>
      <c r="GM151" s="15" t="s">
        <v>923</v>
      </c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  <c r="IT151" s="15"/>
      <c r="IU151" s="15"/>
      <c r="IV151" s="15"/>
      <c r="IW151" s="15"/>
      <c r="IX151" s="15"/>
      <c r="IY151" s="15"/>
      <c r="IZ151" s="15"/>
      <c r="JA151" s="15"/>
      <c r="JB151" s="15"/>
      <c r="JC151" s="15"/>
      <c r="JD151" s="15"/>
      <c r="JE151" s="15"/>
      <c r="JF151" s="15"/>
      <c r="JG151" s="15"/>
      <c r="JH151" s="15"/>
      <c r="JI151" s="15"/>
      <c r="JJ151" s="15"/>
      <c r="JK151" s="15"/>
      <c r="JL151" s="15"/>
      <c r="JM151" s="15"/>
      <c r="JN151" s="15"/>
      <c r="JO151" s="15"/>
      <c r="JP151" s="15"/>
      <c r="JQ151" s="15"/>
      <c r="JR151" s="15"/>
      <c r="JS151" s="15"/>
      <c r="JT151" s="15"/>
    </row>
    <row r="152" spans="1:280" s="25" customFormat="1" ht="22.5" customHeight="1" x14ac:dyDescent="0.35">
      <c r="A152" s="29">
        <v>150</v>
      </c>
      <c r="B152" s="15" t="s">
        <v>1386</v>
      </c>
      <c r="C152" s="20" t="s">
        <v>1336</v>
      </c>
      <c r="D152" s="15" t="s">
        <v>353</v>
      </c>
      <c r="E152" s="15" t="s">
        <v>1319</v>
      </c>
      <c r="F152" s="15">
        <v>54</v>
      </c>
      <c r="G152" s="15">
        <v>5</v>
      </c>
      <c r="H152" s="15" t="s">
        <v>157</v>
      </c>
      <c r="I152" s="15" t="s">
        <v>1387</v>
      </c>
      <c r="J152" s="132">
        <v>4000000</v>
      </c>
      <c r="K152" s="42">
        <v>3000000</v>
      </c>
      <c r="L152" s="15" t="s">
        <v>1379</v>
      </c>
      <c r="M152" s="15" t="s">
        <v>147</v>
      </c>
      <c r="N152" s="15">
        <v>135</v>
      </c>
      <c r="O152" s="15" t="s">
        <v>519</v>
      </c>
      <c r="P152" s="15">
        <v>10</v>
      </c>
      <c r="Q152" s="15" t="s">
        <v>827</v>
      </c>
      <c r="R152" s="15">
        <v>4</v>
      </c>
      <c r="S152" s="15">
        <v>4</v>
      </c>
      <c r="T152" s="15">
        <v>4</v>
      </c>
      <c r="U152" s="15">
        <v>4</v>
      </c>
      <c r="V152" s="15">
        <v>4</v>
      </c>
      <c r="W152" s="15">
        <v>4</v>
      </c>
      <c r="X152" s="15">
        <v>4</v>
      </c>
      <c r="Y152" s="15">
        <v>4</v>
      </c>
      <c r="Z152" s="15">
        <v>4</v>
      </c>
      <c r="AA152" s="15">
        <v>4</v>
      </c>
      <c r="AB152" s="17">
        <f t="shared" si="92"/>
        <v>40</v>
      </c>
      <c r="AC152" s="154">
        <f t="shared" si="53"/>
        <v>4</v>
      </c>
      <c r="AD152" s="15">
        <v>4</v>
      </c>
      <c r="AE152" s="15">
        <v>4</v>
      </c>
      <c r="AF152" s="15">
        <v>4</v>
      </c>
      <c r="AG152" s="15">
        <v>4</v>
      </c>
      <c r="AH152" s="15">
        <v>4</v>
      </c>
      <c r="AI152" s="15">
        <v>4</v>
      </c>
      <c r="AJ152" s="15">
        <v>4</v>
      </c>
      <c r="AK152" s="15">
        <v>4</v>
      </c>
      <c r="AL152" s="15">
        <v>4</v>
      </c>
      <c r="AM152" s="15">
        <f t="shared" si="54"/>
        <v>36</v>
      </c>
      <c r="AN152" s="170">
        <f t="shared" si="55"/>
        <v>4</v>
      </c>
      <c r="AO152" s="15">
        <v>4</v>
      </c>
      <c r="AP152" s="15">
        <v>4</v>
      </c>
      <c r="AQ152" s="15">
        <v>4</v>
      </c>
      <c r="AR152" s="15">
        <v>4</v>
      </c>
      <c r="AS152" s="15">
        <v>4</v>
      </c>
      <c r="AT152" s="15">
        <v>4</v>
      </c>
      <c r="AU152" s="15">
        <v>4</v>
      </c>
      <c r="AV152" s="15">
        <v>4</v>
      </c>
      <c r="AW152" s="15">
        <v>4</v>
      </c>
      <c r="AX152" s="15">
        <v>4</v>
      </c>
      <c r="AY152" s="17">
        <f t="shared" si="144"/>
        <v>40</v>
      </c>
      <c r="AZ152" s="144">
        <f t="shared" si="56"/>
        <v>4</v>
      </c>
      <c r="BA152" s="15">
        <v>4</v>
      </c>
      <c r="BB152" s="15" t="s">
        <v>1388</v>
      </c>
      <c r="BC152" s="15">
        <v>4</v>
      </c>
      <c r="BD152" s="15" t="s">
        <v>1388</v>
      </c>
      <c r="BE152" s="15">
        <v>4</v>
      </c>
      <c r="BF152" s="15">
        <v>4</v>
      </c>
      <c r="BG152" s="15">
        <v>4</v>
      </c>
      <c r="BH152" s="15">
        <v>3</v>
      </c>
      <c r="BI152" s="15">
        <v>4</v>
      </c>
      <c r="BJ152" s="17">
        <f t="shared" si="57"/>
        <v>27</v>
      </c>
      <c r="BK152" s="144">
        <f t="shared" si="58"/>
        <v>3</v>
      </c>
      <c r="BL152" s="15">
        <v>3</v>
      </c>
      <c r="BM152" s="15">
        <v>3</v>
      </c>
      <c r="BN152" s="15">
        <v>3</v>
      </c>
      <c r="BO152" s="17">
        <f t="shared" si="59"/>
        <v>9</v>
      </c>
      <c r="BP152" s="153">
        <f>BO152/3</f>
        <v>3</v>
      </c>
      <c r="BQ152" s="15">
        <v>3</v>
      </c>
      <c r="BR152" s="15">
        <v>2</v>
      </c>
      <c r="BS152" s="15">
        <v>3</v>
      </c>
      <c r="BT152" s="116">
        <f t="shared" si="49"/>
        <v>8</v>
      </c>
      <c r="BU152" s="144">
        <f t="shared" si="61"/>
        <v>2.6666666666666665</v>
      </c>
      <c r="BV152" s="15">
        <v>2</v>
      </c>
      <c r="BW152" s="15">
        <v>3</v>
      </c>
      <c r="BX152" s="17">
        <f t="shared" si="50"/>
        <v>5</v>
      </c>
      <c r="BY152" s="169">
        <f t="shared" si="140"/>
        <v>2.5</v>
      </c>
      <c r="BZ152" s="15">
        <v>4</v>
      </c>
      <c r="CA152" s="15">
        <v>4</v>
      </c>
      <c r="CB152" s="17">
        <f t="shared" si="62"/>
        <v>8</v>
      </c>
      <c r="CC152" s="144">
        <f t="shared" si="145"/>
        <v>4</v>
      </c>
      <c r="CD152" s="15">
        <v>3</v>
      </c>
      <c r="CE152" s="15">
        <v>2</v>
      </c>
      <c r="CF152" s="17">
        <f t="shared" si="152"/>
        <v>5</v>
      </c>
      <c r="CG152" s="144">
        <f t="shared" si="154"/>
        <v>2.5</v>
      </c>
      <c r="CH152" s="15">
        <v>3</v>
      </c>
      <c r="CI152" s="15">
        <v>3</v>
      </c>
      <c r="CJ152" s="17">
        <f t="shared" si="65"/>
        <v>6</v>
      </c>
      <c r="CK152" s="144">
        <f t="shared" si="149"/>
        <v>3</v>
      </c>
      <c r="CL152" s="15">
        <v>3</v>
      </c>
      <c r="CM152" s="15">
        <v>2</v>
      </c>
      <c r="CN152" s="17">
        <f t="shared" si="67"/>
        <v>5</v>
      </c>
      <c r="CO152" s="153">
        <f t="shared" si="88"/>
        <v>2.5</v>
      </c>
      <c r="CP152" s="15">
        <v>3</v>
      </c>
      <c r="CQ152" s="15">
        <v>3</v>
      </c>
      <c r="CR152" s="15">
        <v>3</v>
      </c>
      <c r="CS152" s="17">
        <f t="shared" si="68"/>
        <v>9</v>
      </c>
      <c r="CT152" s="144">
        <f t="shared" si="153"/>
        <v>3</v>
      </c>
      <c r="CU152" s="15">
        <v>3</v>
      </c>
      <c r="CV152" s="15">
        <v>3</v>
      </c>
      <c r="CW152" s="15">
        <v>3</v>
      </c>
      <c r="CX152" s="15">
        <v>3</v>
      </c>
      <c r="CY152" s="15">
        <v>3</v>
      </c>
      <c r="CZ152" s="15">
        <v>3</v>
      </c>
      <c r="DA152" s="15">
        <v>3</v>
      </c>
      <c r="DB152" s="15">
        <v>3</v>
      </c>
      <c r="DC152" s="17">
        <f t="shared" si="96"/>
        <v>24</v>
      </c>
      <c r="DD152" s="144">
        <f t="shared" si="142"/>
        <v>3</v>
      </c>
      <c r="DE152" s="15">
        <v>3</v>
      </c>
      <c r="DF152" s="15">
        <v>3</v>
      </c>
      <c r="DG152" s="15">
        <v>3</v>
      </c>
      <c r="DH152" s="15">
        <v>3</v>
      </c>
      <c r="DI152" s="15">
        <v>3</v>
      </c>
      <c r="DJ152" s="15">
        <v>3</v>
      </c>
      <c r="DK152" s="15">
        <v>3</v>
      </c>
      <c r="DL152" s="15">
        <v>3</v>
      </c>
      <c r="DM152" s="17">
        <f t="shared" si="71"/>
        <v>24</v>
      </c>
      <c r="DN152" s="144">
        <f t="shared" si="113"/>
        <v>3</v>
      </c>
      <c r="DO152" s="15">
        <v>3</v>
      </c>
      <c r="DP152" s="15">
        <v>3</v>
      </c>
      <c r="DQ152" s="15">
        <v>3</v>
      </c>
      <c r="DR152" s="15">
        <v>3</v>
      </c>
      <c r="DS152" s="15">
        <v>3</v>
      </c>
      <c r="DT152" s="15">
        <v>3</v>
      </c>
      <c r="DU152" s="17">
        <f t="shared" si="147"/>
        <v>18</v>
      </c>
      <c r="DV152" s="144">
        <f t="shared" si="74"/>
        <v>3</v>
      </c>
      <c r="DW152" s="15">
        <v>3</v>
      </c>
      <c r="DX152" s="15">
        <v>3</v>
      </c>
      <c r="DY152" s="15">
        <v>3</v>
      </c>
      <c r="DZ152" s="15">
        <v>3</v>
      </c>
      <c r="EA152" s="15">
        <v>3</v>
      </c>
      <c r="EB152" s="15">
        <v>3</v>
      </c>
      <c r="EC152" s="17">
        <f t="shared" si="146"/>
        <v>18</v>
      </c>
      <c r="ED152" s="144">
        <f t="shared" si="89"/>
        <v>3</v>
      </c>
      <c r="EE152" s="15">
        <v>3</v>
      </c>
      <c r="EF152" s="15">
        <v>3</v>
      </c>
      <c r="EG152" s="15">
        <v>3</v>
      </c>
      <c r="EH152" s="15">
        <v>3</v>
      </c>
      <c r="EI152" s="15">
        <v>3</v>
      </c>
      <c r="EJ152" s="15">
        <v>3</v>
      </c>
      <c r="EK152" s="15">
        <f t="shared" si="90"/>
        <v>18</v>
      </c>
      <c r="EL152" s="148">
        <f t="shared" si="155"/>
        <v>3</v>
      </c>
      <c r="EM152" s="15">
        <v>3</v>
      </c>
      <c r="EN152" s="15">
        <v>3</v>
      </c>
      <c r="EO152" s="15">
        <v>3</v>
      </c>
      <c r="EP152" s="15">
        <v>3</v>
      </c>
      <c r="EQ152" s="15">
        <v>3</v>
      </c>
      <c r="ER152" s="17">
        <f t="shared" si="77"/>
        <v>15</v>
      </c>
      <c r="ES152" s="144">
        <f t="shared" si="148"/>
        <v>3</v>
      </c>
      <c r="ET152" s="15">
        <v>3</v>
      </c>
      <c r="EU152" s="15">
        <v>3</v>
      </c>
      <c r="EV152" s="15">
        <v>3</v>
      </c>
      <c r="EW152" s="15">
        <v>3</v>
      </c>
      <c r="EX152" s="15">
        <v>3</v>
      </c>
      <c r="EY152" s="17">
        <f t="shared" si="79"/>
        <v>15</v>
      </c>
      <c r="EZ152" s="144">
        <f t="shared" si="138"/>
        <v>3</v>
      </c>
      <c r="FA152" s="15">
        <v>3</v>
      </c>
      <c r="FB152" s="15">
        <v>3</v>
      </c>
      <c r="FC152" s="15">
        <v>3</v>
      </c>
      <c r="FD152" s="15">
        <v>3</v>
      </c>
      <c r="FE152" s="15">
        <v>3</v>
      </c>
      <c r="FF152" s="15">
        <v>3</v>
      </c>
      <c r="FG152" s="17">
        <f t="shared" si="143"/>
        <v>18</v>
      </c>
      <c r="FH152" s="153">
        <f t="shared" si="151"/>
        <v>3</v>
      </c>
      <c r="FI152" s="15">
        <v>3</v>
      </c>
      <c r="FJ152" s="15">
        <v>3</v>
      </c>
      <c r="FK152" s="15">
        <v>3</v>
      </c>
      <c r="FL152" s="15">
        <v>3</v>
      </c>
      <c r="FM152" s="15">
        <v>3</v>
      </c>
      <c r="FN152" s="17">
        <f t="shared" si="83"/>
        <v>15</v>
      </c>
      <c r="FO152" s="144">
        <f t="shared" si="84"/>
        <v>3</v>
      </c>
      <c r="FP152" s="15">
        <v>3</v>
      </c>
      <c r="FQ152" s="15">
        <v>3</v>
      </c>
      <c r="FR152" s="15">
        <v>3</v>
      </c>
      <c r="FS152" s="15">
        <v>3</v>
      </c>
      <c r="FT152" s="15">
        <v>3</v>
      </c>
      <c r="FU152" s="15">
        <v>3</v>
      </c>
      <c r="FV152" s="17">
        <f t="shared" si="150"/>
        <v>18</v>
      </c>
      <c r="FW152" s="144">
        <f t="shared" si="91"/>
        <v>3</v>
      </c>
      <c r="FX152" s="15">
        <v>3</v>
      </c>
      <c r="FY152" s="15">
        <v>3</v>
      </c>
      <c r="FZ152" s="15">
        <v>3</v>
      </c>
      <c r="GA152" s="15">
        <v>3</v>
      </c>
      <c r="GB152" s="15">
        <v>3</v>
      </c>
      <c r="GC152" s="15">
        <v>3</v>
      </c>
      <c r="GD152" s="17">
        <f t="shared" si="156"/>
        <v>18</v>
      </c>
      <c r="GE152" s="144">
        <f t="shared" si="87"/>
        <v>3</v>
      </c>
      <c r="GF152" s="15" t="s">
        <v>1390</v>
      </c>
      <c r="GG152" s="15" t="s">
        <v>1391</v>
      </c>
      <c r="GH152" s="15" t="s">
        <v>1392</v>
      </c>
      <c r="GI152" s="15" t="s">
        <v>1393</v>
      </c>
      <c r="GJ152" s="15" t="s">
        <v>1394</v>
      </c>
      <c r="GK152" s="15" t="s">
        <v>1395</v>
      </c>
      <c r="GL152" s="15" t="s">
        <v>1396</v>
      </c>
      <c r="GM152" s="15" t="s">
        <v>923</v>
      </c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  <c r="IT152" s="15"/>
      <c r="IU152" s="15"/>
      <c r="IV152" s="15"/>
      <c r="IW152" s="15"/>
      <c r="IX152" s="15"/>
      <c r="IY152" s="15"/>
      <c r="IZ152" s="15"/>
      <c r="JA152" s="15"/>
      <c r="JB152" s="15"/>
      <c r="JC152" s="15"/>
      <c r="JD152" s="15"/>
      <c r="JE152" s="15"/>
      <c r="JF152" s="15"/>
      <c r="JG152" s="15"/>
      <c r="JH152" s="15"/>
      <c r="JI152" s="15"/>
      <c r="JJ152" s="15"/>
      <c r="JK152" s="15"/>
      <c r="JL152" s="15"/>
      <c r="JM152" s="15"/>
      <c r="JN152" s="15"/>
      <c r="JO152" s="15"/>
      <c r="JP152" s="15"/>
      <c r="JQ152" s="15"/>
      <c r="JR152" s="15"/>
      <c r="JS152" s="15"/>
      <c r="JT152" s="15"/>
    </row>
    <row r="153" spans="1:280" ht="15.75" customHeight="1" x14ac:dyDescent="0.35">
      <c r="A153" s="34">
        <v>151</v>
      </c>
      <c r="B153" s="17" t="s">
        <v>777</v>
      </c>
      <c r="C153" s="36" t="s">
        <v>542</v>
      </c>
      <c r="D153" s="17" t="s">
        <v>146</v>
      </c>
      <c r="E153" s="17" t="s">
        <v>778</v>
      </c>
      <c r="F153" s="17">
        <v>50</v>
      </c>
      <c r="G153" s="17">
        <v>4</v>
      </c>
      <c r="H153" s="17" t="s">
        <v>157</v>
      </c>
      <c r="I153" s="17" t="s">
        <v>158</v>
      </c>
      <c r="J153" s="130">
        <v>4000000</v>
      </c>
      <c r="K153" s="48">
        <v>3000000</v>
      </c>
      <c r="L153" s="17" t="s">
        <v>318</v>
      </c>
      <c r="M153" s="17" t="s">
        <v>147</v>
      </c>
      <c r="N153" s="17">
        <v>135</v>
      </c>
      <c r="O153" s="17" t="s">
        <v>519</v>
      </c>
      <c r="P153" s="17" t="s">
        <v>714</v>
      </c>
      <c r="Q153" s="17" t="s">
        <v>545</v>
      </c>
      <c r="R153" s="17">
        <v>4</v>
      </c>
      <c r="S153" s="17">
        <v>4</v>
      </c>
      <c r="T153" s="17">
        <v>4</v>
      </c>
      <c r="U153" s="17">
        <v>4</v>
      </c>
      <c r="V153" s="17">
        <v>4</v>
      </c>
      <c r="W153" s="17">
        <v>4</v>
      </c>
      <c r="X153" s="17">
        <v>4</v>
      </c>
      <c r="Y153" s="17">
        <v>4</v>
      </c>
      <c r="Z153" s="17">
        <v>4</v>
      </c>
      <c r="AA153" s="17">
        <v>4</v>
      </c>
      <c r="AB153" s="17">
        <f t="shared" si="92"/>
        <v>40</v>
      </c>
      <c r="AC153" s="154">
        <f t="shared" si="53"/>
        <v>4</v>
      </c>
      <c r="AD153" s="17">
        <v>4</v>
      </c>
      <c r="AE153" s="17">
        <v>4</v>
      </c>
      <c r="AF153" s="17">
        <v>4</v>
      </c>
      <c r="AG153" s="17">
        <v>4</v>
      </c>
      <c r="AH153" s="17">
        <v>4</v>
      </c>
      <c r="AI153" s="17">
        <v>4</v>
      </c>
      <c r="AJ153" s="17">
        <v>4</v>
      </c>
      <c r="AK153" s="17">
        <v>4</v>
      </c>
      <c r="AL153" s="17">
        <v>4</v>
      </c>
      <c r="AM153" s="15">
        <f t="shared" si="54"/>
        <v>36</v>
      </c>
      <c r="AN153" s="170">
        <f t="shared" si="55"/>
        <v>4</v>
      </c>
      <c r="AO153" s="17">
        <v>4</v>
      </c>
      <c r="AP153" s="17">
        <v>4</v>
      </c>
      <c r="AQ153" s="17">
        <v>4</v>
      </c>
      <c r="AR153" s="17">
        <v>4</v>
      </c>
      <c r="AS153" s="17">
        <v>4</v>
      </c>
      <c r="AT153" s="17">
        <v>4</v>
      </c>
      <c r="AU153" s="17">
        <v>3</v>
      </c>
      <c r="AV153" s="17">
        <v>3</v>
      </c>
      <c r="AW153" s="17">
        <v>3</v>
      </c>
      <c r="AX153" s="17">
        <v>3</v>
      </c>
      <c r="AY153" s="17">
        <f t="shared" si="144"/>
        <v>36</v>
      </c>
      <c r="AZ153" s="144">
        <f t="shared" si="56"/>
        <v>3.6</v>
      </c>
      <c r="BA153" s="17">
        <v>3</v>
      </c>
      <c r="BB153" s="17">
        <v>3</v>
      </c>
      <c r="BC153" s="17">
        <v>3</v>
      </c>
      <c r="BD153" s="17">
        <v>3</v>
      </c>
      <c r="BE153" s="17">
        <v>3</v>
      </c>
      <c r="BF153" s="17">
        <v>3</v>
      </c>
      <c r="BG153" s="17">
        <v>3</v>
      </c>
      <c r="BH153" s="17">
        <v>3</v>
      </c>
      <c r="BI153" s="15">
        <v>4</v>
      </c>
      <c r="BJ153" s="17">
        <f t="shared" si="57"/>
        <v>28</v>
      </c>
      <c r="BK153" s="144">
        <f t="shared" si="58"/>
        <v>3.1111111111111112</v>
      </c>
      <c r="BL153" s="17">
        <v>3</v>
      </c>
      <c r="BM153" s="17">
        <v>3</v>
      </c>
      <c r="BN153" s="17">
        <v>3</v>
      </c>
      <c r="BO153" s="17">
        <f t="shared" si="59"/>
        <v>9</v>
      </c>
      <c r="BP153" s="153">
        <f t="shared" ref="BP153:BP163" si="157">BO153/3</f>
        <v>3</v>
      </c>
      <c r="BQ153" s="17">
        <v>3</v>
      </c>
      <c r="BR153" s="17">
        <v>2</v>
      </c>
      <c r="BS153" s="17">
        <v>3</v>
      </c>
      <c r="BT153" s="116">
        <f t="shared" ref="BT153:BT216" si="158">SUM(BQ153:BS153)</f>
        <v>8</v>
      </c>
      <c r="BU153" s="144">
        <f t="shared" si="61"/>
        <v>2.6666666666666665</v>
      </c>
      <c r="BV153" s="17">
        <v>2</v>
      </c>
      <c r="BW153" s="17">
        <v>3</v>
      </c>
      <c r="BX153" s="17">
        <f t="shared" si="50"/>
        <v>5</v>
      </c>
      <c r="BY153" s="169">
        <f t="shared" ref="BY153:BY184" si="159">BX153/2</f>
        <v>2.5</v>
      </c>
      <c r="BZ153" s="17">
        <v>4</v>
      </c>
      <c r="CA153" s="17">
        <v>4</v>
      </c>
      <c r="CB153" s="17">
        <f t="shared" si="62"/>
        <v>8</v>
      </c>
      <c r="CC153" s="144">
        <f t="shared" si="145"/>
        <v>4</v>
      </c>
      <c r="CD153" s="17">
        <v>3</v>
      </c>
      <c r="CE153" s="17">
        <v>2</v>
      </c>
      <c r="CF153" s="17">
        <f t="shared" si="152"/>
        <v>5</v>
      </c>
      <c r="CG153" s="144">
        <f t="shared" si="154"/>
        <v>2.5</v>
      </c>
      <c r="CH153" s="17">
        <v>2</v>
      </c>
      <c r="CI153" s="17">
        <v>2</v>
      </c>
      <c r="CJ153" s="17">
        <f t="shared" si="65"/>
        <v>4</v>
      </c>
      <c r="CK153" s="144">
        <f t="shared" si="149"/>
        <v>2</v>
      </c>
      <c r="CL153" s="47">
        <v>3</v>
      </c>
      <c r="CM153" s="17">
        <v>2</v>
      </c>
      <c r="CN153" s="17">
        <f t="shared" si="67"/>
        <v>5</v>
      </c>
      <c r="CO153" s="153">
        <f t="shared" si="88"/>
        <v>2.5</v>
      </c>
      <c r="CP153" s="17">
        <v>3</v>
      </c>
      <c r="CQ153" s="17">
        <v>3</v>
      </c>
      <c r="CR153" s="17">
        <v>3</v>
      </c>
      <c r="CS153" s="17">
        <f t="shared" si="68"/>
        <v>9</v>
      </c>
      <c r="CT153" s="144">
        <f t="shared" si="153"/>
        <v>3</v>
      </c>
      <c r="CU153" s="17">
        <v>3</v>
      </c>
      <c r="CV153" s="17">
        <v>3</v>
      </c>
      <c r="CW153" s="17">
        <v>3</v>
      </c>
      <c r="CX153" s="17">
        <v>3</v>
      </c>
      <c r="CY153" s="17">
        <v>3</v>
      </c>
      <c r="CZ153" s="17">
        <v>3</v>
      </c>
      <c r="DA153" s="17">
        <v>3</v>
      </c>
      <c r="DB153" s="17">
        <v>3</v>
      </c>
      <c r="DC153" s="17">
        <f t="shared" si="96"/>
        <v>24</v>
      </c>
      <c r="DD153" s="144">
        <f t="shared" si="142"/>
        <v>3</v>
      </c>
      <c r="DE153" s="17">
        <v>3</v>
      </c>
      <c r="DF153" s="17">
        <v>3</v>
      </c>
      <c r="DG153" s="17">
        <v>3</v>
      </c>
      <c r="DH153" s="17">
        <v>3</v>
      </c>
      <c r="DI153" s="17">
        <v>3</v>
      </c>
      <c r="DJ153" s="17">
        <v>3</v>
      </c>
      <c r="DK153" s="17">
        <v>3</v>
      </c>
      <c r="DL153" s="17">
        <v>3</v>
      </c>
      <c r="DM153" s="17">
        <f t="shared" si="71"/>
        <v>24</v>
      </c>
      <c r="DN153" s="144">
        <f t="shared" si="113"/>
        <v>3</v>
      </c>
      <c r="DO153" s="17">
        <v>3</v>
      </c>
      <c r="DP153" s="17">
        <v>3</v>
      </c>
      <c r="DQ153" s="17">
        <v>3</v>
      </c>
      <c r="DR153" s="17">
        <v>3</v>
      </c>
      <c r="DS153" s="35">
        <v>3</v>
      </c>
      <c r="DT153" s="35">
        <v>3</v>
      </c>
      <c r="DU153" s="17">
        <f t="shared" si="147"/>
        <v>18</v>
      </c>
      <c r="DV153" s="144">
        <f t="shared" si="74"/>
        <v>3</v>
      </c>
      <c r="DW153" s="35">
        <v>3</v>
      </c>
      <c r="DX153" s="35">
        <v>3</v>
      </c>
      <c r="DY153" s="35">
        <v>3</v>
      </c>
      <c r="DZ153" s="35">
        <v>3</v>
      </c>
      <c r="EA153" s="35">
        <v>3</v>
      </c>
      <c r="EB153" s="35">
        <v>3</v>
      </c>
      <c r="EC153" s="17">
        <f t="shared" si="146"/>
        <v>18</v>
      </c>
      <c r="ED153" s="144">
        <f t="shared" si="89"/>
        <v>3</v>
      </c>
      <c r="EE153" s="35">
        <v>3</v>
      </c>
      <c r="EF153" s="35">
        <v>3</v>
      </c>
      <c r="EG153" s="35">
        <v>3</v>
      </c>
      <c r="EH153" s="35">
        <v>3</v>
      </c>
      <c r="EI153" s="35">
        <v>3</v>
      </c>
      <c r="EJ153" s="35">
        <v>3</v>
      </c>
      <c r="EK153" s="15">
        <f t="shared" si="90"/>
        <v>18</v>
      </c>
      <c r="EL153" s="148">
        <f t="shared" si="155"/>
        <v>3</v>
      </c>
      <c r="EM153" s="35">
        <v>3</v>
      </c>
      <c r="EN153" s="35">
        <v>3</v>
      </c>
      <c r="EO153" s="35">
        <v>3</v>
      </c>
      <c r="EP153" s="35">
        <v>3</v>
      </c>
      <c r="EQ153" s="35">
        <v>3</v>
      </c>
      <c r="ER153" s="17">
        <f t="shared" si="77"/>
        <v>15</v>
      </c>
      <c r="ES153" s="144">
        <f t="shared" si="148"/>
        <v>3</v>
      </c>
      <c r="ET153" s="35">
        <v>2</v>
      </c>
      <c r="EU153" s="35">
        <v>2</v>
      </c>
      <c r="EV153" s="35">
        <v>3</v>
      </c>
      <c r="EW153" s="35">
        <v>3</v>
      </c>
      <c r="EX153" s="35">
        <v>3</v>
      </c>
      <c r="EY153" s="17">
        <f t="shared" si="79"/>
        <v>13</v>
      </c>
      <c r="EZ153" s="144">
        <f t="shared" si="138"/>
        <v>2.6</v>
      </c>
      <c r="FA153" s="35">
        <v>3</v>
      </c>
      <c r="FB153" s="35">
        <v>3</v>
      </c>
      <c r="FC153" s="35">
        <v>3</v>
      </c>
      <c r="FD153" s="35">
        <v>3</v>
      </c>
      <c r="FE153" s="35">
        <v>3</v>
      </c>
      <c r="FF153" s="35">
        <v>3</v>
      </c>
      <c r="FG153" s="17">
        <f t="shared" si="143"/>
        <v>18</v>
      </c>
      <c r="FH153" s="153">
        <f t="shared" si="151"/>
        <v>3</v>
      </c>
      <c r="FI153" s="35">
        <v>3</v>
      </c>
      <c r="FJ153" s="35">
        <v>3</v>
      </c>
      <c r="FK153" s="35">
        <v>3</v>
      </c>
      <c r="FL153" s="35">
        <v>3</v>
      </c>
      <c r="FM153" s="35">
        <v>3</v>
      </c>
      <c r="FN153" s="17">
        <f t="shared" si="83"/>
        <v>15</v>
      </c>
      <c r="FO153" s="144">
        <f t="shared" si="84"/>
        <v>3</v>
      </c>
      <c r="FP153" s="35">
        <v>3</v>
      </c>
      <c r="FQ153" s="35">
        <v>3</v>
      </c>
      <c r="FR153" s="35">
        <v>3</v>
      </c>
      <c r="FS153" s="35">
        <v>3</v>
      </c>
      <c r="FT153" s="35">
        <v>3</v>
      </c>
      <c r="FU153" s="35">
        <v>3</v>
      </c>
      <c r="FV153" s="17">
        <f t="shared" si="150"/>
        <v>18</v>
      </c>
      <c r="FW153" s="144">
        <f t="shared" si="91"/>
        <v>3</v>
      </c>
      <c r="FX153" s="35">
        <v>3</v>
      </c>
      <c r="FY153" s="35">
        <v>3</v>
      </c>
      <c r="FZ153" s="35">
        <v>3</v>
      </c>
      <c r="GA153" s="35">
        <v>3</v>
      </c>
      <c r="GB153" s="35">
        <v>3</v>
      </c>
      <c r="GC153" s="35">
        <v>3</v>
      </c>
      <c r="GD153" s="17">
        <f t="shared" si="156"/>
        <v>18</v>
      </c>
      <c r="GE153" s="144">
        <f t="shared" si="87"/>
        <v>3</v>
      </c>
      <c r="GF153" s="35" t="s">
        <v>779</v>
      </c>
      <c r="GG153" s="35" t="s">
        <v>780</v>
      </c>
      <c r="GH153" s="35" t="s">
        <v>781</v>
      </c>
      <c r="GI153" s="35" t="s">
        <v>782</v>
      </c>
      <c r="GJ153" s="35" t="s">
        <v>783</v>
      </c>
      <c r="GK153" s="35" t="s">
        <v>784</v>
      </c>
      <c r="GL153" s="35" t="s">
        <v>785</v>
      </c>
      <c r="GM153" s="35" t="s">
        <v>274</v>
      </c>
    </row>
    <row r="154" spans="1:280" ht="15.75" customHeight="1" x14ac:dyDescent="0.35">
      <c r="A154" s="34">
        <v>152</v>
      </c>
      <c r="B154" s="17" t="s">
        <v>786</v>
      </c>
      <c r="C154" s="36" t="s">
        <v>787</v>
      </c>
      <c r="D154" s="17" t="s">
        <v>146</v>
      </c>
      <c r="E154" s="17" t="s">
        <v>778</v>
      </c>
      <c r="F154" s="17">
        <v>68</v>
      </c>
      <c r="G154" s="17">
        <v>3</v>
      </c>
      <c r="H154" s="17" t="s">
        <v>215</v>
      </c>
      <c r="I154" s="17" t="s">
        <v>210</v>
      </c>
      <c r="J154" s="130">
        <v>4000000</v>
      </c>
      <c r="K154" s="48">
        <v>3000000</v>
      </c>
      <c r="L154" s="17" t="s">
        <v>173</v>
      </c>
      <c r="M154" s="17" t="s">
        <v>147</v>
      </c>
      <c r="N154" s="17">
        <v>250</v>
      </c>
      <c r="O154" s="17" t="s">
        <v>241</v>
      </c>
      <c r="P154" s="17" t="s">
        <v>544</v>
      </c>
      <c r="Q154" s="17" t="s">
        <v>545</v>
      </c>
      <c r="R154" s="17">
        <v>4</v>
      </c>
      <c r="S154" s="17">
        <v>4</v>
      </c>
      <c r="T154" s="17">
        <v>4</v>
      </c>
      <c r="U154" s="17">
        <v>4</v>
      </c>
      <c r="V154" s="17">
        <v>4</v>
      </c>
      <c r="W154" s="17">
        <v>4</v>
      </c>
      <c r="X154" s="17">
        <v>4</v>
      </c>
      <c r="Y154" s="17">
        <v>4</v>
      </c>
      <c r="Z154" s="17">
        <v>4</v>
      </c>
      <c r="AA154" s="17">
        <v>4</v>
      </c>
      <c r="AB154" s="17">
        <f t="shared" si="92"/>
        <v>40</v>
      </c>
      <c r="AC154" s="154">
        <f t="shared" si="53"/>
        <v>4</v>
      </c>
      <c r="AD154" s="17">
        <v>4</v>
      </c>
      <c r="AE154" s="17">
        <v>4</v>
      </c>
      <c r="AF154" s="17">
        <v>4</v>
      </c>
      <c r="AG154" s="17">
        <v>4</v>
      </c>
      <c r="AH154" s="17">
        <v>4</v>
      </c>
      <c r="AI154" s="17">
        <v>4</v>
      </c>
      <c r="AJ154" s="17">
        <v>4</v>
      </c>
      <c r="AK154" s="17">
        <v>4</v>
      </c>
      <c r="AL154" s="17">
        <v>4</v>
      </c>
      <c r="AM154" s="15">
        <f t="shared" si="54"/>
        <v>36</v>
      </c>
      <c r="AN154" s="170">
        <f t="shared" si="55"/>
        <v>4</v>
      </c>
      <c r="AO154" s="17">
        <v>4</v>
      </c>
      <c r="AP154" s="17">
        <v>4</v>
      </c>
      <c r="AQ154" s="17">
        <v>4</v>
      </c>
      <c r="AR154" s="17">
        <v>4</v>
      </c>
      <c r="AS154" s="17">
        <v>4</v>
      </c>
      <c r="AT154" s="17">
        <v>4</v>
      </c>
      <c r="AU154" s="17">
        <v>4</v>
      </c>
      <c r="AV154" s="17">
        <v>4</v>
      </c>
      <c r="AW154" s="17">
        <v>4</v>
      </c>
      <c r="AX154" s="17">
        <v>4</v>
      </c>
      <c r="AY154" s="17">
        <f t="shared" si="144"/>
        <v>40</v>
      </c>
      <c r="AZ154" s="144">
        <f t="shared" si="56"/>
        <v>4</v>
      </c>
      <c r="BA154" s="17">
        <v>4</v>
      </c>
      <c r="BB154" s="17">
        <v>4</v>
      </c>
      <c r="BC154" s="17">
        <v>4</v>
      </c>
      <c r="BD154" s="17">
        <v>4</v>
      </c>
      <c r="BE154" s="17">
        <v>4</v>
      </c>
      <c r="BF154" s="17">
        <v>4</v>
      </c>
      <c r="BG154" s="17">
        <v>4</v>
      </c>
      <c r="BH154" s="17">
        <v>4</v>
      </c>
      <c r="BI154" s="15">
        <v>4</v>
      </c>
      <c r="BJ154" s="17">
        <f t="shared" si="57"/>
        <v>36</v>
      </c>
      <c r="BK154" s="144">
        <f t="shared" si="58"/>
        <v>4</v>
      </c>
      <c r="BL154" s="17">
        <v>3</v>
      </c>
      <c r="BM154" s="17">
        <v>3</v>
      </c>
      <c r="BN154" s="17">
        <v>3</v>
      </c>
      <c r="BO154" s="17">
        <f t="shared" si="59"/>
        <v>9</v>
      </c>
      <c r="BP154" s="153">
        <f t="shared" si="157"/>
        <v>3</v>
      </c>
      <c r="BQ154" s="17">
        <v>3</v>
      </c>
      <c r="BR154" s="17">
        <v>2</v>
      </c>
      <c r="BS154" s="17">
        <v>3</v>
      </c>
      <c r="BT154" s="116">
        <f t="shared" si="158"/>
        <v>8</v>
      </c>
      <c r="BU154" s="144">
        <f t="shared" si="61"/>
        <v>2.6666666666666665</v>
      </c>
      <c r="BV154" s="17">
        <v>2</v>
      </c>
      <c r="BW154" s="17">
        <v>3</v>
      </c>
      <c r="BX154" s="17">
        <f t="shared" si="50"/>
        <v>5</v>
      </c>
      <c r="BY154" s="169">
        <f t="shared" si="159"/>
        <v>2.5</v>
      </c>
      <c r="BZ154" s="17">
        <v>4</v>
      </c>
      <c r="CA154" s="17">
        <v>4</v>
      </c>
      <c r="CB154" s="17">
        <f t="shared" si="62"/>
        <v>8</v>
      </c>
      <c r="CC154" s="144">
        <f>CB154/2</f>
        <v>4</v>
      </c>
      <c r="CD154" s="17">
        <v>4</v>
      </c>
      <c r="CE154" s="17">
        <v>3</v>
      </c>
      <c r="CF154" s="17">
        <f t="shared" si="152"/>
        <v>7</v>
      </c>
      <c r="CG154" s="144">
        <f t="shared" si="154"/>
        <v>3.5</v>
      </c>
      <c r="CH154" s="17">
        <v>2</v>
      </c>
      <c r="CI154" s="17">
        <v>2</v>
      </c>
      <c r="CJ154" s="17">
        <f t="shared" si="65"/>
        <v>4</v>
      </c>
      <c r="CK154" s="144">
        <f t="shared" si="149"/>
        <v>2</v>
      </c>
      <c r="CL154" s="47">
        <v>3</v>
      </c>
      <c r="CM154" s="17">
        <v>2</v>
      </c>
      <c r="CN154" s="17">
        <f t="shared" si="67"/>
        <v>5</v>
      </c>
      <c r="CO154" s="153">
        <f t="shared" si="88"/>
        <v>2.5</v>
      </c>
      <c r="CP154" s="17">
        <v>3</v>
      </c>
      <c r="CQ154" s="17">
        <v>3</v>
      </c>
      <c r="CR154" s="17">
        <v>3</v>
      </c>
      <c r="CS154" s="17">
        <f t="shared" si="68"/>
        <v>9</v>
      </c>
      <c r="CT154" s="144">
        <f t="shared" si="153"/>
        <v>3</v>
      </c>
      <c r="CU154" s="17">
        <v>3</v>
      </c>
      <c r="CV154" s="17">
        <v>3</v>
      </c>
      <c r="CW154" s="17">
        <v>3</v>
      </c>
      <c r="CX154" s="17">
        <v>3</v>
      </c>
      <c r="CY154" s="17">
        <v>3</v>
      </c>
      <c r="CZ154" s="17">
        <v>3</v>
      </c>
      <c r="DA154" s="17">
        <v>3</v>
      </c>
      <c r="DB154" s="17">
        <v>3</v>
      </c>
      <c r="DC154" s="17">
        <f t="shared" si="96"/>
        <v>24</v>
      </c>
      <c r="DD154" s="144">
        <f t="shared" si="142"/>
        <v>3</v>
      </c>
      <c r="DE154" s="17">
        <v>3</v>
      </c>
      <c r="DF154" s="17">
        <v>3</v>
      </c>
      <c r="DG154" s="17">
        <v>3</v>
      </c>
      <c r="DH154" s="17">
        <v>3</v>
      </c>
      <c r="DI154" s="17">
        <v>3</v>
      </c>
      <c r="DJ154" s="17">
        <v>3</v>
      </c>
      <c r="DK154" s="17">
        <v>3</v>
      </c>
      <c r="DL154" s="17">
        <v>3</v>
      </c>
      <c r="DM154" s="17">
        <f t="shared" si="71"/>
        <v>24</v>
      </c>
      <c r="DN154" s="144">
        <f t="shared" si="113"/>
        <v>3</v>
      </c>
      <c r="DO154" s="17">
        <v>3</v>
      </c>
      <c r="DP154" s="17">
        <v>3</v>
      </c>
      <c r="DQ154" s="17">
        <v>3</v>
      </c>
      <c r="DR154" s="17">
        <v>3</v>
      </c>
      <c r="DS154" s="35">
        <v>3</v>
      </c>
      <c r="DT154" s="35">
        <v>3</v>
      </c>
      <c r="DU154" s="17">
        <f t="shared" si="147"/>
        <v>18</v>
      </c>
      <c r="DV154" s="144">
        <f t="shared" si="74"/>
        <v>3</v>
      </c>
      <c r="DW154" s="35">
        <v>4</v>
      </c>
      <c r="DX154" s="35">
        <v>4</v>
      </c>
      <c r="DY154" s="35">
        <v>3</v>
      </c>
      <c r="DZ154" s="35">
        <v>3</v>
      </c>
      <c r="EA154" s="35">
        <v>3</v>
      </c>
      <c r="EB154" s="35">
        <v>3</v>
      </c>
      <c r="EC154" s="17">
        <f t="shared" si="146"/>
        <v>20</v>
      </c>
      <c r="ED154" s="144">
        <f t="shared" si="89"/>
        <v>3.3333333333333335</v>
      </c>
      <c r="EE154" s="35">
        <v>3</v>
      </c>
      <c r="EF154" s="35">
        <v>3</v>
      </c>
      <c r="EG154" s="35">
        <v>3</v>
      </c>
      <c r="EH154" s="35">
        <v>3</v>
      </c>
      <c r="EI154" s="35">
        <v>3</v>
      </c>
      <c r="EJ154" s="35">
        <v>3</v>
      </c>
      <c r="EK154" s="15">
        <f t="shared" si="90"/>
        <v>18</v>
      </c>
      <c r="EL154" s="148">
        <f t="shared" si="155"/>
        <v>3</v>
      </c>
      <c r="EM154" s="35">
        <v>3</v>
      </c>
      <c r="EN154" s="35">
        <v>3</v>
      </c>
      <c r="EO154" s="35">
        <v>3</v>
      </c>
      <c r="EP154" s="35">
        <v>3</v>
      </c>
      <c r="EQ154" s="35">
        <v>3</v>
      </c>
      <c r="ER154" s="17">
        <f t="shared" si="77"/>
        <v>15</v>
      </c>
      <c r="ES154" s="144">
        <f t="shared" si="148"/>
        <v>3</v>
      </c>
      <c r="ET154" s="35">
        <v>2</v>
      </c>
      <c r="EU154" s="35">
        <v>2</v>
      </c>
      <c r="EV154" s="35">
        <v>3</v>
      </c>
      <c r="EW154" s="35">
        <v>3</v>
      </c>
      <c r="EX154" s="35">
        <v>3</v>
      </c>
      <c r="EY154" s="17">
        <f t="shared" si="79"/>
        <v>13</v>
      </c>
      <c r="EZ154" s="144">
        <f>EY154/5</f>
        <v>2.6</v>
      </c>
      <c r="FA154" s="35">
        <v>3</v>
      </c>
      <c r="FB154" s="35">
        <v>3</v>
      </c>
      <c r="FC154" s="35">
        <v>3</v>
      </c>
      <c r="FD154" s="35">
        <v>3</v>
      </c>
      <c r="FE154" s="35">
        <v>3</v>
      </c>
      <c r="FF154" s="35">
        <v>3</v>
      </c>
      <c r="FG154" s="17">
        <f>SUM(FA154:FF154)</f>
        <v>18</v>
      </c>
      <c r="FH154" s="153">
        <f t="shared" si="151"/>
        <v>3</v>
      </c>
      <c r="FI154" s="35">
        <v>3</v>
      </c>
      <c r="FJ154" s="35">
        <v>3</v>
      </c>
      <c r="FK154" s="35">
        <v>3</v>
      </c>
      <c r="FL154" s="35">
        <v>3</v>
      </c>
      <c r="FM154" s="35">
        <v>3</v>
      </c>
      <c r="FN154" s="17">
        <f t="shared" si="83"/>
        <v>15</v>
      </c>
      <c r="FO154" s="144">
        <f t="shared" si="84"/>
        <v>3</v>
      </c>
      <c r="FP154" s="35">
        <v>3</v>
      </c>
      <c r="FQ154" s="35">
        <v>3</v>
      </c>
      <c r="FR154" s="35">
        <v>3</v>
      </c>
      <c r="FS154" s="35">
        <v>3</v>
      </c>
      <c r="FT154" s="35">
        <v>3</v>
      </c>
      <c r="FU154" s="35">
        <v>3</v>
      </c>
      <c r="FV154" s="17">
        <f t="shared" si="150"/>
        <v>18</v>
      </c>
      <c r="FW154" s="144">
        <f t="shared" si="91"/>
        <v>3</v>
      </c>
      <c r="FX154" s="35">
        <v>3</v>
      </c>
      <c r="FY154" s="35">
        <v>3</v>
      </c>
      <c r="FZ154" s="35">
        <v>3</v>
      </c>
      <c r="GA154" s="35">
        <v>3</v>
      </c>
      <c r="GB154" s="35">
        <v>3</v>
      </c>
      <c r="GC154" s="35">
        <v>3</v>
      </c>
      <c r="GD154" s="17">
        <f t="shared" si="156"/>
        <v>18</v>
      </c>
      <c r="GE154" s="144">
        <f t="shared" si="87"/>
        <v>3</v>
      </c>
      <c r="GF154" s="35" t="s">
        <v>779</v>
      </c>
      <c r="GG154" s="35" t="s">
        <v>780</v>
      </c>
      <c r="GH154" s="35" t="s">
        <v>781</v>
      </c>
      <c r="GI154" s="35" t="s">
        <v>782</v>
      </c>
      <c r="GJ154" s="35" t="s">
        <v>783</v>
      </c>
      <c r="GK154" s="35" t="s">
        <v>784</v>
      </c>
      <c r="GL154" s="35" t="s">
        <v>785</v>
      </c>
      <c r="GM154" s="35" t="s">
        <v>274</v>
      </c>
    </row>
    <row r="155" spans="1:280" ht="15.75" customHeight="1" x14ac:dyDescent="0.35">
      <c r="A155" s="34">
        <v>153</v>
      </c>
      <c r="B155" s="17" t="s">
        <v>788</v>
      </c>
      <c r="C155" s="36" t="s">
        <v>789</v>
      </c>
      <c r="D155" s="17" t="s">
        <v>146</v>
      </c>
      <c r="E155" s="17" t="s">
        <v>595</v>
      </c>
      <c r="F155" s="17">
        <v>72</v>
      </c>
      <c r="G155" s="17">
        <v>3</v>
      </c>
      <c r="H155" s="17" t="s">
        <v>215</v>
      </c>
      <c r="I155" s="17" t="s">
        <v>210</v>
      </c>
      <c r="J155" s="130">
        <v>4000000</v>
      </c>
      <c r="K155" s="48">
        <v>3000000</v>
      </c>
      <c r="L155" s="17" t="s">
        <v>173</v>
      </c>
      <c r="M155" s="17" t="s">
        <v>147</v>
      </c>
      <c r="N155" s="17">
        <v>250</v>
      </c>
      <c r="O155" s="17" t="s">
        <v>241</v>
      </c>
      <c r="P155" s="17" t="s">
        <v>790</v>
      </c>
      <c r="Q155" s="17" t="s">
        <v>545</v>
      </c>
      <c r="R155" s="17">
        <v>3</v>
      </c>
      <c r="S155" s="17">
        <v>3</v>
      </c>
      <c r="T155" s="17">
        <v>3</v>
      </c>
      <c r="U155" s="17">
        <v>3</v>
      </c>
      <c r="V155" s="17">
        <v>3</v>
      </c>
      <c r="W155" s="17">
        <v>3</v>
      </c>
      <c r="X155" s="17">
        <v>3</v>
      </c>
      <c r="Y155" s="17">
        <v>3</v>
      </c>
      <c r="Z155" s="17">
        <v>3</v>
      </c>
      <c r="AA155" s="17">
        <v>3</v>
      </c>
      <c r="AB155" s="17">
        <f t="shared" si="92"/>
        <v>30</v>
      </c>
      <c r="AC155" s="154">
        <f t="shared" si="53"/>
        <v>3</v>
      </c>
      <c r="AD155" s="17">
        <v>3</v>
      </c>
      <c r="AE155" s="17">
        <v>3</v>
      </c>
      <c r="AF155" s="17">
        <v>3</v>
      </c>
      <c r="AG155" s="17">
        <v>3</v>
      </c>
      <c r="AH155" s="17">
        <v>3</v>
      </c>
      <c r="AI155" s="17">
        <v>3</v>
      </c>
      <c r="AJ155" s="17">
        <v>3</v>
      </c>
      <c r="AK155" s="17">
        <v>3</v>
      </c>
      <c r="AL155" s="17">
        <v>3</v>
      </c>
      <c r="AM155" s="15">
        <f t="shared" si="54"/>
        <v>27</v>
      </c>
      <c r="AN155" s="170">
        <f t="shared" si="55"/>
        <v>3</v>
      </c>
      <c r="AO155" s="17">
        <v>4</v>
      </c>
      <c r="AP155" s="17">
        <v>4</v>
      </c>
      <c r="AQ155" s="17">
        <v>4</v>
      </c>
      <c r="AR155" s="17">
        <v>4</v>
      </c>
      <c r="AS155" s="17">
        <v>4</v>
      </c>
      <c r="AT155" s="17">
        <v>4</v>
      </c>
      <c r="AU155" s="17">
        <v>4</v>
      </c>
      <c r="AV155" s="17">
        <v>4</v>
      </c>
      <c r="AW155" s="17">
        <v>4</v>
      </c>
      <c r="AX155" s="17">
        <v>4</v>
      </c>
      <c r="AY155" s="17">
        <f>SUM(AO155:AX155)</f>
        <v>40</v>
      </c>
      <c r="AZ155" s="144">
        <f t="shared" si="56"/>
        <v>4</v>
      </c>
      <c r="BA155" s="17">
        <v>3</v>
      </c>
      <c r="BB155" s="17">
        <v>3</v>
      </c>
      <c r="BC155" s="17">
        <v>3</v>
      </c>
      <c r="BD155" s="17">
        <v>3</v>
      </c>
      <c r="BE155" s="17">
        <v>3</v>
      </c>
      <c r="BF155" s="17">
        <v>3</v>
      </c>
      <c r="BG155" s="17">
        <v>3</v>
      </c>
      <c r="BH155" s="17">
        <v>3</v>
      </c>
      <c r="BI155" s="15">
        <v>4</v>
      </c>
      <c r="BJ155" s="17">
        <f t="shared" si="57"/>
        <v>28</v>
      </c>
      <c r="BK155" s="144">
        <f t="shared" si="58"/>
        <v>3.1111111111111112</v>
      </c>
      <c r="BL155" s="17">
        <v>2</v>
      </c>
      <c r="BM155" s="17">
        <v>2</v>
      </c>
      <c r="BN155" s="17">
        <v>2</v>
      </c>
      <c r="BO155" s="17">
        <f t="shared" si="59"/>
        <v>6</v>
      </c>
      <c r="BP155" s="153">
        <f t="shared" si="157"/>
        <v>2</v>
      </c>
      <c r="BQ155" s="17">
        <v>3</v>
      </c>
      <c r="BR155" s="17">
        <v>3</v>
      </c>
      <c r="BS155" s="17">
        <v>3</v>
      </c>
      <c r="BT155" s="116">
        <f t="shared" si="158"/>
        <v>9</v>
      </c>
      <c r="BU155" s="144">
        <f t="shared" si="61"/>
        <v>3</v>
      </c>
      <c r="BV155" s="17">
        <v>2</v>
      </c>
      <c r="BW155" s="17">
        <v>2</v>
      </c>
      <c r="BX155" s="17">
        <f t="shared" si="50"/>
        <v>4</v>
      </c>
      <c r="BY155" s="169">
        <f t="shared" si="159"/>
        <v>2</v>
      </c>
      <c r="BZ155" s="17">
        <v>3</v>
      </c>
      <c r="CA155" s="17">
        <v>3</v>
      </c>
      <c r="CB155" s="17">
        <f t="shared" si="62"/>
        <v>6</v>
      </c>
      <c r="CC155" s="144">
        <f t="shared" si="145"/>
        <v>3</v>
      </c>
      <c r="CD155" s="17">
        <v>3</v>
      </c>
      <c r="CE155" s="17">
        <v>3</v>
      </c>
      <c r="CF155" s="17">
        <f t="shared" si="152"/>
        <v>6</v>
      </c>
      <c r="CG155" s="144">
        <f t="shared" si="154"/>
        <v>3</v>
      </c>
      <c r="CH155" s="17">
        <v>3</v>
      </c>
      <c r="CI155" s="17">
        <v>3</v>
      </c>
      <c r="CJ155" s="17">
        <f t="shared" si="65"/>
        <v>6</v>
      </c>
      <c r="CK155" s="144">
        <f t="shared" si="149"/>
        <v>3</v>
      </c>
      <c r="CL155" s="47">
        <v>3</v>
      </c>
      <c r="CM155" s="17">
        <v>3</v>
      </c>
      <c r="CN155" s="17">
        <f t="shared" si="67"/>
        <v>6</v>
      </c>
      <c r="CO155" s="153">
        <f t="shared" si="88"/>
        <v>3</v>
      </c>
      <c r="CP155" s="17">
        <v>3</v>
      </c>
      <c r="CQ155" s="17">
        <v>3</v>
      </c>
      <c r="CR155" s="17">
        <v>3</v>
      </c>
      <c r="CS155" s="17">
        <f t="shared" si="68"/>
        <v>9</v>
      </c>
      <c r="CT155" s="144">
        <f t="shared" si="153"/>
        <v>3</v>
      </c>
      <c r="CU155" s="17">
        <v>4</v>
      </c>
      <c r="CV155" s="17">
        <v>4</v>
      </c>
      <c r="CW155" s="17">
        <v>4</v>
      </c>
      <c r="CX155" s="17">
        <v>4</v>
      </c>
      <c r="CY155" s="17">
        <v>4</v>
      </c>
      <c r="CZ155" s="17">
        <v>4</v>
      </c>
      <c r="DA155" s="17">
        <v>4</v>
      </c>
      <c r="DB155" s="17">
        <v>4</v>
      </c>
      <c r="DC155" s="17">
        <f t="shared" si="96"/>
        <v>32</v>
      </c>
      <c r="DD155" s="144">
        <f t="shared" si="142"/>
        <v>4</v>
      </c>
      <c r="DE155" s="17">
        <v>4</v>
      </c>
      <c r="DF155" s="17">
        <v>4</v>
      </c>
      <c r="DG155" s="17">
        <v>4</v>
      </c>
      <c r="DH155" s="17">
        <v>4</v>
      </c>
      <c r="DI155" s="17">
        <v>4</v>
      </c>
      <c r="DJ155" s="17">
        <v>4</v>
      </c>
      <c r="DK155" s="17">
        <v>4</v>
      </c>
      <c r="DL155" s="17">
        <v>4</v>
      </c>
      <c r="DM155" s="17">
        <f t="shared" si="71"/>
        <v>32</v>
      </c>
      <c r="DN155" s="144">
        <f t="shared" si="113"/>
        <v>4</v>
      </c>
      <c r="DO155" s="17">
        <v>4</v>
      </c>
      <c r="DP155" s="17">
        <v>4</v>
      </c>
      <c r="DQ155" s="17">
        <v>4</v>
      </c>
      <c r="DR155" s="17">
        <v>4</v>
      </c>
      <c r="DS155" s="35">
        <v>4</v>
      </c>
      <c r="DT155" s="35">
        <v>4</v>
      </c>
      <c r="DU155" s="17">
        <f t="shared" si="147"/>
        <v>24</v>
      </c>
      <c r="DV155" s="144">
        <f t="shared" si="74"/>
        <v>4</v>
      </c>
      <c r="DW155" s="35">
        <v>4</v>
      </c>
      <c r="DX155" s="35">
        <v>4</v>
      </c>
      <c r="DY155" s="35">
        <v>4</v>
      </c>
      <c r="DZ155" s="35">
        <v>4</v>
      </c>
      <c r="EA155" s="35">
        <v>4</v>
      </c>
      <c r="EB155" s="35">
        <v>4</v>
      </c>
      <c r="EC155" s="17">
        <f t="shared" si="146"/>
        <v>24</v>
      </c>
      <c r="ED155" s="144">
        <f t="shared" si="89"/>
        <v>4</v>
      </c>
      <c r="EE155" s="35">
        <v>3</v>
      </c>
      <c r="EF155" s="35">
        <v>3</v>
      </c>
      <c r="EG155" s="35">
        <v>3</v>
      </c>
      <c r="EH155" s="35">
        <v>3</v>
      </c>
      <c r="EI155" s="35">
        <v>3</v>
      </c>
      <c r="EJ155" s="35">
        <v>3</v>
      </c>
      <c r="EK155" s="15">
        <f t="shared" si="90"/>
        <v>18</v>
      </c>
      <c r="EL155" s="148">
        <f t="shared" si="155"/>
        <v>3</v>
      </c>
      <c r="EM155" s="35">
        <v>4</v>
      </c>
      <c r="EN155" s="35">
        <v>4</v>
      </c>
      <c r="EO155" s="35" t="s">
        <v>791</v>
      </c>
      <c r="EP155" s="35">
        <v>4</v>
      </c>
      <c r="EQ155" s="35">
        <v>4</v>
      </c>
      <c r="ER155" s="17">
        <f t="shared" si="77"/>
        <v>16</v>
      </c>
      <c r="ES155" s="144">
        <f t="shared" si="148"/>
        <v>3.2</v>
      </c>
      <c r="ET155" s="35">
        <v>4</v>
      </c>
      <c r="EU155" s="35">
        <v>4</v>
      </c>
      <c r="EV155" s="35">
        <v>4</v>
      </c>
      <c r="EW155" s="35">
        <v>4</v>
      </c>
      <c r="EX155" s="35">
        <v>4</v>
      </c>
      <c r="EY155" s="17">
        <f t="shared" si="79"/>
        <v>20</v>
      </c>
      <c r="EZ155" s="144">
        <f t="shared" ref="EZ155:EZ175" si="160">EY155/5</f>
        <v>4</v>
      </c>
      <c r="FA155" s="35">
        <v>4</v>
      </c>
      <c r="FB155" s="35">
        <v>4</v>
      </c>
      <c r="FC155" s="35">
        <v>4</v>
      </c>
      <c r="FD155" s="35">
        <v>4</v>
      </c>
      <c r="FE155" s="35">
        <v>4</v>
      </c>
      <c r="FF155" s="35">
        <v>4</v>
      </c>
      <c r="FG155" s="17">
        <f t="shared" ref="FG155:FG218" si="161">SUM(FA155:FF155)</f>
        <v>24</v>
      </c>
      <c r="FH155" s="153">
        <f t="shared" si="151"/>
        <v>4</v>
      </c>
      <c r="FI155" s="35">
        <v>4</v>
      </c>
      <c r="FJ155" s="35">
        <v>4</v>
      </c>
      <c r="FK155" s="35">
        <v>4</v>
      </c>
      <c r="FL155" s="35">
        <v>4</v>
      </c>
      <c r="FM155" s="35">
        <v>4</v>
      </c>
      <c r="FN155" s="17">
        <f t="shared" si="83"/>
        <v>20</v>
      </c>
      <c r="FO155" s="144">
        <f t="shared" si="84"/>
        <v>4</v>
      </c>
      <c r="FP155" s="35">
        <v>4</v>
      </c>
      <c r="FQ155" s="35">
        <v>4</v>
      </c>
      <c r="FR155" s="35">
        <v>4</v>
      </c>
      <c r="FS155" s="35">
        <v>4</v>
      </c>
      <c r="FT155" s="35">
        <v>4</v>
      </c>
      <c r="FU155" s="35">
        <v>4</v>
      </c>
      <c r="FV155" s="17">
        <f t="shared" si="150"/>
        <v>24</v>
      </c>
      <c r="FW155" s="144">
        <f t="shared" si="91"/>
        <v>4</v>
      </c>
      <c r="FX155" s="35">
        <v>2</v>
      </c>
      <c r="FY155" s="35">
        <v>2</v>
      </c>
      <c r="FZ155" s="35">
        <v>2</v>
      </c>
      <c r="GA155" s="35">
        <v>2</v>
      </c>
      <c r="GB155" s="35">
        <v>2</v>
      </c>
      <c r="GC155" s="35">
        <v>2</v>
      </c>
      <c r="GD155" s="17">
        <f t="shared" si="156"/>
        <v>12</v>
      </c>
      <c r="GE155" s="144">
        <f t="shared" si="87"/>
        <v>2</v>
      </c>
      <c r="GF155" s="35" t="s">
        <v>792</v>
      </c>
      <c r="GG155" s="35" t="s">
        <v>793</v>
      </c>
      <c r="GH155" s="35" t="s">
        <v>794</v>
      </c>
      <c r="GI155" s="35" t="s">
        <v>795</v>
      </c>
      <c r="GJ155" s="35" t="s">
        <v>796</v>
      </c>
      <c r="GK155" s="35" t="s">
        <v>784</v>
      </c>
      <c r="GL155" s="35" t="s">
        <v>797</v>
      </c>
      <c r="GM155" s="35" t="s">
        <v>274</v>
      </c>
    </row>
    <row r="156" spans="1:280" ht="15.75" customHeight="1" x14ac:dyDescent="0.35">
      <c r="A156" s="34">
        <v>154</v>
      </c>
      <c r="B156" s="17" t="s">
        <v>798</v>
      </c>
      <c r="C156" s="36" t="s">
        <v>799</v>
      </c>
      <c r="D156" s="17" t="s">
        <v>146</v>
      </c>
      <c r="E156" s="17" t="s">
        <v>778</v>
      </c>
      <c r="F156" s="17">
        <v>67</v>
      </c>
      <c r="G156" s="17">
        <v>2</v>
      </c>
      <c r="H156" s="17" t="s">
        <v>157</v>
      </c>
      <c r="I156" s="17" t="s">
        <v>210</v>
      </c>
      <c r="J156" s="130">
        <v>3500000</v>
      </c>
      <c r="K156" s="48">
        <v>3000000</v>
      </c>
      <c r="L156" s="17" t="s">
        <v>318</v>
      </c>
      <c r="M156" s="17" t="s">
        <v>147</v>
      </c>
      <c r="N156" s="17">
        <v>135</v>
      </c>
      <c r="O156" s="17" t="s">
        <v>519</v>
      </c>
      <c r="P156" s="17" t="s">
        <v>544</v>
      </c>
      <c r="Q156" s="17" t="s">
        <v>545</v>
      </c>
      <c r="R156" s="17">
        <v>4</v>
      </c>
      <c r="S156" s="17">
        <v>4</v>
      </c>
      <c r="T156" s="17">
        <v>4</v>
      </c>
      <c r="U156" s="17">
        <v>4</v>
      </c>
      <c r="V156" s="17">
        <v>4</v>
      </c>
      <c r="W156" s="17">
        <v>4</v>
      </c>
      <c r="X156" s="17">
        <v>4</v>
      </c>
      <c r="Y156" s="17">
        <v>4</v>
      </c>
      <c r="Z156" s="17">
        <v>4</v>
      </c>
      <c r="AA156" s="17">
        <v>4</v>
      </c>
      <c r="AB156" s="17">
        <f t="shared" si="92"/>
        <v>40</v>
      </c>
      <c r="AC156" s="154">
        <f t="shared" si="53"/>
        <v>4</v>
      </c>
      <c r="AD156" s="17">
        <v>4</v>
      </c>
      <c r="AE156" s="17">
        <v>4</v>
      </c>
      <c r="AF156" s="17">
        <v>3</v>
      </c>
      <c r="AG156" s="17">
        <v>3</v>
      </c>
      <c r="AH156" s="17">
        <v>3</v>
      </c>
      <c r="AI156" s="17">
        <v>3</v>
      </c>
      <c r="AJ156" s="17">
        <v>3</v>
      </c>
      <c r="AK156" s="17">
        <v>3</v>
      </c>
      <c r="AL156" s="17">
        <v>3</v>
      </c>
      <c r="AM156" s="15">
        <f t="shared" si="54"/>
        <v>29</v>
      </c>
      <c r="AN156" s="170">
        <f t="shared" si="55"/>
        <v>3.2222222222222223</v>
      </c>
      <c r="AO156" s="17">
        <v>3</v>
      </c>
      <c r="AP156" s="17">
        <v>4</v>
      </c>
      <c r="AQ156" s="17">
        <v>4</v>
      </c>
      <c r="AR156" s="17">
        <v>4</v>
      </c>
      <c r="AS156" s="17">
        <v>4</v>
      </c>
      <c r="AT156" s="17">
        <v>4</v>
      </c>
      <c r="AU156" s="17">
        <v>3</v>
      </c>
      <c r="AV156" s="17">
        <v>3</v>
      </c>
      <c r="AW156" s="17">
        <v>3</v>
      </c>
      <c r="AX156" s="17">
        <v>3</v>
      </c>
      <c r="AY156" s="17">
        <f t="shared" ref="AY156:AY171" si="162">SUM(AO156:AX156)</f>
        <v>35</v>
      </c>
      <c r="AZ156" s="144">
        <f t="shared" si="56"/>
        <v>3.5</v>
      </c>
      <c r="BA156" s="17">
        <v>4</v>
      </c>
      <c r="BB156" s="17">
        <v>4</v>
      </c>
      <c r="BC156" s="17">
        <v>4</v>
      </c>
      <c r="BD156" s="17">
        <v>4</v>
      </c>
      <c r="BE156" s="17">
        <v>4</v>
      </c>
      <c r="BF156" s="17">
        <v>4</v>
      </c>
      <c r="BG156" s="17">
        <v>4</v>
      </c>
      <c r="BH156" s="17">
        <v>4</v>
      </c>
      <c r="BI156" s="15">
        <v>4</v>
      </c>
      <c r="BJ156" s="17">
        <f t="shared" si="57"/>
        <v>36</v>
      </c>
      <c r="BK156" s="144">
        <f t="shared" si="58"/>
        <v>4</v>
      </c>
      <c r="BL156" s="17">
        <v>4</v>
      </c>
      <c r="BM156" s="17">
        <v>4</v>
      </c>
      <c r="BN156" s="17">
        <v>4</v>
      </c>
      <c r="BO156" s="17">
        <f t="shared" si="59"/>
        <v>12</v>
      </c>
      <c r="BP156" s="153">
        <f t="shared" si="157"/>
        <v>4</v>
      </c>
      <c r="BQ156" s="17">
        <v>2</v>
      </c>
      <c r="BR156" s="17">
        <v>2</v>
      </c>
      <c r="BS156" s="17">
        <v>2</v>
      </c>
      <c r="BT156" s="116">
        <f t="shared" si="158"/>
        <v>6</v>
      </c>
      <c r="BU156" s="144">
        <f t="shared" si="61"/>
        <v>2</v>
      </c>
      <c r="BV156" s="17">
        <v>2</v>
      </c>
      <c r="BW156" s="17">
        <v>2</v>
      </c>
      <c r="BX156" s="17">
        <f t="shared" si="50"/>
        <v>4</v>
      </c>
      <c r="BY156" s="169">
        <f t="shared" si="159"/>
        <v>2</v>
      </c>
      <c r="BZ156" s="17">
        <v>3</v>
      </c>
      <c r="CA156" s="17">
        <v>2</v>
      </c>
      <c r="CB156" s="17">
        <f t="shared" si="62"/>
        <v>5</v>
      </c>
      <c r="CC156" s="144">
        <f t="shared" si="145"/>
        <v>2.5</v>
      </c>
      <c r="CD156" s="17">
        <v>2</v>
      </c>
      <c r="CE156" s="17">
        <v>2</v>
      </c>
      <c r="CF156" s="17">
        <f t="shared" si="152"/>
        <v>4</v>
      </c>
      <c r="CG156" s="144">
        <f t="shared" si="154"/>
        <v>2</v>
      </c>
      <c r="CH156" s="17">
        <v>4</v>
      </c>
      <c r="CI156" s="17">
        <v>4</v>
      </c>
      <c r="CJ156" s="17">
        <f t="shared" si="65"/>
        <v>8</v>
      </c>
      <c r="CK156" s="144">
        <f t="shared" si="149"/>
        <v>4</v>
      </c>
      <c r="CL156" s="47">
        <v>4</v>
      </c>
      <c r="CM156" s="17">
        <v>4</v>
      </c>
      <c r="CN156" s="17">
        <f t="shared" si="67"/>
        <v>8</v>
      </c>
      <c r="CO156" s="153">
        <f t="shared" si="88"/>
        <v>4</v>
      </c>
      <c r="CP156" s="17">
        <v>4</v>
      </c>
      <c r="CQ156" s="17">
        <v>4</v>
      </c>
      <c r="CR156" s="17">
        <v>4</v>
      </c>
      <c r="CS156" s="17">
        <f t="shared" si="68"/>
        <v>12</v>
      </c>
      <c r="CT156" s="144">
        <f t="shared" si="153"/>
        <v>4</v>
      </c>
      <c r="CU156" s="17">
        <v>4</v>
      </c>
      <c r="CV156" s="17">
        <v>4</v>
      </c>
      <c r="CW156" s="17">
        <v>4</v>
      </c>
      <c r="CX156" s="17">
        <v>4</v>
      </c>
      <c r="CY156" s="17">
        <v>4</v>
      </c>
      <c r="CZ156" s="17">
        <v>4</v>
      </c>
      <c r="DA156" s="17">
        <v>4</v>
      </c>
      <c r="DB156" s="17">
        <v>4</v>
      </c>
      <c r="DC156" s="17">
        <f t="shared" si="96"/>
        <v>32</v>
      </c>
      <c r="DD156" s="144">
        <f t="shared" si="142"/>
        <v>4</v>
      </c>
      <c r="DE156" s="17">
        <v>4</v>
      </c>
      <c r="DF156" s="17">
        <v>4</v>
      </c>
      <c r="DG156" s="17">
        <v>4</v>
      </c>
      <c r="DH156" s="17">
        <v>4</v>
      </c>
      <c r="DI156" s="17">
        <v>4</v>
      </c>
      <c r="DJ156" s="17">
        <v>4</v>
      </c>
      <c r="DK156" s="17">
        <v>4</v>
      </c>
      <c r="DL156" s="17">
        <v>4</v>
      </c>
      <c r="DM156" s="17">
        <f t="shared" si="71"/>
        <v>32</v>
      </c>
      <c r="DN156" s="144">
        <f t="shared" si="113"/>
        <v>4</v>
      </c>
      <c r="DO156" s="17">
        <v>4</v>
      </c>
      <c r="DP156" s="17">
        <v>4</v>
      </c>
      <c r="DQ156" s="17">
        <v>4</v>
      </c>
      <c r="DR156" s="17">
        <v>4</v>
      </c>
      <c r="DS156" s="35">
        <v>4</v>
      </c>
      <c r="DT156" s="35">
        <v>4</v>
      </c>
      <c r="DU156" s="17">
        <f t="shared" si="147"/>
        <v>24</v>
      </c>
      <c r="DV156" s="144">
        <f t="shared" si="74"/>
        <v>4</v>
      </c>
      <c r="DW156" s="35">
        <v>4</v>
      </c>
      <c r="DX156" s="35">
        <v>4</v>
      </c>
      <c r="DY156" s="35">
        <v>4</v>
      </c>
      <c r="DZ156" s="35">
        <v>4</v>
      </c>
      <c r="EA156" s="35">
        <v>4</v>
      </c>
      <c r="EB156" s="35">
        <v>4</v>
      </c>
      <c r="EC156" s="17">
        <f t="shared" si="146"/>
        <v>24</v>
      </c>
      <c r="ED156" s="144">
        <f t="shared" si="89"/>
        <v>4</v>
      </c>
      <c r="EE156" s="35">
        <v>3</v>
      </c>
      <c r="EF156" s="35">
        <v>3</v>
      </c>
      <c r="EG156" s="35">
        <v>3</v>
      </c>
      <c r="EH156" s="35">
        <v>4</v>
      </c>
      <c r="EI156" s="35">
        <v>4</v>
      </c>
      <c r="EJ156" s="35">
        <v>4</v>
      </c>
      <c r="EK156" s="15">
        <f t="shared" si="90"/>
        <v>21</v>
      </c>
      <c r="EL156" s="148">
        <f t="shared" si="155"/>
        <v>3.5</v>
      </c>
      <c r="EM156" s="35">
        <v>3</v>
      </c>
      <c r="EN156" s="35">
        <v>3</v>
      </c>
      <c r="EO156" s="35">
        <v>3</v>
      </c>
      <c r="EP156" s="35">
        <v>3</v>
      </c>
      <c r="EQ156" s="35">
        <v>4</v>
      </c>
      <c r="ER156" s="17">
        <f t="shared" si="77"/>
        <v>16</v>
      </c>
      <c r="ES156" s="144">
        <f t="shared" si="148"/>
        <v>3.2</v>
      </c>
      <c r="ET156" s="35">
        <v>3</v>
      </c>
      <c r="EU156" s="35">
        <v>3</v>
      </c>
      <c r="EV156" s="35">
        <v>3</v>
      </c>
      <c r="EW156" s="35">
        <v>3</v>
      </c>
      <c r="EX156" s="35">
        <v>3</v>
      </c>
      <c r="EY156" s="17">
        <f t="shared" si="79"/>
        <v>15</v>
      </c>
      <c r="EZ156" s="144">
        <f t="shared" si="160"/>
        <v>3</v>
      </c>
      <c r="FA156" s="35">
        <v>4</v>
      </c>
      <c r="FB156" s="35">
        <v>4</v>
      </c>
      <c r="FC156" s="35">
        <v>4</v>
      </c>
      <c r="FD156" s="35">
        <v>4</v>
      </c>
      <c r="FE156" s="35">
        <v>4</v>
      </c>
      <c r="FF156" s="35">
        <v>4</v>
      </c>
      <c r="FG156" s="17">
        <f t="shared" si="161"/>
        <v>24</v>
      </c>
      <c r="FH156" s="153">
        <f t="shared" si="151"/>
        <v>4</v>
      </c>
      <c r="FI156" s="35">
        <v>4</v>
      </c>
      <c r="FJ156" s="35">
        <v>4</v>
      </c>
      <c r="FK156" s="35">
        <v>4</v>
      </c>
      <c r="FL156" s="35">
        <v>4</v>
      </c>
      <c r="FM156" s="35">
        <v>4</v>
      </c>
      <c r="FN156" s="17">
        <f t="shared" si="83"/>
        <v>20</v>
      </c>
      <c r="FO156" s="144">
        <f t="shared" si="84"/>
        <v>4</v>
      </c>
      <c r="FP156" s="35">
        <v>4</v>
      </c>
      <c r="FQ156" s="35">
        <v>4</v>
      </c>
      <c r="FR156" s="35">
        <v>4</v>
      </c>
      <c r="FS156" s="35">
        <v>4</v>
      </c>
      <c r="FT156" s="35">
        <v>4</v>
      </c>
      <c r="FU156" s="35">
        <v>4</v>
      </c>
      <c r="FV156" s="17">
        <f t="shared" si="150"/>
        <v>24</v>
      </c>
      <c r="FW156" s="144">
        <f t="shared" si="91"/>
        <v>4</v>
      </c>
      <c r="FX156" s="35">
        <v>2</v>
      </c>
      <c r="FY156" s="35">
        <v>2</v>
      </c>
      <c r="FZ156" s="35">
        <v>2</v>
      </c>
      <c r="GA156" s="35">
        <v>2</v>
      </c>
      <c r="GB156" s="35">
        <v>1</v>
      </c>
      <c r="GC156" s="35">
        <v>1</v>
      </c>
      <c r="GD156" s="17">
        <f t="shared" si="156"/>
        <v>10</v>
      </c>
      <c r="GE156" s="144">
        <f t="shared" si="87"/>
        <v>1.6666666666666667</v>
      </c>
      <c r="GF156" s="35" t="s">
        <v>801</v>
      </c>
      <c r="GG156" s="35" t="s">
        <v>793</v>
      </c>
      <c r="GH156" s="35" t="s">
        <v>802</v>
      </c>
      <c r="GI156" s="35" t="s">
        <v>803</v>
      </c>
      <c r="GJ156" s="35" t="s">
        <v>804</v>
      </c>
      <c r="GK156" s="35" t="s">
        <v>784</v>
      </c>
      <c r="GL156" s="35" t="s">
        <v>797</v>
      </c>
      <c r="GM156" s="35" t="s">
        <v>274</v>
      </c>
    </row>
    <row r="157" spans="1:280" ht="15.75" customHeight="1" x14ac:dyDescent="0.35">
      <c r="A157" s="34">
        <v>155</v>
      </c>
      <c r="B157" s="17" t="s">
        <v>805</v>
      </c>
      <c r="C157" s="36" t="s">
        <v>806</v>
      </c>
      <c r="D157" s="17" t="s">
        <v>146</v>
      </c>
      <c r="E157" s="17" t="s">
        <v>807</v>
      </c>
      <c r="F157" s="17">
        <v>65</v>
      </c>
      <c r="G157" s="17">
        <v>4</v>
      </c>
      <c r="H157" s="17" t="s">
        <v>215</v>
      </c>
      <c r="I157" s="17" t="s">
        <v>210</v>
      </c>
      <c r="J157" s="130">
        <v>4000000</v>
      </c>
      <c r="K157" s="48">
        <v>3000000</v>
      </c>
      <c r="L157" s="17" t="s">
        <v>173</v>
      </c>
      <c r="M157" s="17" t="s">
        <v>147</v>
      </c>
      <c r="N157" s="17">
        <v>250</v>
      </c>
      <c r="O157" s="17" t="s">
        <v>519</v>
      </c>
      <c r="P157" s="17" t="s">
        <v>578</v>
      </c>
      <c r="Q157" s="17" t="s">
        <v>545</v>
      </c>
      <c r="R157" s="17">
        <v>3</v>
      </c>
      <c r="S157" s="17">
        <v>3</v>
      </c>
      <c r="T157" s="17">
        <v>3</v>
      </c>
      <c r="U157" s="17">
        <v>3</v>
      </c>
      <c r="V157" s="17">
        <v>3</v>
      </c>
      <c r="W157" s="17">
        <v>3</v>
      </c>
      <c r="X157" s="17">
        <v>3</v>
      </c>
      <c r="Y157" s="17">
        <v>3</v>
      </c>
      <c r="Z157" s="17">
        <v>3</v>
      </c>
      <c r="AA157" s="17">
        <v>3</v>
      </c>
      <c r="AB157" s="17">
        <f t="shared" si="92"/>
        <v>30</v>
      </c>
      <c r="AC157" s="154">
        <f t="shared" si="53"/>
        <v>3</v>
      </c>
      <c r="AD157" s="17">
        <v>3</v>
      </c>
      <c r="AE157" s="17">
        <v>3</v>
      </c>
      <c r="AF157" s="17">
        <v>3</v>
      </c>
      <c r="AG157" s="17">
        <v>3</v>
      </c>
      <c r="AH157" s="17">
        <v>3</v>
      </c>
      <c r="AI157" s="17">
        <v>3</v>
      </c>
      <c r="AJ157" s="17">
        <v>3</v>
      </c>
      <c r="AK157" s="17">
        <v>3</v>
      </c>
      <c r="AL157" s="17">
        <v>3</v>
      </c>
      <c r="AM157" s="15">
        <f t="shared" si="54"/>
        <v>27</v>
      </c>
      <c r="AN157" s="170">
        <f t="shared" si="55"/>
        <v>3</v>
      </c>
      <c r="AO157" s="17">
        <v>3</v>
      </c>
      <c r="AP157" s="17">
        <v>3</v>
      </c>
      <c r="AQ157" s="17">
        <v>3</v>
      </c>
      <c r="AR157" s="17">
        <v>3</v>
      </c>
      <c r="AS157" s="17">
        <v>3</v>
      </c>
      <c r="AT157" s="17">
        <v>3</v>
      </c>
      <c r="AU157" s="17">
        <v>3</v>
      </c>
      <c r="AV157" s="17">
        <v>3</v>
      </c>
      <c r="AW157" s="17">
        <v>3</v>
      </c>
      <c r="AX157" s="17">
        <v>3</v>
      </c>
      <c r="AY157" s="17">
        <f t="shared" si="162"/>
        <v>30</v>
      </c>
      <c r="AZ157" s="144">
        <f t="shared" si="56"/>
        <v>3</v>
      </c>
      <c r="BA157" s="17">
        <v>3</v>
      </c>
      <c r="BB157" s="17">
        <v>3</v>
      </c>
      <c r="BC157" s="17">
        <v>3</v>
      </c>
      <c r="BD157" s="17">
        <v>3</v>
      </c>
      <c r="BE157" s="17">
        <v>3</v>
      </c>
      <c r="BF157" s="17">
        <v>3</v>
      </c>
      <c r="BG157" s="17">
        <v>3</v>
      </c>
      <c r="BH157" s="17">
        <v>3</v>
      </c>
      <c r="BI157" s="15">
        <v>4</v>
      </c>
      <c r="BJ157" s="17">
        <f t="shared" si="57"/>
        <v>28</v>
      </c>
      <c r="BK157" s="144">
        <f t="shared" si="58"/>
        <v>3.1111111111111112</v>
      </c>
      <c r="BL157" s="17">
        <v>3</v>
      </c>
      <c r="BM157" s="17">
        <v>3</v>
      </c>
      <c r="BN157" s="17">
        <v>2</v>
      </c>
      <c r="BO157" s="17">
        <f t="shared" si="59"/>
        <v>8</v>
      </c>
      <c r="BP157" s="153">
        <f t="shared" si="157"/>
        <v>2.6666666666666665</v>
      </c>
      <c r="BQ157" s="17">
        <v>3</v>
      </c>
      <c r="BR157" s="17">
        <v>2</v>
      </c>
      <c r="BS157" s="17">
        <v>3</v>
      </c>
      <c r="BT157" s="116">
        <f t="shared" si="158"/>
        <v>8</v>
      </c>
      <c r="BU157" s="144">
        <f t="shared" si="61"/>
        <v>2.6666666666666665</v>
      </c>
      <c r="BV157" s="17">
        <v>3</v>
      </c>
      <c r="BW157" s="17">
        <v>3</v>
      </c>
      <c r="BX157" s="17">
        <f t="shared" si="50"/>
        <v>6</v>
      </c>
      <c r="BY157" s="169">
        <f t="shared" si="159"/>
        <v>3</v>
      </c>
      <c r="BZ157" s="17">
        <v>4</v>
      </c>
      <c r="CA157" s="17">
        <v>4</v>
      </c>
      <c r="CB157" s="17">
        <f t="shared" si="62"/>
        <v>8</v>
      </c>
      <c r="CC157" s="144">
        <f t="shared" si="145"/>
        <v>4</v>
      </c>
      <c r="CD157" s="17">
        <v>2</v>
      </c>
      <c r="CE157" s="17">
        <v>1</v>
      </c>
      <c r="CF157" s="17">
        <f t="shared" si="152"/>
        <v>3</v>
      </c>
      <c r="CG157" s="144">
        <f t="shared" si="154"/>
        <v>1.5</v>
      </c>
      <c r="CH157" s="17">
        <v>2</v>
      </c>
      <c r="CI157" s="17">
        <v>2</v>
      </c>
      <c r="CJ157" s="17">
        <f t="shared" si="65"/>
        <v>4</v>
      </c>
      <c r="CK157" s="144">
        <f t="shared" si="149"/>
        <v>2</v>
      </c>
      <c r="CL157" s="47">
        <v>2</v>
      </c>
      <c r="CM157" s="17">
        <v>2</v>
      </c>
      <c r="CN157" s="17">
        <f t="shared" si="67"/>
        <v>4</v>
      </c>
      <c r="CO157" s="153">
        <f t="shared" si="88"/>
        <v>2</v>
      </c>
      <c r="CP157" s="17">
        <v>3</v>
      </c>
      <c r="CQ157" s="17">
        <v>2</v>
      </c>
      <c r="CR157" s="17">
        <v>3</v>
      </c>
      <c r="CS157" s="17">
        <f t="shared" si="68"/>
        <v>8</v>
      </c>
      <c r="CT157" s="144">
        <f t="shared" si="153"/>
        <v>2.6666666666666665</v>
      </c>
      <c r="CU157" s="17">
        <v>3</v>
      </c>
      <c r="CV157" s="17">
        <v>3</v>
      </c>
      <c r="CW157" s="17">
        <v>3</v>
      </c>
      <c r="CX157" s="17">
        <v>3</v>
      </c>
      <c r="CY157" s="17">
        <v>3</v>
      </c>
      <c r="CZ157" s="17">
        <v>3</v>
      </c>
      <c r="DA157" s="17">
        <v>3</v>
      </c>
      <c r="DB157" s="17">
        <v>3</v>
      </c>
      <c r="DC157" s="17">
        <f t="shared" si="96"/>
        <v>24</v>
      </c>
      <c r="DD157" s="144">
        <f t="shared" si="142"/>
        <v>3</v>
      </c>
      <c r="DE157" s="17">
        <v>3</v>
      </c>
      <c r="DF157" s="17">
        <v>3</v>
      </c>
      <c r="DG157" s="17">
        <v>3</v>
      </c>
      <c r="DH157" s="17">
        <v>3</v>
      </c>
      <c r="DI157" s="17">
        <v>3</v>
      </c>
      <c r="DJ157" s="17">
        <v>3</v>
      </c>
      <c r="DK157" s="17">
        <v>3</v>
      </c>
      <c r="DL157" s="17">
        <v>3</v>
      </c>
      <c r="DM157" s="17">
        <f t="shared" si="71"/>
        <v>24</v>
      </c>
      <c r="DN157" s="144">
        <f t="shared" si="113"/>
        <v>3</v>
      </c>
      <c r="DO157" s="17">
        <v>3</v>
      </c>
      <c r="DP157" s="17">
        <v>3</v>
      </c>
      <c r="DQ157" s="17">
        <v>3</v>
      </c>
      <c r="DR157" s="17">
        <v>3</v>
      </c>
      <c r="DS157" s="35">
        <v>3</v>
      </c>
      <c r="DT157" s="35">
        <v>3</v>
      </c>
      <c r="DU157" s="17">
        <f t="shared" si="147"/>
        <v>18</v>
      </c>
      <c r="DV157" s="144">
        <f t="shared" si="74"/>
        <v>3</v>
      </c>
      <c r="DW157" s="35">
        <v>3</v>
      </c>
      <c r="DX157" s="35">
        <v>3</v>
      </c>
      <c r="DY157" s="35">
        <v>3</v>
      </c>
      <c r="DZ157" s="35">
        <v>3</v>
      </c>
      <c r="EA157" s="35">
        <v>3</v>
      </c>
      <c r="EB157" s="35">
        <v>3</v>
      </c>
      <c r="EC157" s="17">
        <f t="shared" si="146"/>
        <v>18</v>
      </c>
      <c r="ED157" s="144">
        <f t="shared" si="89"/>
        <v>3</v>
      </c>
      <c r="EE157" s="35">
        <v>3</v>
      </c>
      <c r="EF157" s="35">
        <v>3</v>
      </c>
      <c r="EG157" s="35">
        <v>3</v>
      </c>
      <c r="EH157" s="35">
        <v>3</v>
      </c>
      <c r="EI157" s="35">
        <v>3</v>
      </c>
      <c r="EJ157" s="35">
        <v>3</v>
      </c>
      <c r="EK157" s="15">
        <f t="shared" si="90"/>
        <v>18</v>
      </c>
      <c r="EL157" s="148">
        <f t="shared" si="155"/>
        <v>3</v>
      </c>
      <c r="EM157" s="35">
        <v>3</v>
      </c>
      <c r="EN157" s="35">
        <v>3</v>
      </c>
      <c r="EO157" s="35">
        <v>3</v>
      </c>
      <c r="EP157" s="35">
        <v>3</v>
      </c>
      <c r="EQ157" s="35">
        <v>3</v>
      </c>
      <c r="ER157" s="17">
        <f t="shared" si="77"/>
        <v>15</v>
      </c>
      <c r="ES157" s="144">
        <f t="shared" si="148"/>
        <v>3</v>
      </c>
      <c r="ET157" s="35">
        <v>3</v>
      </c>
      <c r="EU157" s="35">
        <v>3</v>
      </c>
      <c r="EV157" s="35">
        <v>3</v>
      </c>
      <c r="EW157" s="35">
        <v>3</v>
      </c>
      <c r="EX157" s="35">
        <v>3</v>
      </c>
      <c r="EY157" s="17">
        <f t="shared" si="79"/>
        <v>15</v>
      </c>
      <c r="EZ157" s="144">
        <f t="shared" si="160"/>
        <v>3</v>
      </c>
      <c r="FA157" s="35">
        <v>3</v>
      </c>
      <c r="FB157" s="35">
        <v>3</v>
      </c>
      <c r="FC157" s="35">
        <v>3</v>
      </c>
      <c r="FD157" s="35">
        <v>3</v>
      </c>
      <c r="FE157" s="35">
        <v>3</v>
      </c>
      <c r="FF157" s="35">
        <v>3</v>
      </c>
      <c r="FG157" s="17">
        <f t="shared" si="161"/>
        <v>18</v>
      </c>
      <c r="FH157" s="153">
        <f t="shared" si="151"/>
        <v>3</v>
      </c>
      <c r="FI157" s="35">
        <v>3</v>
      </c>
      <c r="FJ157" s="35">
        <v>3</v>
      </c>
      <c r="FK157" s="35">
        <v>3</v>
      </c>
      <c r="FL157" s="35">
        <v>3</v>
      </c>
      <c r="FM157" s="35">
        <v>3</v>
      </c>
      <c r="FN157" s="17">
        <f t="shared" si="83"/>
        <v>15</v>
      </c>
      <c r="FO157" s="144">
        <f t="shared" si="84"/>
        <v>3</v>
      </c>
      <c r="FP157" s="35">
        <v>3</v>
      </c>
      <c r="FQ157" s="35">
        <v>3</v>
      </c>
      <c r="FR157" s="35">
        <v>3</v>
      </c>
      <c r="FS157" s="35">
        <v>3</v>
      </c>
      <c r="FT157" s="35">
        <v>3</v>
      </c>
      <c r="FU157" s="35">
        <v>3</v>
      </c>
      <c r="FV157" s="17">
        <f t="shared" si="150"/>
        <v>18</v>
      </c>
      <c r="FW157" s="144">
        <f t="shared" si="91"/>
        <v>3</v>
      </c>
      <c r="FX157" s="35">
        <v>3</v>
      </c>
      <c r="FY157" s="35">
        <v>3</v>
      </c>
      <c r="FZ157" s="35">
        <v>3</v>
      </c>
      <c r="GA157" s="35">
        <v>3</v>
      </c>
      <c r="GB157" s="35">
        <v>3</v>
      </c>
      <c r="GC157" s="35">
        <v>3</v>
      </c>
      <c r="GD157" s="17">
        <f t="shared" si="156"/>
        <v>18</v>
      </c>
      <c r="GE157" s="144">
        <f t="shared" si="87"/>
        <v>3</v>
      </c>
      <c r="GF157" s="35" t="s">
        <v>808</v>
      </c>
      <c r="GG157" s="35" t="s">
        <v>274</v>
      </c>
      <c r="GH157" s="35" t="s">
        <v>809</v>
      </c>
      <c r="GI157" s="35" t="s">
        <v>810</v>
      </c>
      <c r="GJ157" s="35" t="s">
        <v>811</v>
      </c>
      <c r="GK157" s="35" t="s">
        <v>812</v>
      </c>
      <c r="GL157" s="35" t="s">
        <v>813</v>
      </c>
      <c r="GM157" s="35" t="s">
        <v>274</v>
      </c>
    </row>
    <row r="158" spans="1:280" ht="15.75" customHeight="1" x14ac:dyDescent="0.35">
      <c r="A158" s="34">
        <v>156</v>
      </c>
      <c r="B158" s="17" t="s">
        <v>814</v>
      </c>
      <c r="C158" s="36" t="s">
        <v>501</v>
      </c>
      <c r="D158" s="17" t="s">
        <v>146</v>
      </c>
      <c r="E158" s="17" t="s">
        <v>530</v>
      </c>
      <c r="F158" s="17">
        <v>58</v>
      </c>
      <c r="G158" s="17">
        <v>2</v>
      </c>
      <c r="H158" s="17" t="s">
        <v>157</v>
      </c>
      <c r="I158" s="17" t="s">
        <v>210</v>
      </c>
      <c r="J158" s="130">
        <v>3500000</v>
      </c>
      <c r="K158" s="48">
        <v>3000000</v>
      </c>
      <c r="L158" s="17" t="s">
        <v>318</v>
      </c>
      <c r="M158" s="17" t="s">
        <v>147</v>
      </c>
      <c r="N158" s="17">
        <v>135</v>
      </c>
      <c r="O158" s="17" t="s">
        <v>815</v>
      </c>
      <c r="P158" s="17" t="s">
        <v>578</v>
      </c>
      <c r="Q158" s="17" t="s">
        <v>645</v>
      </c>
      <c r="R158" s="17">
        <v>3</v>
      </c>
      <c r="S158" s="17">
        <v>3</v>
      </c>
      <c r="T158" s="17">
        <v>3</v>
      </c>
      <c r="U158" s="17">
        <v>3</v>
      </c>
      <c r="V158" s="17">
        <v>3</v>
      </c>
      <c r="W158" s="17">
        <v>3</v>
      </c>
      <c r="X158" s="17">
        <v>3</v>
      </c>
      <c r="Y158" s="17">
        <v>3</v>
      </c>
      <c r="Z158" s="17">
        <v>3</v>
      </c>
      <c r="AA158" s="17">
        <v>3</v>
      </c>
      <c r="AB158" s="17">
        <f t="shared" si="92"/>
        <v>30</v>
      </c>
      <c r="AC158" s="154">
        <f t="shared" si="53"/>
        <v>3</v>
      </c>
      <c r="AD158" s="17">
        <v>3</v>
      </c>
      <c r="AE158" s="17">
        <v>3</v>
      </c>
      <c r="AF158" s="17">
        <v>3</v>
      </c>
      <c r="AG158" s="17">
        <v>3</v>
      </c>
      <c r="AH158" s="17">
        <v>3</v>
      </c>
      <c r="AI158" s="17">
        <v>3</v>
      </c>
      <c r="AJ158" s="17">
        <v>3</v>
      </c>
      <c r="AK158" s="17">
        <v>3</v>
      </c>
      <c r="AL158" s="17">
        <v>3</v>
      </c>
      <c r="AM158" s="15">
        <f t="shared" si="54"/>
        <v>27</v>
      </c>
      <c r="AN158" s="170">
        <f t="shared" si="55"/>
        <v>3</v>
      </c>
      <c r="AO158" s="17">
        <v>3</v>
      </c>
      <c r="AP158" s="17">
        <v>3</v>
      </c>
      <c r="AQ158" s="17">
        <v>3</v>
      </c>
      <c r="AR158" s="17">
        <v>3</v>
      </c>
      <c r="AS158" s="17">
        <v>3</v>
      </c>
      <c r="AT158" s="17">
        <v>3</v>
      </c>
      <c r="AU158" s="17">
        <v>3</v>
      </c>
      <c r="AV158" s="17">
        <v>3</v>
      </c>
      <c r="AW158" s="17">
        <v>3</v>
      </c>
      <c r="AX158" s="17">
        <v>3</v>
      </c>
      <c r="AY158" s="17">
        <f t="shared" si="162"/>
        <v>30</v>
      </c>
      <c r="AZ158" s="144">
        <f t="shared" si="56"/>
        <v>3</v>
      </c>
      <c r="BA158" s="17">
        <v>3</v>
      </c>
      <c r="BB158" s="17">
        <v>4</v>
      </c>
      <c r="BC158" s="17">
        <v>3</v>
      </c>
      <c r="BD158" s="17">
        <v>3</v>
      </c>
      <c r="BE158" s="17">
        <v>3</v>
      </c>
      <c r="BF158" s="17">
        <v>3</v>
      </c>
      <c r="BG158" s="17">
        <v>3</v>
      </c>
      <c r="BH158" s="17">
        <v>3</v>
      </c>
      <c r="BI158" s="15">
        <v>4</v>
      </c>
      <c r="BJ158" s="17">
        <f t="shared" si="57"/>
        <v>29</v>
      </c>
      <c r="BK158" s="144">
        <f t="shared" si="58"/>
        <v>3.2222222222222223</v>
      </c>
      <c r="BL158" s="17">
        <v>3</v>
      </c>
      <c r="BM158" s="17">
        <v>3</v>
      </c>
      <c r="BN158" s="17">
        <v>3</v>
      </c>
      <c r="BO158" s="17">
        <f t="shared" si="59"/>
        <v>9</v>
      </c>
      <c r="BP158" s="153">
        <f t="shared" si="157"/>
        <v>3</v>
      </c>
      <c r="BQ158" s="17">
        <v>4</v>
      </c>
      <c r="BR158" s="17">
        <v>3</v>
      </c>
      <c r="BS158" s="17">
        <v>3</v>
      </c>
      <c r="BT158" s="116">
        <f t="shared" si="158"/>
        <v>10</v>
      </c>
      <c r="BU158" s="144">
        <f t="shared" si="61"/>
        <v>3.3333333333333335</v>
      </c>
      <c r="BV158" s="17">
        <v>3</v>
      </c>
      <c r="BW158" s="17">
        <v>3</v>
      </c>
      <c r="BX158" s="17">
        <f t="shared" si="50"/>
        <v>6</v>
      </c>
      <c r="BY158" s="169">
        <f t="shared" si="159"/>
        <v>3</v>
      </c>
      <c r="BZ158" s="17">
        <v>4</v>
      </c>
      <c r="CA158" s="17">
        <v>4</v>
      </c>
      <c r="CB158" s="17">
        <f t="shared" si="62"/>
        <v>8</v>
      </c>
      <c r="CC158" s="144">
        <f t="shared" si="145"/>
        <v>4</v>
      </c>
      <c r="CD158" s="17">
        <v>3</v>
      </c>
      <c r="CE158" s="17">
        <v>2</v>
      </c>
      <c r="CF158" s="17">
        <f t="shared" si="152"/>
        <v>5</v>
      </c>
      <c r="CG158" s="144">
        <f t="shared" si="154"/>
        <v>2.5</v>
      </c>
      <c r="CH158" s="17">
        <v>2</v>
      </c>
      <c r="CI158" s="17">
        <v>2</v>
      </c>
      <c r="CJ158" s="17">
        <f t="shared" si="65"/>
        <v>4</v>
      </c>
      <c r="CK158" s="144">
        <f t="shared" si="149"/>
        <v>2</v>
      </c>
      <c r="CL158" s="47">
        <v>2</v>
      </c>
      <c r="CM158" s="17">
        <v>2</v>
      </c>
      <c r="CN158" s="17">
        <f t="shared" si="67"/>
        <v>4</v>
      </c>
      <c r="CO158" s="153">
        <f t="shared" si="88"/>
        <v>2</v>
      </c>
      <c r="CP158" s="17">
        <v>3</v>
      </c>
      <c r="CQ158" s="17">
        <v>3</v>
      </c>
      <c r="CR158" s="17">
        <v>2</v>
      </c>
      <c r="CS158" s="17">
        <f t="shared" si="68"/>
        <v>8</v>
      </c>
      <c r="CT158" s="144">
        <f t="shared" si="153"/>
        <v>2.6666666666666665</v>
      </c>
      <c r="CU158" s="17">
        <v>3</v>
      </c>
      <c r="CV158" s="17">
        <v>3</v>
      </c>
      <c r="CW158" s="17">
        <v>3</v>
      </c>
      <c r="CX158" s="17">
        <v>3</v>
      </c>
      <c r="CY158" s="17">
        <v>3</v>
      </c>
      <c r="CZ158" s="17">
        <v>3</v>
      </c>
      <c r="DA158" s="17">
        <v>3</v>
      </c>
      <c r="DB158" s="17">
        <v>3</v>
      </c>
      <c r="DC158" s="17">
        <f t="shared" si="96"/>
        <v>24</v>
      </c>
      <c r="DD158" s="144">
        <f t="shared" si="142"/>
        <v>3</v>
      </c>
      <c r="DE158" s="17">
        <v>3</v>
      </c>
      <c r="DF158" s="17">
        <v>3</v>
      </c>
      <c r="DG158" s="17">
        <v>3</v>
      </c>
      <c r="DH158" s="17">
        <v>3</v>
      </c>
      <c r="DI158" s="17">
        <v>3</v>
      </c>
      <c r="DJ158" s="17">
        <v>3</v>
      </c>
      <c r="DK158" s="17">
        <v>3</v>
      </c>
      <c r="DL158" s="17">
        <v>3</v>
      </c>
      <c r="DM158" s="17">
        <f t="shared" si="71"/>
        <v>24</v>
      </c>
      <c r="DN158" s="144">
        <f t="shared" si="113"/>
        <v>3</v>
      </c>
      <c r="DO158" s="17">
        <v>3</v>
      </c>
      <c r="DP158" s="17">
        <v>3</v>
      </c>
      <c r="DQ158" s="17">
        <v>3</v>
      </c>
      <c r="DR158" s="17">
        <v>3</v>
      </c>
      <c r="DS158" s="35">
        <v>3</v>
      </c>
      <c r="DT158" s="35">
        <v>3</v>
      </c>
      <c r="DU158" s="17">
        <f t="shared" si="147"/>
        <v>18</v>
      </c>
      <c r="DV158" s="144">
        <f t="shared" si="74"/>
        <v>3</v>
      </c>
      <c r="DW158" s="35">
        <v>3</v>
      </c>
      <c r="DX158" s="35">
        <v>3</v>
      </c>
      <c r="DY158" s="35">
        <v>3</v>
      </c>
      <c r="DZ158" s="35">
        <v>3</v>
      </c>
      <c r="EA158" s="35">
        <v>3</v>
      </c>
      <c r="EB158" s="35">
        <v>3</v>
      </c>
      <c r="EC158" s="17">
        <f t="shared" si="146"/>
        <v>18</v>
      </c>
      <c r="ED158" s="144">
        <f t="shared" si="89"/>
        <v>3</v>
      </c>
      <c r="EE158" s="35">
        <v>3</v>
      </c>
      <c r="EF158" s="35">
        <v>3</v>
      </c>
      <c r="EG158" s="35">
        <v>3</v>
      </c>
      <c r="EH158" s="35">
        <v>3</v>
      </c>
      <c r="EI158" s="35">
        <v>3</v>
      </c>
      <c r="EJ158" s="35">
        <v>3</v>
      </c>
      <c r="EK158" s="15">
        <f t="shared" si="90"/>
        <v>18</v>
      </c>
      <c r="EL158" s="148">
        <f t="shared" si="155"/>
        <v>3</v>
      </c>
      <c r="EM158" s="35">
        <v>3</v>
      </c>
      <c r="EN158" s="35">
        <v>3</v>
      </c>
      <c r="EO158" s="35">
        <v>3</v>
      </c>
      <c r="EP158" s="35">
        <v>4</v>
      </c>
      <c r="EQ158" s="35">
        <v>3</v>
      </c>
      <c r="ER158" s="17">
        <f t="shared" si="77"/>
        <v>16</v>
      </c>
      <c r="ES158" s="144">
        <f t="shared" si="148"/>
        <v>3.2</v>
      </c>
      <c r="ET158" s="35">
        <v>3</v>
      </c>
      <c r="EU158" s="35">
        <v>3</v>
      </c>
      <c r="EV158" s="35">
        <v>3</v>
      </c>
      <c r="EW158" s="35">
        <v>3</v>
      </c>
      <c r="EX158" s="35">
        <v>2</v>
      </c>
      <c r="EY158" s="17">
        <f t="shared" si="79"/>
        <v>14</v>
      </c>
      <c r="EZ158" s="144">
        <f t="shared" si="160"/>
        <v>2.8</v>
      </c>
      <c r="FA158" s="35">
        <v>3</v>
      </c>
      <c r="FB158" s="35">
        <v>3</v>
      </c>
      <c r="FC158" s="35">
        <v>3</v>
      </c>
      <c r="FD158" s="35">
        <v>3</v>
      </c>
      <c r="FE158" s="35">
        <v>3</v>
      </c>
      <c r="FF158" s="35">
        <v>3</v>
      </c>
      <c r="FG158" s="17">
        <f t="shared" si="161"/>
        <v>18</v>
      </c>
      <c r="FH158" s="153">
        <f t="shared" si="151"/>
        <v>3</v>
      </c>
      <c r="FI158" s="35">
        <v>3</v>
      </c>
      <c r="FJ158" s="35">
        <v>3</v>
      </c>
      <c r="FK158" s="35">
        <v>3</v>
      </c>
      <c r="FL158" s="35">
        <v>3</v>
      </c>
      <c r="FM158" s="35">
        <v>3</v>
      </c>
      <c r="FN158" s="17">
        <f t="shared" si="83"/>
        <v>15</v>
      </c>
      <c r="FO158" s="144">
        <f t="shared" si="84"/>
        <v>3</v>
      </c>
      <c r="FP158" s="35">
        <v>3</v>
      </c>
      <c r="FQ158" s="35">
        <v>3</v>
      </c>
      <c r="FR158" s="35">
        <v>3</v>
      </c>
      <c r="FS158" s="35">
        <v>3</v>
      </c>
      <c r="FT158" s="35">
        <v>3</v>
      </c>
      <c r="FU158" s="35">
        <v>3</v>
      </c>
      <c r="FV158" s="17">
        <f t="shared" si="150"/>
        <v>18</v>
      </c>
      <c r="FW158" s="144">
        <f t="shared" si="91"/>
        <v>3</v>
      </c>
      <c r="FX158" s="35">
        <v>3</v>
      </c>
      <c r="FY158" s="35">
        <v>3</v>
      </c>
      <c r="FZ158" s="35">
        <v>3</v>
      </c>
      <c r="GA158" s="35">
        <v>3</v>
      </c>
      <c r="GB158" s="35">
        <v>3</v>
      </c>
      <c r="GC158" s="35">
        <v>3</v>
      </c>
      <c r="GD158" s="17">
        <f t="shared" si="156"/>
        <v>18</v>
      </c>
      <c r="GE158" s="144">
        <f t="shared" si="87"/>
        <v>3</v>
      </c>
      <c r="GF158" s="35" t="s">
        <v>816</v>
      </c>
      <c r="GG158" s="35" t="s">
        <v>274</v>
      </c>
      <c r="GH158" s="35" t="s">
        <v>817</v>
      </c>
      <c r="GI158" s="35" t="s">
        <v>818</v>
      </c>
      <c r="GJ158" s="35" t="s">
        <v>819</v>
      </c>
      <c r="GK158" s="35" t="s">
        <v>820</v>
      </c>
      <c r="GL158" s="35" t="s">
        <v>821</v>
      </c>
      <c r="GM158" s="35" t="s">
        <v>274</v>
      </c>
    </row>
    <row r="159" spans="1:280" ht="15.75" customHeight="1" x14ac:dyDescent="0.35">
      <c r="A159" s="34">
        <v>157</v>
      </c>
      <c r="B159" s="17" t="s">
        <v>822</v>
      </c>
      <c r="C159" s="36" t="s">
        <v>789</v>
      </c>
      <c r="D159" s="17" t="s">
        <v>146</v>
      </c>
      <c r="E159" s="17" t="s">
        <v>778</v>
      </c>
      <c r="F159" s="17">
        <v>40</v>
      </c>
      <c r="G159" s="17">
        <v>5</v>
      </c>
      <c r="H159" s="17" t="s">
        <v>157</v>
      </c>
      <c r="I159" s="17" t="s">
        <v>518</v>
      </c>
      <c r="J159" s="130">
        <v>4000000</v>
      </c>
      <c r="K159" s="48">
        <v>3500000</v>
      </c>
      <c r="L159" s="17" t="s">
        <v>318</v>
      </c>
      <c r="M159" s="17" t="s">
        <v>147</v>
      </c>
      <c r="N159" s="17">
        <v>135</v>
      </c>
      <c r="O159" s="17" t="s">
        <v>519</v>
      </c>
      <c r="P159" s="17" t="s">
        <v>714</v>
      </c>
      <c r="Q159" s="17" t="s">
        <v>645</v>
      </c>
      <c r="R159" s="17">
        <v>4</v>
      </c>
      <c r="S159" s="17">
        <v>4</v>
      </c>
      <c r="T159" s="17">
        <v>4</v>
      </c>
      <c r="U159" s="17">
        <v>4</v>
      </c>
      <c r="V159" s="17">
        <v>4</v>
      </c>
      <c r="W159" s="17">
        <v>4</v>
      </c>
      <c r="X159" s="17">
        <v>4</v>
      </c>
      <c r="Y159" s="17">
        <v>4</v>
      </c>
      <c r="Z159" s="17">
        <v>4</v>
      </c>
      <c r="AA159" s="17">
        <v>4</v>
      </c>
      <c r="AB159" s="17">
        <f t="shared" si="92"/>
        <v>40</v>
      </c>
      <c r="AC159" s="154">
        <f t="shared" si="53"/>
        <v>4</v>
      </c>
      <c r="AD159" s="17">
        <v>4</v>
      </c>
      <c r="AE159" s="17">
        <v>4</v>
      </c>
      <c r="AF159" s="17">
        <v>4</v>
      </c>
      <c r="AG159" s="17">
        <v>4</v>
      </c>
      <c r="AH159" s="17">
        <v>4</v>
      </c>
      <c r="AI159" s="17">
        <v>4</v>
      </c>
      <c r="AJ159" s="17">
        <v>4</v>
      </c>
      <c r="AK159" s="17">
        <v>4</v>
      </c>
      <c r="AL159" s="17">
        <v>4</v>
      </c>
      <c r="AM159" s="15">
        <f t="shared" si="54"/>
        <v>36</v>
      </c>
      <c r="AN159" s="170">
        <f t="shared" si="55"/>
        <v>4</v>
      </c>
      <c r="AO159" s="17">
        <v>3</v>
      </c>
      <c r="AP159" s="17">
        <v>3</v>
      </c>
      <c r="AQ159" s="17">
        <v>3</v>
      </c>
      <c r="AR159" s="17">
        <v>3</v>
      </c>
      <c r="AS159" s="17">
        <v>3</v>
      </c>
      <c r="AT159" s="17">
        <v>3</v>
      </c>
      <c r="AU159" s="17">
        <v>3</v>
      </c>
      <c r="AV159" s="17">
        <v>3</v>
      </c>
      <c r="AW159" s="17">
        <v>3</v>
      </c>
      <c r="AX159" s="17">
        <v>3</v>
      </c>
      <c r="AY159" s="17">
        <f t="shared" si="162"/>
        <v>30</v>
      </c>
      <c r="AZ159" s="144">
        <f t="shared" si="56"/>
        <v>3</v>
      </c>
      <c r="BA159" s="17">
        <v>3</v>
      </c>
      <c r="BB159" s="17">
        <v>3</v>
      </c>
      <c r="BC159" s="17">
        <v>3</v>
      </c>
      <c r="BD159" s="17">
        <v>3</v>
      </c>
      <c r="BE159" s="17">
        <v>3</v>
      </c>
      <c r="BF159" s="17">
        <v>3</v>
      </c>
      <c r="BG159" s="17">
        <v>3</v>
      </c>
      <c r="BH159" s="17">
        <v>3</v>
      </c>
      <c r="BI159" s="15">
        <v>4</v>
      </c>
      <c r="BJ159" s="17">
        <f t="shared" si="57"/>
        <v>28</v>
      </c>
      <c r="BK159" s="144">
        <f t="shared" si="58"/>
        <v>3.1111111111111112</v>
      </c>
      <c r="BL159" s="17">
        <v>3</v>
      </c>
      <c r="BM159" s="17">
        <v>3</v>
      </c>
      <c r="BN159" s="17">
        <v>3</v>
      </c>
      <c r="BO159" s="17">
        <f t="shared" si="59"/>
        <v>9</v>
      </c>
      <c r="BP159" s="153">
        <f t="shared" si="157"/>
        <v>3</v>
      </c>
      <c r="BQ159" s="17">
        <v>3</v>
      </c>
      <c r="BR159" s="17">
        <v>3</v>
      </c>
      <c r="BS159" s="17">
        <v>3</v>
      </c>
      <c r="BT159" s="116">
        <f t="shared" si="158"/>
        <v>9</v>
      </c>
      <c r="BU159" s="144">
        <f t="shared" si="61"/>
        <v>3</v>
      </c>
      <c r="BV159" s="17">
        <v>3</v>
      </c>
      <c r="BW159" s="17">
        <v>3</v>
      </c>
      <c r="BX159" s="17">
        <f t="shared" ref="BX159:BX222" si="163">SUM(BV159:BW159)</f>
        <v>6</v>
      </c>
      <c r="BY159" s="169">
        <f t="shared" si="159"/>
        <v>3</v>
      </c>
      <c r="BZ159" s="17">
        <v>3</v>
      </c>
      <c r="CA159" s="17">
        <v>3</v>
      </c>
      <c r="CB159" s="17">
        <f t="shared" si="62"/>
        <v>6</v>
      </c>
      <c r="CC159" s="144">
        <f t="shared" si="145"/>
        <v>3</v>
      </c>
      <c r="CD159" s="17">
        <v>3</v>
      </c>
      <c r="CE159" s="17">
        <v>3</v>
      </c>
      <c r="CF159" s="17">
        <f t="shared" si="152"/>
        <v>6</v>
      </c>
      <c r="CG159" s="144">
        <f t="shared" si="154"/>
        <v>3</v>
      </c>
      <c r="CH159" s="17">
        <v>3</v>
      </c>
      <c r="CI159" s="17">
        <v>3</v>
      </c>
      <c r="CJ159" s="17">
        <f t="shared" si="65"/>
        <v>6</v>
      </c>
      <c r="CK159" s="144">
        <f t="shared" si="149"/>
        <v>3</v>
      </c>
      <c r="CL159" s="47">
        <v>3</v>
      </c>
      <c r="CM159" s="17">
        <v>3</v>
      </c>
      <c r="CN159" s="17">
        <f t="shared" si="67"/>
        <v>6</v>
      </c>
      <c r="CO159" s="153">
        <f t="shared" si="88"/>
        <v>3</v>
      </c>
      <c r="CP159" s="17">
        <v>3</v>
      </c>
      <c r="CQ159" s="17">
        <v>3</v>
      </c>
      <c r="CR159" s="17">
        <v>3</v>
      </c>
      <c r="CS159" s="17">
        <f t="shared" si="68"/>
        <v>9</v>
      </c>
      <c r="CT159" s="144">
        <f t="shared" si="153"/>
        <v>3</v>
      </c>
      <c r="CU159" s="17">
        <v>3</v>
      </c>
      <c r="CV159" s="17">
        <v>3</v>
      </c>
      <c r="CW159" s="17">
        <v>3</v>
      </c>
      <c r="CX159" s="17">
        <v>3</v>
      </c>
      <c r="CY159" s="17">
        <v>3</v>
      </c>
      <c r="CZ159" s="17">
        <v>3</v>
      </c>
      <c r="DA159" s="17">
        <v>3</v>
      </c>
      <c r="DB159" s="17">
        <v>3</v>
      </c>
      <c r="DC159" s="17">
        <f t="shared" si="96"/>
        <v>24</v>
      </c>
      <c r="DD159" s="144">
        <f t="shared" si="142"/>
        <v>3</v>
      </c>
      <c r="DE159" s="17">
        <v>3</v>
      </c>
      <c r="DF159" s="17">
        <v>3</v>
      </c>
      <c r="DG159" s="17">
        <v>3</v>
      </c>
      <c r="DH159" s="17">
        <v>3</v>
      </c>
      <c r="DI159" s="17">
        <v>3</v>
      </c>
      <c r="DJ159" s="17">
        <v>3</v>
      </c>
      <c r="DK159" s="17">
        <v>3</v>
      </c>
      <c r="DL159" s="17">
        <v>3</v>
      </c>
      <c r="DM159" s="17">
        <f t="shared" si="71"/>
        <v>24</v>
      </c>
      <c r="DN159" s="144">
        <f t="shared" si="113"/>
        <v>3</v>
      </c>
      <c r="DO159" s="17">
        <v>3</v>
      </c>
      <c r="DP159" s="17">
        <v>3</v>
      </c>
      <c r="DQ159" s="17">
        <v>3</v>
      </c>
      <c r="DR159" s="17">
        <v>3</v>
      </c>
      <c r="DS159" s="35">
        <v>3</v>
      </c>
      <c r="DT159" s="35">
        <v>3</v>
      </c>
      <c r="DU159" s="17">
        <f t="shared" si="147"/>
        <v>18</v>
      </c>
      <c r="DV159" s="144">
        <f t="shared" si="74"/>
        <v>3</v>
      </c>
      <c r="DW159" s="35">
        <v>3</v>
      </c>
      <c r="DX159" s="35">
        <v>3</v>
      </c>
      <c r="DY159" s="35">
        <v>3</v>
      </c>
      <c r="DZ159" s="35">
        <v>3</v>
      </c>
      <c r="EA159" s="35">
        <v>3</v>
      </c>
      <c r="EB159" s="35">
        <v>3</v>
      </c>
      <c r="EC159" s="17">
        <f t="shared" si="146"/>
        <v>18</v>
      </c>
      <c r="ED159" s="144">
        <f t="shared" si="89"/>
        <v>3</v>
      </c>
      <c r="EE159" s="35">
        <v>3</v>
      </c>
      <c r="EF159" s="35">
        <v>3</v>
      </c>
      <c r="EG159" s="35">
        <v>3</v>
      </c>
      <c r="EH159" s="35">
        <v>3</v>
      </c>
      <c r="EI159" s="35">
        <v>3</v>
      </c>
      <c r="EJ159" s="35">
        <v>3</v>
      </c>
      <c r="EK159" s="15">
        <f t="shared" si="90"/>
        <v>18</v>
      </c>
      <c r="EL159" s="148">
        <f t="shared" si="155"/>
        <v>3</v>
      </c>
      <c r="EM159" s="35">
        <v>4</v>
      </c>
      <c r="EN159" s="35">
        <v>4</v>
      </c>
      <c r="EO159" s="35">
        <v>3</v>
      </c>
      <c r="EP159" s="35">
        <v>3</v>
      </c>
      <c r="EQ159" s="35">
        <v>3</v>
      </c>
      <c r="ER159" s="17">
        <f t="shared" si="77"/>
        <v>17</v>
      </c>
      <c r="ES159" s="144">
        <f t="shared" si="148"/>
        <v>3.4</v>
      </c>
      <c r="ET159" s="35">
        <v>4</v>
      </c>
      <c r="EU159" s="35">
        <v>3</v>
      </c>
      <c r="EV159" s="35">
        <v>4</v>
      </c>
      <c r="EW159" s="35">
        <v>3</v>
      </c>
      <c r="EX159" s="35">
        <v>4</v>
      </c>
      <c r="EY159" s="17">
        <f t="shared" si="79"/>
        <v>18</v>
      </c>
      <c r="EZ159" s="144">
        <f t="shared" si="160"/>
        <v>3.6</v>
      </c>
      <c r="FA159" s="35">
        <v>3</v>
      </c>
      <c r="FB159" s="35">
        <v>4</v>
      </c>
      <c r="FC159" s="35">
        <v>3</v>
      </c>
      <c r="FD159" s="35">
        <v>4</v>
      </c>
      <c r="FE159" s="35">
        <v>3</v>
      </c>
      <c r="FF159" s="35">
        <v>4</v>
      </c>
      <c r="FG159" s="17">
        <f t="shared" si="161"/>
        <v>21</v>
      </c>
      <c r="FH159" s="153">
        <f t="shared" si="151"/>
        <v>3.5</v>
      </c>
      <c r="FI159" s="35">
        <v>3</v>
      </c>
      <c r="FJ159" s="35">
        <v>3</v>
      </c>
      <c r="FK159" s="35">
        <v>4</v>
      </c>
      <c r="FL159" s="35">
        <v>3</v>
      </c>
      <c r="FM159" s="35">
        <v>4</v>
      </c>
      <c r="FN159" s="17">
        <f t="shared" si="83"/>
        <v>17</v>
      </c>
      <c r="FO159" s="144">
        <f t="shared" si="84"/>
        <v>3.4</v>
      </c>
      <c r="FP159" s="35">
        <v>3</v>
      </c>
      <c r="FQ159" s="35">
        <v>3</v>
      </c>
      <c r="FR159" s="35">
        <v>3</v>
      </c>
      <c r="FS159" s="35">
        <v>3</v>
      </c>
      <c r="FT159" s="35">
        <v>3</v>
      </c>
      <c r="FU159" s="35">
        <v>3</v>
      </c>
      <c r="FV159" s="17">
        <f t="shared" si="150"/>
        <v>18</v>
      </c>
      <c r="FW159" s="144">
        <f t="shared" si="91"/>
        <v>3</v>
      </c>
      <c r="FX159" s="35">
        <v>3</v>
      </c>
      <c r="FY159" s="35">
        <v>3</v>
      </c>
      <c r="FZ159" s="35">
        <v>3</v>
      </c>
      <c r="GA159" s="35">
        <v>3</v>
      </c>
      <c r="GB159" s="35">
        <v>3</v>
      </c>
      <c r="GC159" s="35">
        <v>3</v>
      </c>
      <c r="GD159" s="17">
        <f t="shared" si="156"/>
        <v>18</v>
      </c>
      <c r="GE159" s="144">
        <f t="shared" si="87"/>
        <v>3</v>
      </c>
      <c r="GF159" s="35" t="s">
        <v>816</v>
      </c>
      <c r="GG159" s="35" t="s">
        <v>274</v>
      </c>
      <c r="GH159" s="35" t="s">
        <v>817</v>
      </c>
      <c r="GI159" s="35" t="s">
        <v>818</v>
      </c>
      <c r="GJ159" s="35" t="s">
        <v>823</v>
      </c>
      <c r="GK159" s="35" t="s">
        <v>274</v>
      </c>
      <c r="GL159" s="35" t="s">
        <v>824</v>
      </c>
      <c r="GM159" s="35" t="s">
        <v>274</v>
      </c>
    </row>
    <row r="160" spans="1:280" ht="15.75" customHeight="1" x14ac:dyDescent="0.35">
      <c r="A160" s="34">
        <v>158</v>
      </c>
      <c r="B160" s="17" t="s">
        <v>825</v>
      </c>
      <c r="C160" s="36" t="s">
        <v>826</v>
      </c>
      <c r="D160" s="17" t="s">
        <v>146</v>
      </c>
      <c r="E160" s="17" t="s">
        <v>778</v>
      </c>
      <c r="F160" s="17">
        <v>53</v>
      </c>
      <c r="G160" s="17">
        <v>5</v>
      </c>
      <c r="H160" s="17" t="s">
        <v>157</v>
      </c>
      <c r="I160" s="17" t="s">
        <v>210</v>
      </c>
      <c r="J160" s="130">
        <v>4500000</v>
      </c>
      <c r="K160" s="48">
        <v>3500000</v>
      </c>
      <c r="L160" s="17" t="s">
        <v>318</v>
      </c>
      <c r="M160" s="17" t="s">
        <v>147</v>
      </c>
      <c r="N160" s="17">
        <v>135</v>
      </c>
      <c r="O160" s="17" t="s">
        <v>519</v>
      </c>
      <c r="P160" s="17" t="s">
        <v>714</v>
      </c>
      <c r="Q160" s="17" t="s">
        <v>827</v>
      </c>
      <c r="R160" s="17">
        <v>4</v>
      </c>
      <c r="S160" s="17">
        <v>4</v>
      </c>
      <c r="T160" s="17">
        <v>3</v>
      </c>
      <c r="U160" s="17">
        <v>4</v>
      </c>
      <c r="V160" s="17">
        <v>4</v>
      </c>
      <c r="W160" s="17">
        <v>4</v>
      </c>
      <c r="X160" s="17">
        <v>4</v>
      </c>
      <c r="Y160" s="17">
        <v>4</v>
      </c>
      <c r="Z160" s="17">
        <v>4</v>
      </c>
      <c r="AA160" s="17">
        <v>4</v>
      </c>
      <c r="AB160" s="17">
        <f t="shared" si="92"/>
        <v>39</v>
      </c>
      <c r="AC160" s="154">
        <f t="shared" ref="AC160:AC162" si="164">AB160/10</f>
        <v>3.9</v>
      </c>
      <c r="AD160" s="17">
        <v>3</v>
      </c>
      <c r="AE160" s="17">
        <v>3</v>
      </c>
      <c r="AF160" s="17">
        <v>4</v>
      </c>
      <c r="AG160" s="17">
        <v>4</v>
      </c>
      <c r="AH160" s="17">
        <v>3</v>
      </c>
      <c r="AI160" s="17">
        <v>3</v>
      </c>
      <c r="AJ160" s="17">
        <v>3</v>
      </c>
      <c r="AK160" s="17">
        <v>4</v>
      </c>
      <c r="AL160" s="17">
        <v>3</v>
      </c>
      <c r="AM160" s="15">
        <f t="shared" ref="AM160:AM223" si="165">SUM(AD160+AE160+AF160+AG160+AH160+AI160+AJ160++AK160+AL160)</f>
        <v>30</v>
      </c>
      <c r="AN160" s="170">
        <f t="shared" ref="AN160:AN223" si="166">AM160/9</f>
        <v>3.3333333333333335</v>
      </c>
      <c r="AO160" s="17">
        <v>3</v>
      </c>
      <c r="AP160" s="17">
        <v>3</v>
      </c>
      <c r="AQ160" s="17">
        <v>4</v>
      </c>
      <c r="AR160" s="17">
        <v>3</v>
      </c>
      <c r="AS160" s="17">
        <v>4</v>
      </c>
      <c r="AT160" s="17">
        <v>4</v>
      </c>
      <c r="AU160" s="17">
        <v>3</v>
      </c>
      <c r="AV160" s="17">
        <v>4</v>
      </c>
      <c r="AW160" s="17">
        <v>3</v>
      </c>
      <c r="AX160" s="17">
        <v>4</v>
      </c>
      <c r="AY160" s="17">
        <f t="shared" si="162"/>
        <v>35</v>
      </c>
      <c r="AZ160" s="144">
        <f t="shared" ref="AZ160:AZ223" si="167">AY160/10</f>
        <v>3.5</v>
      </c>
      <c r="BA160" s="17">
        <v>3</v>
      </c>
      <c r="BB160" s="17">
        <v>3</v>
      </c>
      <c r="BC160" s="17">
        <v>4</v>
      </c>
      <c r="BD160" s="17">
        <v>3</v>
      </c>
      <c r="BE160" s="17">
        <v>4</v>
      </c>
      <c r="BF160" s="17">
        <v>3</v>
      </c>
      <c r="BG160" s="17">
        <v>3</v>
      </c>
      <c r="BH160" s="17">
        <v>4</v>
      </c>
      <c r="BI160" s="17">
        <v>3</v>
      </c>
      <c r="BJ160" s="17">
        <f t="shared" ref="BJ160:BJ223" si="168">SUM(BA160:BI160)</f>
        <v>30</v>
      </c>
      <c r="BK160" s="144">
        <f t="shared" ref="BK160:BK224" si="169">BJ160/9</f>
        <v>3.3333333333333335</v>
      </c>
      <c r="BL160" s="17">
        <v>3</v>
      </c>
      <c r="BM160" s="17">
        <v>3</v>
      </c>
      <c r="BN160" s="17">
        <v>3</v>
      </c>
      <c r="BO160" s="17">
        <f t="shared" ref="BO160:BO223" si="170">SUM(BL160:BN160)</f>
        <v>9</v>
      </c>
      <c r="BP160" s="153">
        <f t="shared" si="157"/>
        <v>3</v>
      </c>
      <c r="BQ160" s="17">
        <v>3</v>
      </c>
      <c r="BR160" s="17">
        <v>3</v>
      </c>
      <c r="BS160" s="17">
        <v>3</v>
      </c>
      <c r="BT160" s="116">
        <f t="shared" si="158"/>
        <v>9</v>
      </c>
      <c r="BU160" s="144">
        <f t="shared" ref="BU160:BU223" si="171">BT160/3</f>
        <v>3</v>
      </c>
      <c r="BV160" s="17">
        <v>3</v>
      </c>
      <c r="BW160" s="17">
        <v>3</v>
      </c>
      <c r="BX160" s="17">
        <f t="shared" si="163"/>
        <v>6</v>
      </c>
      <c r="BY160" s="169">
        <f t="shared" si="159"/>
        <v>3</v>
      </c>
      <c r="BZ160" s="17">
        <v>3</v>
      </c>
      <c r="CA160" s="17">
        <v>3</v>
      </c>
      <c r="CB160" s="17">
        <f t="shared" ref="CB160:CB224" si="172">SUM(BZ160:CA160)</f>
        <v>6</v>
      </c>
      <c r="CC160" s="144">
        <f>CB160/2</f>
        <v>3</v>
      </c>
      <c r="CD160" s="17">
        <v>3</v>
      </c>
      <c r="CE160" s="17">
        <v>3</v>
      </c>
      <c r="CF160" s="17">
        <f t="shared" si="152"/>
        <v>6</v>
      </c>
      <c r="CG160" s="144">
        <f t="shared" si="154"/>
        <v>3</v>
      </c>
      <c r="CH160" s="17">
        <v>3</v>
      </c>
      <c r="CI160" s="17">
        <v>2</v>
      </c>
      <c r="CJ160" s="17">
        <f t="shared" ref="CJ160:CJ223" si="173">SUM(CH160:CI160)</f>
        <v>5</v>
      </c>
      <c r="CK160" s="144">
        <f t="shared" si="149"/>
        <v>2.5</v>
      </c>
      <c r="CL160" s="47">
        <v>2</v>
      </c>
      <c r="CM160" s="17">
        <v>2</v>
      </c>
      <c r="CN160" s="17">
        <f t="shared" ref="CN160:CN223" si="174">SUM(CL160:CM160)</f>
        <v>4</v>
      </c>
      <c r="CO160" s="153">
        <f t="shared" si="88"/>
        <v>2</v>
      </c>
      <c r="CP160" s="17">
        <v>3</v>
      </c>
      <c r="CQ160" s="17">
        <v>3</v>
      </c>
      <c r="CR160" s="17">
        <v>2</v>
      </c>
      <c r="CS160" s="17">
        <f t="shared" ref="CS160:CS223" si="175">SUM(CP160:CR160)</f>
        <v>8</v>
      </c>
      <c r="CT160" s="144">
        <f t="shared" si="153"/>
        <v>2.6666666666666665</v>
      </c>
      <c r="CU160" s="17">
        <v>3</v>
      </c>
      <c r="CV160" s="17">
        <v>3</v>
      </c>
      <c r="CW160" s="17">
        <v>3</v>
      </c>
      <c r="CX160" s="17">
        <v>4</v>
      </c>
      <c r="CY160" s="17">
        <v>3</v>
      </c>
      <c r="CZ160" s="17">
        <v>3</v>
      </c>
      <c r="DA160" s="17">
        <v>4</v>
      </c>
      <c r="DB160" s="17">
        <v>3</v>
      </c>
      <c r="DC160" s="17">
        <f t="shared" si="96"/>
        <v>26</v>
      </c>
      <c r="DD160" s="144">
        <f t="shared" si="142"/>
        <v>3.25</v>
      </c>
      <c r="DE160" s="17">
        <v>3</v>
      </c>
      <c r="DF160" s="17">
        <v>4</v>
      </c>
      <c r="DG160" s="17">
        <v>3</v>
      </c>
      <c r="DH160" s="17">
        <v>4</v>
      </c>
      <c r="DI160" s="17">
        <v>3</v>
      </c>
      <c r="DJ160" s="17">
        <v>4</v>
      </c>
      <c r="DK160" s="17">
        <v>3</v>
      </c>
      <c r="DL160" s="17">
        <v>4</v>
      </c>
      <c r="DM160" s="17">
        <f t="shared" ref="DM160:DM224" si="176">SUM(DE160:DL160)</f>
        <v>28</v>
      </c>
      <c r="DN160" s="144">
        <f t="shared" si="113"/>
        <v>3.5</v>
      </c>
      <c r="DO160" s="17">
        <v>3</v>
      </c>
      <c r="DP160" s="17">
        <v>3</v>
      </c>
      <c r="DQ160" s="17">
        <v>3</v>
      </c>
      <c r="DR160" s="17">
        <v>3</v>
      </c>
      <c r="DS160" s="35">
        <v>3</v>
      </c>
      <c r="DT160" s="35">
        <v>3</v>
      </c>
      <c r="DU160" s="17">
        <f t="shared" si="147"/>
        <v>18</v>
      </c>
      <c r="DV160" s="144">
        <f t="shared" ref="DV160:DV223" si="177">DU160/6</f>
        <v>3</v>
      </c>
      <c r="DW160" s="35" t="s">
        <v>791</v>
      </c>
      <c r="DX160" s="35">
        <v>3</v>
      </c>
      <c r="DY160" s="35">
        <v>3</v>
      </c>
      <c r="DZ160" s="35">
        <v>4</v>
      </c>
      <c r="EA160" s="35">
        <v>3</v>
      </c>
      <c r="EB160" s="35">
        <v>3</v>
      </c>
      <c r="EC160" s="17">
        <f t="shared" si="146"/>
        <v>16</v>
      </c>
      <c r="ED160" s="144">
        <f t="shared" si="89"/>
        <v>2.6666666666666665</v>
      </c>
      <c r="EE160" s="35">
        <v>3</v>
      </c>
      <c r="EF160" s="35">
        <v>3</v>
      </c>
      <c r="EG160" s="35">
        <v>4</v>
      </c>
      <c r="EH160" s="35">
        <v>3</v>
      </c>
      <c r="EI160" s="35">
        <v>3</v>
      </c>
      <c r="EJ160" s="35">
        <v>4</v>
      </c>
      <c r="EK160" s="15">
        <f t="shared" si="90"/>
        <v>20</v>
      </c>
      <c r="EL160" s="148">
        <f t="shared" si="155"/>
        <v>3.3333333333333335</v>
      </c>
      <c r="EM160" s="35">
        <v>3</v>
      </c>
      <c r="EN160" s="35">
        <v>4</v>
      </c>
      <c r="EO160" s="35">
        <v>3</v>
      </c>
      <c r="EP160" s="35">
        <v>4</v>
      </c>
      <c r="EQ160" s="35">
        <v>3</v>
      </c>
      <c r="ER160" s="17">
        <f t="shared" ref="ER160:ER223" si="178">SUM(EM160:EQ160)</f>
        <v>17</v>
      </c>
      <c r="ES160" s="144">
        <f t="shared" si="148"/>
        <v>3.4</v>
      </c>
      <c r="ET160" s="35">
        <v>4</v>
      </c>
      <c r="EU160" s="35">
        <v>3</v>
      </c>
      <c r="EV160" s="35">
        <v>3</v>
      </c>
      <c r="EW160" s="35">
        <v>4</v>
      </c>
      <c r="EX160" s="35">
        <v>2</v>
      </c>
      <c r="EY160" s="17">
        <f t="shared" ref="EY160:EY223" si="179">SUM(ET160:EX160)</f>
        <v>16</v>
      </c>
      <c r="EZ160" s="144">
        <f t="shared" si="160"/>
        <v>3.2</v>
      </c>
      <c r="FA160" s="35">
        <v>3</v>
      </c>
      <c r="FB160" s="35">
        <v>4</v>
      </c>
      <c r="FC160" s="35">
        <v>3</v>
      </c>
      <c r="FD160" s="35">
        <v>4</v>
      </c>
      <c r="FE160" s="35">
        <v>3</v>
      </c>
      <c r="FF160" s="35">
        <v>4</v>
      </c>
      <c r="FG160" s="17">
        <f t="shared" si="161"/>
        <v>21</v>
      </c>
      <c r="FH160" s="153">
        <f t="shared" si="151"/>
        <v>3.5</v>
      </c>
      <c r="FI160" s="35">
        <v>4</v>
      </c>
      <c r="FJ160" s="35">
        <v>3</v>
      </c>
      <c r="FK160" s="35">
        <v>4</v>
      </c>
      <c r="FL160" s="35">
        <v>3</v>
      </c>
      <c r="FM160" s="35">
        <v>4</v>
      </c>
      <c r="FN160" s="17">
        <f t="shared" ref="FN160:FN223" si="180">SUM(FI160:FM160)</f>
        <v>18</v>
      </c>
      <c r="FO160" s="144">
        <f t="shared" ref="FO160:FO223" si="181">FN160/5</f>
        <v>3.6</v>
      </c>
      <c r="FP160" s="35">
        <v>4</v>
      </c>
      <c r="FQ160" s="35">
        <v>3</v>
      </c>
      <c r="FR160" s="35">
        <v>3</v>
      </c>
      <c r="FS160" s="35">
        <v>3</v>
      </c>
      <c r="FT160" s="35">
        <v>3</v>
      </c>
      <c r="FU160" s="35">
        <v>3</v>
      </c>
      <c r="FV160" s="17">
        <f t="shared" si="150"/>
        <v>19</v>
      </c>
      <c r="FW160" s="144">
        <f t="shared" si="91"/>
        <v>3.1666666666666665</v>
      </c>
      <c r="FX160" s="35">
        <v>4</v>
      </c>
      <c r="FY160" s="35">
        <v>3</v>
      </c>
      <c r="FZ160" s="35">
        <v>3</v>
      </c>
      <c r="GA160" s="35">
        <v>3</v>
      </c>
      <c r="GB160" s="35">
        <v>3</v>
      </c>
      <c r="GC160" s="35">
        <v>3</v>
      </c>
      <c r="GD160" s="17">
        <f t="shared" si="156"/>
        <v>19</v>
      </c>
      <c r="GE160" s="144">
        <f t="shared" ref="GE160:GE181" si="182">GD160/6</f>
        <v>3.1666666666666665</v>
      </c>
      <c r="GF160" s="35" t="s">
        <v>828</v>
      </c>
      <c r="GG160" s="35" t="s">
        <v>829</v>
      </c>
      <c r="GH160" s="35" t="s">
        <v>830</v>
      </c>
      <c r="GI160" s="35" t="s">
        <v>831</v>
      </c>
      <c r="GJ160" s="35" t="s">
        <v>832</v>
      </c>
      <c r="GK160" s="35" t="s">
        <v>833</v>
      </c>
      <c r="GL160" s="35" t="s">
        <v>376</v>
      </c>
      <c r="GM160" s="35" t="s">
        <v>274</v>
      </c>
    </row>
    <row r="161" spans="1:280" ht="15.75" customHeight="1" x14ac:dyDescent="0.35">
      <c r="A161" s="34">
        <v>159</v>
      </c>
      <c r="B161" s="17" t="s">
        <v>834</v>
      </c>
      <c r="C161" s="36" t="s">
        <v>789</v>
      </c>
      <c r="D161" s="17" t="s">
        <v>146</v>
      </c>
      <c r="E161" s="17" t="s">
        <v>835</v>
      </c>
      <c r="F161" s="17">
        <v>60</v>
      </c>
      <c r="G161" s="17">
        <v>5</v>
      </c>
      <c r="H161" s="17" t="s">
        <v>157</v>
      </c>
      <c r="I161" s="17" t="s">
        <v>210</v>
      </c>
      <c r="J161" s="130">
        <v>4500000</v>
      </c>
      <c r="K161" s="48">
        <v>3500000</v>
      </c>
      <c r="L161" s="17" t="s">
        <v>173</v>
      </c>
      <c r="M161" s="17" t="s">
        <v>147</v>
      </c>
      <c r="N161" s="17">
        <v>150</v>
      </c>
      <c r="O161" s="17" t="s">
        <v>174</v>
      </c>
      <c r="P161" s="17" t="s">
        <v>578</v>
      </c>
      <c r="Q161" s="17" t="s">
        <v>827</v>
      </c>
      <c r="R161" s="17">
        <v>3</v>
      </c>
      <c r="S161" s="17">
        <v>3</v>
      </c>
      <c r="T161" s="17">
        <v>3</v>
      </c>
      <c r="U161" s="17">
        <v>3</v>
      </c>
      <c r="V161" s="17">
        <v>3</v>
      </c>
      <c r="W161" s="17">
        <v>3</v>
      </c>
      <c r="X161" s="17">
        <v>3</v>
      </c>
      <c r="Y161" s="17">
        <v>3</v>
      </c>
      <c r="Z161" s="17">
        <v>3</v>
      </c>
      <c r="AA161" s="17">
        <v>3</v>
      </c>
      <c r="AB161" s="17">
        <f t="shared" si="92"/>
        <v>30</v>
      </c>
      <c r="AC161" s="154">
        <f t="shared" si="164"/>
        <v>3</v>
      </c>
      <c r="AD161" s="17">
        <v>3</v>
      </c>
      <c r="AE161" s="17">
        <v>3</v>
      </c>
      <c r="AF161" s="17">
        <v>3</v>
      </c>
      <c r="AG161" s="17">
        <v>3</v>
      </c>
      <c r="AH161" s="17">
        <v>3</v>
      </c>
      <c r="AI161" s="17">
        <v>3</v>
      </c>
      <c r="AJ161" s="17">
        <v>3</v>
      </c>
      <c r="AK161" s="17">
        <v>3</v>
      </c>
      <c r="AL161" s="17">
        <v>3</v>
      </c>
      <c r="AM161" s="15">
        <f t="shared" si="165"/>
        <v>27</v>
      </c>
      <c r="AN161" s="170">
        <f t="shared" si="166"/>
        <v>3</v>
      </c>
      <c r="AO161" s="17">
        <v>3</v>
      </c>
      <c r="AP161" s="17">
        <v>3</v>
      </c>
      <c r="AQ161" s="17">
        <v>3</v>
      </c>
      <c r="AR161" s="17"/>
      <c r="AS161" s="17">
        <v>3</v>
      </c>
      <c r="AT161" s="17">
        <v>3</v>
      </c>
      <c r="AU161" s="17">
        <v>3</v>
      </c>
      <c r="AV161" s="17">
        <v>3</v>
      </c>
      <c r="AW161" s="17">
        <v>3</v>
      </c>
      <c r="AX161" s="17">
        <v>3</v>
      </c>
      <c r="AY161" s="17">
        <f t="shared" si="162"/>
        <v>27</v>
      </c>
      <c r="AZ161" s="144">
        <f t="shared" si="167"/>
        <v>2.7</v>
      </c>
      <c r="BA161" s="17">
        <v>3</v>
      </c>
      <c r="BB161" s="17">
        <v>3</v>
      </c>
      <c r="BC161" s="17">
        <v>3</v>
      </c>
      <c r="BD161" s="17">
        <v>3</v>
      </c>
      <c r="BE161" s="17">
        <v>3</v>
      </c>
      <c r="BF161" s="17">
        <v>3</v>
      </c>
      <c r="BG161" s="17">
        <v>3</v>
      </c>
      <c r="BH161" s="17">
        <v>3</v>
      </c>
      <c r="BI161" s="17">
        <v>3</v>
      </c>
      <c r="BJ161" s="17">
        <f t="shared" si="168"/>
        <v>27</v>
      </c>
      <c r="BK161" s="144">
        <f t="shared" si="169"/>
        <v>3</v>
      </c>
      <c r="BL161" s="17">
        <v>3</v>
      </c>
      <c r="BM161" s="17">
        <v>3</v>
      </c>
      <c r="BN161" s="17">
        <v>3</v>
      </c>
      <c r="BO161" s="17">
        <f t="shared" si="170"/>
        <v>9</v>
      </c>
      <c r="BP161" s="153">
        <f t="shared" si="157"/>
        <v>3</v>
      </c>
      <c r="BQ161" s="17">
        <v>3</v>
      </c>
      <c r="BR161" s="17">
        <v>3</v>
      </c>
      <c r="BS161" s="17">
        <v>3</v>
      </c>
      <c r="BT161" s="116">
        <f t="shared" si="158"/>
        <v>9</v>
      </c>
      <c r="BU161" s="144">
        <f t="shared" si="171"/>
        <v>3</v>
      </c>
      <c r="BV161" s="17">
        <v>3</v>
      </c>
      <c r="BW161" s="17">
        <v>3</v>
      </c>
      <c r="BX161" s="17">
        <f t="shared" si="163"/>
        <v>6</v>
      </c>
      <c r="BY161" s="169">
        <f t="shared" si="159"/>
        <v>3</v>
      </c>
      <c r="BZ161" s="17">
        <v>3</v>
      </c>
      <c r="CA161" s="17">
        <v>3</v>
      </c>
      <c r="CB161" s="17">
        <f t="shared" si="172"/>
        <v>6</v>
      </c>
      <c r="CC161" s="144">
        <f t="shared" ref="CC161:CC177" si="183">CB161/2</f>
        <v>3</v>
      </c>
      <c r="CD161" s="17">
        <v>3</v>
      </c>
      <c r="CE161" s="17">
        <v>3</v>
      </c>
      <c r="CF161" s="17">
        <f t="shared" si="152"/>
        <v>6</v>
      </c>
      <c r="CG161" s="144">
        <f t="shared" si="154"/>
        <v>3</v>
      </c>
      <c r="CH161" s="17">
        <v>3</v>
      </c>
      <c r="CI161" s="17">
        <v>3</v>
      </c>
      <c r="CJ161" s="17">
        <f t="shared" si="173"/>
        <v>6</v>
      </c>
      <c r="CK161" s="144">
        <f>CJ161/2</f>
        <v>3</v>
      </c>
      <c r="CL161" s="47">
        <v>3</v>
      </c>
      <c r="CM161" s="17">
        <v>3</v>
      </c>
      <c r="CN161" s="17">
        <f t="shared" si="174"/>
        <v>6</v>
      </c>
      <c r="CO161" s="153">
        <f t="shared" ref="CO161:CO224" si="184">CN161/2</f>
        <v>3</v>
      </c>
      <c r="CP161" s="17">
        <v>3</v>
      </c>
      <c r="CQ161" s="17">
        <v>3</v>
      </c>
      <c r="CR161" s="17">
        <v>3</v>
      </c>
      <c r="CS161" s="17">
        <f t="shared" si="175"/>
        <v>9</v>
      </c>
      <c r="CT161" s="144">
        <f t="shared" si="153"/>
        <v>3</v>
      </c>
      <c r="CU161" s="17">
        <v>3</v>
      </c>
      <c r="CV161" s="17">
        <v>3</v>
      </c>
      <c r="CW161" s="17">
        <v>3</v>
      </c>
      <c r="CX161" s="17">
        <v>3</v>
      </c>
      <c r="CY161" s="17">
        <v>3</v>
      </c>
      <c r="CZ161" s="17">
        <v>3</v>
      </c>
      <c r="DA161" s="17">
        <v>3</v>
      </c>
      <c r="DB161" s="17">
        <v>3</v>
      </c>
      <c r="DC161" s="17">
        <f t="shared" si="96"/>
        <v>24</v>
      </c>
      <c r="DD161" s="144">
        <f t="shared" si="142"/>
        <v>3</v>
      </c>
      <c r="DE161" s="17">
        <v>3</v>
      </c>
      <c r="DF161" s="17">
        <v>3</v>
      </c>
      <c r="DG161" s="17">
        <v>3</v>
      </c>
      <c r="DH161" s="17">
        <v>3</v>
      </c>
      <c r="DI161" s="17">
        <v>3</v>
      </c>
      <c r="DJ161" s="17">
        <v>3</v>
      </c>
      <c r="DK161" s="17">
        <v>3</v>
      </c>
      <c r="DL161" s="17">
        <v>3</v>
      </c>
      <c r="DM161" s="17">
        <f t="shared" si="176"/>
        <v>24</v>
      </c>
      <c r="DN161" s="144">
        <f t="shared" si="113"/>
        <v>3</v>
      </c>
      <c r="DO161" s="17">
        <v>3</v>
      </c>
      <c r="DP161" s="17">
        <v>3</v>
      </c>
      <c r="DQ161" s="17">
        <v>3</v>
      </c>
      <c r="DR161" s="17">
        <v>3</v>
      </c>
      <c r="DS161" s="35">
        <v>3</v>
      </c>
      <c r="DT161" s="35">
        <v>3</v>
      </c>
      <c r="DU161" s="17">
        <f t="shared" si="147"/>
        <v>18</v>
      </c>
      <c r="DV161" s="144">
        <f t="shared" si="177"/>
        <v>3</v>
      </c>
      <c r="DW161" s="35">
        <v>3</v>
      </c>
      <c r="DX161" s="35">
        <v>3</v>
      </c>
      <c r="DY161" s="35">
        <v>3</v>
      </c>
      <c r="DZ161" s="35">
        <v>3</v>
      </c>
      <c r="EA161" s="35">
        <v>3</v>
      </c>
      <c r="EB161" s="35">
        <v>3</v>
      </c>
      <c r="EC161" s="17">
        <f t="shared" si="146"/>
        <v>18</v>
      </c>
      <c r="ED161" s="144">
        <f t="shared" ref="ED161:ED224" si="185">EC161/6</f>
        <v>3</v>
      </c>
      <c r="EE161" s="35">
        <v>3</v>
      </c>
      <c r="EF161" s="35">
        <v>3</v>
      </c>
      <c r="EG161" s="35">
        <v>3</v>
      </c>
      <c r="EH161" s="35">
        <v>3</v>
      </c>
      <c r="EI161" s="35">
        <v>3</v>
      </c>
      <c r="EJ161" s="35">
        <v>3</v>
      </c>
      <c r="EK161" s="15">
        <f t="shared" ref="EK161:EK224" si="186">SUM(EE161:EJ161)</f>
        <v>18</v>
      </c>
      <c r="EL161" s="148">
        <f t="shared" si="155"/>
        <v>3</v>
      </c>
      <c r="EM161" s="35">
        <v>3</v>
      </c>
      <c r="EN161" s="35">
        <v>3</v>
      </c>
      <c r="EO161" s="35">
        <v>3</v>
      </c>
      <c r="EP161" s="35">
        <v>3</v>
      </c>
      <c r="EQ161" s="35">
        <v>3</v>
      </c>
      <c r="ER161" s="17">
        <f t="shared" si="178"/>
        <v>15</v>
      </c>
      <c r="ES161" s="144">
        <f t="shared" si="148"/>
        <v>3</v>
      </c>
      <c r="ET161" s="35">
        <v>3</v>
      </c>
      <c r="EU161" s="35">
        <v>3</v>
      </c>
      <c r="EV161" s="35">
        <v>3</v>
      </c>
      <c r="EW161" s="35">
        <v>3</v>
      </c>
      <c r="EX161" s="35">
        <v>3</v>
      </c>
      <c r="EY161" s="17">
        <f t="shared" si="179"/>
        <v>15</v>
      </c>
      <c r="EZ161" s="144">
        <f t="shared" si="160"/>
        <v>3</v>
      </c>
      <c r="FA161" s="35">
        <v>3</v>
      </c>
      <c r="FB161" s="35">
        <v>3</v>
      </c>
      <c r="FC161" s="35">
        <v>3</v>
      </c>
      <c r="FD161" s="35">
        <v>3</v>
      </c>
      <c r="FE161" s="35">
        <v>3</v>
      </c>
      <c r="FF161" s="35">
        <v>3</v>
      </c>
      <c r="FG161" s="17">
        <f t="shared" si="161"/>
        <v>18</v>
      </c>
      <c r="FH161" s="153">
        <f t="shared" si="151"/>
        <v>3</v>
      </c>
      <c r="FI161" s="35">
        <v>3</v>
      </c>
      <c r="FJ161" s="35">
        <v>3</v>
      </c>
      <c r="FK161" s="35">
        <v>3</v>
      </c>
      <c r="FL161" s="35">
        <v>3</v>
      </c>
      <c r="FM161" s="35">
        <v>3</v>
      </c>
      <c r="FN161" s="17">
        <f t="shared" si="180"/>
        <v>15</v>
      </c>
      <c r="FO161" s="144">
        <f t="shared" si="181"/>
        <v>3</v>
      </c>
      <c r="FP161" s="35">
        <v>3</v>
      </c>
      <c r="FQ161" s="35">
        <v>3</v>
      </c>
      <c r="FR161" s="35">
        <v>3</v>
      </c>
      <c r="FS161" s="35">
        <v>3</v>
      </c>
      <c r="FT161" s="35">
        <v>3</v>
      </c>
      <c r="FU161" s="35">
        <v>3</v>
      </c>
      <c r="FV161" s="17">
        <f t="shared" si="150"/>
        <v>18</v>
      </c>
      <c r="FW161" s="144">
        <f t="shared" ref="FW161:FW224" si="187">FV161/6</f>
        <v>3</v>
      </c>
      <c r="FX161" s="35">
        <v>3</v>
      </c>
      <c r="FY161" s="35">
        <v>3</v>
      </c>
      <c r="FZ161" s="35">
        <v>3</v>
      </c>
      <c r="GA161" s="35">
        <v>3</v>
      </c>
      <c r="GB161" s="35">
        <v>3</v>
      </c>
      <c r="GC161" s="35">
        <v>3</v>
      </c>
      <c r="GD161" s="17">
        <f t="shared" si="156"/>
        <v>18</v>
      </c>
      <c r="GE161" s="144">
        <f t="shared" si="182"/>
        <v>3</v>
      </c>
      <c r="GF161" s="35" t="s">
        <v>836</v>
      </c>
      <c r="GG161" s="35" t="s">
        <v>274</v>
      </c>
      <c r="GH161" s="35" t="s">
        <v>837</v>
      </c>
      <c r="GI161" s="35" t="s">
        <v>838</v>
      </c>
      <c r="GJ161" s="35" t="s">
        <v>839</v>
      </c>
      <c r="GK161" s="35" t="s">
        <v>840</v>
      </c>
      <c r="GL161" s="35" t="s">
        <v>841</v>
      </c>
      <c r="GM161" s="35" t="s">
        <v>274</v>
      </c>
    </row>
    <row r="162" spans="1:280" ht="15.75" customHeight="1" x14ac:dyDescent="0.35">
      <c r="A162" s="34">
        <v>160</v>
      </c>
      <c r="B162" s="17" t="s">
        <v>842</v>
      </c>
      <c r="C162" s="36" t="s">
        <v>542</v>
      </c>
      <c r="D162" s="17" t="s">
        <v>146</v>
      </c>
      <c r="E162" s="17" t="s">
        <v>595</v>
      </c>
      <c r="F162" s="17">
        <v>45</v>
      </c>
      <c r="G162" s="17">
        <v>4</v>
      </c>
      <c r="H162" s="17" t="s">
        <v>157</v>
      </c>
      <c r="I162" s="17" t="s">
        <v>158</v>
      </c>
      <c r="J162" s="130">
        <v>4000000</v>
      </c>
      <c r="K162" s="48">
        <v>3500000</v>
      </c>
      <c r="L162" s="17" t="s">
        <v>318</v>
      </c>
      <c r="M162" s="17" t="s">
        <v>147</v>
      </c>
      <c r="N162" s="17">
        <v>135</v>
      </c>
      <c r="O162" s="17" t="s">
        <v>519</v>
      </c>
      <c r="P162" s="17" t="s">
        <v>714</v>
      </c>
      <c r="Q162" s="17" t="s">
        <v>827</v>
      </c>
      <c r="R162" s="17">
        <v>3</v>
      </c>
      <c r="S162" s="17">
        <v>3</v>
      </c>
      <c r="T162" s="17">
        <v>3</v>
      </c>
      <c r="U162" s="17">
        <v>3</v>
      </c>
      <c r="V162" s="17">
        <v>3</v>
      </c>
      <c r="W162" s="17">
        <v>3</v>
      </c>
      <c r="X162" s="17">
        <v>3</v>
      </c>
      <c r="Y162" s="17">
        <v>3</v>
      </c>
      <c r="Z162" s="17">
        <v>3</v>
      </c>
      <c r="AA162" s="17">
        <v>3</v>
      </c>
      <c r="AB162" s="17">
        <f t="shared" ref="AB162:AB226" si="188">R162+S162+T162+U162+V162+W162+X162+Y162+Z162+AA162</f>
        <v>30</v>
      </c>
      <c r="AC162" s="154">
        <f t="shared" si="164"/>
        <v>3</v>
      </c>
      <c r="AD162" s="17">
        <v>3</v>
      </c>
      <c r="AE162" s="17">
        <v>3</v>
      </c>
      <c r="AF162" s="17">
        <v>3</v>
      </c>
      <c r="AG162" s="17">
        <v>3</v>
      </c>
      <c r="AH162" s="17">
        <v>3</v>
      </c>
      <c r="AI162" s="17">
        <v>3</v>
      </c>
      <c r="AJ162" s="17">
        <v>3</v>
      </c>
      <c r="AK162" s="17">
        <v>3</v>
      </c>
      <c r="AL162" s="17">
        <v>3</v>
      </c>
      <c r="AM162" s="15">
        <f t="shared" si="165"/>
        <v>27</v>
      </c>
      <c r="AN162" s="170">
        <f t="shared" si="166"/>
        <v>3</v>
      </c>
      <c r="AO162" s="17">
        <v>3</v>
      </c>
      <c r="AP162" s="17">
        <v>3</v>
      </c>
      <c r="AQ162" s="17">
        <v>3</v>
      </c>
      <c r="AR162" s="17">
        <v>3</v>
      </c>
      <c r="AS162" s="17">
        <v>3</v>
      </c>
      <c r="AT162" s="17">
        <v>3</v>
      </c>
      <c r="AU162" s="17">
        <v>3</v>
      </c>
      <c r="AV162" s="17">
        <v>3</v>
      </c>
      <c r="AW162" s="17">
        <v>3</v>
      </c>
      <c r="AX162" s="17">
        <v>3</v>
      </c>
      <c r="AY162" s="17">
        <f t="shared" si="162"/>
        <v>30</v>
      </c>
      <c r="AZ162" s="144">
        <f t="shared" si="167"/>
        <v>3</v>
      </c>
      <c r="BA162" s="17">
        <v>3</v>
      </c>
      <c r="BB162" s="17">
        <v>3</v>
      </c>
      <c r="BC162" s="17">
        <v>3</v>
      </c>
      <c r="BD162" s="17">
        <v>3</v>
      </c>
      <c r="BE162" s="17">
        <v>3</v>
      </c>
      <c r="BF162" s="17">
        <v>3</v>
      </c>
      <c r="BG162" s="17">
        <v>3</v>
      </c>
      <c r="BH162" s="17">
        <v>3</v>
      </c>
      <c r="BI162" s="17">
        <v>3</v>
      </c>
      <c r="BJ162" s="17">
        <f t="shared" si="168"/>
        <v>27</v>
      </c>
      <c r="BK162" s="144">
        <f t="shared" si="169"/>
        <v>3</v>
      </c>
      <c r="BL162" s="17">
        <v>3</v>
      </c>
      <c r="BM162" s="17">
        <v>3</v>
      </c>
      <c r="BN162" s="17">
        <v>3</v>
      </c>
      <c r="BO162" s="17">
        <f t="shared" si="170"/>
        <v>9</v>
      </c>
      <c r="BP162" s="153">
        <f t="shared" si="157"/>
        <v>3</v>
      </c>
      <c r="BQ162" s="17">
        <v>3</v>
      </c>
      <c r="BR162" s="17">
        <v>3</v>
      </c>
      <c r="BS162" s="17">
        <v>3</v>
      </c>
      <c r="BT162" s="116">
        <f t="shared" si="158"/>
        <v>9</v>
      </c>
      <c r="BU162" s="144">
        <f t="shared" si="171"/>
        <v>3</v>
      </c>
      <c r="BV162" s="17">
        <v>3</v>
      </c>
      <c r="BW162" s="17">
        <v>3</v>
      </c>
      <c r="BX162" s="17">
        <f t="shared" si="163"/>
        <v>6</v>
      </c>
      <c r="BY162" s="169">
        <f t="shared" si="159"/>
        <v>3</v>
      </c>
      <c r="BZ162" s="17">
        <v>3</v>
      </c>
      <c r="CA162" s="17">
        <v>3</v>
      </c>
      <c r="CB162" s="17">
        <f t="shared" si="172"/>
        <v>6</v>
      </c>
      <c r="CC162" s="144">
        <f t="shared" si="183"/>
        <v>3</v>
      </c>
      <c r="CD162" s="17">
        <v>3</v>
      </c>
      <c r="CE162" s="17">
        <v>3</v>
      </c>
      <c r="CF162" s="17">
        <f t="shared" si="152"/>
        <v>6</v>
      </c>
      <c r="CG162" s="144">
        <f t="shared" si="154"/>
        <v>3</v>
      </c>
      <c r="CH162" s="17" t="s">
        <v>843</v>
      </c>
      <c r="CI162" s="17">
        <v>3</v>
      </c>
      <c r="CJ162" s="17">
        <f t="shared" si="173"/>
        <v>3</v>
      </c>
      <c r="CK162" s="144">
        <f t="shared" ref="CK162:CK176" si="189">CJ162/2</f>
        <v>1.5</v>
      </c>
      <c r="CL162" s="47" t="s">
        <v>844</v>
      </c>
      <c r="CM162" s="17">
        <v>3</v>
      </c>
      <c r="CN162" s="17">
        <f t="shared" si="174"/>
        <v>3</v>
      </c>
      <c r="CO162" s="153">
        <f t="shared" si="184"/>
        <v>1.5</v>
      </c>
      <c r="CP162" s="17">
        <v>3</v>
      </c>
      <c r="CQ162" s="17">
        <v>3</v>
      </c>
      <c r="CR162" s="17">
        <v>3</v>
      </c>
      <c r="CS162" s="17">
        <f t="shared" si="175"/>
        <v>9</v>
      </c>
      <c r="CT162" s="144">
        <f t="shared" si="153"/>
        <v>3</v>
      </c>
      <c r="CU162" s="17">
        <v>3</v>
      </c>
      <c r="CV162" s="17">
        <v>3</v>
      </c>
      <c r="CW162" s="17">
        <v>3</v>
      </c>
      <c r="CX162" s="17">
        <v>3</v>
      </c>
      <c r="CY162" s="17">
        <v>2</v>
      </c>
      <c r="CZ162" s="17">
        <v>3</v>
      </c>
      <c r="DA162" s="17">
        <v>3</v>
      </c>
      <c r="DB162" s="17">
        <v>3</v>
      </c>
      <c r="DC162" s="17">
        <f t="shared" ref="DC162:DC226" si="190">SUM(CU162:DB162)</f>
        <v>23</v>
      </c>
      <c r="DD162" s="144">
        <f t="shared" si="142"/>
        <v>2.875</v>
      </c>
      <c r="DE162" s="17">
        <v>3</v>
      </c>
      <c r="DF162" s="17">
        <v>3</v>
      </c>
      <c r="DG162" s="17">
        <v>3</v>
      </c>
      <c r="DH162" s="17">
        <v>3</v>
      </c>
      <c r="DI162" s="17">
        <v>3</v>
      </c>
      <c r="DJ162" s="17">
        <v>3</v>
      </c>
      <c r="DK162" s="17">
        <v>3</v>
      </c>
      <c r="DL162" s="17">
        <v>3</v>
      </c>
      <c r="DM162" s="17">
        <f t="shared" si="176"/>
        <v>24</v>
      </c>
      <c r="DN162" s="144">
        <f t="shared" si="113"/>
        <v>3</v>
      </c>
      <c r="DO162" s="17">
        <v>3</v>
      </c>
      <c r="DP162" s="17">
        <v>3</v>
      </c>
      <c r="DQ162" s="17">
        <v>3</v>
      </c>
      <c r="DR162" s="17">
        <v>3</v>
      </c>
      <c r="DS162" s="35">
        <v>3</v>
      </c>
      <c r="DT162" s="35">
        <v>3</v>
      </c>
      <c r="DU162" s="17">
        <f t="shared" si="147"/>
        <v>18</v>
      </c>
      <c r="DV162" s="144">
        <f t="shared" si="177"/>
        <v>3</v>
      </c>
      <c r="DW162" s="35">
        <v>3</v>
      </c>
      <c r="DX162" s="35">
        <v>3</v>
      </c>
      <c r="DY162" s="35">
        <v>3</v>
      </c>
      <c r="DZ162" s="35">
        <v>3</v>
      </c>
      <c r="EA162" s="35">
        <v>3</v>
      </c>
      <c r="EB162" s="35">
        <v>3</v>
      </c>
      <c r="EC162" s="17">
        <f>SUM(DW162:EB162)</f>
        <v>18</v>
      </c>
      <c r="ED162" s="144">
        <f t="shared" si="185"/>
        <v>3</v>
      </c>
      <c r="EE162" s="35">
        <v>3</v>
      </c>
      <c r="EF162" s="35">
        <v>3</v>
      </c>
      <c r="EG162" s="35">
        <v>3</v>
      </c>
      <c r="EH162" s="35">
        <v>3</v>
      </c>
      <c r="EI162" s="35">
        <v>3</v>
      </c>
      <c r="EJ162" s="35">
        <v>3</v>
      </c>
      <c r="EK162" s="15">
        <f t="shared" si="186"/>
        <v>18</v>
      </c>
      <c r="EL162" s="148">
        <f t="shared" si="155"/>
        <v>3</v>
      </c>
      <c r="EM162" s="35">
        <v>3</v>
      </c>
      <c r="EN162" s="35">
        <v>3</v>
      </c>
      <c r="EO162" s="35">
        <v>3</v>
      </c>
      <c r="EP162" s="35">
        <v>3</v>
      </c>
      <c r="EQ162" s="35">
        <v>3</v>
      </c>
      <c r="ER162" s="17">
        <f t="shared" si="178"/>
        <v>15</v>
      </c>
      <c r="ES162" s="144">
        <f t="shared" si="148"/>
        <v>3</v>
      </c>
      <c r="ET162" s="35">
        <v>3</v>
      </c>
      <c r="EU162" s="35">
        <v>3</v>
      </c>
      <c r="EV162" s="35">
        <v>3</v>
      </c>
      <c r="EW162" s="35">
        <v>3</v>
      </c>
      <c r="EX162" s="35">
        <v>3</v>
      </c>
      <c r="EY162" s="17">
        <f t="shared" si="179"/>
        <v>15</v>
      </c>
      <c r="EZ162" s="144">
        <f t="shared" si="160"/>
        <v>3</v>
      </c>
      <c r="FA162" s="35">
        <v>3</v>
      </c>
      <c r="FB162" s="35">
        <v>3</v>
      </c>
      <c r="FC162" s="35">
        <v>3</v>
      </c>
      <c r="FD162" s="35">
        <v>3</v>
      </c>
      <c r="FE162" s="35">
        <v>3</v>
      </c>
      <c r="FF162" s="35">
        <v>3</v>
      </c>
      <c r="FG162" s="17">
        <f t="shared" si="161"/>
        <v>18</v>
      </c>
      <c r="FH162" s="153">
        <f t="shared" si="151"/>
        <v>3</v>
      </c>
      <c r="FI162" s="35">
        <v>3</v>
      </c>
      <c r="FJ162" s="35">
        <v>3</v>
      </c>
      <c r="FK162" s="35">
        <v>3</v>
      </c>
      <c r="FL162" s="35">
        <v>3</v>
      </c>
      <c r="FM162" s="35">
        <v>3</v>
      </c>
      <c r="FN162" s="17">
        <f t="shared" si="180"/>
        <v>15</v>
      </c>
      <c r="FO162" s="144">
        <f t="shared" si="181"/>
        <v>3</v>
      </c>
      <c r="FP162" s="35">
        <v>3</v>
      </c>
      <c r="FQ162" s="35">
        <v>3</v>
      </c>
      <c r="FR162" s="35">
        <v>3</v>
      </c>
      <c r="FS162" s="35">
        <v>3</v>
      </c>
      <c r="FT162" s="35">
        <v>3</v>
      </c>
      <c r="FU162" s="35">
        <v>3</v>
      </c>
      <c r="FV162" s="17">
        <f t="shared" si="150"/>
        <v>18</v>
      </c>
      <c r="FW162" s="144">
        <f t="shared" si="187"/>
        <v>3</v>
      </c>
      <c r="FX162" s="35">
        <v>3</v>
      </c>
      <c r="FY162" s="35">
        <v>3</v>
      </c>
      <c r="FZ162" s="35">
        <v>3</v>
      </c>
      <c r="GA162" s="35">
        <v>3</v>
      </c>
      <c r="GB162" s="35">
        <v>3</v>
      </c>
      <c r="GC162" s="35">
        <v>3</v>
      </c>
      <c r="GD162" s="17">
        <f t="shared" si="156"/>
        <v>18</v>
      </c>
      <c r="GE162" s="144">
        <f t="shared" si="182"/>
        <v>3</v>
      </c>
      <c r="GF162" s="35" t="s">
        <v>779</v>
      </c>
      <c r="GG162" s="35" t="s">
        <v>780</v>
      </c>
      <c r="GH162" s="35" t="s">
        <v>781</v>
      </c>
      <c r="GI162" s="35" t="s">
        <v>782</v>
      </c>
      <c r="GJ162" s="35" t="s">
        <v>783</v>
      </c>
      <c r="GK162" s="35" t="s">
        <v>784</v>
      </c>
      <c r="GL162" s="35" t="s">
        <v>785</v>
      </c>
      <c r="GM162" s="35" t="s">
        <v>274</v>
      </c>
    </row>
    <row r="163" spans="1:280" s="2" customFormat="1" ht="22.5" customHeight="1" x14ac:dyDescent="0.35">
      <c r="A163" s="29">
        <v>161</v>
      </c>
      <c r="B163" s="30" t="s">
        <v>1129</v>
      </c>
      <c r="C163" s="31" t="s">
        <v>789</v>
      </c>
      <c r="D163" s="30" t="s">
        <v>846</v>
      </c>
      <c r="E163" s="30" t="s">
        <v>778</v>
      </c>
      <c r="F163" s="30">
        <v>52</v>
      </c>
      <c r="G163" s="30">
        <v>4</v>
      </c>
      <c r="H163" s="30" t="s">
        <v>157</v>
      </c>
      <c r="I163" s="30" t="s">
        <v>210</v>
      </c>
      <c r="J163" s="119">
        <v>4500000</v>
      </c>
      <c r="K163" s="38">
        <v>3500000</v>
      </c>
      <c r="L163" s="30" t="s">
        <v>173</v>
      </c>
      <c r="M163" s="30" t="s">
        <v>848</v>
      </c>
      <c r="N163" s="30">
        <v>250</v>
      </c>
      <c r="O163" s="30" t="s">
        <v>174</v>
      </c>
      <c r="P163" s="30" t="s">
        <v>889</v>
      </c>
      <c r="Q163" s="30" t="s">
        <v>827</v>
      </c>
      <c r="R163" s="30">
        <v>3</v>
      </c>
      <c r="S163" s="30">
        <v>3</v>
      </c>
      <c r="T163" s="30">
        <v>3</v>
      </c>
      <c r="U163" s="30">
        <v>3</v>
      </c>
      <c r="V163" s="30">
        <v>3</v>
      </c>
      <c r="W163" s="30">
        <v>3</v>
      </c>
      <c r="X163" s="30">
        <v>3</v>
      </c>
      <c r="Y163" s="30">
        <v>3</v>
      </c>
      <c r="Z163" s="30">
        <v>3</v>
      </c>
      <c r="AA163" s="30">
        <v>3</v>
      </c>
      <c r="AB163" s="17">
        <f t="shared" si="188"/>
        <v>30</v>
      </c>
      <c r="AC163" s="154">
        <f t="shared" ref="AC163:AC194" si="191">AB151/10</f>
        <v>3</v>
      </c>
      <c r="AD163" s="30">
        <v>3</v>
      </c>
      <c r="AE163" s="30">
        <v>3</v>
      </c>
      <c r="AF163" s="30">
        <v>3</v>
      </c>
      <c r="AG163" s="30">
        <v>3</v>
      </c>
      <c r="AH163" s="30">
        <v>3</v>
      </c>
      <c r="AI163" s="30">
        <v>3</v>
      </c>
      <c r="AJ163" s="30">
        <v>3</v>
      </c>
      <c r="AK163" s="30">
        <v>3</v>
      </c>
      <c r="AL163" s="30">
        <v>3</v>
      </c>
      <c r="AM163" s="15">
        <f t="shared" si="165"/>
        <v>27</v>
      </c>
      <c r="AN163" s="170">
        <f t="shared" si="166"/>
        <v>3</v>
      </c>
      <c r="AO163" s="30">
        <v>3</v>
      </c>
      <c r="AP163" s="30">
        <v>3</v>
      </c>
      <c r="AQ163" s="30">
        <v>3</v>
      </c>
      <c r="AR163" s="30">
        <v>3</v>
      </c>
      <c r="AS163" s="30">
        <v>3</v>
      </c>
      <c r="AT163" s="30">
        <v>3</v>
      </c>
      <c r="AU163" s="30">
        <v>3</v>
      </c>
      <c r="AV163" s="30">
        <v>3</v>
      </c>
      <c r="AW163" s="30">
        <v>3</v>
      </c>
      <c r="AX163" s="30">
        <v>3</v>
      </c>
      <c r="AY163" s="17">
        <f t="shared" si="162"/>
        <v>30</v>
      </c>
      <c r="AZ163" s="144">
        <f t="shared" si="167"/>
        <v>3</v>
      </c>
      <c r="BA163" s="30">
        <v>3</v>
      </c>
      <c r="BB163" s="30">
        <v>3</v>
      </c>
      <c r="BC163" s="30">
        <v>3</v>
      </c>
      <c r="BD163" s="30">
        <v>3</v>
      </c>
      <c r="BE163" s="30">
        <v>3</v>
      </c>
      <c r="BF163" s="30">
        <v>3</v>
      </c>
      <c r="BG163" s="30">
        <v>3</v>
      </c>
      <c r="BH163" s="30">
        <v>3</v>
      </c>
      <c r="BI163" s="17">
        <v>3</v>
      </c>
      <c r="BJ163" s="17">
        <f t="shared" si="168"/>
        <v>27</v>
      </c>
      <c r="BK163" s="144">
        <f t="shared" si="169"/>
        <v>3</v>
      </c>
      <c r="BL163" s="30">
        <v>3</v>
      </c>
      <c r="BM163" s="30">
        <v>3</v>
      </c>
      <c r="BN163" s="30">
        <v>3</v>
      </c>
      <c r="BO163" s="17">
        <f t="shared" si="170"/>
        <v>9</v>
      </c>
      <c r="BP163" s="153">
        <f t="shared" si="157"/>
        <v>3</v>
      </c>
      <c r="BQ163" s="30">
        <v>4</v>
      </c>
      <c r="BR163" s="30">
        <v>3</v>
      </c>
      <c r="BS163" s="30">
        <v>3</v>
      </c>
      <c r="BT163" s="116">
        <f t="shared" si="158"/>
        <v>10</v>
      </c>
      <c r="BU163" s="144">
        <f t="shared" si="171"/>
        <v>3.3333333333333335</v>
      </c>
      <c r="BV163" s="30">
        <v>3</v>
      </c>
      <c r="BW163" s="30">
        <v>3</v>
      </c>
      <c r="BX163" s="17">
        <f t="shared" si="163"/>
        <v>6</v>
      </c>
      <c r="BY163" s="169">
        <f t="shared" si="159"/>
        <v>3</v>
      </c>
      <c r="BZ163" s="30">
        <v>4</v>
      </c>
      <c r="CA163" s="30">
        <v>4</v>
      </c>
      <c r="CB163" s="17">
        <f t="shared" si="172"/>
        <v>8</v>
      </c>
      <c r="CC163" s="144">
        <f t="shared" si="183"/>
        <v>4</v>
      </c>
      <c r="CD163" s="30">
        <v>3</v>
      </c>
      <c r="CE163" s="30">
        <v>2</v>
      </c>
      <c r="CF163" s="17">
        <f t="shared" si="152"/>
        <v>5</v>
      </c>
      <c r="CG163" s="144">
        <f t="shared" si="154"/>
        <v>2.5</v>
      </c>
      <c r="CH163" s="30">
        <v>2</v>
      </c>
      <c r="CI163" s="30">
        <v>2</v>
      </c>
      <c r="CJ163" s="17">
        <f t="shared" si="173"/>
        <v>4</v>
      </c>
      <c r="CK163" s="144">
        <f t="shared" si="189"/>
        <v>2</v>
      </c>
      <c r="CL163" s="30">
        <v>2</v>
      </c>
      <c r="CM163" s="30">
        <v>2</v>
      </c>
      <c r="CN163" s="17">
        <f t="shared" si="174"/>
        <v>4</v>
      </c>
      <c r="CO163" s="153">
        <f t="shared" si="184"/>
        <v>2</v>
      </c>
      <c r="CP163" s="30">
        <v>3</v>
      </c>
      <c r="CQ163" s="30">
        <v>3</v>
      </c>
      <c r="CR163" s="30">
        <v>2</v>
      </c>
      <c r="CS163" s="17">
        <f t="shared" si="175"/>
        <v>8</v>
      </c>
      <c r="CT163" s="144">
        <f t="shared" si="153"/>
        <v>2.6666666666666665</v>
      </c>
      <c r="CU163" s="30">
        <v>3</v>
      </c>
      <c r="CV163" s="30">
        <v>3</v>
      </c>
      <c r="CW163" s="30">
        <v>3</v>
      </c>
      <c r="CX163" s="30">
        <v>3</v>
      </c>
      <c r="CY163" s="30">
        <v>3</v>
      </c>
      <c r="CZ163" s="30">
        <v>3</v>
      </c>
      <c r="DA163" s="30">
        <v>3</v>
      </c>
      <c r="DB163" s="30">
        <v>3</v>
      </c>
      <c r="DC163" s="17">
        <f t="shared" si="190"/>
        <v>24</v>
      </c>
      <c r="DD163" s="144">
        <f t="shared" si="142"/>
        <v>3</v>
      </c>
      <c r="DE163" s="30">
        <v>3</v>
      </c>
      <c r="DF163" s="30">
        <v>3</v>
      </c>
      <c r="DG163" s="30">
        <v>3</v>
      </c>
      <c r="DH163" s="30">
        <v>3</v>
      </c>
      <c r="DI163" s="30">
        <v>3</v>
      </c>
      <c r="DJ163" s="30">
        <v>3</v>
      </c>
      <c r="DK163" s="30">
        <v>3</v>
      </c>
      <c r="DL163" s="30">
        <v>3</v>
      </c>
      <c r="DM163" s="17">
        <f t="shared" si="176"/>
        <v>24</v>
      </c>
      <c r="DN163" s="144">
        <f t="shared" si="113"/>
        <v>3</v>
      </c>
      <c r="DO163" s="30">
        <v>3</v>
      </c>
      <c r="DP163" s="30">
        <v>3</v>
      </c>
      <c r="DQ163" s="30">
        <v>3</v>
      </c>
      <c r="DR163" s="30">
        <v>3</v>
      </c>
      <c r="DS163" s="30">
        <v>3</v>
      </c>
      <c r="DT163" s="30">
        <v>3</v>
      </c>
      <c r="DU163" s="17">
        <f t="shared" si="147"/>
        <v>18</v>
      </c>
      <c r="DV163" s="144">
        <f t="shared" si="177"/>
        <v>3</v>
      </c>
      <c r="DW163" s="30">
        <v>3</v>
      </c>
      <c r="DX163" s="30">
        <v>3</v>
      </c>
      <c r="DY163" s="30">
        <v>3</v>
      </c>
      <c r="DZ163" s="30">
        <v>3</v>
      </c>
      <c r="EA163" s="30">
        <v>3</v>
      </c>
      <c r="EB163" s="30">
        <v>3</v>
      </c>
      <c r="EC163" s="17">
        <f t="shared" ref="EC163:EC226" si="192">SUM(DW163:EB163)</f>
        <v>18</v>
      </c>
      <c r="ED163" s="144">
        <f t="shared" si="185"/>
        <v>3</v>
      </c>
      <c r="EE163" s="30">
        <v>3</v>
      </c>
      <c r="EF163" s="30">
        <v>3</v>
      </c>
      <c r="EG163" s="30">
        <v>3</v>
      </c>
      <c r="EH163" s="30">
        <v>3</v>
      </c>
      <c r="EI163" s="30">
        <v>3</v>
      </c>
      <c r="EJ163" s="30">
        <v>3</v>
      </c>
      <c r="EK163" s="15">
        <f t="shared" si="186"/>
        <v>18</v>
      </c>
      <c r="EL163" s="148">
        <f t="shared" si="155"/>
        <v>3</v>
      </c>
      <c r="EM163" s="30">
        <v>3</v>
      </c>
      <c r="EN163" s="30">
        <v>3</v>
      </c>
      <c r="EO163" s="30">
        <v>3</v>
      </c>
      <c r="EP163" s="30">
        <v>4</v>
      </c>
      <c r="EQ163" s="30">
        <v>3</v>
      </c>
      <c r="ER163" s="17">
        <f t="shared" si="178"/>
        <v>16</v>
      </c>
      <c r="ES163" s="144">
        <f t="shared" si="148"/>
        <v>3.2</v>
      </c>
      <c r="ET163" s="30">
        <v>3</v>
      </c>
      <c r="EU163" s="30">
        <v>3</v>
      </c>
      <c r="EV163" s="30">
        <v>3</v>
      </c>
      <c r="EW163" s="30">
        <v>3</v>
      </c>
      <c r="EX163" s="30">
        <v>2</v>
      </c>
      <c r="EY163" s="17">
        <f t="shared" si="179"/>
        <v>14</v>
      </c>
      <c r="EZ163" s="144">
        <f t="shared" si="160"/>
        <v>2.8</v>
      </c>
      <c r="FA163" s="30">
        <v>3</v>
      </c>
      <c r="FB163" s="30">
        <v>3</v>
      </c>
      <c r="FC163" s="30">
        <v>3</v>
      </c>
      <c r="FD163" s="30">
        <v>3</v>
      </c>
      <c r="FE163" s="30">
        <v>3</v>
      </c>
      <c r="FF163" s="30">
        <v>3</v>
      </c>
      <c r="FG163" s="17">
        <f t="shared" si="161"/>
        <v>18</v>
      </c>
      <c r="FH163" s="153">
        <f t="shared" si="151"/>
        <v>3</v>
      </c>
      <c r="FI163" s="30">
        <v>3</v>
      </c>
      <c r="FJ163" s="30">
        <v>3</v>
      </c>
      <c r="FK163" s="30">
        <v>3</v>
      </c>
      <c r="FL163" s="30">
        <v>3</v>
      </c>
      <c r="FM163" s="30">
        <v>3</v>
      </c>
      <c r="FN163" s="17">
        <f t="shared" si="180"/>
        <v>15</v>
      </c>
      <c r="FO163" s="144">
        <f t="shared" si="181"/>
        <v>3</v>
      </c>
      <c r="FP163" s="30">
        <v>3</v>
      </c>
      <c r="FQ163" s="30">
        <v>3</v>
      </c>
      <c r="FR163" s="30">
        <v>3</v>
      </c>
      <c r="FS163" s="30">
        <v>3</v>
      </c>
      <c r="FT163" s="30">
        <v>3</v>
      </c>
      <c r="FU163" s="30">
        <v>3</v>
      </c>
      <c r="FV163" s="17">
        <f t="shared" si="150"/>
        <v>18</v>
      </c>
      <c r="FW163" s="144">
        <f t="shared" si="187"/>
        <v>3</v>
      </c>
      <c r="FX163" s="30">
        <v>3</v>
      </c>
      <c r="FY163" s="30">
        <v>3</v>
      </c>
      <c r="FZ163" s="30">
        <v>3</v>
      </c>
      <c r="GA163" s="30">
        <v>3</v>
      </c>
      <c r="GB163" s="30">
        <v>3</v>
      </c>
      <c r="GC163" s="30">
        <v>3</v>
      </c>
      <c r="GD163" s="17">
        <f t="shared" si="156"/>
        <v>18</v>
      </c>
      <c r="GE163" s="144">
        <f t="shared" si="182"/>
        <v>3</v>
      </c>
      <c r="GF163" s="30" t="s">
        <v>1130</v>
      </c>
      <c r="GG163" s="30" t="s">
        <v>274</v>
      </c>
      <c r="GH163" s="30" t="s">
        <v>1131</v>
      </c>
      <c r="GI163" s="30" t="s">
        <v>818</v>
      </c>
      <c r="GJ163" s="30" t="s">
        <v>1132</v>
      </c>
      <c r="GK163" s="30" t="s">
        <v>1133</v>
      </c>
      <c r="GL163" s="30" t="s">
        <v>1134</v>
      </c>
      <c r="GM163" s="30" t="s">
        <v>540</v>
      </c>
    </row>
    <row r="164" spans="1:280" s="2" customFormat="1" ht="22.5" customHeight="1" x14ac:dyDescent="0.35">
      <c r="A164" s="29">
        <v>162</v>
      </c>
      <c r="B164" s="30" t="s">
        <v>1135</v>
      </c>
      <c r="C164" s="31" t="s">
        <v>501</v>
      </c>
      <c r="D164" s="30" t="s">
        <v>846</v>
      </c>
      <c r="E164" s="30" t="s">
        <v>859</v>
      </c>
      <c r="F164" s="30">
        <v>52</v>
      </c>
      <c r="G164" s="30">
        <v>4</v>
      </c>
      <c r="H164" s="30" t="s">
        <v>157</v>
      </c>
      <c r="I164" s="30" t="s">
        <v>158</v>
      </c>
      <c r="J164" s="119">
        <v>4000000</v>
      </c>
      <c r="K164" s="38">
        <v>3500000</v>
      </c>
      <c r="L164" s="30" t="s">
        <v>318</v>
      </c>
      <c r="M164" s="30" t="s">
        <v>848</v>
      </c>
      <c r="N164" s="30">
        <v>130</v>
      </c>
      <c r="O164" s="30" t="s">
        <v>356</v>
      </c>
      <c r="P164" s="30" t="s">
        <v>889</v>
      </c>
      <c r="Q164" s="30" t="s">
        <v>827</v>
      </c>
      <c r="R164" s="30">
        <v>3</v>
      </c>
      <c r="S164" s="30">
        <v>3</v>
      </c>
      <c r="T164" s="30">
        <v>3</v>
      </c>
      <c r="U164" s="30">
        <v>3</v>
      </c>
      <c r="V164" s="30">
        <v>3</v>
      </c>
      <c r="W164" s="30">
        <v>3</v>
      </c>
      <c r="X164" s="30">
        <v>3</v>
      </c>
      <c r="Y164" s="30">
        <v>3</v>
      </c>
      <c r="Z164" s="30">
        <v>3</v>
      </c>
      <c r="AA164" s="30">
        <v>3</v>
      </c>
      <c r="AB164" s="17">
        <f t="shared" si="188"/>
        <v>30</v>
      </c>
      <c r="AC164" s="154">
        <f t="shared" si="191"/>
        <v>4</v>
      </c>
      <c r="AD164" s="30">
        <v>3</v>
      </c>
      <c r="AE164" s="30">
        <v>3</v>
      </c>
      <c r="AF164" s="30">
        <v>3</v>
      </c>
      <c r="AG164" s="30">
        <v>3</v>
      </c>
      <c r="AH164" s="30">
        <v>3</v>
      </c>
      <c r="AI164" s="30">
        <v>3</v>
      </c>
      <c r="AJ164" s="30">
        <v>3</v>
      </c>
      <c r="AK164" s="30">
        <v>3</v>
      </c>
      <c r="AL164" s="30">
        <v>3</v>
      </c>
      <c r="AM164" s="15">
        <f t="shared" si="165"/>
        <v>27</v>
      </c>
      <c r="AN164" s="170">
        <f t="shared" si="166"/>
        <v>3</v>
      </c>
      <c r="AO164" s="30">
        <v>3</v>
      </c>
      <c r="AP164" s="30">
        <v>3</v>
      </c>
      <c r="AQ164" s="30">
        <v>3</v>
      </c>
      <c r="AR164" s="30">
        <v>3</v>
      </c>
      <c r="AS164" s="30">
        <v>3</v>
      </c>
      <c r="AT164" s="30">
        <v>3</v>
      </c>
      <c r="AU164" s="30">
        <v>3</v>
      </c>
      <c r="AV164" s="30">
        <v>3</v>
      </c>
      <c r="AW164" s="30">
        <v>3</v>
      </c>
      <c r="AX164" s="30">
        <v>3</v>
      </c>
      <c r="AY164" s="17">
        <f t="shared" si="162"/>
        <v>30</v>
      </c>
      <c r="AZ164" s="144">
        <f t="shared" si="167"/>
        <v>3</v>
      </c>
      <c r="BA164" s="30">
        <v>3</v>
      </c>
      <c r="BB164" s="30">
        <v>3</v>
      </c>
      <c r="BC164" s="30">
        <v>3</v>
      </c>
      <c r="BD164" s="30">
        <v>3</v>
      </c>
      <c r="BE164" s="30">
        <v>3</v>
      </c>
      <c r="BF164" s="30">
        <v>3</v>
      </c>
      <c r="BG164" s="30">
        <v>3</v>
      </c>
      <c r="BH164" s="30">
        <v>3</v>
      </c>
      <c r="BI164" s="17">
        <v>3</v>
      </c>
      <c r="BJ164" s="17">
        <f t="shared" si="168"/>
        <v>27</v>
      </c>
      <c r="BK164" s="144">
        <f t="shared" si="169"/>
        <v>3</v>
      </c>
      <c r="BL164" s="30">
        <v>3</v>
      </c>
      <c r="BM164" s="30">
        <v>3</v>
      </c>
      <c r="BN164" s="30">
        <v>3</v>
      </c>
      <c r="BO164" s="17">
        <f t="shared" si="170"/>
        <v>9</v>
      </c>
      <c r="BP164" s="153">
        <f>BO164/3</f>
        <v>3</v>
      </c>
      <c r="BQ164" s="30">
        <v>3</v>
      </c>
      <c r="BR164" s="30">
        <v>3</v>
      </c>
      <c r="BS164" s="30">
        <v>3</v>
      </c>
      <c r="BT164" s="116">
        <f t="shared" si="158"/>
        <v>9</v>
      </c>
      <c r="BU164" s="144">
        <f t="shared" si="171"/>
        <v>3</v>
      </c>
      <c r="BV164" s="30">
        <v>3</v>
      </c>
      <c r="BW164" s="30">
        <v>3</v>
      </c>
      <c r="BX164" s="17">
        <f t="shared" si="163"/>
        <v>6</v>
      </c>
      <c r="BY164" s="169">
        <f t="shared" si="159"/>
        <v>3</v>
      </c>
      <c r="BZ164" s="30">
        <v>3</v>
      </c>
      <c r="CA164" s="30">
        <v>3</v>
      </c>
      <c r="CB164" s="17">
        <f t="shared" si="172"/>
        <v>6</v>
      </c>
      <c r="CC164" s="144">
        <f t="shared" si="183"/>
        <v>3</v>
      </c>
      <c r="CD164" s="30">
        <v>3</v>
      </c>
      <c r="CE164" s="30">
        <v>1</v>
      </c>
      <c r="CF164" s="17">
        <f t="shared" si="152"/>
        <v>4</v>
      </c>
      <c r="CG164" s="144">
        <f t="shared" si="154"/>
        <v>2</v>
      </c>
      <c r="CH164" s="30">
        <v>3</v>
      </c>
      <c r="CI164" s="30">
        <v>3</v>
      </c>
      <c r="CJ164" s="17">
        <f t="shared" si="173"/>
        <v>6</v>
      </c>
      <c r="CK164" s="144">
        <f t="shared" si="189"/>
        <v>3</v>
      </c>
      <c r="CL164" s="30">
        <v>3</v>
      </c>
      <c r="CM164" s="30">
        <v>3</v>
      </c>
      <c r="CN164" s="17">
        <f t="shared" si="174"/>
        <v>6</v>
      </c>
      <c r="CO164" s="153">
        <f t="shared" si="184"/>
        <v>3</v>
      </c>
      <c r="CP164" s="30">
        <v>3</v>
      </c>
      <c r="CQ164" s="30">
        <v>3</v>
      </c>
      <c r="CR164" s="30">
        <v>3</v>
      </c>
      <c r="CS164" s="17">
        <f t="shared" si="175"/>
        <v>9</v>
      </c>
      <c r="CT164" s="144">
        <f t="shared" si="153"/>
        <v>3</v>
      </c>
      <c r="CU164" s="30">
        <v>3</v>
      </c>
      <c r="CV164" s="30">
        <v>3</v>
      </c>
      <c r="CW164" s="30">
        <v>3</v>
      </c>
      <c r="CX164" s="30">
        <v>3</v>
      </c>
      <c r="CY164" s="30">
        <v>3</v>
      </c>
      <c r="CZ164" s="30">
        <v>3</v>
      </c>
      <c r="DA164" s="30">
        <v>3</v>
      </c>
      <c r="DB164" s="30">
        <v>3</v>
      </c>
      <c r="DC164" s="17">
        <f t="shared" si="190"/>
        <v>24</v>
      </c>
      <c r="DD164" s="144">
        <f t="shared" si="142"/>
        <v>3</v>
      </c>
      <c r="DE164" s="30">
        <v>3</v>
      </c>
      <c r="DF164" s="30">
        <v>3</v>
      </c>
      <c r="DG164" s="30">
        <v>3</v>
      </c>
      <c r="DH164" s="30">
        <v>3</v>
      </c>
      <c r="DI164" s="30">
        <v>3</v>
      </c>
      <c r="DJ164" s="30">
        <v>3</v>
      </c>
      <c r="DK164" s="30">
        <v>3</v>
      </c>
      <c r="DL164" s="30">
        <v>3</v>
      </c>
      <c r="DM164" s="17">
        <f t="shared" si="176"/>
        <v>24</v>
      </c>
      <c r="DN164" s="144">
        <f t="shared" si="113"/>
        <v>3</v>
      </c>
      <c r="DO164" s="30">
        <v>3</v>
      </c>
      <c r="DP164" s="30">
        <v>3</v>
      </c>
      <c r="DQ164" s="30">
        <v>3</v>
      </c>
      <c r="DR164" s="30">
        <v>3</v>
      </c>
      <c r="DS164" s="30">
        <v>3</v>
      </c>
      <c r="DT164" s="30">
        <v>3</v>
      </c>
      <c r="DU164" s="17">
        <f>SUM(DO164:DT164)</f>
        <v>18</v>
      </c>
      <c r="DV164" s="144">
        <f t="shared" si="177"/>
        <v>3</v>
      </c>
      <c r="DW164" s="30">
        <v>3</v>
      </c>
      <c r="DX164" s="30">
        <v>3</v>
      </c>
      <c r="DY164" s="30">
        <v>3</v>
      </c>
      <c r="DZ164" s="30">
        <v>3</v>
      </c>
      <c r="EA164" s="30">
        <v>3</v>
      </c>
      <c r="EB164" s="30">
        <v>3</v>
      </c>
      <c r="EC164" s="17">
        <f t="shared" si="192"/>
        <v>18</v>
      </c>
      <c r="ED164" s="144">
        <f t="shared" si="185"/>
        <v>3</v>
      </c>
      <c r="EE164" s="30">
        <v>3</v>
      </c>
      <c r="EF164" s="30">
        <v>3</v>
      </c>
      <c r="EG164" s="30">
        <v>3</v>
      </c>
      <c r="EH164" s="30">
        <v>3</v>
      </c>
      <c r="EI164" s="30">
        <v>3</v>
      </c>
      <c r="EJ164" s="30">
        <v>3</v>
      </c>
      <c r="EK164" s="15">
        <f t="shared" si="186"/>
        <v>18</v>
      </c>
      <c r="EL164" s="148">
        <f t="shared" si="155"/>
        <v>3</v>
      </c>
      <c r="EM164" s="30">
        <v>3</v>
      </c>
      <c r="EN164" s="30">
        <v>3</v>
      </c>
      <c r="EO164" s="30">
        <v>3</v>
      </c>
      <c r="EP164" s="30">
        <v>3</v>
      </c>
      <c r="EQ164" s="30">
        <v>3</v>
      </c>
      <c r="ER164" s="17">
        <f t="shared" si="178"/>
        <v>15</v>
      </c>
      <c r="ES164" s="144">
        <f t="shared" si="148"/>
        <v>3</v>
      </c>
      <c r="ET164" s="30">
        <v>3</v>
      </c>
      <c r="EU164" s="30">
        <v>3</v>
      </c>
      <c r="EV164" s="30">
        <v>3</v>
      </c>
      <c r="EW164" s="30">
        <v>3</v>
      </c>
      <c r="EX164" s="30">
        <v>3</v>
      </c>
      <c r="EY164" s="17">
        <f t="shared" si="179"/>
        <v>15</v>
      </c>
      <c r="EZ164" s="144">
        <f t="shared" si="160"/>
        <v>3</v>
      </c>
      <c r="FA164" s="30">
        <v>3</v>
      </c>
      <c r="FB164" s="30">
        <v>3</v>
      </c>
      <c r="FC164" s="30">
        <v>3</v>
      </c>
      <c r="FD164" s="30">
        <v>3</v>
      </c>
      <c r="FE164" s="30">
        <v>3</v>
      </c>
      <c r="FF164" s="30">
        <v>3</v>
      </c>
      <c r="FG164" s="17">
        <f t="shared" si="161"/>
        <v>18</v>
      </c>
      <c r="FH164" s="153">
        <f t="shared" si="151"/>
        <v>3</v>
      </c>
      <c r="FI164" s="30">
        <v>3</v>
      </c>
      <c r="FJ164" s="30">
        <v>3</v>
      </c>
      <c r="FK164" s="30">
        <v>3</v>
      </c>
      <c r="FL164" s="30">
        <v>3</v>
      </c>
      <c r="FM164" s="30">
        <v>3</v>
      </c>
      <c r="FN164" s="17">
        <f t="shared" si="180"/>
        <v>15</v>
      </c>
      <c r="FO164" s="144">
        <f t="shared" si="181"/>
        <v>3</v>
      </c>
      <c r="FP164" s="30">
        <v>3</v>
      </c>
      <c r="FQ164" s="30">
        <v>3</v>
      </c>
      <c r="FR164" s="30">
        <v>3</v>
      </c>
      <c r="FS164" s="30">
        <v>3</v>
      </c>
      <c r="FT164" s="30">
        <v>3</v>
      </c>
      <c r="FU164" s="30">
        <v>3</v>
      </c>
      <c r="FV164" s="17">
        <f t="shared" si="150"/>
        <v>18</v>
      </c>
      <c r="FW164" s="144">
        <f t="shared" si="187"/>
        <v>3</v>
      </c>
      <c r="FX164" s="30">
        <v>3</v>
      </c>
      <c r="FY164" s="30">
        <v>3</v>
      </c>
      <c r="FZ164" s="30">
        <v>3</v>
      </c>
      <c r="GA164" s="30">
        <v>3</v>
      </c>
      <c r="GB164" s="30">
        <v>3</v>
      </c>
      <c r="GC164" s="30">
        <v>3</v>
      </c>
      <c r="GD164" s="17">
        <f t="shared" si="156"/>
        <v>18</v>
      </c>
      <c r="GE164" s="144">
        <f t="shared" si="182"/>
        <v>3</v>
      </c>
      <c r="GF164" s="30" t="s">
        <v>836</v>
      </c>
      <c r="GG164" s="30" t="s">
        <v>274</v>
      </c>
      <c r="GH164" s="30" t="s">
        <v>1136</v>
      </c>
      <c r="GI164" s="30" t="s">
        <v>1137</v>
      </c>
      <c r="GJ164" s="30" t="s">
        <v>1138</v>
      </c>
      <c r="GK164" s="30" t="s">
        <v>1139</v>
      </c>
      <c r="GL164" s="30" t="s">
        <v>1140</v>
      </c>
      <c r="GM164" s="30" t="s">
        <v>540</v>
      </c>
    </row>
    <row r="165" spans="1:280" s="2" customFormat="1" ht="22.5" customHeight="1" x14ac:dyDescent="0.35">
      <c r="A165" s="29">
        <v>163</v>
      </c>
      <c r="B165" s="30" t="s">
        <v>1141</v>
      </c>
      <c r="C165" s="31" t="s">
        <v>789</v>
      </c>
      <c r="D165" s="30" t="s">
        <v>846</v>
      </c>
      <c r="E165" s="30" t="s">
        <v>847</v>
      </c>
      <c r="F165" s="30">
        <v>65</v>
      </c>
      <c r="G165" s="30">
        <v>1</v>
      </c>
      <c r="H165" s="30" t="s">
        <v>157</v>
      </c>
      <c r="I165" s="30" t="s">
        <v>210</v>
      </c>
      <c r="J165" s="119">
        <v>4500000</v>
      </c>
      <c r="K165" s="38">
        <v>3500000</v>
      </c>
      <c r="L165" s="30" t="s">
        <v>173</v>
      </c>
      <c r="M165" s="30" t="s">
        <v>848</v>
      </c>
      <c r="N165" s="30">
        <v>250</v>
      </c>
      <c r="O165" s="30" t="s">
        <v>174</v>
      </c>
      <c r="P165" s="30" t="s">
        <v>1142</v>
      </c>
      <c r="Q165" s="30" t="s">
        <v>827</v>
      </c>
      <c r="R165" s="30">
        <v>3</v>
      </c>
      <c r="S165" s="30">
        <v>3</v>
      </c>
      <c r="T165" s="30">
        <v>3</v>
      </c>
      <c r="U165" s="30">
        <v>3</v>
      </c>
      <c r="V165" s="30">
        <v>3</v>
      </c>
      <c r="W165" s="30">
        <v>3</v>
      </c>
      <c r="X165" s="30">
        <v>3</v>
      </c>
      <c r="Y165" s="30">
        <v>3</v>
      </c>
      <c r="Z165" s="30">
        <v>3</v>
      </c>
      <c r="AA165" s="30">
        <v>3</v>
      </c>
      <c r="AB165" s="17">
        <f t="shared" si="188"/>
        <v>30</v>
      </c>
      <c r="AC165" s="154">
        <f t="shared" si="191"/>
        <v>4</v>
      </c>
      <c r="AD165" s="30">
        <v>3</v>
      </c>
      <c r="AE165" s="30">
        <v>3</v>
      </c>
      <c r="AF165" s="30">
        <v>3</v>
      </c>
      <c r="AG165" s="30">
        <v>3</v>
      </c>
      <c r="AH165" s="30">
        <v>3</v>
      </c>
      <c r="AI165" s="30">
        <v>3</v>
      </c>
      <c r="AJ165" s="30">
        <v>3</v>
      </c>
      <c r="AK165" s="30">
        <v>3</v>
      </c>
      <c r="AL165" s="30">
        <v>3</v>
      </c>
      <c r="AM165" s="15">
        <f t="shared" si="165"/>
        <v>27</v>
      </c>
      <c r="AN165" s="170">
        <f t="shared" si="166"/>
        <v>3</v>
      </c>
      <c r="AO165" s="30">
        <v>3</v>
      </c>
      <c r="AP165" s="30">
        <v>3</v>
      </c>
      <c r="AQ165" s="30">
        <v>3</v>
      </c>
      <c r="AR165" s="30">
        <v>3</v>
      </c>
      <c r="AS165" s="30">
        <v>3</v>
      </c>
      <c r="AT165" s="30">
        <v>3</v>
      </c>
      <c r="AU165" s="30">
        <v>3</v>
      </c>
      <c r="AV165" s="30">
        <v>3</v>
      </c>
      <c r="AW165" s="30">
        <v>3</v>
      </c>
      <c r="AX165" s="30">
        <v>3</v>
      </c>
      <c r="AY165" s="17">
        <f t="shared" si="162"/>
        <v>30</v>
      </c>
      <c r="AZ165" s="144">
        <f t="shared" si="167"/>
        <v>3</v>
      </c>
      <c r="BA165" s="30">
        <v>3</v>
      </c>
      <c r="BB165" s="30">
        <v>3</v>
      </c>
      <c r="BC165" s="30">
        <v>3</v>
      </c>
      <c r="BD165" s="30">
        <v>3</v>
      </c>
      <c r="BE165" s="30">
        <v>3</v>
      </c>
      <c r="BF165" s="30">
        <v>3</v>
      </c>
      <c r="BG165" s="30">
        <v>3</v>
      </c>
      <c r="BH165" s="30">
        <v>3</v>
      </c>
      <c r="BI165" s="17">
        <v>3</v>
      </c>
      <c r="BJ165" s="17">
        <f t="shared" si="168"/>
        <v>27</v>
      </c>
      <c r="BK165" s="144">
        <f t="shared" si="169"/>
        <v>3</v>
      </c>
      <c r="BL165" s="30">
        <v>3</v>
      </c>
      <c r="BM165" s="30">
        <v>3</v>
      </c>
      <c r="BN165" s="30">
        <v>3</v>
      </c>
      <c r="BO165" s="17">
        <f t="shared" si="170"/>
        <v>9</v>
      </c>
      <c r="BP165" s="153">
        <f t="shared" ref="BP165:BP181" si="193">BO165/3</f>
        <v>3</v>
      </c>
      <c r="BQ165" s="30">
        <v>3</v>
      </c>
      <c r="BR165" s="30">
        <v>3</v>
      </c>
      <c r="BS165" s="30">
        <v>3</v>
      </c>
      <c r="BT165" s="116">
        <f t="shared" si="158"/>
        <v>9</v>
      </c>
      <c r="BU165" s="144">
        <f t="shared" si="171"/>
        <v>3</v>
      </c>
      <c r="BV165" s="30">
        <v>3</v>
      </c>
      <c r="BW165" s="30">
        <v>3</v>
      </c>
      <c r="BX165" s="17">
        <f t="shared" si="163"/>
        <v>6</v>
      </c>
      <c r="BY165" s="169">
        <f t="shared" si="159"/>
        <v>3</v>
      </c>
      <c r="BZ165" s="30">
        <v>3</v>
      </c>
      <c r="CA165" s="30">
        <v>3</v>
      </c>
      <c r="CB165" s="17">
        <f t="shared" si="172"/>
        <v>6</v>
      </c>
      <c r="CC165" s="144">
        <f t="shared" si="183"/>
        <v>3</v>
      </c>
      <c r="CD165" s="30">
        <v>3</v>
      </c>
      <c r="CE165" s="30">
        <v>1</v>
      </c>
      <c r="CF165" s="17">
        <f t="shared" si="152"/>
        <v>4</v>
      </c>
      <c r="CG165" s="144">
        <f t="shared" si="154"/>
        <v>2</v>
      </c>
      <c r="CH165" s="30">
        <v>3</v>
      </c>
      <c r="CI165" s="30">
        <v>3</v>
      </c>
      <c r="CJ165" s="17">
        <f t="shared" si="173"/>
        <v>6</v>
      </c>
      <c r="CK165" s="144">
        <f t="shared" si="189"/>
        <v>3</v>
      </c>
      <c r="CL165" s="30">
        <v>3</v>
      </c>
      <c r="CM165" s="30">
        <v>3</v>
      </c>
      <c r="CN165" s="17">
        <f t="shared" si="174"/>
        <v>6</v>
      </c>
      <c r="CO165" s="153">
        <f t="shared" si="184"/>
        <v>3</v>
      </c>
      <c r="CP165" s="30">
        <v>3</v>
      </c>
      <c r="CQ165" s="30">
        <v>3</v>
      </c>
      <c r="CR165" s="30">
        <v>3</v>
      </c>
      <c r="CS165" s="17">
        <f t="shared" si="175"/>
        <v>9</v>
      </c>
      <c r="CT165" s="144">
        <f>CS165/3</f>
        <v>3</v>
      </c>
      <c r="CU165" s="30">
        <v>3</v>
      </c>
      <c r="CV165" s="30">
        <v>3</v>
      </c>
      <c r="CW165" s="30">
        <v>3</v>
      </c>
      <c r="CX165" s="30">
        <v>3</v>
      </c>
      <c r="CY165" s="30">
        <v>3</v>
      </c>
      <c r="CZ165" s="30">
        <v>3</v>
      </c>
      <c r="DA165" s="30">
        <v>3</v>
      </c>
      <c r="DB165" s="30">
        <v>3</v>
      </c>
      <c r="DC165" s="17">
        <f t="shared" si="190"/>
        <v>24</v>
      </c>
      <c r="DD165" s="144">
        <f t="shared" si="142"/>
        <v>3</v>
      </c>
      <c r="DE165" s="30">
        <v>3</v>
      </c>
      <c r="DF165" s="30">
        <v>3</v>
      </c>
      <c r="DG165" s="30">
        <v>3</v>
      </c>
      <c r="DH165" s="30">
        <v>3</v>
      </c>
      <c r="DI165" s="30">
        <v>3</v>
      </c>
      <c r="DJ165" s="30">
        <v>3</v>
      </c>
      <c r="DK165" s="30">
        <v>3</v>
      </c>
      <c r="DL165" s="30">
        <v>3</v>
      </c>
      <c r="DM165" s="17">
        <f t="shared" si="176"/>
        <v>24</v>
      </c>
      <c r="DN165" s="144">
        <f t="shared" si="113"/>
        <v>3</v>
      </c>
      <c r="DO165" s="30">
        <v>3</v>
      </c>
      <c r="DP165" s="30">
        <v>3</v>
      </c>
      <c r="DQ165" s="30">
        <v>3</v>
      </c>
      <c r="DR165" s="30">
        <v>3</v>
      </c>
      <c r="DS165" s="30">
        <v>3</v>
      </c>
      <c r="DT165" s="30">
        <v>3</v>
      </c>
      <c r="DU165" s="17">
        <f t="shared" ref="DU165:DU178" si="194">SUM(DO165:DT165)</f>
        <v>18</v>
      </c>
      <c r="DV165" s="144">
        <f t="shared" si="177"/>
        <v>3</v>
      </c>
      <c r="DW165" s="30">
        <v>3</v>
      </c>
      <c r="DX165" s="30">
        <v>3</v>
      </c>
      <c r="DY165" s="30">
        <v>3</v>
      </c>
      <c r="DZ165" s="30">
        <v>3</v>
      </c>
      <c r="EA165" s="30">
        <v>3</v>
      </c>
      <c r="EB165" s="30">
        <v>3</v>
      </c>
      <c r="EC165" s="17">
        <f t="shared" si="192"/>
        <v>18</v>
      </c>
      <c r="ED165" s="144">
        <f t="shared" si="185"/>
        <v>3</v>
      </c>
      <c r="EE165" s="30">
        <v>3</v>
      </c>
      <c r="EF165" s="30">
        <v>3</v>
      </c>
      <c r="EG165" s="30">
        <v>3</v>
      </c>
      <c r="EH165" s="30">
        <v>3</v>
      </c>
      <c r="EI165" s="30">
        <v>3</v>
      </c>
      <c r="EJ165" s="30">
        <v>3</v>
      </c>
      <c r="EK165" s="15">
        <f t="shared" si="186"/>
        <v>18</v>
      </c>
      <c r="EL165" s="148">
        <f t="shared" si="155"/>
        <v>3</v>
      </c>
      <c r="EM165" s="30">
        <v>3</v>
      </c>
      <c r="EN165" s="30">
        <v>3</v>
      </c>
      <c r="EO165" s="30">
        <v>3</v>
      </c>
      <c r="EP165" s="30">
        <v>3</v>
      </c>
      <c r="EQ165" s="30">
        <v>3</v>
      </c>
      <c r="ER165" s="17">
        <f t="shared" si="178"/>
        <v>15</v>
      </c>
      <c r="ES165" s="144">
        <f t="shared" si="148"/>
        <v>3</v>
      </c>
      <c r="ET165" s="30">
        <v>3</v>
      </c>
      <c r="EU165" s="30">
        <v>3</v>
      </c>
      <c r="EV165" s="30">
        <v>3</v>
      </c>
      <c r="EW165" s="30">
        <v>3</v>
      </c>
      <c r="EX165" s="30">
        <v>3</v>
      </c>
      <c r="EY165" s="17">
        <f t="shared" si="179"/>
        <v>15</v>
      </c>
      <c r="EZ165" s="144">
        <f t="shared" si="160"/>
        <v>3</v>
      </c>
      <c r="FA165" s="30">
        <v>3</v>
      </c>
      <c r="FB165" s="30">
        <v>3</v>
      </c>
      <c r="FC165" s="30">
        <v>3</v>
      </c>
      <c r="FD165" s="30">
        <v>3</v>
      </c>
      <c r="FE165" s="30">
        <v>3</v>
      </c>
      <c r="FF165" s="30">
        <v>3</v>
      </c>
      <c r="FG165" s="17">
        <f t="shared" si="161"/>
        <v>18</v>
      </c>
      <c r="FH165" s="153">
        <f t="shared" si="151"/>
        <v>3</v>
      </c>
      <c r="FI165" s="30">
        <v>3</v>
      </c>
      <c r="FJ165" s="30">
        <v>3</v>
      </c>
      <c r="FK165" s="30">
        <v>3</v>
      </c>
      <c r="FL165" s="30">
        <v>3</v>
      </c>
      <c r="FM165" s="30">
        <v>3</v>
      </c>
      <c r="FN165" s="17">
        <f t="shared" si="180"/>
        <v>15</v>
      </c>
      <c r="FO165" s="144">
        <f t="shared" si="181"/>
        <v>3</v>
      </c>
      <c r="FP165" s="30">
        <v>3</v>
      </c>
      <c r="FQ165" s="30">
        <v>3</v>
      </c>
      <c r="FR165" s="30">
        <v>3</v>
      </c>
      <c r="FS165" s="30">
        <v>3</v>
      </c>
      <c r="FT165" s="30">
        <v>3</v>
      </c>
      <c r="FU165" s="30">
        <v>3</v>
      </c>
      <c r="FV165" s="17">
        <f t="shared" si="150"/>
        <v>18</v>
      </c>
      <c r="FW165" s="144">
        <f t="shared" si="187"/>
        <v>3</v>
      </c>
      <c r="FX165" s="30">
        <v>3</v>
      </c>
      <c r="FY165" s="30">
        <v>3</v>
      </c>
      <c r="FZ165" s="30">
        <v>3</v>
      </c>
      <c r="GA165" s="30">
        <v>3</v>
      </c>
      <c r="GB165" s="30">
        <v>3</v>
      </c>
      <c r="GC165" s="30">
        <v>3</v>
      </c>
      <c r="GD165" s="17">
        <f t="shared" si="156"/>
        <v>18</v>
      </c>
      <c r="GE165" s="144">
        <f t="shared" si="182"/>
        <v>3</v>
      </c>
      <c r="GF165" s="30" t="s">
        <v>836</v>
      </c>
      <c r="GG165" s="30" t="s">
        <v>274</v>
      </c>
      <c r="GH165" s="30" t="s">
        <v>1136</v>
      </c>
      <c r="GI165" s="30" t="s">
        <v>1137</v>
      </c>
      <c r="GJ165" s="30" t="s">
        <v>1138</v>
      </c>
      <c r="GK165" s="30" t="s">
        <v>1139</v>
      </c>
      <c r="GL165" s="30" t="s">
        <v>1140</v>
      </c>
      <c r="GM165" s="30" t="s">
        <v>540</v>
      </c>
    </row>
    <row r="166" spans="1:280" s="2" customFormat="1" ht="22.5" customHeight="1" x14ac:dyDescent="0.35">
      <c r="A166" s="29">
        <v>164</v>
      </c>
      <c r="B166" s="30" t="s">
        <v>1143</v>
      </c>
      <c r="C166" s="31" t="s">
        <v>789</v>
      </c>
      <c r="D166" s="30" t="s">
        <v>846</v>
      </c>
      <c r="E166" s="30" t="s">
        <v>847</v>
      </c>
      <c r="F166" s="30">
        <v>46</v>
      </c>
      <c r="G166" s="30">
        <v>3</v>
      </c>
      <c r="H166" s="30" t="s">
        <v>157</v>
      </c>
      <c r="I166" s="30" t="s">
        <v>210</v>
      </c>
      <c r="J166" s="119">
        <v>7500000</v>
      </c>
      <c r="K166" s="38">
        <v>6000000</v>
      </c>
      <c r="L166" s="30" t="s">
        <v>318</v>
      </c>
      <c r="M166" s="30" t="s">
        <v>848</v>
      </c>
      <c r="N166" s="30">
        <v>135</v>
      </c>
      <c r="O166" s="30" t="s">
        <v>356</v>
      </c>
      <c r="P166" s="30" t="s">
        <v>889</v>
      </c>
      <c r="Q166" s="30" t="s">
        <v>827</v>
      </c>
      <c r="R166" s="30">
        <v>3</v>
      </c>
      <c r="S166" s="30">
        <v>3</v>
      </c>
      <c r="T166" s="30">
        <v>3</v>
      </c>
      <c r="U166" s="30">
        <v>3</v>
      </c>
      <c r="V166" s="30">
        <v>3</v>
      </c>
      <c r="W166" s="30">
        <v>3</v>
      </c>
      <c r="X166" s="30">
        <v>3</v>
      </c>
      <c r="Y166" s="30">
        <v>3</v>
      </c>
      <c r="Z166" s="30">
        <v>3</v>
      </c>
      <c r="AA166" s="30">
        <v>3</v>
      </c>
      <c r="AB166" s="17">
        <f t="shared" si="188"/>
        <v>30</v>
      </c>
      <c r="AC166" s="154">
        <f t="shared" si="191"/>
        <v>4</v>
      </c>
      <c r="AD166" s="30">
        <v>3</v>
      </c>
      <c r="AE166" s="30">
        <v>3</v>
      </c>
      <c r="AF166" s="30">
        <v>3</v>
      </c>
      <c r="AG166" s="30">
        <v>3</v>
      </c>
      <c r="AH166" s="30">
        <v>3</v>
      </c>
      <c r="AI166" s="30">
        <v>3</v>
      </c>
      <c r="AJ166" s="30">
        <v>3</v>
      </c>
      <c r="AK166" s="30">
        <v>3</v>
      </c>
      <c r="AL166" s="30">
        <v>3</v>
      </c>
      <c r="AM166" s="15">
        <f t="shared" si="165"/>
        <v>27</v>
      </c>
      <c r="AN166" s="170">
        <f t="shared" si="166"/>
        <v>3</v>
      </c>
      <c r="AO166" s="30">
        <v>3</v>
      </c>
      <c r="AP166" s="30">
        <v>3</v>
      </c>
      <c r="AQ166" s="30">
        <v>3</v>
      </c>
      <c r="AR166" s="30">
        <v>3</v>
      </c>
      <c r="AS166" s="30">
        <v>3</v>
      </c>
      <c r="AT166" s="30">
        <v>3</v>
      </c>
      <c r="AU166" s="30">
        <v>3</v>
      </c>
      <c r="AV166" s="30">
        <v>3</v>
      </c>
      <c r="AW166" s="30">
        <v>3</v>
      </c>
      <c r="AX166" s="30">
        <v>3</v>
      </c>
      <c r="AY166" s="17">
        <f t="shared" si="162"/>
        <v>30</v>
      </c>
      <c r="AZ166" s="144">
        <f t="shared" si="167"/>
        <v>3</v>
      </c>
      <c r="BA166" s="30">
        <v>3</v>
      </c>
      <c r="BB166" s="30">
        <v>3</v>
      </c>
      <c r="BC166" s="30">
        <v>3</v>
      </c>
      <c r="BD166" s="30">
        <v>3</v>
      </c>
      <c r="BE166" s="30">
        <v>3</v>
      </c>
      <c r="BF166" s="30">
        <v>3</v>
      </c>
      <c r="BG166" s="30">
        <v>3</v>
      </c>
      <c r="BH166" s="30">
        <v>3</v>
      </c>
      <c r="BI166" s="17">
        <v>3</v>
      </c>
      <c r="BJ166" s="17">
        <f t="shared" si="168"/>
        <v>27</v>
      </c>
      <c r="BK166" s="144">
        <f t="shared" si="169"/>
        <v>3</v>
      </c>
      <c r="BL166" s="30">
        <v>3</v>
      </c>
      <c r="BM166" s="30">
        <v>3</v>
      </c>
      <c r="BN166" s="30">
        <v>3</v>
      </c>
      <c r="BO166" s="17">
        <f t="shared" si="170"/>
        <v>9</v>
      </c>
      <c r="BP166" s="153">
        <f t="shared" si="193"/>
        <v>3</v>
      </c>
      <c r="BQ166" s="30">
        <v>3</v>
      </c>
      <c r="BR166" s="30">
        <v>3</v>
      </c>
      <c r="BS166" s="30">
        <v>3</v>
      </c>
      <c r="BT166" s="116">
        <f t="shared" si="158"/>
        <v>9</v>
      </c>
      <c r="BU166" s="144">
        <f t="shared" si="171"/>
        <v>3</v>
      </c>
      <c r="BV166" s="30">
        <v>3</v>
      </c>
      <c r="BW166" s="30">
        <v>3</v>
      </c>
      <c r="BX166" s="17">
        <f t="shared" si="163"/>
        <v>6</v>
      </c>
      <c r="BY166" s="169">
        <f t="shared" si="159"/>
        <v>3</v>
      </c>
      <c r="BZ166" s="30">
        <v>3</v>
      </c>
      <c r="CA166" s="30">
        <v>3</v>
      </c>
      <c r="CB166" s="17">
        <f t="shared" si="172"/>
        <v>6</v>
      </c>
      <c r="CC166" s="144">
        <f t="shared" si="183"/>
        <v>3</v>
      </c>
      <c r="CD166" s="30">
        <v>3</v>
      </c>
      <c r="CE166" s="30">
        <v>1</v>
      </c>
      <c r="CF166" s="17">
        <f t="shared" si="152"/>
        <v>4</v>
      </c>
      <c r="CG166" s="144">
        <f t="shared" si="154"/>
        <v>2</v>
      </c>
      <c r="CH166" s="30">
        <v>3</v>
      </c>
      <c r="CI166" s="30">
        <v>3</v>
      </c>
      <c r="CJ166" s="17">
        <f t="shared" si="173"/>
        <v>6</v>
      </c>
      <c r="CK166" s="144">
        <f t="shared" si="189"/>
        <v>3</v>
      </c>
      <c r="CL166" s="30">
        <v>3</v>
      </c>
      <c r="CM166" s="30">
        <v>3</v>
      </c>
      <c r="CN166" s="17">
        <f t="shared" si="174"/>
        <v>6</v>
      </c>
      <c r="CO166" s="153">
        <f t="shared" si="184"/>
        <v>3</v>
      </c>
      <c r="CP166" s="30">
        <v>3</v>
      </c>
      <c r="CQ166" s="30">
        <v>3</v>
      </c>
      <c r="CR166" s="30">
        <v>3</v>
      </c>
      <c r="CS166" s="17">
        <f t="shared" si="175"/>
        <v>9</v>
      </c>
      <c r="CT166" s="144">
        <f t="shared" si="153"/>
        <v>3</v>
      </c>
      <c r="CU166" s="30">
        <v>3</v>
      </c>
      <c r="CV166" s="30">
        <v>3</v>
      </c>
      <c r="CW166" s="30">
        <v>3</v>
      </c>
      <c r="CX166" s="30">
        <v>3</v>
      </c>
      <c r="CY166" s="30">
        <v>3</v>
      </c>
      <c r="CZ166" s="30">
        <v>3</v>
      </c>
      <c r="DA166" s="30">
        <v>3</v>
      </c>
      <c r="DB166" s="30">
        <v>3</v>
      </c>
      <c r="DC166" s="17">
        <f t="shared" si="190"/>
        <v>24</v>
      </c>
      <c r="DD166" s="144">
        <f t="shared" si="142"/>
        <v>3</v>
      </c>
      <c r="DE166" s="30">
        <v>3</v>
      </c>
      <c r="DF166" s="30">
        <v>3</v>
      </c>
      <c r="DG166" s="30">
        <v>3</v>
      </c>
      <c r="DH166" s="30">
        <v>3</v>
      </c>
      <c r="DI166" s="30">
        <v>3</v>
      </c>
      <c r="DJ166" s="30">
        <v>3</v>
      </c>
      <c r="DK166" s="30">
        <v>3</v>
      </c>
      <c r="DL166" s="30">
        <v>3</v>
      </c>
      <c r="DM166" s="17">
        <f t="shared" si="176"/>
        <v>24</v>
      </c>
      <c r="DN166" s="144">
        <f t="shared" si="113"/>
        <v>3</v>
      </c>
      <c r="DO166" s="30">
        <v>3</v>
      </c>
      <c r="DP166" s="30">
        <v>3</v>
      </c>
      <c r="DQ166" s="30">
        <v>3</v>
      </c>
      <c r="DR166" s="30">
        <v>3</v>
      </c>
      <c r="DS166" s="30">
        <v>3</v>
      </c>
      <c r="DT166" s="30">
        <v>3</v>
      </c>
      <c r="DU166" s="17">
        <f t="shared" si="194"/>
        <v>18</v>
      </c>
      <c r="DV166" s="144">
        <f t="shared" si="177"/>
        <v>3</v>
      </c>
      <c r="DW166" s="30">
        <v>3</v>
      </c>
      <c r="DX166" s="30">
        <v>3</v>
      </c>
      <c r="DY166" s="30">
        <v>3</v>
      </c>
      <c r="DZ166" s="30">
        <v>3</v>
      </c>
      <c r="EA166" s="30">
        <v>3</v>
      </c>
      <c r="EB166" s="30">
        <v>3</v>
      </c>
      <c r="EC166" s="17">
        <f t="shared" si="192"/>
        <v>18</v>
      </c>
      <c r="ED166" s="144">
        <f t="shared" si="185"/>
        <v>3</v>
      </c>
      <c r="EE166" s="30">
        <v>3</v>
      </c>
      <c r="EF166" s="30">
        <v>3</v>
      </c>
      <c r="EG166" s="30">
        <v>3</v>
      </c>
      <c r="EH166" s="30">
        <v>3</v>
      </c>
      <c r="EI166" s="30">
        <v>3</v>
      </c>
      <c r="EJ166" s="30">
        <v>3</v>
      </c>
      <c r="EK166" s="15">
        <f t="shared" si="186"/>
        <v>18</v>
      </c>
      <c r="EL166" s="148">
        <f t="shared" si="155"/>
        <v>3</v>
      </c>
      <c r="EM166" s="30">
        <v>3</v>
      </c>
      <c r="EN166" s="30">
        <v>3</v>
      </c>
      <c r="EO166" s="30">
        <v>3</v>
      </c>
      <c r="EP166" s="30">
        <v>3</v>
      </c>
      <c r="EQ166" s="30">
        <v>3</v>
      </c>
      <c r="ER166" s="17">
        <f t="shared" si="178"/>
        <v>15</v>
      </c>
      <c r="ES166" s="144">
        <f>ER166/5</f>
        <v>3</v>
      </c>
      <c r="ET166" s="30">
        <v>3</v>
      </c>
      <c r="EU166" s="30">
        <v>3</v>
      </c>
      <c r="EV166" s="30">
        <v>3</v>
      </c>
      <c r="EW166" s="30">
        <v>3</v>
      </c>
      <c r="EX166" s="30">
        <v>3</v>
      </c>
      <c r="EY166" s="17">
        <f t="shared" si="179"/>
        <v>15</v>
      </c>
      <c r="EZ166" s="144">
        <f t="shared" si="160"/>
        <v>3</v>
      </c>
      <c r="FA166" s="30">
        <v>3</v>
      </c>
      <c r="FB166" s="30">
        <v>3</v>
      </c>
      <c r="FC166" s="30">
        <v>3</v>
      </c>
      <c r="FD166" s="30">
        <v>3</v>
      </c>
      <c r="FE166" s="30">
        <v>3</v>
      </c>
      <c r="FF166" s="30">
        <v>3</v>
      </c>
      <c r="FG166" s="17">
        <f t="shared" si="161"/>
        <v>18</v>
      </c>
      <c r="FH166" s="153">
        <f t="shared" si="151"/>
        <v>3</v>
      </c>
      <c r="FI166" s="30">
        <v>3</v>
      </c>
      <c r="FJ166" s="30">
        <v>3</v>
      </c>
      <c r="FK166" s="30">
        <v>3</v>
      </c>
      <c r="FL166" s="30">
        <v>3</v>
      </c>
      <c r="FM166" s="30">
        <v>3</v>
      </c>
      <c r="FN166" s="17">
        <f t="shared" si="180"/>
        <v>15</v>
      </c>
      <c r="FO166" s="144">
        <f t="shared" si="181"/>
        <v>3</v>
      </c>
      <c r="FP166" s="30">
        <v>3</v>
      </c>
      <c r="FQ166" s="30">
        <v>3</v>
      </c>
      <c r="FR166" s="30">
        <v>3</v>
      </c>
      <c r="FS166" s="30">
        <v>3</v>
      </c>
      <c r="FT166" s="30">
        <v>3</v>
      </c>
      <c r="FU166" s="30">
        <v>3</v>
      </c>
      <c r="FV166" s="17">
        <f t="shared" si="150"/>
        <v>18</v>
      </c>
      <c r="FW166" s="144">
        <f t="shared" si="187"/>
        <v>3</v>
      </c>
      <c r="FX166" s="30">
        <v>3</v>
      </c>
      <c r="FY166" s="30">
        <v>3</v>
      </c>
      <c r="FZ166" s="30">
        <v>3</v>
      </c>
      <c r="GA166" s="30">
        <v>3</v>
      </c>
      <c r="GB166" s="30">
        <v>3</v>
      </c>
      <c r="GC166" s="30">
        <v>3</v>
      </c>
      <c r="GD166" s="17">
        <f t="shared" si="156"/>
        <v>18</v>
      </c>
      <c r="GE166" s="144">
        <f t="shared" si="182"/>
        <v>3</v>
      </c>
      <c r="GF166" s="30" t="s">
        <v>836</v>
      </c>
      <c r="GG166" s="30" t="s">
        <v>274</v>
      </c>
      <c r="GH166" s="30" t="s">
        <v>1136</v>
      </c>
      <c r="GI166" s="30" t="s">
        <v>1137</v>
      </c>
      <c r="GJ166" s="30" t="s">
        <v>1144</v>
      </c>
      <c r="GK166" s="30" t="s">
        <v>1139</v>
      </c>
      <c r="GL166" s="30" t="s">
        <v>1145</v>
      </c>
      <c r="GM166" s="30" t="s">
        <v>540</v>
      </c>
    </row>
    <row r="167" spans="1:280" s="2" customFormat="1" ht="22.5" customHeight="1" x14ac:dyDescent="0.35">
      <c r="A167" s="29">
        <v>165</v>
      </c>
      <c r="B167" s="30" t="s">
        <v>1146</v>
      </c>
      <c r="C167" s="31" t="s">
        <v>826</v>
      </c>
      <c r="D167" s="30" t="s">
        <v>368</v>
      </c>
      <c r="E167" s="30" t="s">
        <v>859</v>
      </c>
      <c r="F167" s="30">
        <v>47</v>
      </c>
      <c r="G167" s="30">
        <v>3</v>
      </c>
      <c r="H167" s="30" t="s">
        <v>355</v>
      </c>
      <c r="I167" s="30" t="s">
        <v>158</v>
      </c>
      <c r="J167" s="119">
        <v>4500000</v>
      </c>
      <c r="K167" s="38">
        <v>3500000</v>
      </c>
      <c r="L167" s="30" t="s">
        <v>173</v>
      </c>
      <c r="M167" s="30" t="s">
        <v>848</v>
      </c>
      <c r="N167" s="30">
        <v>250</v>
      </c>
      <c r="O167" s="30" t="s">
        <v>174</v>
      </c>
      <c r="P167" s="30" t="s">
        <v>889</v>
      </c>
      <c r="Q167" s="30" t="s">
        <v>827</v>
      </c>
      <c r="R167" s="30">
        <v>3</v>
      </c>
      <c r="S167" s="30">
        <v>3</v>
      </c>
      <c r="T167" s="30">
        <v>3</v>
      </c>
      <c r="U167" s="30">
        <v>3</v>
      </c>
      <c r="V167" s="30">
        <v>3</v>
      </c>
      <c r="W167" s="30">
        <v>3</v>
      </c>
      <c r="X167" s="30">
        <v>3</v>
      </c>
      <c r="Y167" s="30">
        <v>3</v>
      </c>
      <c r="Z167" s="30">
        <v>3</v>
      </c>
      <c r="AA167" s="30">
        <v>3</v>
      </c>
      <c r="AB167" s="17">
        <f t="shared" si="188"/>
        <v>30</v>
      </c>
      <c r="AC167" s="154">
        <f t="shared" si="191"/>
        <v>3</v>
      </c>
      <c r="AD167" s="30">
        <v>3</v>
      </c>
      <c r="AE167" s="30">
        <v>3</v>
      </c>
      <c r="AF167" s="30">
        <v>3</v>
      </c>
      <c r="AG167" s="30">
        <v>3</v>
      </c>
      <c r="AH167" s="30">
        <v>3</v>
      </c>
      <c r="AI167" s="30">
        <v>3</v>
      </c>
      <c r="AJ167" s="30">
        <v>3</v>
      </c>
      <c r="AK167" s="30">
        <v>3</v>
      </c>
      <c r="AL167" s="30">
        <v>3</v>
      </c>
      <c r="AM167" s="15">
        <f t="shared" si="165"/>
        <v>27</v>
      </c>
      <c r="AN167" s="170">
        <f t="shared" si="166"/>
        <v>3</v>
      </c>
      <c r="AO167" s="30">
        <v>3</v>
      </c>
      <c r="AP167" s="30">
        <v>3</v>
      </c>
      <c r="AQ167" s="30">
        <v>3</v>
      </c>
      <c r="AR167" s="30">
        <v>3</v>
      </c>
      <c r="AS167" s="30">
        <v>3</v>
      </c>
      <c r="AT167" s="30">
        <v>3</v>
      </c>
      <c r="AU167" s="30">
        <v>3</v>
      </c>
      <c r="AV167" s="30">
        <v>3</v>
      </c>
      <c r="AW167" s="30">
        <v>3</v>
      </c>
      <c r="AX167" s="30">
        <v>3</v>
      </c>
      <c r="AY167" s="17">
        <f t="shared" si="162"/>
        <v>30</v>
      </c>
      <c r="AZ167" s="144">
        <f t="shared" si="167"/>
        <v>3</v>
      </c>
      <c r="BA167" s="30">
        <v>3</v>
      </c>
      <c r="BB167" s="30">
        <v>3</v>
      </c>
      <c r="BC167" s="30">
        <v>3</v>
      </c>
      <c r="BD167" s="30">
        <v>3</v>
      </c>
      <c r="BE167" s="30">
        <v>3</v>
      </c>
      <c r="BF167" s="30">
        <v>3</v>
      </c>
      <c r="BG167" s="30">
        <v>3</v>
      </c>
      <c r="BH167" s="30">
        <v>3</v>
      </c>
      <c r="BI167" s="17">
        <v>3</v>
      </c>
      <c r="BJ167" s="17">
        <f t="shared" si="168"/>
        <v>27</v>
      </c>
      <c r="BK167" s="144">
        <f t="shared" si="169"/>
        <v>3</v>
      </c>
      <c r="BL167" s="30">
        <v>3</v>
      </c>
      <c r="BM167" s="30">
        <v>3</v>
      </c>
      <c r="BN167" s="30">
        <v>3</v>
      </c>
      <c r="BO167" s="17">
        <f t="shared" si="170"/>
        <v>9</v>
      </c>
      <c r="BP167" s="153">
        <f t="shared" si="193"/>
        <v>3</v>
      </c>
      <c r="BQ167" s="30">
        <v>3</v>
      </c>
      <c r="BR167" s="30">
        <v>3</v>
      </c>
      <c r="BS167" s="30">
        <v>3</v>
      </c>
      <c r="BT167" s="116">
        <f t="shared" si="158"/>
        <v>9</v>
      </c>
      <c r="BU167" s="144">
        <f t="shared" si="171"/>
        <v>3</v>
      </c>
      <c r="BV167" s="30">
        <v>3</v>
      </c>
      <c r="BW167" s="30">
        <v>3</v>
      </c>
      <c r="BX167" s="17">
        <f t="shared" si="163"/>
        <v>6</v>
      </c>
      <c r="BY167" s="169">
        <f t="shared" si="159"/>
        <v>3</v>
      </c>
      <c r="BZ167" s="30">
        <v>3</v>
      </c>
      <c r="CA167" s="30">
        <v>3</v>
      </c>
      <c r="CB167" s="17">
        <f t="shared" si="172"/>
        <v>6</v>
      </c>
      <c r="CC167" s="144">
        <f t="shared" si="183"/>
        <v>3</v>
      </c>
      <c r="CD167" s="30">
        <v>3</v>
      </c>
      <c r="CE167" s="30">
        <v>1</v>
      </c>
      <c r="CF167" s="17">
        <f t="shared" si="152"/>
        <v>4</v>
      </c>
      <c r="CG167" s="144">
        <f t="shared" si="154"/>
        <v>2</v>
      </c>
      <c r="CH167" s="30">
        <v>3</v>
      </c>
      <c r="CI167" s="30">
        <v>3</v>
      </c>
      <c r="CJ167" s="17">
        <f t="shared" si="173"/>
        <v>6</v>
      </c>
      <c r="CK167" s="144">
        <f t="shared" si="189"/>
        <v>3</v>
      </c>
      <c r="CL167" s="30">
        <v>3</v>
      </c>
      <c r="CM167" s="30">
        <v>3</v>
      </c>
      <c r="CN167" s="17">
        <f t="shared" si="174"/>
        <v>6</v>
      </c>
      <c r="CO167" s="153">
        <f t="shared" si="184"/>
        <v>3</v>
      </c>
      <c r="CP167" s="30">
        <v>3</v>
      </c>
      <c r="CQ167" s="30">
        <v>3</v>
      </c>
      <c r="CR167" s="30">
        <v>3</v>
      </c>
      <c r="CS167" s="17">
        <f t="shared" si="175"/>
        <v>9</v>
      </c>
      <c r="CT167" s="144">
        <f t="shared" si="153"/>
        <v>3</v>
      </c>
      <c r="CU167" s="30">
        <v>3</v>
      </c>
      <c r="CV167" s="30">
        <v>3</v>
      </c>
      <c r="CW167" s="30">
        <v>3</v>
      </c>
      <c r="CX167" s="30">
        <v>3</v>
      </c>
      <c r="CY167" s="30">
        <v>3</v>
      </c>
      <c r="CZ167" s="30">
        <v>3</v>
      </c>
      <c r="DA167" s="30">
        <v>3</v>
      </c>
      <c r="DB167" s="30">
        <v>3</v>
      </c>
      <c r="DC167" s="17">
        <f t="shared" si="190"/>
        <v>24</v>
      </c>
      <c r="DD167" s="144">
        <f t="shared" si="142"/>
        <v>3</v>
      </c>
      <c r="DE167" s="30">
        <v>3</v>
      </c>
      <c r="DF167" s="30">
        <v>3</v>
      </c>
      <c r="DG167" s="30">
        <v>3</v>
      </c>
      <c r="DH167" s="30">
        <v>3</v>
      </c>
      <c r="DI167" s="30">
        <v>3</v>
      </c>
      <c r="DJ167" s="30">
        <v>3</v>
      </c>
      <c r="DK167" s="30">
        <v>3</v>
      </c>
      <c r="DL167" s="30">
        <v>3</v>
      </c>
      <c r="DM167" s="17">
        <f t="shared" si="176"/>
        <v>24</v>
      </c>
      <c r="DN167" s="144">
        <f t="shared" si="113"/>
        <v>3</v>
      </c>
      <c r="DO167" s="30">
        <v>3</v>
      </c>
      <c r="DP167" s="30">
        <v>3</v>
      </c>
      <c r="DQ167" s="30">
        <v>3</v>
      </c>
      <c r="DR167" s="30">
        <v>3</v>
      </c>
      <c r="DS167" s="30">
        <v>3</v>
      </c>
      <c r="DT167" s="30">
        <v>3</v>
      </c>
      <c r="DU167" s="17">
        <f t="shared" si="194"/>
        <v>18</v>
      </c>
      <c r="DV167" s="144">
        <f t="shared" si="177"/>
        <v>3</v>
      </c>
      <c r="DW167" s="30">
        <v>3</v>
      </c>
      <c r="DX167" s="30">
        <v>3</v>
      </c>
      <c r="DY167" s="30">
        <v>3</v>
      </c>
      <c r="DZ167" s="30">
        <v>3</v>
      </c>
      <c r="EA167" s="30">
        <v>3</v>
      </c>
      <c r="EB167" s="30">
        <v>3</v>
      </c>
      <c r="EC167" s="17">
        <f t="shared" si="192"/>
        <v>18</v>
      </c>
      <c r="ED167" s="144">
        <f t="shared" si="185"/>
        <v>3</v>
      </c>
      <c r="EE167" s="30">
        <v>3</v>
      </c>
      <c r="EF167" s="30">
        <v>3</v>
      </c>
      <c r="EG167" s="30">
        <v>3</v>
      </c>
      <c r="EH167" s="30">
        <v>3</v>
      </c>
      <c r="EI167" s="30">
        <v>3</v>
      </c>
      <c r="EJ167" s="30">
        <v>3</v>
      </c>
      <c r="EK167" s="15">
        <f t="shared" si="186"/>
        <v>18</v>
      </c>
      <c r="EL167" s="148">
        <f>EK167/6</f>
        <v>3</v>
      </c>
      <c r="EM167" s="30">
        <v>3</v>
      </c>
      <c r="EN167" s="30">
        <v>3</v>
      </c>
      <c r="EO167" s="30">
        <v>3</v>
      </c>
      <c r="EP167" s="30">
        <v>3</v>
      </c>
      <c r="EQ167" s="30">
        <v>3</v>
      </c>
      <c r="ER167" s="17">
        <f t="shared" si="178"/>
        <v>15</v>
      </c>
      <c r="ES167" s="144">
        <f t="shared" ref="ES167:ES181" si="195">ER167/5</f>
        <v>3</v>
      </c>
      <c r="ET167" s="30">
        <v>3</v>
      </c>
      <c r="EU167" s="30">
        <v>3</v>
      </c>
      <c r="EV167" s="30">
        <v>3</v>
      </c>
      <c r="EW167" s="30">
        <v>3</v>
      </c>
      <c r="EX167" s="30">
        <v>3</v>
      </c>
      <c r="EY167" s="17">
        <f t="shared" si="179"/>
        <v>15</v>
      </c>
      <c r="EZ167" s="144">
        <f t="shared" si="160"/>
        <v>3</v>
      </c>
      <c r="FA167" s="30">
        <v>3</v>
      </c>
      <c r="FB167" s="30">
        <v>3</v>
      </c>
      <c r="FC167" s="30">
        <v>3</v>
      </c>
      <c r="FD167" s="30">
        <v>3</v>
      </c>
      <c r="FE167" s="30">
        <v>3</v>
      </c>
      <c r="FF167" s="30">
        <v>3</v>
      </c>
      <c r="FG167" s="17">
        <f t="shared" si="161"/>
        <v>18</v>
      </c>
      <c r="FH167" s="153">
        <f>FG167/6</f>
        <v>3</v>
      </c>
      <c r="FI167" s="30">
        <v>3</v>
      </c>
      <c r="FJ167" s="30">
        <v>3</v>
      </c>
      <c r="FK167" s="30">
        <v>3</v>
      </c>
      <c r="FL167" s="30">
        <v>3</v>
      </c>
      <c r="FM167" s="30">
        <v>3</v>
      </c>
      <c r="FN167" s="17">
        <f t="shared" si="180"/>
        <v>15</v>
      </c>
      <c r="FO167" s="144">
        <f t="shared" si="181"/>
        <v>3</v>
      </c>
      <c r="FP167" s="30">
        <v>3</v>
      </c>
      <c r="FQ167" s="30">
        <v>3</v>
      </c>
      <c r="FR167" s="30">
        <v>3</v>
      </c>
      <c r="FS167" s="30">
        <v>3</v>
      </c>
      <c r="FT167" s="30">
        <v>3</v>
      </c>
      <c r="FU167" s="30">
        <v>3</v>
      </c>
      <c r="FV167" s="17">
        <f t="shared" si="150"/>
        <v>18</v>
      </c>
      <c r="FW167" s="144">
        <f t="shared" si="187"/>
        <v>3</v>
      </c>
      <c r="FX167" s="30">
        <v>3</v>
      </c>
      <c r="FY167" s="30">
        <v>3</v>
      </c>
      <c r="FZ167" s="30">
        <v>3</v>
      </c>
      <c r="GA167" s="30">
        <v>3</v>
      </c>
      <c r="GB167" s="30">
        <v>3</v>
      </c>
      <c r="GC167" s="30">
        <v>3</v>
      </c>
      <c r="GD167" s="17">
        <f t="shared" si="156"/>
        <v>18</v>
      </c>
      <c r="GE167" s="144">
        <f t="shared" si="182"/>
        <v>3</v>
      </c>
      <c r="GF167" s="30" t="s">
        <v>1147</v>
      </c>
      <c r="GG167" s="30" t="s">
        <v>274</v>
      </c>
      <c r="GH167" s="30" t="s">
        <v>1136</v>
      </c>
      <c r="GI167" s="30" t="s">
        <v>1148</v>
      </c>
      <c r="GJ167" s="30" t="s">
        <v>274</v>
      </c>
      <c r="GK167" s="30" t="s">
        <v>274</v>
      </c>
      <c r="GL167" s="30" t="s">
        <v>1149</v>
      </c>
      <c r="GM167" s="30" t="s">
        <v>540</v>
      </c>
    </row>
    <row r="168" spans="1:280" s="2" customFormat="1" ht="22.5" customHeight="1" x14ac:dyDescent="0.35">
      <c r="A168" s="29">
        <v>166</v>
      </c>
      <c r="B168" s="30" t="s">
        <v>1150</v>
      </c>
      <c r="C168" s="31" t="s">
        <v>826</v>
      </c>
      <c r="D168" s="30" t="s">
        <v>846</v>
      </c>
      <c r="E168" s="30" t="s">
        <v>859</v>
      </c>
      <c r="F168" s="30">
        <v>42</v>
      </c>
      <c r="G168" s="30">
        <v>3</v>
      </c>
      <c r="H168" s="30" t="s">
        <v>157</v>
      </c>
      <c r="I168" s="30" t="s">
        <v>911</v>
      </c>
      <c r="J168" s="119">
        <v>4500000</v>
      </c>
      <c r="K168" s="38">
        <v>3500000</v>
      </c>
      <c r="L168" s="30" t="s">
        <v>173</v>
      </c>
      <c r="M168" s="30" t="s">
        <v>848</v>
      </c>
      <c r="N168" s="30">
        <v>250</v>
      </c>
      <c r="O168" s="30" t="s">
        <v>174</v>
      </c>
      <c r="P168" s="30" t="s">
        <v>1151</v>
      </c>
      <c r="Q168" s="30" t="s">
        <v>827</v>
      </c>
      <c r="R168" s="30">
        <v>3</v>
      </c>
      <c r="S168" s="30">
        <v>3</v>
      </c>
      <c r="T168" s="30">
        <v>3</v>
      </c>
      <c r="U168" s="30">
        <v>3</v>
      </c>
      <c r="V168" s="30">
        <v>3</v>
      </c>
      <c r="W168" s="30">
        <v>3</v>
      </c>
      <c r="X168" s="30">
        <v>3</v>
      </c>
      <c r="Y168" s="30">
        <v>3</v>
      </c>
      <c r="Z168" s="30">
        <v>3</v>
      </c>
      <c r="AA168" s="30">
        <v>3</v>
      </c>
      <c r="AB168" s="17">
        <f t="shared" si="188"/>
        <v>30</v>
      </c>
      <c r="AC168" s="154">
        <f t="shared" si="191"/>
        <v>4</v>
      </c>
      <c r="AD168" s="30">
        <v>3</v>
      </c>
      <c r="AE168" s="30">
        <v>3</v>
      </c>
      <c r="AF168" s="30">
        <v>3</v>
      </c>
      <c r="AG168" s="30">
        <v>3</v>
      </c>
      <c r="AH168" s="30">
        <v>3</v>
      </c>
      <c r="AI168" s="30">
        <v>3</v>
      </c>
      <c r="AJ168" s="30">
        <v>3</v>
      </c>
      <c r="AK168" s="30">
        <v>3</v>
      </c>
      <c r="AL168" s="30">
        <v>3</v>
      </c>
      <c r="AM168" s="15">
        <f t="shared" si="165"/>
        <v>27</v>
      </c>
      <c r="AN168" s="170">
        <f t="shared" si="166"/>
        <v>3</v>
      </c>
      <c r="AO168" s="30">
        <v>3</v>
      </c>
      <c r="AP168" s="30">
        <v>3</v>
      </c>
      <c r="AQ168" s="30">
        <v>3</v>
      </c>
      <c r="AR168" s="30">
        <v>3</v>
      </c>
      <c r="AS168" s="30">
        <v>3</v>
      </c>
      <c r="AT168" s="30">
        <v>3</v>
      </c>
      <c r="AU168" s="30">
        <v>3</v>
      </c>
      <c r="AV168" s="30">
        <v>3</v>
      </c>
      <c r="AW168" s="30">
        <v>3</v>
      </c>
      <c r="AX168" s="30">
        <v>3</v>
      </c>
      <c r="AY168" s="17">
        <f t="shared" si="162"/>
        <v>30</v>
      </c>
      <c r="AZ168" s="144">
        <f t="shared" si="167"/>
        <v>3</v>
      </c>
      <c r="BA168" s="30">
        <v>3</v>
      </c>
      <c r="BB168" s="30">
        <v>3</v>
      </c>
      <c r="BC168" s="30">
        <v>3</v>
      </c>
      <c r="BD168" s="30">
        <v>3</v>
      </c>
      <c r="BE168" s="30">
        <v>3</v>
      </c>
      <c r="BF168" s="30">
        <v>3</v>
      </c>
      <c r="BG168" s="30">
        <v>3</v>
      </c>
      <c r="BH168" s="30">
        <v>3</v>
      </c>
      <c r="BI168" s="17">
        <v>3</v>
      </c>
      <c r="BJ168" s="17">
        <f t="shared" si="168"/>
        <v>27</v>
      </c>
      <c r="BK168" s="144">
        <f t="shared" si="169"/>
        <v>3</v>
      </c>
      <c r="BL168" s="30">
        <v>3</v>
      </c>
      <c r="BM168" s="30">
        <v>3</v>
      </c>
      <c r="BN168" s="30">
        <v>3</v>
      </c>
      <c r="BO168" s="17">
        <f t="shared" si="170"/>
        <v>9</v>
      </c>
      <c r="BP168" s="153">
        <f t="shared" si="193"/>
        <v>3</v>
      </c>
      <c r="BQ168" s="30">
        <v>3</v>
      </c>
      <c r="BR168" s="30">
        <v>2</v>
      </c>
      <c r="BS168" s="30">
        <v>3</v>
      </c>
      <c r="BT168" s="116">
        <f t="shared" si="158"/>
        <v>8</v>
      </c>
      <c r="BU168" s="144">
        <f t="shared" si="171"/>
        <v>2.6666666666666665</v>
      </c>
      <c r="BV168" s="30">
        <v>3</v>
      </c>
      <c r="BW168" s="30">
        <v>3</v>
      </c>
      <c r="BX168" s="17">
        <f t="shared" si="163"/>
        <v>6</v>
      </c>
      <c r="BY168" s="169">
        <f t="shared" si="159"/>
        <v>3</v>
      </c>
      <c r="BZ168" s="30">
        <v>4</v>
      </c>
      <c r="CA168" s="30">
        <v>4</v>
      </c>
      <c r="CB168" s="17">
        <f t="shared" si="172"/>
        <v>8</v>
      </c>
      <c r="CC168" s="144">
        <f t="shared" si="183"/>
        <v>4</v>
      </c>
      <c r="CD168" s="30">
        <v>3</v>
      </c>
      <c r="CE168" s="30">
        <v>3</v>
      </c>
      <c r="CF168" s="17">
        <f t="shared" si="152"/>
        <v>6</v>
      </c>
      <c r="CG168" s="144">
        <f t="shared" si="154"/>
        <v>3</v>
      </c>
      <c r="CH168" s="30">
        <v>3</v>
      </c>
      <c r="CI168" s="30">
        <v>3</v>
      </c>
      <c r="CJ168" s="17">
        <f t="shared" si="173"/>
        <v>6</v>
      </c>
      <c r="CK168" s="144">
        <f t="shared" si="189"/>
        <v>3</v>
      </c>
      <c r="CL168" s="46">
        <v>3</v>
      </c>
      <c r="CM168" s="30">
        <v>3</v>
      </c>
      <c r="CN168" s="17">
        <f t="shared" si="174"/>
        <v>6</v>
      </c>
      <c r="CO168" s="153">
        <f t="shared" si="184"/>
        <v>3</v>
      </c>
      <c r="CP168" s="30">
        <v>3</v>
      </c>
      <c r="CQ168" s="30">
        <v>2</v>
      </c>
      <c r="CR168" s="30">
        <v>2</v>
      </c>
      <c r="CS168" s="17">
        <f t="shared" si="175"/>
        <v>7</v>
      </c>
      <c r="CT168" s="144">
        <f t="shared" si="153"/>
        <v>2.3333333333333335</v>
      </c>
      <c r="CU168" s="2">
        <v>3</v>
      </c>
      <c r="CV168" s="2">
        <v>3</v>
      </c>
      <c r="CW168" s="2">
        <v>3</v>
      </c>
      <c r="CX168" s="2">
        <v>3</v>
      </c>
      <c r="CY168" s="2">
        <v>3</v>
      </c>
      <c r="CZ168" s="2">
        <v>3</v>
      </c>
      <c r="DA168" s="2">
        <v>3</v>
      </c>
      <c r="DB168" s="2">
        <v>3</v>
      </c>
      <c r="DC168" s="17">
        <f t="shared" si="190"/>
        <v>24</v>
      </c>
      <c r="DD168" s="144">
        <f t="shared" si="142"/>
        <v>3</v>
      </c>
      <c r="DE168" s="2">
        <v>3</v>
      </c>
      <c r="DF168" s="2">
        <v>3</v>
      </c>
      <c r="DG168" s="2">
        <v>3</v>
      </c>
      <c r="DH168" s="2">
        <v>3</v>
      </c>
      <c r="DI168" s="2">
        <v>3</v>
      </c>
      <c r="DJ168" s="2">
        <v>3</v>
      </c>
      <c r="DK168" s="2">
        <v>3</v>
      </c>
      <c r="DL168" s="2">
        <v>3</v>
      </c>
      <c r="DM168" s="17">
        <f t="shared" si="176"/>
        <v>24</v>
      </c>
      <c r="DN168" s="144">
        <f t="shared" si="113"/>
        <v>3</v>
      </c>
      <c r="DO168" s="2">
        <v>3</v>
      </c>
      <c r="DP168" s="2">
        <v>3</v>
      </c>
      <c r="DQ168" s="2">
        <v>3</v>
      </c>
      <c r="DR168" s="2">
        <v>3</v>
      </c>
      <c r="DS168" s="2">
        <v>3</v>
      </c>
      <c r="DT168" s="2">
        <v>3</v>
      </c>
      <c r="DU168" s="17">
        <f t="shared" si="194"/>
        <v>18</v>
      </c>
      <c r="DV168" s="144">
        <f t="shared" si="177"/>
        <v>3</v>
      </c>
      <c r="DW168" s="2">
        <v>3</v>
      </c>
      <c r="DX168" s="2">
        <v>3</v>
      </c>
      <c r="DY168" s="2">
        <v>3</v>
      </c>
      <c r="DZ168" s="2">
        <v>3</v>
      </c>
      <c r="EA168" s="2">
        <v>3</v>
      </c>
      <c r="EB168" s="2">
        <v>3</v>
      </c>
      <c r="EC168" s="17">
        <f t="shared" si="192"/>
        <v>18</v>
      </c>
      <c r="ED168" s="144">
        <f t="shared" si="185"/>
        <v>3</v>
      </c>
      <c r="EE168" s="2">
        <v>3</v>
      </c>
      <c r="EF168" s="2">
        <v>3</v>
      </c>
      <c r="EG168" s="2">
        <v>3</v>
      </c>
      <c r="EH168" s="2">
        <v>3</v>
      </c>
      <c r="EI168" s="2">
        <v>3</v>
      </c>
      <c r="EJ168" s="2">
        <v>3</v>
      </c>
      <c r="EK168" s="15">
        <f t="shared" si="186"/>
        <v>18</v>
      </c>
      <c r="EL168" s="148">
        <f t="shared" ref="EL168:EL231" si="196">EK168/6</f>
        <v>3</v>
      </c>
      <c r="EM168" s="2">
        <v>3</v>
      </c>
      <c r="EN168" s="2">
        <v>3</v>
      </c>
      <c r="EO168" s="2">
        <v>3</v>
      </c>
      <c r="EP168" s="2">
        <v>3</v>
      </c>
      <c r="EQ168" s="2">
        <v>3</v>
      </c>
      <c r="ER168" s="17">
        <f t="shared" si="178"/>
        <v>15</v>
      </c>
      <c r="ES168" s="144">
        <f t="shared" si="195"/>
        <v>3</v>
      </c>
      <c r="ET168" s="30">
        <v>4</v>
      </c>
      <c r="EU168" s="30">
        <v>3</v>
      </c>
      <c r="EV168" s="30">
        <v>3</v>
      </c>
      <c r="EW168" s="30">
        <v>3</v>
      </c>
      <c r="EX168" s="30">
        <v>3</v>
      </c>
      <c r="EY168" s="17">
        <f t="shared" si="179"/>
        <v>16</v>
      </c>
      <c r="EZ168" s="144">
        <f t="shared" si="160"/>
        <v>3.2</v>
      </c>
      <c r="FA168" s="30">
        <v>3</v>
      </c>
      <c r="FB168" s="30">
        <v>3</v>
      </c>
      <c r="FC168" s="30">
        <v>3</v>
      </c>
      <c r="FD168" s="30">
        <v>3</v>
      </c>
      <c r="FE168" s="30">
        <v>3</v>
      </c>
      <c r="FF168" s="30">
        <v>3</v>
      </c>
      <c r="FG168" s="17">
        <f t="shared" si="161"/>
        <v>18</v>
      </c>
      <c r="FH168" s="153">
        <f t="shared" ref="FH168:FH180" si="197">FG168/6</f>
        <v>3</v>
      </c>
      <c r="FI168" s="30">
        <v>3</v>
      </c>
      <c r="FJ168" s="30">
        <v>3</v>
      </c>
      <c r="FK168" s="30">
        <v>3</v>
      </c>
      <c r="FL168" s="30">
        <v>3</v>
      </c>
      <c r="FM168" s="30">
        <v>3</v>
      </c>
      <c r="FN168" s="17">
        <f t="shared" si="180"/>
        <v>15</v>
      </c>
      <c r="FO168" s="144">
        <f t="shared" si="181"/>
        <v>3</v>
      </c>
      <c r="FP168" s="30">
        <v>3</v>
      </c>
      <c r="FQ168" s="30">
        <v>3</v>
      </c>
      <c r="FR168" s="30">
        <v>3</v>
      </c>
      <c r="FS168" s="30">
        <v>3</v>
      </c>
      <c r="FT168" s="30">
        <v>3</v>
      </c>
      <c r="FU168" s="30">
        <v>3</v>
      </c>
      <c r="FV168" s="17">
        <f>SUM(FP168:FU168)</f>
        <v>18</v>
      </c>
      <c r="FW168" s="144">
        <f t="shared" si="187"/>
        <v>3</v>
      </c>
      <c r="FX168" s="30">
        <v>3</v>
      </c>
      <c r="FY168" s="30">
        <v>3</v>
      </c>
      <c r="FZ168" s="30">
        <v>3</v>
      </c>
      <c r="GA168" s="2">
        <v>3</v>
      </c>
      <c r="GB168" s="30">
        <v>3</v>
      </c>
      <c r="GC168" s="30">
        <v>3</v>
      </c>
      <c r="GD168" s="17">
        <f t="shared" si="156"/>
        <v>18</v>
      </c>
      <c r="GE168" s="144">
        <f t="shared" si="182"/>
        <v>3</v>
      </c>
      <c r="GF168" s="30" t="s">
        <v>1152</v>
      </c>
      <c r="GG168" s="30" t="s">
        <v>274</v>
      </c>
      <c r="GH168" s="30" t="s">
        <v>1153</v>
      </c>
      <c r="GI168" s="30" t="s">
        <v>1154</v>
      </c>
      <c r="GJ168" s="30" t="s">
        <v>1155</v>
      </c>
      <c r="GK168" s="30" t="s">
        <v>878</v>
      </c>
      <c r="GL168" s="30" t="s">
        <v>1156</v>
      </c>
      <c r="GM168" s="30" t="s">
        <v>540</v>
      </c>
    </row>
    <row r="169" spans="1:280" s="2" customFormat="1" ht="22.5" customHeight="1" x14ac:dyDescent="0.35">
      <c r="A169" s="29">
        <v>167</v>
      </c>
      <c r="B169" s="30" t="s">
        <v>1157</v>
      </c>
      <c r="C169" s="31" t="s">
        <v>789</v>
      </c>
      <c r="D169" s="30" t="s">
        <v>846</v>
      </c>
      <c r="E169" s="30" t="s">
        <v>859</v>
      </c>
      <c r="F169" s="30">
        <v>40</v>
      </c>
      <c r="G169" s="30">
        <v>4</v>
      </c>
      <c r="H169" s="30" t="s">
        <v>157</v>
      </c>
      <c r="I169" s="30" t="s">
        <v>158</v>
      </c>
      <c r="J169" s="119">
        <v>4000000</v>
      </c>
      <c r="K169" s="38">
        <v>3500000</v>
      </c>
      <c r="L169" s="30" t="s">
        <v>318</v>
      </c>
      <c r="M169" s="30" t="s">
        <v>848</v>
      </c>
      <c r="N169" s="30">
        <v>135</v>
      </c>
      <c r="O169" s="30" t="s">
        <v>356</v>
      </c>
      <c r="P169" s="30" t="s">
        <v>1151</v>
      </c>
      <c r="Q169" s="30" t="s">
        <v>1158</v>
      </c>
      <c r="R169" s="30">
        <v>3</v>
      </c>
      <c r="S169" s="30">
        <v>3</v>
      </c>
      <c r="T169" s="30">
        <v>3</v>
      </c>
      <c r="U169" s="30">
        <v>4</v>
      </c>
      <c r="V169" s="30">
        <v>3</v>
      </c>
      <c r="W169" s="30">
        <v>4</v>
      </c>
      <c r="X169" s="30">
        <v>3</v>
      </c>
      <c r="Y169" s="30">
        <v>3</v>
      </c>
      <c r="Z169" s="30">
        <v>4</v>
      </c>
      <c r="AA169" s="30">
        <v>3</v>
      </c>
      <c r="AB169" s="17">
        <f t="shared" si="188"/>
        <v>33</v>
      </c>
      <c r="AC169" s="154">
        <f t="shared" si="191"/>
        <v>3</v>
      </c>
      <c r="AD169" s="30">
        <v>3</v>
      </c>
      <c r="AE169" s="30">
        <v>3</v>
      </c>
      <c r="AF169" s="30">
        <v>3</v>
      </c>
      <c r="AG169" s="30">
        <v>3</v>
      </c>
      <c r="AH169" s="30">
        <v>3</v>
      </c>
      <c r="AI169" s="30">
        <v>3</v>
      </c>
      <c r="AJ169" s="30">
        <v>3</v>
      </c>
      <c r="AK169" s="30">
        <v>4</v>
      </c>
      <c r="AL169" s="30">
        <v>3</v>
      </c>
      <c r="AM169" s="15">
        <f t="shared" si="165"/>
        <v>28</v>
      </c>
      <c r="AN169" s="170">
        <f t="shared" si="166"/>
        <v>3.1111111111111112</v>
      </c>
      <c r="AO169" s="30">
        <v>3</v>
      </c>
      <c r="AP169" s="30">
        <v>4</v>
      </c>
      <c r="AQ169" s="30">
        <v>3</v>
      </c>
      <c r="AR169" s="30">
        <v>3</v>
      </c>
      <c r="AS169" s="30">
        <v>4</v>
      </c>
      <c r="AT169" s="30">
        <v>3</v>
      </c>
      <c r="AU169" s="30">
        <v>4</v>
      </c>
      <c r="AV169" s="30">
        <v>3</v>
      </c>
      <c r="AW169" s="30">
        <v>3</v>
      </c>
      <c r="AX169" s="30">
        <v>3</v>
      </c>
      <c r="AY169" s="17">
        <f t="shared" si="162"/>
        <v>33</v>
      </c>
      <c r="AZ169" s="144">
        <f t="shared" si="167"/>
        <v>3.3</v>
      </c>
      <c r="BA169" s="30">
        <v>4</v>
      </c>
      <c r="BB169" s="30">
        <v>3</v>
      </c>
      <c r="BC169" s="30">
        <v>3</v>
      </c>
      <c r="BD169" s="30">
        <v>4</v>
      </c>
      <c r="BE169" s="30">
        <v>3</v>
      </c>
      <c r="BF169" s="30">
        <v>3</v>
      </c>
      <c r="BG169" s="30">
        <v>3</v>
      </c>
      <c r="BH169" s="30">
        <v>3</v>
      </c>
      <c r="BI169" s="17">
        <v>3</v>
      </c>
      <c r="BJ169" s="17">
        <f t="shared" si="168"/>
        <v>29</v>
      </c>
      <c r="BK169" s="144">
        <f t="shared" si="169"/>
        <v>3.2222222222222223</v>
      </c>
      <c r="BL169" s="30">
        <v>3</v>
      </c>
      <c r="BM169" s="30">
        <v>4</v>
      </c>
      <c r="BN169" s="30">
        <v>3</v>
      </c>
      <c r="BO169" s="17">
        <f t="shared" si="170"/>
        <v>10</v>
      </c>
      <c r="BP169" s="153">
        <f t="shared" si="193"/>
        <v>3.3333333333333335</v>
      </c>
      <c r="BQ169" s="30">
        <v>3</v>
      </c>
      <c r="BR169" s="30">
        <v>3</v>
      </c>
      <c r="BS169" s="30">
        <v>3</v>
      </c>
      <c r="BT169" s="116">
        <f t="shared" si="158"/>
        <v>9</v>
      </c>
      <c r="BU169" s="144">
        <f t="shared" si="171"/>
        <v>3</v>
      </c>
      <c r="BV169" s="30">
        <v>3</v>
      </c>
      <c r="BW169" s="30">
        <v>4</v>
      </c>
      <c r="BX169" s="17">
        <f t="shared" si="163"/>
        <v>7</v>
      </c>
      <c r="BY169" s="169">
        <f t="shared" si="159"/>
        <v>3.5</v>
      </c>
      <c r="BZ169" s="30">
        <v>3</v>
      </c>
      <c r="CA169" s="30">
        <v>3</v>
      </c>
      <c r="CB169" s="17">
        <f t="shared" si="172"/>
        <v>6</v>
      </c>
      <c r="CC169" s="144">
        <f t="shared" si="183"/>
        <v>3</v>
      </c>
      <c r="CD169" s="30">
        <v>4</v>
      </c>
      <c r="CE169" s="30">
        <v>2</v>
      </c>
      <c r="CF169" s="17">
        <f>SUM(CD169:CE169)</f>
        <v>6</v>
      </c>
      <c r="CG169" s="144">
        <f t="shared" si="154"/>
        <v>3</v>
      </c>
      <c r="CH169" s="30">
        <v>2</v>
      </c>
      <c r="CI169" s="30">
        <v>2</v>
      </c>
      <c r="CJ169" s="17">
        <f t="shared" si="173"/>
        <v>4</v>
      </c>
      <c r="CK169" s="144">
        <f t="shared" si="189"/>
        <v>2</v>
      </c>
      <c r="CL169" s="46">
        <v>2</v>
      </c>
      <c r="CM169" s="30">
        <v>2</v>
      </c>
      <c r="CN169" s="17">
        <f t="shared" si="174"/>
        <v>4</v>
      </c>
      <c r="CO169" s="153">
        <f t="shared" si="184"/>
        <v>2</v>
      </c>
      <c r="CP169" s="30">
        <v>3</v>
      </c>
      <c r="CQ169" s="30">
        <v>3</v>
      </c>
      <c r="CR169" s="30">
        <v>2</v>
      </c>
      <c r="CS169" s="17">
        <f t="shared" si="175"/>
        <v>8</v>
      </c>
      <c r="CT169" s="144">
        <f t="shared" si="153"/>
        <v>2.6666666666666665</v>
      </c>
      <c r="CU169" s="30">
        <v>3</v>
      </c>
      <c r="CV169" s="30">
        <v>3</v>
      </c>
      <c r="CW169" s="30">
        <v>3</v>
      </c>
      <c r="CX169" s="30">
        <v>3</v>
      </c>
      <c r="CY169" s="30">
        <v>2</v>
      </c>
      <c r="CZ169" s="30">
        <v>3</v>
      </c>
      <c r="DA169" s="30">
        <v>3</v>
      </c>
      <c r="DB169" s="30">
        <v>4</v>
      </c>
      <c r="DC169" s="17">
        <f t="shared" si="190"/>
        <v>24</v>
      </c>
      <c r="DD169" s="144">
        <f t="shared" si="142"/>
        <v>3</v>
      </c>
      <c r="DE169" s="30">
        <v>3</v>
      </c>
      <c r="DF169" s="30">
        <v>3</v>
      </c>
      <c r="DG169" s="30">
        <v>4</v>
      </c>
      <c r="DH169" s="30">
        <v>3</v>
      </c>
      <c r="DI169" s="30">
        <v>3</v>
      </c>
      <c r="DJ169" s="30">
        <v>3</v>
      </c>
      <c r="DK169" s="30">
        <v>4</v>
      </c>
      <c r="DL169" s="30">
        <v>3</v>
      </c>
      <c r="DM169" s="17">
        <f t="shared" si="176"/>
        <v>26</v>
      </c>
      <c r="DN169" s="144">
        <f t="shared" si="113"/>
        <v>3.25</v>
      </c>
      <c r="DO169" s="30">
        <v>3</v>
      </c>
      <c r="DP169" s="30">
        <v>3</v>
      </c>
      <c r="DQ169" s="30">
        <v>4</v>
      </c>
      <c r="DR169" s="30">
        <v>3</v>
      </c>
      <c r="DS169" s="30">
        <v>3</v>
      </c>
      <c r="DT169" s="30">
        <v>4</v>
      </c>
      <c r="DU169" s="17">
        <f t="shared" si="194"/>
        <v>20</v>
      </c>
      <c r="DV169" s="144">
        <f t="shared" si="177"/>
        <v>3.3333333333333335</v>
      </c>
      <c r="DW169" s="30">
        <v>4</v>
      </c>
      <c r="DX169" s="30">
        <v>3</v>
      </c>
      <c r="DY169" s="30">
        <v>3</v>
      </c>
      <c r="DZ169" s="30">
        <v>4</v>
      </c>
      <c r="EA169" s="30">
        <v>3</v>
      </c>
      <c r="EB169" s="30">
        <v>3</v>
      </c>
      <c r="EC169" s="17">
        <f t="shared" si="192"/>
        <v>20</v>
      </c>
      <c r="ED169" s="144">
        <f t="shared" si="185"/>
        <v>3.3333333333333335</v>
      </c>
      <c r="EE169" s="30">
        <v>3</v>
      </c>
      <c r="EF169" s="30">
        <v>3</v>
      </c>
      <c r="EG169" s="30">
        <v>3</v>
      </c>
      <c r="EH169" s="30">
        <v>3</v>
      </c>
      <c r="EI169" s="30">
        <v>3</v>
      </c>
      <c r="EJ169" s="30">
        <v>3</v>
      </c>
      <c r="EK169" s="15">
        <f t="shared" si="186"/>
        <v>18</v>
      </c>
      <c r="EL169" s="148">
        <f t="shared" si="196"/>
        <v>3</v>
      </c>
      <c r="EM169" s="30">
        <v>3</v>
      </c>
      <c r="EN169" s="30">
        <v>3</v>
      </c>
      <c r="EO169" s="30">
        <v>4</v>
      </c>
      <c r="EP169" s="30">
        <v>3</v>
      </c>
      <c r="EQ169" s="30">
        <v>3</v>
      </c>
      <c r="ER169" s="17">
        <f t="shared" si="178"/>
        <v>16</v>
      </c>
      <c r="ES169" s="144">
        <f t="shared" si="195"/>
        <v>3.2</v>
      </c>
      <c r="ET169" s="30">
        <v>4</v>
      </c>
      <c r="EU169" s="30">
        <v>4</v>
      </c>
      <c r="EV169" s="30">
        <v>3</v>
      </c>
      <c r="EW169" s="30">
        <v>4</v>
      </c>
      <c r="EX169" s="30">
        <v>2</v>
      </c>
      <c r="EY169" s="17">
        <f t="shared" si="179"/>
        <v>17</v>
      </c>
      <c r="EZ169" s="144">
        <f t="shared" si="160"/>
        <v>3.4</v>
      </c>
      <c r="FA169" s="30">
        <v>4</v>
      </c>
      <c r="FB169" s="30">
        <v>3</v>
      </c>
      <c r="FC169" s="30">
        <v>4</v>
      </c>
      <c r="FD169" s="30">
        <v>3</v>
      </c>
      <c r="FE169" s="30">
        <v>3</v>
      </c>
      <c r="FF169" s="30">
        <v>4</v>
      </c>
      <c r="FG169" s="17">
        <f t="shared" si="161"/>
        <v>21</v>
      </c>
      <c r="FH169" s="153">
        <f t="shared" si="197"/>
        <v>3.5</v>
      </c>
      <c r="FI169" s="30">
        <v>3</v>
      </c>
      <c r="FJ169" s="30">
        <v>4</v>
      </c>
      <c r="FK169" s="30">
        <v>3</v>
      </c>
      <c r="FL169" s="30">
        <v>3</v>
      </c>
      <c r="FM169" s="30">
        <v>4</v>
      </c>
      <c r="FN169" s="17">
        <f t="shared" si="180"/>
        <v>17</v>
      </c>
      <c r="FO169" s="144">
        <f t="shared" si="181"/>
        <v>3.4</v>
      </c>
      <c r="FP169" s="30">
        <v>3</v>
      </c>
      <c r="FQ169" s="30">
        <v>4</v>
      </c>
      <c r="FR169" s="30">
        <v>3</v>
      </c>
      <c r="FS169" s="30">
        <v>3</v>
      </c>
      <c r="FT169" s="30">
        <v>3</v>
      </c>
      <c r="FU169" s="30">
        <v>4</v>
      </c>
      <c r="FV169" s="17">
        <f t="shared" si="150"/>
        <v>20</v>
      </c>
      <c r="FW169" s="144">
        <f t="shared" si="187"/>
        <v>3.3333333333333335</v>
      </c>
      <c r="FX169" s="30">
        <v>3</v>
      </c>
      <c r="FY169" s="30">
        <v>3</v>
      </c>
      <c r="FZ169" s="30">
        <v>4</v>
      </c>
      <c r="GA169" s="30">
        <v>3</v>
      </c>
      <c r="GB169" s="30">
        <v>3</v>
      </c>
      <c r="GC169" s="30">
        <v>4</v>
      </c>
      <c r="GD169" s="17">
        <f t="shared" si="156"/>
        <v>20</v>
      </c>
      <c r="GE169" s="144">
        <f t="shared" si="182"/>
        <v>3.3333333333333335</v>
      </c>
      <c r="GF169" s="30" t="s">
        <v>1159</v>
      </c>
      <c r="GG169" s="30" t="s">
        <v>1160</v>
      </c>
      <c r="GH169" s="30" t="s">
        <v>1161</v>
      </c>
      <c r="GI169" s="30" t="s">
        <v>1162</v>
      </c>
      <c r="GJ169" s="30" t="s">
        <v>1163</v>
      </c>
      <c r="GK169" s="30" t="s">
        <v>1164</v>
      </c>
      <c r="GL169" s="30" t="s">
        <v>1165</v>
      </c>
      <c r="GM169" s="30" t="s">
        <v>1166</v>
      </c>
    </row>
    <row r="170" spans="1:280" s="2" customFormat="1" ht="22.5" customHeight="1" x14ac:dyDescent="0.35">
      <c r="A170" s="29">
        <v>168</v>
      </c>
      <c r="B170" s="30" t="s">
        <v>1167</v>
      </c>
      <c r="C170" s="31" t="s">
        <v>826</v>
      </c>
      <c r="D170" s="30" t="s">
        <v>846</v>
      </c>
      <c r="E170" s="30" t="s">
        <v>859</v>
      </c>
      <c r="F170" s="30">
        <v>49</v>
      </c>
      <c r="G170" s="30">
        <v>7</v>
      </c>
      <c r="H170" s="30" t="s">
        <v>157</v>
      </c>
      <c r="I170" s="30" t="s">
        <v>158</v>
      </c>
      <c r="J170" s="119">
        <v>7000000</v>
      </c>
      <c r="K170" s="38">
        <v>3500000</v>
      </c>
      <c r="L170" s="30" t="s">
        <v>318</v>
      </c>
      <c r="M170" s="30" t="s">
        <v>848</v>
      </c>
      <c r="N170" s="30">
        <v>135</v>
      </c>
      <c r="O170" s="30" t="s">
        <v>356</v>
      </c>
      <c r="P170" s="30" t="s">
        <v>1151</v>
      </c>
      <c r="Q170" s="30" t="s">
        <v>1158</v>
      </c>
      <c r="R170" s="30">
        <v>3</v>
      </c>
      <c r="S170" s="30">
        <v>3</v>
      </c>
      <c r="T170" s="30">
        <v>3</v>
      </c>
      <c r="U170" s="30">
        <v>3</v>
      </c>
      <c r="V170" s="30">
        <v>3</v>
      </c>
      <c r="W170" s="30">
        <v>3</v>
      </c>
      <c r="X170" s="30">
        <v>3</v>
      </c>
      <c r="Y170" s="30">
        <v>3</v>
      </c>
      <c r="Z170" s="30">
        <v>3</v>
      </c>
      <c r="AA170" s="30">
        <v>3</v>
      </c>
      <c r="AB170" s="17">
        <f t="shared" si="188"/>
        <v>30</v>
      </c>
      <c r="AC170" s="154">
        <f t="shared" si="191"/>
        <v>3</v>
      </c>
      <c r="AD170" s="30">
        <v>3</v>
      </c>
      <c r="AE170" s="30">
        <v>3</v>
      </c>
      <c r="AF170" s="30">
        <v>3</v>
      </c>
      <c r="AG170" s="30">
        <v>3</v>
      </c>
      <c r="AH170" s="30">
        <v>3</v>
      </c>
      <c r="AI170" s="30">
        <v>3</v>
      </c>
      <c r="AJ170" s="30">
        <v>3</v>
      </c>
      <c r="AK170" s="30">
        <v>3</v>
      </c>
      <c r="AL170" s="30">
        <v>3</v>
      </c>
      <c r="AM170" s="15">
        <f t="shared" si="165"/>
        <v>27</v>
      </c>
      <c r="AN170" s="170">
        <f t="shared" si="166"/>
        <v>3</v>
      </c>
      <c r="AO170" s="30">
        <v>3</v>
      </c>
      <c r="AP170" s="30">
        <v>3</v>
      </c>
      <c r="AQ170" s="30">
        <v>3</v>
      </c>
      <c r="AR170" s="30">
        <v>3</v>
      </c>
      <c r="AS170" s="30">
        <v>3</v>
      </c>
      <c r="AT170" s="30">
        <v>3</v>
      </c>
      <c r="AU170" s="30">
        <v>3</v>
      </c>
      <c r="AV170" s="30">
        <v>3</v>
      </c>
      <c r="AW170" s="30">
        <v>3</v>
      </c>
      <c r="AX170" s="30">
        <v>3</v>
      </c>
      <c r="AY170" s="17">
        <f t="shared" si="162"/>
        <v>30</v>
      </c>
      <c r="AZ170" s="144">
        <f t="shared" si="167"/>
        <v>3</v>
      </c>
      <c r="BA170" s="30">
        <v>3</v>
      </c>
      <c r="BB170" s="30">
        <v>3</v>
      </c>
      <c r="BC170" s="30">
        <v>3</v>
      </c>
      <c r="BD170" s="30">
        <v>3</v>
      </c>
      <c r="BE170" s="30">
        <v>3</v>
      </c>
      <c r="BF170" s="30">
        <v>3</v>
      </c>
      <c r="BG170" s="30">
        <v>3</v>
      </c>
      <c r="BH170" s="30">
        <v>3</v>
      </c>
      <c r="BI170" s="17">
        <v>3</v>
      </c>
      <c r="BJ170" s="17">
        <f t="shared" si="168"/>
        <v>27</v>
      </c>
      <c r="BK170" s="144">
        <f t="shared" si="169"/>
        <v>3</v>
      </c>
      <c r="BL170" s="30">
        <v>3</v>
      </c>
      <c r="BM170" s="30">
        <v>3</v>
      </c>
      <c r="BN170" s="30">
        <v>3</v>
      </c>
      <c r="BO170" s="17">
        <f t="shared" si="170"/>
        <v>9</v>
      </c>
      <c r="BP170" s="153">
        <f t="shared" si="193"/>
        <v>3</v>
      </c>
      <c r="BQ170" s="30">
        <v>3</v>
      </c>
      <c r="BR170" s="30">
        <v>3</v>
      </c>
      <c r="BS170" s="30">
        <v>3</v>
      </c>
      <c r="BT170" s="116">
        <f t="shared" si="158"/>
        <v>9</v>
      </c>
      <c r="BU170" s="144">
        <f t="shared" si="171"/>
        <v>3</v>
      </c>
      <c r="BV170" s="30">
        <v>3</v>
      </c>
      <c r="BW170" s="30">
        <v>3</v>
      </c>
      <c r="BX170" s="17">
        <f t="shared" si="163"/>
        <v>6</v>
      </c>
      <c r="BY170" s="169">
        <f t="shared" si="159"/>
        <v>3</v>
      </c>
      <c r="BZ170" s="30">
        <v>4</v>
      </c>
      <c r="CA170" s="30">
        <v>3</v>
      </c>
      <c r="CB170" s="17">
        <f t="shared" si="172"/>
        <v>7</v>
      </c>
      <c r="CC170" s="144">
        <f t="shared" si="183"/>
        <v>3.5</v>
      </c>
      <c r="CD170" s="30">
        <v>3</v>
      </c>
      <c r="CE170" s="30">
        <v>2</v>
      </c>
      <c r="CF170" s="17">
        <f t="shared" ref="CF170:CF187" si="198">SUM(CD170:CE170)</f>
        <v>5</v>
      </c>
      <c r="CG170" s="144">
        <f t="shared" si="154"/>
        <v>2.5</v>
      </c>
      <c r="CH170" s="30">
        <v>2</v>
      </c>
      <c r="CI170" s="30">
        <v>2</v>
      </c>
      <c r="CJ170" s="17">
        <f t="shared" si="173"/>
        <v>4</v>
      </c>
      <c r="CK170" s="144">
        <f t="shared" si="189"/>
        <v>2</v>
      </c>
      <c r="CL170" s="46">
        <v>3</v>
      </c>
      <c r="CM170" s="30">
        <v>2</v>
      </c>
      <c r="CN170" s="17">
        <f t="shared" si="174"/>
        <v>5</v>
      </c>
      <c r="CO170" s="153">
        <f t="shared" si="184"/>
        <v>2.5</v>
      </c>
      <c r="CP170" s="30">
        <v>3</v>
      </c>
      <c r="CQ170" s="30">
        <v>3</v>
      </c>
      <c r="CR170" s="30">
        <v>2</v>
      </c>
      <c r="CS170" s="17">
        <f t="shared" si="175"/>
        <v>8</v>
      </c>
      <c r="CT170" s="144">
        <f t="shared" si="153"/>
        <v>2.6666666666666665</v>
      </c>
      <c r="CU170" s="30">
        <v>3</v>
      </c>
      <c r="CV170" s="30">
        <v>3</v>
      </c>
      <c r="CW170" s="30">
        <v>3</v>
      </c>
      <c r="CX170" s="30">
        <v>3</v>
      </c>
      <c r="CY170" s="30">
        <v>3</v>
      </c>
      <c r="CZ170" s="30">
        <v>3</v>
      </c>
      <c r="DA170" s="30">
        <v>3</v>
      </c>
      <c r="DB170" s="30">
        <v>3</v>
      </c>
      <c r="DC170" s="17">
        <f t="shared" si="190"/>
        <v>24</v>
      </c>
      <c r="DD170" s="144">
        <f t="shared" si="142"/>
        <v>3</v>
      </c>
      <c r="DE170" s="30">
        <v>3</v>
      </c>
      <c r="DF170" s="30">
        <v>3</v>
      </c>
      <c r="DG170" s="30">
        <v>3</v>
      </c>
      <c r="DH170" s="30">
        <v>3</v>
      </c>
      <c r="DI170" s="30">
        <v>3</v>
      </c>
      <c r="DJ170" s="30">
        <v>3</v>
      </c>
      <c r="DK170" s="30">
        <v>3</v>
      </c>
      <c r="DL170" s="30">
        <v>3</v>
      </c>
      <c r="DM170" s="17">
        <f t="shared" si="176"/>
        <v>24</v>
      </c>
      <c r="DN170" s="144">
        <f t="shared" si="113"/>
        <v>3</v>
      </c>
      <c r="DO170" s="30">
        <v>3</v>
      </c>
      <c r="DP170" s="30">
        <v>3</v>
      </c>
      <c r="DQ170" s="30">
        <v>3</v>
      </c>
      <c r="DR170" s="30">
        <v>3</v>
      </c>
      <c r="DS170" s="30">
        <v>3</v>
      </c>
      <c r="DT170" s="30">
        <v>3</v>
      </c>
      <c r="DU170" s="17">
        <f t="shared" si="194"/>
        <v>18</v>
      </c>
      <c r="DV170" s="144">
        <f t="shared" si="177"/>
        <v>3</v>
      </c>
      <c r="DW170" s="30">
        <v>3</v>
      </c>
      <c r="DX170" s="30">
        <v>3</v>
      </c>
      <c r="DY170" s="30">
        <v>3</v>
      </c>
      <c r="DZ170" s="30">
        <v>3</v>
      </c>
      <c r="EA170" s="30">
        <v>3</v>
      </c>
      <c r="EB170" s="30">
        <v>3</v>
      </c>
      <c r="EC170" s="17">
        <f t="shared" si="192"/>
        <v>18</v>
      </c>
      <c r="ED170" s="144">
        <f t="shared" si="185"/>
        <v>3</v>
      </c>
      <c r="EE170" s="30">
        <v>3</v>
      </c>
      <c r="EF170" s="30">
        <v>3</v>
      </c>
      <c r="EG170" s="30">
        <v>3</v>
      </c>
      <c r="EH170" s="30">
        <v>3</v>
      </c>
      <c r="EI170" s="30">
        <v>3</v>
      </c>
      <c r="EJ170" s="30">
        <v>3</v>
      </c>
      <c r="EK170" s="15">
        <f t="shared" si="186"/>
        <v>18</v>
      </c>
      <c r="EL170" s="148">
        <f t="shared" si="196"/>
        <v>3</v>
      </c>
      <c r="EM170" s="30">
        <v>3</v>
      </c>
      <c r="EN170" s="30">
        <v>3</v>
      </c>
      <c r="EO170" s="30">
        <v>3</v>
      </c>
      <c r="EP170" s="30">
        <v>3</v>
      </c>
      <c r="EQ170" s="30">
        <v>3</v>
      </c>
      <c r="ER170" s="17">
        <f t="shared" si="178"/>
        <v>15</v>
      </c>
      <c r="ES170" s="144">
        <f t="shared" si="195"/>
        <v>3</v>
      </c>
      <c r="ET170" s="30">
        <v>3</v>
      </c>
      <c r="EU170" s="30">
        <v>3</v>
      </c>
      <c r="EV170" s="30">
        <v>3</v>
      </c>
      <c r="EW170" s="30">
        <v>3</v>
      </c>
      <c r="EX170" s="30">
        <v>3</v>
      </c>
      <c r="EY170" s="17">
        <f t="shared" si="179"/>
        <v>15</v>
      </c>
      <c r="EZ170" s="144">
        <f t="shared" si="160"/>
        <v>3</v>
      </c>
      <c r="FA170" s="30">
        <v>3</v>
      </c>
      <c r="FB170" s="30">
        <v>3</v>
      </c>
      <c r="FC170" s="30">
        <v>3</v>
      </c>
      <c r="FD170" s="30">
        <v>3</v>
      </c>
      <c r="FE170" s="30">
        <v>3</v>
      </c>
      <c r="FF170" s="30">
        <v>3</v>
      </c>
      <c r="FG170" s="17">
        <f t="shared" si="161"/>
        <v>18</v>
      </c>
      <c r="FH170" s="153">
        <f t="shared" si="197"/>
        <v>3</v>
      </c>
      <c r="FI170" s="30">
        <v>3</v>
      </c>
      <c r="FJ170" s="30">
        <v>3</v>
      </c>
      <c r="FK170" s="30">
        <v>3</v>
      </c>
      <c r="FL170" s="30">
        <v>3</v>
      </c>
      <c r="FM170" s="30">
        <v>3</v>
      </c>
      <c r="FN170" s="17">
        <f t="shared" si="180"/>
        <v>15</v>
      </c>
      <c r="FO170" s="144">
        <f t="shared" si="181"/>
        <v>3</v>
      </c>
      <c r="FP170" s="30">
        <v>3</v>
      </c>
      <c r="FQ170" s="30">
        <v>3</v>
      </c>
      <c r="FR170" s="30">
        <v>3</v>
      </c>
      <c r="FS170" s="30">
        <v>3</v>
      </c>
      <c r="FT170" s="30">
        <v>3</v>
      </c>
      <c r="FU170" s="30">
        <v>3</v>
      </c>
      <c r="FV170" s="17">
        <f>SUM(FP170:FU170)</f>
        <v>18</v>
      </c>
      <c r="FW170" s="144">
        <f t="shared" si="187"/>
        <v>3</v>
      </c>
      <c r="FX170" s="30">
        <v>3</v>
      </c>
      <c r="FY170" s="30">
        <v>3</v>
      </c>
      <c r="FZ170" s="30">
        <v>3</v>
      </c>
      <c r="GA170" s="30">
        <v>3</v>
      </c>
      <c r="GB170" s="30">
        <v>3</v>
      </c>
      <c r="GC170" s="30">
        <v>3</v>
      </c>
      <c r="GD170" s="17">
        <f t="shared" si="156"/>
        <v>18</v>
      </c>
      <c r="GE170" s="144">
        <f t="shared" si="182"/>
        <v>3</v>
      </c>
      <c r="GF170" s="30" t="s">
        <v>836</v>
      </c>
      <c r="GG170" s="30" t="s">
        <v>274</v>
      </c>
      <c r="GH170" s="30" t="s">
        <v>1168</v>
      </c>
      <c r="GI170" s="30" t="s">
        <v>1137</v>
      </c>
      <c r="GJ170" s="30" t="s">
        <v>1169</v>
      </c>
      <c r="GK170" s="30" t="s">
        <v>878</v>
      </c>
      <c r="GL170" s="30" t="s">
        <v>1170</v>
      </c>
      <c r="GM170" s="30" t="s">
        <v>274</v>
      </c>
    </row>
    <row r="171" spans="1:280" s="2" customFormat="1" ht="22.5" customHeight="1" x14ac:dyDescent="0.35">
      <c r="A171" s="29">
        <v>169</v>
      </c>
      <c r="B171" s="30" t="s">
        <v>1171</v>
      </c>
      <c r="C171" s="31" t="s">
        <v>826</v>
      </c>
      <c r="D171" s="30" t="s">
        <v>846</v>
      </c>
      <c r="E171" s="30" t="s">
        <v>859</v>
      </c>
      <c r="F171" s="30">
        <v>48</v>
      </c>
      <c r="G171" s="30">
        <v>5</v>
      </c>
      <c r="H171" s="30" t="s">
        <v>157</v>
      </c>
      <c r="I171" s="30" t="s">
        <v>172</v>
      </c>
      <c r="J171" s="119">
        <v>4500000</v>
      </c>
      <c r="K171" s="38">
        <v>3500000</v>
      </c>
      <c r="L171" s="30" t="s">
        <v>173</v>
      </c>
      <c r="M171" s="30" t="s">
        <v>848</v>
      </c>
      <c r="N171" s="30">
        <v>250</v>
      </c>
      <c r="O171" s="30" t="s">
        <v>174</v>
      </c>
      <c r="P171" s="30" t="s">
        <v>1151</v>
      </c>
      <c r="Q171" s="30" t="s">
        <v>827</v>
      </c>
      <c r="R171" s="30">
        <v>3</v>
      </c>
      <c r="S171" s="30">
        <v>4</v>
      </c>
      <c r="T171" s="30">
        <v>3</v>
      </c>
      <c r="U171" s="30">
        <v>4</v>
      </c>
      <c r="V171" s="30">
        <v>3</v>
      </c>
      <c r="W171" s="30">
        <v>4</v>
      </c>
      <c r="X171" s="30">
        <v>3</v>
      </c>
      <c r="Y171" s="30">
        <v>3</v>
      </c>
      <c r="Z171" s="30">
        <v>4</v>
      </c>
      <c r="AA171" s="30">
        <v>3</v>
      </c>
      <c r="AB171" s="17">
        <f t="shared" si="188"/>
        <v>34</v>
      </c>
      <c r="AC171" s="154">
        <f t="shared" si="191"/>
        <v>4</v>
      </c>
      <c r="AD171" s="30">
        <v>3</v>
      </c>
      <c r="AE171" s="30">
        <v>3</v>
      </c>
      <c r="AF171" s="30">
        <v>4</v>
      </c>
      <c r="AG171" s="30">
        <v>3</v>
      </c>
      <c r="AH171" s="30">
        <v>4</v>
      </c>
      <c r="AI171" s="30">
        <v>3</v>
      </c>
      <c r="AJ171" s="30">
        <v>4</v>
      </c>
      <c r="AK171" s="30">
        <v>3</v>
      </c>
      <c r="AL171" s="30">
        <v>3</v>
      </c>
      <c r="AM171" s="15">
        <f t="shared" si="165"/>
        <v>30</v>
      </c>
      <c r="AN171" s="170">
        <f t="shared" si="166"/>
        <v>3.3333333333333335</v>
      </c>
      <c r="AO171" s="30">
        <v>3</v>
      </c>
      <c r="AP171" s="30">
        <v>4</v>
      </c>
      <c r="AQ171" s="30">
        <v>3</v>
      </c>
      <c r="AR171" s="30">
        <v>4</v>
      </c>
      <c r="AS171" s="30">
        <v>3</v>
      </c>
      <c r="AT171" s="30">
        <v>4</v>
      </c>
      <c r="AU171" s="30">
        <v>3</v>
      </c>
      <c r="AV171" s="30">
        <v>3</v>
      </c>
      <c r="AW171" s="30">
        <v>4</v>
      </c>
      <c r="AX171" s="30">
        <v>3</v>
      </c>
      <c r="AY171" s="17">
        <f t="shared" si="162"/>
        <v>34</v>
      </c>
      <c r="AZ171" s="144">
        <f t="shared" si="167"/>
        <v>3.4</v>
      </c>
      <c r="BA171" s="30">
        <v>3</v>
      </c>
      <c r="BB171" s="30">
        <v>4</v>
      </c>
      <c r="BC171" s="30">
        <v>3</v>
      </c>
      <c r="BD171" s="30">
        <v>3</v>
      </c>
      <c r="BE171" s="30">
        <v>3</v>
      </c>
      <c r="BF171" s="30">
        <v>3</v>
      </c>
      <c r="BG171" s="30">
        <v>3</v>
      </c>
      <c r="BH171" s="30">
        <v>3</v>
      </c>
      <c r="BI171" s="17">
        <v>3</v>
      </c>
      <c r="BJ171" s="17">
        <f t="shared" si="168"/>
        <v>28</v>
      </c>
      <c r="BK171" s="144">
        <f t="shared" si="169"/>
        <v>3.1111111111111112</v>
      </c>
      <c r="BL171" s="30">
        <v>3</v>
      </c>
      <c r="BM171" s="30">
        <v>3</v>
      </c>
      <c r="BN171" s="30">
        <v>4</v>
      </c>
      <c r="BO171" s="17">
        <f t="shared" si="170"/>
        <v>10</v>
      </c>
      <c r="BP171" s="153">
        <f t="shared" si="193"/>
        <v>3.3333333333333335</v>
      </c>
      <c r="BQ171" s="30">
        <v>3</v>
      </c>
      <c r="BR171" s="30">
        <v>4</v>
      </c>
      <c r="BS171" s="30">
        <v>3</v>
      </c>
      <c r="BT171" s="116">
        <f t="shared" si="158"/>
        <v>10</v>
      </c>
      <c r="BU171" s="144">
        <f t="shared" si="171"/>
        <v>3.3333333333333335</v>
      </c>
      <c r="BV171" s="30">
        <v>4</v>
      </c>
      <c r="BW171" s="30">
        <v>3</v>
      </c>
      <c r="BX171" s="17">
        <f t="shared" si="163"/>
        <v>7</v>
      </c>
      <c r="BY171" s="169">
        <f t="shared" si="159"/>
        <v>3.5</v>
      </c>
      <c r="BZ171" s="30">
        <v>3</v>
      </c>
      <c r="CA171" s="30">
        <v>3</v>
      </c>
      <c r="CB171" s="17">
        <f t="shared" si="172"/>
        <v>6</v>
      </c>
      <c r="CC171" s="144">
        <f t="shared" si="183"/>
        <v>3</v>
      </c>
      <c r="CD171" s="30">
        <v>3</v>
      </c>
      <c r="CE171" s="30">
        <v>2</v>
      </c>
      <c r="CF171" s="17">
        <f t="shared" si="198"/>
        <v>5</v>
      </c>
      <c r="CG171" s="144">
        <f t="shared" si="154"/>
        <v>2.5</v>
      </c>
      <c r="CH171" s="30">
        <v>3</v>
      </c>
      <c r="CI171" s="30">
        <v>3</v>
      </c>
      <c r="CJ171" s="17">
        <f t="shared" si="173"/>
        <v>6</v>
      </c>
      <c r="CK171" s="144">
        <f t="shared" si="189"/>
        <v>3</v>
      </c>
      <c r="CL171" s="46">
        <v>4</v>
      </c>
      <c r="CM171" s="30">
        <v>3</v>
      </c>
      <c r="CN171" s="17">
        <f t="shared" si="174"/>
        <v>7</v>
      </c>
      <c r="CO171" s="153">
        <f t="shared" si="184"/>
        <v>3.5</v>
      </c>
      <c r="CP171" s="30">
        <v>3</v>
      </c>
      <c r="CQ171" s="30">
        <v>3</v>
      </c>
      <c r="CR171" s="30">
        <v>2</v>
      </c>
      <c r="CS171" s="17">
        <f t="shared" si="175"/>
        <v>8</v>
      </c>
      <c r="CT171" s="144">
        <f>CS171/3</f>
        <v>2.6666666666666665</v>
      </c>
      <c r="CU171" s="30">
        <v>3</v>
      </c>
      <c r="CV171" s="30">
        <v>3</v>
      </c>
      <c r="CW171" s="30">
        <v>4</v>
      </c>
      <c r="CX171" s="30">
        <v>4</v>
      </c>
      <c r="CY171" s="30">
        <v>4</v>
      </c>
      <c r="CZ171" s="30">
        <v>4</v>
      </c>
      <c r="DA171" s="30">
        <v>4</v>
      </c>
      <c r="DB171" s="30">
        <v>4</v>
      </c>
      <c r="DC171" s="17">
        <f t="shared" si="190"/>
        <v>30</v>
      </c>
      <c r="DD171" s="144">
        <f t="shared" si="142"/>
        <v>3.75</v>
      </c>
      <c r="DE171" s="2">
        <v>3</v>
      </c>
      <c r="DF171" s="30">
        <v>3</v>
      </c>
      <c r="DG171" s="30">
        <v>3</v>
      </c>
      <c r="DH171" s="30">
        <v>3</v>
      </c>
      <c r="DI171" s="30">
        <v>3</v>
      </c>
      <c r="DJ171" s="30">
        <v>3</v>
      </c>
      <c r="DK171" s="30">
        <v>3</v>
      </c>
      <c r="DL171" s="30">
        <v>4</v>
      </c>
      <c r="DM171" s="17">
        <f t="shared" si="176"/>
        <v>25</v>
      </c>
      <c r="DN171" s="144">
        <f t="shared" si="113"/>
        <v>3.125</v>
      </c>
      <c r="DO171" s="30">
        <v>3</v>
      </c>
      <c r="DP171" s="30">
        <v>4</v>
      </c>
      <c r="DQ171" s="30">
        <v>3</v>
      </c>
      <c r="DR171" s="30">
        <v>3</v>
      </c>
      <c r="DS171" s="30">
        <v>4</v>
      </c>
      <c r="DT171" s="30">
        <v>3</v>
      </c>
      <c r="DU171" s="17">
        <f t="shared" si="194"/>
        <v>20</v>
      </c>
      <c r="DV171" s="144">
        <f t="shared" si="177"/>
        <v>3.3333333333333335</v>
      </c>
      <c r="DW171" s="30">
        <v>3</v>
      </c>
      <c r="DX171" s="30">
        <v>3</v>
      </c>
      <c r="DY171" s="30">
        <v>4</v>
      </c>
      <c r="DZ171" s="30">
        <v>3</v>
      </c>
      <c r="EA171" s="30">
        <v>3</v>
      </c>
      <c r="EB171" s="30">
        <v>3</v>
      </c>
      <c r="EC171" s="17">
        <f t="shared" si="192"/>
        <v>19</v>
      </c>
      <c r="ED171" s="144">
        <f t="shared" si="185"/>
        <v>3.1666666666666665</v>
      </c>
      <c r="EE171" s="30">
        <v>3</v>
      </c>
      <c r="EF171" s="30">
        <v>3</v>
      </c>
      <c r="EG171" s="30">
        <v>3</v>
      </c>
      <c r="EH171" s="30">
        <v>4</v>
      </c>
      <c r="EI171" s="30">
        <v>3</v>
      </c>
      <c r="EJ171" s="30">
        <v>4</v>
      </c>
      <c r="EK171" s="15">
        <f t="shared" si="186"/>
        <v>20</v>
      </c>
      <c r="EL171" s="148">
        <f t="shared" si="196"/>
        <v>3.3333333333333335</v>
      </c>
      <c r="EM171" s="30">
        <v>4</v>
      </c>
      <c r="EN171" s="30">
        <v>3</v>
      </c>
      <c r="EO171" s="30">
        <v>3</v>
      </c>
      <c r="EP171" s="30">
        <v>3</v>
      </c>
      <c r="EQ171" s="30">
        <v>3</v>
      </c>
      <c r="ER171" s="17">
        <f t="shared" si="178"/>
        <v>16</v>
      </c>
      <c r="ES171" s="144">
        <f t="shared" si="195"/>
        <v>3.2</v>
      </c>
      <c r="ET171" s="30">
        <v>3</v>
      </c>
      <c r="EU171" s="30">
        <v>3</v>
      </c>
      <c r="EV171" s="30">
        <v>3</v>
      </c>
      <c r="EW171" s="30">
        <v>3</v>
      </c>
      <c r="EX171" s="30">
        <v>2</v>
      </c>
      <c r="EY171" s="17">
        <f t="shared" si="179"/>
        <v>14</v>
      </c>
      <c r="EZ171" s="144">
        <f t="shared" si="160"/>
        <v>2.8</v>
      </c>
      <c r="FA171" s="30">
        <v>4</v>
      </c>
      <c r="FB171" s="30">
        <v>3</v>
      </c>
      <c r="FC171" s="30">
        <v>4</v>
      </c>
      <c r="FD171" s="30">
        <v>3</v>
      </c>
      <c r="FE171" s="30">
        <v>4</v>
      </c>
      <c r="FF171" s="30">
        <v>3</v>
      </c>
      <c r="FG171" s="17">
        <f t="shared" si="161"/>
        <v>21</v>
      </c>
      <c r="FH171" s="153">
        <f t="shared" si="197"/>
        <v>3.5</v>
      </c>
      <c r="FI171" s="30">
        <v>3</v>
      </c>
      <c r="FJ171" s="30">
        <v>3</v>
      </c>
      <c r="FK171" s="30">
        <v>4</v>
      </c>
      <c r="FL171" s="30">
        <v>3</v>
      </c>
      <c r="FM171" s="30">
        <v>3</v>
      </c>
      <c r="FN171" s="17">
        <f t="shared" si="180"/>
        <v>16</v>
      </c>
      <c r="FO171" s="144">
        <f t="shared" si="181"/>
        <v>3.2</v>
      </c>
      <c r="FP171" s="30">
        <v>3</v>
      </c>
      <c r="FQ171" s="30">
        <v>3</v>
      </c>
      <c r="FR171" s="30">
        <v>4</v>
      </c>
      <c r="FS171" s="30">
        <v>3</v>
      </c>
      <c r="FT171" s="30">
        <v>3</v>
      </c>
      <c r="FU171" s="30">
        <v>4</v>
      </c>
      <c r="FV171" s="17">
        <f t="shared" ref="FV171:FV186" si="199">SUM(FP171:FU171)</f>
        <v>20</v>
      </c>
      <c r="FW171" s="144">
        <f t="shared" si="187"/>
        <v>3.3333333333333335</v>
      </c>
      <c r="FX171" s="30">
        <v>3</v>
      </c>
      <c r="FY171" s="30">
        <v>3</v>
      </c>
      <c r="FZ171" s="30">
        <v>3</v>
      </c>
      <c r="GA171" s="30">
        <v>4</v>
      </c>
      <c r="GB171" s="30">
        <v>3</v>
      </c>
      <c r="GC171" s="30">
        <v>4</v>
      </c>
      <c r="GD171" s="17">
        <f>SUM(FX171:GC171)</f>
        <v>20</v>
      </c>
      <c r="GE171" s="144">
        <f t="shared" si="182"/>
        <v>3.3333333333333335</v>
      </c>
      <c r="GF171" s="30" t="s">
        <v>1172</v>
      </c>
      <c r="GG171" s="30" t="s">
        <v>1173</v>
      </c>
      <c r="GH171" s="30" t="s">
        <v>1174</v>
      </c>
      <c r="GI171" s="30" t="s">
        <v>1175</v>
      </c>
      <c r="GJ171" s="30" t="s">
        <v>1176</v>
      </c>
      <c r="GK171" s="30" t="s">
        <v>1177</v>
      </c>
      <c r="GL171" s="30" t="s">
        <v>1178</v>
      </c>
      <c r="GM171" s="30" t="s">
        <v>1179</v>
      </c>
    </row>
    <row r="172" spans="1:280" s="2" customFormat="1" ht="22.5" customHeight="1" x14ac:dyDescent="0.35">
      <c r="A172" s="29">
        <v>170</v>
      </c>
      <c r="B172" s="30" t="s">
        <v>1180</v>
      </c>
      <c r="C172" s="31" t="s">
        <v>826</v>
      </c>
      <c r="D172" s="30" t="s">
        <v>846</v>
      </c>
      <c r="E172" s="30" t="s">
        <v>859</v>
      </c>
      <c r="F172" s="30">
        <v>54</v>
      </c>
      <c r="G172" s="30">
        <v>5</v>
      </c>
      <c r="H172" s="30" t="s">
        <v>157</v>
      </c>
      <c r="I172" s="30" t="s">
        <v>158</v>
      </c>
      <c r="J172" s="119">
        <v>4500000</v>
      </c>
      <c r="K172" s="38">
        <v>3500000</v>
      </c>
      <c r="L172" s="30" t="s">
        <v>173</v>
      </c>
      <c r="M172" s="30" t="s">
        <v>848</v>
      </c>
      <c r="N172" s="30">
        <v>250</v>
      </c>
      <c r="O172" s="30" t="s">
        <v>174</v>
      </c>
      <c r="P172" s="30" t="s">
        <v>1181</v>
      </c>
      <c r="Q172" s="30" t="s">
        <v>827</v>
      </c>
      <c r="R172" s="30">
        <v>3</v>
      </c>
      <c r="S172" s="30">
        <v>3</v>
      </c>
      <c r="T172" s="30">
        <v>3</v>
      </c>
      <c r="U172" s="30">
        <v>3</v>
      </c>
      <c r="V172" s="30">
        <v>3</v>
      </c>
      <c r="W172" s="30">
        <v>3</v>
      </c>
      <c r="X172" s="30">
        <v>3</v>
      </c>
      <c r="Y172" s="30">
        <v>3</v>
      </c>
      <c r="Z172" s="30">
        <v>3</v>
      </c>
      <c r="AA172" s="30">
        <v>3</v>
      </c>
      <c r="AB172" s="17">
        <f t="shared" si="188"/>
        <v>30</v>
      </c>
      <c r="AC172" s="154">
        <f t="shared" si="191"/>
        <v>3.9</v>
      </c>
      <c r="AD172" s="30">
        <v>3</v>
      </c>
      <c r="AE172" s="30">
        <v>3</v>
      </c>
      <c r="AF172" s="30">
        <v>3</v>
      </c>
      <c r="AG172" s="30">
        <v>3</v>
      </c>
      <c r="AH172" s="30">
        <v>3</v>
      </c>
      <c r="AI172" s="30">
        <v>3</v>
      </c>
      <c r="AJ172" s="30">
        <v>3</v>
      </c>
      <c r="AK172" s="30">
        <v>3</v>
      </c>
      <c r="AL172" s="30">
        <v>3</v>
      </c>
      <c r="AM172" s="15">
        <f t="shared" si="165"/>
        <v>27</v>
      </c>
      <c r="AN172" s="170">
        <f t="shared" si="166"/>
        <v>3</v>
      </c>
      <c r="AO172" s="30">
        <v>3</v>
      </c>
      <c r="AP172" s="30">
        <v>3</v>
      </c>
      <c r="AQ172" s="30">
        <v>3</v>
      </c>
      <c r="AR172" s="30">
        <v>3</v>
      </c>
      <c r="AS172" s="30">
        <v>3</v>
      </c>
      <c r="AT172" s="30">
        <v>3</v>
      </c>
      <c r="AU172" s="30">
        <v>3</v>
      </c>
      <c r="AV172" s="30">
        <v>3</v>
      </c>
      <c r="AW172" s="30">
        <v>3</v>
      </c>
      <c r="AX172" s="30">
        <v>3</v>
      </c>
      <c r="AY172" s="17">
        <f>SUM(AO172:AX172)</f>
        <v>30</v>
      </c>
      <c r="AZ172" s="144">
        <f t="shared" si="167"/>
        <v>3</v>
      </c>
      <c r="BA172" s="30">
        <v>3</v>
      </c>
      <c r="BB172" s="30">
        <v>3</v>
      </c>
      <c r="BC172" s="30">
        <v>3</v>
      </c>
      <c r="BD172" s="30">
        <v>3</v>
      </c>
      <c r="BE172" s="30">
        <v>3</v>
      </c>
      <c r="BF172" s="30">
        <v>3</v>
      </c>
      <c r="BG172" s="30">
        <v>3</v>
      </c>
      <c r="BH172" s="30">
        <v>3</v>
      </c>
      <c r="BI172" s="17">
        <v>3</v>
      </c>
      <c r="BJ172" s="17">
        <f t="shared" si="168"/>
        <v>27</v>
      </c>
      <c r="BK172" s="144">
        <f t="shared" si="169"/>
        <v>3</v>
      </c>
      <c r="BL172" s="30">
        <v>3</v>
      </c>
      <c r="BM172" s="30">
        <v>3</v>
      </c>
      <c r="BN172" s="30">
        <v>3</v>
      </c>
      <c r="BO172" s="17">
        <f t="shared" si="170"/>
        <v>9</v>
      </c>
      <c r="BP172" s="153">
        <f t="shared" si="193"/>
        <v>3</v>
      </c>
      <c r="BQ172" s="30">
        <v>4</v>
      </c>
      <c r="BR172" s="30">
        <v>3</v>
      </c>
      <c r="BS172" s="30">
        <v>3</v>
      </c>
      <c r="BT172" s="116">
        <f t="shared" si="158"/>
        <v>10</v>
      </c>
      <c r="BU172" s="144">
        <f t="shared" si="171"/>
        <v>3.3333333333333335</v>
      </c>
      <c r="BV172" s="30">
        <v>3</v>
      </c>
      <c r="BW172" s="30">
        <v>3</v>
      </c>
      <c r="BX172" s="17">
        <f t="shared" si="163"/>
        <v>6</v>
      </c>
      <c r="BY172" s="169">
        <f t="shared" si="159"/>
        <v>3</v>
      </c>
      <c r="BZ172" s="30">
        <v>4</v>
      </c>
      <c r="CA172" s="30">
        <v>4</v>
      </c>
      <c r="CB172" s="17">
        <f t="shared" si="172"/>
        <v>8</v>
      </c>
      <c r="CC172" s="144">
        <f>CB172/2</f>
        <v>4</v>
      </c>
      <c r="CD172" s="30">
        <v>3</v>
      </c>
      <c r="CE172" s="30">
        <v>2</v>
      </c>
      <c r="CF172" s="17">
        <f t="shared" si="198"/>
        <v>5</v>
      </c>
      <c r="CG172" s="144">
        <f t="shared" si="154"/>
        <v>2.5</v>
      </c>
      <c r="CH172" s="30">
        <v>2</v>
      </c>
      <c r="CI172" s="30">
        <v>2</v>
      </c>
      <c r="CJ172" s="17">
        <f t="shared" si="173"/>
        <v>4</v>
      </c>
      <c r="CK172" s="144">
        <f t="shared" si="189"/>
        <v>2</v>
      </c>
      <c r="CL172" s="46">
        <v>2</v>
      </c>
      <c r="CM172" s="30">
        <v>2</v>
      </c>
      <c r="CN172" s="17">
        <f t="shared" si="174"/>
        <v>4</v>
      </c>
      <c r="CO172" s="153">
        <f t="shared" si="184"/>
        <v>2</v>
      </c>
      <c r="CP172" s="30">
        <v>3</v>
      </c>
      <c r="CQ172" s="30">
        <v>3</v>
      </c>
      <c r="CR172" s="30">
        <v>2</v>
      </c>
      <c r="CS172" s="17">
        <f t="shared" si="175"/>
        <v>8</v>
      </c>
      <c r="CT172" s="144">
        <f t="shared" ref="CT172:CT190" si="200">CS172/3</f>
        <v>2.6666666666666665</v>
      </c>
      <c r="CU172" s="30">
        <v>3</v>
      </c>
      <c r="CV172" s="30">
        <v>3</v>
      </c>
      <c r="CW172" s="30">
        <v>3</v>
      </c>
      <c r="CX172" s="30">
        <v>3</v>
      </c>
      <c r="CY172" s="30">
        <v>3</v>
      </c>
      <c r="CZ172" s="30">
        <v>3</v>
      </c>
      <c r="DA172" s="30">
        <v>3</v>
      </c>
      <c r="DB172" s="30">
        <v>3</v>
      </c>
      <c r="DC172" s="17">
        <f t="shared" si="190"/>
        <v>24</v>
      </c>
      <c r="DD172" s="144">
        <f t="shared" si="142"/>
        <v>3</v>
      </c>
      <c r="DE172" s="30">
        <v>3</v>
      </c>
      <c r="DF172" s="30">
        <v>3</v>
      </c>
      <c r="DG172" s="30">
        <v>3</v>
      </c>
      <c r="DH172" s="30">
        <v>3</v>
      </c>
      <c r="DI172" s="30">
        <v>3</v>
      </c>
      <c r="DJ172" s="30">
        <v>3</v>
      </c>
      <c r="DK172" s="30">
        <v>3</v>
      </c>
      <c r="DL172" s="30">
        <v>3</v>
      </c>
      <c r="DM172" s="17">
        <f t="shared" si="176"/>
        <v>24</v>
      </c>
      <c r="DN172" s="144">
        <f t="shared" si="113"/>
        <v>3</v>
      </c>
      <c r="DO172" s="30">
        <v>3</v>
      </c>
      <c r="DP172" s="30">
        <v>3</v>
      </c>
      <c r="DQ172" s="30">
        <v>3</v>
      </c>
      <c r="DR172" s="30">
        <v>3</v>
      </c>
      <c r="DS172" s="30">
        <v>3</v>
      </c>
      <c r="DT172" s="30">
        <v>3</v>
      </c>
      <c r="DU172" s="17">
        <f t="shared" si="194"/>
        <v>18</v>
      </c>
      <c r="DV172" s="144">
        <f t="shared" si="177"/>
        <v>3</v>
      </c>
      <c r="DW172" s="30">
        <v>3</v>
      </c>
      <c r="DX172" s="30">
        <v>3</v>
      </c>
      <c r="DY172" s="30">
        <v>3</v>
      </c>
      <c r="DZ172" s="30">
        <v>3</v>
      </c>
      <c r="EA172" s="30">
        <v>3</v>
      </c>
      <c r="EB172" s="30">
        <v>3</v>
      </c>
      <c r="EC172" s="17">
        <f t="shared" si="192"/>
        <v>18</v>
      </c>
      <c r="ED172" s="144">
        <f t="shared" si="185"/>
        <v>3</v>
      </c>
      <c r="EE172" s="30">
        <v>3</v>
      </c>
      <c r="EF172" s="30">
        <v>3</v>
      </c>
      <c r="EG172" s="30">
        <v>3</v>
      </c>
      <c r="EH172" s="30">
        <v>3</v>
      </c>
      <c r="EI172" s="30">
        <v>3</v>
      </c>
      <c r="EJ172" s="30">
        <v>3</v>
      </c>
      <c r="EK172" s="15">
        <f t="shared" si="186"/>
        <v>18</v>
      </c>
      <c r="EL172" s="148">
        <f t="shared" si="196"/>
        <v>3</v>
      </c>
      <c r="EM172" s="30">
        <v>3</v>
      </c>
      <c r="EN172" s="30">
        <v>3</v>
      </c>
      <c r="EO172" s="30">
        <v>3</v>
      </c>
      <c r="EP172" s="30">
        <v>4</v>
      </c>
      <c r="EQ172" s="30">
        <v>3</v>
      </c>
      <c r="ER172" s="17">
        <f t="shared" si="178"/>
        <v>16</v>
      </c>
      <c r="ES172" s="144">
        <f t="shared" si="195"/>
        <v>3.2</v>
      </c>
      <c r="ET172" s="30">
        <v>3</v>
      </c>
      <c r="EU172" s="30">
        <v>3</v>
      </c>
      <c r="EV172" s="30">
        <v>3</v>
      </c>
      <c r="EW172" s="30">
        <v>3</v>
      </c>
      <c r="EX172" s="30">
        <v>2</v>
      </c>
      <c r="EY172" s="17">
        <f t="shared" si="179"/>
        <v>14</v>
      </c>
      <c r="EZ172" s="144">
        <f t="shared" si="160"/>
        <v>2.8</v>
      </c>
      <c r="FA172" s="2">
        <v>3</v>
      </c>
      <c r="FB172" s="2">
        <v>3</v>
      </c>
      <c r="FC172" s="2">
        <v>3</v>
      </c>
      <c r="FD172" s="2">
        <v>3</v>
      </c>
      <c r="FE172" s="2">
        <v>3</v>
      </c>
      <c r="FF172" s="2">
        <v>3</v>
      </c>
      <c r="FG172" s="17">
        <f t="shared" si="161"/>
        <v>18</v>
      </c>
      <c r="FH172" s="153">
        <f t="shared" si="197"/>
        <v>3</v>
      </c>
      <c r="FI172" s="2">
        <v>3</v>
      </c>
      <c r="FJ172" s="2">
        <v>3</v>
      </c>
      <c r="FK172" s="2">
        <v>3</v>
      </c>
      <c r="FL172" s="2">
        <v>3</v>
      </c>
      <c r="FM172" s="2">
        <v>3</v>
      </c>
      <c r="FN172" s="17">
        <f t="shared" si="180"/>
        <v>15</v>
      </c>
      <c r="FO172" s="144">
        <f t="shared" si="181"/>
        <v>3</v>
      </c>
      <c r="FP172" s="2">
        <v>3</v>
      </c>
      <c r="FQ172" s="2">
        <v>3</v>
      </c>
      <c r="FR172" s="2">
        <v>3</v>
      </c>
      <c r="FS172" s="2">
        <v>3</v>
      </c>
      <c r="FT172" s="2">
        <v>3</v>
      </c>
      <c r="FU172" s="2">
        <v>3</v>
      </c>
      <c r="FV172" s="17">
        <f t="shared" si="199"/>
        <v>18</v>
      </c>
      <c r="FW172" s="144">
        <f t="shared" si="187"/>
        <v>3</v>
      </c>
      <c r="FX172" s="2">
        <v>3</v>
      </c>
      <c r="FY172" s="2">
        <v>3</v>
      </c>
      <c r="FZ172" s="2">
        <v>3</v>
      </c>
      <c r="GA172" s="2">
        <v>3</v>
      </c>
      <c r="GB172" s="2">
        <v>3</v>
      </c>
      <c r="GC172" s="2">
        <v>3</v>
      </c>
      <c r="GD172" s="17">
        <f t="shared" ref="GD172:GD192" si="201">SUM(FX172:GC172)</f>
        <v>18</v>
      </c>
      <c r="GE172" s="144">
        <f t="shared" si="182"/>
        <v>3</v>
      </c>
      <c r="GF172" s="30" t="s">
        <v>1182</v>
      </c>
      <c r="GG172" s="30" t="s">
        <v>274</v>
      </c>
      <c r="GH172" s="30" t="s">
        <v>1131</v>
      </c>
      <c r="GI172" s="30" t="s">
        <v>818</v>
      </c>
      <c r="GJ172" s="30" t="s">
        <v>1132</v>
      </c>
      <c r="GK172" s="30" t="s">
        <v>1133</v>
      </c>
      <c r="GL172" s="30" t="s">
        <v>1134</v>
      </c>
      <c r="GM172" s="30" t="s">
        <v>274</v>
      </c>
    </row>
    <row r="173" spans="1:280" s="2" customFormat="1" ht="22.5" customHeight="1" x14ac:dyDescent="0.35">
      <c r="A173" s="29">
        <v>171</v>
      </c>
      <c r="B173" s="30" t="s">
        <v>1183</v>
      </c>
      <c r="C173" s="31" t="s">
        <v>826</v>
      </c>
      <c r="D173" s="30" t="s">
        <v>846</v>
      </c>
      <c r="E173" s="30" t="s">
        <v>859</v>
      </c>
      <c r="F173" s="30">
        <v>45</v>
      </c>
      <c r="G173" s="30">
        <v>4</v>
      </c>
      <c r="H173" s="30" t="s">
        <v>157</v>
      </c>
      <c r="I173" s="30" t="s">
        <v>158</v>
      </c>
      <c r="J173" s="119">
        <v>4500000</v>
      </c>
      <c r="K173" s="38">
        <v>3500000</v>
      </c>
      <c r="L173" s="30" t="s">
        <v>318</v>
      </c>
      <c r="M173" s="30" t="s">
        <v>848</v>
      </c>
      <c r="N173" s="30">
        <v>135</v>
      </c>
      <c r="O173" s="30" t="s">
        <v>356</v>
      </c>
      <c r="P173" s="30" t="s">
        <v>889</v>
      </c>
      <c r="Q173" s="30" t="s">
        <v>827</v>
      </c>
      <c r="R173" s="30">
        <v>3</v>
      </c>
      <c r="S173" s="30">
        <v>3</v>
      </c>
      <c r="T173" s="30">
        <v>3</v>
      </c>
      <c r="U173" s="30">
        <v>3</v>
      </c>
      <c r="V173" s="30">
        <v>3</v>
      </c>
      <c r="W173" s="30">
        <v>3</v>
      </c>
      <c r="X173" s="30">
        <v>3</v>
      </c>
      <c r="Y173" s="30">
        <v>3</v>
      </c>
      <c r="Z173" s="30">
        <v>3</v>
      </c>
      <c r="AA173" s="30">
        <v>3</v>
      </c>
      <c r="AB173" s="17">
        <f t="shared" si="188"/>
        <v>30</v>
      </c>
      <c r="AC173" s="154">
        <f t="shared" si="191"/>
        <v>3</v>
      </c>
      <c r="AD173" s="30">
        <v>3</v>
      </c>
      <c r="AE173" s="30">
        <v>3</v>
      </c>
      <c r="AF173" s="30">
        <v>3</v>
      </c>
      <c r="AG173" s="30">
        <v>3</v>
      </c>
      <c r="AH173" s="30">
        <v>3</v>
      </c>
      <c r="AI173" s="30">
        <v>3</v>
      </c>
      <c r="AJ173" s="30">
        <v>3</v>
      </c>
      <c r="AK173" s="30">
        <v>3</v>
      </c>
      <c r="AL173" s="30">
        <v>3</v>
      </c>
      <c r="AM173" s="15">
        <f t="shared" si="165"/>
        <v>27</v>
      </c>
      <c r="AN173" s="170">
        <f t="shared" si="166"/>
        <v>3</v>
      </c>
      <c r="AO173" s="30">
        <v>3</v>
      </c>
      <c r="AP173" s="30">
        <v>3</v>
      </c>
      <c r="AQ173" s="30">
        <v>3</v>
      </c>
      <c r="AR173" s="30">
        <v>3</v>
      </c>
      <c r="AS173" s="30">
        <v>3</v>
      </c>
      <c r="AT173" s="30">
        <v>3</v>
      </c>
      <c r="AU173" s="30">
        <v>3</v>
      </c>
      <c r="AV173" s="30">
        <v>3</v>
      </c>
      <c r="AW173" s="30">
        <v>3</v>
      </c>
      <c r="AX173" s="30">
        <v>3</v>
      </c>
      <c r="AY173" s="17">
        <f t="shared" ref="AY173:AY184" si="202">SUM(AO173:AX173)</f>
        <v>30</v>
      </c>
      <c r="AZ173" s="144">
        <f t="shared" si="167"/>
        <v>3</v>
      </c>
      <c r="BA173" s="30">
        <v>3</v>
      </c>
      <c r="BB173" s="30">
        <v>3</v>
      </c>
      <c r="BC173" s="30">
        <v>3</v>
      </c>
      <c r="BD173" s="30">
        <v>3</v>
      </c>
      <c r="BE173" s="30">
        <v>3</v>
      </c>
      <c r="BF173" s="30">
        <v>3</v>
      </c>
      <c r="BG173" s="30">
        <v>3</v>
      </c>
      <c r="BH173" s="30">
        <v>3</v>
      </c>
      <c r="BI173" s="17">
        <v>3</v>
      </c>
      <c r="BJ173" s="17">
        <f t="shared" si="168"/>
        <v>27</v>
      </c>
      <c r="BK173" s="144">
        <f t="shared" si="169"/>
        <v>3</v>
      </c>
      <c r="BL173" s="30">
        <v>3</v>
      </c>
      <c r="BM173" s="30">
        <v>3</v>
      </c>
      <c r="BN173" s="30">
        <v>3</v>
      </c>
      <c r="BO173" s="17">
        <f t="shared" si="170"/>
        <v>9</v>
      </c>
      <c r="BP173" s="153">
        <f t="shared" si="193"/>
        <v>3</v>
      </c>
      <c r="BQ173" s="30">
        <v>4</v>
      </c>
      <c r="BR173" s="30">
        <v>3</v>
      </c>
      <c r="BS173" s="30">
        <v>3</v>
      </c>
      <c r="BT173" s="116">
        <f t="shared" si="158"/>
        <v>10</v>
      </c>
      <c r="BU173" s="144">
        <f t="shared" si="171"/>
        <v>3.3333333333333335</v>
      </c>
      <c r="BV173" s="30">
        <v>3</v>
      </c>
      <c r="BW173" s="30">
        <v>3</v>
      </c>
      <c r="BX173" s="17">
        <f t="shared" si="163"/>
        <v>6</v>
      </c>
      <c r="BY173" s="169">
        <f t="shared" si="159"/>
        <v>3</v>
      </c>
      <c r="BZ173" s="30">
        <v>4</v>
      </c>
      <c r="CA173" s="30">
        <v>4</v>
      </c>
      <c r="CB173" s="17">
        <f t="shared" si="172"/>
        <v>8</v>
      </c>
      <c r="CC173" s="144">
        <f t="shared" si="183"/>
        <v>4</v>
      </c>
      <c r="CD173" s="30">
        <v>3</v>
      </c>
      <c r="CE173" s="2">
        <v>2</v>
      </c>
      <c r="CF173" s="17">
        <f t="shared" si="198"/>
        <v>5</v>
      </c>
      <c r="CG173" s="144">
        <f t="shared" si="154"/>
        <v>2.5</v>
      </c>
      <c r="CH173" s="2">
        <v>2</v>
      </c>
      <c r="CI173" s="2">
        <v>2</v>
      </c>
      <c r="CJ173" s="17">
        <f t="shared" si="173"/>
        <v>4</v>
      </c>
      <c r="CK173" s="144">
        <f t="shared" si="189"/>
        <v>2</v>
      </c>
      <c r="CL173" s="2">
        <v>2</v>
      </c>
      <c r="CM173" s="2">
        <v>2</v>
      </c>
      <c r="CN173" s="17">
        <f t="shared" si="174"/>
        <v>4</v>
      </c>
      <c r="CO173" s="153">
        <f t="shared" si="184"/>
        <v>2</v>
      </c>
      <c r="CP173" s="30">
        <v>3</v>
      </c>
      <c r="CQ173" s="30">
        <v>3</v>
      </c>
      <c r="CR173" s="30">
        <v>2</v>
      </c>
      <c r="CS173" s="17">
        <f t="shared" si="175"/>
        <v>8</v>
      </c>
      <c r="CT173" s="144">
        <f t="shared" si="200"/>
        <v>2.6666666666666665</v>
      </c>
      <c r="CU173" s="30">
        <v>3</v>
      </c>
      <c r="CV173" s="30">
        <v>3</v>
      </c>
      <c r="CW173" s="30">
        <v>3</v>
      </c>
      <c r="CX173" s="30">
        <v>3</v>
      </c>
      <c r="CY173" s="30">
        <v>3</v>
      </c>
      <c r="CZ173" s="30">
        <v>3</v>
      </c>
      <c r="DA173" s="30">
        <v>3</v>
      </c>
      <c r="DB173" s="30">
        <v>3</v>
      </c>
      <c r="DC173" s="17">
        <f t="shared" si="190"/>
        <v>24</v>
      </c>
      <c r="DD173" s="144">
        <f t="shared" si="142"/>
        <v>3</v>
      </c>
      <c r="DE173" s="30">
        <v>3</v>
      </c>
      <c r="DF173" s="30">
        <v>3</v>
      </c>
      <c r="DG173" s="30">
        <v>3</v>
      </c>
      <c r="DH173" s="30">
        <v>3</v>
      </c>
      <c r="DI173" s="30">
        <v>3</v>
      </c>
      <c r="DJ173" s="30">
        <v>3</v>
      </c>
      <c r="DK173" s="30">
        <v>3</v>
      </c>
      <c r="DL173" s="30">
        <v>3</v>
      </c>
      <c r="DM173" s="17">
        <f t="shared" si="176"/>
        <v>24</v>
      </c>
      <c r="DN173" s="144">
        <f t="shared" si="113"/>
        <v>3</v>
      </c>
      <c r="DO173" s="30">
        <v>3</v>
      </c>
      <c r="DP173" s="30">
        <v>3</v>
      </c>
      <c r="DQ173" s="30">
        <v>3</v>
      </c>
      <c r="DR173" s="30">
        <v>3</v>
      </c>
      <c r="DS173" s="30">
        <v>3</v>
      </c>
      <c r="DT173" s="30">
        <v>3</v>
      </c>
      <c r="DU173" s="17">
        <f t="shared" si="194"/>
        <v>18</v>
      </c>
      <c r="DV173" s="144">
        <f t="shared" si="177"/>
        <v>3</v>
      </c>
      <c r="DW173" s="30">
        <v>3</v>
      </c>
      <c r="DX173" s="30">
        <v>3</v>
      </c>
      <c r="DY173" s="30">
        <v>3</v>
      </c>
      <c r="DZ173" s="30">
        <v>3</v>
      </c>
      <c r="EA173" s="30">
        <v>3</v>
      </c>
      <c r="EB173" s="30">
        <v>3</v>
      </c>
      <c r="EC173" s="17">
        <f t="shared" si="192"/>
        <v>18</v>
      </c>
      <c r="ED173" s="144">
        <f t="shared" si="185"/>
        <v>3</v>
      </c>
      <c r="EE173" s="30">
        <v>3</v>
      </c>
      <c r="EF173" s="30">
        <v>3</v>
      </c>
      <c r="EG173" s="30">
        <v>3</v>
      </c>
      <c r="EH173" s="30">
        <v>3</v>
      </c>
      <c r="EI173" s="30">
        <v>3</v>
      </c>
      <c r="EJ173" s="30">
        <v>3</v>
      </c>
      <c r="EK173" s="15">
        <f t="shared" si="186"/>
        <v>18</v>
      </c>
      <c r="EL173" s="148">
        <f t="shared" si="196"/>
        <v>3</v>
      </c>
      <c r="EM173" s="30">
        <v>3</v>
      </c>
      <c r="EN173" s="30">
        <v>3</v>
      </c>
      <c r="EO173" s="30">
        <v>3</v>
      </c>
      <c r="EP173" s="30">
        <v>4</v>
      </c>
      <c r="EQ173" s="30">
        <v>3</v>
      </c>
      <c r="ER173" s="17">
        <f t="shared" si="178"/>
        <v>16</v>
      </c>
      <c r="ES173" s="144">
        <f t="shared" si="195"/>
        <v>3.2</v>
      </c>
      <c r="ET173" s="30">
        <v>3</v>
      </c>
      <c r="EU173" s="30">
        <v>3</v>
      </c>
      <c r="EV173" s="30">
        <v>3</v>
      </c>
      <c r="EW173" s="30">
        <v>3</v>
      </c>
      <c r="EX173" s="30">
        <v>2</v>
      </c>
      <c r="EY173" s="17">
        <f t="shared" si="179"/>
        <v>14</v>
      </c>
      <c r="EZ173" s="144">
        <f t="shared" si="160"/>
        <v>2.8</v>
      </c>
      <c r="FA173" s="2">
        <v>3</v>
      </c>
      <c r="FB173" s="2">
        <v>3</v>
      </c>
      <c r="FC173" s="2">
        <v>3</v>
      </c>
      <c r="FD173" s="2">
        <v>3</v>
      </c>
      <c r="FE173" s="2">
        <v>3</v>
      </c>
      <c r="FF173" s="2">
        <v>3</v>
      </c>
      <c r="FG173" s="17">
        <f t="shared" si="161"/>
        <v>18</v>
      </c>
      <c r="FH173" s="153">
        <f t="shared" si="197"/>
        <v>3</v>
      </c>
      <c r="FI173" s="2">
        <v>3</v>
      </c>
      <c r="FJ173" s="2">
        <v>3</v>
      </c>
      <c r="FK173" s="2">
        <v>3</v>
      </c>
      <c r="FL173" s="2">
        <v>3</v>
      </c>
      <c r="FM173" s="2">
        <v>3</v>
      </c>
      <c r="FN173" s="17">
        <f t="shared" si="180"/>
        <v>15</v>
      </c>
      <c r="FO173" s="144">
        <f t="shared" si="181"/>
        <v>3</v>
      </c>
      <c r="FP173" s="2">
        <v>3</v>
      </c>
      <c r="FQ173" s="2">
        <v>3</v>
      </c>
      <c r="FR173" s="2">
        <v>3</v>
      </c>
      <c r="FS173" s="2">
        <v>3</v>
      </c>
      <c r="FT173" s="2">
        <v>3</v>
      </c>
      <c r="FU173" s="2">
        <v>3</v>
      </c>
      <c r="FV173" s="17">
        <f t="shared" si="199"/>
        <v>18</v>
      </c>
      <c r="FW173" s="144">
        <f t="shared" si="187"/>
        <v>3</v>
      </c>
      <c r="FX173" s="2">
        <v>3</v>
      </c>
      <c r="FY173" s="2">
        <v>3</v>
      </c>
      <c r="FZ173" s="2">
        <v>3</v>
      </c>
      <c r="GA173" s="2">
        <v>3</v>
      </c>
      <c r="GB173" s="2">
        <v>3</v>
      </c>
      <c r="GC173" s="2">
        <v>3</v>
      </c>
      <c r="GD173" s="17">
        <f t="shared" si="201"/>
        <v>18</v>
      </c>
      <c r="GE173" s="144">
        <f t="shared" si="182"/>
        <v>3</v>
      </c>
      <c r="GF173" s="30" t="s">
        <v>1182</v>
      </c>
      <c r="GG173" s="30" t="s">
        <v>274</v>
      </c>
      <c r="GH173" s="30" t="s">
        <v>1131</v>
      </c>
      <c r="GI173" s="30" t="s">
        <v>818</v>
      </c>
      <c r="GJ173" s="30" t="s">
        <v>1132</v>
      </c>
      <c r="GK173" s="30" t="s">
        <v>1133</v>
      </c>
      <c r="GL173" s="30" t="s">
        <v>1134</v>
      </c>
      <c r="GM173" s="30" t="s">
        <v>274</v>
      </c>
    </row>
    <row r="174" spans="1:280" s="25" customFormat="1" ht="22.5" customHeight="1" x14ac:dyDescent="0.35">
      <c r="A174" s="34">
        <v>172</v>
      </c>
      <c r="B174" s="56" t="s">
        <v>1397</v>
      </c>
      <c r="C174" s="57" t="s">
        <v>945</v>
      </c>
      <c r="D174" s="56" t="s">
        <v>846</v>
      </c>
      <c r="E174" s="56" t="s">
        <v>1398</v>
      </c>
      <c r="F174" s="56">
        <v>46</v>
      </c>
      <c r="G174" s="56">
        <v>5</v>
      </c>
      <c r="H174" s="56" t="s">
        <v>344</v>
      </c>
      <c r="I174" s="56" t="s">
        <v>172</v>
      </c>
      <c r="J174" s="122">
        <v>8000000</v>
      </c>
      <c r="K174" s="58">
        <v>6000000</v>
      </c>
      <c r="L174" s="56" t="s">
        <v>173</v>
      </c>
      <c r="M174" s="56" t="s">
        <v>147</v>
      </c>
      <c r="N174" s="56">
        <v>245</v>
      </c>
      <c r="O174" s="56" t="s">
        <v>1349</v>
      </c>
      <c r="P174" s="56" t="s">
        <v>889</v>
      </c>
      <c r="Q174" s="56" t="s">
        <v>827</v>
      </c>
      <c r="R174" s="56">
        <v>3</v>
      </c>
      <c r="S174" s="56">
        <v>3</v>
      </c>
      <c r="T174" s="56">
        <v>3</v>
      </c>
      <c r="U174" s="56">
        <v>3</v>
      </c>
      <c r="V174" s="56">
        <v>3</v>
      </c>
      <c r="W174" s="56">
        <v>3</v>
      </c>
      <c r="X174" s="56">
        <v>3</v>
      </c>
      <c r="Y174" s="56">
        <v>3</v>
      </c>
      <c r="Z174" s="56">
        <v>3</v>
      </c>
      <c r="AA174" s="56">
        <v>3</v>
      </c>
      <c r="AB174" s="17">
        <f t="shared" si="188"/>
        <v>30</v>
      </c>
      <c r="AC174" s="154">
        <f t="shared" si="191"/>
        <v>3</v>
      </c>
      <c r="AD174" s="56">
        <v>3</v>
      </c>
      <c r="AE174" s="56">
        <v>3</v>
      </c>
      <c r="AF174" s="56">
        <v>3</v>
      </c>
      <c r="AG174" s="56">
        <v>3</v>
      </c>
      <c r="AH174" s="56">
        <v>3</v>
      </c>
      <c r="AI174" s="56">
        <v>3</v>
      </c>
      <c r="AJ174" s="56">
        <v>3</v>
      </c>
      <c r="AK174" s="56">
        <v>3</v>
      </c>
      <c r="AL174" s="56">
        <v>3</v>
      </c>
      <c r="AM174" s="15">
        <f t="shared" si="165"/>
        <v>27</v>
      </c>
      <c r="AN174" s="170">
        <f t="shared" si="166"/>
        <v>3</v>
      </c>
      <c r="AO174" s="56">
        <v>3</v>
      </c>
      <c r="AP174" s="56">
        <v>3</v>
      </c>
      <c r="AQ174" s="56">
        <v>3</v>
      </c>
      <c r="AR174" s="56">
        <v>3</v>
      </c>
      <c r="AS174" s="56">
        <v>4</v>
      </c>
      <c r="AT174" s="56">
        <v>3</v>
      </c>
      <c r="AU174" s="56">
        <v>3</v>
      </c>
      <c r="AV174" s="56">
        <v>3</v>
      </c>
      <c r="AW174" s="56">
        <v>3</v>
      </c>
      <c r="AX174" s="56">
        <v>3</v>
      </c>
      <c r="AY174" s="17">
        <f t="shared" si="202"/>
        <v>31</v>
      </c>
      <c r="AZ174" s="144">
        <f t="shared" si="167"/>
        <v>3.1</v>
      </c>
      <c r="BA174" s="56">
        <v>3</v>
      </c>
      <c r="BB174" s="56">
        <v>3</v>
      </c>
      <c r="BC174" s="56">
        <v>4</v>
      </c>
      <c r="BD174" s="56">
        <v>3</v>
      </c>
      <c r="BE174" s="56">
        <v>3</v>
      </c>
      <c r="BF174" s="56">
        <v>3</v>
      </c>
      <c r="BG174" s="56">
        <v>3</v>
      </c>
      <c r="BH174" s="56">
        <v>3</v>
      </c>
      <c r="BI174" s="17">
        <v>3</v>
      </c>
      <c r="BJ174" s="17">
        <f t="shared" si="168"/>
        <v>28</v>
      </c>
      <c r="BK174" s="144">
        <f t="shared" si="169"/>
        <v>3.1111111111111112</v>
      </c>
      <c r="BL174" s="56">
        <v>3</v>
      </c>
      <c r="BM174" s="56">
        <v>3</v>
      </c>
      <c r="BN174" s="56">
        <v>3</v>
      </c>
      <c r="BO174" s="17">
        <f t="shared" si="170"/>
        <v>9</v>
      </c>
      <c r="BP174" s="153">
        <f t="shared" si="193"/>
        <v>3</v>
      </c>
      <c r="BQ174" s="56">
        <v>3</v>
      </c>
      <c r="BR174" s="56">
        <v>3</v>
      </c>
      <c r="BS174" s="56">
        <v>3</v>
      </c>
      <c r="BT174" s="116">
        <f t="shared" si="158"/>
        <v>9</v>
      </c>
      <c r="BU174" s="144">
        <f t="shared" si="171"/>
        <v>3</v>
      </c>
      <c r="BV174" s="56">
        <v>2</v>
      </c>
      <c r="BW174" s="56">
        <v>3</v>
      </c>
      <c r="BX174" s="17">
        <f t="shared" si="163"/>
        <v>5</v>
      </c>
      <c r="BY174" s="169">
        <f t="shared" si="159"/>
        <v>2.5</v>
      </c>
      <c r="BZ174" s="56">
        <v>3</v>
      </c>
      <c r="CA174" s="56">
        <v>3</v>
      </c>
      <c r="CB174" s="17">
        <f t="shared" si="172"/>
        <v>6</v>
      </c>
      <c r="CC174" s="144">
        <f t="shared" si="183"/>
        <v>3</v>
      </c>
      <c r="CD174" s="56">
        <v>3</v>
      </c>
      <c r="CE174" s="56">
        <v>2</v>
      </c>
      <c r="CF174" s="17">
        <f t="shared" si="198"/>
        <v>5</v>
      </c>
      <c r="CG174" s="144">
        <f t="shared" si="154"/>
        <v>2.5</v>
      </c>
      <c r="CH174" s="56">
        <v>3</v>
      </c>
      <c r="CI174" s="56">
        <v>2</v>
      </c>
      <c r="CJ174" s="17">
        <f t="shared" si="173"/>
        <v>5</v>
      </c>
      <c r="CK174" s="144">
        <f t="shared" si="189"/>
        <v>2.5</v>
      </c>
      <c r="CL174" s="56">
        <v>2</v>
      </c>
      <c r="CM174" s="56">
        <v>2</v>
      </c>
      <c r="CN174" s="17">
        <f t="shared" si="174"/>
        <v>4</v>
      </c>
      <c r="CO174" s="153">
        <f t="shared" si="184"/>
        <v>2</v>
      </c>
      <c r="CP174" s="56">
        <v>3</v>
      </c>
      <c r="CQ174" s="56">
        <v>2</v>
      </c>
      <c r="CR174" s="56">
        <v>2</v>
      </c>
      <c r="CS174" s="17">
        <f t="shared" si="175"/>
        <v>7</v>
      </c>
      <c r="CT174" s="144">
        <f t="shared" si="200"/>
        <v>2.3333333333333335</v>
      </c>
      <c r="CU174" s="56">
        <v>3</v>
      </c>
      <c r="CV174" s="56">
        <v>3</v>
      </c>
      <c r="CW174" s="56">
        <v>3</v>
      </c>
      <c r="CX174" s="56">
        <v>3</v>
      </c>
      <c r="CY174" s="56">
        <v>3</v>
      </c>
      <c r="CZ174" s="56">
        <v>3</v>
      </c>
      <c r="DA174" s="56">
        <v>3</v>
      </c>
      <c r="DB174" s="56">
        <v>3</v>
      </c>
      <c r="DC174" s="17">
        <f t="shared" si="190"/>
        <v>24</v>
      </c>
      <c r="DD174" s="144">
        <f t="shared" si="142"/>
        <v>3</v>
      </c>
      <c r="DE174" s="56">
        <v>3</v>
      </c>
      <c r="DF174" s="56">
        <v>3</v>
      </c>
      <c r="DG174" s="56">
        <v>3</v>
      </c>
      <c r="DH174" s="56">
        <v>3</v>
      </c>
      <c r="DI174" s="56">
        <v>3</v>
      </c>
      <c r="DJ174" s="56">
        <v>3</v>
      </c>
      <c r="DK174" s="56">
        <v>3</v>
      </c>
      <c r="DL174" s="56">
        <v>3</v>
      </c>
      <c r="DM174" s="17">
        <f t="shared" si="176"/>
        <v>24</v>
      </c>
      <c r="DN174" s="144">
        <f t="shared" si="113"/>
        <v>3</v>
      </c>
      <c r="DO174" s="56">
        <v>2</v>
      </c>
      <c r="DP174" s="56">
        <v>3</v>
      </c>
      <c r="DQ174" s="56">
        <v>3</v>
      </c>
      <c r="DR174" s="56">
        <v>3</v>
      </c>
      <c r="DS174" s="56">
        <v>3</v>
      </c>
      <c r="DT174" s="56">
        <v>3</v>
      </c>
      <c r="DU174" s="17">
        <f t="shared" si="194"/>
        <v>17</v>
      </c>
      <c r="DV174" s="144">
        <f t="shared" si="177"/>
        <v>2.8333333333333335</v>
      </c>
      <c r="DW174" s="56">
        <v>3</v>
      </c>
      <c r="DX174" s="56">
        <v>3</v>
      </c>
      <c r="DY174" s="56">
        <v>3</v>
      </c>
      <c r="DZ174" s="56">
        <v>3</v>
      </c>
      <c r="EA174" s="56">
        <v>3</v>
      </c>
      <c r="EB174" s="56">
        <v>3</v>
      </c>
      <c r="EC174" s="17">
        <f t="shared" si="192"/>
        <v>18</v>
      </c>
      <c r="ED174" s="144">
        <f t="shared" si="185"/>
        <v>3</v>
      </c>
      <c r="EE174" s="56">
        <v>3</v>
      </c>
      <c r="EF174" s="56">
        <v>3</v>
      </c>
      <c r="EG174" s="56">
        <v>3</v>
      </c>
      <c r="EH174" s="56">
        <v>3</v>
      </c>
      <c r="EI174" s="56">
        <v>3</v>
      </c>
      <c r="EJ174" s="56">
        <v>3</v>
      </c>
      <c r="EK174" s="15">
        <f t="shared" si="186"/>
        <v>18</v>
      </c>
      <c r="EL174" s="148">
        <f t="shared" si="196"/>
        <v>3</v>
      </c>
      <c r="EM174" s="56">
        <v>3</v>
      </c>
      <c r="EN174" s="56">
        <v>3</v>
      </c>
      <c r="EO174" s="56">
        <v>3</v>
      </c>
      <c r="EP174" s="56">
        <v>3</v>
      </c>
      <c r="EQ174" s="56">
        <v>3</v>
      </c>
      <c r="ER174" s="17">
        <f t="shared" si="178"/>
        <v>15</v>
      </c>
      <c r="ES174" s="144">
        <f t="shared" si="195"/>
        <v>3</v>
      </c>
      <c r="ET174" s="56">
        <v>3</v>
      </c>
      <c r="EU174" s="56">
        <v>3</v>
      </c>
      <c r="EV174" s="56">
        <v>3</v>
      </c>
      <c r="EW174" s="56">
        <v>2</v>
      </c>
      <c r="EX174" s="56">
        <v>3</v>
      </c>
      <c r="EY174" s="17">
        <f t="shared" si="179"/>
        <v>14</v>
      </c>
      <c r="EZ174" s="144">
        <f t="shared" si="160"/>
        <v>2.8</v>
      </c>
      <c r="FA174" s="56">
        <v>3</v>
      </c>
      <c r="FB174" s="56">
        <v>3</v>
      </c>
      <c r="FC174" s="56">
        <v>3</v>
      </c>
      <c r="FD174" s="56">
        <v>3</v>
      </c>
      <c r="FE174" s="56">
        <v>3</v>
      </c>
      <c r="FF174" s="56">
        <v>3</v>
      </c>
      <c r="FG174" s="17">
        <f t="shared" si="161"/>
        <v>18</v>
      </c>
      <c r="FH174" s="153">
        <f t="shared" si="197"/>
        <v>3</v>
      </c>
      <c r="FI174" s="56">
        <v>3</v>
      </c>
      <c r="FJ174" s="56">
        <v>3</v>
      </c>
      <c r="FK174" s="56">
        <v>3</v>
      </c>
      <c r="FL174" s="56">
        <v>3</v>
      </c>
      <c r="FM174" s="56">
        <v>3</v>
      </c>
      <c r="FN174" s="17">
        <f t="shared" si="180"/>
        <v>15</v>
      </c>
      <c r="FO174" s="144">
        <f t="shared" si="181"/>
        <v>3</v>
      </c>
      <c r="FP174" s="56">
        <v>2</v>
      </c>
      <c r="FQ174" s="56">
        <v>4</v>
      </c>
      <c r="FR174" s="56">
        <v>3</v>
      </c>
      <c r="FS174" s="56">
        <v>3</v>
      </c>
      <c r="FT174" s="56">
        <v>3</v>
      </c>
      <c r="FU174" s="56">
        <v>3</v>
      </c>
      <c r="FV174" s="17">
        <f t="shared" si="199"/>
        <v>18</v>
      </c>
      <c r="FW174" s="144">
        <f t="shared" si="187"/>
        <v>3</v>
      </c>
      <c r="FX174" s="56">
        <v>4</v>
      </c>
      <c r="FY174" s="56">
        <v>3</v>
      </c>
      <c r="FZ174" s="56">
        <v>3</v>
      </c>
      <c r="GA174" s="56">
        <v>3</v>
      </c>
      <c r="GB174" s="56">
        <v>3</v>
      </c>
      <c r="GC174" s="56">
        <v>3</v>
      </c>
      <c r="GD174" s="17">
        <f t="shared" si="201"/>
        <v>19</v>
      </c>
      <c r="GE174" s="144">
        <f t="shared" si="182"/>
        <v>3.1666666666666665</v>
      </c>
      <c r="GF174" s="56" t="s">
        <v>1399</v>
      </c>
      <c r="GG174" s="56" t="s">
        <v>411</v>
      </c>
      <c r="GH174" s="56" t="s">
        <v>1400</v>
      </c>
      <c r="GI174" s="56" t="s">
        <v>1401</v>
      </c>
      <c r="GJ174" s="56" t="s">
        <v>1402</v>
      </c>
      <c r="GK174" s="56" t="s">
        <v>1403</v>
      </c>
      <c r="GL174" s="56" t="s">
        <v>386</v>
      </c>
      <c r="GM174" s="56" t="s">
        <v>411</v>
      </c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  <c r="IV174" s="15"/>
      <c r="IW174" s="15"/>
      <c r="IX174" s="15"/>
      <c r="IY174" s="15"/>
      <c r="IZ174" s="15"/>
      <c r="JA174" s="15"/>
      <c r="JB174" s="15"/>
      <c r="JC174" s="15"/>
      <c r="JD174" s="15"/>
      <c r="JE174" s="15"/>
      <c r="JF174" s="15"/>
      <c r="JG174" s="15"/>
      <c r="JH174" s="15"/>
      <c r="JI174" s="15"/>
      <c r="JJ174" s="15"/>
      <c r="JK174" s="15"/>
      <c r="JL174" s="15"/>
      <c r="JM174" s="15"/>
      <c r="JN174" s="15"/>
      <c r="JO174" s="15"/>
      <c r="JP174" s="15"/>
      <c r="JQ174" s="15"/>
      <c r="JR174" s="15"/>
      <c r="JS174" s="15"/>
      <c r="JT174" s="15"/>
    </row>
    <row r="175" spans="1:280" s="25" customFormat="1" ht="22.5" customHeight="1" x14ac:dyDescent="0.35">
      <c r="A175" s="34">
        <v>173</v>
      </c>
      <c r="B175" s="17" t="s">
        <v>1404</v>
      </c>
      <c r="C175" s="57" t="s">
        <v>945</v>
      </c>
      <c r="D175" s="17" t="s">
        <v>368</v>
      </c>
      <c r="E175" s="56" t="s">
        <v>1398</v>
      </c>
      <c r="F175" s="17">
        <v>41</v>
      </c>
      <c r="G175" s="17">
        <v>5</v>
      </c>
      <c r="H175" s="17" t="s">
        <v>157</v>
      </c>
      <c r="I175" s="17" t="s">
        <v>172</v>
      </c>
      <c r="J175" s="133">
        <v>8600000</v>
      </c>
      <c r="K175" s="59">
        <v>5500000</v>
      </c>
      <c r="L175" s="17" t="s">
        <v>173</v>
      </c>
      <c r="M175" s="17" t="s">
        <v>147</v>
      </c>
      <c r="N175" s="17">
        <v>250</v>
      </c>
      <c r="O175" s="17" t="s">
        <v>1405</v>
      </c>
      <c r="P175" s="17" t="s">
        <v>889</v>
      </c>
      <c r="Q175" s="17" t="s">
        <v>827</v>
      </c>
      <c r="R175" s="60">
        <v>3</v>
      </c>
      <c r="S175" s="60">
        <v>3</v>
      </c>
      <c r="T175" s="60">
        <v>3</v>
      </c>
      <c r="U175" s="60">
        <v>3</v>
      </c>
      <c r="V175" s="60">
        <v>4</v>
      </c>
      <c r="W175" s="60">
        <v>3</v>
      </c>
      <c r="X175" s="60">
        <v>4</v>
      </c>
      <c r="Y175" s="60">
        <v>3</v>
      </c>
      <c r="Z175" s="60">
        <v>3</v>
      </c>
      <c r="AA175" s="60">
        <v>3</v>
      </c>
      <c r="AB175" s="17">
        <f t="shared" si="188"/>
        <v>32</v>
      </c>
      <c r="AC175" s="154">
        <f t="shared" si="191"/>
        <v>3</v>
      </c>
      <c r="AD175" s="60">
        <v>3</v>
      </c>
      <c r="AE175" s="60">
        <v>3</v>
      </c>
      <c r="AF175" s="60">
        <v>4</v>
      </c>
      <c r="AG175" s="60">
        <v>4</v>
      </c>
      <c r="AH175" s="60">
        <v>4</v>
      </c>
      <c r="AI175" s="60">
        <v>3</v>
      </c>
      <c r="AJ175" s="60">
        <v>3</v>
      </c>
      <c r="AK175" s="60">
        <v>3</v>
      </c>
      <c r="AL175" s="56">
        <v>3</v>
      </c>
      <c r="AM175" s="15">
        <f t="shared" si="165"/>
        <v>30</v>
      </c>
      <c r="AN175" s="170">
        <f t="shared" si="166"/>
        <v>3.3333333333333335</v>
      </c>
      <c r="AO175" s="56">
        <v>3</v>
      </c>
      <c r="AP175" s="56">
        <v>3</v>
      </c>
      <c r="AQ175" s="56">
        <v>3</v>
      </c>
      <c r="AR175" s="56">
        <v>3</v>
      </c>
      <c r="AS175" s="56">
        <v>3</v>
      </c>
      <c r="AT175" s="56">
        <v>3</v>
      </c>
      <c r="AU175" s="56">
        <v>3</v>
      </c>
      <c r="AV175" s="56">
        <v>3</v>
      </c>
      <c r="AW175" s="56">
        <v>3</v>
      </c>
      <c r="AX175" s="56">
        <v>3</v>
      </c>
      <c r="AY175" s="17">
        <f t="shared" si="202"/>
        <v>30</v>
      </c>
      <c r="AZ175" s="144">
        <f t="shared" si="167"/>
        <v>3</v>
      </c>
      <c r="BA175" s="56">
        <v>3</v>
      </c>
      <c r="BB175" s="56">
        <v>3</v>
      </c>
      <c r="BC175" s="56">
        <v>3</v>
      </c>
      <c r="BD175" s="56">
        <v>3</v>
      </c>
      <c r="BE175" s="56">
        <v>3</v>
      </c>
      <c r="BF175" s="60">
        <v>4</v>
      </c>
      <c r="BG175" s="60">
        <v>4</v>
      </c>
      <c r="BH175" s="60">
        <v>3</v>
      </c>
      <c r="BI175" s="17">
        <v>3</v>
      </c>
      <c r="BJ175" s="17">
        <f t="shared" si="168"/>
        <v>29</v>
      </c>
      <c r="BK175" s="144">
        <f t="shared" si="169"/>
        <v>3.2222222222222223</v>
      </c>
      <c r="BL175" s="60">
        <v>3</v>
      </c>
      <c r="BM175" s="60">
        <v>3</v>
      </c>
      <c r="BN175" s="60">
        <v>3</v>
      </c>
      <c r="BO175" s="17">
        <f t="shared" si="170"/>
        <v>9</v>
      </c>
      <c r="BP175" s="153">
        <f t="shared" si="193"/>
        <v>3</v>
      </c>
      <c r="BQ175" s="60">
        <v>3</v>
      </c>
      <c r="BR175" s="60">
        <v>3</v>
      </c>
      <c r="BS175" s="60">
        <v>3</v>
      </c>
      <c r="BT175" s="116">
        <f t="shared" si="158"/>
        <v>9</v>
      </c>
      <c r="BU175" s="144">
        <f t="shared" si="171"/>
        <v>3</v>
      </c>
      <c r="BV175" s="17">
        <v>2</v>
      </c>
      <c r="BW175" s="17">
        <v>2</v>
      </c>
      <c r="BX175" s="17">
        <f t="shared" si="163"/>
        <v>4</v>
      </c>
      <c r="BY175" s="169">
        <f t="shared" si="159"/>
        <v>2</v>
      </c>
      <c r="BZ175" s="60">
        <v>4</v>
      </c>
      <c r="CA175" s="60">
        <v>3</v>
      </c>
      <c r="CB175" s="17">
        <f t="shared" si="172"/>
        <v>7</v>
      </c>
      <c r="CC175" s="144">
        <f t="shared" si="183"/>
        <v>3.5</v>
      </c>
      <c r="CD175" s="60">
        <v>2</v>
      </c>
      <c r="CE175" s="60">
        <v>2</v>
      </c>
      <c r="CF175" s="17">
        <f t="shared" si="198"/>
        <v>4</v>
      </c>
      <c r="CG175" s="144">
        <f t="shared" si="154"/>
        <v>2</v>
      </c>
      <c r="CH175" s="60">
        <v>2</v>
      </c>
      <c r="CI175" s="60">
        <v>2</v>
      </c>
      <c r="CJ175" s="17">
        <f t="shared" si="173"/>
        <v>4</v>
      </c>
      <c r="CK175" s="144">
        <f t="shared" si="189"/>
        <v>2</v>
      </c>
      <c r="CL175" s="60">
        <v>2</v>
      </c>
      <c r="CM175" s="60">
        <v>2</v>
      </c>
      <c r="CN175" s="17">
        <f t="shared" si="174"/>
        <v>4</v>
      </c>
      <c r="CO175" s="153">
        <f t="shared" si="184"/>
        <v>2</v>
      </c>
      <c r="CP175" s="60">
        <v>2</v>
      </c>
      <c r="CQ175" s="60">
        <v>3</v>
      </c>
      <c r="CR175" s="60">
        <v>3</v>
      </c>
      <c r="CS175" s="17">
        <f t="shared" si="175"/>
        <v>8</v>
      </c>
      <c r="CT175" s="144">
        <f t="shared" si="200"/>
        <v>2.6666666666666665</v>
      </c>
      <c r="CU175" s="60">
        <v>3</v>
      </c>
      <c r="CV175" s="60">
        <v>3</v>
      </c>
      <c r="CW175" s="60">
        <v>3</v>
      </c>
      <c r="CX175" s="60">
        <v>3</v>
      </c>
      <c r="CY175" s="60">
        <v>3</v>
      </c>
      <c r="CZ175" s="60">
        <v>3</v>
      </c>
      <c r="DA175" s="60">
        <v>3</v>
      </c>
      <c r="DB175" s="60">
        <v>3</v>
      </c>
      <c r="DC175" s="17">
        <f t="shared" si="190"/>
        <v>24</v>
      </c>
      <c r="DD175" s="144">
        <f t="shared" si="142"/>
        <v>3</v>
      </c>
      <c r="DE175" s="60">
        <v>3</v>
      </c>
      <c r="DF175" s="60">
        <v>3</v>
      </c>
      <c r="DG175" s="60">
        <v>2</v>
      </c>
      <c r="DH175" s="60">
        <v>4</v>
      </c>
      <c r="DI175" s="60">
        <v>4</v>
      </c>
      <c r="DJ175" s="60">
        <v>3</v>
      </c>
      <c r="DK175" s="60">
        <v>4</v>
      </c>
      <c r="DL175" s="60">
        <v>3</v>
      </c>
      <c r="DM175" s="17">
        <f t="shared" si="176"/>
        <v>26</v>
      </c>
      <c r="DN175" s="144">
        <f t="shared" si="113"/>
        <v>3.25</v>
      </c>
      <c r="DO175" s="17">
        <v>3</v>
      </c>
      <c r="DP175" s="60">
        <v>3</v>
      </c>
      <c r="DQ175" s="60">
        <v>3</v>
      </c>
      <c r="DR175" s="60">
        <v>3</v>
      </c>
      <c r="DS175" s="60">
        <v>4</v>
      </c>
      <c r="DT175" s="60">
        <v>3</v>
      </c>
      <c r="DU175" s="17">
        <f t="shared" si="194"/>
        <v>19</v>
      </c>
      <c r="DV175" s="144">
        <f t="shared" si="177"/>
        <v>3.1666666666666665</v>
      </c>
      <c r="DW175" s="60">
        <v>3</v>
      </c>
      <c r="DX175" s="60">
        <v>3</v>
      </c>
      <c r="DY175" s="60">
        <v>3</v>
      </c>
      <c r="DZ175" s="60">
        <v>4</v>
      </c>
      <c r="EA175" s="60">
        <v>4</v>
      </c>
      <c r="EB175" s="60">
        <v>3</v>
      </c>
      <c r="EC175" s="17">
        <f t="shared" si="192"/>
        <v>20</v>
      </c>
      <c r="ED175" s="144">
        <f t="shared" si="185"/>
        <v>3.3333333333333335</v>
      </c>
      <c r="EE175" s="60">
        <v>3</v>
      </c>
      <c r="EF175" s="60">
        <v>4</v>
      </c>
      <c r="EG175" s="60">
        <v>3</v>
      </c>
      <c r="EH175" s="60">
        <v>3</v>
      </c>
      <c r="EI175" s="60">
        <v>3</v>
      </c>
      <c r="EJ175" s="60">
        <v>3</v>
      </c>
      <c r="EK175" s="15">
        <f t="shared" si="186"/>
        <v>19</v>
      </c>
      <c r="EL175" s="148">
        <f t="shared" si="196"/>
        <v>3.1666666666666665</v>
      </c>
      <c r="EM175" s="60">
        <v>3</v>
      </c>
      <c r="EN175" s="60">
        <v>3</v>
      </c>
      <c r="EO175" s="60">
        <v>3</v>
      </c>
      <c r="EP175" s="60">
        <v>4</v>
      </c>
      <c r="EQ175" s="60">
        <v>4</v>
      </c>
      <c r="ER175" s="17">
        <f t="shared" si="178"/>
        <v>17</v>
      </c>
      <c r="ES175" s="144">
        <f t="shared" si="195"/>
        <v>3.4</v>
      </c>
      <c r="ET175" s="60">
        <v>3</v>
      </c>
      <c r="EU175" s="60">
        <v>2</v>
      </c>
      <c r="EV175" s="60">
        <v>3</v>
      </c>
      <c r="EW175" s="17">
        <v>3</v>
      </c>
      <c r="EX175" s="60">
        <v>3</v>
      </c>
      <c r="EY175" s="17">
        <f t="shared" si="179"/>
        <v>14</v>
      </c>
      <c r="EZ175" s="144">
        <f t="shared" si="160"/>
        <v>2.8</v>
      </c>
      <c r="FA175" s="60">
        <v>4</v>
      </c>
      <c r="FB175" s="60">
        <v>4</v>
      </c>
      <c r="FC175" s="60">
        <v>3</v>
      </c>
      <c r="FD175" s="60">
        <v>3</v>
      </c>
      <c r="FE175" s="60">
        <v>3</v>
      </c>
      <c r="FF175" s="60">
        <v>3</v>
      </c>
      <c r="FG175" s="17">
        <f t="shared" si="161"/>
        <v>20</v>
      </c>
      <c r="FH175" s="153">
        <f t="shared" si="197"/>
        <v>3.3333333333333335</v>
      </c>
      <c r="FI175" s="60">
        <v>4</v>
      </c>
      <c r="FJ175" s="60">
        <v>4</v>
      </c>
      <c r="FK175" s="60">
        <v>2</v>
      </c>
      <c r="FL175" s="60">
        <v>2</v>
      </c>
      <c r="FM175" s="60">
        <v>3</v>
      </c>
      <c r="FN175" s="17">
        <f t="shared" si="180"/>
        <v>15</v>
      </c>
      <c r="FO175" s="144">
        <f t="shared" si="181"/>
        <v>3</v>
      </c>
      <c r="FP175" s="17">
        <v>2</v>
      </c>
      <c r="FQ175" s="17">
        <v>3</v>
      </c>
      <c r="FR175" s="17">
        <v>3</v>
      </c>
      <c r="FS175" s="60">
        <v>2</v>
      </c>
      <c r="FT175" s="60">
        <v>3</v>
      </c>
      <c r="FU175" s="60">
        <v>2</v>
      </c>
      <c r="FV175" s="17">
        <f t="shared" si="199"/>
        <v>15</v>
      </c>
      <c r="FW175" s="144">
        <f t="shared" si="187"/>
        <v>2.5</v>
      </c>
      <c r="FX175" s="17">
        <v>3</v>
      </c>
      <c r="FY175" s="60">
        <v>2</v>
      </c>
      <c r="FZ175" s="60">
        <v>4</v>
      </c>
      <c r="GA175" s="60">
        <v>3</v>
      </c>
      <c r="GB175" s="60">
        <v>3</v>
      </c>
      <c r="GC175" s="60">
        <v>3</v>
      </c>
      <c r="GD175" s="17">
        <f t="shared" si="201"/>
        <v>18</v>
      </c>
      <c r="GE175" s="144">
        <f t="shared" si="182"/>
        <v>3</v>
      </c>
      <c r="GF175" s="17" t="s">
        <v>1406</v>
      </c>
      <c r="GG175" s="17" t="s">
        <v>324</v>
      </c>
      <c r="GH175" s="17" t="s">
        <v>1407</v>
      </c>
      <c r="GI175" s="17" t="s">
        <v>1408</v>
      </c>
      <c r="GJ175" s="17" t="s">
        <v>1409</v>
      </c>
      <c r="GK175" s="17" t="s">
        <v>1410</v>
      </c>
      <c r="GL175" s="17" t="s">
        <v>1411</v>
      </c>
      <c r="GM175" s="17" t="s">
        <v>1412</v>
      </c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  <c r="IV175" s="15"/>
      <c r="IW175" s="15"/>
      <c r="IX175" s="15"/>
      <c r="IY175" s="15"/>
      <c r="IZ175" s="15"/>
      <c r="JA175" s="15"/>
      <c r="JB175" s="15"/>
      <c r="JC175" s="15"/>
      <c r="JD175" s="15"/>
      <c r="JE175" s="15"/>
      <c r="JF175" s="15"/>
      <c r="JG175" s="15"/>
      <c r="JH175" s="15"/>
      <c r="JI175" s="15"/>
      <c r="JJ175" s="15"/>
      <c r="JK175" s="15"/>
      <c r="JL175" s="15"/>
      <c r="JM175" s="15"/>
      <c r="JN175" s="15"/>
      <c r="JO175" s="15"/>
      <c r="JP175" s="15"/>
      <c r="JQ175" s="15"/>
      <c r="JR175" s="15"/>
      <c r="JS175" s="15"/>
      <c r="JT175" s="15"/>
    </row>
    <row r="176" spans="1:280" s="25" customFormat="1" ht="22.5" customHeight="1" x14ac:dyDescent="0.35">
      <c r="A176" s="34">
        <v>174</v>
      </c>
      <c r="B176" s="17" t="s">
        <v>1413</v>
      </c>
      <c r="C176" s="57" t="s">
        <v>945</v>
      </c>
      <c r="D176" s="17" t="s">
        <v>368</v>
      </c>
      <c r="E176" s="56" t="s">
        <v>1414</v>
      </c>
      <c r="F176" s="17">
        <v>45</v>
      </c>
      <c r="G176" s="17">
        <v>4</v>
      </c>
      <c r="H176" s="17" t="s">
        <v>355</v>
      </c>
      <c r="I176" s="17" t="s">
        <v>158</v>
      </c>
      <c r="J176" s="133">
        <v>9000000</v>
      </c>
      <c r="K176" s="59">
        <v>7500000</v>
      </c>
      <c r="L176" s="17" t="s">
        <v>1415</v>
      </c>
      <c r="M176" s="17" t="s">
        <v>147</v>
      </c>
      <c r="N176" s="17">
        <v>310</v>
      </c>
      <c r="O176" s="17" t="s">
        <v>1405</v>
      </c>
      <c r="P176" s="17">
        <v>5</v>
      </c>
      <c r="Q176" s="17"/>
      <c r="R176" s="60">
        <v>3</v>
      </c>
      <c r="S176" s="60">
        <v>3</v>
      </c>
      <c r="T176" s="60">
        <v>3</v>
      </c>
      <c r="U176" s="60">
        <v>3</v>
      </c>
      <c r="V176" s="60">
        <v>3</v>
      </c>
      <c r="W176" s="60">
        <v>3</v>
      </c>
      <c r="X176" s="60">
        <v>3</v>
      </c>
      <c r="Y176" s="60">
        <v>3</v>
      </c>
      <c r="Z176" s="60">
        <v>3</v>
      </c>
      <c r="AA176" s="60">
        <v>3</v>
      </c>
      <c r="AB176" s="17">
        <f t="shared" si="188"/>
        <v>30</v>
      </c>
      <c r="AC176" s="154">
        <f t="shared" si="191"/>
        <v>3</v>
      </c>
      <c r="AD176" s="60">
        <v>3</v>
      </c>
      <c r="AE176" s="60">
        <v>3</v>
      </c>
      <c r="AF176" s="60">
        <v>3</v>
      </c>
      <c r="AG176" s="60">
        <v>3</v>
      </c>
      <c r="AH176" s="60">
        <v>3</v>
      </c>
      <c r="AI176" s="60">
        <v>3</v>
      </c>
      <c r="AJ176" s="60">
        <v>3</v>
      </c>
      <c r="AK176" s="60">
        <v>3</v>
      </c>
      <c r="AL176" s="60">
        <v>3</v>
      </c>
      <c r="AM176" s="15">
        <f t="shared" si="165"/>
        <v>27</v>
      </c>
      <c r="AN176" s="170">
        <f t="shared" si="166"/>
        <v>3</v>
      </c>
      <c r="AO176" s="60">
        <v>3</v>
      </c>
      <c r="AP176" s="60">
        <v>3</v>
      </c>
      <c r="AQ176" s="60">
        <v>3</v>
      </c>
      <c r="AR176" s="60">
        <v>3</v>
      </c>
      <c r="AS176" s="60">
        <v>3</v>
      </c>
      <c r="AT176" s="17">
        <v>2</v>
      </c>
      <c r="AU176" s="17">
        <v>3</v>
      </c>
      <c r="AV176" s="17">
        <v>3</v>
      </c>
      <c r="AW176" s="17">
        <v>3</v>
      </c>
      <c r="AX176" s="17">
        <v>3</v>
      </c>
      <c r="AY176" s="17">
        <f t="shared" si="202"/>
        <v>29</v>
      </c>
      <c r="AZ176" s="144">
        <f t="shared" si="167"/>
        <v>2.9</v>
      </c>
      <c r="BA176" s="17">
        <v>3</v>
      </c>
      <c r="BB176" s="17">
        <v>3</v>
      </c>
      <c r="BC176" s="17">
        <v>3</v>
      </c>
      <c r="BD176" s="17">
        <v>3</v>
      </c>
      <c r="BE176" s="17">
        <v>3</v>
      </c>
      <c r="BF176" s="17">
        <v>3</v>
      </c>
      <c r="BG176" s="17">
        <v>3</v>
      </c>
      <c r="BH176" s="17">
        <v>3</v>
      </c>
      <c r="BI176" s="17">
        <v>3</v>
      </c>
      <c r="BJ176" s="17">
        <f t="shared" si="168"/>
        <v>27</v>
      </c>
      <c r="BK176" s="144">
        <f t="shared" si="169"/>
        <v>3</v>
      </c>
      <c r="BL176" s="17">
        <v>3</v>
      </c>
      <c r="BM176" s="17">
        <v>3</v>
      </c>
      <c r="BN176" s="17">
        <v>3</v>
      </c>
      <c r="BO176" s="17">
        <f t="shared" si="170"/>
        <v>9</v>
      </c>
      <c r="BP176" s="153">
        <f t="shared" si="193"/>
        <v>3</v>
      </c>
      <c r="BQ176" s="17">
        <v>3</v>
      </c>
      <c r="BR176" s="60">
        <v>2</v>
      </c>
      <c r="BS176" s="60">
        <v>3</v>
      </c>
      <c r="BT176" s="116">
        <f t="shared" si="158"/>
        <v>8</v>
      </c>
      <c r="BU176" s="144">
        <f t="shared" si="171"/>
        <v>2.6666666666666665</v>
      </c>
      <c r="BV176" s="17">
        <v>2</v>
      </c>
      <c r="BW176" s="17">
        <v>3</v>
      </c>
      <c r="BX176" s="17">
        <f t="shared" si="163"/>
        <v>5</v>
      </c>
      <c r="BY176" s="169">
        <f t="shared" si="159"/>
        <v>2.5</v>
      </c>
      <c r="BZ176" s="60">
        <v>3</v>
      </c>
      <c r="CA176" s="60">
        <v>3</v>
      </c>
      <c r="CB176" s="17">
        <f t="shared" si="172"/>
        <v>6</v>
      </c>
      <c r="CC176" s="144">
        <f t="shared" si="183"/>
        <v>3</v>
      </c>
      <c r="CD176" s="60">
        <v>3</v>
      </c>
      <c r="CE176" s="60">
        <v>3</v>
      </c>
      <c r="CF176" s="17">
        <f t="shared" si="198"/>
        <v>6</v>
      </c>
      <c r="CG176" s="144">
        <f t="shared" si="154"/>
        <v>3</v>
      </c>
      <c r="CH176" s="60">
        <v>3</v>
      </c>
      <c r="CI176" s="60">
        <v>1</v>
      </c>
      <c r="CJ176" s="17">
        <f t="shared" si="173"/>
        <v>4</v>
      </c>
      <c r="CK176" s="144">
        <f t="shared" si="189"/>
        <v>2</v>
      </c>
      <c r="CL176" s="60">
        <v>1</v>
      </c>
      <c r="CM176" s="60">
        <v>2</v>
      </c>
      <c r="CN176" s="17">
        <f t="shared" si="174"/>
        <v>3</v>
      </c>
      <c r="CO176" s="153">
        <f t="shared" si="184"/>
        <v>1.5</v>
      </c>
      <c r="CP176" s="17">
        <v>2</v>
      </c>
      <c r="CQ176" s="60">
        <v>3</v>
      </c>
      <c r="CR176" s="60">
        <v>2</v>
      </c>
      <c r="CS176" s="17">
        <f t="shared" si="175"/>
        <v>7</v>
      </c>
      <c r="CT176" s="144">
        <f t="shared" si="200"/>
        <v>2.3333333333333335</v>
      </c>
      <c r="CU176" s="60">
        <v>3</v>
      </c>
      <c r="CV176" s="60">
        <v>3</v>
      </c>
      <c r="CW176" s="60">
        <v>3</v>
      </c>
      <c r="CX176" s="60">
        <v>3</v>
      </c>
      <c r="CY176" s="60">
        <v>3</v>
      </c>
      <c r="CZ176" s="60">
        <v>3</v>
      </c>
      <c r="DA176" s="60">
        <v>3</v>
      </c>
      <c r="DB176" s="60">
        <v>3</v>
      </c>
      <c r="DC176" s="17">
        <f t="shared" si="190"/>
        <v>24</v>
      </c>
      <c r="DD176" s="144">
        <f t="shared" si="142"/>
        <v>3</v>
      </c>
      <c r="DE176" s="60">
        <v>3</v>
      </c>
      <c r="DF176" s="60">
        <v>3</v>
      </c>
      <c r="DG176" s="60">
        <v>3</v>
      </c>
      <c r="DH176" s="60">
        <v>3</v>
      </c>
      <c r="DI176" s="60">
        <v>3</v>
      </c>
      <c r="DJ176" s="60">
        <v>3</v>
      </c>
      <c r="DK176" s="60">
        <v>3</v>
      </c>
      <c r="DL176" s="60">
        <v>3</v>
      </c>
      <c r="DM176" s="17">
        <f t="shared" si="176"/>
        <v>24</v>
      </c>
      <c r="DN176" s="144">
        <f t="shared" si="113"/>
        <v>3</v>
      </c>
      <c r="DO176" s="60">
        <v>3</v>
      </c>
      <c r="DP176" s="60">
        <v>3</v>
      </c>
      <c r="DQ176" s="60">
        <v>3</v>
      </c>
      <c r="DR176" s="60">
        <v>3</v>
      </c>
      <c r="DS176" s="60">
        <v>3</v>
      </c>
      <c r="DT176" s="60">
        <v>3</v>
      </c>
      <c r="DU176" s="17">
        <f t="shared" si="194"/>
        <v>18</v>
      </c>
      <c r="DV176" s="144">
        <f t="shared" si="177"/>
        <v>3</v>
      </c>
      <c r="DW176" s="60">
        <v>3</v>
      </c>
      <c r="DX176" s="60">
        <v>3</v>
      </c>
      <c r="DY176" s="60">
        <v>3</v>
      </c>
      <c r="DZ176" s="60">
        <v>3</v>
      </c>
      <c r="EA176" s="60">
        <v>3</v>
      </c>
      <c r="EB176" s="60">
        <v>3</v>
      </c>
      <c r="EC176" s="17">
        <f t="shared" si="192"/>
        <v>18</v>
      </c>
      <c r="ED176" s="144">
        <f t="shared" si="185"/>
        <v>3</v>
      </c>
      <c r="EE176" s="60">
        <v>3</v>
      </c>
      <c r="EF176" s="60">
        <v>3</v>
      </c>
      <c r="EG176" s="60">
        <v>3</v>
      </c>
      <c r="EH176" s="60">
        <v>3</v>
      </c>
      <c r="EI176" s="60">
        <v>3</v>
      </c>
      <c r="EJ176" s="60">
        <v>3</v>
      </c>
      <c r="EK176" s="15">
        <f t="shared" si="186"/>
        <v>18</v>
      </c>
      <c r="EL176" s="148">
        <f t="shared" si="196"/>
        <v>3</v>
      </c>
      <c r="EM176" s="60">
        <v>3</v>
      </c>
      <c r="EN176" s="60">
        <v>3</v>
      </c>
      <c r="EO176" s="60">
        <v>3</v>
      </c>
      <c r="EP176" s="60">
        <v>3</v>
      </c>
      <c r="EQ176" s="60">
        <v>3</v>
      </c>
      <c r="ER176" s="17">
        <f t="shared" si="178"/>
        <v>15</v>
      </c>
      <c r="ES176" s="144">
        <f t="shared" si="195"/>
        <v>3</v>
      </c>
      <c r="ET176" s="60">
        <v>2</v>
      </c>
      <c r="EU176" s="60">
        <v>2</v>
      </c>
      <c r="EV176" s="60">
        <v>3</v>
      </c>
      <c r="EW176" s="17">
        <v>3</v>
      </c>
      <c r="EX176" s="17">
        <v>3</v>
      </c>
      <c r="EY176" s="17">
        <f t="shared" si="179"/>
        <v>13</v>
      </c>
      <c r="EZ176" s="144">
        <f>EY176/5</f>
        <v>2.6</v>
      </c>
      <c r="FA176" s="17">
        <v>3</v>
      </c>
      <c r="FB176" s="17">
        <v>3</v>
      </c>
      <c r="FC176" s="17">
        <v>3</v>
      </c>
      <c r="FD176" s="17">
        <v>3</v>
      </c>
      <c r="FE176" s="17">
        <v>3</v>
      </c>
      <c r="FF176" s="17">
        <v>3</v>
      </c>
      <c r="FG176" s="17">
        <f t="shared" si="161"/>
        <v>18</v>
      </c>
      <c r="FH176" s="153">
        <f t="shared" si="197"/>
        <v>3</v>
      </c>
      <c r="FI176" s="17">
        <v>3</v>
      </c>
      <c r="FJ176" s="17">
        <v>3</v>
      </c>
      <c r="FK176" s="17">
        <v>3</v>
      </c>
      <c r="FL176" s="17">
        <v>3</v>
      </c>
      <c r="FM176" s="17">
        <v>3</v>
      </c>
      <c r="FN176" s="17">
        <f t="shared" si="180"/>
        <v>15</v>
      </c>
      <c r="FO176" s="144">
        <f t="shared" si="181"/>
        <v>3</v>
      </c>
      <c r="FP176" s="17">
        <v>2</v>
      </c>
      <c r="FQ176" s="17">
        <v>3</v>
      </c>
      <c r="FR176" s="17">
        <v>3</v>
      </c>
      <c r="FS176" s="60">
        <v>3</v>
      </c>
      <c r="FT176" s="60">
        <v>3</v>
      </c>
      <c r="FU176" s="60">
        <v>3</v>
      </c>
      <c r="FV176" s="17">
        <f t="shared" si="199"/>
        <v>17</v>
      </c>
      <c r="FW176" s="144">
        <f t="shared" si="187"/>
        <v>2.8333333333333335</v>
      </c>
      <c r="FX176" s="17">
        <v>3</v>
      </c>
      <c r="FY176" s="60">
        <v>2</v>
      </c>
      <c r="FZ176" s="60">
        <v>2</v>
      </c>
      <c r="GA176" s="60">
        <v>3</v>
      </c>
      <c r="GB176" s="60">
        <v>3</v>
      </c>
      <c r="GC176" s="60">
        <v>3</v>
      </c>
      <c r="GD176" s="17">
        <f t="shared" si="201"/>
        <v>16</v>
      </c>
      <c r="GE176" s="144">
        <f t="shared" si="182"/>
        <v>2.6666666666666665</v>
      </c>
      <c r="GF176" s="17" t="s">
        <v>1416</v>
      </c>
      <c r="GG176" s="17" t="s">
        <v>411</v>
      </c>
      <c r="GH176" s="17" t="s">
        <v>1417</v>
      </c>
      <c r="GI176" s="17" t="s">
        <v>1418</v>
      </c>
      <c r="GJ176" s="17" t="s">
        <v>1419</v>
      </c>
      <c r="GK176" s="17" t="s">
        <v>1052</v>
      </c>
      <c r="GL176" s="17" t="s">
        <v>1420</v>
      </c>
      <c r="GM176" s="17" t="s">
        <v>411</v>
      </c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5"/>
      <c r="IT176" s="15"/>
      <c r="IU176" s="15"/>
      <c r="IV176" s="15"/>
      <c r="IW176" s="15"/>
      <c r="IX176" s="15"/>
      <c r="IY176" s="15"/>
      <c r="IZ176" s="15"/>
      <c r="JA176" s="15"/>
      <c r="JB176" s="15"/>
      <c r="JC176" s="15"/>
      <c r="JD176" s="15"/>
      <c r="JE176" s="15"/>
      <c r="JF176" s="15"/>
      <c r="JG176" s="15"/>
      <c r="JH176" s="15"/>
      <c r="JI176" s="15"/>
      <c r="JJ176" s="15"/>
      <c r="JK176" s="15"/>
      <c r="JL176" s="15"/>
      <c r="JM176" s="15"/>
      <c r="JN176" s="15"/>
      <c r="JO176" s="15"/>
      <c r="JP176" s="15"/>
      <c r="JQ176" s="15"/>
      <c r="JR176" s="15"/>
      <c r="JS176" s="15"/>
      <c r="JT176" s="15"/>
    </row>
    <row r="177" spans="1:280" s="25" customFormat="1" ht="22.5" customHeight="1" x14ac:dyDescent="0.35">
      <c r="A177" s="34">
        <v>175</v>
      </c>
      <c r="B177" s="17" t="s">
        <v>1421</v>
      </c>
      <c r="C177" s="61" t="s">
        <v>1065</v>
      </c>
      <c r="D177" s="17" t="s">
        <v>846</v>
      </c>
      <c r="E177" s="17" t="s">
        <v>1414</v>
      </c>
      <c r="F177" s="17">
        <v>53</v>
      </c>
      <c r="G177" s="17">
        <v>4</v>
      </c>
      <c r="H177" s="17" t="s">
        <v>157</v>
      </c>
      <c r="I177" s="17" t="s">
        <v>158</v>
      </c>
      <c r="J177" s="133">
        <v>12000000</v>
      </c>
      <c r="K177" s="59">
        <v>10000000</v>
      </c>
      <c r="L177" s="17" t="s">
        <v>1422</v>
      </c>
      <c r="M177" s="17" t="s">
        <v>147</v>
      </c>
      <c r="N177" s="17">
        <v>325</v>
      </c>
      <c r="O177" s="17" t="s">
        <v>1423</v>
      </c>
      <c r="P177" s="17">
        <v>5</v>
      </c>
      <c r="Q177" s="17"/>
      <c r="R177" s="60">
        <v>3</v>
      </c>
      <c r="S177" s="60">
        <v>3</v>
      </c>
      <c r="T177" s="60">
        <v>3</v>
      </c>
      <c r="U177" s="60">
        <v>3</v>
      </c>
      <c r="V177" s="60">
        <v>3</v>
      </c>
      <c r="W177" s="60">
        <v>3</v>
      </c>
      <c r="X177" s="60">
        <v>3</v>
      </c>
      <c r="Y177" s="60">
        <v>4</v>
      </c>
      <c r="Z177" s="60">
        <v>4</v>
      </c>
      <c r="AA177" s="60">
        <v>4</v>
      </c>
      <c r="AB177" s="17">
        <f t="shared" si="188"/>
        <v>33</v>
      </c>
      <c r="AC177" s="154">
        <f t="shared" si="191"/>
        <v>3</v>
      </c>
      <c r="AD177" s="60">
        <v>3</v>
      </c>
      <c r="AE177" s="60">
        <v>3</v>
      </c>
      <c r="AF177" s="60">
        <v>3</v>
      </c>
      <c r="AG177" s="60">
        <v>3</v>
      </c>
      <c r="AH177" s="60">
        <v>3</v>
      </c>
      <c r="AI177" s="60">
        <v>3</v>
      </c>
      <c r="AJ177" s="60">
        <v>3</v>
      </c>
      <c r="AK177" s="60">
        <v>3</v>
      </c>
      <c r="AL177" s="60">
        <v>3</v>
      </c>
      <c r="AM177" s="15">
        <f t="shared" si="165"/>
        <v>27</v>
      </c>
      <c r="AN177" s="170">
        <f t="shared" si="166"/>
        <v>3</v>
      </c>
      <c r="AO177" s="60">
        <v>4</v>
      </c>
      <c r="AP177" s="60">
        <v>4</v>
      </c>
      <c r="AQ177" s="60">
        <v>4</v>
      </c>
      <c r="AR177" s="60">
        <v>4</v>
      </c>
      <c r="AS177" s="60">
        <v>4</v>
      </c>
      <c r="AT177" s="60">
        <v>4</v>
      </c>
      <c r="AU177" s="17">
        <v>3</v>
      </c>
      <c r="AV177" s="17">
        <v>3</v>
      </c>
      <c r="AW177" s="17">
        <v>3</v>
      </c>
      <c r="AX177" s="60">
        <v>3</v>
      </c>
      <c r="AY177" s="17">
        <f t="shared" si="202"/>
        <v>36</v>
      </c>
      <c r="AZ177" s="144">
        <f t="shared" si="167"/>
        <v>3.6</v>
      </c>
      <c r="BA177" s="60">
        <v>4</v>
      </c>
      <c r="BB177" s="60">
        <v>4</v>
      </c>
      <c r="BC177" s="60">
        <v>4</v>
      </c>
      <c r="BD177" s="60">
        <v>4</v>
      </c>
      <c r="BE177" s="60">
        <v>4</v>
      </c>
      <c r="BF177" s="60">
        <v>4</v>
      </c>
      <c r="BG177" s="60">
        <v>4</v>
      </c>
      <c r="BH177" s="60">
        <v>4</v>
      </c>
      <c r="BI177" s="17">
        <v>3</v>
      </c>
      <c r="BJ177" s="17">
        <f t="shared" si="168"/>
        <v>35</v>
      </c>
      <c r="BK177" s="144">
        <f t="shared" si="169"/>
        <v>3.8888888888888888</v>
      </c>
      <c r="BL177" s="60">
        <v>3</v>
      </c>
      <c r="BM177" s="60">
        <v>3</v>
      </c>
      <c r="BN177" s="60">
        <v>3</v>
      </c>
      <c r="BO177" s="17">
        <f t="shared" si="170"/>
        <v>9</v>
      </c>
      <c r="BP177" s="153">
        <f t="shared" si="193"/>
        <v>3</v>
      </c>
      <c r="BQ177" s="60">
        <v>4</v>
      </c>
      <c r="BR177" s="60">
        <v>4</v>
      </c>
      <c r="BS177" s="60">
        <v>4</v>
      </c>
      <c r="BT177" s="116">
        <f t="shared" si="158"/>
        <v>12</v>
      </c>
      <c r="BU177" s="144">
        <f t="shared" si="171"/>
        <v>4</v>
      </c>
      <c r="BV177" s="17">
        <v>2</v>
      </c>
      <c r="BW177" s="17">
        <v>2</v>
      </c>
      <c r="BX177" s="17">
        <f t="shared" si="163"/>
        <v>4</v>
      </c>
      <c r="BY177" s="169">
        <f t="shared" si="159"/>
        <v>2</v>
      </c>
      <c r="BZ177" s="60">
        <v>4</v>
      </c>
      <c r="CA177" s="60">
        <v>4</v>
      </c>
      <c r="CB177" s="17">
        <f t="shared" si="172"/>
        <v>8</v>
      </c>
      <c r="CC177" s="144">
        <f t="shared" si="183"/>
        <v>4</v>
      </c>
      <c r="CD177" s="60">
        <v>2</v>
      </c>
      <c r="CE177" s="60">
        <v>2</v>
      </c>
      <c r="CF177" s="17">
        <f t="shared" si="198"/>
        <v>4</v>
      </c>
      <c r="CG177" s="144">
        <f t="shared" si="154"/>
        <v>2</v>
      </c>
      <c r="CH177" s="60">
        <v>3</v>
      </c>
      <c r="CI177" s="60">
        <v>3</v>
      </c>
      <c r="CJ177" s="17">
        <f t="shared" si="173"/>
        <v>6</v>
      </c>
      <c r="CK177" s="144">
        <f>CJ177/2</f>
        <v>3</v>
      </c>
      <c r="CL177" s="60">
        <v>3</v>
      </c>
      <c r="CM177" s="60">
        <v>3</v>
      </c>
      <c r="CN177" s="17">
        <f t="shared" si="174"/>
        <v>6</v>
      </c>
      <c r="CO177" s="153">
        <f t="shared" si="184"/>
        <v>3</v>
      </c>
      <c r="CP177" s="17">
        <v>2</v>
      </c>
      <c r="CQ177" s="60">
        <v>3</v>
      </c>
      <c r="CR177" s="60">
        <v>3</v>
      </c>
      <c r="CS177" s="17">
        <f t="shared" si="175"/>
        <v>8</v>
      </c>
      <c r="CT177" s="144">
        <f t="shared" si="200"/>
        <v>2.6666666666666665</v>
      </c>
      <c r="CU177" s="60">
        <v>3</v>
      </c>
      <c r="CV177" s="60">
        <v>3</v>
      </c>
      <c r="CW177" s="60">
        <v>3</v>
      </c>
      <c r="CX177" s="60">
        <v>4</v>
      </c>
      <c r="CY177" s="60">
        <v>4</v>
      </c>
      <c r="CZ177" s="60">
        <v>4</v>
      </c>
      <c r="DA177" s="60">
        <v>4</v>
      </c>
      <c r="DB177" s="60">
        <v>4</v>
      </c>
      <c r="DC177" s="17">
        <f t="shared" si="190"/>
        <v>29</v>
      </c>
      <c r="DD177" s="144">
        <f t="shared" si="142"/>
        <v>3.625</v>
      </c>
      <c r="DE177" s="60">
        <v>3</v>
      </c>
      <c r="DF177" s="60">
        <v>3</v>
      </c>
      <c r="DG177" s="60">
        <v>2</v>
      </c>
      <c r="DH177" s="60">
        <v>3</v>
      </c>
      <c r="DI177" s="60">
        <v>3</v>
      </c>
      <c r="DJ177" s="60">
        <v>4</v>
      </c>
      <c r="DK177" s="60">
        <v>4</v>
      </c>
      <c r="DL177" s="60">
        <v>4</v>
      </c>
      <c r="DM177" s="17">
        <f t="shared" si="176"/>
        <v>26</v>
      </c>
      <c r="DN177" s="144">
        <f t="shared" si="113"/>
        <v>3.25</v>
      </c>
      <c r="DO177" s="17">
        <v>3</v>
      </c>
      <c r="DP177" s="60">
        <v>3</v>
      </c>
      <c r="DQ177" s="60">
        <v>3</v>
      </c>
      <c r="DR177" s="60">
        <v>3</v>
      </c>
      <c r="DS177" s="60">
        <v>4</v>
      </c>
      <c r="DT177" s="60">
        <v>4</v>
      </c>
      <c r="DU177" s="17">
        <f t="shared" si="194"/>
        <v>20</v>
      </c>
      <c r="DV177" s="144">
        <f t="shared" si="177"/>
        <v>3.3333333333333335</v>
      </c>
      <c r="DW177" s="60">
        <v>3</v>
      </c>
      <c r="DX177" s="60">
        <v>3</v>
      </c>
      <c r="DY177" s="60">
        <v>4</v>
      </c>
      <c r="DZ177" s="60">
        <v>4</v>
      </c>
      <c r="EA177" s="60">
        <v>4</v>
      </c>
      <c r="EB177" s="60">
        <v>4</v>
      </c>
      <c r="EC177" s="17">
        <f t="shared" si="192"/>
        <v>22</v>
      </c>
      <c r="ED177" s="144">
        <f t="shared" si="185"/>
        <v>3.6666666666666665</v>
      </c>
      <c r="EE177" s="60">
        <v>3</v>
      </c>
      <c r="EF177" s="60">
        <v>3</v>
      </c>
      <c r="EG177" s="60">
        <v>3</v>
      </c>
      <c r="EH177" s="60">
        <v>4</v>
      </c>
      <c r="EI177" s="60">
        <v>4</v>
      </c>
      <c r="EJ177" s="60">
        <v>4</v>
      </c>
      <c r="EK177" s="15">
        <f t="shared" si="186"/>
        <v>21</v>
      </c>
      <c r="EL177" s="148">
        <f t="shared" si="196"/>
        <v>3.5</v>
      </c>
      <c r="EM177" s="60">
        <v>3</v>
      </c>
      <c r="EN177" s="60">
        <v>3</v>
      </c>
      <c r="EO177" s="60">
        <v>3</v>
      </c>
      <c r="EP177" s="60">
        <v>3</v>
      </c>
      <c r="EQ177" s="60">
        <v>3</v>
      </c>
      <c r="ER177" s="17">
        <f t="shared" si="178"/>
        <v>15</v>
      </c>
      <c r="ES177" s="144">
        <f t="shared" si="195"/>
        <v>3</v>
      </c>
      <c r="ET177" s="60">
        <v>4</v>
      </c>
      <c r="EU177" s="60">
        <v>2</v>
      </c>
      <c r="EV177" s="60">
        <v>4</v>
      </c>
      <c r="EW177" s="60">
        <v>4</v>
      </c>
      <c r="EX177" s="60">
        <v>4</v>
      </c>
      <c r="EY177" s="17">
        <f t="shared" si="179"/>
        <v>18</v>
      </c>
      <c r="EZ177" s="144">
        <f t="shared" ref="EZ177:EZ190" si="203">EY177/5</f>
        <v>3.6</v>
      </c>
      <c r="FA177" s="60">
        <v>4</v>
      </c>
      <c r="FB177" s="60">
        <v>4</v>
      </c>
      <c r="FC177" s="60">
        <v>4</v>
      </c>
      <c r="FD177" s="60">
        <v>3</v>
      </c>
      <c r="FE177" s="60">
        <v>3</v>
      </c>
      <c r="FF177" s="60">
        <v>4</v>
      </c>
      <c r="FG177" s="17">
        <f t="shared" si="161"/>
        <v>22</v>
      </c>
      <c r="FH177" s="153">
        <f t="shared" si="197"/>
        <v>3.6666666666666665</v>
      </c>
      <c r="FI177" s="60">
        <v>3</v>
      </c>
      <c r="FJ177" s="60">
        <v>3</v>
      </c>
      <c r="FK177" s="60">
        <v>2</v>
      </c>
      <c r="FL177" s="60">
        <v>2</v>
      </c>
      <c r="FM177" s="60">
        <v>4</v>
      </c>
      <c r="FN177" s="17">
        <f t="shared" si="180"/>
        <v>14</v>
      </c>
      <c r="FO177" s="144">
        <f t="shared" si="181"/>
        <v>2.8</v>
      </c>
      <c r="FP177" s="17">
        <v>2</v>
      </c>
      <c r="FQ177" s="17">
        <v>3</v>
      </c>
      <c r="FR177" s="17">
        <v>3</v>
      </c>
      <c r="FS177" s="60">
        <v>2</v>
      </c>
      <c r="FT177" s="60">
        <v>4</v>
      </c>
      <c r="FU177" s="60">
        <v>2</v>
      </c>
      <c r="FV177" s="17">
        <f t="shared" si="199"/>
        <v>16</v>
      </c>
      <c r="FW177" s="144">
        <f t="shared" si="187"/>
        <v>2.6666666666666665</v>
      </c>
      <c r="FX177" s="17">
        <v>4</v>
      </c>
      <c r="FY177" s="60">
        <v>2</v>
      </c>
      <c r="FZ177" s="60">
        <v>4</v>
      </c>
      <c r="GA177" s="60">
        <v>4</v>
      </c>
      <c r="GB177" s="60">
        <v>4</v>
      </c>
      <c r="GC177" s="60">
        <v>4</v>
      </c>
      <c r="GD177" s="17">
        <f t="shared" si="201"/>
        <v>22</v>
      </c>
      <c r="GE177" s="144">
        <f t="shared" si="182"/>
        <v>3.6666666666666665</v>
      </c>
      <c r="GF177" s="17" t="s">
        <v>1406</v>
      </c>
      <c r="GG177" s="17" t="s">
        <v>324</v>
      </c>
      <c r="GH177" s="17" t="s">
        <v>1407</v>
      </c>
      <c r="GI177" s="17" t="s">
        <v>1408</v>
      </c>
      <c r="GJ177" s="17" t="s">
        <v>1409</v>
      </c>
      <c r="GK177" s="17" t="s">
        <v>1410</v>
      </c>
      <c r="GL177" s="17" t="s">
        <v>1411</v>
      </c>
      <c r="GM177" s="17" t="s">
        <v>1412</v>
      </c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  <c r="IT177" s="15"/>
      <c r="IU177" s="15"/>
      <c r="IV177" s="15"/>
      <c r="IW177" s="15"/>
      <c r="IX177" s="15"/>
      <c r="IY177" s="15"/>
      <c r="IZ177" s="15"/>
      <c r="JA177" s="15"/>
      <c r="JB177" s="15"/>
      <c r="JC177" s="15"/>
      <c r="JD177" s="15"/>
      <c r="JE177" s="15"/>
      <c r="JF177" s="15"/>
      <c r="JG177" s="15"/>
      <c r="JH177" s="15"/>
      <c r="JI177" s="15"/>
      <c r="JJ177" s="15"/>
      <c r="JK177" s="15"/>
      <c r="JL177" s="15"/>
      <c r="JM177" s="15"/>
      <c r="JN177" s="15"/>
      <c r="JO177" s="15"/>
      <c r="JP177" s="15"/>
      <c r="JQ177" s="15"/>
      <c r="JR177" s="15"/>
      <c r="JS177" s="15"/>
      <c r="JT177" s="15"/>
    </row>
    <row r="178" spans="1:280" s="25" customFormat="1" ht="22.5" customHeight="1" x14ac:dyDescent="0.35">
      <c r="A178" s="34">
        <v>176</v>
      </c>
      <c r="B178" s="17" t="s">
        <v>1425</v>
      </c>
      <c r="C178" s="61" t="s">
        <v>1065</v>
      </c>
      <c r="D178" s="17" t="s">
        <v>846</v>
      </c>
      <c r="E178" s="17" t="s">
        <v>1414</v>
      </c>
      <c r="F178" s="17">
        <v>46</v>
      </c>
      <c r="G178" s="17">
        <v>4</v>
      </c>
      <c r="H178" s="17" t="s">
        <v>157</v>
      </c>
      <c r="I178" s="17" t="s">
        <v>172</v>
      </c>
      <c r="J178" s="133">
        <v>14500000</v>
      </c>
      <c r="K178" s="59">
        <v>13500000</v>
      </c>
      <c r="L178" s="17" t="s">
        <v>173</v>
      </c>
      <c r="M178" s="17" t="s">
        <v>147</v>
      </c>
      <c r="N178" s="17">
        <v>250</v>
      </c>
      <c r="O178" s="17" t="s">
        <v>1405</v>
      </c>
      <c r="P178" s="17" t="s">
        <v>1426</v>
      </c>
      <c r="Q178" s="17" t="s">
        <v>1427</v>
      </c>
      <c r="R178" s="60">
        <v>3</v>
      </c>
      <c r="S178" s="60">
        <v>3</v>
      </c>
      <c r="T178" s="60">
        <v>3</v>
      </c>
      <c r="U178" s="60">
        <v>3</v>
      </c>
      <c r="V178" s="60">
        <v>3</v>
      </c>
      <c r="W178" s="60">
        <v>3</v>
      </c>
      <c r="X178" s="60">
        <v>3</v>
      </c>
      <c r="Y178" s="60">
        <v>3</v>
      </c>
      <c r="Z178" s="60">
        <v>3</v>
      </c>
      <c r="AA178" s="60">
        <v>3</v>
      </c>
      <c r="AB178" s="17">
        <f t="shared" si="188"/>
        <v>30</v>
      </c>
      <c r="AC178" s="154">
        <f t="shared" si="191"/>
        <v>3</v>
      </c>
      <c r="AD178" s="60">
        <v>3</v>
      </c>
      <c r="AE178" s="60">
        <v>3</v>
      </c>
      <c r="AF178" s="60">
        <v>3</v>
      </c>
      <c r="AG178" s="60">
        <v>3</v>
      </c>
      <c r="AH178" s="60">
        <v>3</v>
      </c>
      <c r="AI178" s="60">
        <v>3</v>
      </c>
      <c r="AJ178" s="60">
        <v>3</v>
      </c>
      <c r="AK178" s="60">
        <v>3</v>
      </c>
      <c r="AL178" s="60">
        <v>3</v>
      </c>
      <c r="AM178" s="15">
        <f t="shared" si="165"/>
        <v>27</v>
      </c>
      <c r="AN178" s="170">
        <f t="shared" si="166"/>
        <v>3</v>
      </c>
      <c r="AO178" s="60">
        <v>3</v>
      </c>
      <c r="AP178" s="60">
        <v>3</v>
      </c>
      <c r="AQ178" s="60">
        <v>3</v>
      </c>
      <c r="AR178" s="60">
        <v>3</v>
      </c>
      <c r="AS178" s="60">
        <v>3</v>
      </c>
      <c r="AT178" s="60">
        <v>3</v>
      </c>
      <c r="AU178" s="60">
        <v>3</v>
      </c>
      <c r="AV178" s="60">
        <v>3</v>
      </c>
      <c r="AW178" s="60">
        <v>3</v>
      </c>
      <c r="AX178" s="60">
        <v>3</v>
      </c>
      <c r="AY178" s="17">
        <f t="shared" si="202"/>
        <v>30</v>
      </c>
      <c r="AZ178" s="144">
        <f t="shared" si="167"/>
        <v>3</v>
      </c>
      <c r="BA178" s="60">
        <v>3</v>
      </c>
      <c r="BB178" s="60">
        <v>3</v>
      </c>
      <c r="BC178" s="60">
        <v>3</v>
      </c>
      <c r="BD178" s="60">
        <v>3</v>
      </c>
      <c r="BE178" s="60">
        <v>3</v>
      </c>
      <c r="BF178" s="60">
        <v>3</v>
      </c>
      <c r="BG178" s="60">
        <v>3</v>
      </c>
      <c r="BH178" s="60">
        <v>3</v>
      </c>
      <c r="BI178" s="17">
        <v>3</v>
      </c>
      <c r="BJ178" s="17">
        <f t="shared" si="168"/>
        <v>27</v>
      </c>
      <c r="BK178" s="144">
        <f t="shared" si="169"/>
        <v>3</v>
      </c>
      <c r="BL178" s="60">
        <v>3</v>
      </c>
      <c r="BM178" s="60">
        <v>3</v>
      </c>
      <c r="BN178" s="60">
        <v>3</v>
      </c>
      <c r="BO178" s="17">
        <f t="shared" si="170"/>
        <v>9</v>
      </c>
      <c r="BP178" s="153">
        <f t="shared" si="193"/>
        <v>3</v>
      </c>
      <c r="BQ178" s="60">
        <v>3</v>
      </c>
      <c r="BR178" s="60">
        <v>4</v>
      </c>
      <c r="BS178" s="60">
        <v>4</v>
      </c>
      <c r="BT178" s="116">
        <f t="shared" si="158"/>
        <v>11</v>
      </c>
      <c r="BU178" s="144">
        <f t="shared" si="171"/>
        <v>3.6666666666666665</v>
      </c>
      <c r="BV178" s="17">
        <v>3</v>
      </c>
      <c r="BW178" s="17">
        <v>3</v>
      </c>
      <c r="BX178" s="17">
        <f t="shared" si="163"/>
        <v>6</v>
      </c>
      <c r="BY178" s="169">
        <f t="shared" si="159"/>
        <v>3</v>
      </c>
      <c r="BZ178" s="60">
        <v>4</v>
      </c>
      <c r="CA178" s="60">
        <v>4</v>
      </c>
      <c r="CB178" s="17">
        <f t="shared" si="172"/>
        <v>8</v>
      </c>
      <c r="CC178" s="144">
        <f>CB178/2</f>
        <v>4</v>
      </c>
      <c r="CD178" s="60">
        <v>3</v>
      </c>
      <c r="CE178" s="60">
        <v>2</v>
      </c>
      <c r="CF178" s="17">
        <f t="shared" si="198"/>
        <v>5</v>
      </c>
      <c r="CG178" s="144">
        <f t="shared" si="154"/>
        <v>2.5</v>
      </c>
      <c r="CH178" s="60">
        <v>3</v>
      </c>
      <c r="CI178" s="60">
        <v>3</v>
      </c>
      <c r="CJ178" s="17">
        <f t="shared" si="173"/>
        <v>6</v>
      </c>
      <c r="CK178" s="144">
        <f t="shared" ref="CK178:CK241" si="204">CJ178/2</f>
        <v>3</v>
      </c>
      <c r="CL178" s="60">
        <v>3</v>
      </c>
      <c r="CM178" s="60">
        <v>2</v>
      </c>
      <c r="CN178" s="17">
        <f t="shared" si="174"/>
        <v>5</v>
      </c>
      <c r="CO178" s="153">
        <f t="shared" si="184"/>
        <v>2.5</v>
      </c>
      <c r="CP178" s="17">
        <v>2</v>
      </c>
      <c r="CQ178" s="60">
        <v>3</v>
      </c>
      <c r="CR178" s="60">
        <v>2</v>
      </c>
      <c r="CS178" s="17">
        <f t="shared" si="175"/>
        <v>7</v>
      </c>
      <c r="CT178" s="144">
        <f t="shared" si="200"/>
        <v>2.3333333333333335</v>
      </c>
      <c r="CU178" s="60">
        <v>3</v>
      </c>
      <c r="CV178" s="60">
        <v>3</v>
      </c>
      <c r="CW178" s="60">
        <v>3</v>
      </c>
      <c r="CX178" s="60">
        <v>3</v>
      </c>
      <c r="CY178" s="60">
        <v>3</v>
      </c>
      <c r="CZ178" s="60">
        <v>3</v>
      </c>
      <c r="DA178" s="60">
        <v>3</v>
      </c>
      <c r="DB178" s="60">
        <v>3</v>
      </c>
      <c r="DC178" s="17">
        <f t="shared" si="190"/>
        <v>24</v>
      </c>
      <c r="DD178" s="144">
        <f t="shared" si="142"/>
        <v>3</v>
      </c>
      <c r="DE178" s="60">
        <v>3</v>
      </c>
      <c r="DF178" s="60">
        <v>3</v>
      </c>
      <c r="DG178" s="60">
        <v>3</v>
      </c>
      <c r="DH178" s="60">
        <v>3</v>
      </c>
      <c r="DI178" s="60">
        <v>3</v>
      </c>
      <c r="DJ178" s="60">
        <v>3</v>
      </c>
      <c r="DK178" s="60">
        <v>3</v>
      </c>
      <c r="DL178" s="60">
        <v>3</v>
      </c>
      <c r="DM178" s="17">
        <f t="shared" si="176"/>
        <v>24</v>
      </c>
      <c r="DN178" s="144">
        <f t="shared" ref="DN178:DN241" si="205">DM178/8</f>
        <v>3</v>
      </c>
      <c r="DO178" s="60">
        <v>3</v>
      </c>
      <c r="DP178" s="60">
        <v>3</v>
      </c>
      <c r="DQ178" s="60">
        <v>3</v>
      </c>
      <c r="DR178" s="60">
        <v>3</v>
      </c>
      <c r="DS178" s="60">
        <v>3</v>
      </c>
      <c r="DT178" s="60">
        <v>3</v>
      </c>
      <c r="DU178" s="17">
        <f t="shared" si="194"/>
        <v>18</v>
      </c>
      <c r="DV178" s="144">
        <f t="shared" si="177"/>
        <v>3</v>
      </c>
      <c r="DW178" s="60">
        <v>3</v>
      </c>
      <c r="DX178" s="60">
        <v>3</v>
      </c>
      <c r="DY178" s="60">
        <v>3</v>
      </c>
      <c r="DZ178" s="60">
        <v>3</v>
      </c>
      <c r="EA178" s="60">
        <v>3</v>
      </c>
      <c r="EB178" s="60">
        <v>3</v>
      </c>
      <c r="EC178" s="17">
        <f t="shared" si="192"/>
        <v>18</v>
      </c>
      <c r="ED178" s="144">
        <f t="shared" si="185"/>
        <v>3</v>
      </c>
      <c r="EE178" s="60">
        <v>3</v>
      </c>
      <c r="EF178" s="60">
        <v>3</v>
      </c>
      <c r="EG178" s="60">
        <v>3</v>
      </c>
      <c r="EH178" s="60">
        <v>3</v>
      </c>
      <c r="EI178" s="60">
        <v>3</v>
      </c>
      <c r="EJ178" s="60">
        <v>3</v>
      </c>
      <c r="EK178" s="15">
        <f t="shared" si="186"/>
        <v>18</v>
      </c>
      <c r="EL178" s="148">
        <f t="shared" si="196"/>
        <v>3</v>
      </c>
      <c r="EM178" s="60">
        <v>3</v>
      </c>
      <c r="EN178" s="60">
        <v>3</v>
      </c>
      <c r="EO178" s="60">
        <v>3</v>
      </c>
      <c r="EP178" s="60">
        <v>3</v>
      </c>
      <c r="EQ178" s="60">
        <v>3</v>
      </c>
      <c r="ER178" s="17">
        <f t="shared" si="178"/>
        <v>15</v>
      </c>
      <c r="ES178" s="144">
        <f t="shared" si="195"/>
        <v>3</v>
      </c>
      <c r="ET178" s="60">
        <v>3</v>
      </c>
      <c r="EU178" s="60">
        <v>3</v>
      </c>
      <c r="EV178" s="60">
        <v>3</v>
      </c>
      <c r="EW178" s="60">
        <v>3</v>
      </c>
      <c r="EX178" s="60">
        <v>3</v>
      </c>
      <c r="EY178" s="17">
        <f t="shared" si="179"/>
        <v>15</v>
      </c>
      <c r="EZ178" s="144">
        <f t="shared" si="203"/>
        <v>3</v>
      </c>
      <c r="FA178" s="60">
        <v>3</v>
      </c>
      <c r="FB178" s="60">
        <v>3</v>
      </c>
      <c r="FC178" s="60">
        <v>3</v>
      </c>
      <c r="FD178" s="60">
        <v>3</v>
      </c>
      <c r="FE178" s="60">
        <v>3</v>
      </c>
      <c r="FF178" s="60">
        <v>3</v>
      </c>
      <c r="FG178" s="17">
        <f t="shared" si="161"/>
        <v>18</v>
      </c>
      <c r="FH178" s="153">
        <f t="shared" si="197"/>
        <v>3</v>
      </c>
      <c r="FI178" s="60">
        <v>3</v>
      </c>
      <c r="FJ178" s="60">
        <v>3</v>
      </c>
      <c r="FK178" s="60">
        <v>3</v>
      </c>
      <c r="FL178" s="60">
        <v>3</v>
      </c>
      <c r="FM178" s="60">
        <v>3</v>
      </c>
      <c r="FN178" s="17">
        <f t="shared" si="180"/>
        <v>15</v>
      </c>
      <c r="FO178" s="144">
        <f t="shared" si="181"/>
        <v>3</v>
      </c>
      <c r="FP178" s="60">
        <v>3</v>
      </c>
      <c r="FQ178" s="60">
        <v>3</v>
      </c>
      <c r="FR178" s="60">
        <v>3</v>
      </c>
      <c r="FS178" s="60">
        <v>3</v>
      </c>
      <c r="FT178" s="60">
        <v>3</v>
      </c>
      <c r="FU178" s="60">
        <v>3</v>
      </c>
      <c r="FV178" s="17">
        <f t="shared" si="199"/>
        <v>18</v>
      </c>
      <c r="FW178" s="144">
        <f t="shared" si="187"/>
        <v>3</v>
      </c>
      <c r="FX178" s="60">
        <v>3</v>
      </c>
      <c r="FY178" s="60">
        <v>3</v>
      </c>
      <c r="FZ178" s="60">
        <v>3</v>
      </c>
      <c r="GA178" s="60">
        <v>3</v>
      </c>
      <c r="GB178" s="60">
        <v>3</v>
      </c>
      <c r="GC178" s="60">
        <v>3</v>
      </c>
      <c r="GD178" s="17">
        <f t="shared" si="201"/>
        <v>18</v>
      </c>
      <c r="GE178" s="144">
        <f t="shared" si="182"/>
        <v>3</v>
      </c>
      <c r="GF178" s="17" t="s">
        <v>1428</v>
      </c>
      <c r="GG178" s="17" t="s">
        <v>1429</v>
      </c>
      <c r="GH178" s="62" t="s">
        <v>1430</v>
      </c>
      <c r="GI178" s="17" t="s">
        <v>1431</v>
      </c>
      <c r="GJ178" s="17" t="s">
        <v>1432</v>
      </c>
      <c r="GK178" s="17" t="s">
        <v>1433</v>
      </c>
      <c r="GL178" s="17" t="s">
        <v>1434</v>
      </c>
      <c r="GM178" s="17" t="s">
        <v>411</v>
      </c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5"/>
      <c r="IT178" s="15"/>
      <c r="IU178" s="15"/>
      <c r="IV178" s="15"/>
      <c r="IW178" s="15"/>
      <c r="IX178" s="15"/>
      <c r="IY178" s="15"/>
      <c r="IZ178" s="15"/>
      <c r="JA178" s="15"/>
      <c r="JB178" s="15"/>
      <c r="JC178" s="15"/>
      <c r="JD178" s="15"/>
      <c r="JE178" s="15"/>
      <c r="JF178" s="15"/>
      <c r="JG178" s="15"/>
      <c r="JH178" s="15"/>
      <c r="JI178" s="15"/>
      <c r="JJ178" s="15"/>
      <c r="JK178" s="15"/>
      <c r="JL178" s="15"/>
      <c r="JM178" s="15"/>
      <c r="JN178" s="15"/>
      <c r="JO178" s="15"/>
      <c r="JP178" s="15"/>
      <c r="JQ178" s="15"/>
      <c r="JR178" s="15"/>
      <c r="JS178" s="15"/>
      <c r="JT178" s="15"/>
    </row>
    <row r="179" spans="1:280" s="25" customFormat="1" ht="22.5" customHeight="1" x14ac:dyDescent="0.35">
      <c r="A179" s="34">
        <v>177</v>
      </c>
      <c r="B179" s="17" t="s">
        <v>1435</v>
      </c>
      <c r="C179" s="57" t="s">
        <v>945</v>
      </c>
      <c r="D179" s="17" t="s">
        <v>368</v>
      </c>
      <c r="E179" s="17" t="s">
        <v>1414</v>
      </c>
      <c r="F179" s="17">
        <v>41</v>
      </c>
      <c r="G179" s="17">
        <v>4</v>
      </c>
      <c r="H179" s="17" t="s">
        <v>355</v>
      </c>
      <c r="I179" s="17" t="s">
        <v>172</v>
      </c>
      <c r="J179" s="133">
        <v>5500000</v>
      </c>
      <c r="K179" s="59">
        <v>3000000</v>
      </c>
      <c r="L179" s="17" t="s">
        <v>173</v>
      </c>
      <c r="M179" s="17" t="s">
        <v>147</v>
      </c>
      <c r="N179" s="17">
        <v>250</v>
      </c>
      <c r="O179" s="17" t="s">
        <v>1349</v>
      </c>
      <c r="P179" s="17" t="s">
        <v>1436</v>
      </c>
      <c r="Q179" s="17" t="s">
        <v>389</v>
      </c>
      <c r="R179" s="60">
        <v>3</v>
      </c>
      <c r="S179" s="60">
        <v>3</v>
      </c>
      <c r="T179" s="60">
        <v>3</v>
      </c>
      <c r="U179" s="60">
        <v>3</v>
      </c>
      <c r="V179" s="60">
        <v>3</v>
      </c>
      <c r="W179" s="60">
        <v>3</v>
      </c>
      <c r="X179" s="60">
        <v>3</v>
      </c>
      <c r="Y179" s="60">
        <v>3</v>
      </c>
      <c r="Z179" s="60">
        <v>4</v>
      </c>
      <c r="AA179" s="60">
        <v>3</v>
      </c>
      <c r="AB179" s="17">
        <f t="shared" si="188"/>
        <v>31</v>
      </c>
      <c r="AC179" s="154">
        <f t="shared" si="191"/>
        <v>3</v>
      </c>
      <c r="AD179" s="60">
        <v>3</v>
      </c>
      <c r="AE179" s="60">
        <v>3</v>
      </c>
      <c r="AF179" s="60">
        <v>4</v>
      </c>
      <c r="AG179" s="60">
        <v>3</v>
      </c>
      <c r="AH179" s="60">
        <v>3</v>
      </c>
      <c r="AI179" s="60">
        <v>3</v>
      </c>
      <c r="AJ179" s="60">
        <v>3</v>
      </c>
      <c r="AK179" s="60">
        <v>3</v>
      </c>
      <c r="AL179" s="60">
        <v>3</v>
      </c>
      <c r="AM179" s="15">
        <f t="shared" si="165"/>
        <v>28</v>
      </c>
      <c r="AN179" s="170">
        <f t="shared" si="166"/>
        <v>3.1111111111111112</v>
      </c>
      <c r="AO179" s="60">
        <v>3</v>
      </c>
      <c r="AP179" s="60">
        <v>3</v>
      </c>
      <c r="AQ179" s="60">
        <v>3</v>
      </c>
      <c r="AR179" s="60">
        <v>3</v>
      </c>
      <c r="AS179" s="60">
        <v>3</v>
      </c>
      <c r="AT179" s="60">
        <v>3</v>
      </c>
      <c r="AU179" s="60">
        <v>3</v>
      </c>
      <c r="AV179" s="60">
        <v>3</v>
      </c>
      <c r="AW179" s="60">
        <v>3</v>
      </c>
      <c r="AX179" s="60">
        <v>3</v>
      </c>
      <c r="AY179" s="17">
        <f t="shared" si="202"/>
        <v>30</v>
      </c>
      <c r="AZ179" s="144">
        <f t="shared" si="167"/>
        <v>3</v>
      </c>
      <c r="BA179" s="60">
        <v>3</v>
      </c>
      <c r="BB179" s="60">
        <v>3</v>
      </c>
      <c r="BC179" s="60">
        <v>3</v>
      </c>
      <c r="BD179" s="60">
        <v>3</v>
      </c>
      <c r="BE179" s="60">
        <v>3</v>
      </c>
      <c r="BF179" s="60">
        <v>3</v>
      </c>
      <c r="BG179" s="60">
        <v>3</v>
      </c>
      <c r="BH179" s="60">
        <v>3</v>
      </c>
      <c r="BI179" s="17">
        <v>3</v>
      </c>
      <c r="BJ179" s="17">
        <f t="shared" si="168"/>
        <v>27</v>
      </c>
      <c r="BK179" s="144">
        <f t="shared" si="169"/>
        <v>3</v>
      </c>
      <c r="BL179" s="60">
        <v>3</v>
      </c>
      <c r="BM179" s="60">
        <v>3</v>
      </c>
      <c r="BN179" s="60">
        <v>3</v>
      </c>
      <c r="BO179" s="17">
        <f t="shared" si="170"/>
        <v>9</v>
      </c>
      <c r="BP179" s="153">
        <f t="shared" si="193"/>
        <v>3</v>
      </c>
      <c r="BQ179" s="60">
        <v>3</v>
      </c>
      <c r="BR179" s="60">
        <v>3</v>
      </c>
      <c r="BS179" s="60">
        <v>3</v>
      </c>
      <c r="BT179" s="116">
        <f t="shared" si="158"/>
        <v>9</v>
      </c>
      <c r="BU179" s="144">
        <f t="shared" si="171"/>
        <v>3</v>
      </c>
      <c r="BV179" s="60">
        <v>3</v>
      </c>
      <c r="BW179" s="60">
        <v>3</v>
      </c>
      <c r="BX179" s="17">
        <f t="shared" si="163"/>
        <v>6</v>
      </c>
      <c r="BY179" s="169">
        <f t="shared" si="159"/>
        <v>3</v>
      </c>
      <c r="BZ179" s="60">
        <v>3</v>
      </c>
      <c r="CA179" s="60">
        <v>3</v>
      </c>
      <c r="CB179" s="17">
        <f t="shared" si="172"/>
        <v>6</v>
      </c>
      <c r="CC179" s="144">
        <f t="shared" ref="CC179:CC196" si="206">CB179/2</f>
        <v>3</v>
      </c>
      <c r="CD179" s="60">
        <v>3</v>
      </c>
      <c r="CE179" s="60">
        <v>3</v>
      </c>
      <c r="CF179" s="17">
        <f t="shared" si="198"/>
        <v>6</v>
      </c>
      <c r="CG179" s="144">
        <f t="shared" si="154"/>
        <v>3</v>
      </c>
      <c r="CH179" s="60">
        <v>3</v>
      </c>
      <c r="CI179" s="60">
        <v>3</v>
      </c>
      <c r="CJ179" s="17">
        <f t="shared" si="173"/>
        <v>6</v>
      </c>
      <c r="CK179" s="144">
        <f t="shared" si="204"/>
        <v>3</v>
      </c>
      <c r="CL179" s="60">
        <v>3</v>
      </c>
      <c r="CM179" s="60">
        <v>3</v>
      </c>
      <c r="CN179" s="17">
        <f t="shared" si="174"/>
        <v>6</v>
      </c>
      <c r="CO179" s="153">
        <f t="shared" si="184"/>
        <v>3</v>
      </c>
      <c r="CP179" s="60">
        <v>3</v>
      </c>
      <c r="CQ179" s="60">
        <v>3</v>
      </c>
      <c r="CR179" s="60">
        <v>3</v>
      </c>
      <c r="CS179" s="17">
        <f t="shared" si="175"/>
        <v>9</v>
      </c>
      <c r="CT179" s="144">
        <f t="shared" si="200"/>
        <v>3</v>
      </c>
      <c r="CU179" s="60">
        <v>3</v>
      </c>
      <c r="CV179" s="60">
        <v>3</v>
      </c>
      <c r="CW179" s="60">
        <v>3</v>
      </c>
      <c r="CX179" s="60">
        <v>3</v>
      </c>
      <c r="CY179" s="60">
        <v>3</v>
      </c>
      <c r="CZ179" s="60">
        <v>3</v>
      </c>
      <c r="DA179" s="60">
        <v>3</v>
      </c>
      <c r="DB179" s="60">
        <v>3</v>
      </c>
      <c r="DC179" s="17">
        <f t="shared" si="190"/>
        <v>24</v>
      </c>
      <c r="DD179" s="144">
        <f t="shared" si="142"/>
        <v>3</v>
      </c>
      <c r="DE179" s="60">
        <v>3</v>
      </c>
      <c r="DF179" s="60">
        <v>3</v>
      </c>
      <c r="DG179" s="60">
        <v>3</v>
      </c>
      <c r="DH179" s="60">
        <v>3</v>
      </c>
      <c r="DI179" s="60">
        <v>3</v>
      </c>
      <c r="DJ179" s="60">
        <v>3</v>
      </c>
      <c r="DK179" s="60">
        <v>3</v>
      </c>
      <c r="DL179" s="60">
        <v>3</v>
      </c>
      <c r="DM179" s="17">
        <f t="shared" si="176"/>
        <v>24</v>
      </c>
      <c r="DN179" s="144">
        <f t="shared" si="205"/>
        <v>3</v>
      </c>
      <c r="DO179" s="60">
        <v>3</v>
      </c>
      <c r="DP179" s="60">
        <v>3</v>
      </c>
      <c r="DQ179" s="60">
        <v>3</v>
      </c>
      <c r="DR179" s="60">
        <v>3</v>
      </c>
      <c r="DS179" s="60">
        <v>3</v>
      </c>
      <c r="DT179" s="60">
        <v>3</v>
      </c>
      <c r="DU179" s="17">
        <f>SUM(DO179:DT179)</f>
        <v>18</v>
      </c>
      <c r="DV179" s="144">
        <f t="shared" si="177"/>
        <v>3</v>
      </c>
      <c r="DW179" s="60">
        <v>3</v>
      </c>
      <c r="DX179" s="60">
        <v>3</v>
      </c>
      <c r="DY179" s="60">
        <v>3</v>
      </c>
      <c r="DZ179" s="60">
        <v>3</v>
      </c>
      <c r="EA179" s="60">
        <v>3</v>
      </c>
      <c r="EB179" s="60">
        <v>3</v>
      </c>
      <c r="EC179" s="17">
        <f t="shared" si="192"/>
        <v>18</v>
      </c>
      <c r="ED179" s="144">
        <f t="shared" si="185"/>
        <v>3</v>
      </c>
      <c r="EE179" s="60">
        <v>3</v>
      </c>
      <c r="EF179" s="60">
        <v>3</v>
      </c>
      <c r="EG179" s="60">
        <v>3</v>
      </c>
      <c r="EH179" s="60">
        <v>3</v>
      </c>
      <c r="EI179" s="60">
        <v>3</v>
      </c>
      <c r="EJ179" s="60">
        <v>3</v>
      </c>
      <c r="EK179" s="15">
        <f t="shared" si="186"/>
        <v>18</v>
      </c>
      <c r="EL179" s="148">
        <f t="shared" si="196"/>
        <v>3</v>
      </c>
      <c r="EM179" s="60">
        <v>4</v>
      </c>
      <c r="EN179" s="60">
        <v>3</v>
      </c>
      <c r="EO179" s="60">
        <v>3</v>
      </c>
      <c r="EP179" s="60">
        <v>4</v>
      </c>
      <c r="EQ179" s="60">
        <v>3</v>
      </c>
      <c r="ER179" s="17">
        <f t="shared" si="178"/>
        <v>17</v>
      </c>
      <c r="ES179" s="144">
        <f t="shared" si="195"/>
        <v>3.4</v>
      </c>
      <c r="ET179" s="60">
        <v>3</v>
      </c>
      <c r="EU179" s="60">
        <v>3</v>
      </c>
      <c r="EV179" s="60">
        <v>3</v>
      </c>
      <c r="EW179" s="60">
        <v>3</v>
      </c>
      <c r="EX179" s="60">
        <v>3</v>
      </c>
      <c r="EY179" s="17">
        <f t="shared" si="179"/>
        <v>15</v>
      </c>
      <c r="EZ179" s="144">
        <f t="shared" si="203"/>
        <v>3</v>
      </c>
      <c r="FA179" s="60">
        <v>3</v>
      </c>
      <c r="FB179" s="60">
        <v>3</v>
      </c>
      <c r="FC179" s="60">
        <v>3</v>
      </c>
      <c r="FD179" s="60">
        <v>3</v>
      </c>
      <c r="FE179" s="60">
        <v>3</v>
      </c>
      <c r="FF179" s="60">
        <v>3</v>
      </c>
      <c r="FG179" s="17">
        <f t="shared" si="161"/>
        <v>18</v>
      </c>
      <c r="FH179" s="153">
        <f t="shared" si="197"/>
        <v>3</v>
      </c>
      <c r="FI179" s="60">
        <v>3</v>
      </c>
      <c r="FJ179" s="60">
        <v>3</v>
      </c>
      <c r="FK179" s="60">
        <v>3</v>
      </c>
      <c r="FL179" s="60">
        <v>4</v>
      </c>
      <c r="FM179" s="60">
        <v>3</v>
      </c>
      <c r="FN179" s="17">
        <f t="shared" si="180"/>
        <v>16</v>
      </c>
      <c r="FO179" s="144">
        <f t="shared" si="181"/>
        <v>3.2</v>
      </c>
      <c r="FP179" s="17">
        <v>3</v>
      </c>
      <c r="FQ179" s="17">
        <v>3</v>
      </c>
      <c r="FR179" s="17">
        <v>3</v>
      </c>
      <c r="FS179" s="60">
        <v>4</v>
      </c>
      <c r="FT179" s="60">
        <v>3</v>
      </c>
      <c r="FU179" s="60">
        <v>3</v>
      </c>
      <c r="FV179" s="17">
        <f t="shared" si="199"/>
        <v>19</v>
      </c>
      <c r="FW179" s="144">
        <f t="shared" si="187"/>
        <v>3.1666666666666665</v>
      </c>
      <c r="FX179" s="17">
        <v>3</v>
      </c>
      <c r="FY179" s="60">
        <v>3</v>
      </c>
      <c r="FZ179" s="60">
        <v>3</v>
      </c>
      <c r="GA179" s="60">
        <v>3</v>
      </c>
      <c r="GB179" s="60">
        <v>3</v>
      </c>
      <c r="GC179" s="60">
        <v>3</v>
      </c>
      <c r="GD179" s="17">
        <f t="shared" si="201"/>
        <v>18</v>
      </c>
      <c r="GE179" s="144">
        <f t="shared" si="182"/>
        <v>3</v>
      </c>
      <c r="GF179" s="62" t="s">
        <v>1437</v>
      </c>
      <c r="GG179" s="17" t="s">
        <v>1029</v>
      </c>
      <c r="GH179" s="62"/>
      <c r="GI179" s="17" t="s">
        <v>1438</v>
      </c>
      <c r="GJ179" s="17" t="s">
        <v>1439</v>
      </c>
      <c r="GK179" s="17" t="s">
        <v>1070</v>
      </c>
      <c r="GL179" s="62" t="s">
        <v>1440</v>
      </c>
      <c r="GM179" s="17" t="s">
        <v>1441</v>
      </c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5"/>
      <c r="IT179" s="15"/>
      <c r="IU179" s="15"/>
      <c r="IV179" s="15"/>
      <c r="IW179" s="15"/>
      <c r="IX179" s="15"/>
      <c r="IY179" s="15"/>
      <c r="IZ179" s="15"/>
      <c r="JA179" s="15"/>
      <c r="JB179" s="15"/>
      <c r="JC179" s="15"/>
      <c r="JD179" s="15"/>
      <c r="JE179" s="15"/>
      <c r="JF179" s="15"/>
      <c r="JG179" s="15"/>
      <c r="JH179" s="15"/>
      <c r="JI179" s="15"/>
      <c r="JJ179" s="15"/>
      <c r="JK179" s="15"/>
      <c r="JL179" s="15"/>
      <c r="JM179" s="15"/>
      <c r="JN179" s="15"/>
      <c r="JO179" s="15"/>
      <c r="JP179" s="15"/>
      <c r="JQ179" s="15"/>
      <c r="JR179" s="15"/>
      <c r="JS179" s="15"/>
      <c r="JT179" s="15"/>
    </row>
    <row r="180" spans="1:280" s="25" customFormat="1" ht="22.5" customHeight="1" x14ac:dyDescent="0.35">
      <c r="A180" s="34">
        <v>178</v>
      </c>
      <c r="B180" s="17" t="s">
        <v>1442</v>
      </c>
      <c r="C180" s="57" t="s">
        <v>945</v>
      </c>
      <c r="D180" s="17" t="s">
        <v>368</v>
      </c>
      <c r="E180" s="17" t="s">
        <v>1443</v>
      </c>
      <c r="F180" s="17">
        <v>56</v>
      </c>
      <c r="G180" s="17">
        <v>3</v>
      </c>
      <c r="H180" s="17" t="s">
        <v>157</v>
      </c>
      <c r="I180" s="17" t="s">
        <v>158</v>
      </c>
      <c r="J180" s="133">
        <v>8000000</v>
      </c>
      <c r="K180" s="59">
        <v>4000000</v>
      </c>
      <c r="L180" s="17" t="s">
        <v>173</v>
      </c>
      <c r="M180" s="17" t="s">
        <v>147</v>
      </c>
      <c r="N180" s="17">
        <v>245</v>
      </c>
      <c r="O180" s="17" t="s">
        <v>1444</v>
      </c>
      <c r="P180" s="17" t="s">
        <v>1426</v>
      </c>
      <c r="Q180" s="17" t="s">
        <v>389</v>
      </c>
      <c r="R180" s="60">
        <v>3</v>
      </c>
      <c r="S180" s="60">
        <v>3</v>
      </c>
      <c r="T180" s="60">
        <v>3</v>
      </c>
      <c r="U180" s="60">
        <v>3</v>
      </c>
      <c r="V180" s="60">
        <v>3</v>
      </c>
      <c r="W180" s="60">
        <v>2</v>
      </c>
      <c r="X180" s="60">
        <v>2</v>
      </c>
      <c r="Y180" s="60">
        <v>2</v>
      </c>
      <c r="Z180" s="60">
        <v>3</v>
      </c>
      <c r="AA180" s="60">
        <v>2</v>
      </c>
      <c r="AB180" s="17">
        <f t="shared" si="188"/>
        <v>26</v>
      </c>
      <c r="AC180" s="154">
        <f t="shared" si="191"/>
        <v>3</v>
      </c>
      <c r="AD180" s="60">
        <v>3</v>
      </c>
      <c r="AE180" s="60">
        <v>2</v>
      </c>
      <c r="AF180" s="60">
        <v>3</v>
      </c>
      <c r="AG180" s="60">
        <v>3</v>
      </c>
      <c r="AH180" s="60">
        <v>3</v>
      </c>
      <c r="AI180" s="60">
        <v>3</v>
      </c>
      <c r="AJ180" s="60">
        <v>3</v>
      </c>
      <c r="AK180" s="60">
        <v>3</v>
      </c>
      <c r="AL180" s="60">
        <v>3</v>
      </c>
      <c r="AM180" s="15">
        <f t="shared" si="165"/>
        <v>26</v>
      </c>
      <c r="AN180" s="170">
        <f t="shared" si="166"/>
        <v>2.8888888888888888</v>
      </c>
      <c r="AO180" s="60">
        <v>2</v>
      </c>
      <c r="AP180" s="60">
        <v>3</v>
      </c>
      <c r="AQ180" s="60">
        <v>3</v>
      </c>
      <c r="AR180" s="60">
        <v>2</v>
      </c>
      <c r="AS180" s="17">
        <v>3</v>
      </c>
      <c r="AT180" s="17">
        <v>3</v>
      </c>
      <c r="AU180" s="17">
        <v>3</v>
      </c>
      <c r="AV180" s="17">
        <v>3</v>
      </c>
      <c r="AW180" s="17">
        <v>3</v>
      </c>
      <c r="AX180" s="60">
        <v>3</v>
      </c>
      <c r="AY180" s="17">
        <f t="shared" si="202"/>
        <v>28</v>
      </c>
      <c r="AZ180" s="144">
        <f t="shared" si="167"/>
        <v>2.8</v>
      </c>
      <c r="BA180" s="60">
        <v>3</v>
      </c>
      <c r="BB180" s="60">
        <v>2</v>
      </c>
      <c r="BC180" s="60">
        <v>2</v>
      </c>
      <c r="BD180" s="60">
        <v>2</v>
      </c>
      <c r="BE180" s="60">
        <v>2</v>
      </c>
      <c r="BF180" s="60">
        <v>3</v>
      </c>
      <c r="BG180" s="60">
        <v>3</v>
      </c>
      <c r="BH180" s="60">
        <v>3</v>
      </c>
      <c r="BI180" s="17">
        <v>3</v>
      </c>
      <c r="BJ180" s="17">
        <f t="shared" si="168"/>
        <v>23</v>
      </c>
      <c r="BK180" s="144">
        <f t="shared" si="169"/>
        <v>2.5555555555555554</v>
      </c>
      <c r="BL180" s="60">
        <v>2</v>
      </c>
      <c r="BM180" s="60">
        <v>2</v>
      </c>
      <c r="BN180" s="60">
        <v>2</v>
      </c>
      <c r="BO180" s="17">
        <f t="shared" si="170"/>
        <v>6</v>
      </c>
      <c r="BP180" s="153">
        <f t="shared" si="193"/>
        <v>2</v>
      </c>
      <c r="BQ180" s="60">
        <v>3</v>
      </c>
      <c r="BR180" s="60">
        <v>3</v>
      </c>
      <c r="BS180" s="60">
        <v>3</v>
      </c>
      <c r="BT180" s="116">
        <f t="shared" si="158"/>
        <v>9</v>
      </c>
      <c r="BU180" s="144">
        <f t="shared" si="171"/>
        <v>3</v>
      </c>
      <c r="BV180" s="17">
        <v>3</v>
      </c>
      <c r="BW180" s="17">
        <v>3</v>
      </c>
      <c r="BX180" s="17">
        <f t="shared" si="163"/>
        <v>6</v>
      </c>
      <c r="BY180" s="169">
        <f t="shared" si="159"/>
        <v>3</v>
      </c>
      <c r="BZ180" s="60">
        <v>3</v>
      </c>
      <c r="CA180" s="60">
        <v>3</v>
      </c>
      <c r="CB180" s="17">
        <f t="shared" si="172"/>
        <v>6</v>
      </c>
      <c r="CC180" s="144">
        <f t="shared" si="206"/>
        <v>3</v>
      </c>
      <c r="CD180" s="60">
        <v>3</v>
      </c>
      <c r="CE180" s="60">
        <v>2</v>
      </c>
      <c r="CF180" s="17">
        <f t="shared" si="198"/>
        <v>5</v>
      </c>
      <c r="CG180" s="144">
        <f t="shared" si="154"/>
        <v>2.5</v>
      </c>
      <c r="CH180" s="60">
        <v>2</v>
      </c>
      <c r="CI180" s="60">
        <v>2</v>
      </c>
      <c r="CJ180" s="17">
        <f t="shared" si="173"/>
        <v>4</v>
      </c>
      <c r="CK180" s="144">
        <f t="shared" si="204"/>
        <v>2</v>
      </c>
      <c r="CL180" s="60">
        <v>2</v>
      </c>
      <c r="CM180" s="60">
        <v>2</v>
      </c>
      <c r="CN180" s="17">
        <f t="shared" si="174"/>
        <v>4</v>
      </c>
      <c r="CO180" s="153">
        <f t="shared" si="184"/>
        <v>2</v>
      </c>
      <c r="CP180" s="60">
        <v>2</v>
      </c>
      <c r="CQ180" s="60">
        <v>3</v>
      </c>
      <c r="CR180" s="60">
        <v>3</v>
      </c>
      <c r="CS180" s="17">
        <f t="shared" si="175"/>
        <v>8</v>
      </c>
      <c r="CT180" s="144">
        <f t="shared" si="200"/>
        <v>2.6666666666666665</v>
      </c>
      <c r="CU180" s="60">
        <v>2</v>
      </c>
      <c r="CV180" s="60">
        <v>2</v>
      </c>
      <c r="CW180" s="60">
        <v>2</v>
      </c>
      <c r="CX180" s="60">
        <v>3</v>
      </c>
      <c r="CY180" s="60">
        <v>3</v>
      </c>
      <c r="CZ180" s="60">
        <v>3</v>
      </c>
      <c r="DA180" s="60">
        <v>3</v>
      </c>
      <c r="DB180" s="60">
        <v>3</v>
      </c>
      <c r="DC180" s="17">
        <f t="shared" si="190"/>
        <v>21</v>
      </c>
      <c r="DD180" s="144">
        <f t="shared" si="142"/>
        <v>2.625</v>
      </c>
      <c r="DE180" s="60">
        <v>2</v>
      </c>
      <c r="DF180" s="60">
        <v>2</v>
      </c>
      <c r="DG180" s="60">
        <v>2</v>
      </c>
      <c r="DH180" s="60">
        <v>2</v>
      </c>
      <c r="DI180" s="60">
        <v>2</v>
      </c>
      <c r="DJ180" s="60">
        <v>2</v>
      </c>
      <c r="DK180" s="60">
        <v>2</v>
      </c>
      <c r="DL180" s="60">
        <v>2</v>
      </c>
      <c r="DM180" s="17">
        <f t="shared" si="176"/>
        <v>16</v>
      </c>
      <c r="DN180" s="144">
        <f t="shared" si="205"/>
        <v>2</v>
      </c>
      <c r="DO180" s="17">
        <v>3</v>
      </c>
      <c r="DP180" s="60">
        <v>3</v>
      </c>
      <c r="DQ180" s="60">
        <v>3</v>
      </c>
      <c r="DR180" s="60">
        <v>3</v>
      </c>
      <c r="DS180" s="60">
        <v>2</v>
      </c>
      <c r="DT180" s="60">
        <v>2</v>
      </c>
      <c r="DU180" s="17">
        <f t="shared" ref="DU180:DU197" si="207">SUM(DO180:DT180)</f>
        <v>16</v>
      </c>
      <c r="DV180" s="144">
        <f t="shared" si="177"/>
        <v>2.6666666666666665</v>
      </c>
      <c r="DW180" s="60">
        <v>2</v>
      </c>
      <c r="DX180" s="60">
        <v>2</v>
      </c>
      <c r="DY180" s="60">
        <v>2</v>
      </c>
      <c r="DZ180" s="60">
        <v>2</v>
      </c>
      <c r="EA180" s="60">
        <v>2</v>
      </c>
      <c r="EB180" s="60">
        <v>2</v>
      </c>
      <c r="EC180" s="17">
        <f t="shared" si="192"/>
        <v>12</v>
      </c>
      <c r="ED180" s="144">
        <f t="shared" si="185"/>
        <v>2</v>
      </c>
      <c r="EE180" s="60">
        <v>3</v>
      </c>
      <c r="EF180" s="60">
        <v>3</v>
      </c>
      <c r="EG180" s="60">
        <v>3</v>
      </c>
      <c r="EH180" s="60">
        <v>3</v>
      </c>
      <c r="EI180" s="60">
        <v>3</v>
      </c>
      <c r="EJ180" s="60">
        <v>3</v>
      </c>
      <c r="EK180" s="15">
        <f t="shared" si="186"/>
        <v>18</v>
      </c>
      <c r="EL180" s="148">
        <f t="shared" si="196"/>
        <v>3</v>
      </c>
      <c r="EM180" s="60">
        <v>2</v>
      </c>
      <c r="EN180" s="60">
        <v>2</v>
      </c>
      <c r="EO180" s="60">
        <v>2</v>
      </c>
      <c r="EP180" s="60">
        <v>2</v>
      </c>
      <c r="EQ180" s="60">
        <v>2</v>
      </c>
      <c r="ER180" s="17">
        <f t="shared" si="178"/>
        <v>10</v>
      </c>
      <c r="ES180" s="144">
        <f t="shared" si="195"/>
        <v>2</v>
      </c>
      <c r="ET180" s="60">
        <v>3</v>
      </c>
      <c r="EU180" s="60">
        <v>3</v>
      </c>
      <c r="EV180" s="60">
        <v>3</v>
      </c>
      <c r="EW180" s="17">
        <v>3</v>
      </c>
      <c r="EX180" s="60">
        <v>3</v>
      </c>
      <c r="EY180" s="17">
        <f t="shared" si="179"/>
        <v>15</v>
      </c>
      <c r="EZ180" s="144">
        <f t="shared" si="203"/>
        <v>3</v>
      </c>
      <c r="FA180" s="60">
        <v>3</v>
      </c>
      <c r="FB180" s="60">
        <v>3</v>
      </c>
      <c r="FC180" s="60">
        <v>3</v>
      </c>
      <c r="FD180" s="60">
        <v>2</v>
      </c>
      <c r="FE180" s="60">
        <v>3</v>
      </c>
      <c r="FF180" s="60">
        <v>4</v>
      </c>
      <c r="FG180" s="17">
        <f t="shared" si="161"/>
        <v>18</v>
      </c>
      <c r="FH180" s="153">
        <f t="shared" si="197"/>
        <v>3</v>
      </c>
      <c r="FI180" s="60">
        <v>2</v>
      </c>
      <c r="FJ180" s="60">
        <v>3</v>
      </c>
      <c r="FK180" s="60">
        <v>4</v>
      </c>
      <c r="FL180" s="60">
        <v>2</v>
      </c>
      <c r="FM180" s="60">
        <v>3</v>
      </c>
      <c r="FN180" s="17">
        <f t="shared" si="180"/>
        <v>14</v>
      </c>
      <c r="FO180" s="144">
        <f t="shared" si="181"/>
        <v>2.8</v>
      </c>
      <c r="FP180" s="17">
        <v>2</v>
      </c>
      <c r="FQ180" s="17">
        <v>3</v>
      </c>
      <c r="FR180" s="17">
        <v>2</v>
      </c>
      <c r="FS180" s="60">
        <v>2</v>
      </c>
      <c r="FT180" s="60">
        <v>3</v>
      </c>
      <c r="FU180" s="60">
        <v>3</v>
      </c>
      <c r="FV180" s="17">
        <f t="shared" si="199"/>
        <v>15</v>
      </c>
      <c r="FW180" s="144">
        <f t="shared" si="187"/>
        <v>2.5</v>
      </c>
      <c r="FX180" s="17">
        <v>3</v>
      </c>
      <c r="FY180" s="60">
        <v>3</v>
      </c>
      <c r="FZ180" s="60">
        <v>3</v>
      </c>
      <c r="GA180" s="60">
        <v>3</v>
      </c>
      <c r="GB180" s="60">
        <v>2</v>
      </c>
      <c r="GC180" s="60">
        <v>2</v>
      </c>
      <c r="GD180" s="17">
        <f t="shared" si="201"/>
        <v>16</v>
      </c>
      <c r="GE180" s="144">
        <f t="shared" si="182"/>
        <v>2.6666666666666665</v>
      </c>
      <c r="GF180" s="17" t="s">
        <v>1446</v>
      </c>
      <c r="GG180" s="17" t="s">
        <v>411</v>
      </c>
      <c r="GH180" s="17" t="s">
        <v>1447</v>
      </c>
      <c r="GI180" s="17" t="s">
        <v>1448</v>
      </c>
      <c r="GJ180" s="62" t="s">
        <v>1449</v>
      </c>
      <c r="GK180" s="17" t="s">
        <v>1450</v>
      </c>
      <c r="GL180" s="62" t="s">
        <v>1451</v>
      </c>
      <c r="GM180" s="17" t="s">
        <v>411</v>
      </c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  <c r="IP180" s="15"/>
      <c r="IQ180" s="15"/>
      <c r="IR180" s="15"/>
      <c r="IS180" s="15"/>
      <c r="IT180" s="15"/>
      <c r="IU180" s="15"/>
      <c r="IV180" s="15"/>
      <c r="IW180" s="15"/>
      <c r="IX180" s="15"/>
      <c r="IY180" s="15"/>
      <c r="IZ180" s="15"/>
      <c r="JA180" s="15"/>
      <c r="JB180" s="15"/>
      <c r="JC180" s="15"/>
      <c r="JD180" s="15"/>
      <c r="JE180" s="15"/>
      <c r="JF180" s="15"/>
      <c r="JG180" s="15"/>
      <c r="JH180" s="15"/>
      <c r="JI180" s="15"/>
      <c r="JJ180" s="15"/>
      <c r="JK180" s="15"/>
      <c r="JL180" s="15"/>
      <c r="JM180" s="15"/>
      <c r="JN180" s="15"/>
      <c r="JO180" s="15"/>
      <c r="JP180" s="15"/>
      <c r="JQ180" s="15"/>
      <c r="JR180" s="15"/>
      <c r="JS180" s="15"/>
      <c r="JT180" s="15"/>
    </row>
    <row r="181" spans="1:280" s="25" customFormat="1" ht="22.5" customHeight="1" x14ac:dyDescent="0.35">
      <c r="A181" s="34">
        <v>179</v>
      </c>
      <c r="B181" s="17" t="s">
        <v>1452</v>
      </c>
      <c r="C181" s="61" t="s">
        <v>945</v>
      </c>
      <c r="D181" s="17" t="s">
        <v>846</v>
      </c>
      <c r="E181" s="17" t="s">
        <v>1443</v>
      </c>
      <c r="F181" s="17">
        <v>58</v>
      </c>
      <c r="G181" s="17">
        <v>3</v>
      </c>
      <c r="H181" s="17" t="s">
        <v>157</v>
      </c>
      <c r="I181" s="17" t="s">
        <v>158</v>
      </c>
      <c r="J181" s="133">
        <v>9000000</v>
      </c>
      <c r="K181" s="59">
        <v>4500000</v>
      </c>
      <c r="L181" s="17" t="s">
        <v>173</v>
      </c>
      <c r="M181" s="17" t="s">
        <v>147</v>
      </c>
      <c r="N181" s="17">
        <v>250</v>
      </c>
      <c r="O181" s="17" t="s">
        <v>1405</v>
      </c>
      <c r="P181" s="17" t="s">
        <v>1453</v>
      </c>
      <c r="Q181" s="17" t="s">
        <v>389</v>
      </c>
      <c r="R181" s="60">
        <v>4</v>
      </c>
      <c r="S181" s="60">
        <v>3</v>
      </c>
      <c r="T181" s="60">
        <v>3</v>
      </c>
      <c r="U181" s="60">
        <v>3</v>
      </c>
      <c r="V181" s="60">
        <v>3</v>
      </c>
      <c r="W181" s="60">
        <v>3</v>
      </c>
      <c r="X181" s="60">
        <v>3</v>
      </c>
      <c r="Y181" s="60">
        <v>3</v>
      </c>
      <c r="Z181" s="60">
        <v>3</v>
      </c>
      <c r="AA181" s="60">
        <v>3</v>
      </c>
      <c r="AB181" s="17">
        <f t="shared" si="188"/>
        <v>31</v>
      </c>
      <c r="AC181" s="154">
        <f t="shared" si="191"/>
        <v>3.3</v>
      </c>
      <c r="AD181" s="60">
        <v>3</v>
      </c>
      <c r="AE181" s="60">
        <v>3</v>
      </c>
      <c r="AF181" s="60">
        <v>3</v>
      </c>
      <c r="AG181" s="60">
        <v>4</v>
      </c>
      <c r="AH181" s="60">
        <v>3</v>
      </c>
      <c r="AI181" s="60">
        <v>3</v>
      </c>
      <c r="AJ181" s="60">
        <v>3</v>
      </c>
      <c r="AK181" s="60">
        <v>3</v>
      </c>
      <c r="AL181" s="60">
        <v>3</v>
      </c>
      <c r="AM181" s="15">
        <f t="shared" si="165"/>
        <v>28</v>
      </c>
      <c r="AN181" s="170">
        <f t="shared" si="166"/>
        <v>3.1111111111111112</v>
      </c>
      <c r="AO181" s="60">
        <v>4</v>
      </c>
      <c r="AP181" s="60">
        <v>4</v>
      </c>
      <c r="AQ181" s="60">
        <v>3</v>
      </c>
      <c r="AR181" s="60">
        <v>3</v>
      </c>
      <c r="AS181" s="17">
        <v>3</v>
      </c>
      <c r="AT181" s="17">
        <v>3</v>
      </c>
      <c r="AU181" s="17">
        <v>3</v>
      </c>
      <c r="AV181" s="17">
        <v>3</v>
      </c>
      <c r="AW181" s="17">
        <v>3</v>
      </c>
      <c r="AX181" s="60">
        <v>3</v>
      </c>
      <c r="AY181" s="17">
        <f t="shared" si="202"/>
        <v>32</v>
      </c>
      <c r="AZ181" s="144">
        <f t="shared" si="167"/>
        <v>3.2</v>
      </c>
      <c r="BA181" s="60">
        <v>4</v>
      </c>
      <c r="BB181" s="60">
        <v>3</v>
      </c>
      <c r="BC181" s="17">
        <v>3</v>
      </c>
      <c r="BD181" s="60">
        <v>3</v>
      </c>
      <c r="BE181" s="60">
        <v>3</v>
      </c>
      <c r="BF181" s="60">
        <v>3</v>
      </c>
      <c r="BG181" s="60">
        <v>3</v>
      </c>
      <c r="BH181" s="60">
        <v>3</v>
      </c>
      <c r="BI181" s="17">
        <v>3</v>
      </c>
      <c r="BJ181" s="17">
        <f t="shared" si="168"/>
        <v>28</v>
      </c>
      <c r="BK181" s="144">
        <f t="shared" si="169"/>
        <v>3.1111111111111112</v>
      </c>
      <c r="BL181" s="60">
        <v>3</v>
      </c>
      <c r="BM181" s="60">
        <v>2</v>
      </c>
      <c r="BN181" s="60">
        <v>2</v>
      </c>
      <c r="BO181" s="17">
        <f t="shared" si="170"/>
        <v>7</v>
      </c>
      <c r="BP181" s="153">
        <f t="shared" si="193"/>
        <v>2.3333333333333335</v>
      </c>
      <c r="BQ181" s="60">
        <v>3</v>
      </c>
      <c r="BR181" s="60">
        <v>2</v>
      </c>
      <c r="BS181" s="60">
        <v>3</v>
      </c>
      <c r="BT181" s="116">
        <f t="shared" si="158"/>
        <v>8</v>
      </c>
      <c r="BU181" s="144">
        <f t="shared" si="171"/>
        <v>2.6666666666666665</v>
      </c>
      <c r="BV181" s="17">
        <v>3</v>
      </c>
      <c r="BW181" s="17">
        <v>3</v>
      </c>
      <c r="BX181" s="17">
        <f t="shared" si="163"/>
        <v>6</v>
      </c>
      <c r="BY181" s="169">
        <f t="shared" si="159"/>
        <v>3</v>
      </c>
      <c r="BZ181" s="60">
        <v>3</v>
      </c>
      <c r="CA181" s="60">
        <v>3</v>
      </c>
      <c r="CB181" s="17">
        <f t="shared" si="172"/>
        <v>6</v>
      </c>
      <c r="CC181" s="144">
        <f t="shared" si="206"/>
        <v>3</v>
      </c>
      <c r="CD181" s="60">
        <v>3</v>
      </c>
      <c r="CE181" s="60">
        <v>2</v>
      </c>
      <c r="CF181" s="17">
        <f t="shared" si="198"/>
        <v>5</v>
      </c>
      <c r="CG181" s="144">
        <f t="shared" si="154"/>
        <v>2.5</v>
      </c>
      <c r="CH181" s="60">
        <v>2</v>
      </c>
      <c r="CI181" s="60">
        <v>2</v>
      </c>
      <c r="CJ181" s="17">
        <f t="shared" si="173"/>
        <v>4</v>
      </c>
      <c r="CK181" s="144">
        <f t="shared" si="204"/>
        <v>2</v>
      </c>
      <c r="CL181" s="60">
        <v>2</v>
      </c>
      <c r="CM181" s="60">
        <v>2</v>
      </c>
      <c r="CN181" s="17">
        <f t="shared" si="174"/>
        <v>4</v>
      </c>
      <c r="CO181" s="153">
        <f t="shared" si="184"/>
        <v>2</v>
      </c>
      <c r="CP181" s="17">
        <v>3</v>
      </c>
      <c r="CQ181" s="60">
        <v>3</v>
      </c>
      <c r="CR181" s="60">
        <v>2</v>
      </c>
      <c r="CS181" s="17">
        <f t="shared" si="175"/>
        <v>8</v>
      </c>
      <c r="CT181" s="144">
        <f t="shared" si="200"/>
        <v>2.6666666666666665</v>
      </c>
      <c r="CU181" s="60">
        <v>3</v>
      </c>
      <c r="CV181" s="60">
        <v>3</v>
      </c>
      <c r="CW181" s="60">
        <v>3</v>
      </c>
      <c r="CX181" s="60">
        <v>3</v>
      </c>
      <c r="CY181" s="60">
        <v>3</v>
      </c>
      <c r="CZ181" s="60">
        <v>3</v>
      </c>
      <c r="DA181" s="60">
        <v>3</v>
      </c>
      <c r="DB181" s="60">
        <v>3</v>
      </c>
      <c r="DC181" s="17">
        <f t="shared" si="190"/>
        <v>24</v>
      </c>
      <c r="DD181" s="144">
        <f t="shared" si="142"/>
        <v>3</v>
      </c>
      <c r="DE181" s="60">
        <v>3</v>
      </c>
      <c r="DF181" s="60">
        <v>3</v>
      </c>
      <c r="DG181" s="60">
        <v>3</v>
      </c>
      <c r="DH181" s="60">
        <v>3</v>
      </c>
      <c r="DI181" s="60">
        <v>3</v>
      </c>
      <c r="DJ181" s="60">
        <v>3</v>
      </c>
      <c r="DK181" s="60">
        <v>3</v>
      </c>
      <c r="DL181" s="60">
        <v>3</v>
      </c>
      <c r="DM181" s="17">
        <f t="shared" si="176"/>
        <v>24</v>
      </c>
      <c r="DN181" s="144">
        <f t="shared" si="205"/>
        <v>3</v>
      </c>
      <c r="DO181" s="60">
        <v>3</v>
      </c>
      <c r="DP181" s="60">
        <v>3</v>
      </c>
      <c r="DQ181" s="60">
        <v>3</v>
      </c>
      <c r="DR181" s="60">
        <v>3</v>
      </c>
      <c r="DS181" s="60">
        <v>3</v>
      </c>
      <c r="DT181" s="60">
        <v>3</v>
      </c>
      <c r="DU181" s="17">
        <f t="shared" si="207"/>
        <v>18</v>
      </c>
      <c r="DV181" s="144">
        <f t="shared" si="177"/>
        <v>3</v>
      </c>
      <c r="DW181" s="60">
        <v>3</v>
      </c>
      <c r="DX181" s="60">
        <v>3</v>
      </c>
      <c r="DY181" s="60">
        <v>3</v>
      </c>
      <c r="DZ181" s="60">
        <v>3</v>
      </c>
      <c r="EA181" s="60">
        <v>3</v>
      </c>
      <c r="EB181" s="60">
        <v>3</v>
      </c>
      <c r="EC181" s="17">
        <f t="shared" si="192"/>
        <v>18</v>
      </c>
      <c r="ED181" s="144">
        <f t="shared" si="185"/>
        <v>3</v>
      </c>
      <c r="EE181" s="60">
        <v>3</v>
      </c>
      <c r="EF181" s="60">
        <v>3</v>
      </c>
      <c r="EG181" s="60">
        <v>3</v>
      </c>
      <c r="EH181" s="60">
        <v>3</v>
      </c>
      <c r="EI181" s="60">
        <v>3</v>
      </c>
      <c r="EJ181" s="60">
        <v>3</v>
      </c>
      <c r="EK181" s="15">
        <f t="shared" si="186"/>
        <v>18</v>
      </c>
      <c r="EL181" s="148">
        <f t="shared" si="196"/>
        <v>3</v>
      </c>
      <c r="EM181" s="60">
        <v>3</v>
      </c>
      <c r="EN181" s="60">
        <v>3</v>
      </c>
      <c r="EO181" s="60">
        <v>3</v>
      </c>
      <c r="EP181" s="60">
        <v>3</v>
      </c>
      <c r="EQ181" s="60">
        <v>3</v>
      </c>
      <c r="ER181" s="17">
        <f t="shared" si="178"/>
        <v>15</v>
      </c>
      <c r="ES181" s="144">
        <f t="shared" si="195"/>
        <v>3</v>
      </c>
      <c r="ET181" s="60">
        <v>3</v>
      </c>
      <c r="EU181" s="60">
        <v>3</v>
      </c>
      <c r="EV181" s="60">
        <v>2</v>
      </c>
      <c r="EW181" s="17">
        <v>3</v>
      </c>
      <c r="EX181" s="17">
        <v>3</v>
      </c>
      <c r="EY181" s="17">
        <f t="shared" si="179"/>
        <v>14</v>
      </c>
      <c r="EZ181" s="144">
        <f t="shared" si="203"/>
        <v>2.8</v>
      </c>
      <c r="FA181" s="17">
        <v>3</v>
      </c>
      <c r="FB181" s="17">
        <v>3</v>
      </c>
      <c r="FC181" s="17">
        <v>3</v>
      </c>
      <c r="FD181" s="17">
        <v>3</v>
      </c>
      <c r="FE181" s="17">
        <v>3</v>
      </c>
      <c r="FF181" s="17">
        <v>3</v>
      </c>
      <c r="FG181" s="17">
        <f t="shared" si="161"/>
        <v>18</v>
      </c>
      <c r="FH181" s="153">
        <f>FG181/6</f>
        <v>3</v>
      </c>
      <c r="FI181" s="17">
        <v>3</v>
      </c>
      <c r="FJ181" s="17">
        <v>3</v>
      </c>
      <c r="FK181" s="17">
        <v>3</v>
      </c>
      <c r="FL181" s="17">
        <v>3</v>
      </c>
      <c r="FM181" s="17">
        <v>3</v>
      </c>
      <c r="FN181" s="17">
        <f t="shared" si="180"/>
        <v>15</v>
      </c>
      <c r="FO181" s="144">
        <f t="shared" si="181"/>
        <v>3</v>
      </c>
      <c r="FP181" s="17">
        <v>2</v>
      </c>
      <c r="FQ181" s="17">
        <v>3</v>
      </c>
      <c r="FR181" s="17">
        <v>3</v>
      </c>
      <c r="FS181" s="17">
        <v>3</v>
      </c>
      <c r="FT181" s="17">
        <v>3</v>
      </c>
      <c r="FU181" s="17">
        <v>3</v>
      </c>
      <c r="FV181" s="17">
        <f t="shared" si="199"/>
        <v>17</v>
      </c>
      <c r="FW181" s="144">
        <f t="shared" si="187"/>
        <v>2.8333333333333335</v>
      </c>
      <c r="FX181" s="17">
        <v>3</v>
      </c>
      <c r="FY181" s="17">
        <v>3</v>
      </c>
      <c r="FZ181" s="17">
        <v>3</v>
      </c>
      <c r="GA181" s="17">
        <v>3</v>
      </c>
      <c r="GB181" s="17">
        <v>3</v>
      </c>
      <c r="GC181" s="17">
        <v>3</v>
      </c>
      <c r="GD181" s="17">
        <f t="shared" si="201"/>
        <v>18</v>
      </c>
      <c r="GE181" s="144">
        <f t="shared" si="182"/>
        <v>3</v>
      </c>
      <c r="GF181" s="17" t="s">
        <v>1454</v>
      </c>
      <c r="GG181" s="17" t="s">
        <v>1455</v>
      </c>
      <c r="GH181" s="17" t="s">
        <v>1456</v>
      </c>
      <c r="GI181" s="17" t="s">
        <v>1457</v>
      </c>
      <c r="GJ181" s="62" t="s">
        <v>1458</v>
      </c>
      <c r="GK181" s="17" t="s">
        <v>1459</v>
      </c>
      <c r="GL181" s="17" t="s">
        <v>1334</v>
      </c>
      <c r="GM181" s="17" t="s">
        <v>411</v>
      </c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  <c r="IA181" s="15"/>
      <c r="IB181" s="15"/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  <c r="IP181" s="15"/>
      <c r="IQ181" s="15"/>
      <c r="IR181" s="15"/>
      <c r="IS181" s="15"/>
      <c r="IT181" s="15"/>
      <c r="IU181" s="15"/>
      <c r="IV181" s="15"/>
      <c r="IW181" s="15"/>
      <c r="IX181" s="15"/>
      <c r="IY181" s="15"/>
      <c r="IZ181" s="15"/>
      <c r="JA181" s="15"/>
      <c r="JB181" s="15"/>
      <c r="JC181" s="15"/>
      <c r="JD181" s="15"/>
      <c r="JE181" s="15"/>
      <c r="JF181" s="15"/>
      <c r="JG181" s="15"/>
      <c r="JH181" s="15"/>
      <c r="JI181" s="15"/>
      <c r="JJ181" s="15"/>
      <c r="JK181" s="15"/>
      <c r="JL181" s="15"/>
      <c r="JM181" s="15"/>
      <c r="JN181" s="15"/>
      <c r="JO181" s="15"/>
      <c r="JP181" s="15"/>
      <c r="JQ181" s="15"/>
      <c r="JR181" s="15"/>
      <c r="JS181" s="15"/>
      <c r="JT181" s="15"/>
    </row>
    <row r="182" spans="1:280" s="25" customFormat="1" ht="22.5" customHeight="1" x14ac:dyDescent="0.35">
      <c r="A182" s="34">
        <v>180</v>
      </c>
      <c r="B182" s="17" t="s">
        <v>1460</v>
      </c>
      <c r="C182" s="61" t="s">
        <v>867</v>
      </c>
      <c r="D182" s="17" t="s">
        <v>846</v>
      </c>
      <c r="E182" s="17" t="s">
        <v>1461</v>
      </c>
      <c r="F182" s="17">
        <v>65</v>
      </c>
      <c r="G182" s="17">
        <v>3</v>
      </c>
      <c r="H182" s="17" t="s">
        <v>157</v>
      </c>
      <c r="I182" s="17" t="s">
        <v>210</v>
      </c>
      <c r="J182" s="133">
        <v>5500000</v>
      </c>
      <c r="K182" s="59">
        <v>3500000</v>
      </c>
      <c r="L182" s="17" t="s">
        <v>173</v>
      </c>
      <c r="M182" s="17" t="s">
        <v>147</v>
      </c>
      <c r="N182" s="17">
        <v>260</v>
      </c>
      <c r="O182" s="17" t="s">
        <v>1349</v>
      </c>
      <c r="P182" s="17" t="s">
        <v>1426</v>
      </c>
      <c r="Q182" s="17" t="s">
        <v>827</v>
      </c>
      <c r="R182" s="60">
        <v>3</v>
      </c>
      <c r="S182" s="60">
        <v>3</v>
      </c>
      <c r="T182" s="60">
        <v>3</v>
      </c>
      <c r="U182" s="60">
        <v>3</v>
      </c>
      <c r="V182" s="60">
        <v>3</v>
      </c>
      <c r="W182" s="60">
        <v>3</v>
      </c>
      <c r="X182" s="60">
        <v>3</v>
      </c>
      <c r="Y182" s="60">
        <v>3</v>
      </c>
      <c r="Z182" s="60">
        <v>3</v>
      </c>
      <c r="AA182" s="60">
        <v>3</v>
      </c>
      <c r="AB182" s="17">
        <f t="shared" si="188"/>
        <v>30</v>
      </c>
      <c r="AC182" s="154">
        <f t="shared" si="191"/>
        <v>3</v>
      </c>
      <c r="AD182" s="60">
        <v>3</v>
      </c>
      <c r="AE182" s="60">
        <v>3</v>
      </c>
      <c r="AF182" s="60">
        <v>3</v>
      </c>
      <c r="AG182" s="60">
        <v>3</v>
      </c>
      <c r="AH182" s="60">
        <v>3</v>
      </c>
      <c r="AI182" s="60">
        <v>3</v>
      </c>
      <c r="AJ182" s="60">
        <v>3</v>
      </c>
      <c r="AK182" s="60">
        <v>3</v>
      </c>
      <c r="AL182" s="60">
        <v>3</v>
      </c>
      <c r="AM182" s="15">
        <f t="shared" si="165"/>
        <v>27</v>
      </c>
      <c r="AN182" s="170">
        <f t="shared" si="166"/>
        <v>3</v>
      </c>
      <c r="AO182" s="60">
        <v>3</v>
      </c>
      <c r="AP182" s="60">
        <v>3</v>
      </c>
      <c r="AQ182" s="60">
        <v>3</v>
      </c>
      <c r="AR182" s="60">
        <v>3</v>
      </c>
      <c r="AS182" s="60">
        <v>3</v>
      </c>
      <c r="AT182" s="60">
        <v>3</v>
      </c>
      <c r="AU182" s="60">
        <v>3</v>
      </c>
      <c r="AV182" s="60">
        <v>3</v>
      </c>
      <c r="AW182" s="60">
        <v>3</v>
      </c>
      <c r="AX182" s="60">
        <v>3</v>
      </c>
      <c r="AY182" s="17">
        <f t="shared" si="202"/>
        <v>30</v>
      </c>
      <c r="AZ182" s="144">
        <f t="shared" si="167"/>
        <v>3</v>
      </c>
      <c r="BA182" s="60">
        <v>3</v>
      </c>
      <c r="BB182" s="60">
        <v>3</v>
      </c>
      <c r="BC182" s="60">
        <v>3</v>
      </c>
      <c r="BD182" s="60">
        <v>3</v>
      </c>
      <c r="BE182" s="60">
        <v>3</v>
      </c>
      <c r="BF182" s="60">
        <v>3</v>
      </c>
      <c r="BG182" s="60">
        <v>3</v>
      </c>
      <c r="BH182" s="60">
        <v>3</v>
      </c>
      <c r="BI182" s="17">
        <v>3</v>
      </c>
      <c r="BJ182" s="17">
        <f t="shared" si="168"/>
        <v>27</v>
      </c>
      <c r="BK182" s="144">
        <f t="shared" si="169"/>
        <v>3</v>
      </c>
      <c r="BL182" s="60">
        <v>3</v>
      </c>
      <c r="BM182" s="60">
        <v>3</v>
      </c>
      <c r="BN182" s="60">
        <v>3</v>
      </c>
      <c r="BO182" s="17">
        <f t="shared" si="170"/>
        <v>9</v>
      </c>
      <c r="BP182" s="153">
        <f>BO182/3</f>
        <v>3</v>
      </c>
      <c r="BQ182" s="60">
        <v>3</v>
      </c>
      <c r="BR182" s="60">
        <v>3</v>
      </c>
      <c r="BS182" s="60">
        <v>3</v>
      </c>
      <c r="BT182" s="116">
        <f t="shared" si="158"/>
        <v>9</v>
      </c>
      <c r="BU182" s="144">
        <f t="shared" si="171"/>
        <v>3</v>
      </c>
      <c r="BV182" s="60">
        <v>3</v>
      </c>
      <c r="BW182" s="60">
        <v>3</v>
      </c>
      <c r="BX182" s="17">
        <f t="shared" si="163"/>
        <v>6</v>
      </c>
      <c r="BY182" s="169">
        <f t="shared" si="159"/>
        <v>3</v>
      </c>
      <c r="BZ182" s="60">
        <v>3</v>
      </c>
      <c r="CA182" s="60">
        <v>3</v>
      </c>
      <c r="CB182" s="17">
        <f t="shared" si="172"/>
        <v>6</v>
      </c>
      <c r="CC182" s="144">
        <f t="shared" si="206"/>
        <v>3</v>
      </c>
      <c r="CD182" s="60">
        <v>3</v>
      </c>
      <c r="CE182" s="60">
        <v>3</v>
      </c>
      <c r="CF182" s="17">
        <f t="shared" si="198"/>
        <v>6</v>
      </c>
      <c r="CG182" s="144">
        <f t="shared" ref="CG182:CG184" si="208">CF182/2</f>
        <v>3</v>
      </c>
      <c r="CH182" s="60">
        <v>3</v>
      </c>
      <c r="CI182" s="60">
        <v>3</v>
      </c>
      <c r="CJ182" s="17">
        <f t="shared" si="173"/>
        <v>6</v>
      </c>
      <c r="CK182" s="144">
        <f t="shared" si="204"/>
        <v>3</v>
      </c>
      <c r="CL182" s="60">
        <v>3</v>
      </c>
      <c r="CM182" s="60">
        <v>3</v>
      </c>
      <c r="CN182" s="17">
        <f t="shared" si="174"/>
        <v>6</v>
      </c>
      <c r="CO182" s="153">
        <f t="shared" si="184"/>
        <v>3</v>
      </c>
      <c r="CP182" s="60">
        <v>3</v>
      </c>
      <c r="CQ182" s="60">
        <v>3</v>
      </c>
      <c r="CR182" s="60">
        <v>3</v>
      </c>
      <c r="CS182" s="17">
        <f t="shared" si="175"/>
        <v>9</v>
      </c>
      <c r="CT182" s="144">
        <f t="shared" si="200"/>
        <v>3</v>
      </c>
      <c r="CU182" s="60">
        <v>3</v>
      </c>
      <c r="CV182" s="60">
        <v>3</v>
      </c>
      <c r="CW182" s="60">
        <v>3</v>
      </c>
      <c r="CX182" s="60">
        <v>3</v>
      </c>
      <c r="CY182" s="60">
        <v>3</v>
      </c>
      <c r="CZ182" s="60">
        <v>3</v>
      </c>
      <c r="DA182" s="60">
        <v>3</v>
      </c>
      <c r="DB182" s="60">
        <v>3</v>
      </c>
      <c r="DC182" s="17">
        <f t="shared" si="190"/>
        <v>24</v>
      </c>
      <c r="DD182" s="144">
        <f t="shared" si="142"/>
        <v>3</v>
      </c>
      <c r="DE182" s="60">
        <v>3</v>
      </c>
      <c r="DF182" s="60">
        <v>3</v>
      </c>
      <c r="DG182" s="60">
        <v>3</v>
      </c>
      <c r="DH182" s="60">
        <v>3</v>
      </c>
      <c r="DI182" s="60">
        <v>3</v>
      </c>
      <c r="DJ182" s="60">
        <v>3</v>
      </c>
      <c r="DK182" s="60">
        <v>3</v>
      </c>
      <c r="DL182" s="60">
        <v>3</v>
      </c>
      <c r="DM182" s="17">
        <f t="shared" si="176"/>
        <v>24</v>
      </c>
      <c r="DN182" s="144">
        <f t="shared" si="205"/>
        <v>3</v>
      </c>
      <c r="DO182" s="60">
        <v>3</v>
      </c>
      <c r="DP182" s="60">
        <v>3</v>
      </c>
      <c r="DQ182" s="60">
        <v>3</v>
      </c>
      <c r="DR182" s="60">
        <v>3</v>
      </c>
      <c r="DS182" s="60">
        <v>3</v>
      </c>
      <c r="DT182" s="60">
        <v>3</v>
      </c>
      <c r="DU182" s="17">
        <f t="shared" si="207"/>
        <v>18</v>
      </c>
      <c r="DV182" s="144">
        <f t="shared" si="177"/>
        <v>3</v>
      </c>
      <c r="DW182" s="60">
        <v>3</v>
      </c>
      <c r="DX182" s="60">
        <v>3</v>
      </c>
      <c r="DY182" s="60">
        <v>3</v>
      </c>
      <c r="DZ182" s="60">
        <v>3</v>
      </c>
      <c r="EA182" s="60">
        <v>3</v>
      </c>
      <c r="EB182" s="60">
        <v>3</v>
      </c>
      <c r="EC182" s="17">
        <f t="shared" si="192"/>
        <v>18</v>
      </c>
      <c r="ED182" s="144">
        <f t="shared" si="185"/>
        <v>3</v>
      </c>
      <c r="EE182" s="60">
        <v>3</v>
      </c>
      <c r="EF182" s="60">
        <v>3</v>
      </c>
      <c r="EG182" s="60">
        <v>3</v>
      </c>
      <c r="EH182" s="60">
        <v>3</v>
      </c>
      <c r="EI182" s="60">
        <v>3</v>
      </c>
      <c r="EJ182" s="60">
        <v>3</v>
      </c>
      <c r="EK182" s="15">
        <f t="shared" si="186"/>
        <v>18</v>
      </c>
      <c r="EL182" s="148">
        <f t="shared" si="196"/>
        <v>3</v>
      </c>
      <c r="EM182" s="60">
        <v>3</v>
      </c>
      <c r="EN182" s="60">
        <v>3</v>
      </c>
      <c r="EO182" s="60">
        <v>3</v>
      </c>
      <c r="EP182" s="60">
        <v>3</v>
      </c>
      <c r="EQ182" s="60">
        <v>3</v>
      </c>
      <c r="ER182" s="17">
        <f t="shared" si="178"/>
        <v>15</v>
      </c>
      <c r="ES182" s="144">
        <f>ER182/5</f>
        <v>3</v>
      </c>
      <c r="ET182" s="60">
        <v>3</v>
      </c>
      <c r="EU182" s="60">
        <v>3</v>
      </c>
      <c r="EV182" s="60">
        <v>3</v>
      </c>
      <c r="EW182" s="60">
        <v>3</v>
      </c>
      <c r="EX182" s="60">
        <v>3</v>
      </c>
      <c r="EY182" s="17">
        <f t="shared" si="179"/>
        <v>15</v>
      </c>
      <c r="EZ182" s="144">
        <f t="shared" si="203"/>
        <v>3</v>
      </c>
      <c r="FA182" s="60">
        <v>3</v>
      </c>
      <c r="FB182" s="60">
        <v>3</v>
      </c>
      <c r="FC182" s="60">
        <v>3</v>
      </c>
      <c r="FD182" s="60">
        <v>3</v>
      </c>
      <c r="FE182" s="60">
        <v>3</v>
      </c>
      <c r="FF182" s="60">
        <v>3</v>
      </c>
      <c r="FG182" s="17">
        <f t="shared" si="161"/>
        <v>18</v>
      </c>
      <c r="FH182" s="153">
        <f t="shared" ref="FH182:FH197" si="209">FG182/6</f>
        <v>3</v>
      </c>
      <c r="FI182" s="60">
        <v>3</v>
      </c>
      <c r="FJ182" s="60">
        <v>3</v>
      </c>
      <c r="FK182" s="60">
        <v>3</v>
      </c>
      <c r="FL182" s="60">
        <v>3</v>
      </c>
      <c r="FM182" s="60">
        <v>3</v>
      </c>
      <c r="FN182" s="17">
        <f t="shared" si="180"/>
        <v>15</v>
      </c>
      <c r="FO182" s="144">
        <f t="shared" si="181"/>
        <v>3</v>
      </c>
      <c r="FP182" s="60">
        <v>3</v>
      </c>
      <c r="FQ182" s="60">
        <v>3</v>
      </c>
      <c r="FR182" s="60">
        <v>3</v>
      </c>
      <c r="FS182" s="60">
        <v>3</v>
      </c>
      <c r="FT182" s="60">
        <v>3</v>
      </c>
      <c r="FU182" s="60">
        <v>3</v>
      </c>
      <c r="FV182" s="17">
        <f t="shared" si="199"/>
        <v>18</v>
      </c>
      <c r="FW182" s="144">
        <f t="shared" si="187"/>
        <v>3</v>
      </c>
      <c r="FX182" s="60">
        <v>3</v>
      </c>
      <c r="FY182" s="60">
        <v>3</v>
      </c>
      <c r="FZ182" s="60">
        <v>3</v>
      </c>
      <c r="GA182" s="60">
        <v>3</v>
      </c>
      <c r="GB182" s="60">
        <v>3</v>
      </c>
      <c r="GC182" s="60">
        <v>3</v>
      </c>
      <c r="GD182" s="17">
        <f t="shared" si="201"/>
        <v>18</v>
      </c>
      <c r="GE182" s="144">
        <f t="shared" ref="GE182:GE213" si="210">GD182/6</f>
        <v>3</v>
      </c>
      <c r="GF182" s="17" t="s">
        <v>1462</v>
      </c>
      <c r="GG182" s="17" t="s">
        <v>411</v>
      </c>
      <c r="GH182" s="17" t="s">
        <v>1463</v>
      </c>
      <c r="GI182" s="17" t="s">
        <v>1464</v>
      </c>
      <c r="GJ182" s="17" t="s">
        <v>1465</v>
      </c>
      <c r="GK182" s="17" t="s">
        <v>1450</v>
      </c>
      <c r="GL182" s="62" t="s">
        <v>1466</v>
      </c>
      <c r="GM182" s="17" t="s">
        <v>411</v>
      </c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  <c r="IA182" s="15"/>
      <c r="IB182" s="15"/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  <c r="IP182" s="15"/>
      <c r="IQ182" s="15"/>
      <c r="IR182" s="15"/>
      <c r="IS182" s="15"/>
      <c r="IT182" s="15"/>
      <c r="IU182" s="15"/>
      <c r="IV182" s="15"/>
      <c r="IW182" s="15"/>
      <c r="IX182" s="15"/>
      <c r="IY182" s="15"/>
      <c r="IZ182" s="15"/>
      <c r="JA182" s="15"/>
      <c r="JB182" s="15"/>
      <c r="JC182" s="15"/>
      <c r="JD182" s="15"/>
      <c r="JE182" s="15"/>
      <c r="JF182" s="15"/>
      <c r="JG182" s="15"/>
      <c r="JH182" s="15"/>
      <c r="JI182" s="15"/>
      <c r="JJ182" s="15"/>
      <c r="JK182" s="15"/>
      <c r="JL182" s="15"/>
      <c r="JM182" s="15"/>
      <c r="JN182" s="15"/>
      <c r="JO182" s="15"/>
      <c r="JP182" s="15"/>
      <c r="JQ182" s="15"/>
      <c r="JR182" s="15"/>
      <c r="JS182" s="15"/>
      <c r="JT182" s="15"/>
    </row>
    <row r="183" spans="1:280" s="25" customFormat="1" ht="22.5" customHeight="1" x14ac:dyDescent="0.35">
      <c r="A183" s="34">
        <v>181</v>
      </c>
      <c r="B183" s="17" t="s">
        <v>1467</v>
      </c>
      <c r="C183" s="61" t="s">
        <v>945</v>
      </c>
      <c r="D183" s="17" t="s">
        <v>846</v>
      </c>
      <c r="E183" s="17" t="s">
        <v>1398</v>
      </c>
      <c r="F183" s="17">
        <v>20</v>
      </c>
      <c r="G183" s="17">
        <v>3</v>
      </c>
      <c r="H183" s="17" t="s">
        <v>157</v>
      </c>
      <c r="I183" s="17" t="s">
        <v>172</v>
      </c>
      <c r="J183" s="133">
        <v>5000000</v>
      </c>
      <c r="K183" s="59">
        <v>4500000</v>
      </c>
      <c r="L183" s="17" t="s">
        <v>318</v>
      </c>
      <c r="M183" s="17" t="s">
        <v>147</v>
      </c>
      <c r="N183" s="17">
        <v>125</v>
      </c>
      <c r="O183" s="17" t="s">
        <v>1468</v>
      </c>
      <c r="P183" s="17" t="s">
        <v>1475</v>
      </c>
      <c r="Q183" s="17"/>
      <c r="R183" s="60">
        <v>3</v>
      </c>
      <c r="S183" s="60">
        <v>3</v>
      </c>
      <c r="T183" s="60">
        <v>3</v>
      </c>
      <c r="U183" s="60">
        <v>3</v>
      </c>
      <c r="V183" s="60">
        <v>3</v>
      </c>
      <c r="W183" s="60">
        <v>3</v>
      </c>
      <c r="X183" s="60">
        <v>3</v>
      </c>
      <c r="Y183" s="60">
        <v>3</v>
      </c>
      <c r="Z183" s="60">
        <v>3</v>
      </c>
      <c r="AA183" s="60">
        <v>3</v>
      </c>
      <c r="AB183" s="17">
        <f t="shared" si="188"/>
        <v>30</v>
      </c>
      <c r="AC183" s="154">
        <f t="shared" si="191"/>
        <v>3.4</v>
      </c>
      <c r="AD183" s="60">
        <v>3</v>
      </c>
      <c r="AE183" s="60">
        <v>3</v>
      </c>
      <c r="AF183" s="60">
        <v>3</v>
      </c>
      <c r="AG183" s="60">
        <v>3</v>
      </c>
      <c r="AH183" s="60">
        <v>3</v>
      </c>
      <c r="AI183" s="60">
        <v>3</v>
      </c>
      <c r="AJ183" s="60">
        <v>3</v>
      </c>
      <c r="AK183" s="60">
        <v>3</v>
      </c>
      <c r="AL183" s="60">
        <v>3</v>
      </c>
      <c r="AM183" s="15">
        <f t="shared" si="165"/>
        <v>27</v>
      </c>
      <c r="AN183" s="170">
        <f t="shared" si="166"/>
        <v>3</v>
      </c>
      <c r="AO183" s="60">
        <v>3</v>
      </c>
      <c r="AP183" s="60">
        <v>3</v>
      </c>
      <c r="AQ183" s="60">
        <v>3</v>
      </c>
      <c r="AR183" s="60">
        <v>3</v>
      </c>
      <c r="AS183" s="60">
        <v>3</v>
      </c>
      <c r="AT183" s="60">
        <v>3</v>
      </c>
      <c r="AU183" s="60">
        <v>3</v>
      </c>
      <c r="AV183" s="60">
        <v>3</v>
      </c>
      <c r="AW183" s="60">
        <v>3</v>
      </c>
      <c r="AX183" s="60">
        <v>3</v>
      </c>
      <c r="AY183" s="17">
        <f t="shared" si="202"/>
        <v>30</v>
      </c>
      <c r="AZ183" s="144">
        <f t="shared" si="167"/>
        <v>3</v>
      </c>
      <c r="BA183" s="60">
        <v>3</v>
      </c>
      <c r="BB183" s="60">
        <v>3</v>
      </c>
      <c r="BC183" s="60">
        <v>3</v>
      </c>
      <c r="BD183" s="60">
        <v>3</v>
      </c>
      <c r="BE183" s="60">
        <v>3</v>
      </c>
      <c r="BF183" s="60">
        <v>3</v>
      </c>
      <c r="BG183" s="60">
        <v>3</v>
      </c>
      <c r="BH183" s="60">
        <v>3</v>
      </c>
      <c r="BI183" s="17">
        <v>3</v>
      </c>
      <c r="BJ183" s="17">
        <f t="shared" si="168"/>
        <v>27</v>
      </c>
      <c r="BK183" s="144">
        <f t="shared" si="169"/>
        <v>3</v>
      </c>
      <c r="BL183" s="60">
        <v>3</v>
      </c>
      <c r="BM183" s="60">
        <v>3</v>
      </c>
      <c r="BN183" s="60">
        <v>3</v>
      </c>
      <c r="BO183" s="17">
        <f t="shared" si="170"/>
        <v>9</v>
      </c>
      <c r="BP183" s="153">
        <f t="shared" ref="BP183:BP197" si="211">BO183/3</f>
        <v>3</v>
      </c>
      <c r="BQ183" s="60">
        <v>3</v>
      </c>
      <c r="BR183" s="60">
        <v>3</v>
      </c>
      <c r="BS183" s="60">
        <v>3</v>
      </c>
      <c r="BT183" s="116">
        <f t="shared" si="158"/>
        <v>9</v>
      </c>
      <c r="BU183" s="144">
        <f t="shared" si="171"/>
        <v>3</v>
      </c>
      <c r="BV183" s="60">
        <v>3</v>
      </c>
      <c r="BW183" s="60">
        <v>3</v>
      </c>
      <c r="BX183" s="17">
        <f t="shared" si="163"/>
        <v>6</v>
      </c>
      <c r="BY183" s="169">
        <f t="shared" si="159"/>
        <v>3</v>
      </c>
      <c r="BZ183" s="60">
        <v>3</v>
      </c>
      <c r="CA183" s="60">
        <v>3</v>
      </c>
      <c r="CB183" s="17">
        <f t="shared" si="172"/>
        <v>6</v>
      </c>
      <c r="CC183" s="144">
        <f t="shared" si="206"/>
        <v>3</v>
      </c>
      <c r="CD183" s="60">
        <v>3</v>
      </c>
      <c r="CE183" s="60">
        <v>3</v>
      </c>
      <c r="CF183" s="17">
        <f t="shared" si="198"/>
        <v>6</v>
      </c>
      <c r="CG183" s="144">
        <f t="shared" si="208"/>
        <v>3</v>
      </c>
      <c r="CH183" s="60">
        <v>3</v>
      </c>
      <c r="CI183" s="60">
        <v>3</v>
      </c>
      <c r="CJ183" s="17">
        <f t="shared" si="173"/>
        <v>6</v>
      </c>
      <c r="CK183" s="144">
        <f t="shared" si="204"/>
        <v>3</v>
      </c>
      <c r="CL183" s="60">
        <v>3</v>
      </c>
      <c r="CM183" s="60">
        <v>3</v>
      </c>
      <c r="CN183" s="17">
        <f t="shared" si="174"/>
        <v>6</v>
      </c>
      <c r="CO183" s="153">
        <f t="shared" si="184"/>
        <v>3</v>
      </c>
      <c r="CP183" s="60">
        <v>3</v>
      </c>
      <c r="CQ183" s="60">
        <v>3</v>
      </c>
      <c r="CR183" s="60">
        <v>3</v>
      </c>
      <c r="CS183" s="17">
        <f t="shared" si="175"/>
        <v>9</v>
      </c>
      <c r="CT183" s="144">
        <f t="shared" si="200"/>
        <v>3</v>
      </c>
      <c r="CU183" s="60">
        <v>3</v>
      </c>
      <c r="CV183" s="60">
        <v>3</v>
      </c>
      <c r="CW183" s="60">
        <v>3</v>
      </c>
      <c r="CX183" s="60">
        <v>3</v>
      </c>
      <c r="CY183" s="60">
        <v>3</v>
      </c>
      <c r="CZ183" s="60">
        <v>3</v>
      </c>
      <c r="DA183" s="60">
        <v>3</v>
      </c>
      <c r="DB183" s="60">
        <v>3</v>
      </c>
      <c r="DC183" s="17">
        <f t="shared" si="190"/>
        <v>24</v>
      </c>
      <c r="DD183" s="144">
        <f t="shared" si="142"/>
        <v>3</v>
      </c>
      <c r="DE183" s="60">
        <v>3</v>
      </c>
      <c r="DF183" s="60">
        <v>3</v>
      </c>
      <c r="DG183" s="60">
        <v>3</v>
      </c>
      <c r="DH183" s="60">
        <v>3</v>
      </c>
      <c r="DI183" s="60">
        <v>3</v>
      </c>
      <c r="DJ183" s="60">
        <v>3</v>
      </c>
      <c r="DK183" s="60">
        <v>3</v>
      </c>
      <c r="DL183" s="60">
        <v>3</v>
      </c>
      <c r="DM183" s="17">
        <f t="shared" si="176"/>
        <v>24</v>
      </c>
      <c r="DN183" s="144">
        <f t="shared" si="205"/>
        <v>3</v>
      </c>
      <c r="DO183" s="60">
        <v>3</v>
      </c>
      <c r="DP183" s="60">
        <v>3</v>
      </c>
      <c r="DQ183" s="60">
        <v>3</v>
      </c>
      <c r="DR183" s="60">
        <v>3</v>
      </c>
      <c r="DS183" s="60">
        <v>3</v>
      </c>
      <c r="DT183" s="60">
        <v>3</v>
      </c>
      <c r="DU183" s="17">
        <f t="shared" si="207"/>
        <v>18</v>
      </c>
      <c r="DV183" s="144">
        <f t="shared" si="177"/>
        <v>3</v>
      </c>
      <c r="DW183" s="60">
        <v>3</v>
      </c>
      <c r="DX183" s="60">
        <v>3</v>
      </c>
      <c r="DY183" s="60">
        <v>3</v>
      </c>
      <c r="DZ183" s="60">
        <v>3</v>
      </c>
      <c r="EA183" s="60">
        <v>3</v>
      </c>
      <c r="EB183" s="60">
        <v>3</v>
      </c>
      <c r="EC183" s="17">
        <f t="shared" si="192"/>
        <v>18</v>
      </c>
      <c r="ED183" s="144">
        <f t="shared" si="185"/>
        <v>3</v>
      </c>
      <c r="EE183" s="60">
        <v>3</v>
      </c>
      <c r="EF183" s="60">
        <v>3</v>
      </c>
      <c r="EG183" s="60">
        <v>3</v>
      </c>
      <c r="EH183" s="60">
        <v>3</v>
      </c>
      <c r="EI183" s="60">
        <v>3</v>
      </c>
      <c r="EJ183" s="60">
        <v>3</v>
      </c>
      <c r="EK183" s="15">
        <f t="shared" si="186"/>
        <v>18</v>
      </c>
      <c r="EL183" s="148">
        <f t="shared" si="196"/>
        <v>3</v>
      </c>
      <c r="EM183" s="60">
        <v>3</v>
      </c>
      <c r="EN183" s="60">
        <v>3</v>
      </c>
      <c r="EO183" s="60">
        <v>3</v>
      </c>
      <c r="EP183" s="60">
        <v>3</v>
      </c>
      <c r="EQ183" s="60">
        <v>3</v>
      </c>
      <c r="ER183" s="17">
        <f t="shared" si="178"/>
        <v>15</v>
      </c>
      <c r="ES183" s="144">
        <f t="shared" ref="ES183:ES202" si="212">ER183/5</f>
        <v>3</v>
      </c>
      <c r="ET183" s="60">
        <v>3</v>
      </c>
      <c r="EU183" s="60">
        <v>3</v>
      </c>
      <c r="EV183" s="60">
        <v>3</v>
      </c>
      <c r="EW183" s="60">
        <v>3</v>
      </c>
      <c r="EX183" s="60">
        <v>3</v>
      </c>
      <c r="EY183" s="17">
        <f t="shared" si="179"/>
        <v>15</v>
      </c>
      <c r="EZ183" s="144">
        <f t="shared" si="203"/>
        <v>3</v>
      </c>
      <c r="FA183" s="60">
        <v>3</v>
      </c>
      <c r="FB183" s="60">
        <v>3</v>
      </c>
      <c r="FC183" s="60">
        <v>3</v>
      </c>
      <c r="FD183" s="60">
        <v>3</v>
      </c>
      <c r="FE183" s="60">
        <v>3</v>
      </c>
      <c r="FF183" s="60">
        <v>3</v>
      </c>
      <c r="FG183" s="17">
        <f t="shared" si="161"/>
        <v>18</v>
      </c>
      <c r="FH183" s="153">
        <f t="shared" si="209"/>
        <v>3</v>
      </c>
      <c r="FI183" s="60">
        <v>3</v>
      </c>
      <c r="FJ183" s="60">
        <v>3</v>
      </c>
      <c r="FK183" s="60">
        <v>3</v>
      </c>
      <c r="FL183" s="60">
        <v>3</v>
      </c>
      <c r="FM183" s="60">
        <v>3</v>
      </c>
      <c r="FN183" s="17">
        <f t="shared" si="180"/>
        <v>15</v>
      </c>
      <c r="FO183" s="144">
        <f t="shared" si="181"/>
        <v>3</v>
      </c>
      <c r="FP183" s="60">
        <v>3</v>
      </c>
      <c r="FQ183" s="60">
        <v>3</v>
      </c>
      <c r="FR183" s="60">
        <v>3</v>
      </c>
      <c r="FS183" s="60">
        <v>3</v>
      </c>
      <c r="FT183" s="60">
        <v>3</v>
      </c>
      <c r="FU183" s="60">
        <v>3</v>
      </c>
      <c r="FV183" s="17">
        <f t="shared" si="199"/>
        <v>18</v>
      </c>
      <c r="FW183" s="144">
        <f t="shared" si="187"/>
        <v>3</v>
      </c>
      <c r="FX183" s="60">
        <v>3</v>
      </c>
      <c r="FY183" s="60">
        <v>3</v>
      </c>
      <c r="FZ183" s="60">
        <v>3</v>
      </c>
      <c r="GA183" s="60">
        <v>3</v>
      </c>
      <c r="GB183" s="60">
        <v>3</v>
      </c>
      <c r="GC183" s="60">
        <v>3</v>
      </c>
      <c r="GD183" s="17">
        <f t="shared" si="201"/>
        <v>18</v>
      </c>
      <c r="GE183" s="144">
        <f t="shared" si="210"/>
        <v>3</v>
      </c>
      <c r="GF183" s="62" t="s">
        <v>1469</v>
      </c>
      <c r="GG183" s="17" t="s">
        <v>411</v>
      </c>
      <c r="GH183" s="17" t="s">
        <v>1470</v>
      </c>
      <c r="GI183" s="17" t="s">
        <v>1471</v>
      </c>
      <c r="GJ183" s="17" t="s">
        <v>1472</v>
      </c>
      <c r="GK183" s="17" t="s">
        <v>1450</v>
      </c>
      <c r="GL183" s="17" t="s">
        <v>1473</v>
      </c>
      <c r="GM183" s="17" t="s">
        <v>411</v>
      </c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  <c r="IA183" s="15"/>
      <c r="IB183" s="15"/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  <c r="IP183" s="15"/>
      <c r="IQ183" s="15"/>
      <c r="IR183" s="15"/>
      <c r="IS183" s="15"/>
      <c r="IT183" s="15"/>
      <c r="IU183" s="15"/>
      <c r="IV183" s="15"/>
      <c r="IW183" s="15"/>
      <c r="IX183" s="15"/>
      <c r="IY183" s="15"/>
      <c r="IZ183" s="15"/>
      <c r="JA183" s="15"/>
      <c r="JB183" s="15"/>
      <c r="JC183" s="15"/>
      <c r="JD183" s="15"/>
      <c r="JE183" s="15"/>
      <c r="JF183" s="15"/>
      <c r="JG183" s="15"/>
      <c r="JH183" s="15"/>
      <c r="JI183" s="15"/>
      <c r="JJ183" s="15"/>
      <c r="JK183" s="15"/>
      <c r="JL183" s="15"/>
      <c r="JM183" s="15"/>
      <c r="JN183" s="15"/>
      <c r="JO183" s="15"/>
      <c r="JP183" s="15"/>
      <c r="JQ183" s="15"/>
      <c r="JR183" s="15"/>
      <c r="JS183" s="15"/>
      <c r="JT183" s="15"/>
    </row>
    <row r="184" spans="1:280" s="25" customFormat="1" ht="22.5" customHeight="1" x14ac:dyDescent="0.35">
      <c r="A184" s="34">
        <v>182</v>
      </c>
      <c r="B184" s="17" t="s">
        <v>1474</v>
      </c>
      <c r="C184" s="61" t="s">
        <v>1065</v>
      </c>
      <c r="D184" s="17" t="s">
        <v>846</v>
      </c>
      <c r="E184" s="17" t="s">
        <v>1398</v>
      </c>
      <c r="F184" s="17">
        <v>28</v>
      </c>
      <c r="G184" s="17">
        <v>3</v>
      </c>
      <c r="H184" s="17" t="s">
        <v>344</v>
      </c>
      <c r="I184" s="17" t="s">
        <v>172</v>
      </c>
      <c r="J184" s="133">
        <v>8000000</v>
      </c>
      <c r="K184" s="59">
        <v>6000000</v>
      </c>
      <c r="L184" s="17" t="s">
        <v>173</v>
      </c>
      <c r="M184" s="17" t="s">
        <v>147</v>
      </c>
      <c r="N184" s="17">
        <v>250</v>
      </c>
      <c r="O184" s="17" t="s">
        <v>1405</v>
      </c>
      <c r="P184" s="17" t="s">
        <v>1475</v>
      </c>
      <c r="Q184" s="17" t="s">
        <v>389</v>
      </c>
      <c r="R184" s="60">
        <v>3</v>
      </c>
      <c r="S184" s="60">
        <v>3</v>
      </c>
      <c r="T184" s="60">
        <v>3</v>
      </c>
      <c r="U184" s="60">
        <v>3</v>
      </c>
      <c r="V184" s="60">
        <v>3</v>
      </c>
      <c r="W184" s="60">
        <v>3</v>
      </c>
      <c r="X184" s="60">
        <v>3</v>
      </c>
      <c r="Y184" s="60">
        <v>3</v>
      </c>
      <c r="Z184" s="60">
        <v>3</v>
      </c>
      <c r="AA184" s="60">
        <v>3</v>
      </c>
      <c r="AB184" s="17">
        <f t="shared" si="188"/>
        <v>30</v>
      </c>
      <c r="AC184" s="154">
        <f t="shared" si="191"/>
        <v>3</v>
      </c>
      <c r="AD184" s="60">
        <v>3</v>
      </c>
      <c r="AE184" s="60">
        <v>3</v>
      </c>
      <c r="AF184" s="60">
        <v>3</v>
      </c>
      <c r="AG184" s="60">
        <v>3</v>
      </c>
      <c r="AH184" s="60">
        <v>3</v>
      </c>
      <c r="AI184" s="60">
        <v>3</v>
      </c>
      <c r="AJ184" s="60">
        <v>3</v>
      </c>
      <c r="AK184" s="60">
        <v>3</v>
      </c>
      <c r="AL184" s="60">
        <v>3</v>
      </c>
      <c r="AM184" s="15">
        <f t="shared" si="165"/>
        <v>27</v>
      </c>
      <c r="AN184" s="170">
        <f t="shared" si="166"/>
        <v>3</v>
      </c>
      <c r="AO184" s="60">
        <v>3</v>
      </c>
      <c r="AP184" s="60">
        <v>3</v>
      </c>
      <c r="AQ184" s="60">
        <v>3</v>
      </c>
      <c r="AR184" s="60">
        <v>3</v>
      </c>
      <c r="AS184" s="60">
        <v>3</v>
      </c>
      <c r="AT184" s="60">
        <v>3</v>
      </c>
      <c r="AU184" s="60">
        <v>3</v>
      </c>
      <c r="AV184" s="60">
        <v>3</v>
      </c>
      <c r="AW184" s="60">
        <v>3</v>
      </c>
      <c r="AX184" s="60">
        <v>3</v>
      </c>
      <c r="AY184" s="17">
        <f t="shared" si="202"/>
        <v>30</v>
      </c>
      <c r="AZ184" s="144">
        <f t="shared" si="167"/>
        <v>3</v>
      </c>
      <c r="BA184" s="60">
        <v>3</v>
      </c>
      <c r="BB184" s="60">
        <v>3</v>
      </c>
      <c r="BC184" s="60">
        <v>3</v>
      </c>
      <c r="BD184" s="60">
        <v>3</v>
      </c>
      <c r="BE184" s="60">
        <v>3</v>
      </c>
      <c r="BF184" s="60">
        <v>3</v>
      </c>
      <c r="BG184" s="60">
        <v>3</v>
      </c>
      <c r="BH184" s="60">
        <v>3</v>
      </c>
      <c r="BI184" s="17">
        <v>3</v>
      </c>
      <c r="BJ184" s="17">
        <f t="shared" si="168"/>
        <v>27</v>
      </c>
      <c r="BK184" s="144">
        <f t="shared" si="169"/>
        <v>3</v>
      </c>
      <c r="BL184" s="60">
        <v>3</v>
      </c>
      <c r="BM184" s="60">
        <v>3</v>
      </c>
      <c r="BN184" s="60">
        <v>3</v>
      </c>
      <c r="BO184" s="17">
        <f t="shared" si="170"/>
        <v>9</v>
      </c>
      <c r="BP184" s="153">
        <f t="shared" si="211"/>
        <v>3</v>
      </c>
      <c r="BQ184" s="60">
        <v>3</v>
      </c>
      <c r="BR184" s="60">
        <v>3</v>
      </c>
      <c r="BS184" s="60">
        <v>3</v>
      </c>
      <c r="BT184" s="116">
        <f t="shared" si="158"/>
        <v>9</v>
      </c>
      <c r="BU184" s="144">
        <f t="shared" si="171"/>
        <v>3</v>
      </c>
      <c r="BV184" s="60">
        <v>3</v>
      </c>
      <c r="BW184" s="60">
        <v>3</v>
      </c>
      <c r="BX184" s="17">
        <f t="shared" si="163"/>
        <v>6</v>
      </c>
      <c r="BY184" s="169">
        <f t="shared" si="159"/>
        <v>3</v>
      </c>
      <c r="BZ184" s="60">
        <v>3</v>
      </c>
      <c r="CA184" s="60">
        <v>3</v>
      </c>
      <c r="CB184" s="17">
        <f t="shared" si="172"/>
        <v>6</v>
      </c>
      <c r="CC184" s="144">
        <f t="shared" si="206"/>
        <v>3</v>
      </c>
      <c r="CD184" s="60">
        <v>3</v>
      </c>
      <c r="CE184" s="60">
        <v>3</v>
      </c>
      <c r="CF184" s="17">
        <f t="shared" si="198"/>
        <v>6</v>
      </c>
      <c r="CG184" s="144">
        <f t="shared" si="208"/>
        <v>3</v>
      </c>
      <c r="CH184" s="60">
        <v>3</v>
      </c>
      <c r="CI184" s="60">
        <v>3</v>
      </c>
      <c r="CJ184" s="17">
        <f t="shared" si="173"/>
        <v>6</v>
      </c>
      <c r="CK184" s="144">
        <f t="shared" si="204"/>
        <v>3</v>
      </c>
      <c r="CL184" s="60">
        <v>3</v>
      </c>
      <c r="CM184" s="60">
        <v>3</v>
      </c>
      <c r="CN184" s="17">
        <f t="shared" si="174"/>
        <v>6</v>
      </c>
      <c r="CO184" s="153">
        <f t="shared" si="184"/>
        <v>3</v>
      </c>
      <c r="CP184" s="60">
        <v>3</v>
      </c>
      <c r="CQ184" s="60">
        <v>3</v>
      </c>
      <c r="CR184" s="60">
        <v>3</v>
      </c>
      <c r="CS184" s="17">
        <f t="shared" si="175"/>
        <v>9</v>
      </c>
      <c r="CT184" s="144">
        <f t="shared" si="200"/>
        <v>3</v>
      </c>
      <c r="CU184" s="60">
        <v>3</v>
      </c>
      <c r="CV184" s="60">
        <v>3</v>
      </c>
      <c r="CW184" s="60">
        <v>3</v>
      </c>
      <c r="CX184" s="60">
        <v>3</v>
      </c>
      <c r="CY184" s="60">
        <v>3</v>
      </c>
      <c r="CZ184" s="60">
        <v>3</v>
      </c>
      <c r="DA184" s="60">
        <v>3</v>
      </c>
      <c r="DB184" s="60">
        <v>3</v>
      </c>
      <c r="DC184" s="17">
        <f t="shared" si="190"/>
        <v>24</v>
      </c>
      <c r="DD184" s="144">
        <f t="shared" si="142"/>
        <v>3</v>
      </c>
      <c r="DE184" s="60">
        <v>3</v>
      </c>
      <c r="DF184" s="60">
        <v>3</v>
      </c>
      <c r="DG184" s="60">
        <v>3</v>
      </c>
      <c r="DH184" s="60">
        <v>3</v>
      </c>
      <c r="DI184" s="60">
        <v>3</v>
      </c>
      <c r="DJ184" s="60">
        <v>3</v>
      </c>
      <c r="DK184" s="60">
        <v>3</v>
      </c>
      <c r="DL184" s="60">
        <v>3</v>
      </c>
      <c r="DM184" s="17">
        <f t="shared" si="176"/>
        <v>24</v>
      </c>
      <c r="DN184" s="144">
        <f t="shared" si="205"/>
        <v>3</v>
      </c>
      <c r="DO184" s="60">
        <v>3</v>
      </c>
      <c r="DP184" s="60">
        <v>3</v>
      </c>
      <c r="DQ184" s="60">
        <v>3</v>
      </c>
      <c r="DR184" s="60">
        <v>3</v>
      </c>
      <c r="DS184" s="60">
        <v>3</v>
      </c>
      <c r="DT184" s="60">
        <v>3</v>
      </c>
      <c r="DU184" s="17">
        <f t="shared" si="207"/>
        <v>18</v>
      </c>
      <c r="DV184" s="144">
        <f t="shared" si="177"/>
        <v>3</v>
      </c>
      <c r="DW184" s="60">
        <v>3</v>
      </c>
      <c r="DX184" s="60">
        <v>3</v>
      </c>
      <c r="DY184" s="60">
        <v>3</v>
      </c>
      <c r="DZ184" s="60">
        <v>3</v>
      </c>
      <c r="EA184" s="60">
        <v>3</v>
      </c>
      <c r="EB184" s="60">
        <v>3</v>
      </c>
      <c r="EC184" s="17">
        <f t="shared" si="192"/>
        <v>18</v>
      </c>
      <c r="ED184" s="144">
        <f t="shared" si="185"/>
        <v>3</v>
      </c>
      <c r="EE184" s="60">
        <v>3</v>
      </c>
      <c r="EF184" s="60">
        <v>3</v>
      </c>
      <c r="EG184" s="60">
        <v>3</v>
      </c>
      <c r="EH184" s="60">
        <v>3</v>
      </c>
      <c r="EI184" s="60">
        <v>3</v>
      </c>
      <c r="EJ184" s="60">
        <v>3</v>
      </c>
      <c r="EK184" s="15">
        <f t="shared" si="186"/>
        <v>18</v>
      </c>
      <c r="EL184" s="148">
        <f t="shared" si="196"/>
        <v>3</v>
      </c>
      <c r="EM184" s="60">
        <v>3</v>
      </c>
      <c r="EN184" s="60">
        <v>3</v>
      </c>
      <c r="EO184" s="60">
        <v>3</v>
      </c>
      <c r="EP184" s="60">
        <v>3</v>
      </c>
      <c r="EQ184" s="60">
        <v>3</v>
      </c>
      <c r="ER184" s="17">
        <f t="shared" si="178"/>
        <v>15</v>
      </c>
      <c r="ES184" s="144">
        <f t="shared" si="212"/>
        <v>3</v>
      </c>
      <c r="ET184" s="60">
        <v>3</v>
      </c>
      <c r="EU184" s="60">
        <v>3</v>
      </c>
      <c r="EV184" s="60">
        <v>3</v>
      </c>
      <c r="EW184" s="60">
        <v>3</v>
      </c>
      <c r="EX184" s="60">
        <v>3</v>
      </c>
      <c r="EY184" s="17">
        <f t="shared" si="179"/>
        <v>15</v>
      </c>
      <c r="EZ184" s="144">
        <f t="shared" si="203"/>
        <v>3</v>
      </c>
      <c r="FA184" s="60">
        <v>3</v>
      </c>
      <c r="FB184" s="60">
        <v>3</v>
      </c>
      <c r="FC184" s="60">
        <v>3</v>
      </c>
      <c r="FD184" s="60">
        <v>3</v>
      </c>
      <c r="FE184" s="60">
        <v>3</v>
      </c>
      <c r="FF184" s="60">
        <v>3</v>
      </c>
      <c r="FG184" s="17">
        <f t="shared" si="161"/>
        <v>18</v>
      </c>
      <c r="FH184" s="153">
        <f t="shared" si="209"/>
        <v>3</v>
      </c>
      <c r="FI184" s="60">
        <v>3</v>
      </c>
      <c r="FJ184" s="60">
        <v>3</v>
      </c>
      <c r="FK184" s="60">
        <v>3</v>
      </c>
      <c r="FL184" s="60">
        <v>3</v>
      </c>
      <c r="FM184" s="60">
        <v>3</v>
      </c>
      <c r="FN184" s="17">
        <f t="shared" si="180"/>
        <v>15</v>
      </c>
      <c r="FO184" s="144">
        <f t="shared" si="181"/>
        <v>3</v>
      </c>
      <c r="FP184" s="60">
        <v>3</v>
      </c>
      <c r="FQ184" s="60">
        <v>3</v>
      </c>
      <c r="FR184" s="60">
        <v>3</v>
      </c>
      <c r="FS184" s="60">
        <v>3</v>
      </c>
      <c r="FT184" s="60">
        <v>3</v>
      </c>
      <c r="FU184" s="60">
        <v>3</v>
      </c>
      <c r="FV184" s="17">
        <f t="shared" si="199"/>
        <v>18</v>
      </c>
      <c r="FW184" s="144">
        <f t="shared" si="187"/>
        <v>3</v>
      </c>
      <c r="FX184" s="60">
        <v>3</v>
      </c>
      <c r="FY184" s="60">
        <v>3</v>
      </c>
      <c r="FZ184" s="60">
        <v>3</v>
      </c>
      <c r="GA184" s="60">
        <v>3</v>
      </c>
      <c r="GB184" s="60">
        <v>3</v>
      </c>
      <c r="GC184" s="60">
        <v>3</v>
      </c>
      <c r="GD184" s="17">
        <f t="shared" si="201"/>
        <v>18</v>
      </c>
      <c r="GE184" s="144">
        <f t="shared" si="210"/>
        <v>3</v>
      </c>
      <c r="GF184" s="17" t="s">
        <v>1476</v>
      </c>
      <c r="GG184" s="17" t="s">
        <v>411</v>
      </c>
      <c r="GH184" s="17" t="s">
        <v>1477</v>
      </c>
      <c r="GI184" s="17" t="s">
        <v>1471</v>
      </c>
      <c r="GJ184" s="17" t="s">
        <v>1478</v>
      </c>
      <c r="GK184" s="17" t="s">
        <v>1450</v>
      </c>
      <c r="GL184" s="17" t="s">
        <v>1479</v>
      </c>
      <c r="GM184" s="17" t="s">
        <v>411</v>
      </c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  <c r="IA184" s="15"/>
      <c r="IB184" s="15"/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  <c r="IP184" s="15"/>
      <c r="IQ184" s="15"/>
      <c r="IR184" s="15"/>
      <c r="IS184" s="15"/>
      <c r="IT184" s="15"/>
      <c r="IU184" s="15"/>
      <c r="IV184" s="15"/>
      <c r="IW184" s="15"/>
      <c r="IX184" s="15"/>
      <c r="IY184" s="15"/>
      <c r="IZ184" s="15"/>
      <c r="JA184" s="15"/>
      <c r="JB184" s="15"/>
      <c r="JC184" s="15"/>
      <c r="JD184" s="15"/>
      <c r="JE184" s="15"/>
      <c r="JF184" s="15"/>
      <c r="JG184" s="15"/>
      <c r="JH184" s="15"/>
      <c r="JI184" s="15"/>
      <c r="JJ184" s="15"/>
      <c r="JK184" s="15"/>
      <c r="JL184" s="15"/>
      <c r="JM184" s="15"/>
      <c r="JN184" s="15"/>
      <c r="JO184" s="15"/>
      <c r="JP184" s="15"/>
      <c r="JQ184" s="15"/>
      <c r="JR184" s="15"/>
      <c r="JS184" s="15"/>
      <c r="JT184" s="15"/>
    </row>
    <row r="185" spans="1:280" s="25" customFormat="1" ht="22.5" customHeight="1" x14ac:dyDescent="0.35">
      <c r="A185" s="34">
        <v>183</v>
      </c>
      <c r="B185" s="17" t="s">
        <v>1480</v>
      </c>
      <c r="C185" s="61" t="s">
        <v>1065</v>
      </c>
      <c r="D185" s="17" t="s">
        <v>846</v>
      </c>
      <c r="E185" s="17" t="s">
        <v>1461</v>
      </c>
      <c r="F185" s="17">
        <v>69</v>
      </c>
      <c r="G185" s="17">
        <v>2</v>
      </c>
      <c r="H185" s="17" t="s">
        <v>157</v>
      </c>
      <c r="I185" s="17" t="s">
        <v>172</v>
      </c>
      <c r="J185" s="133">
        <v>5000000</v>
      </c>
      <c r="K185" s="59">
        <v>4500000</v>
      </c>
      <c r="L185" s="17" t="s">
        <v>318</v>
      </c>
      <c r="M185" s="17" t="s">
        <v>147</v>
      </c>
      <c r="N185" s="17">
        <v>130</v>
      </c>
      <c r="O185" s="17" t="s">
        <v>1349</v>
      </c>
      <c r="P185" s="17" t="s">
        <v>1481</v>
      </c>
      <c r="Q185" s="17" t="s">
        <v>1482</v>
      </c>
      <c r="R185" s="60">
        <v>3</v>
      </c>
      <c r="S185" s="60">
        <v>3</v>
      </c>
      <c r="T185" s="60">
        <v>3</v>
      </c>
      <c r="U185" s="60">
        <v>3</v>
      </c>
      <c r="V185" s="60">
        <v>4</v>
      </c>
      <c r="W185" s="60">
        <v>4</v>
      </c>
      <c r="X185" s="60">
        <v>4</v>
      </c>
      <c r="Y185" s="60">
        <v>4</v>
      </c>
      <c r="Z185" s="60">
        <v>4</v>
      </c>
      <c r="AA185" s="60">
        <v>4</v>
      </c>
      <c r="AB185" s="17">
        <f t="shared" si="188"/>
        <v>36</v>
      </c>
      <c r="AC185" s="154">
        <f t="shared" si="191"/>
        <v>3</v>
      </c>
      <c r="AD185" s="60">
        <v>3</v>
      </c>
      <c r="AE185" s="60">
        <v>3</v>
      </c>
      <c r="AF185" s="60">
        <v>3</v>
      </c>
      <c r="AG185" s="60">
        <v>3</v>
      </c>
      <c r="AH185" s="60">
        <v>3</v>
      </c>
      <c r="AI185" s="60">
        <v>3</v>
      </c>
      <c r="AJ185" s="60">
        <v>3</v>
      </c>
      <c r="AK185" s="60">
        <v>2</v>
      </c>
      <c r="AL185" s="60">
        <v>2</v>
      </c>
      <c r="AM185" s="15">
        <f t="shared" si="165"/>
        <v>25</v>
      </c>
      <c r="AN185" s="170">
        <f t="shared" si="166"/>
        <v>2.7777777777777777</v>
      </c>
      <c r="AO185" s="60">
        <v>3</v>
      </c>
      <c r="AP185" s="60">
        <v>3</v>
      </c>
      <c r="AQ185" s="60">
        <v>2</v>
      </c>
      <c r="AR185" s="60">
        <v>3</v>
      </c>
      <c r="AS185" s="17">
        <v>3</v>
      </c>
      <c r="AT185" s="17">
        <v>3</v>
      </c>
      <c r="AU185" s="17">
        <v>2</v>
      </c>
      <c r="AV185" s="17">
        <v>2</v>
      </c>
      <c r="AW185" s="17">
        <v>3</v>
      </c>
      <c r="AX185" s="60">
        <v>3</v>
      </c>
      <c r="AY185" s="17">
        <f>SUM(AO185:AX185)</f>
        <v>27</v>
      </c>
      <c r="AZ185" s="144">
        <f t="shared" si="167"/>
        <v>2.7</v>
      </c>
      <c r="BA185" s="60">
        <v>2</v>
      </c>
      <c r="BB185" s="60">
        <v>2</v>
      </c>
      <c r="BC185" s="17">
        <v>3</v>
      </c>
      <c r="BD185" s="60">
        <v>3</v>
      </c>
      <c r="BE185" s="60">
        <v>3</v>
      </c>
      <c r="BF185" s="60">
        <v>3</v>
      </c>
      <c r="BG185" s="60">
        <v>3</v>
      </c>
      <c r="BH185" s="60">
        <v>3</v>
      </c>
      <c r="BI185" s="17">
        <v>3</v>
      </c>
      <c r="BJ185" s="17">
        <f t="shared" si="168"/>
        <v>25</v>
      </c>
      <c r="BK185" s="144">
        <f t="shared" si="169"/>
        <v>2.7777777777777777</v>
      </c>
      <c r="BL185" s="60">
        <v>2</v>
      </c>
      <c r="BM185" s="60">
        <v>3</v>
      </c>
      <c r="BN185" s="60">
        <v>3</v>
      </c>
      <c r="BO185" s="17">
        <f t="shared" si="170"/>
        <v>8</v>
      </c>
      <c r="BP185" s="153">
        <f t="shared" si="211"/>
        <v>2.6666666666666665</v>
      </c>
      <c r="BQ185" s="60">
        <v>2</v>
      </c>
      <c r="BR185" s="60">
        <v>3</v>
      </c>
      <c r="BS185" s="60">
        <v>3</v>
      </c>
      <c r="BT185" s="116">
        <f t="shared" si="158"/>
        <v>8</v>
      </c>
      <c r="BU185" s="144">
        <f t="shared" si="171"/>
        <v>2.6666666666666665</v>
      </c>
      <c r="BV185" s="17">
        <v>2</v>
      </c>
      <c r="BW185" s="17">
        <v>3</v>
      </c>
      <c r="BX185" s="17">
        <f t="shared" si="163"/>
        <v>5</v>
      </c>
      <c r="BY185" s="169">
        <f t="shared" ref="BY185:BY216" si="213">BX185/2</f>
        <v>2.5</v>
      </c>
      <c r="BZ185" s="60">
        <v>3</v>
      </c>
      <c r="CA185" s="60">
        <v>1</v>
      </c>
      <c r="CB185" s="17">
        <f t="shared" si="172"/>
        <v>4</v>
      </c>
      <c r="CC185" s="144">
        <f t="shared" si="206"/>
        <v>2</v>
      </c>
      <c r="CD185" s="60">
        <v>3</v>
      </c>
      <c r="CE185" s="60">
        <v>2</v>
      </c>
      <c r="CF185" s="17">
        <f t="shared" si="198"/>
        <v>5</v>
      </c>
      <c r="CG185" s="144">
        <f t="shared" ref="CG185:CG248" si="214">CF185/2</f>
        <v>2.5</v>
      </c>
      <c r="CH185" s="60">
        <v>3</v>
      </c>
      <c r="CI185" s="60">
        <v>3</v>
      </c>
      <c r="CJ185" s="17">
        <f t="shared" si="173"/>
        <v>6</v>
      </c>
      <c r="CK185" s="144">
        <f t="shared" si="204"/>
        <v>3</v>
      </c>
      <c r="CL185" s="60">
        <v>3</v>
      </c>
      <c r="CM185" s="60">
        <v>3</v>
      </c>
      <c r="CN185" s="17">
        <f t="shared" si="174"/>
        <v>6</v>
      </c>
      <c r="CO185" s="153">
        <f t="shared" si="184"/>
        <v>3</v>
      </c>
      <c r="CP185" s="17">
        <v>3</v>
      </c>
      <c r="CQ185" s="60">
        <v>3</v>
      </c>
      <c r="CR185" s="60">
        <v>3</v>
      </c>
      <c r="CS185" s="17">
        <f t="shared" si="175"/>
        <v>9</v>
      </c>
      <c r="CT185" s="144">
        <f t="shared" si="200"/>
        <v>3</v>
      </c>
      <c r="CU185" s="60">
        <v>2</v>
      </c>
      <c r="CV185" s="60">
        <v>2</v>
      </c>
      <c r="CW185" s="60">
        <v>2</v>
      </c>
      <c r="CX185" s="60">
        <v>3</v>
      </c>
      <c r="CY185" s="60">
        <v>3</v>
      </c>
      <c r="CZ185" s="60">
        <v>3</v>
      </c>
      <c r="DA185" s="60">
        <v>3</v>
      </c>
      <c r="DB185" s="60">
        <v>3</v>
      </c>
      <c r="DC185" s="17">
        <f t="shared" si="190"/>
        <v>21</v>
      </c>
      <c r="DD185" s="144">
        <f t="shared" si="142"/>
        <v>2.625</v>
      </c>
      <c r="DE185" s="60">
        <v>3</v>
      </c>
      <c r="DF185" s="60">
        <v>3</v>
      </c>
      <c r="DG185" s="60">
        <v>3</v>
      </c>
      <c r="DH185" s="60">
        <v>2</v>
      </c>
      <c r="DI185" s="60">
        <v>4</v>
      </c>
      <c r="DJ185" s="60">
        <v>4</v>
      </c>
      <c r="DK185" s="60">
        <v>4</v>
      </c>
      <c r="DL185" s="60">
        <v>4</v>
      </c>
      <c r="DM185" s="17">
        <f t="shared" si="176"/>
        <v>27</v>
      </c>
      <c r="DN185" s="144">
        <f t="shared" si="205"/>
        <v>3.375</v>
      </c>
      <c r="DO185" s="17">
        <v>4</v>
      </c>
      <c r="DP185" s="60">
        <v>3</v>
      </c>
      <c r="DQ185" s="60">
        <v>3</v>
      </c>
      <c r="DR185" s="60">
        <v>3</v>
      </c>
      <c r="DS185" s="60">
        <v>2</v>
      </c>
      <c r="DT185" s="60">
        <v>3</v>
      </c>
      <c r="DU185" s="17">
        <f t="shared" si="207"/>
        <v>18</v>
      </c>
      <c r="DV185" s="144">
        <f t="shared" si="177"/>
        <v>3</v>
      </c>
      <c r="DW185" s="60">
        <v>2</v>
      </c>
      <c r="DX185" s="60">
        <v>2</v>
      </c>
      <c r="DY185" s="60">
        <v>3</v>
      </c>
      <c r="DZ185" s="60" t="s">
        <v>843</v>
      </c>
      <c r="EA185" s="60">
        <v>3</v>
      </c>
      <c r="EB185" s="60">
        <v>2</v>
      </c>
      <c r="EC185" s="17">
        <f t="shared" si="192"/>
        <v>12</v>
      </c>
      <c r="ED185" s="144">
        <f t="shared" si="185"/>
        <v>2</v>
      </c>
      <c r="EE185" s="60">
        <v>3</v>
      </c>
      <c r="EF185" s="60">
        <v>3</v>
      </c>
      <c r="EG185" s="60">
        <v>3</v>
      </c>
      <c r="EH185" s="60">
        <v>2</v>
      </c>
      <c r="EI185" s="60">
        <v>1</v>
      </c>
      <c r="EJ185" s="60">
        <v>3</v>
      </c>
      <c r="EK185" s="15">
        <f t="shared" si="186"/>
        <v>15</v>
      </c>
      <c r="EL185" s="148">
        <f t="shared" si="196"/>
        <v>2.5</v>
      </c>
      <c r="EM185" s="60">
        <v>3</v>
      </c>
      <c r="EN185" s="60">
        <v>3</v>
      </c>
      <c r="EO185" s="60">
        <v>3</v>
      </c>
      <c r="EP185" s="60">
        <v>2</v>
      </c>
      <c r="EQ185" s="60">
        <v>2</v>
      </c>
      <c r="ER185" s="17">
        <f t="shared" si="178"/>
        <v>13</v>
      </c>
      <c r="ES185" s="144">
        <f t="shared" si="212"/>
        <v>2.6</v>
      </c>
      <c r="ET185" s="60">
        <v>3</v>
      </c>
      <c r="EU185" s="60">
        <v>3</v>
      </c>
      <c r="EV185" s="60">
        <v>2</v>
      </c>
      <c r="EW185" s="17">
        <v>2</v>
      </c>
      <c r="EX185" s="60">
        <v>3</v>
      </c>
      <c r="EY185" s="17">
        <f t="shared" si="179"/>
        <v>13</v>
      </c>
      <c r="EZ185" s="144">
        <f t="shared" si="203"/>
        <v>2.6</v>
      </c>
      <c r="FA185" s="60">
        <v>3</v>
      </c>
      <c r="FB185" s="60">
        <v>3</v>
      </c>
      <c r="FC185" s="60">
        <v>3</v>
      </c>
      <c r="FD185" s="60">
        <v>2</v>
      </c>
      <c r="FE185" s="60">
        <v>2</v>
      </c>
      <c r="FF185" s="60">
        <v>3</v>
      </c>
      <c r="FG185" s="17">
        <f t="shared" si="161"/>
        <v>16</v>
      </c>
      <c r="FH185" s="153">
        <f t="shared" si="209"/>
        <v>2.6666666666666665</v>
      </c>
      <c r="FI185" s="60">
        <v>3</v>
      </c>
      <c r="FJ185" s="60">
        <v>3</v>
      </c>
      <c r="FK185" s="60">
        <v>3</v>
      </c>
      <c r="FL185" s="60">
        <v>2</v>
      </c>
      <c r="FM185" s="60">
        <v>2</v>
      </c>
      <c r="FN185" s="17">
        <f t="shared" si="180"/>
        <v>13</v>
      </c>
      <c r="FO185" s="144">
        <f t="shared" si="181"/>
        <v>2.6</v>
      </c>
      <c r="FP185" s="17">
        <v>2</v>
      </c>
      <c r="FQ185" s="17">
        <v>2</v>
      </c>
      <c r="FR185" s="17">
        <v>2</v>
      </c>
      <c r="FS185" s="60">
        <v>3</v>
      </c>
      <c r="FT185" s="60">
        <v>2</v>
      </c>
      <c r="FU185" s="60">
        <v>3</v>
      </c>
      <c r="FV185" s="17">
        <f t="shared" si="199"/>
        <v>14</v>
      </c>
      <c r="FW185" s="144">
        <f t="shared" si="187"/>
        <v>2.3333333333333335</v>
      </c>
      <c r="FX185" s="17">
        <v>3</v>
      </c>
      <c r="FY185" s="60">
        <v>3</v>
      </c>
      <c r="FZ185" s="60">
        <v>3</v>
      </c>
      <c r="GA185" s="60">
        <v>3</v>
      </c>
      <c r="GB185" s="60">
        <v>2</v>
      </c>
      <c r="GC185" s="60">
        <v>2</v>
      </c>
      <c r="GD185" s="17">
        <f t="shared" si="201"/>
        <v>16</v>
      </c>
      <c r="GE185" s="144">
        <f t="shared" si="210"/>
        <v>2.6666666666666665</v>
      </c>
      <c r="GF185" s="62" t="s">
        <v>1485</v>
      </c>
      <c r="GG185" s="17" t="s">
        <v>755</v>
      </c>
      <c r="GH185" s="17" t="s">
        <v>1486</v>
      </c>
      <c r="GI185" s="56" t="s">
        <v>1401</v>
      </c>
      <c r="GJ185" s="17" t="s">
        <v>1487</v>
      </c>
      <c r="GK185" s="17" t="s">
        <v>1488</v>
      </c>
      <c r="GL185" s="62" t="s">
        <v>1489</v>
      </c>
      <c r="GM185" s="17" t="s">
        <v>411</v>
      </c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  <c r="IA185" s="15"/>
      <c r="IB185" s="15"/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  <c r="IP185" s="15"/>
      <c r="IQ185" s="15"/>
      <c r="IR185" s="15"/>
      <c r="IS185" s="15"/>
      <c r="IT185" s="15"/>
      <c r="IU185" s="15"/>
      <c r="IV185" s="15"/>
      <c r="IW185" s="15"/>
      <c r="IX185" s="15"/>
      <c r="IY185" s="15"/>
      <c r="IZ185" s="15"/>
      <c r="JA185" s="15"/>
      <c r="JB185" s="15"/>
      <c r="JC185" s="15"/>
      <c r="JD185" s="15"/>
      <c r="JE185" s="15"/>
      <c r="JF185" s="15"/>
      <c r="JG185" s="15"/>
      <c r="JH185" s="15"/>
      <c r="JI185" s="15"/>
      <c r="JJ185" s="15"/>
      <c r="JK185" s="15"/>
      <c r="JL185" s="15"/>
      <c r="JM185" s="15"/>
      <c r="JN185" s="15"/>
      <c r="JO185" s="15"/>
      <c r="JP185" s="15"/>
      <c r="JQ185" s="15"/>
      <c r="JR185" s="15"/>
      <c r="JS185" s="15"/>
      <c r="JT185" s="15"/>
    </row>
    <row r="186" spans="1:280" s="25" customFormat="1" ht="22.5" customHeight="1" x14ac:dyDescent="0.35">
      <c r="A186" s="34">
        <v>184</v>
      </c>
      <c r="B186" s="17" t="s">
        <v>1490</v>
      </c>
      <c r="C186" s="61" t="s">
        <v>945</v>
      </c>
      <c r="D186" s="17" t="s">
        <v>368</v>
      </c>
      <c r="E186" s="17" t="s">
        <v>1398</v>
      </c>
      <c r="F186" s="17">
        <v>33</v>
      </c>
      <c r="G186" s="17">
        <v>3</v>
      </c>
      <c r="H186" s="17" t="s">
        <v>643</v>
      </c>
      <c r="I186" s="17" t="s">
        <v>172</v>
      </c>
      <c r="J186" s="133">
        <v>12000000</v>
      </c>
      <c r="K186" s="59">
        <v>8500000</v>
      </c>
      <c r="L186" s="17" t="s">
        <v>173</v>
      </c>
      <c r="M186" s="17" t="s">
        <v>147</v>
      </c>
      <c r="N186" s="17">
        <v>260</v>
      </c>
      <c r="O186" s="17" t="s">
        <v>1423</v>
      </c>
      <c r="P186" s="17" t="s">
        <v>1475</v>
      </c>
      <c r="Q186" s="17" t="s">
        <v>389</v>
      </c>
      <c r="R186" s="60">
        <v>3</v>
      </c>
      <c r="S186" s="60">
        <v>3</v>
      </c>
      <c r="T186" s="60">
        <v>3</v>
      </c>
      <c r="U186" s="60">
        <v>3</v>
      </c>
      <c r="V186" s="60">
        <v>3</v>
      </c>
      <c r="W186" s="60">
        <v>3</v>
      </c>
      <c r="X186" s="60">
        <v>3</v>
      </c>
      <c r="Y186" s="60">
        <v>3</v>
      </c>
      <c r="Z186" s="60">
        <v>3</v>
      </c>
      <c r="AA186" s="60">
        <v>3</v>
      </c>
      <c r="AB186" s="17">
        <f t="shared" si="188"/>
        <v>30</v>
      </c>
      <c r="AC186" s="154">
        <f t="shared" si="191"/>
        <v>3</v>
      </c>
      <c r="AD186" s="60">
        <v>3</v>
      </c>
      <c r="AE186" s="60">
        <v>3</v>
      </c>
      <c r="AF186" s="60">
        <v>3</v>
      </c>
      <c r="AG186" s="60">
        <v>3</v>
      </c>
      <c r="AH186" s="60">
        <v>3</v>
      </c>
      <c r="AI186" s="60">
        <v>3</v>
      </c>
      <c r="AJ186" s="60">
        <v>3</v>
      </c>
      <c r="AK186" s="60">
        <v>3</v>
      </c>
      <c r="AL186" s="60">
        <v>3</v>
      </c>
      <c r="AM186" s="15">
        <f t="shared" si="165"/>
        <v>27</v>
      </c>
      <c r="AN186" s="170">
        <f t="shared" si="166"/>
        <v>3</v>
      </c>
      <c r="AO186" s="60">
        <v>3</v>
      </c>
      <c r="AP186" s="60">
        <v>3</v>
      </c>
      <c r="AQ186" s="60">
        <v>3</v>
      </c>
      <c r="AR186" s="60">
        <v>3</v>
      </c>
      <c r="AS186" s="60">
        <v>3</v>
      </c>
      <c r="AT186" s="60">
        <v>3</v>
      </c>
      <c r="AU186" s="60">
        <v>3</v>
      </c>
      <c r="AV186" s="60">
        <v>3</v>
      </c>
      <c r="AW186" s="60">
        <v>3</v>
      </c>
      <c r="AX186" s="60">
        <v>3</v>
      </c>
      <c r="AY186" s="17">
        <f t="shared" ref="AY186:AY193" si="215">SUM(AO186:AX186)</f>
        <v>30</v>
      </c>
      <c r="AZ186" s="144">
        <f t="shared" si="167"/>
        <v>3</v>
      </c>
      <c r="BA186" s="60">
        <v>3</v>
      </c>
      <c r="BB186" s="60">
        <v>3</v>
      </c>
      <c r="BC186" s="60">
        <v>3</v>
      </c>
      <c r="BD186" s="60">
        <v>3</v>
      </c>
      <c r="BE186" s="60">
        <v>3</v>
      </c>
      <c r="BF186" s="60">
        <v>3</v>
      </c>
      <c r="BG186" s="60">
        <v>3</v>
      </c>
      <c r="BH186" s="60">
        <v>3</v>
      </c>
      <c r="BI186" s="17">
        <v>3</v>
      </c>
      <c r="BJ186" s="17">
        <f t="shared" si="168"/>
        <v>27</v>
      </c>
      <c r="BK186" s="144">
        <f t="shared" si="169"/>
        <v>3</v>
      </c>
      <c r="BL186" s="60">
        <v>3</v>
      </c>
      <c r="BM186" s="60">
        <v>3</v>
      </c>
      <c r="BN186" s="60">
        <v>3</v>
      </c>
      <c r="BO186" s="17">
        <f t="shared" si="170"/>
        <v>9</v>
      </c>
      <c r="BP186" s="153">
        <f t="shared" si="211"/>
        <v>3</v>
      </c>
      <c r="BQ186" s="60">
        <v>3</v>
      </c>
      <c r="BR186" s="60">
        <v>3</v>
      </c>
      <c r="BS186" s="60">
        <v>3</v>
      </c>
      <c r="BT186" s="116">
        <f t="shared" si="158"/>
        <v>9</v>
      </c>
      <c r="BU186" s="144">
        <f t="shared" si="171"/>
        <v>3</v>
      </c>
      <c r="BV186" s="60">
        <v>3</v>
      </c>
      <c r="BW186" s="60">
        <v>3</v>
      </c>
      <c r="BX186" s="17">
        <f t="shared" si="163"/>
        <v>6</v>
      </c>
      <c r="BY186" s="169">
        <f t="shared" si="213"/>
        <v>3</v>
      </c>
      <c r="BZ186" s="60">
        <v>3</v>
      </c>
      <c r="CA186" s="60">
        <v>3</v>
      </c>
      <c r="CB186" s="17">
        <f t="shared" si="172"/>
        <v>6</v>
      </c>
      <c r="CC186" s="144">
        <f t="shared" si="206"/>
        <v>3</v>
      </c>
      <c r="CD186" s="60">
        <v>3</v>
      </c>
      <c r="CE186" s="60">
        <v>3</v>
      </c>
      <c r="CF186" s="17">
        <f t="shared" si="198"/>
        <v>6</v>
      </c>
      <c r="CG186" s="144">
        <f t="shared" si="214"/>
        <v>3</v>
      </c>
      <c r="CH186" s="60">
        <v>3</v>
      </c>
      <c r="CI186" s="60">
        <v>3</v>
      </c>
      <c r="CJ186" s="17">
        <f t="shared" si="173"/>
        <v>6</v>
      </c>
      <c r="CK186" s="144">
        <f t="shared" si="204"/>
        <v>3</v>
      </c>
      <c r="CL186" s="60">
        <v>3</v>
      </c>
      <c r="CM186" s="60">
        <v>3</v>
      </c>
      <c r="CN186" s="17">
        <f t="shared" si="174"/>
        <v>6</v>
      </c>
      <c r="CO186" s="153">
        <f t="shared" si="184"/>
        <v>3</v>
      </c>
      <c r="CP186" s="60">
        <v>3</v>
      </c>
      <c r="CQ186" s="60">
        <v>3</v>
      </c>
      <c r="CR186" s="60">
        <v>3</v>
      </c>
      <c r="CS186" s="17">
        <f t="shared" si="175"/>
        <v>9</v>
      </c>
      <c r="CT186" s="144">
        <f t="shared" si="200"/>
        <v>3</v>
      </c>
      <c r="CU186" s="60">
        <v>3</v>
      </c>
      <c r="CV186" s="60">
        <v>3</v>
      </c>
      <c r="CW186" s="60">
        <v>3</v>
      </c>
      <c r="CX186" s="60">
        <v>3</v>
      </c>
      <c r="CY186" s="60">
        <v>3</v>
      </c>
      <c r="CZ186" s="60">
        <v>3</v>
      </c>
      <c r="DA186" s="60">
        <v>3</v>
      </c>
      <c r="DB186" s="60">
        <v>3</v>
      </c>
      <c r="DC186" s="17">
        <f t="shared" si="190"/>
        <v>24</v>
      </c>
      <c r="DD186" s="144">
        <f t="shared" si="142"/>
        <v>3</v>
      </c>
      <c r="DE186" s="60">
        <v>3</v>
      </c>
      <c r="DF186" s="60">
        <v>3</v>
      </c>
      <c r="DG186" s="60">
        <v>3</v>
      </c>
      <c r="DH186" s="60">
        <v>3</v>
      </c>
      <c r="DI186" s="60">
        <v>3</v>
      </c>
      <c r="DJ186" s="60">
        <v>3</v>
      </c>
      <c r="DK186" s="60">
        <v>3</v>
      </c>
      <c r="DL186" s="60">
        <v>3</v>
      </c>
      <c r="DM186" s="17">
        <f t="shared" si="176"/>
        <v>24</v>
      </c>
      <c r="DN186" s="144">
        <f t="shared" si="205"/>
        <v>3</v>
      </c>
      <c r="DO186" s="60">
        <v>3</v>
      </c>
      <c r="DP186" s="60">
        <v>3</v>
      </c>
      <c r="DQ186" s="60">
        <v>3</v>
      </c>
      <c r="DR186" s="60">
        <v>3</v>
      </c>
      <c r="DS186" s="60">
        <v>3</v>
      </c>
      <c r="DT186" s="60">
        <v>3</v>
      </c>
      <c r="DU186" s="17">
        <f t="shared" si="207"/>
        <v>18</v>
      </c>
      <c r="DV186" s="144">
        <f t="shared" si="177"/>
        <v>3</v>
      </c>
      <c r="DW186" s="60">
        <v>3</v>
      </c>
      <c r="DX186" s="60">
        <v>3</v>
      </c>
      <c r="DY186" s="60">
        <v>3</v>
      </c>
      <c r="DZ186" s="60">
        <v>3</v>
      </c>
      <c r="EA186" s="60">
        <v>3</v>
      </c>
      <c r="EB186" s="60">
        <v>3</v>
      </c>
      <c r="EC186" s="17">
        <f t="shared" si="192"/>
        <v>18</v>
      </c>
      <c r="ED186" s="144">
        <f t="shared" si="185"/>
        <v>3</v>
      </c>
      <c r="EE186" s="60">
        <v>3</v>
      </c>
      <c r="EF186" s="60">
        <v>3</v>
      </c>
      <c r="EG186" s="60">
        <v>3</v>
      </c>
      <c r="EH186" s="60">
        <v>3</v>
      </c>
      <c r="EI186" s="60">
        <v>3</v>
      </c>
      <c r="EJ186" s="60">
        <v>3</v>
      </c>
      <c r="EK186" s="15">
        <f t="shared" si="186"/>
        <v>18</v>
      </c>
      <c r="EL186" s="148">
        <f t="shared" si="196"/>
        <v>3</v>
      </c>
      <c r="EM186" s="60">
        <v>3</v>
      </c>
      <c r="EN186" s="60">
        <v>3</v>
      </c>
      <c r="EO186" s="60">
        <v>3</v>
      </c>
      <c r="EP186" s="60">
        <v>3</v>
      </c>
      <c r="EQ186" s="60">
        <v>3</v>
      </c>
      <c r="ER186" s="17">
        <f t="shared" si="178"/>
        <v>15</v>
      </c>
      <c r="ES186" s="144">
        <f t="shared" si="212"/>
        <v>3</v>
      </c>
      <c r="ET186" s="60">
        <v>3</v>
      </c>
      <c r="EU186" s="60">
        <v>3</v>
      </c>
      <c r="EV186" s="60">
        <v>3</v>
      </c>
      <c r="EW186" s="60">
        <v>3</v>
      </c>
      <c r="EX186" s="60">
        <v>3</v>
      </c>
      <c r="EY186" s="17">
        <f t="shared" si="179"/>
        <v>15</v>
      </c>
      <c r="EZ186" s="144">
        <f t="shared" si="203"/>
        <v>3</v>
      </c>
      <c r="FA186" s="60">
        <v>3</v>
      </c>
      <c r="FB186" s="60">
        <v>3</v>
      </c>
      <c r="FC186" s="60">
        <v>3</v>
      </c>
      <c r="FD186" s="60">
        <v>3</v>
      </c>
      <c r="FE186" s="60">
        <v>3</v>
      </c>
      <c r="FF186" s="60">
        <v>3</v>
      </c>
      <c r="FG186" s="17">
        <f t="shared" si="161"/>
        <v>18</v>
      </c>
      <c r="FH186" s="153">
        <f t="shared" si="209"/>
        <v>3</v>
      </c>
      <c r="FI186" s="60">
        <v>3</v>
      </c>
      <c r="FJ186" s="60">
        <v>3</v>
      </c>
      <c r="FK186" s="60">
        <v>3</v>
      </c>
      <c r="FL186" s="60">
        <v>3</v>
      </c>
      <c r="FM186" s="60">
        <v>3</v>
      </c>
      <c r="FN186" s="17">
        <f t="shared" si="180"/>
        <v>15</v>
      </c>
      <c r="FO186" s="144">
        <f t="shared" si="181"/>
        <v>3</v>
      </c>
      <c r="FP186" s="60">
        <v>3</v>
      </c>
      <c r="FQ186" s="60">
        <v>3</v>
      </c>
      <c r="FR186" s="60">
        <v>3</v>
      </c>
      <c r="FS186" s="60">
        <v>3</v>
      </c>
      <c r="FT186" s="60">
        <v>3</v>
      </c>
      <c r="FU186" s="60">
        <v>3</v>
      </c>
      <c r="FV186" s="17">
        <f t="shared" si="199"/>
        <v>18</v>
      </c>
      <c r="FW186" s="144">
        <f t="shared" si="187"/>
        <v>3</v>
      </c>
      <c r="FX186" s="60">
        <v>3</v>
      </c>
      <c r="FY186" s="60">
        <v>3</v>
      </c>
      <c r="FZ186" s="60">
        <v>3</v>
      </c>
      <c r="GA186" s="60">
        <v>3</v>
      </c>
      <c r="GB186" s="60">
        <v>3</v>
      </c>
      <c r="GC186" s="60">
        <v>3</v>
      </c>
      <c r="GD186" s="17">
        <f t="shared" si="201"/>
        <v>18</v>
      </c>
      <c r="GE186" s="144">
        <f t="shared" si="210"/>
        <v>3</v>
      </c>
      <c r="GF186" s="17"/>
      <c r="GG186" s="17"/>
      <c r="GH186" s="17"/>
      <c r="GI186" s="17"/>
      <c r="GJ186" s="17"/>
      <c r="GK186" s="17"/>
      <c r="GL186" s="17"/>
      <c r="GM186" s="17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  <c r="IA186" s="15"/>
      <c r="IB186" s="15"/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  <c r="IP186" s="15"/>
      <c r="IQ186" s="15"/>
      <c r="IR186" s="15"/>
      <c r="IS186" s="15"/>
      <c r="IT186" s="15"/>
      <c r="IU186" s="15"/>
      <c r="IV186" s="15"/>
      <c r="IW186" s="15"/>
      <c r="IX186" s="15"/>
      <c r="IY186" s="15"/>
      <c r="IZ186" s="15"/>
      <c r="JA186" s="15"/>
      <c r="JB186" s="15"/>
      <c r="JC186" s="15"/>
      <c r="JD186" s="15"/>
      <c r="JE186" s="15"/>
      <c r="JF186" s="15"/>
      <c r="JG186" s="15"/>
      <c r="JH186" s="15"/>
      <c r="JI186" s="15"/>
      <c r="JJ186" s="15"/>
      <c r="JK186" s="15"/>
      <c r="JL186" s="15"/>
      <c r="JM186" s="15"/>
      <c r="JN186" s="15"/>
      <c r="JO186" s="15"/>
      <c r="JP186" s="15"/>
      <c r="JQ186" s="15"/>
      <c r="JR186" s="15"/>
      <c r="JS186" s="15"/>
      <c r="JT186" s="15"/>
    </row>
    <row r="187" spans="1:280" s="25" customFormat="1" ht="22.5" customHeight="1" x14ac:dyDescent="0.35">
      <c r="A187" s="34">
        <v>185</v>
      </c>
      <c r="B187" s="62" t="s">
        <v>1491</v>
      </c>
      <c r="C187" s="61" t="s">
        <v>959</v>
      </c>
      <c r="D187" s="17" t="s">
        <v>846</v>
      </c>
      <c r="E187" s="17" t="s">
        <v>778</v>
      </c>
      <c r="F187" s="17">
        <v>35</v>
      </c>
      <c r="G187" s="17">
        <v>2</v>
      </c>
      <c r="H187" s="17" t="s">
        <v>157</v>
      </c>
      <c r="I187" s="17" t="s">
        <v>158</v>
      </c>
      <c r="J187" s="133">
        <v>6000000</v>
      </c>
      <c r="K187" s="59">
        <v>3500000</v>
      </c>
      <c r="L187" s="17" t="s">
        <v>173</v>
      </c>
      <c r="M187" s="17" t="s">
        <v>147</v>
      </c>
      <c r="N187" s="17">
        <v>245</v>
      </c>
      <c r="O187" s="17" t="s">
        <v>1349</v>
      </c>
      <c r="P187" s="17" t="s">
        <v>1492</v>
      </c>
      <c r="Q187" s="17" t="s">
        <v>389</v>
      </c>
      <c r="R187" s="60">
        <v>3</v>
      </c>
      <c r="S187" s="60">
        <v>3</v>
      </c>
      <c r="T187" s="60">
        <v>3</v>
      </c>
      <c r="U187" s="60">
        <v>3</v>
      </c>
      <c r="V187" s="60">
        <v>3</v>
      </c>
      <c r="W187" s="60">
        <v>3</v>
      </c>
      <c r="X187" s="60">
        <v>3</v>
      </c>
      <c r="Y187" s="60">
        <v>3</v>
      </c>
      <c r="Z187" s="60">
        <v>3</v>
      </c>
      <c r="AA187" s="60">
        <v>3</v>
      </c>
      <c r="AB187" s="17">
        <f t="shared" si="188"/>
        <v>30</v>
      </c>
      <c r="AC187" s="154">
        <f t="shared" si="191"/>
        <v>3.2</v>
      </c>
      <c r="AD187" s="60">
        <v>3</v>
      </c>
      <c r="AE187" s="60">
        <v>3</v>
      </c>
      <c r="AF187" s="60">
        <v>3</v>
      </c>
      <c r="AG187" s="60">
        <v>3</v>
      </c>
      <c r="AH187" s="60">
        <v>3</v>
      </c>
      <c r="AI187" s="60">
        <v>3</v>
      </c>
      <c r="AJ187" s="60">
        <v>3</v>
      </c>
      <c r="AK187" s="60">
        <v>3</v>
      </c>
      <c r="AL187" s="60">
        <v>3</v>
      </c>
      <c r="AM187" s="15">
        <f t="shared" si="165"/>
        <v>27</v>
      </c>
      <c r="AN187" s="170">
        <f t="shared" si="166"/>
        <v>3</v>
      </c>
      <c r="AO187" s="60">
        <v>3</v>
      </c>
      <c r="AP187" s="60">
        <v>3</v>
      </c>
      <c r="AQ187" s="60">
        <v>3</v>
      </c>
      <c r="AR187" s="60">
        <v>3</v>
      </c>
      <c r="AS187" s="60">
        <v>3</v>
      </c>
      <c r="AT187" s="60">
        <v>3</v>
      </c>
      <c r="AU187" s="60">
        <v>3</v>
      </c>
      <c r="AV187" s="60">
        <v>3</v>
      </c>
      <c r="AW187" s="60">
        <v>3</v>
      </c>
      <c r="AX187" s="60">
        <v>3</v>
      </c>
      <c r="AY187" s="17">
        <f t="shared" si="215"/>
        <v>30</v>
      </c>
      <c r="AZ187" s="144">
        <f t="shared" si="167"/>
        <v>3</v>
      </c>
      <c r="BA187" s="60">
        <v>3</v>
      </c>
      <c r="BB187" s="60">
        <v>3</v>
      </c>
      <c r="BC187" s="60">
        <v>3</v>
      </c>
      <c r="BD187" s="60">
        <v>3</v>
      </c>
      <c r="BE187" s="60">
        <v>3</v>
      </c>
      <c r="BF187" s="60">
        <v>3</v>
      </c>
      <c r="BG187" s="60">
        <v>3</v>
      </c>
      <c r="BH187" s="60">
        <v>3</v>
      </c>
      <c r="BI187" s="17">
        <v>3</v>
      </c>
      <c r="BJ187" s="17">
        <f t="shared" si="168"/>
        <v>27</v>
      </c>
      <c r="BK187" s="144">
        <f t="shared" si="169"/>
        <v>3</v>
      </c>
      <c r="BL187" s="60">
        <v>2</v>
      </c>
      <c r="BM187" s="60">
        <v>2</v>
      </c>
      <c r="BN187" s="60">
        <v>3</v>
      </c>
      <c r="BO187" s="17">
        <f t="shared" si="170"/>
        <v>7</v>
      </c>
      <c r="BP187" s="153">
        <f t="shared" si="211"/>
        <v>2.3333333333333335</v>
      </c>
      <c r="BQ187" s="60">
        <v>3</v>
      </c>
      <c r="BR187" s="60">
        <v>4</v>
      </c>
      <c r="BS187" s="60">
        <v>4</v>
      </c>
      <c r="BT187" s="116">
        <f t="shared" si="158"/>
        <v>11</v>
      </c>
      <c r="BU187" s="144">
        <f t="shared" si="171"/>
        <v>3.6666666666666665</v>
      </c>
      <c r="BV187" s="17">
        <v>3</v>
      </c>
      <c r="BW187" s="17">
        <v>3</v>
      </c>
      <c r="BX187" s="17">
        <f t="shared" si="163"/>
        <v>6</v>
      </c>
      <c r="BY187" s="169">
        <f t="shared" si="213"/>
        <v>3</v>
      </c>
      <c r="BZ187" s="60">
        <v>4</v>
      </c>
      <c r="CA187" s="60">
        <v>4</v>
      </c>
      <c r="CB187" s="17">
        <f t="shared" si="172"/>
        <v>8</v>
      </c>
      <c r="CC187" s="144">
        <f t="shared" si="206"/>
        <v>4</v>
      </c>
      <c r="CD187" s="60">
        <v>3</v>
      </c>
      <c r="CE187" s="60">
        <v>2</v>
      </c>
      <c r="CF187" s="17">
        <f t="shared" si="198"/>
        <v>5</v>
      </c>
      <c r="CG187" s="144">
        <f t="shared" si="214"/>
        <v>2.5</v>
      </c>
      <c r="CH187" s="60">
        <v>2</v>
      </c>
      <c r="CI187" s="60">
        <v>2</v>
      </c>
      <c r="CJ187" s="17">
        <f t="shared" si="173"/>
        <v>4</v>
      </c>
      <c r="CK187" s="144">
        <f t="shared" si="204"/>
        <v>2</v>
      </c>
      <c r="CL187" s="60">
        <v>2</v>
      </c>
      <c r="CM187" s="60">
        <v>2</v>
      </c>
      <c r="CN187" s="17">
        <f t="shared" si="174"/>
        <v>4</v>
      </c>
      <c r="CO187" s="153">
        <f t="shared" si="184"/>
        <v>2</v>
      </c>
      <c r="CP187" s="17">
        <v>3</v>
      </c>
      <c r="CQ187" s="60">
        <v>3</v>
      </c>
      <c r="CR187" s="60">
        <v>3</v>
      </c>
      <c r="CS187" s="17">
        <f t="shared" si="175"/>
        <v>9</v>
      </c>
      <c r="CT187" s="144">
        <f t="shared" si="200"/>
        <v>3</v>
      </c>
      <c r="CU187" s="60">
        <v>3</v>
      </c>
      <c r="CV187" s="60">
        <v>3</v>
      </c>
      <c r="CW187" s="60">
        <v>3</v>
      </c>
      <c r="CX187" s="60">
        <v>3</v>
      </c>
      <c r="CY187" s="60">
        <v>3</v>
      </c>
      <c r="CZ187" s="60">
        <v>3</v>
      </c>
      <c r="DA187" s="60">
        <v>3</v>
      </c>
      <c r="DB187" s="60">
        <v>3</v>
      </c>
      <c r="DC187" s="17">
        <f t="shared" si="190"/>
        <v>24</v>
      </c>
      <c r="DD187" s="144">
        <f t="shared" si="142"/>
        <v>3</v>
      </c>
      <c r="DE187" s="60">
        <v>3</v>
      </c>
      <c r="DF187" s="60">
        <v>3</v>
      </c>
      <c r="DG187" s="60">
        <v>3</v>
      </c>
      <c r="DH187" s="60">
        <v>3</v>
      </c>
      <c r="DI187" s="60">
        <v>3</v>
      </c>
      <c r="DJ187" s="60">
        <v>3</v>
      </c>
      <c r="DK187" s="60">
        <v>3</v>
      </c>
      <c r="DL187" s="60">
        <v>3</v>
      </c>
      <c r="DM187" s="17">
        <f t="shared" si="176"/>
        <v>24</v>
      </c>
      <c r="DN187" s="144">
        <f t="shared" si="205"/>
        <v>3</v>
      </c>
      <c r="DO187" s="60">
        <v>3</v>
      </c>
      <c r="DP187" s="60">
        <v>3</v>
      </c>
      <c r="DQ187" s="60">
        <v>3</v>
      </c>
      <c r="DR187" s="60">
        <v>3</v>
      </c>
      <c r="DS187" s="60">
        <v>3</v>
      </c>
      <c r="DT187" s="60">
        <v>3</v>
      </c>
      <c r="DU187" s="17">
        <f t="shared" si="207"/>
        <v>18</v>
      </c>
      <c r="DV187" s="144">
        <f t="shared" si="177"/>
        <v>3</v>
      </c>
      <c r="DW187" s="60">
        <v>3</v>
      </c>
      <c r="DX187" s="60">
        <v>3</v>
      </c>
      <c r="DY187" s="60">
        <v>3</v>
      </c>
      <c r="DZ187" s="60">
        <v>3</v>
      </c>
      <c r="EA187" s="60">
        <v>3</v>
      </c>
      <c r="EB187" s="60">
        <v>3</v>
      </c>
      <c r="EC187" s="17">
        <f t="shared" si="192"/>
        <v>18</v>
      </c>
      <c r="ED187" s="144">
        <f t="shared" si="185"/>
        <v>3</v>
      </c>
      <c r="EE187" s="60">
        <v>3</v>
      </c>
      <c r="EF187" s="60">
        <v>3</v>
      </c>
      <c r="EG187" s="60">
        <v>3</v>
      </c>
      <c r="EH187" s="60">
        <v>3</v>
      </c>
      <c r="EI187" s="60">
        <v>3</v>
      </c>
      <c r="EJ187" s="60">
        <v>3</v>
      </c>
      <c r="EK187" s="15">
        <f t="shared" si="186"/>
        <v>18</v>
      </c>
      <c r="EL187" s="148">
        <f t="shared" si="196"/>
        <v>3</v>
      </c>
      <c r="EM187" s="60">
        <v>3</v>
      </c>
      <c r="EN187" s="60">
        <v>3</v>
      </c>
      <c r="EO187" s="60">
        <v>3</v>
      </c>
      <c r="EP187" s="60">
        <v>3</v>
      </c>
      <c r="EQ187" s="60">
        <v>3</v>
      </c>
      <c r="ER187" s="17">
        <f t="shared" si="178"/>
        <v>15</v>
      </c>
      <c r="ES187" s="144">
        <f t="shared" si="212"/>
        <v>3</v>
      </c>
      <c r="ET187" s="60">
        <v>3</v>
      </c>
      <c r="EU187" s="60">
        <v>3</v>
      </c>
      <c r="EV187" s="60">
        <v>3</v>
      </c>
      <c r="EW187" s="60">
        <v>3</v>
      </c>
      <c r="EX187" s="60">
        <v>3</v>
      </c>
      <c r="EY187" s="17">
        <f t="shared" si="179"/>
        <v>15</v>
      </c>
      <c r="EZ187" s="144">
        <f t="shared" si="203"/>
        <v>3</v>
      </c>
      <c r="FA187" s="60">
        <v>3</v>
      </c>
      <c r="FB187" s="60">
        <v>3</v>
      </c>
      <c r="FC187" s="60">
        <v>3</v>
      </c>
      <c r="FD187" s="60">
        <v>3</v>
      </c>
      <c r="FE187" s="60">
        <v>3</v>
      </c>
      <c r="FF187" s="60">
        <v>3</v>
      </c>
      <c r="FG187" s="17">
        <f t="shared" si="161"/>
        <v>18</v>
      </c>
      <c r="FH187" s="153">
        <f t="shared" si="209"/>
        <v>3</v>
      </c>
      <c r="FI187" s="60">
        <v>3</v>
      </c>
      <c r="FJ187" s="60">
        <v>3</v>
      </c>
      <c r="FK187" s="60">
        <v>3</v>
      </c>
      <c r="FL187" s="60">
        <v>3</v>
      </c>
      <c r="FM187" s="60">
        <v>3</v>
      </c>
      <c r="FN187" s="17">
        <f t="shared" si="180"/>
        <v>15</v>
      </c>
      <c r="FO187" s="144">
        <f t="shared" si="181"/>
        <v>3</v>
      </c>
      <c r="FP187" s="60">
        <v>3</v>
      </c>
      <c r="FQ187" s="60">
        <v>3</v>
      </c>
      <c r="FR187" s="60">
        <v>3</v>
      </c>
      <c r="FS187" s="60">
        <v>3</v>
      </c>
      <c r="FT187" s="60">
        <v>3</v>
      </c>
      <c r="FU187" s="60">
        <v>3</v>
      </c>
      <c r="FV187" s="17">
        <f>SUM(FP187:FU187)</f>
        <v>18</v>
      </c>
      <c r="FW187" s="144">
        <f t="shared" si="187"/>
        <v>3</v>
      </c>
      <c r="FX187" s="60">
        <v>3</v>
      </c>
      <c r="FY187" s="60">
        <v>3</v>
      </c>
      <c r="FZ187" s="60">
        <v>3</v>
      </c>
      <c r="GA187" s="60">
        <v>3</v>
      </c>
      <c r="GB187" s="60">
        <v>3</v>
      </c>
      <c r="GC187" s="60">
        <v>3</v>
      </c>
      <c r="GD187" s="17">
        <f t="shared" si="201"/>
        <v>18</v>
      </c>
      <c r="GE187" s="144">
        <f t="shared" si="210"/>
        <v>3</v>
      </c>
      <c r="GF187" s="17" t="s">
        <v>1493</v>
      </c>
      <c r="GG187" s="17" t="s">
        <v>1494</v>
      </c>
      <c r="GH187" s="17" t="s">
        <v>1495</v>
      </c>
      <c r="GI187" s="17" t="s">
        <v>1496</v>
      </c>
      <c r="GJ187" s="17"/>
      <c r="GK187" s="17"/>
      <c r="GL187" s="17"/>
      <c r="GM187" s="17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  <c r="IA187" s="15"/>
      <c r="IB187" s="15"/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  <c r="IP187" s="15"/>
      <c r="IQ187" s="15"/>
      <c r="IR187" s="15"/>
      <c r="IS187" s="15"/>
      <c r="IT187" s="15"/>
      <c r="IU187" s="15"/>
      <c r="IV187" s="15"/>
      <c r="IW187" s="15"/>
      <c r="IX187" s="15"/>
      <c r="IY187" s="15"/>
      <c r="IZ187" s="15"/>
      <c r="JA187" s="15"/>
      <c r="JB187" s="15"/>
      <c r="JC187" s="15"/>
      <c r="JD187" s="15"/>
      <c r="JE187" s="15"/>
      <c r="JF187" s="15"/>
      <c r="JG187" s="15"/>
      <c r="JH187" s="15"/>
      <c r="JI187" s="15"/>
      <c r="JJ187" s="15"/>
      <c r="JK187" s="15"/>
      <c r="JL187" s="15"/>
      <c r="JM187" s="15"/>
      <c r="JN187" s="15"/>
      <c r="JO187" s="15"/>
      <c r="JP187" s="15"/>
      <c r="JQ187" s="15"/>
      <c r="JR187" s="15"/>
      <c r="JS187" s="15"/>
      <c r="JT187" s="15"/>
    </row>
    <row r="188" spans="1:280" s="25" customFormat="1" ht="22.5" customHeight="1" x14ac:dyDescent="0.35">
      <c r="A188" s="34">
        <v>186</v>
      </c>
      <c r="B188" s="17" t="s">
        <v>1497</v>
      </c>
      <c r="C188" s="61" t="s">
        <v>1318</v>
      </c>
      <c r="D188" s="17" t="s">
        <v>846</v>
      </c>
      <c r="E188" s="17" t="s">
        <v>778</v>
      </c>
      <c r="F188" s="17">
        <v>60</v>
      </c>
      <c r="G188" s="17">
        <v>2</v>
      </c>
      <c r="H188" s="17" t="s">
        <v>157</v>
      </c>
      <c r="I188" s="17" t="s">
        <v>210</v>
      </c>
      <c r="J188" s="133">
        <v>4500000</v>
      </c>
      <c r="K188" s="59">
        <v>3500000</v>
      </c>
      <c r="L188" s="17" t="s">
        <v>318</v>
      </c>
      <c r="M188" s="17" t="s">
        <v>147</v>
      </c>
      <c r="N188" s="17">
        <v>120</v>
      </c>
      <c r="O188" s="17" t="s">
        <v>226</v>
      </c>
      <c r="P188" s="17" t="s">
        <v>1498</v>
      </c>
      <c r="Q188" s="17" t="s">
        <v>389</v>
      </c>
      <c r="R188" s="60">
        <v>3</v>
      </c>
      <c r="S188" s="60">
        <v>3</v>
      </c>
      <c r="T188" s="60">
        <v>3</v>
      </c>
      <c r="U188" s="60">
        <v>3</v>
      </c>
      <c r="V188" s="60">
        <v>3</v>
      </c>
      <c r="W188" s="60">
        <v>3</v>
      </c>
      <c r="X188" s="60">
        <v>3</v>
      </c>
      <c r="Y188" s="60">
        <v>3</v>
      </c>
      <c r="Z188" s="60">
        <v>3</v>
      </c>
      <c r="AA188" s="60">
        <v>3</v>
      </c>
      <c r="AB188" s="17">
        <f t="shared" si="188"/>
        <v>30</v>
      </c>
      <c r="AC188" s="154">
        <f t="shared" si="191"/>
        <v>3</v>
      </c>
      <c r="AD188" s="60">
        <v>3</v>
      </c>
      <c r="AE188" s="60">
        <v>3</v>
      </c>
      <c r="AF188" s="60">
        <v>3</v>
      </c>
      <c r="AG188" s="60">
        <v>3</v>
      </c>
      <c r="AH188" s="60">
        <v>3</v>
      </c>
      <c r="AI188" s="60">
        <v>3</v>
      </c>
      <c r="AJ188" s="60">
        <v>3</v>
      </c>
      <c r="AK188" s="60">
        <v>3</v>
      </c>
      <c r="AL188" s="60">
        <v>3</v>
      </c>
      <c r="AM188" s="15">
        <f t="shared" si="165"/>
        <v>27</v>
      </c>
      <c r="AN188" s="170">
        <f t="shared" si="166"/>
        <v>3</v>
      </c>
      <c r="AO188" s="60">
        <v>3</v>
      </c>
      <c r="AP188" s="60">
        <v>3</v>
      </c>
      <c r="AQ188" s="60">
        <v>3</v>
      </c>
      <c r="AR188" s="60">
        <v>3</v>
      </c>
      <c r="AS188" s="60">
        <v>3</v>
      </c>
      <c r="AT188" s="60">
        <v>3</v>
      </c>
      <c r="AU188" s="60">
        <v>3</v>
      </c>
      <c r="AV188" s="60">
        <v>3</v>
      </c>
      <c r="AW188" s="60">
        <v>3</v>
      </c>
      <c r="AX188" s="60">
        <v>3</v>
      </c>
      <c r="AY188" s="17">
        <f t="shared" si="215"/>
        <v>30</v>
      </c>
      <c r="AZ188" s="144">
        <f t="shared" si="167"/>
        <v>3</v>
      </c>
      <c r="BA188" s="60">
        <v>3</v>
      </c>
      <c r="BB188" s="60">
        <v>3</v>
      </c>
      <c r="BC188" s="60">
        <v>3</v>
      </c>
      <c r="BD188" s="60">
        <v>3</v>
      </c>
      <c r="BE188" s="60">
        <v>3</v>
      </c>
      <c r="BF188" s="60">
        <v>3</v>
      </c>
      <c r="BG188" s="60">
        <v>3</v>
      </c>
      <c r="BH188" s="60">
        <v>3</v>
      </c>
      <c r="BI188" s="17">
        <v>3</v>
      </c>
      <c r="BJ188" s="17">
        <f t="shared" si="168"/>
        <v>27</v>
      </c>
      <c r="BK188" s="144">
        <f t="shared" si="169"/>
        <v>3</v>
      </c>
      <c r="BL188" s="60">
        <v>3</v>
      </c>
      <c r="BM188" s="60">
        <v>3</v>
      </c>
      <c r="BN188" s="60">
        <v>3</v>
      </c>
      <c r="BO188" s="17">
        <f t="shared" si="170"/>
        <v>9</v>
      </c>
      <c r="BP188" s="153">
        <f t="shared" si="211"/>
        <v>3</v>
      </c>
      <c r="BQ188" s="60">
        <v>3</v>
      </c>
      <c r="BR188" s="60">
        <v>3</v>
      </c>
      <c r="BS188" s="60">
        <v>3</v>
      </c>
      <c r="BT188" s="116">
        <f t="shared" si="158"/>
        <v>9</v>
      </c>
      <c r="BU188" s="144">
        <f t="shared" si="171"/>
        <v>3</v>
      </c>
      <c r="BV188" s="60">
        <v>3</v>
      </c>
      <c r="BW188" s="60">
        <v>3</v>
      </c>
      <c r="BX188" s="17">
        <f t="shared" si="163"/>
        <v>6</v>
      </c>
      <c r="BY188" s="169">
        <f t="shared" si="213"/>
        <v>3</v>
      </c>
      <c r="BZ188" s="60">
        <v>3</v>
      </c>
      <c r="CA188" s="60">
        <v>3</v>
      </c>
      <c r="CB188" s="17">
        <f t="shared" si="172"/>
        <v>6</v>
      </c>
      <c r="CC188" s="144">
        <f t="shared" si="206"/>
        <v>3</v>
      </c>
      <c r="CD188" s="60">
        <v>3</v>
      </c>
      <c r="CE188" s="60">
        <v>3</v>
      </c>
      <c r="CF188" s="17">
        <f>SUM(CD188:CE188)</f>
        <v>6</v>
      </c>
      <c r="CG188" s="144">
        <f t="shared" si="214"/>
        <v>3</v>
      </c>
      <c r="CH188" s="60">
        <v>3</v>
      </c>
      <c r="CI188" s="60">
        <v>3</v>
      </c>
      <c r="CJ188" s="17">
        <f t="shared" si="173"/>
        <v>6</v>
      </c>
      <c r="CK188" s="144">
        <f t="shared" si="204"/>
        <v>3</v>
      </c>
      <c r="CL188" s="60">
        <v>3</v>
      </c>
      <c r="CM188" s="60">
        <v>3</v>
      </c>
      <c r="CN188" s="17">
        <f t="shared" si="174"/>
        <v>6</v>
      </c>
      <c r="CO188" s="153">
        <f t="shared" si="184"/>
        <v>3</v>
      </c>
      <c r="CP188" s="60">
        <v>3</v>
      </c>
      <c r="CQ188" s="60">
        <v>3</v>
      </c>
      <c r="CR188" s="60">
        <v>3</v>
      </c>
      <c r="CS188" s="17">
        <f t="shared" si="175"/>
        <v>9</v>
      </c>
      <c r="CT188" s="144">
        <f>CS188/3</f>
        <v>3</v>
      </c>
      <c r="CU188" s="60">
        <v>3</v>
      </c>
      <c r="CV188" s="60">
        <v>3</v>
      </c>
      <c r="CW188" s="60">
        <v>3</v>
      </c>
      <c r="CX188" s="60">
        <v>3</v>
      </c>
      <c r="CY188" s="60">
        <v>3</v>
      </c>
      <c r="CZ188" s="60">
        <v>3</v>
      </c>
      <c r="DA188" s="60">
        <v>3</v>
      </c>
      <c r="DB188" s="60">
        <v>3</v>
      </c>
      <c r="DC188" s="17">
        <f t="shared" si="190"/>
        <v>24</v>
      </c>
      <c r="DD188" s="144">
        <f t="shared" si="142"/>
        <v>3</v>
      </c>
      <c r="DE188" s="60">
        <v>3</v>
      </c>
      <c r="DF188" s="60">
        <v>3</v>
      </c>
      <c r="DG188" s="60">
        <v>3</v>
      </c>
      <c r="DH188" s="60">
        <v>3</v>
      </c>
      <c r="DI188" s="60">
        <v>3</v>
      </c>
      <c r="DJ188" s="60">
        <v>3</v>
      </c>
      <c r="DK188" s="60">
        <v>3</v>
      </c>
      <c r="DL188" s="60">
        <v>3</v>
      </c>
      <c r="DM188" s="17">
        <f t="shared" si="176"/>
        <v>24</v>
      </c>
      <c r="DN188" s="144">
        <f t="shared" si="205"/>
        <v>3</v>
      </c>
      <c r="DO188" s="60">
        <v>3</v>
      </c>
      <c r="DP188" s="60">
        <v>3</v>
      </c>
      <c r="DQ188" s="60">
        <v>3</v>
      </c>
      <c r="DR188" s="60">
        <v>3</v>
      </c>
      <c r="DS188" s="60">
        <v>3</v>
      </c>
      <c r="DT188" s="60">
        <v>3</v>
      </c>
      <c r="DU188" s="17">
        <f t="shared" si="207"/>
        <v>18</v>
      </c>
      <c r="DV188" s="144">
        <f t="shared" si="177"/>
        <v>3</v>
      </c>
      <c r="DW188" s="60">
        <v>3</v>
      </c>
      <c r="DX188" s="60">
        <v>3</v>
      </c>
      <c r="DY188" s="60">
        <v>3</v>
      </c>
      <c r="DZ188" s="60">
        <v>3</v>
      </c>
      <c r="EA188" s="60">
        <v>3</v>
      </c>
      <c r="EB188" s="60">
        <v>3</v>
      </c>
      <c r="EC188" s="17">
        <f t="shared" si="192"/>
        <v>18</v>
      </c>
      <c r="ED188" s="144">
        <f t="shared" si="185"/>
        <v>3</v>
      </c>
      <c r="EE188" s="60">
        <v>3</v>
      </c>
      <c r="EF188" s="60">
        <v>3</v>
      </c>
      <c r="EG188" s="60">
        <v>3</v>
      </c>
      <c r="EH188" s="60">
        <v>3</v>
      </c>
      <c r="EI188" s="60">
        <v>3</v>
      </c>
      <c r="EJ188" s="60">
        <v>3</v>
      </c>
      <c r="EK188" s="15">
        <f t="shared" si="186"/>
        <v>18</v>
      </c>
      <c r="EL188" s="148">
        <f t="shared" si="196"/>
        <v>3</v>
      </c>
      <c r="EM188" s="60">
        <v>3</v>
      </c>
      <c r="EN188" s="60">
        <v>3</v>
      </c>
      <c r="EO188" s="60">
        <v>3</v>
      </c>
      <c r="EP188" s="60">
        <v>3</v>
      </c>
      <c r="EQ188" s="60">
        <v>3</v>
      </c>
      <c r="ER188" s="17">
        <f t="shared" si="178"/>
        <v>15</v>
      </c>
      <c r="ES188" s="144">
        <f t="shared" si="212"/>
        <v>3</v>
      </c>
      <c r="ET188" s="60">
        <v>3</v>
      </c>
      <c r="EU188" s="60">
        <v>3</v>
      </c>
      <c r="EV188" s="60">
        <v>3</v>
      </c>
      <c r="EW188" s="60">
        <v>3</v>
      </c>
      <c r="EX188" s="60">
        <v>3</v>
      </c>
      <c r="EY188" s="17">
        <f t="shared" si="179"/>
        <v>15</v>
      </c>
      <c r="EZ188" s="144">
        <f t="shared" si="203"/>
        <v>3</v>
      </c>
      <c r="FA188" s="60">
        <v>3</v>
      </c>
      <c r="FB188" s="60">
        <v>3</v>
      </c>
      <c r="FC188" s="60">
        <v>3</v>
      </c>
      <c r="FD188" s="60">
        <v>3</v>
      </c>
      <c r="FE188" s="60">
        <v>3</v>
      </c>
      <c r="FF188" s="60">
        <v>3</v>
      </c>
      <c r="FG188" s="17">
        <f t="shared" si="161"/>
        <v>18</v>
      </c>
      <c r="FH188" s="153">
        <f t="shared" si="209"/>
        <v>3</v>
      </c>
      <c r="FI188" s="60">
        <v>3</v>
      </c>
      <c r="FJ188" s="60">
        <v>3</v>
      </c>
      <c r="FK188" s="60">
        <v>3</v>
      </c>
      <c r="FL188" s="60">
        <v>3</v>
      </c>
      <c r="FM188" s="60">
        <v>3</v>
      </c>
      <c r="FN188" s="17">
        <f t="shared" si="180"/>
        <v>15</v>
      </c>
      <c r="FO188" s="144">
        <f t="shared" si="181"/>
        <v>3</v>
      </c>
      <c r="FP188" s="60">
        <v>3</v>
      </c>
      <c r="FQ188" s="60">
        <v>3</v>
      </c>
      <c r="FR188" s="60">
        <v>3</v>
      </c>
      <c r="FS188" s="60">
        <v>3</v>
      </c>
      <c r="FT188" s="60">
        <v>3</v>
      </c>
      <c r="FU188" s="60">
        <v>3</v>
      </c>
      <c r="FV188" s="17">
        <f t="shared" ref="FV188:FV202" si="216">SUM(FP188:FU188)</f>
        <v>18</v>
      </c>
      <c r="FW188" s="144">
        <f t="shared" si="187"/>
        <v>3</v>
      </c>
      <c r="FX188" s="60">
        <v>3</v>
      </c>
      <c r="FY188" s="60">
        <v>3</v>
      </c>
      <c r="FZ188" s="60">
        <v>3</v>
      </c>
      <c r="GA188" s="60">
        <v>3</v>
      </c>
      <c r="GB188" s="60">
        <v>3</v>
      </c>
      <c r="GC188" s="60">
        <v>3</v>
      </c>
      <c r="GD188" s="17">
        <f t="shared" si="201"/>
        <v>18</v>
      </c>
      <c r="GE188" s="144">
        <f t="shared" si="210"/>
        <v>3</v>
      </c>
      <c r="GF188" s="62" t="s">
        <v>1499</v>
      </c>
      <c r="GG188" s="17" t="s">
        <v>755</v>
      </c>
      <c r="GH188" s="17" t="s">
        <v>1486</v>
      </c>
      <c r="GI188" s="56" t="s">
        <v>1401</v>
      </c>
      <c r="GJ188" s="17" t="s">
        <v>1487</v>
      </c>
      <c r="GK188" s="17" t="s">
        <v>1488</v>
      </c>
      <c r="GL188" s="62" t="s">
        <v>1489</v>
      </c>
      <c r="GM188" s="17" t="s">
        <v>411</v>
      </c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  <c r="IP188" s="15"/>
      <c r="IQ188" s="15"/>
      <c r="IR188" s="15"/>
      <c r="IS188" s="15"/>
      <c r="IT188" s="15"/>
      <c r="IU188" s="15"/>
      <c r="IV188" s="15"/>
      <c r="IW188" s="15"/>
      <c r="IX188" s="15"/>
      <c r="IY188" s="15"/>
      <c r="IZ188" s="15"/>
      <c r="JA188" s="15"/>
      <c r="JB188" s="15"/>
      <c r="JC188" s="15"/>
      <c r="JD188" s="15"/>
      <c r="JE188" s="15"/>
      <c r="JF188" s="15"/>
      <c r="JG188" s="15"/>
      <c r="JH188" s="15"/>
      <c r="JI188" s="15"/>
      <c r="JJ188" s="15"/>
      <c r="JK188" s="15"/>
      <c r="JL188" s="15"/>
      <c r="JM188" s="15"/>
      <c r="JN188" s="15"/>
      <c r="JO188" s="15"/>
      <c r="JP188" s="15"/>
      <c r="JQ188" s="15"/>
      <c r="JR188" s="15"/>
      <c r="JS188" s="15"/>
      <c r="JT188" s="15"/>
    </row>
    <row r="189" spans="1:280" s="25" customFormat="1" ht="22.5" customHeight="1" x14ac:dyDescent="0.35">
      <c r="A189" s="34">
        <v>187</v>
      </c>
      <c r="B189" s="15" t="s">
        <v>1500</v>
      </c>
      <c r="C189" s="57" t="s">
        <v>927</v>
      </c>
      <c r="D189" s="15" t="s">
        <v>368</v>
      </c>
      <c r="E189" s="15" t="s">
        <v>859</v>
      </c>
      <c r="F189" s="15">
        <v>58</v>
      </c>
      <c r="G189" s="15">
        <v>2</v>
      </c>
      <c r="H189" s="15" t="s">
        <v>157</v>
      </c>
      <c r="I189" s="15" t="s">
        <v>210</v>
      </c>
      <c r="J189" s="132">
        <v>8500000</v>
      </c>
      <c r="K189" s="42">
        <v>3500000</v>
      </c>
      <c r="L189" s="15" t="s">
        <v>255</v>
      </c>
      <c r="M189" s="15" t="s">
        <v>147</v>
      </c>
      <c r="N189" s="15">
        <v>390</v>
      </c>
      <c r="O189" s="15" t="s">
        <v>1405</v>
      </c>
      <c r="P189" s="15" t="s">
        <v>1501</v>
      </c>
      <c r="Q189" s="17" t="s">
        <v>389</v>
      </c>
      <c r="R189" s="60">
        <v>3</v>
      </c>
      <c r="S189" s="60">
        <v>3</v>
      </c>
      <c r="T189" s="60">
        <v>3</v>
      </c>
      <c r="U189" s="60">
        <v>3</v>
      </c>
      <c r="V189" s="60">
        <v>3</v>
      </c>
      <c r="W189" s="60">
        <v>3</v>
      </c>
      <c r="X189" s="60">
        <v>3</v>
      </c>
      <c r="Y189" s="60">
        <v>3</v>
      </c>
      <c r="Z189" s="60">
        <v>3</v>
      </c>
      <c r="AA189" s="60">
        <v>3</v>
      </c>
      <c r="AB189" s="17">
        <f t="shared" si="188"/>
        <v>30</v>
      </c>
      <c r="AC189" s="154">
        <f t="shared" si="191"/>
        <v>3.3</v>
      </c>
      <c r="AD189" s="60">
        <v>3</v>
      </c>
      <c r="AE189" s="60">
        <v>3</v>
      </c>
      <c r="AF189" s="60">
        <v>3</v>
      </c>
      <c r="AG189" s="60">
        <v>3</v>
      </c>
      <c r="AH189" s="60">
        <v>3</v>
      </c>
      <c r="AI189" s="60">
        <v>3</v>
      </c>
      <c r="AJ189" s="60">
        <v>3</v>
      </c>
      <c r="AK189" s="60">
        <v>3</v>
      </c>
      <c r="AL189" s="60">
        <v>3</v>
      </c>
      <c r="AM189" s="15">
        <f t="shared" si="165"/>
        <v>27</v>
      </c>
      <c r="AN189" s="170">
        <f t="shared" si="166"/>
        <v>3</v>
      </c>
      <c r="AO189" s="60">
        <v>3</v>
      </c>
      <c r="AP189" s="60">
        <v>3</v>
      </c>
      <c r="AQ189" s="60">
        <v>3</v>
      </c>
      <c r="AR189" s="60">
        <v>3</v>
      </c>
      <c r="AS189" s="60">
        <v>3</v>
      </c>
      <c r="AT189" s="60">
        <v>3</v>
      </c>
      <c r="AU189" s="60">
        <v>3</v>
      </c>
      <c r="AV189" s="60">
        <v>3</v>
      </c>
      <c r="AW189" s="60">
        <v>3</v>
      </c>
      <c r="AX189" s="60">
        <v>3</v>
      </c>
      <c r="AY189" s="17">
        <f t="shared" si="215"/>
        <v>30</v>
      </c>
      <c r="AZ189" s="144">
        <f t="shared" si="167"/>
        <v>3</v>
      </c>
      <c r="BA189" s="56">
        <v>3</v>
      </c>
      <c r="BB189" s="56">
        <v>3</v>
      </c>
      <c r="BC189" s="15">
        <v>3</v>
      </c>
      <c r="BD189" s="56">
        <v>3</v>
      </c>
      <c r="BE189" s="56">
        <v>3</v>
      </c>
      <c r="BF189" s="56">
        <v>3</v>
      </c>
      <c r="BG189" s="56">
        <v>3</v>
      </c>
      <c r="BH189" s="56">
        <v>3</v>
      </c>
      <c r="BI189" s="17">
        <v>3</v>
      </c>
      <c r="BJ189" s="17">
        <f t="shared" si="168"/>
        <v>27</v>
      </c>
      <c r="BK189" s="144">
        <f t="shared" si="169"/>
        <v>3</v>
      </c>
      <c r="BL189" s="56">
        <v>3</v>
      </c>
      <c r="BM189" s="56">
        <v>3</v>
      </c>
      <c r="BN189" s="56">
        <v>3</v>
      </c>
      <c r="BO189" s="17">
        <f t="shared" si="170"/>
        <v>9</v>
      </c>
      <c r="BP189" s="153">
        <f t="shared" si="211"/>
        <v>3</v>
      </c>
      <c r="BQ189" s="56">
        <v>4</v>
      </c>
      <c r="BR189" s="56">
        <v>4</v>
      </c>
      <c r="BS189" s="56">
        <v>4</v>
      </c>
      <c r="BT189" s="116">
        <f t="shared" si="158"/>
        <v>12</v>
      </c>
      <c r="BU189" s="144">
        <f t="shared" si="171"/>
        <v>4</v>
      </c>
      <c r="BV189" s="15">
        <v>3</v>
      </c>
      <c r="BW189" s="15">
        <v>4</v>
      </c>
      <c r="BX189" s="17">
        <f t="shared" si="163"/>
        <v>7</v>
      </c>
      <c r="BY189" s="169">
        <f t="shared" si="213"/>
        <v>3.5</v>
      </c>
      <c r="BZ189" s="56">
        <v>4</v>
      </c>
      <c r="CA189" s="56">
        <v>3</v>
      </c>
      <c r="CB189" s="17">
        <f t="shared" si="172"/>
        <v>7</v>
      </c>
      <c r="CC189" s="144">
        <f t="shared" si="206"/>
        <v>3.5</v>
      </c>
      <c r="CD189" s="56">
        <v>3</v>
      </c>
      <c r="CE189" s="56">
        <v>2</v>
      </c>
      <c r="CF189" s="17">
        <f t="shared" ref="CF189:CF205" si="217">SUM(CD189:CE189)</f>
        <v>5</v>
      </c>
      <c r="CG189" s="144">
        <f t="shared" si="214"/>
        <v>2.5</v>
      </c>
      <c r="CH189" s="56">
        <v>3</v>
      </c>
      <c r="CI189" s="56">
        <v>3</v>
      </c>
      <c r="CJ189" s="17">
        <f t="shared" si="173"/>
        <v>6</v>
      </c>
      <c r="CK189" s="144">
        <f t="shared" si="204"/>
        <v>3</v>
      </c>
      <c r="CL189" s="56">
        <v>3</v>
      </c>
      <c r="CM189" s="56">
        <v>2</v>
      </c>
      <c r="CN189" s="17">
        <f t="shared" si="174"/>
        <v>5</v>
      </c>
      <c r="CO189" s="153">
        <f t="shared" si="184"/>
        <v>2.5</v>
      </c>
      <c r="CP189" s="15">
        <v>2</v>
      </c>
      <c r="CQ189" s="56">
        <v>3</v>
      </c>
      <c r="CR189" s="56">
        <v>3</v>
      </c>
      <c r="CS189" s="17">
        <f t="shared" si="175"/>
        <v>8</v>
      </c>
      <c r="CT189" s="144">
        <f t="shared" si="200"/>
        <v>2.6666666666666665</v>
      </c>
      <c r="CU189" s="56">
        <v>2</v>
      </c>
      <c r="CV189" s="60">
        <v>3</v>
      </c>
      <c r="CW189" s="60">
        <v>3</v>
      </c>
      <c r="CX189" s="60">
        <v>3</v>
      </c>
      <c r="CY189" s="60">
        <v>3</v>
      </c>
      <c r="CZ189" s="60">
        <v>3</v>
      </c>
      <c r="DA189" s="60">
        <v>3</v>
      </c>
      <c r="DB189" s="60">
        <v>3</v>
      </c>
      <c r="DC189" s="17">
        <f t="shared" si="190"/>
        <v>23</v>
      </c>
      <c r="DD189" s="144">
        <f t="shared" si="142"/>
        <v>2.875</v>
      </c>
      <c r="DE189" s="60">
        <v>3</v>
      </c>
      <c r="DF189" s="60">
        <v>3</v>
      </c>
      <c r="DG189" s="60">
        <v>3</v>
      </c>
      <c r="DH189" s="60">
        <v>3</v>
      </c>
      <c r="DI189" s="60">
        <v>3</v>
      </c>
      <c r="DJ189" s="60">
        <v>3</v>
      </c>
      <c r="DK189" s="60">
        <v>3</v>
      </c>
      <c r="DL189" s="60">
        <v>3</v>
      </c>
      <c r="DM189" s="17">
        <f t="shared" si="176"/>
        <v>24</v>
      </c>
      <c r="DN189" s="144">
        <f t="shared" si="205"/>
        <v>3</v>
      </c>
      <c r="DO189" s="60">
        <v>3</v>
      </c>
      <c r="DP189" s="60">
        <v>3</v>
      </c>
      <c r="DQ189" s="60">
        <v>3</v>
      </c>
      <c r="DR189" s="60">
        <v>3</v>
      </c>
      <c r="DS189" s="60">
        <v>3</v>
      </c>
      <c r="DT189" s="60">
        <v>3</v>
      </c>
      <c r="DU189" s="17">
        <f t="shared" si="207"/>
        <v>18</v>
      </c>
      <c r="DV189" s="144">
        <f t="shared" si="177"/>
        <v>3</v>
      </c>
      <c r="DW189" s="60">
        <v>3</v>
      </c>
      <c r="DX189" s="60">
        <v>3</v>
      </c>
      <c r="DY189" s="60">
        <v>3</v>
      </c>
      <c r="DZ189" s="60">
        <v>3</v>
      </c>
      <c r="EA189" s="60">
        <v>3</v>
      </c>
      <c r="EB189" s="60">
        <v>3</v>
      </c>
      <c r="EC189" s="17">
        <f t="shared" si="192"/>
        <v>18</v>
      </c>
      <c r="ED189" s="144">
        <f t="shared" si="185"/>
        <v>3</v>
      </c>
      <c r="EE189" s="60">
        <v>3</v>
      </c>
      <c r="EF189" s="60">
        <v>3</v>
      </c>
      <c r="EG189" s="60">
        <v>3</v>
      </c>
      <c r="EH189" s="60">
        <v>3</v>
      </c>
      <c r="EI189" s="60">
        <v>3</v>
      </c>
      <c r="EJ189" s="60">
        <v>3</v>
      </c>
      <c r="EK189" s="15">
        <f t="shared" si="186"/>
        <v>18</v>
      </c>
      <c r="EL189" s="148">
        <f t="shared" si="196"/>
        <v>3</v>
      </c>
      <c r="EM189" s="60">
        <v>3</v>
      </c>
      <c r="EN189" s="60">
        <v>3</v>
      </c>
      <c r="EO189" s="60">
        <v>3</v>
      </c>
      <c r="EP189" s="60">
        <v>3</v>
      </c>
      <c r="EQ189" s="60">
        <v>3</v>
      </c>
      <c r="ER189" s="17">
        <f t="shared" si="178"/>
        <v>15</v>
      </c>
      <c r="ES189" s="144">
        <f t="shared" si="212"/>
        <v>3</v>
      </c>
      <c r="ET189" s="60">
        <v>3</v>
      </c>
      <c r="EU189" s="60">
        <v>3</v>
      </c>
      <c r="EV189" s="60">
        <v>3</v>
      </c>
      <c r="EW189" s="60">
        <v>3</v>
      </c>
      <c r="EX189" s="60">
        <v>3</v>
      </c>
      <c r="EY189" s="17">
        <f t="shared" si="179"/>
        <v>15</v>
      </c>
      <c r="EZ189" s="144">
        <f t="shared" si="203"/>
        <v>3</v>
      </c>
      <c r="FA189" s="60">
        <v>3</v>
      </c>
      <c r="FB189" s="60">
        <v>3</v>
      </c>
      <c r="FC189" s="60">
        <v>3</v>
      </c>
      <c r="FD189" s="60">
        <v>3</v>
      </c>
      <c r="FE189" s="60">
        <v>3</v>
      </c>
      <c r="FF189" s="60">
        <v>3</v>
      </c>
      <c r="FG189" s="17">
        <f t="shared" si="161"/>
        <v>18</v>
      </c>
      <c r="FH189" s="153">
        <f t="shared" si="209"/>
        <v>3</v>
      </c>
      <c r="FI189" s="60">
        <v>3</v>
      </c>
      <c r="FJ189" s="60">
        <v>3</v>
      </c>
      <c r="FK189" s="60">
        <v>3</v>
      </c>
      <c r="FL189" s="60">
        <v>3</v>
      </c>
      <c r="FM189" s="60">
        <v>3</v>
      </c>
      <c r="FN189" s="17">
        <f t="shared" si="180"/>
        <v>15</v>
      </c>
      <c r="FO189" s="144">
        <f t="shared" si="181"/>
        <v>3</v>
      </c>
      <c r="FP189" s="60">
        <v>3</v>
      </c>
      <c r="FQ189" s="60">
        <v>3</v>
      </c>
      <c r="FR189" s="60">
        <v>3</v>
      </c>
      <c r="FS189" s="60">
        <v>3</v>
      </c>
      <c r="FT189" s="60">
        <v>3</v>
      </c>
      <c r="FU189" s="60">
        <v>3</v>
      </c>
      <c r="FV189" s="17">
        <f t="shared" si="216"/>
        <v>18</v>
      </c>
      <c r="FW189" s="144">
        <f t="shared" si="187"/>
        <v>3</v>
      </c>
      <c r="FX189" s="60">
        <v>3</v>
      </c>
      <c r="FY189" s="60">
        <v>3</v>
      </c>
      <c r="FZ189" s="60">
        <v>3</v>
      </c>
      <c r="GA189" s="60">
        <v>3</v>
      </c>
      <c r="GB189" s="60">
        <v>3</v>
      </c>
      <c r="GC189" s="60">
        <v>3</v>
      </c>
      <c r="GD189" s="17">
        <f t="shared" si="201"/>
        <v>18</v>
      </c>
      <c r="GE189" s="144">
        <f t="shared" si="210"/>
        <v>3</v>
      </c>
      <c r="GF189" s="43" t="s">
        <v>1502</v>
      </c>
      <c r="GG189" s="15" t="s">
        <v>755</v>
      </c>
      <c r="GH189" s="15" t="s">
        <v>1503</v>
      </c>
      <c r="GI189" s="15" t="s">
        <v>1504</v>
      </c>
      <c r="GJ189" s="17" t="s">
        <v>1487</v>
      </c>
      <c r="GK189" s="17" t="s">
        <v>1488</v>
      </c>
      <c r="GL189" s="43" t="s">
        <v>1489</v>
      </c>
      <c r="GM189" s="15" t="s">
        <v>411</v>
      </c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  <c r="IP189" s="15"/>
      <c r="IQ189" s="15"/>
      <c r="IR189" s="15"/>
      <c r="IS189" s="15"/>
      <c r="IT189" s="15"/>
      <c r="IU189" s="15"/>
      <c r="IV189" s="15"/>
      <c r="IW189" s="15"/>
      <c r="IX189" s="15"/>
      <c r="IY189" s="15"/>
      <c r="IZ189" s="15"/>
      <c r="JA189" s="15"/>
      <c r="JB189" s="15"/>
      <c r="JC189" s="15"/>
      <c r="JD189" s="15"/>
      <c r="JE189" s="15"/>
      <c r="JF189" s="15"/>
      <c r="JG189" s="15"/>
      <c r="JH189" s="15"/>
      <c r="JI189" s="15"/>
      <c r="JJ189" s="15"/>
      <c r="JK189" s="15"/>
      <c r="JL189" s="15"/>
      <c r="JM189" s="15"/>
      <c r="JN189" s="15"/>
      <c r="JO189" s="15"/>
      <c r="JP189" s="15"/>
      <c r="JQ189" s="15"/>
      <c r="JR189" s="15"/>
      <c r="JS189" s="15"/>
      <c r="JT189" s="15"/>
    </row>
    <row r="190" spans="1:280" s="25" customFormat="1" ht="22.5" customHeight="1" x14ac:dyDescent="0.35">
      <c r="A190" s="34">
        <v>188</v>
      </c>
      <c r="B190" s="15" t="s">
        <v>1505</v>
      </c>
      <c r="C190" s="57" t="s">
        <v>1506</v>
      </c>
      <c r="D190" s="15" t="s">
        <v>846</v>
      </c>
      <c r="E190" s="17" t="s">
        <v>778</v>
      </c>
      <c r="F190" s="15">
        <v>52</v>
      </c>
      <c r="G190" s="15">
        <v>3</v>
      </c>
      <c r="H190" s="15" t="s">
        <v>157</v>
      </c>
      <c r="I190" s="15" t="s">
        <v>210</v>
      </c>
      <c r="J190" s="132">
        <v>4500000</v>
      </c>
      <c r="K190" s="42">
        <v>4000000</v>
      </c>
      <c r="L190" s="15" t="s">
        <v>173</v>
      </c>
      <c r="M190" s="15" t="s">
        <v>147</v>
      </c>
      <c r="N190" s="15">
        <v>250</v>
      </c>
      <c r="O190" s="15" t="s">
        <v>1349</v>
      </c>
      <c r="P190" s="15" t="s">
        <v>1436</v>
      </c>
      <c r="Q190" s="17" t="s">
        <v>389</v>
      </c>
      <c r="R190" s="60">
        <v>3</v>
      </c>
      <c r="S190" s="56">
        <v>3</v>
      </c>
      <c r="T190" s="56">
        <v>3</v>
      </c>
      <c r="U190" s="56">
        <v>3</v>
      </c>
      <c r="V190" s="56">
        <v>3</v>
      </c>
      <c r="W190" s="56">
        <v>3</v>
      </c>
      <c r="X190" s="56">
        <v>3</v>
      </c>
      <c r="Y190" s="56">
        <v>3</v>
      </c>
      <c r="Z190" s="56">
        <v>4</v>
      </c>
      <c r="AA190" s="56">
        <v>3</v>
      </c>
      <c r="AB190" s="17">
        <f t="shared" si="188"/>
        <v>31</v>
      </c>
      <c r="AC190" s="154">
        <f t="shared" si="191"/>
        <v>3</v>
      </c>
      <c r="AD190" s="56">
        <v>3</v>
      </c>
      <c r="AE190" s="56">
        <v>3</v>
      </c>
      <c r="AF190" s="56">
        <v>3</v>
      </c>
      <c r="AG190" s="56">
        <v>3</v>
      </c>
      <c r="AH190" s="56">
        <v>3</v>
      </c>
      <c r="AI190" s="56">
        <v>3</v>
      </c>
      <c r="AJ190" s="56">
        <v>3</v>
      </c>
      <c r="AK190" s="56">
        <v>3</v>
      </c>
      <c r="AL190" s="56">
        <v>3</v>
      </c>
      <c r="AM190" s="15">
        <f t="shared" si="165"/>
        <v>27</v>
      </c>
      <c r="AN190" s="170">
        <f t="shared" si="166"/>
        <v>3</v>
      </c>
      <c r="AO190" s="56">
        <v>3</v>
      </c>
      <c r="AP190" s="56">
        <v>3</v>
      </c>
      <c r="AQ190" s="56">
        <v>3</v>
      </c>
      <c r="AR190" s="56">
        <v>3</v>
      </c>
      <c r="AS190" s="15">
        <v>3</v>
      </c>
      <c r="AT190" s="15">
        <v>3</v>
      </c>
      <c r="AU190" s="15">
        <v>3</v>
      </c>
      <c r="AV190" s="15">
        <v>3</v>
      </c>
      <c r="AW190" s="15">
        <v>3</v>
      </c>
      <c r="AX190" s="56">
        <v>3</v>
      </c>
      <c r="AY190" s="17">
        <f t="shared" si="215"/>
        <v>30</v>
      </c>
      <c r="AZ190" s="144">
        <f t="shared" si="167"/>
        <v>3</v>
      </c>
      <c r="BA190" s="56">
        <v>3</v>
      </c>
      <c r="BB190" s="56">
        <v>3</v>
      </c>
      <c r="BC190" s="15">
        <v>3</v>
      </c>
      <c r="BD190" s="56">
        <v>3</v>
      </c>
      <c r="BE190" s="56">
        <v>3</v>
      </c>
      <c r="BF190" s="56">
        <v>3</v>
      </c>
      <c r="BG190" s="56">
        <v>3</v>
      </c>
      <c r="BH190" s="56">
        <v>3</v>
      </c>
      <c r="BI190" s="17">
        <v>3</v>
      </c>
      <c r="BJ190" s="17">
        <f t="shared" si="168"/>
        <v>27</v>
      </c>
      <c r="BK190" s="144">
        <f t="shared" si="169"/>
        <v>3</v>
      </c>
      <c r="BL190" s="56">
        <v>3</v>
      </c>
      <c r="BM190" s="56">
        <v>3</v>
      </c>
      <c r="BN190" s="56">
        <v>3</v>
      </c>
      <c r="BO190" s="17">
        <f t="shared" si="170"/>
        <v>9</v>
      </c>
      <c r="BP190" s="153">
        <f t="shared" si="211"/>
        <v>3</v>
      </c>
      <c r="BQ190" s="56">
        <v>3</v>
      </c>
      <c r="BR190" s="56">
        <v>3</v>
      </c>
      <c r="BS190" s="56">
        <v>3</v>
      </c>
      <c r="BT190" s="116">
        <f t="shared" si="158"/>
        <v>9</v>
      </c>
      <c r="BU190" s="144">
        <f t="shared" si="171"/>
        <v>3</v>
      </c>
      <c r="BV190" s="15">
        <v>3</v>
      </c>
      <c r="BW190" s="15">
        <v>3</v>
      </c>
      <c r="BX190" s="17">
        <f t="shared" si="163"/>
        <v>6</v>
      </c>
      <c r="BY190" s="169">
        <f t="shared" si="213"/>
        <v>3</v>
      </c>
      <c r="BZ190" s="56">
        <v>4</v>
      </c>
      <c r="CA190" s="56">
        <v>4</v>
      </c>
      <c r="CB190" s="17">
        <f t="shared" si="172"/>
        <v>8</v>
      </c>
      <c r="CC190" s="144">
        <f>CB190/2</f>
        <v>4</v>
      </c>
      <c r="CD190" s="56">
        <v>3</v>
      </c>
      <c r="CE190" s="56">
        <v>3</v>
      </c>
      <c r="CF190" s="17">
        <f t="shared" si="217"/>
        <v>6</v>
      </c>
      <c r="CG190" s="144">
        <f t="shared" si="214"/>
        <v>3</v>
      </c>
      <c r="CH190" s="56">
        <v>2</v>
      </c>
      <c r="CI190" s="56">
        <v>2</v>
      </c>
      <c r="CJ190" s="17">
        <f t="shared" si="173"/>
        <v>4</v>
      </c>
      <c r="CK190" s="144">
        <f t="shared" si="204"/>
        <v>2</v>
      </c>
      <c r="CL190" s="56">
        <v>2</v>
      </c>
      <c r="CM190" s="56">
        <v>2</v>
      </c>
      <c r="CN190" s="17">
        <f t="shared" si="174"/>
        <v>4</v>
      </c>
      <c r="CO190" s="153">
        <f t="shared" si="184"/>
        <v>2</v>
      </c>
      <c r="CP190" s="15">
        <v>3</v>
      </c>
      <c r="CQ190" s="56">
        <v>3</v>
      </c>
      <c r="CR190" s="56">
        <v>3</v>
      </c>
      <c r="CS190" s="17">
        <f t="shared" si="175"/>
        <v>9</v>
      </c>
      <c r="CT190" s="144">
        <f t="shared" si="200"/>
        <v>3</v>
      </c>
      <c r="CU190" s="56">
        <v>3</v>
      </c>
      <c r="CV190" s="60">
        <v>3</v>
      </c>
      <c r="CW190" s="60">
        <v>3</v>
      </c>
      <c r="CX190" s="60">
        <v>3</v>
      </c>
      <c r="CY190" s="60">
        <v>3</v>
      </c>
      <c r="CZ190" s="60">
        <v>3</v>
      </c>
      <c r="DA190" s="60">
        <v>3</v>
      </c>
      <c r="DB190" s="60">
        <v>3</v>
      </c>
      <c r="DC190" s="17">
        <f t="shared" si="190"/>
        <v>24</v>
      </c>
      <c r="DD190" s="144">
        <f t="shared" si="142"/>
        <v>3</v>
      </c>
      <c r="DE190" s="60">
        <v>3</v>
      </c>
      <c r="DF190" s="60">
        <v>3</v>
      </c>
      <c r="DG190" s="60">
        <v>3</v>
      </c>
      <c r="DH190" s="60">
        <v>3</v>
      </c>
      <c r="DI190" s="60">
        <v>3</v>
      </c>
      <c r="DJ190" s="60">
        <v>3</v>
      </c>
      <c r="DK190" s="60">
        <v>3</v>
      </c>
      <c r="DL190" s="60">
        <v>3</v>
      </c>
      <c r="DM190" s="17">
        <f t="shared" si="176"/>
        <v>24</v>
      </c>
      <c r="DN190" s="144">
        <f t="shared" si="205"/>
        <v>3</v>
      </c>
      <c r="DO190" s="60">
        <v>3</v>
      </c>
      <c r="DP190" s="60">
        <v>3</v>
      </c>
      <c r="DQ190" s="60">
        <v>3</v>
      </c>
      <c r="DR190" s="60">
        <v>3</v>
      </c>
      <c r="DS190" s="60">
        <v>3</v>
      </c>
      <c r="DT190" s="60">
        <v>3</v>
      </c>
      <c r="DU190" s="17">
        <f t="shared" si="207"/>
        <v>18</v>
      </c>
      <c r="DV190" s="144">
        <f t="shared" si="177"/>
        <v>3</v>
      </c>
      <c r="DW190" s="60">
        <v>3</v>
      </c>
      <c r="DX190" s="60">
        <v>3</v>
      </c>
      <c r="DY190" s="60">
        <v>3</v>
      </c>
      <c r="DZ190" s="60">
        <v>3</v>
      </c>
      <c r="EA190" s="60">
        <v>3</v>
      </c>
      <c r="EB190" s="60">
        <v>3</v>
      </c>
      <c r="EC190" s="17">
        <f t="shared" si="192"/>
        <v>18</v>
      </c>
      <c r="ED190" s="144">
        <f t="shared" si="185"/>
        <v>3</v>
      </c>
      <c r="EE190" s="60">
        <v>3</v>
      </c>
      <c r="EF190" s="60">
        <v>3</v>
      </c>
      <c r="EG190" s="60">
        <v>3</v>
      </c>
      <c r="EH190" s="60">
        <v>3</v>
      </c>
      <c r="EI190" s="60">
        <v>3</v>
      </c>
      <c r="EJ190" s="60">
        <v>3</v>
      </c>
      <c r="EK190" s="15">
        <f t="shared" si="186"/>
        <v>18</v>
      </c>
      <c r="EL190" s="148">
        <f t="shared" si="196"/>
        <v>3</v>
      </c>
      <c r="EM190" s="60">
        <v>3</v>
      </c>
      <c r="EN190" s="60">
        <v>3</v>
      </c>
      <c r="EO190" s="60">
        <v>3</v>
      </c>
      <c r="EP190" s="60">
        <v>3</v>
      </c>
      <c r="EQ190" s="60">
        <v>3</v>
      </c>
      <c r="ER190" s="17">
        <f t="shared" si="178"/>
        <v>15</v>
      </c>
      <c r="ES190" s="144">
        <f t="shared" si="212"/>
        <v>3</v>
      </c>
      <c r="ET190" s="60">
        <v>3</v>
      </c>
      <c r="EU190" s="60">
        <v>3</v>
      </c>
      <c r="EV190" s="60">
        <v>3</v>
      </c>
      <c r="EW190" s="60">
        <v>3</v>
      </c>
      <c r="EX190" s="60">
        <v>3</v>
      </c>
      <c r="EY190" s="17">
        <f t="shared" si="179"/>
        <v>15</v>
      </c>
      <c r="EZ190" s="144">
        <f t="shared" si="203"/>
        <v>3</v>
      </c>
      <c r="FA190" s="60">
        <v>3</v>
      </c>
      <c r="FB190" s="60">
        <v>3</v>
      </c>
      <c r="FC190" s="60">
        <v>3</v>
      </c>
      <c r="FD190" s="60">
        <v>3</v>
      </c>
      <c r="FE190" s="60">
        <v>3</v>
      </c>
      <c r="FF190" s="60">
        <v>3</v>
      </c>
      <c r="FG190" s="17">
        <f t="shared" si="161"/>
        <v>18</v>
      </c>
      <c r="FH190" s="153">
        <f t="shared" si="209"/>
        <v>3</v>
      </c>
      <c r="FI190" s="60">
        <v>3</v>
      </c>
      <c r="FJ190" s="60">
        <v>3</v>
      </c>
      <c r="FK190" s="60">
        <v>3</v>
      </c>
      <c r="FL190" s="60">
        <v>3</v>
      </c>
      <c r="FM190" s="60">
        <v>3</v>
      </c>
      <c r="FN190" s="17">
        <f t="shared" si="180"/>
        <v>15</v>
      </c>
      <c r="FO190" s="144">
        <f t="shared" si="181"/>
        <v>3</v>
      </c>
      <c r="FP190" s="60">
        <v>3</v>
      </c>
      <c r="FQ190" s="60">
        <v>3</v>
      </c>
      <c r="FR190" s="60">
        <v>3</v>
      </c>
      <c r="FS190" s="60">
        <v>3</v>
      </c>
      <c r="FT190" s="60">
        <v>3</v>
      </c>
      <c r="FU190" s="60">
        <v>3</v>
      </c>
      <c r="FV190" s="17">
        <f t="shared" si="216"/>
        <v>18</v>
      </c>
      <c r="FW190" s="144">
        <f t="shared" si="187"/>
        <v>3</v>
      </c>
      <c r="FX190" s="60">
        <v>3</v>
      </c>
      <c r="FY190" s="60">
        <v>3</v>
      </c>
      <c r="FZ190" s="60">
        <v>3</v>
      </c>
      <c r="GA190" s="60">
        <v>3</v>
      </c>
      <c r="GB190" s="60">
        <v>3</v>
      </c>
      <c r="GC190" s="60">
        <v>3</v>
      </c>
      <c r="GD190" s="17">
        <f t="shared" si="201"/>
        <v>18</v>
      </c>
      <c r="GE190" s="144">
        <f t="shared" si="210"/>
        <v>3</v>
      </c>
      <c r="GF190" s="15" t="s">
        <v>1508</v>
      </c>
      <c r="GG190" s="15" t="s">
        <v>411</v>
      </c>
      <c r="GH190" s="15" t="s">
        <v>1463</v>
      </c>
      <c r="GI190" s="15" t="s">
        <v>1509</v>
      </c>
      <c r="GJ190" s="15" t="s">
        <v>1510</v>
      </c>
      <c r="GK190" s="15" t="s">
        <v>1450</v>
      </c>
      <c r="GL190" s="15" t="s">
        <v>1511</v>
      </c>
      <c r="GM190" s="15" t="s">
        <v>411</v>
      </c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  <c r="IP190" s="15"/>
      <c r="IQ190" s="15"/>
      <c r="IR190" s="15"/>
      <c r="IS190" s="15"/>
      <c r="IT190" s="15"/>
      <c r="IU190" s="15"/>
      <c r="IV190" s="15"/>
      <c r="IW190" s="15"/>
      <c r="IX190" s="15"/>
      <c r="IY190" s="15"/>
      <c r="IZ190" s="15"/>
      <c r="JA190" s="15"/>
      <c r="JB190" s="15"/>
      <c r="JC190" s="15"/>
      <c r="JD190" s="15"/>
      <c r="JE190" s="15"/>
      <c r="JF190" s="15"/>
      <c r="JG190" s="15"/>
      <c r="JH190" s="15"/>
      <c r="JI190" s="15"/>
      <c r="JJ190" s="15"/>
      <c r="JK190" s="15"/>
      <c r="JL190" s="15"/>
      <c r="JM190" s="15"/>
      <c r="JN190" s="15"/>
      <c r="JO190" s="15"/>
      <c r="JP190" s="15"/>
      <c r="JQ190" s="15"/>
      <c r="JR190" s="15"/>
      <c r="JS190" s="15"/>
      <c r="JT190" s="15"/>
    </row>
    <row r="191" spans="1:280" s="25" customFormat="1" ht="22.5" customHeight="1" x14ac:dyDescent="0.35">
      <c r="A191" s="34">
        <v>189</v>
      </c>
      <c r="B191" s="17" t="s">
        <v>1512</v>
      </c>
      <c r="C191" s="61" t="s">
        <v>927</v>
      </c>
      <c r="D191" s="17" t="s">
        <v>846</v>
      </c>
      <c r="E191" s="17" t="s">
        <v>778</v>
      </c>
      <c r="F191" s="17">
        <v>42</v>
      </c>
      <c r="G191" s="17">
        <v>4</v>
      </c>
      <c r="H191" s="17" t="s">
        <v>157</v>
      </c>
      <c r="I191" s="17" t="s">
        <v>158</v>
      </c>
      <c r="J191" s="133">
        <v>5000000</v>
      </c>
      <c r="K191" s="59">
        <v>4000000</v>
      </c>
      <c r="L191" s="17" t="s">
        <v>173</v>
      </c>
      <c r="M191" s="17" t="s">
        <v>147</v>
      </c>
      <c r="N191" s="17">
        <v>255</v>
      </c>
      <c r="O191" s="17" t="s">
        <v>1349</v>
      </c>
      <c r="P191" s="17" t="s">
        <v>1436</v>
      </c>
      <c r="Q191" s="17" t="s">
        <v>827</v>
      </c>
      <c r="R191" s="60">
        <v>3</v>
      </c>
      <c r="S191" s="60">
        <v>3</v>
      </c>
      <c r="T191" s="60">
        <v>3</v>
      </c>
      <c r="U191" s="60">
        <v>3</v>
      </c>
      <c r="V191" s="60">
        <v>3</v>
      </c>
      <c r="W191" s="60">
        <v>3</v>
      </c>
      <c r="X191" s="60">
        <v>3</v>
      </c>
      <c r="Y191" s="60">
        <v>3</v>
      </c>
      <c r="Z191" s="60">
        <v>3</v>
      </c>
      <c r="AA191" s="60">
        <v>3</v>
      </c>
      <c r="AB191" s="17">
        <f t="shared" si="188"/>
        <v>30</v>
      </c>
      <c r="AC191" s="154">
        <f t="shared" si="191"/>
        <v>3.1</v>
      </c>
      <c r="AD191" s="60">
        <v>3</v>
      </c>
      <c r="AE191" s="60">
        <v>3</v>
      </c>
      <c r="AF191" s="60">
        <v>3</v>
      </c>
      <c r="AG191" s="60">
        <v>3</v>
      </c>
      <c r="AH191" s="60">
        <v>3</v>
      </c>
      <c r="AI191" s="60">
        <v>3</v>
      </c>
      <c r="AJ191" s="60">
        <v>3</v>
      </c>
      <c r="AK191" s="60">
        <v>3</v>
      </c>
      <c r="AL191" s="60">
        <v>3</v>
      </c>
      <c r="AM191" s="15">
        <f t="shared" si="165"/>
        <v>27</v>
      </c>
      <c r="AN191" s="170">
        <f t="shared" si="166"/>
        <v>3</v>
      </c>
      <c r="AO191" s="60">
        <v>3</v>
      </c>
      <c r="AP191" s="60">
        <v>3</v>
      </c>
      <c r="AQ191" s="60">
        <v>3</v>
      </c>
      <c r="AR191" s="60">
        <v>3</v>
      </c>
      <c r="AS191" s="60">
        <v>3</v>
      </c>
      <c r="AT191" s="60">
        <v>3</v>
      </c>
      <c r="AU191" s="60">
        <v>3</v>
      </c>
      <c r="AV191" s="60">
        <v>3</v>
      </c>
      <c r="AW191" s="60">
        <v>3</v>
      </c>
      <c r="AX191" s="60">
        <v>3</v>
      </c>
      <c r="AY191" s="17">
        <f t="shared" si="215"/>
        <v>30</v>
      </c>
      <c r="AZ191" s="144">
        <f t="shared" si="167"/>
        <v>3</v>
      </c>
      <c r="BA191" s="60">
        <v>3</v>
      </c>
      <c r="BB191" s="60">
        <v>3</v>
      </c>
      <c r="BC191" s="60">
        <v>3</v>
      </c>
      <c r="BD191" s="60">
        <v>3</v>
      </c>
      <c r="BE191" s="60">
        <v>3</v>
      </c>
      <c r="BF191" s="60">
        <v>3</v>
      </c>
      <c r="BG191" s="60">
        <v>3</v>
      </c>
      <c r="BH191" s="60">
        <v>3</v>
      </c>
      <c r="BI191" s="17">
        <v>3</v>
      </c>
      <c r="BJ191" s="17">
        <f t="shared" si="168"/>
        <v>27</v>
      </c>
      <c r="BK191" s="144">
        <f t="shared" si="169"/>
        <v>3</v>
      </c>
      <c r="BL191" s="60">
        <v>3</v>
      </c>
      <c r="BM191" s="60">
        <v>4</v>
      </c>
      <c r="BN191" s="60">
        <v>3</v>
      </c>
      <c r="BO191" s="17">
        <f t="shared" si="170"/>
        <v>10</v>
      </c>
      <c r="BP191" s="153">
        <f t="shared" si="211"/>
        <v>3.3333333333333335</v>
      </c>
      <c r="BQ191" s="60">
        <v>2</v>
      </c>
      <c r="BR191" s="60">
        <v>3</v>
      </c>
      <c r="BS191" s="60">
        <v>3</v>
      </c>
      <c r="BT191" s="116">
        <f t="shared" si="158"/>
        <v>8</v>
      </c>
      <c r="BU191" s="144">
        <f t="shared" si="171"/>
        <v>2.6666666666666665</v>
      </c>
      <c r="BV191" s="60">
        <v>3</v>
      </c>
      <c r="BW191" s="60">
        <v>3</v>
      </c>
      <c r="BX191" s="17">
        <f t="shared" si="163"/>
        <v>6</v>
      </c>
      <c r="BY191" s="169">
        <f t="shared" si="213"/>
        <v>3</v>
      </c>
      <c r="BZ191" s="60">
        <v>3</v>
      </c>
      <c r="CA191" s="60">
        <v>4</v>
      </c>
      <c r="CB191" s="17">
        <f t="shared" si="172"/>
        <v>7</v>
      </c>
      <c r="CC191" s="144">
        <f t="shared" si="206"/>
        <v>3.5</v>
      </c>
      <c r="CD191" s="60">
        <v>3</v>
      </c>
      <c r="CE191" s="60">
        <v>3</v>
      </c>
      <c r="CF191" s="17">
        <f t="shared" si="217"/>
        <v>6</v>
      </c>
      <c r="CG191" s="144">
        <f t="shared" si="214"/>
        <v>3</v>
      </c>
      <c r="CH191" s="60">
        <v>3</v>
      </c>
      <c r="CI191" s="60">
        <v>3</v>
      </c>
      <c r="CJ191" s="17">
        <f t="shared" si="173"/>
        <v>6</v>
      </c>
      <c r="CK191" s="144">
        <f t="shared" si="204"/>
        <v>3</v>
      </c>
      <c r="CL191" s="60">
        <v>3</v>
      </c>
      <c r="CM191" s="60">
        <v>3</v>
      </c>
      <c r="CN191" s="17">
        <f t="shared" si="174"/>
        <v>6</v>
      </c>
      <c r="CO191" s="153">
        <f t="shared" si="184"/>
        <v>3</v>
      </c>
      <c r="CP191" s="60">
        <v>3</v>
      </c>
      <c r="CQ191" s="60">
        <v>3</v>
      </c>
      <c r="CR191" s="60">
        <v>3</v>
      </c>
      <c r="CS191" s="17">
        <f t="shared" si="175"/>
        <v>9</v>
      </c>
      <c r="CT191" s="144">
        <f>CS191/3</f>
        <v>3</v>
      </c>
      <c r="CU191" s="60">
        <v>4</v>
      </c>
      <c r="CV191" s="60">
        <v>4</v>
      </c>
      <c r="CW191" s="60">
        <v>4</v>
      </c>
      <c r="CX191" s="60">
        <v>3</v>
      </c>
      <c r="CY191" s="60">
        <v>3</v>
      </c>
      <c r="CZ191" s="60">
        <v>3</v>
      </c>
      <c r="DA191" s="60">
        <v>3</v>
      </c>
      <c r="DB191" s="60">
        <v>3</v>
      </c>
      <c r="DC191" s="17">
        <f t="shared" si="190"/>
        <v>27</v>
      </c>
      <c r="DD191" s="144">
        <f t="shared" si="142"/>
        <v>3.375</v>
      </c>
      <c r="DE191" s="60">
        <v>3</v>
      </c>
      <c r="DF191" s="60">
        <v>3</v>
      </c>
      <c r="DG191" s="60">
        <v>3</v>
      </c>
      <c r="DH191" s="60">
        <v>4</v>
      </c>
      <c r="DI191" s="60">
        <v>2</v>
      </c>
      <c r="DJ191" s="60">
        <v>3</v>
      </c>
      <c r="DK191" s="60">
        <v>3</v>
      </c>
      <c r="DL191" s="60">
        <v>2</v>
      </c>
      <c r="DM191" s="17">
        <f t="shared" si="176"/>
        <v>23</v>
      </c>
      <c r="DN191" s="144">
        <f t="shared" si="205"/>
        <v>2.875</v>
      </c>
      <c r="DO191" s="60">
        <v>3</v>
      </c>
      <c r="DP191" s="60">
        <v>3</v>
      </c>
      <c r="DQ191" s="60">
        <v>3</v>
      </c>
      <c r="DR191" s="60">
        <v>3</v>
      </c>
      <c r="DS191" s="60">
        <v>3</v>
      </c>
      <c r="DT191" s="60">
        <v>3</v>
      </c>
      <c r="DU191" s="17">
        <f t="shared" si="207"/>
        <v>18</v>
      </c>
      <c r="DV191" s="144">
        <f t="shared" si="177"/>
        <v>3</v>
      </c>
      <c r="DW191" s="60">
        <v>3</v>
      </c>
      <c r="DX191" s="60">
        <v>3</v>
      </c>
      <c r="DY191" s="60">
        <v>3</v>
      </c>
      <c r="DZ191" s="60">
        <v>3</v>
      </c>
      <c r="EA191" s="60">
        <v>3</v>
      </c>
      <c r="EB191" s="60">
        <v>3</v>
      </c>
      <c r="EC191" s="17">
        <f t="shared" si="192"/>
        <v>18</v>
      </c>
      <c r="ED191" s="144">
        <f t="shared" si="185"/>
        <v>3</v>
      </c>
      <c r="EE191" s="60">
        <v>4</v>
      </c>
      <c r="EF191" s="60">
        <v>4</v>
      </c>
      <c r="EG191" s="60">
        <v>3</v>
      </c>
      <c r="EH191" s="60">
        <v>3</v>
      </c>
      <c r="EI191" s="60">
        <v>3</v>
      </c>
      <c r="EJ191" s="60">
        <v>3</v>
      </c>
      <c r="EK191" s="15">
        <f t="shared" si="186"/>
        <v>20</v>
      </c>
      <c r="EL191" s="148">
        <f t="shared" si="196"/>
        <v>3.3333333333333335</v>
      </c>
      <c r="EM191" s="60">
        <v>4</v>
      </c>
      <c r="EN191" s="60">
        <v>4</v>
      </c>
      <c r="EO191" s="60">
        <v>4</v>
      </c>
      <c r="EP191" s="60">
        <v>4</v>
      </c>
      <c r="EQ191" s="60">
        <v>4</v>
      </c>
      <c r="ER191" s="17">
        <f t="shared" si="178"/>
        <v>20</v>
      </c>
      <c r="ES191" s="144">
        <f t="shared" si="212"/>
        <v>4</v>
      </c>
      <c r="ET191" s="60">
        <v>3</v>
      </c>
      <c r="EU191" s="60">
        <v>3</v>
      </c>
      <c r="EV191" s="60">
        <v>3</v>
      </c>
      <c r="EW191" s="17">
        <v>3</v>
      </c>
      <c r="EX191" s="60">
        <v>3</v>
      </c>
      <c r="EY191" s="17">
        <f t="shared" si="179"/>
        <v>15</v>
      </c>
      <c r="EZ191" s="144">
        <f>EY191/5</f>
        <v>3</v>
      </c>
      <c r="FA191" s="60">
        <v>3</v>
      </c>
      <c r="FB191" s="60">
        <v>3</v>
      </c>
      <c r="FC191" s="60">
        <v>3</v>
      </c>
      <c r="FD191" s="60">
        <v>3</v>
      </c>
      <c r="FE191" s="60">
        <v>3</v>
      </c>
      <c r="FF191" s="60">
        <v>3</v>
      </c>
      <c r="FG191" s="17">
        <f t="shared" si="161"/>
        <v>18</v>
      </c>
      <c r="FH191" s="153">
        <f t="shared" si="209"/>
        <v>3</v>
      </c>
      <c r="FI191" s="60">
        <v>3</v>
      </c>
      <c r="FJ191" s="60">
        <v>3</v>
      </c>
      <c r="FK191" s="60">
        <v>3</v>
      </c>
      <c r="FL191" s="60">
        <v>3</v>
      </c>
      <c r="FM191" s="60">
        <v>3</v>
      </c>
      <c r="FN191" s="17">
        <f t="shared" si="180"/>
        <v>15</v>
      </c>
      <c r="FO191" s="144">
        <f t="shared" si="181"/>
        <v>3</v>
      </c>
      <c r="FP191" s="17">
        <v>3</v>
      </c>
      <c r="FQ191" s="17">
        <v>3</v>
      </c>
      <c r="FR191" s="17">
        <v>3</v>
      </c>
      <c r="FS191" s="60">
        <v>3</v>
      </c>
      <c r="FT191" s="60">
        <v>3</v>
      </c>
      <c r="FU191" s="60">
        <v>3</v>
      </c>
      <c r="FV191" s="17">
        <f t="shared" si="216"/>
        <v>18</v>
      </c>
      <c r="FW191" s="144">
        <f t="shared" si="187"/>
        <v>3</v>
      </c>
      <c r="FX191" s="17">
        <v>3</v>
      </c>
      <c r="FY191" s="60">
        <v>3</v>
      </c>
      <c r="FZ191" s="60">
        <v>3</v>
      </c>
      <c r="GA191" s="60">
        <v>3</v>
      </c>
      <c r="GB191" s="60">
        <v>3</v>
      </c>
      <c r="GC191" s="60">
        <v>3</v>
      </c>
      <c r="GD191" s="17">
        <f t="shared" si="201"/>
        <v>18</v>
      </c>
      <c r="GE191" s="144">
        <f t="shared" si="210"/>
        <v>3</v>
      </c>
      <c r="GF191" s="62" t="s">
        <v>1513</v>
      </c>
      <c r="GG191" s="17" t="s">
        <v>755</v>
      </c>
      <c r="GH191" s="17" t="s">
        <v>1486</v>
      </c>
      <c r="GI191" s="15" t="s">
        <v>1504</v>
      </c>
      <c r="GJ191" s="17" t="s">
        <v>1487</v>
      </c>
      <c r="GK191" s="17" t="s">
        <v>1488</v>
      </c>
      <c r="GL191" s="43" t="s">
        <v>1489</v>
      </c>
      <c r="GM191" s="17" t="s">
        <v>411</v>
      </c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  <c r="IP191" s="15"/>
      <c r="IQ191" s="15"/>
      <c r="IR191" s="15"/>
      <c r="IS191" s="15"/>
      <c r="IT191" s="15"/>
      <c r="IU191" s="15"/>
      <c r="IV191" s="15"/>
      <c r="IW191" s="15"/>
      <c r="IX191" s="15"/>
      <c r="IY191" s="15"/>
      <c r="IZ191" s="15"/>
      <c r="JA191" s="15"/>
      <c r="JB191" s="15"/>
      <c r="JC191" s="15"/>
      <c r="JD191" s="15"/>
      <c r="JE191" s="15"/>
      <c r="JF191" s="15"/>
      <c r="JG191" s="15"/>
      <c r="JH191" s="15"/>
      <c r="JI191" s="15"/>
      <c r="JJ191" s="15"/>
      <c r="JK191" s="15"/>
      <c r="JL191" s="15"/>
      <c r="JM191" s="15"/>
      <c r="JN191" s="15"/>
      <c r="JO191" s="15"/>
      <c r="JP191" s="15"/>
      <c r="JQ191" s="15"/>
      <c r="JR191" s="15"/>
      <c r="JS191" s="15"/>
      <c r="JT191" s="15"/>
    </row>
    <row r="192" spans="1:280" s="25" customFormat="1" ht="22.5" customHeight="1" x14ac:dyDescent="0.35">
      <c r="A192" s="34">
        <v>190</v>
      </c>
      <c r="B192" s="17" t="s">
        <v>1514</v>
      </c>
      <c r="C192" s="61" t="s">
        <v>1515</v>
      </c>
      <c r="D192" s="17" t="s">
        <v>846</v>
      </c>
      <c r="E192" s="17" t="s">
        <v>1461</v>
      </c>
      <c r="F192" s="17">
        <v>40</v>
      </c>
      <c r="G192" s="17">
        <v>4</v>
      </c>
      <c r="H192" s="17" t="s">
        <v>157</v>
      </c>
      <c r="I192" s="17" t="s">
        <v>158</v>
      </c>
      <c r="J192" s="133">
        <v>7000000</v>
      </c>
      <c r="K192" s="59">
        <v>5000000</v>
      </c>
      <c r="L192" s="17" t="s">
        <v>201</v>
      </c>
      <c r="M192" s="17" t="s">
        <v>147</v>
      </c>
      <c r="N192" s="17">
        <v>100</v>
      </c>
      <c r="O192" s="17" t="s">
        <v>1349</v>
      </c>
      <c r="P192" s="17" t="s">
        <v>1453</v>
      </c>
      <c r="Q192" s="17" t="s">
        <v>827</v>
      </c>
      <c r="R192" s="60">
        <v>3</v>
      </c>
      <c r="S192" s="60">
        <v>3</v>
      </c>
      <c r="T192" s="60">
        <v>3</v>
      </c>
      <c r="U192" s="60">
        <v>3</v>
      </c>
      <c r="V192" s="60">
        <v>3</v>
      </c>
      <c r="W192" s="60">
        <v>3</v>
      </c>
      <c r="X192" s="60">
        <v>3</v>
      </c>
      <c r="Y192" s="60">
        <v>3</v>
      </c>
      <c r="Z192" s="60">
        <v>3</v>
      </c>
      <c r="AA192" s="60">
        <v>3</v>
      </c>
      <c r="AB192" s="17">
        <f t="shared" si="188"/>
        <v>30</v>
      </c>
      <c r="AC192" s="154">
        <f t="shared" si="191"/>
        <v>2.6</v>
      </c>
      <c r="AD192" s="60">
        <v>3</v>
      </c>
      <c r="AE192" s="60">
        <v>3</v>
      </c>
      <c r="AF192" s="60">
        <v>3</v>
      </c>
      <c r="AG192" s="60">
        <v>3</v>
      </c>
      <c r="AH192" s="60">
        <v>3</v>
      </c>
      <c r="AI192" s="60">
        <v>3</v>
      </c>
      <c r="AJ192" s="60">
        <v>3</v>
      </c>
      <c r="AK192" s="60">
        <v>3</v>
      </c>
      <c r="AL192" s="60">
        <v>3</v>
      </c>
      <c r="AM192" s="15">
        <f t="shared" si="165"/>
        <v>27</v>
      </c>
      <c r="AN192" s="170">
        <f t="shared" si="166"/>
        <v>3</v>
      </c>
      <c r="AO192" s="60">
        <v>3</v>
      </c>
      <c r="AP192" s="60">
        <v>3</v>
      </c>
      <c r="AQ192" s="60">
        <v>3</v>
      </c>
      <c r="AR192" s="60">
        <v>3</v>
      </c>
      <c r="AS192" s="60">
        <v>3</v>
      </c>
      <c r="AT192" s="60">
        <v>3</v>
      </c>
      <c r="AU192" s="60">
        <v>3</v>
      </c>
      <c r="AV192" s="60">
        <v>3</v>
      </c>
      <c r="AW192" s="60">
        <v>3</v>
      </c>
      <c r="AX192" s="60">
        <v>3</v>
      </c>
      <c r="AY192" s="17">
        <f t="shared" si="215"/>
        <v>30</v>
      </c>
      <c r="AZ192" s="144">
        <f t="shared" si="167"/>
        <v>3</v>
      </c>
      <c r="BA192" s="60">
        <v>4</v>
      </c>
      <c r="BB192" s="60">
        <v>4</v>
      </c>
      <c r="BC192" s="17">
        <v>3</v>
      </c>
      <c r="BD192" s="60">
        <v>3</v>
      </c>
      <c r="BE192" s="60">
        <v>3</v>
      </c>
      <c r="BF192" s="60">
        <v>3</v>
      </c>
      <c r="BG192" s="60">
        <v>3</v>
      </c>
      <c r="BH192" s="60">
        <v>3</v>
      </c>
      <c r="BI192" s="17">
        <v>3</v>
      </c>
      <c r="BJ192" s="17">
        <f t="shared" si="168"/>
        <v>29</v>
      </c>
      <c r="BK192" s="144">
        <f t="shared" si="169"/>
        <v>3.2222222222222223</v>
      </c>
      <c r="BL192" s="60">
        <v>3</v>
      </c>
      <c r="BM192" s="60">
        <v>3</v>
      </c>
      <c r="BN192" s="60">
        <v>3</v>
      </c>
      <c r="BO192" s="17">
        <f t="shared" si="170"/>
        <v>9</v>
      </c>
      <c r="BP192" s="153">
        <f t="shared" si="211"/>
        <v>3</v>
      </c>
      <c r="BQ192" s="60">
        <v>3</v>
      </c>
      <c r="BR192" s="60">
        <v>2</v>
      </c>
      <c r="BS192" s="60">
        <v>3</v>
      </c>
      <c r="BT192" s="116">
        <f t="shared" si="158"/>
        <v>8</v>
      </c>
      <c r="BU192" s="144">
        <f t="shared" si="171"/>
        <v>2.6666666666666665</v>
      </c>
      <c r="BV192" s="17">
        <v>3</v>
      </c>
      <c r="BW192" s="17">
        <v>3</v>
      </c>
      <c r="BX192" s="17">
        <f t="shared" si="163"/>
        <v>6</v>
      </c>
      <c r="BY192" s="169">
        <f t="shared" si="213"/>
        <v>3</v>
      </c>
      <c r="BZ192" s="60">
        <v>4</v>
      </c>
      <c r="CA192" s="60">
        <v>4</v>
      </c>
      <c r="CB192" s="17">
        <f t="shared" si="172"/>
        <v>8</v>
      </c>
      <c r="CC192" s="144">
        <f t="shared" si="206"/>
        <v>4</v>
      </c>
      <c r="CD192" s="60">
        <v>3</v>
      </c>
      <c r="CE192" s="60">
        <v>2</v>
      </c>
      <c r="CF192" s="17">
        <f t="shared" si="217"/>
        <v>5</v>
      </c>
      <c r="CG192" s="144">
        <f t="shared" si="214"/>
        <v>2.5</v>
      </c>
      <c r="CH192" s="60">
        <v>2</v>
      </c>
      <c r="CI192" s="60">
        <v>2</v>
      </c>
      <c r="CJ192" s="17">
        <f t="shared" si="173"/>
        <v>4</v>
      </c>
      <c r="CK192" s="144">
        <f t="shared" si="204"/>
        <v>2</v>
      </c>
      <c r="CL192" s="60">
        <v>2</v>
      </c>
      <c r="CM192" s="60">
        <v>2</v>
      </c>
      <c r="CN192" s="17">
        <f t="shared" si="174"/>
        <v>4</v>
      </c>
      <c r="CO192" s="153">
        <f t="shared" si="184"/>
        <v>2</v>
      </c>
      <c r="CP192" s="17">
        <v>3</v>
      </c>
      <c r="CQ192" s="60">
        <v>3</v>
      </c>
      <c r="CR192" s="60">
        <v>2</v>
      </c>
      <c r="CS192" s="17">
        <f t="shared" si="175"/>
        <v>8</v>
      </c>
      <c r="CT192" s="144">
        <f t="shared" ref="CT192:CT207" si="218">CS192/3</f>
        <v>2.6666666666666665</v>
      </c>
      <c r="CU192" s="56">
        <v>2</v>
      </c>
      <c r="CV192" s="60">
        <v>3</v>
      </c>
      <c r="CW192" s="60">
        <v>3</v>
      </c>
      <c r="CX192" s="60">
        <v>3</v>
      </c>
      <c r="CY192" s="60">
        <v>3</v>
      </c>
      <c r="CZ192" s="60">
        <v>3</v>
      </c>
      <c r="DA192" s="60">
        <v>3</v>
      </c>
      <c r="DB192" s="60">
        <v>3</v>
      </c>
      <c r="DC192" s="17">
        <f t="shared" si="190"/>
        <v>23</v>
      </c>
      <c r="DD192" s="144">
        <f t="shared" si="142"/>
        <v>2.875</v>
      </c>
      <c r="DE192" s="60">
        <v>3</v>
      </c>
      <c r="DF192" s="60">
        <v>3</v>
      </c>
      <c r="DG192" s="60">
        <v>3</v>
      </c>
      <c r="DH192" s="60">
        <v>3</v>
      </c>
      <c r="DI192" s="60">
        <v>3</v>
      </c>
      <c r="DJ192" s="60">
        <v>3</v>
      </c>
      <c r="DK192" s="60">
        <v>3</v>
      </c>
      <c r="DL192" s="60">
        <v>3</v>
      </c>
      <c r="DM192" s="17">
        <f t="shared" si="176"/>
        <v>24</v>
      </c>
      <c r="DN192" s="144">
        <f t="shared" si="205"/>
        <v>3</v>
      </c>
      <c r="DO192" s="60">
        <v>3</v>
      </c>
      <c r="DP192" s="60">
        <v>3</v>
      </c>
      <c r="DQ192" s="60">
        <v>3</v>
      </c>
      <c r="DR192" s="60">
        <v>3</v>
      </c>
      <c r="DS192" s="60">
        <v>3</v>
      </c>
      <c r="DT192" s="60">
        <v>3</v>
      </c>
      <c r="DU192" s="17">
        <f t="shared" si="207"/>
        <v>18</v>
      </c>
      <c r="DV192" s="144">
        <f t="shared" si="177"/>
        <v>3</v>
      </c>
      <c r="DW192" s="60">
        <v>3</v>
      </c>
      <c r="DX192" s="60">
        <v>3</v>
      </c>
      <c r="DY192" s="60">
        <v>3</v>
      </c>
      <c r="DZ192" s="60">
        <v>3</v>
      </c>
      <c r="EA192" s="60">
        <v>3</v>
      </c>
      <c r="EB192" s="60">
        <v>3</v>
      </c>
      <c r="EC192" s="17">
        <f t="shared" si="192"/>
        <v>18</v>
      </c>
      <c r="ED192" s="144">
        <f t="shared" si="185"/>
        <v>3</v>
      </c>
      <c r="EE192" s="60">
        <v>3</v>
      </c>
      <c r="EF192" s="60">
        <v>3</v>
      </c>
      <c r="EG192" s="60">
        <v>3</v>
      </c>
      <c r="EH192" s="60">
        <v>3</v>
      </c>
      <c r="EI192" s="60">
        <v>3</v>
      </c>
      <c r="EJ192" s="60">
        <v>3</v>
      </c>
      <c r="EK192" s="15">
        <f t="shared" si="186"/>
        <v>18</v>
      </c>
      <c r="EL192" s="148">
        <f t="shared" si="196"/>
        <v>3</v>
      </c>
      <c r="EM192" s="60">
        <v>3</v>
      </c>
      <c r="EN192" s="60">
        <v>3</v>
      </c>
      <c r="EO192" s="60">
        <v>3</v>
      </c>
      <c r="EP192" s="60">
        <v>3</v>
      </c>
      <c r="EQ192" s="60">
        <v>3</v>
      </c>
      <c r="ER192" s="17">
        <f t="shared" si="178"/>
        <v>15</v>
      </c>
      <c r="ES192" s="144">
        <f t="shared" si="212"/>
        <v>3</v>
      </c>
      <c r="ET192" s="60">
        <v>3</v>
      </c>
      <c r="EU192" s="60">
        <v>3</v>
      </c>
      <c r="EV192" s="60">
        <v>3</v>
      </c>
      <c r="EW192" s="60">
        <v>3</v>
      </c>
      <c r="EX192" s="60">
        <v>3</v>
      </c>
      <c r="EY192" s="17">
        <f t="shared" si="179"/>
        <v>15</v>
      </c>
      <c r="EZ192" s="144">
        <f t="shared" ref="EZ192:EZ206" si="219">EY192/5</f>
        <v>3</v>
      </c>
      <c r="FA192" s="60">
        <v>3</v>
      </c>
      <c r="FB192" s="60">
        <v>3</v>
      </c>
      <c r="FC192" s="60">
        <v>3</v>
      </c>
      <c r="FD192" s="60">
        <v>3</v>
      </c>
      <c r="FE192" s="60">
        <v>3</v>
      </c>
      <c r="FF192" s="60">
        <v>3</v>
      </c>
      <c r="FG192" s="17">
        <f t="shared" si="161"/>
        <v>18</v>
      </c>
      <c r="FH192" s="153">
        <f t="shared" si="209"/>
        <v>3</v>
      </c>
      <c r="FI192" s="60">
        <v>3</v>
      </c>
      <c r="FJ192" s="60">
        <v>3</v>
      </c>
      <c r="FK192" s="60">
        <v>3</v>
      </c>
      <c r="FL192" s="60">
        <v>3</v>
      </c>
      <c r="FM192" s="60">
        <v>3</v>
      </c>
      <c r="FN192" s="17">
        <f t="shared" si="180"/>
        <v>15</v>
      </c>
      <c r="FO192" s="144">
        <f t="shared" si="181"/>
        <v>3</v>
      </c>
      <c r="FP192" s="60">
        <v>3</v>
      </c>
      <c r="FQ192" s="60">
        <v>3</v>
      </c>
      <c r="FR192" s="60">
        <v>3</v>
      </c>
      <c r="FS192" s="60">
        <v>3</v>
      </c>
      <c r="FT192" s="60">
        <v>3</v>
      </c>
      <c r="FU192" s="60">
        <v>3</v>
      </c>
      <c r="FV192" s="17">
        <f t="shared" si="216"/>
        <v>18</v>
      </c>
      <c r="FW192" s="144">
        <f t="shared" si="187"/>
        <v>3</v>
      </c>
      <c r="FX192" s="60">
        <v>3</v>
      </c>
      <c r="FY192" s="60">
        <v>3</v>
      </c>
      <c r="FZ192" s="60">
        <v>3</v>
      </c>
      <c r="GA192" s="60">
        <v>3</v>
      </c>
      <c r="GB192" s="60">
        <v>3</v>
      </c>
      <c r="GC192" s="60">
        <v>3</v>
      </c>
      <c r="GD192" s="17">
        <f t="shared" si="201"/>
        <v>18</v>
      </c>
      <c r="GE192" s="144">
        <f t="shared" si="210"/>
        <v>3</v>
      </c>
      <c r="GF192" s="62" t="s">
        <v>1513</v>
      </c>
      <c r="GG192" s="17" t="s">
        <v>755</v>
      </c>
      <c r="GH192" s="17" t="s">
        <v>1486</v>
      </c>
      <c r="GI192" s="15" t="s">
        <v>1504</v>
      </c>
      <c r="GJ192" s="60" t="s">
        <v>149</v>
      </c>
      <c r="GK192" s="17" t="s">
        <v>1488</v>
      </c>
      <c r="GL192" s="43" t="s">
        <v>1489</v>
      </c>
      <c r="GM192" s="60" t="s">
        <v>411</v>
      </c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  <c r="IA192" s="15"/>
      <c r="IB192" s="15"/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  <c r="IP192" s="15"/>
      <c r="IQ192" s="15"/>
      <c r="IR192" s="15"/>
      <c r="IS192" s="15"/>
      <c r="IT192" s="15"/>
      <c r="IU192" s="15"/>
      <c r="IV192" s="15"/>
      <c r="IW192" s="15"/>
      <c r="IX192" s="15"/>
      <c r="IY192" s="15"/>
      <c r="IZ192" s="15"/>
      <c r="JA192" s="15"/>
      <c r="JB192" s="15"/>
      <c r="JC192" s="15"/>
      <c r="JD192" s="15"/>
      <c r="JE192" s="15"/>
      <c r="JF192" s="15"/>
      <c r="JG192" s="15"/>
      <c r="JH192" s="15"/>
      <c r="JI192" s="15"/>
      <c r="JJ192" s="15"/>
      <c r="JK192" s="15"/>
      <c r="JL192" s="15"/>
      <c r="JM192" s="15"/>
      <c r="JN192" s="15"/>
      <c r="JO192" s="15"/>
      <c r="JP192" s="15"/>
      <c r="JQ192" s="15"/>
      <c r="JR192" s="15"/>
      <c r="JS192" s="15"/>
      <c r="JT192" s="15"/>
    </row>
    <row r="193" spans="1:280" s="25" customFormat="1" ht="22.5" customHeight="1" x14ac:dyDescent="0.35">
      <c r="A193" s="34">
        <v>191</v>
      </c>
      <c r="B193" s="17" t="s">
        <v>1516</v>
      </c>
      <c r="C193" s="61" t="s">
        <v>1515</v>
      </c>
      <c r="D193" s="17" t="s">
        <v>846</v>
      </c>
      <c r="E193" s="17" t="s">
        <v>1461</v>
      </c>
      <c r="F193" s="17">
        <v>70</v>
      </c>
      <c r="G193" s="17">
        <v>7</v>
      </c>
      <c r="H193" s="17" t="s">
        <v>157</v>
      </c>
      <c r="I193" s="17" t="s">
        <v>210</v>
      </c>
      <c r="J193" s="133">
        <v>5000000</v>
      </c>
      <c r="K193" s="59">
        <v>3000000</v>
      </c>
      <c r="L193" s="17" t="s">
        <v>173</v>
      </c>
      <c r="M193" s="17" t="s">
        <v>147</v>
      </c>
      <c r="N193" s="17">
        <v>50</v>
      </c>
      <c r="O193" s="17" t="s">
        <v>226</v>
      </c>
      <c r="P193" s="17" t="s">
        <v>1453</v>
      </c>
      <c r="Q193" s="17" t="s">
        <v>827</v>
      </c>
      <c r="R193" s="60">
        <v>3</v>
      </c>
      <c r="S193" s="60">
        <v>3</v>
      </c>
      <c r="T193" s="60">
        <v>3</v>
      </c>
      <c r="U193" s="60">
        <v>4</v>
      </c>
      <c r="V193" s="60">
        <v>3</v>
      </c>
      <c r="W193" s="60">
        <v>4</v>
      </c>
      <c r="X193" s="60">
        <v>3</v>
      </c>
      <c r="Y193" s="60">
        <v>3</v>
      </c>
      <c r="Z193" s="60">
        <v>3</v>
      </c>
      <c r="AA193" s="60">
        <v>3</v>
      </c>
      <c r="AB193" s="17">
        <f t="shared" si="188"/>
        <v>32</v>
      </c>
      <c r="AC193" s="154">
        <f t="shared" si="191"/>
        <v>3.1</v>
      </c>
      <c r="AD193" s="60">
        <v>3</v>
      </c>
      <c r="AE193" s="60">
        <v>3</v>
      </c>
      <c r="AF193" s="60">
        <v>3</v>
      </c>
      <c r="AG193" s="60">
        <v>3</v>
      </c>
      <c r="AH193" s="60">
        <v>3</v>
      </c>
      <c r="AI193" s="60">
        <v>3</v>
      </c>
      <c r="AJ193" s="60">
        <v>3</v>
      </c>
      <c r="AK193" s="60">
        <v>3</v>
      </c>
      <c r="AL193" s="60">
        <v>3</v>
      </c>
      <c r="AM193" s="15">
        <f t="shared" si="165"/>
        <v>27</v>
      </c>
      <c r="AN193" s="170">
        <f t="shared" si="166"/>
        <v>3</v>
      </c>
      <c r="AO193" s="60">
        <v>3</v>
      </c>
      <c r="AP193" s="60">
        <v>3</v>
      </c>
      <c r="AQ193" s="60">
        <v>3</v>
      </c>
      <c r="AR193" s="60">
        <v>3</v>
      </c>
      <c r="AS193" s="60">
        <v>3</v>
      </c>
      <c r="AT193" s="60">
        <v>3</v>
      </c>
      <c r="AU193" s="60">
        <v>3</v>
      </c>
      <c r="AV193" s="17">
        <v>3</v>
      </c>
      <c r="AW193" s="17">
        <v>3</v>
      </c>
      <c r="AX193" s="60">
        <v>3</v>
      </c>
      <c r="AY193" s="17">
        <f t="shared" si="215"/>
        <v>30</v>
      </c>
      <c r="AZ193" s="144">
        <f t="shared" si="167"/>
        <v>3</v>
      </c>
      <c r="BA193" s="60">
        <v>4</v>
      </c>
      <c r="BB193" s="60">
        <v>4</v>
      </c>
      <c r="BC193" s="17">
        <v>3</v>
      </c>
      <c r="BD193" s="60">
        <v>3</v>
      </c>
      <c r="BE193" s="60">
        <v>3</v>
      </c>
      <c r="BF193" s="60">
        <v>3</v>
      </c>
      <c r="BG193" s="60">
        <v>3</v>
      </c>
      <c r="BH193" s="60">
        <v>3</v>
      </c>
      <c r="BI193" s="17">
        <v>3</v>
      </c>
      <c r="BJ193" s="17">
        <f t="shared" si="168"/>
        <v>29</v>
      </c>
      <c r="BK193" s="144">
        <f t="shared" si="169"/>
        <v>3.2222222222222223</v>
      </c>
      <c r="BL193" s="60">
        <v>3</v>
      </c>
      <c r="BM193" s="60">
        <v>3</v>
      </c>
      <c r="BN193" s="60">
        <v>3</v>
      </c>
      <c r="BO193" s="17">
        <f t="shared" si="170"/>
        <v>9</v>
      </c>
      <c r="BP193" s="153">
        <f t="shared" si="211"/>
        <v>3</v>
      </c>
      <c r="BQ193" s="60">
        <v>2</v>
      </c>
      <c r="BR193" s="60">
        <v>2</v>
      </c>
      <c r="BS193" s="60" t="s">
        <v>1517</v>
      </c>
      <c r="BT193" s="116">
        <f t="shared" si="158"/>
        <v>4</v>
      </c>
      <c r="BU193" s="144">
        <f t="shared" si="171"/>
        <v>1.3333333333333333</v>
      </c>
      <c r="BV193" s="17">
        <v>3</v>
      </c>
      <c r="BW193" s="17">
        <v>4</v>
      </c>
      <c r="BX193" s="17">
        <f t="shared" si="163"/>
        <v>7</v>
      </c>
      <c r="BY193" s="169">
        <f t="shared" si="213"/>
        <v>3.5</v>
      </c>
      <c r="BZ193" s="60">
        <v>4</v>
      </c>
      <c r="CA193" s="60">
        <v>4</v>
      </c>
      <c r="CB193" s="17">
        <f t="shared" si="172"/>
        <v>8</v>
      </c>
      <c r="CC193" s="144">
        <f t="shared" si="206"/>
        <v>4</v>
      </c>
      <c r="CD193" s="60">
        <v>3</v>
      </c>
      <c r="CE193" s="60">
        <v>3</v>
      </c>
      <c r="CF193" s="17">
        <f t="shared" si="217"/>
        <v>6</v>
      </c>
      <c r="CG193" s="144">
        <f t="shared" si="214"/>
        <v>3</v>
      </c>
      <c r="CH193" s="60">
        <v>3</v>
      </c>
      <c r="CI193" s="60">
        <v>3</v>
      </c>
      <c r="CJ193" s="17">
        <f t="shared" si="173"/>
        <v>6</v>
      </c>
      <c r="CK193" s="144">
        <f t="shared" si="204"/>
        <v>3</v>
      </c>
      <c r="CL193" s="60">
        <v>2</v>
      </c>
      <c r="CM193" s="60">
        <v>2</v>
      </c>
      <c r="CN193" s="17">
        <f t="shared" si="174"/>
        <v>4</v>
      </c>
      <c r="CO193" s="153">
        <f t="shared" si="184"/>
        <v>2</v>
      </c>
      <c r="CP193" s="17">
        <v>3</v>
      </c>
      <c r="CQ193" s="60">
        <v>3</v>
      </c>
      <c r="CR193" s="60">
        <v>3</v>
      </c>
      <c r="CS193" s="17">
        <f t="shared" si="175"/>
        <v>9</v>
      </c>
      <c r="CT193" s="144">
        <f t="shared" si="218"/>
        <v>3</v>
      </c>
      <c r="CU193" s="60">
        <v>3</v>
      </c>
      <c r="CV193" s="60">
        <v>3</v>
      </c>
      <c r="CW193" s="60">
        <v>3</v>
      </c>
      <c r="CX193" s="60">
        <v>3</v>
      </c>
      <c r="CY193" s="60">
        <v>3</v>
      </c>
      <c r="CZ193" s="60">
        <v>3</v>
      </c>
      <c r="DA193" s="60">
        <v>3</v>
      </c>
      <c r="DB193" s="60">
        <v>3</v>
      </c>
      <c r="DC193" s="17">
        <f t="shared" si="190"/>
        <v>24</v>
      </c>
      <c r="DD193" s="144">
        <f t="shared" si="142"/>
        <v>3</v>
      </c>
      <c r="DE193" s="60">
        <v>3</v>
      </c>
      <c r="DF193" s="60">
        <v>3</v>
      </c>
      <c r="DG193" s="60">
        <v>3</v>
      </c>
      <c r="DH193" s="60">
        <v>3</v>
      </c>
      <c r="DI193" s="60">
        <v>3</v>
      </c>
      <c r="DJ193" s="60">
        <v>3</v>
      </c>
      <c r="DK193" s="60">
        <v>3</v>
      </c>
      <c r="DL193" s="60">
        <v>3</v>
      </c>
      <c r="DM193" s="17">
        <f t="shared" si="176"/>
        <v>24</v>
      </c>
      <c r="DN193" s="144">
        <f t="shared" si="205"/>
        <v>3</v>
      </c>
      <c r="DO193" s="60">
        <v>3</v>
      </c>
      <c r="DP193" s="60">
        <v>3</v>
      </c>
      <c r="DQ193" s="60">
        <v>3</v>
      </c>
      <c r="DR193" s="60">
        <v>3</v>
      </c>
      <c r="DS193" s="60">
        <v>3</v>
      </c>
      <c r="DT193" s="60">
        <v>3</v>
      </c>
      <c r="DU193" s="17">
        <f t="shared" si="207"/>
        <v>18</v>
      </c>
      <c r="DV193" s="144">
        <f t="shared" si="177"/>
        <v>3</v>
      </c>
      <c r="DW193" s="60">
        <v>3</v>
      </c>
      <c r="DX193" s="60">
        <v>3</v>
      </c>
      <c r="DY193" s="60">
        <v>3</v>
      </c>
      <c r="DZ193" s="60">
        <v>3</v>
      </c>
      <c r="EA193" s="60">
        <v>3</v>
      </c>
      <c r="EB193" s="60">
        <v>3</v>
      </c>
      <c r="EC193" s="17">
        <f t="shared" si="192"/>
        <v>18</v>
      </c>
      <c r="ED193" s="144">
        <f t="shared" si="185"/>
        <v>3</v>
      </c>
      <c r="EE193" s="60">
        <v>3</v>
      </c>
      <c r="EF193" s="60">
        <v>3</v>
      </c>
      <c r="EG193" s="60">
        <v>3</v>
      </c>
      <c r="EH193" s="60">
        <v>3</v>
      </c>
      <c r="EI193" s="60">
        <v>3</v>
      </c>
      <c r="EJ193" s="60">
        <v>3</v>
      </c>
      <c r="EK193" s="15">
        <f t="shared" si="186"/>
        <v>18</v>
      </c>
      <c r="EL193" s="148">
        <f t="shared" si="196"/>
        <v>3</v>
      </c>
      <c r="EM193" s="60">
        <v>3</v>
      </c>
      <c r="EN193" s="60">
        <v>3</v>
      </c>
      <c r="EO193" s="60">
        <v>3</v>
      </c>
      <c r="EP193" s="60">
        <v>3</v>
      </c>
      <c r="EQ193" s="60">
        <v>3</v>
      </c>
      <c r="ER193" s="17">
        <f t="shared" si="178"/>
        <v>15</v>
      </c>
      <c r="ES193" s="144">
        <f t="shared" si="212"/>
        <v>3</v>
      </c>
      <c r="ET193" s="60">
        <v>3</v>
      </c>
      <c r="EU193" s="60">
        <v>3</v>
      </c>
      <c r="EV193" s="60">
        <v>3</v>
      </c>
      <c r="EW193" s="60">
        <v>3</v>
      </c>
      <c r="EX193" s="60">
        <v>3</v>
      </c>
      <c r="EY193" s="17">
        <f t="shared" si="179"/>
        <v>15</v>
      </c>
      <c r="EZ193" s="144">
        <f t="shared" si="219"/>
        <v>3</v>
      </c>
      <c r="FA193" s="60">
        <v>3</v>
      </c>
      <c r="FB193" s="60">
        <v>3</v>
      </c>
      <c r="FC193" s="60">
        <v>3</v>
      </c>
      <c r="FD193" s="60">
        <v>3</v>
      </c>
      <c r="FE193" s="60">
        <v>3</v>
      </c>
      <c r="FF193" s="60">
        <v>3</v>
      </c>
      <c r="FG193" s="17">
        <f t="shared" si="161"/>
        <v>18</v>
      </c>
      <c r="FH193" s="153">
        <f t="shared" si="209"/>
        <v>3</v>
      </c>
      <c r="FI193" s="60">
        <v>3</v>
      </c>
      <c r="FJ193" s="60">
        <v>3</v>
      </c>
      <c r="FK193" s="60">
        <v>3</v>
      </c>
      <c r="FL193" s="60">
        <v>3</v>
      </c>
      <c r="FM193" s="60">
        <v>3</v>
      </c>
      <c r="FN193" s="17">
        <f t="shared" si="180"/>
        <v>15</v>
      </c>
      <c r="FO193" s="144">
        <f t="shared" si="181"/>
        <v>3</v>
      </c>
      <c r="FP193" s="60">
        <v>3</v>
      </c>
      <c r="FQ193" s="60">
        <v>3</v>
      </c>
      <c r="FR193" s="60">
        <v>3</v>
      </c>
      <c r="FS193" s="60">
        <v>3</v>
      </c>
      <c r="FT193" s="60">
        <v>3</v>
      </c>
      <c r="FU193" s="60">
        <v>3</v>
      </c>
      <c r="FV193" s="17">
        <f t="shared" si="216"/>
        <v>18</v>
      </c>
      <c r="FW193" s="144">
        <f t="shared" si="187"/>
        <v>3</v>
      </c>
      <c r="FX193" s="60">
        <v>3</v>
      </c>
      <c r="FY193" s="60">
        <v>3</v>
      </c>
      <c r="FZ193" s="60">
        <v>3</v>
      </c>
      <c r="GA193" s="60">
        <v>3</v>
      </c>
      <c r="GB193" s="60">
        <v>3</v>
      </c>
      <c r="GC193" s="60">
        <v>3</v>
      </c>
      <c r="GD193" s="17">
        <f>SUM(FX193:GC193)</f>
        <v>18</v>
      </c>
      <c r="GE193" s="144">
        <f t="shared" si="210"/>
        <v>3</v>
      </c>
      <c r="GF193" s="17" t="s">
        <v>1518</v>
      </c>
      <c r="GG193" s="62" t="s">
        <v>1519</v>
      </c>
      <c r="GH193" s="62" t="s">
        <v>1520</v>
      </c>
      <c r="GI193" s="17" t="s">
        <v>1521</v>
      </c>
      <c r="GJ193" s="17" t="s">
        <v>1522</v>
      </c>
      <c r="GK193" s="17" t="s">
        <v>1523</v>
      </c>
      <c r="GL193" s="62" t="s">
        <v>1524</v>
      </c>
      <c r="GM193" s="17" t="s">
        <v>411</v>
      </c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  <c r="IA193" s="15"/>
      <c r="IB193" s="15"/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  <c r="IP193" s="15"/>
      <c r="IQ193" s="15"/>
      <c r="IR193" s="15"/>
      <c r="IS193" s="15"/>
      <c r="IT193" s="15"/>
      <c r="IU193" s="15"/>
      <c r="IV193" s="15"/>
      <c r="IW193" s="15"/>
      <c r="IX193" s="15"/>
      <c r="IY193" s="15"/>
      <c r="IZ193" s="15"/>
      <c r="JA193" s="15"/>
      <c r="JB193" s="15"/>
      <c r="JC193" s="15"/>
      <c r="JD193" s="15"/>
      <c r="JE193" s="15"/>
      <c r="JF193" s="15"/>
      <c r="JG193" s="15"/>
      <c r="JH193" s="15"/>
      <c r="JI193" s="15"/>
      <c r="JJ193" s="15"/>
      <c r="JK193" s="15"/>
      <c r="JL193" s="15"/>
      <c r="JM193" s="15"/>
      <c r="JN193" s="15"/>
      <c r="JO193" s="15"/>
      <c r="JP193" s="15"/>
      <c r="JQ193" s="15"/>
      <c r="JR193" s="15"/>
      <c r="JS193" s="15"/>
      <c r="JT193" s="15"/>
    </row>
    <row r="194" spans="1:280" s="25" customFormat="1" ht="22.5" customHeight="1" x14ac:dyDescent="0.35">
      <c r="A194" s="34">
        <v>192</v>
      </c>
      <c r="B194" s="61" t="s">
        <v>1525</v>
      </c>
      <c r="C194" s="61" t="s">
        <v>1515</v>
      </c>
      <c r="D194" s="17" t="s">
        <v>846</v>
      </c>
      <c r="E194" s="17" t="s">
        <v>1461</v>
      </c>
      <c r="F194" s="17">
        <v>46</v>
      </c>
      <c r="G194" s="17">
        <v>7</v>
      </c>
      <c r="H194" s="17" t="s">
        <v>157</v>
      </c>
      <c r="I194" s="17" t="s">
        <v>158</v>
      </c>
      <c r="J194" s="133">
        <v>5000000</v>
      </c>
      <c r="K194" s="59">
        <v>3000000</v>
      </c>
      <c r="L194" s="17" t="s">
        <v>318</v>
      </c>
      <c r="M194" s="17" t="s">
        <v>147</v>
      </c>
      <c r="N194" s="17">
        <v>20</v>
      </c>
      <c r="O194" s="17" t="s">
        <v>401</v>
      </c>
      <c r="P194" s="17" t="s">
        <v>1526</v>
      </c>
      <c r="Q194" s="17" t="s">
        <v>827</v>
      </c>
      <c r="R194" s="60">
        <v>3</v>
      </c>
      <c r="S194" s="60">
        <v>3</v>
      </c>
      <c r="T194" s="60">
        <v>3</v>
      </c>
      <c r="U194" s="60">
        <v>3</v>
      </c>
      <c r="V194" s="60">
        <v>3</v>
      </c>
      <c r="W194" s="60">
        <v>3</v>
      </c>
      <c r="X194" s="60">
        <v>3</v>
      </c>
      <c r="Y194" s="60">
        <v>3</v>
      </c>
      <c r="Z194" s="60">
        <v>3</v>
      </c>
      <c r="AA194" s="60">
        <v>3</v>
      </c>
      <c r="AB194" s="17">
        <f t="shared" si="188"/>
        <v>30</v>
      </c>
      <c r="AC194" s="154">
        <f t="shared" si="191"/>
        <v>3</v>
      </c>
      <c r="AD194" s="60">
        <v>3</v>
      </c>
      <c r="AE194" s="60">
        <v>3</v>
      </c>
      <c r="AF194" s="60">
        <v>3</v>
      </c>
      <c r="AG194" s="60">
        <v>3</v>
      </c>
      <c r="AH194" s="60">
        <v>3</v>
      </c>
      <c r="AI194" s="60">
        <v>3</v>
      </c>
      <c r="AJ194" s="60">
        <v>3</v>
      </c>
      <c r="AK194" s="60">
        <v>3</v>
      </c>
      <c r="AL194" s="60">
        <v>3</v>
      </c>
      <c r="AM194" s="15">
        <f t="shared" si="165"/>
        <v>27</v>
      </c>
      <c r="AN194" s="170">
        <f t="shared" si="166"/>
        <v>3</v>
      </c>
      <c r="AO194" s="60">
        <v>3</v>
      </c>
      <c r="AP194" s="60">
        <v>3</v>
      </c>
      <c r="AQ194" s="60">
        <v>3</v>
      </c>
      <c r="AR194" s="60">
        <v>3</v>
      </c>
      <c r="AS194" s="60">
        <v>3</v>
      </c>
      <c r="AT194" s="60">
        <v>3</v>
      </c>
      <c r="AU194" s="60">
        <v>3</v>
      </c>
      <c r="AV194" s="60">
        <v>3</v>
      </c>
      <c r="AW194" s="17">
        <v>3</v>
      </c>
      <c r="AX194" s="17">
        <v>3</v>
      </c>
      <c r="AY194" s="17">
        <f>SUM(AO194:AX194)</f>
        <v>30</v>
      </c>
      <c r="AZ194" s="144">
        <f t="shared" si="167"/>
        <v>3</v>
      </c>
      <c r="BA194" s="17">
        <v>3</v>
      </c>
      <c r="BB194" s="17">
        <v>3</v>
      </c>
      <c r="BC194" s="17">
        <v>3</v>
      </c>
      <c r="BD194" s="17">
        <v>3</v>
      </c>
      <c r="BE194" s="17">
        <v>3</v>
      </c>
      <c r="BF194" s="17">
        <v>3</v>
      </c>
      <c r="BG194" s="17">
        <v>3</v>
      </c>
      <c r="BH194" s="17">
        <v>3</v>
      </c>
      <c r="BI194" s="17">
        <v>3</v>
      </c>
      <c r="BJ194" s="17">
        <f t="shared" si="168"/>
        <v>27</v>
      </c>
      <c r="BK194" s="144">
        <f t="shared" si="169"/>
        <v>3</v>
      </c>
      <c r="BL194" s="17">
        <v>3</v>
      </c>
      <c r="BM194" s="17">
        <v>3</v>
      </c>
      <c r="BN194" s="17">
        <v>3</v>
      </c>
      <c r="BO194" s="17">
        <f t="shared" si="170"/>
        <v>9</v>
      </c>
      <c r="BP194" s="153">
        <f t="shared" si="211"/>
        <v>3</v>
      </c>
      <c r="BQ194" s="17">
        <v>3</v>
      </c>
      <c r="BR194" s="17">
        <v>3</v>
      </c>
      <c r="BS194" s="17">
        <v>3</v>
      </c>
      <c r="BT194" s="116">
        <f t="shared" si="158"/>
        <v>9</v>
      </c>
      <c r="BU194" s="144">
        <f t="shared" si="171"/>
        <v>3</v>
      </c>
      <c r="BV194" s="17">
        <v>3</v>
      </c>
      <c r="BW194" s="17">
        <v>3</v>
      </c>
      <c r="BX194" s="17">
        <f t="shared" si="163"/>
        <v>6</v>
      </c>
      <c r="BY194" s="169">
        <f t="shared" si="213"/>
        <v>3</v>
      </c>
      <c r="BZ194" s="17">
        <v>3</v>
      </c>
      <c r="CA194" s="17">
        <v>3</v>
      </c>
      <c r="CB194" s="17">
        <f t="shared" si="172"/>
        <v>6</v>
      </c>
      <c r="CC194" s="144">
        <f t="shared" si="206"/>
        <v>3</v>
      </c>
      <c r="CD194" s="17">
        <v>3</v>
      </c>
      <c r="CE194" s="60">
        <v>3</v>
      </c>
      <c r="CF194" s="17">
        <f t="shared" si="217"/>
        <v>6</v>
      </c>
      <c r="CG194" s="144">
        <f t="shared" si="214"/>
        <v>3</v>
      </c>
      <c r="CH194" s="60">
        <v>3</v>
      </c>
      <c r="CI194" s="60">
        <v>2</v>
      </c>
      <c r="CJ194" s="17">
        <f t="shared" si="173"/>
        <v>5</v>
      </c>
      <c r="CK194" s="144">
        <f t="shared" si="204"/>
        <v>2.5</v>
      </c>
      <c r="CL194" s="60">
        <v>2</v>
      </c>
      <c r="CM194" s="60">
        <v>2</v>
      </c>
      <c r="CN194" s="17">
        <f t="shared" si="174"/>
        <v>4</v>
      </c>
      <c r="CO194" s="153">
        <f t="shared" si="184"/>
        <v>2</v>
      </c>
      <c r="CP194" s="17">
        <v>3</v>
      </c>
      <c r="CQ194" s="60">
        <v>3</v>
      </c>
      <c r="CR194" s="60">
        <v>2</v>
      </c>
      <c r="CS194" s="17">
        <f t="shared" si="175"/>
        <v>8</v>
      </c>
      <c r="CT194" s="144">
        <f t="shared" si="218"/>
        <v>2.6666666666666665</v>
      </c>
      <c r="CU194" s="60">
        <v>3</v>
      </c>
      <c r="CV194" s="60">
        <v>3</v>
      </c>
      <c r="CW194" s="60">
        <v>3</v>
      </c>
      <c r="CX194" s="60">
        <v>3</v>
      </c>
      <c r="CY194" s="60">
        <v>3</v>
      </c>
      <c r="CZ194" s="60">
        <v>3</v>
      </c>
      <c r="DA194" s="60">
        <v>3</v>
      </c>
      <c r="DB194" s="60">
        <v>3</v>
      </c>
      <c r="DC194" s="17">
        <f t="shared" si="190"/>
        <v>24</v>
      </c>
      <c r="DD194" s="144">
        <f t="shared" si="142"/>
        <v>3</v>
      </c>
      <c r="DE194" s="60">
        <v>3</v>
      </c>
      <c r="DF194" s="60">
        <v>3</v>
      </c>
      <c r="DG194" s="60">
        <v>3</v>
      </c>
      <c r="DH194" s="60">
        <v>3</v>
      </c>
      <c r="DI194" s="60">
        <v>3</v>
      </c>
      <c r="DJ194" s="60">
        <v>3</v>
      </c>
      <c r="DK194" s="60">
        <v>3</v>
      </c>
      <c r="DL194" s="60">
        <v>3</v>
      </c>
      <c r="DM194" s="17">
        <f t="shared" si="176"/>
        <v>24</v>
      </c>
      <c r="DN194" s="144">
        <f t="shared" si="205"/>
        <v>3</v>
      </c>
      <c r="DO194" s="60">
        <v>3</v>
      </c>
      <c r="DP194" s="60">
        <v>3</v>
      </c>
      <c r="DQ194" s="60">
        <v>3</v>
      </c>
      <c r="DR194" s="60">
        <v>3</v>
      </c>
      <c r="DS194" s="60">
        <v>3</v>
      </c>
      <c r="DT194" s="60">
        <v>3</v>
      </c>
      <c r="DU194" s="17">
        <f t="shared" si="207"/>
        <v>18</v>
      </c>
      <c r="DV194" s="144">
        <f t="shared" si="177"/>
        <v>3</v>
      </c>
      <c r="DW194" s="60">
        <v>3</v>
      </c>
      <c r="DX194" s="60">
        <v>3</v>
      </c>
      <c r="DY194" s="60">
        <v>3</v>
      </c>
      <c r="DZ194" s="60">
        <v>3</v>
      </c>
      <c r="EA194" s="60">
        <v>3</v>
      </c>
      <c r="EB194" s="60">
        <v>3</v>
      </c>
      <c r="EC194" s="17">
        <f t="shared" si="192"/>
        <v>18</v>
      </c>
      <c r="ED194" s="144">
        <f t="shared" si="185"/>
        <v>3</v>
      </c>
      <c r="EE194" s="60">
        <v>3</v>
      </c>
      <c r="EF194" s="60">
        <v>3</v>
      </c>
      <c r="EG194" s="60">
        <v>3</v>
      </c>
      <c r="EH194" s="60">
        <v>3</v>
      </c>
      <c r="EI194" s="60">
        <v>3</v>
      </c>
      <c r="EJ194" s="60">
        <v>3</v>
      </c>
      <c r="EK194" s="15">
        <f t="shared" si="186"/>
        <v>18</v>
      </c>
      <c r="EL194" s="148">
        <f t="shared" si="196"/>
        <v>3</v>
      </c>
      <c r="EM194" s="60">
        <v>3</v>
      </c>
      <c r="EN194" s="60">
        <v>3</v>
      </c>
      <c r="EO194" s="60">
        <v>3</v>
      </c>
      <c r="EP194" s="60">
        <v>3</v>
      </c>
      <c r="EQ194" s="60">
        <v>3</v>
      </c>
      <c r="ER194" s="17">
        <f t="shared" si="178"/>
        <v>15</v>
      </c>
      <c r="ES194" s="144">
        <f t="shared" si="212"/>
        <v>3</v>
      </c>
      <c r="ET194" s="60">
        <v>3</v>
      </c>
      <c r="EU194" s="60">
        <v>3</v>
      </c>
      <c r="EV194" s="60">
        <v>3</v>
      </c>
      <c r="EW194" s="60">
        <v>3</v>
      </c>
      <c r="EX194" s="60">
        <v>3</v>
      </c>
      <c r="EY194" s="17">
        <f t="shared" si="179"/>
        <v>15</v>
      </c>
      <c r="EZ194" s="144">
        <f t="shared" si="219"/>
        <v>3</v>
      </c>
      <c r="FA194" s="60">
        <v>3</v>
      </c>
      <c r="FB194" s="60">
        <v>3</v>
      </c>
      <c r="FC194" s="60">
        <v>3</v>
      </c>
      <c r="FD194" s="60">
        <v>3</v>
      </c>
      <c r="FE194" s="60">
        <v>3</v>
      </c>
      <c r="FF194" s="60">
        <v>3</v>
      </c>
      <c r="FG194" s="17">
        <f t="shared" si="161"/>
        <v>18</v>
      </c>
      <c r="FH194" s="153">
        <f t="shared" si="209"/>
        <v>3</v>
      </c>
      <c r="FI194" s="60">
        <v>3</v>
      </c>
      <c r="FJ194" s="60">
        <v>3</v>
      </c>
      <c r="FK194" s="60">
        <v>3</v>
      </c>
      <c r="FL194" s="60">
        <v>3</v>
      </c>
      <c r="FM194" s="60">
        <v>3</v>
      </c>
      <c r="FN194" s="17">
        <f t="shared" si="180"/>
        <v>15</v>
      </c>
      <c r="FO194" s="144">
        <f t="shared" si="181"/>
        <v>3</v>
      </c>
      <c r="FP194" s="60">
        <v>3</v>
      </c>
      <c r="FQ194" s="60">
        <v>3</v>
      </c>
      <c r="FR194" s="60">
        <v>3</v>
      </c>
      <c r="FS194" s="60">
        <v>3</v>
      </c>
      <c r="FT194" s="60">
        <v>3</v>
      </c>
      <c r="FU194" s="60">
        <v>3</v>
      </c>
      <c r="FV194" s="17">
        <f t="shared" si="216"/>
        <v>18</v>
      </c>
      <c r="FW194" s="144">
        <f t="shared" si="187"/>
        <v>3</v>
      </c>
      <c r="FX194" s="60">
        <v>3</v>
      </c>
      <c r="FY194" s="60">
        <v>3</v>
      </c>
      <c r="FZ194" s="60">
        <v>3</v>
      </c>
      <c r="GA194" s="60">
        <v>3</v>
      </c>
      <c r="GB194" s="60">
        <v>3</v>
      </c>
      <c r="GC194" s="60">
        <v>3</v>
      </c>
      <c r="GD194" s="17">
        <f t="shared" ref="GD194:GD257" si="220">SUM(FX194:GC194)</f>
        <v>18</v>
      </c>
      <c r="GE194" s="144">
        <f t="shared" si="210"/>
        <v>3</v>
      </c>
      <c r="GF194" s="17" t="s">
        <v>1527</v>
      </c>
      <c r="GG194" s="17" t="s">
        <v>411</v>
      </c>
      <c r="GH194" s="17" t="s">
        <v>1528</v>
      </c>
      <c r="GI194" s="17" t="s">
        <v>1529</v>
      </c>
      <c r="GJ194" s="17" t="s">
        <v>1530</v>
      </c>
      <c r="GK194" s="17" t="s">
        <v>1531</v>
      </c>
      <c r="GL194" s="17" t="s">
        <v>1532</v>
      </c>
      <c r="GM194" s="62" t="s">
        <v>1533</v>
      </c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  <c r="IA194" s="15"/>
      <c r="IB194" s="15"/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  <c r="IP194" s="15"/>
      <c r="IQ194" s="15"/>
      <c r="IR194" s="15"/>
      <c r="IS194" s="15"/>
      <c r="IT194" s="15"/>
      <c r="IU194" s="15"/>
      <c r="IV194" s="15"/>
      <c r="IW194" s="15"/>
      <c r="IX194" s="15"/>
      <c r="IY194" s="15"/>
      <c r="IZ194" s="15"/>
      <c r="JA194" s="15"/>
      <c r="JB194" s="15"/>
      <c r="JC194" s="15"/>
      <c r="JD194" s="15"/>
      <c r="JE194" s="15"/>
      <c r="JF194" s="15"/>
      <c r="JG194" s="15"/>
      <c r="JH194" s="15"/>
      <c r="JI194" s="15"/>
      <c r="JJ194" s="15"/>
      <c r="JK194" s="15"/>
      <c r="JL194" s="15"/>
      <c r="JM194" s="15"/>
      <c r="JN194" s="15"/>
      <c r="JO194" s="15"/>
      <c r="JP194" s="15"/>
      <c r="JQ194" s="15"/>
      <c r="JR194" s="15"/>
      <c r="JS194" s="15"/>
      <c r="JT194" s="15"/>
    </row>
    <row r="195" spans="1:280" s="25" customFormat="1" ht="22.5" customHeight="1" x14ac:dyDescent="0.35">
      <c r="A195" s="34">
        <v>193</v>
      </c>
      <c r="B195" s="15" t="s">
        <v>1534</v>
      </c>
      <c r="C195" s="61" t="s">
        <v>1515</v>
      </c>
      <c r="D195" s="15" t="s">
        <v>368</v>
      </c>
      <c r="E195" s="17" t="s">
        <v>1461</v>
      </c>
      <c r="F195" s="15">
        <v>70</v>
      </c>
      <c r="G195" s="15">
        <v>11</v>
      </c>
      <c r="H195" s="15" t="s">
        <v>157</v>
      </c>
      <c r="I195" s="15" t="s">
        <v>210</v>
      </c>
      <c r="J195" s="132">
        <v>2000000</v>
      </c>
      <c r="K195" s="42">
        <v>1000000</v>
      </c>
      <c r="L195" s="15" t="s">
        <v>1535</v>
      </c>
      <c r="M195" s="15" t="s">
        <v>147</v>
      </c>
      <c r="N195" s="15">
        <v>15</v>
      </c>
      <c r="O195" s="15" t="s">
        <v>1536</v>
      </c>
      <c r="P195" s="15" t="s">
        <v>1481</v>
      </c>
      <c r="Q195" s="15" t="s">
        <v>827</v>
      </c>
      <c r="R195" s="60">
        <v>3</v>
      </c>
      <c r="S195" s="60">
        <v>3</v>
      </c>
      <c r="T195" s="60">
        <v>3</v>
      </c>
      <c r="U195" s="60">
        <v>3</v>
      </c>
      <c r="V195" s="60">
        <v>3</v>
      </c>
      <c r="W195" s="60">
        <v>3</v>
      </c>
      <c r="X195" s="60">
        <v>3</v>
      </c>
      <c r="Y195" s="60">
        <v>3</v>
      </c>
      <c r="Z195" s="60">
        <v>3</v>
      </c>
      <c r="AA195" s="60">
        <v>3</v>
      </c>
      <c r="AB195" s="17">
        <f t="shared" si="188"/>
        <v>30</v>
      </c>
      <c r="AC195" s="154">
        <f t="shared" ref="AC195:AC226" si="221">AB183/10</f>
        <v>3</v>
      </c>
      <c r="AD195" s="60">
        <v>3</v>
      </c>
      <c r="AE195" s="60">
        <v>3</v>
      </c>
      <c r="AF195" s="60">
        <v>3</v>
      </c>
      <c r="AG195" s="60">
        <v>3</v>
      </c>
      <c r="AH195" s="60">
        <v>3</v>
      </c>
      <c r="AI195" s="60">
        <v>3</v>
      </c>
      <c r="AJ195" s="60">
        <v>3</v>
      </c>
      <c r="AK195" s="60">
        <v>3</v>
      </c>
      <c r="AL195" s="60">
        <v>3</v>
      </c>
      <c r="AM195" s="15">
        <f t="shared" si="165"/>
        <v>27</v>
      </c>
      <c r="AN195" s="170">
        <f t="shared" si="166"/>
        <v>3</v>
      </c>
      <c r="AO195" s="60">
        <v>3</v>
      </c>
      <c r="AP195" s="60">
        <v>3</v>
      </c>
      <c r="AQ195" s="60">
        <v>3</v>
      </c>
      <c r="AR195" s="60">
        <v>3</v>
      </c>
      <c r="AS195" s="60">
        <v>3</v>
      </c>
      <c r="AT195" s="60">
        <v>3</v>
      </c>
      <c r="AU195" s="60">
        <v>3</v>
      </c>
      <c r="AV195" s="60">
        <v>3</v>
      </c>
      <c r="AW195" s="60">
        <v>3</v>
      </c>
      <c r="AX195" s="60">
        <v>3</v>
      </c>
      <c r="AY195" s="17">
        <f t="shared" ref="AY195:AY202" si="222">SUM(AO195:AX195)</f>
        <v>30</v>
      </c>
      <c r="AZ195" s="144">
        <f t="shared" si="167"/>
        <v>3</v>
      </c>
      <c r="BA195" s="60">
        <v>3</v>
      </c>
      <c r="BB195" s="60">
        <v>3</v>
      </c>
      <c r="BC195" s="60">
        <v>3</v>
      </c>
      <c r="BD195" s="60">
        <v>3</v>
      </c>
      <c r="BE195" s="60">
        <v>3</v>
      </c>
      <c r="BF195" s="60">
        <v>3</v>
      </c>
      <c r="BG195" s="60">
        <v>3</v>
      </c>
      <c r="BH195" s="60">
        <v>3</v>
      </c>
      <c r="BI195" s="60">
        <v>3</v>
      </c>
      <c r="BJ195" s="17">
        <f t="shared" si="168"/>
        <v>27</v>
      </c>
      <c r="BK195" s="144">
        <f t="shared" si="169"/>
        <v>3</v>
      </c>
      <c r="BL195" s="60">
        <v>3</v>
      </c>
      <c r="BM195" s="60">
        <v>3</v>
      </c>
      <c r="BN195" s="60">
        <v>3</v>
      </c>
      <c r="BO195" s="17">
        <f t="shared" si="170"/>
        <v>9</v>
      </c>
      <c r="BP195" s="153">
        <f t="shared" si="211"/>
        <v>3</v>
      </c>
      <c r="BQ195" s="60">
        <v>3</v>
      </c>
      <c r="BR195" s="56">
        <v>2</v>
      </c>
      <c r="BS195" s="56">
        <v>3</v>
      </c>
      <c r="BT195" s="116">
        <f t="shared" si="158"/>
        <v>8</v>
      </c>
      <c r="BU195" s="144">
        <f t="shared" si="171"/>
        <v>2.6666666666666665</v>
      </c>
      <c r="BV195" s="15">
        <v>3</v>
      </c>
      <c r="BW195" s="15">
        <v>3</v>
      </c>
      <c r="BX195" s="17">
        <f t="shared" si="163"/>
        <v>6</v>
      </c>
      <c r="BY195" s="169">
        <f t="shared" si="213"/>
        <v>3</v>
      </c>
      <c r="BZ195" s="56">
        <v>4</v>
      </c>
      <c r="CA195" s="56">
        <v>4</v>
      </c>
      <c r="CB195" s="17">
        <f t="shared" si="172"/>
        <v>8</v>
      </c>
      <c r="CC195" s="144">
        <f t="shared" si="206"/>
        <v>4</v>
      </c>
      <c r="CD195" s="56">
        <v>3</v>
      </c>
      <c r="CE195" s="56">
        <v>2</v>
      </c>
      <c r="CF195" s="17">
        <f t="shared" si="217"/>
        <v>5</v>
      </c>
      <c r="CG195" s="144">
        <f t="shared" si="214"/>
        <v>2.5</v>
      </c>
      <c r="CH195" s="56">
        <v>3</v>
      </c>
      <c r="CI195" s="56">
        <v>2</v>
      </c>
      <c r="CJ195" s="17">
        <f t="shared" si="173"/>
        <v>5</v>
      </c>
      <c r="CK195" s="144">
        <f t="shared" si="204"/>
        <v>2.5</v>
      </c>
      <c r="CL195" s="56">
        <v>2</v>
      </c>
      <c r="CM195" s="56">
        <v>2</v>
      </c>
      <c r="CN195" s="17">
        <f t="shared" si="174"/>
        <v>4</v>
      </c>
      <c r="CO195" s="153">
        <f t="shared" si="184"/>
        <v>2</v>
      </c>
      <c r="CP195" s="15">
        <v>3</v>
      </c>
      <c r="CQ195" s="56">
        <v>3</v>
      </c>
      <c r="CR195" s="56">
        <v>3</v>
      </c>
      <c r="CS195" s="17">
        <f t="shared" si="175"/>
        <v>9</v>
      </c>
      <c r="CT195" s="144">
        <f t="shared" si="218"/>
        <v>3</v>
      </c>
      <c r="CU195" s="60">
        <v>3</v>
      </c>
      <c r="CV195" s="60">
        <v>3</v>
      </c>
      <c r="CW195" s="60">
        <v>3</v>
      </c>
      <c r="CX195" s="60">
        <v>3</v>
      </c>
      <c r="CY195" s="60">
        <v>3</v>
      </c>
      <c r="CZ195" s="60">
        <v>3</v>
      </c>
      <c r="DA195" s="60">
        <v>3</v>
      </c>
      <c r="DB195" s="60">
        <v>3</v>
      </c>
      <c r="DC195" s="17">
        <f t="shared" si="190"/>
        <v>24</v>
      </c>
      <c r="DD195" s="144">
        <f t="shared" si="142"/>
        <v>3</v>
      </c>
      <c r="DE195" s="60">
        <v>3</v>
      </c>
      <c r="DF195" s="60">
        <v>3</v>
      </c>
      <c r="DG195" s="60">
        <v>3</v>
      </c>
      <c r="DH195" s="60">
        <v>3</v>
      </c>
      <c r="DI195" s="60">
        <v>3</v>
      </c>
      <c r="DJ195" s="60">
        <v>3</v>
      </c>
      <c r="DK195" s="60">
        <v>3</v>
      </c>
      <c r="DL195" s="60">
        <v>3</v>
      </c>
      <c r="DM195" s="17">
        <f t="shared" si="176"/>
        <v>24</v>
      </c>
      <c r="DN195" s="144">
        <f t="shared" si="205"/>
        <v>3</v>
      </c>
      <c r="DO195" s="60">
        <v>3</v>
      </c>
      <c r="DP195" s="60">
        <v>3</v>
      </c>
      <c r="DQ195" s="60">
        <v>3</v>
      </c>
      <c r="DR195" s="60">
        <v>3</v>
      </c>
      <c r="DS195" s="60">
        <v>3</v>
      </c>
      <c r="DT195" s="60">
        <v>3</v>
      </c>
      <c r="DU195" s="17">
        <f t="shared" si="207"/>
        <v>18</v>
      </c>
      <c r="DV195" s="144">
        <f t="shared" si="177"/>
        <v>3</v>
      </c>
      <c r="DW195" s="60">
        <v>3</v>
      </c>
      <c r="DX195" s="60">
        <v>3</v>
      </c>
      <c r="DY195" s="60">
        <v>3</v>
      </c>
      <c r="DZ195" s="60">
        <v>3</v>
      </c>
      <c r="EA195" s="60">
        <v>3</v>
      </c>
      <c r="EB195" s="60">
        <v>3</v>
      </c>
      <c r="EC195" s="17">
        <f t="shared" si="192"/>
        <v>18</v>
      </c>
      <c r="ED195" s="144">
        <f t="shared" si="185"/>
        <v>3</v>
      </c>
      <c r="EE195" s="60">
        <v>3</v>
      </c>
      <c r="EF195" s="60">
        <v>3</v>
      </c>
      <c r="EG195" s="60">
        <v>3</v>
      </c>
      <c r="EH195" s="60">
        <v>3</v>
      </c>
      <c r="EI195" s="60">
        <v>3</v>
      </c>
      <c r="EJ195" s="60">
        <v>3</v>
      </c>
      <c r="EK195" s="15">
        <f t="shared" si="186"/>
        <v>18</v>
      </c>
      <c r="EL195" s="148">
        <f t="shared" si="196"/>
        <v>3</v>
      </c>
      <c r="EM195" s="60">
        <v>3</v>
      </c>
      <c r="EN195" s="60">
        <v>3</v>
      </c>
      <c r="EO195" s="60">
        <v>3</v>
      </c>
      <c r="EP195" s="60">
        <v>3</v>
      </c>
      <c r="EQ195" s="60">
        <v>3</v>
      </c>
      <c r="ER195" s="17">
        <f t="shared" si="178"/>
        <v>15</v>
      </c>
      <c r="ES195" s="144">
        <f t="shared" si="212"/>
        <v>3</v>
      </c>
      <c r="ET195" s="60">
        <v>3</v>
      </c>
      <c r="EU195" s="60">
        <v>3</v>
      </c>
      <c r="EV195" s="60">
        <v>3</v>
      </c>
      <c r="EW195" s="60">
        <v>3</v>
      </c>
      <c r="EX195" s="60">
        <v>3</v>
      </c>
      <c r="EY195" s="17">
        <f t="shared" si="179"/>
        <v>15</v>
      </c>
      <c r="EZ195" s="144">
        <f t="shared" si="219"/>
        <v>3</v>
      </c>
      <c r="FA195" s="60">
        <v>3</v>
      </c>
      <c r="FB195" s="60">
        <v>3</v>
      </c>
      <c r="FC195" s="60">
        <v>3</v>
      </c>
      <c r="FD195" s="60">
        <v>3</v>
      </c>
      <c r="FE195" s="60">
        <v>3</v>
      </c>
      <c r="FF195" s="60">
        <v>3</v>
      </c>
      <c r="FG195" s="17">
        <f t="shared" si="161"/>
        <v>18</v>
      </c>
      <c r="FH195" s="153">
        <f t="shared" si="209"/>
        <v>3</v>
      </c>
      <c r="FI195" s="60">
        <v>3</v>
      </c>
      <c r="FJ195" s="60">
        <v>3</v>
      </c>
      <c r="FK195" s="60">
        <v>3</v>
      </c>
      <c r="FL195" s="60">
        <v>3</v>
      </c>
      <c r="FM195" s="60">
        <v>3</v>
      </c>
      <c r="FN195" s="17">
        <f t="shared" si="180"/>
        <v>15</v>
      </c>
      <c r="FO195" s="144">
        <f t="shared" si="181"/>
        <v>3</v>
      </c>
      <c r="FP195" s="60">
        <v>3</v>
      </c>
      <c r="FQ195" s="60">
        <v>3</v>
      </c>
      <c r="FR195" s="60">
        <v>3</v>
      </c>
      <c r="FS195" s="60">
        <v>3</v>
      </c>
      <c r="FT195" s="60">
        <v>3</v>
      </c>
      <c r="FU195" s="60">
        <v>3</v>
      </c>
      <c r="FV195" s="17">
        <f t="shared" si="216"/>
        <v>18</v>
      </c>
      <c r="FW195" s="144">
        <f t="shared" si="187"/>
        <v>3</v>
      </c>
      <c r="FX195" s="60">
        <v>3</v>
      </c>
      <c r="FY195" s="60">
        <v>3</v>
      </c>
      <c r="FZ195" s="60">
        <v>3</v>
      </c>
      <c r="GA195" s="60">
        <v>3</v>
      </c>
      <c r="GB195" s="60">
        <v>3</v>
      </c>
      <c r="GC195" s="60">
        <v>3</v>
      </c>
      <c r="GD195" s="17">
        <f t="shared" si="220"/>
        <v>18</v>
      </c>
      <c r="GE195" s="144">
        <f t="shared" si="210"/>
        <v>3</v>
      </c>
      <c r="GF195" s="15" t="s">
        <v>1537</v>
      </c>
      <c r="GG195" s="15" t="s">
        <v>1538</v>
      </c>
      <c r="GH195" s="15" t="s">
        <v>1456</v>
      </c>
      <c r="GI195" s="15" t="s">
        <v>1539</v>
      </c>
      <c r="GJ195" s="43" t="s">
        <v>1540</v>
      </c>
      <c r="GK195" s="15" t="s">
        <v>1541</v>
      </c>
      <c r="GL195" s="15" t="s">
        <v>1542</v>
      </c>
      <c r="GM195" s="43" t="s">
        <v>1543</v>
      </c>
      <c r="GN195" s="15"/>
      <c r="GO195" s="15"/>
      <c r="GP195" s="15"/>
      <c r="GQ195" s="15"/>
      <c r="GR195" s="15"/>
      <c r="GS195" s="15"/>
      <c r="GT195" s="15"/>
      <c r="GU195" s="15"/>
      <c r="GV195" s="15"/>
      <c r="GW195" s="15"/>
      <c r="GX195" s="15"/>
      <c r="GY195" s="15"/>
      <c r="GZ195" s="15"/>
      <c r="HA195" s="15"/>
      <c r="HB195" s="15"/>
      <c r="HC195" s="15"/>
      <c r="HD195" s="15"/>
      <c r="HE195" s="15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  <c r="HQ195" s="15"/>
      <c r="HR195" s="15"/>
      <c r="HS195" s="15"/>
      <c r="HT195" s="15"/>
      <c r="HU195" s="15"/>
      <c r="HV195" s="15"/>
      <c r="HW195" s="15"/>
      <c r="HX195" s="15"/>
      <c r="HY195" s="15"/>
      <c r="HZ195" s="15"/>
      <c r="IA195" s="15"/>
      <c r="IB195" s="15"/>
      <c r="IC195" s="15"/>
      <c r="ID195" s="15"/>
      <c r="IE195" s="15"/>
      <c r="IF195" s="15"/>
      <c r="IG195" s="15"/>
      <c r="IH195" s="15"/>
      <c r="II195" s="15"/>
      <c r="IJ195" s="15"/>
      <c r="IK195" s="15"/>
      <c r="IL195" s="15"/>
      <c r="IM195" s="15"/>
      <c r="IN195" s="15"/>
      <c r="IO195" s="15"/>
      <c r="IP195" s="15"/>
      <c r="IQ195" s="15"/>
      <c r="IR195" s="15"/>
      <c r="IS195" s="15"/>
      <c r="IT195" s="15"/>
      <c r="IU195" s="15"/>
      <c r="IV195" s="15"/>
      <c r="IW195" s="15"/>
      <c r="IX195" s="15"/>
      <c r="IY195" s="15"/>
      <c r="IZ195" s="15"/>
      <c r="JA195" s="15"/>
      <c r="JB195" s="15"/>
      <c r="JC195" s="15"/>
      <c r="JD195" s="15"/>
      <c r="JE195" s="15"/>
      <c r="JF195" s="15"/>
      <c r="JG195" s="15"/>
      <c r="JH195" s="15"/>
      <c r="JI195" s="15"/>
      <c r="JJ195" s="15"/>
      <c r="JK195" s="15"/>
      <c r="JL195" s="15"/>
      <c r="JM195" s="15"/>
      <c r="JN195" s="15"/>
      <c r="JO195" s="15"/>
      <c r="JP195" s="15"/>
      <c r="JQ195" s="15"/>
      <c r="JR195" s="15"/>
      <c r="JS195" s="15"/>
      <c r="JT195" s="15"/>
    </row>
    <row r="196" spans="1:280" s="25" customFormat="1" ht="22.5" customHeight="1" x14ac:dyDescent="0.35">
      <c r="A196" s="34">
        <v>194</v>
      </c>
      <c r="B196" s="17" t="s">
        <v>1544</v>
      </c>
      <c r="C196" s="61" t="s">
        <v>1515</v>
      </c>
      <c r="D196" s="17" t="s">
        <v>846</v>
      </c>
      <c r="E196" s="17" t="s">
        <v>1461</v>
      </c>
      <c r="F196" s="17">
        <v>80</v>
      </c>
      <c r="G196" s="17">
        <v>2</v>
      </c>
      <c r="H196" s="17" t="s">
        <v>157</v>
      </c>
      <c r="I196" s="17" t="s">
        <v>1545</v>
      </c>
      <c r="J196" s="133">
        <v>10000000</v>
      </c>
      <c r="K196" s="59">
        <v>5000000</v>
      </c>
      <c r="L196" s="17" t="s">
        <v>201</v>
      </c>
      <c r="M196" s="17" t="s">
        <v>147</v>
      </c>
      <c r="N196" s="17">
        <v>100</v>
      </c>
      <c r="O196" s="17" t="s">
        <v>1349</v>
      </c>
      <c r="P196" s="17" t="s">
        <v>1546</v>
      </c>
      <c r="Q196" s="15" t="s">
        <v>827</v>
      </c>
      <c r="R196" s="60">
        <v>3</v>
      </c>
      <c r="S196" s="60">
        <v>3</v>
      </c>
      <c r="T196" s="60">
        <v>3</v>
      </c>
      <c r="U196" s="60">
        <v>3</v>
      </c>
      <c r="V196" s="60">
        <v>3</v>
      </c>
      <c r="W196" s="60">
        <v>3</v>
      </c>
      <c r="X196" s="60">
        <v>3</v>
      </c>
      <c r="Y196" s="60">
        <v>3</v>
      </c>
      <c r="Z196" s="60">
        <v>3</v>
      </c>
      <c r="AA196" s="60">
        <v>3</v>
      </c>
      <c r="AB196" s="17">
        <f t="shared" si="188"/>
        <v>30</v>
      </c>
      <c r="AC196" s="154">
        <f t="shared" si="221"/>
        <v>3</v>
      </c>
      <c r="AD196" s="60">
        <v>3</v>
      </c>
      <c r="AE196" s="60">
        <v>3</v>
      </c>
      <c r="AF196" s="60">
        <v>3</v>
      </c>
      <c r="AG196" s="60">
        <v>3</v>
      </c>
      <c r="AH196" s="60">
        <v>3</v>
      </c>
      <c r="AI196" s="60">
        <v>3</v>
      </c>
      <c r="AJ196" s="60">
        <v>3</v>
      </c>
      <c r="AK196" s="60">
        <v>3</v>
      </c>
      <c r="AL196" s="60">
        <v>3</v>
      </c>
      <c r="AM196" s="15">
        <f t="shared" si="165"/>
        <v>27</v>
      </c>
      <c r="AN196" s="170">
        <f t="shared" si="166"/>
        <v>3</v>
      </c>
      <c r="AO196" s="60">
        <v>3</v>
      </c>
      <c r="AP196" s="60">
        <v>3</v>
      </c>
      <c r="AQ196" s="60">
        <v>3</v>
      </c>
      <c r="AR196" s="60">
        <v>3</v>
      </c>
      <c r="AS196" s="60">
        <v>3</v>
      </c>
      <c r="AT196" s="60">
        <v>3</v>
      </c>
      <c r="AU196" s="60">
        <v>3</v>
      </c>
      <c r="AV196" s="60">
        <v>3</v>
      </c>
      <c r="AW196" s="60">
        <v>3</v>
      </c>
      <c r="AX196" s="60">
        <v>3</v>
      </c>
      <c r="AY196" s="17">
        <f t="shared" si="222"/>
        <v>30</v>
      </c>
      <c r="AZ196" s="144">
        <f t="shared" si="167"/>
        <v>3</v>
      </c>
      <c r="BA196" s="60">
        <v>3</v>
      </c>
      <c r="BB196" s="60">
        <v>3</v>
      </c>
      <c r="BC196" s="60">
        <v>3</v>
      </c>
      <c r="BD196" s="60">
        <v>3</v>
      </c>
      <c r="BE196" s="60">
        <v>3</v>
      </c>
      <c r="BF196" s="60">
        <v>3</v>
      </c>
      <c r="BG196" s="60">
        <v>3</v>
      </c>
      <c r="BH196" s="60">
        <v>3</v>
      </c>
      <c r="BI196" s="60">
        <v>3</v>
      </c>
      <c r="BJ196" s="17">
        <f t="shared" si="168"/>
        <v>27</v>
      </c>
      <c r="BK196" s="144">
        <f t="shared" si="169"/>
        <v>3</v>
      </c>
      <c r="BL196" s="60">
        <v>3</v>
      </c>
      <c r="BM196" s="60">
        <v>3</v>
      </c>
      <c r="BN196" s="60">
        <v>3</v>
      </c>
      <c r="BO196" s="17">
        <f t="shared" si="170"/>
        <v>9</v>
      </c>
      <c r="BP196" s="153">
        <f t="shared" si="211"/>
        <v>3</v>
      </c>
      <c r="BQ196" s="60">
        <v>4</v>
      </c>
      <c r="BR196" s="60">
        <v>4</v>
      </c>
      <c r="BS196" s="60">
        <v>4</v>
      </c>
      <c r="BT196" s="116">
        <f t="shared" si="158"/>
        <v>12</v>
      </c>
      <c r="BU196" s="144">
        <f t="shared" si="171"/>
        <v>4</v>
      </c>
      <c r="BV196" s="17">
        <v>3</v>
      </c>
      <c r="BW196" s="17">
        <v>4</v>
      </c>
      <c r="BX196" s="17">
        <f t="shared" si="163"/>
        <v>7</v>
      </c>
      <c r="BY196" s="169">
        <f t="shared" si="213"/>
        <v>3.5</v>
      </c>
      <c r="BZ196" s="60">
        <v>4</v>
      </c>
      <c r="CA196" s="60">
        <v>3</v>
      </c>
      <c r="CB196" s="17">
        <f t="shared" si="172"/>
        <v>7</v>
      </c>
      <c r="CC196" s="144">
        <f t="shared" si="206"/>
        <v>3.5</v>
      </c>
      <c r="CD196" s="60">
        <v>3</v>
      </c>
      <c r="CE196" s="60">
        <v>2</v>
      </c>
      <c r="CF196" s="17">
        <f t="shared" si="217"/>
        <v>5</v>
      </c>
      <c r="CG196" s="144">
        <f t="shared" si="214"/>
        <v>2.5</v>
      </c>
      <c r="CH196" s="60">
        <v>3</v>
      </c>
      <c r="CI196" s="60">
        <v>3</v>
      </c>
      <c r="CJ196" s="17">
        <f t="shared" si="173"/>
        <v>6</v>
      </c>
      <c r="CK196" s="144">
        <f t="shared" si="204"/>
        <v>3</v>
      </c>
      <c r="CL196" s="60" t="s">
        <v>844</v>
      </c>
      <c r="CM196" s="60">
        <v>2</v>
      </c>
      <c r="CN196" s="17">
        <f t="shared" si="174"/>
        <v>2</v>
      </c>
      <c r="CO196" s="153">
        <f t="shared" si="184"/>
        <v>1</v>
      </c>
      <c r="CP196" s="17">
        <v>2</v>
      </c>
      <c r="CQ196" s="60">
        <v>3</v>
      </c>
      <c r="CR196" s="60">
        <v>2</v>
      </c>
      <c r="CS196" s="17">
        <f t="shared" si="175"/>
        <v>7</v>
      </c>
      <c r="CT196" s="144">
        <f t="shared" si="218"/>
        <v>2.3333333333333335</v>
      </c>
      <c r="CU196" s="60">
        <v>3</v>
      </c>
      <c r="CV196" s="60">
        <v>3</v>
      </c>
      <c r="CW196" s="60">
        <v>3</v>
      </c>
      <c r="CX196" s="60">
        <v>3</v>
      </c>
      <c r="CY196" s="60">
        <v>3</v>
      </c>
      <c r="CZ196" s="60">
        <v>3</v>
      </c>
      <c r="DA196" s="60">
        <v>3</v>
      </c>
      <c r="DB196" s="60">
        <v>3</v>
      </c>
      <c r="DC196" s="17">
        <f t="shared" si="190"/>
        <v>24</v>
      </c>
      <c r="DD196" s="144">
        <f t="shared" si="142"/>
        <v>3</v>
      </c>
      <c r="DE196" s="60">
        <v>3</v>
      </c>
      <c r="DF196" s="60">
        <v>3</v>
      </c>
      <c r="DG196" s="60">
        <v>3</v>
      </c>
      <c r="DH196" s="60">
        <v>3</v>
      </c>
      <c r="DI196" s="60">
        <v>3</v>
      </c>
      <c r="DJ196" s="60">
        <v>3</v>
      </c>
      <c r="DK196" s="60">
        <v>3</v>
      </c>
      <c r="DL196" s="60">
        <v>3</v>
      </c>
      <c r="DM196" s="17">
        <f t="shared" si="176"/>
        <v>24</v>
      </c>
      <c r="DN196" s="144">
        <f t="shared" si="205"/>
        <v>3</v>
      </c>
      <c r="DO196" s="60">
        <v>3</v>
      </c>
      <c r="DP196" s="60">
        <v>3</v>
      </c>
      <c r="DQ196" s="60">
        <v>3</v>
      </c>
      <c r="DR196" s="60">
        <v>3</v>
      </c>
      <c r="DS196" s="60">
        <v>3</v>
      </c>
      <c r="DT196" s="60">
        <v>3</v>
      </c>
      <c r="DU196" s="17">
        <f t="shared" si="207"/>
        <v>18</v>
      </c>
      <c r="DV196" s="144">
        <f t="shared" si="177"/>
        <v>3</v>
      </c>
      <c r="DW196" s="60">
        <v>3</v>
      </c>
      <c r="DX196" s="60">
        <v>3</v>
      </c>
      <c r="DY196" s="60">
        <v>3</v>
      </c>
      <c r="DZ196" s="60">
        <v>3</v>
      </c>
      <c r="EA196" s="60">
        <v>3</v>
      </c>
      <c r="EB196" s="60">
        <v>3</v>
      </c>
      <c r="EC196" s="17">
        <f t="shared" si="192"/>
        <v>18</v>
      </c>
      <c r="ED196" s="144">
        <f t="shared" si="185"/>
        <v>3</v>
      </c>
      <c r="EE196" s="60">
        <v>3</v>
      </c>
      <c r="EF196" s="60">
        <v>3</v>
      </c>
      <c r="EG196" s="60">
        <v>3</v>
      </c>
      <c r="EH196" s="60">
        <v>3</v>
      </c>
      <c r="EI196" s="60">
        <v>3</v>
      </c>
      <c r="EJ196" s="60">
        <v>3</v>
      </c>
      <c r="EK196" s="15">
        <f t="shared" si="186"/>
        <v>18</v>
      </c>
      <c r="EL196" s="148">
        <f t="shared" si="196"/>
        <v>3</v>
      </c>
      <c r="EM196" s="60">
        <v>3</v>
      </c>
      <c r="EN196" s="60">
        <v>3</v>
      </c>
      <c r="EO196" s="60">
        <v>3</v>
      </c>
      <c r="EP196" s="60">
        <v>3</v>
      </c>
      <c r="EQ196" s="60">
        <v>3</v>
      </c>
      <c r="ER196" s="17">
        <f t="shared" si="178"/>
        <v>15</v>
      </c>
      <c r="ES196" s="144">
        <f t="shared" si="212"/>
        <v>3</v>
      </c>
      <c r="ET196" s="60">
        <v>3</v>
      </c>
      <c r="EU196" s="60">
        <v>3</v>
      </c>
      <c r="EV196" s="60">
        <v>3</v>
      </c>
      <c r="EW196" s="60">
        <v>3</v>
      </c>
      <c r="EX196" s="60">
        <v>3</v>
      </c>
      <c r="EY196" s="17">
        <f t="shared" si="179"/>
        <v>15</v>
      </c>
      <c r="EZ196" s="144">
        <f t="shared" si="219"/>
        <v>3</v>
      </c>
      <c r="FA196" s="60">
        <v>3</v>
      </c>
      <c r="FB196" s="60">
        <v>3</v>
      </c>
      <c r="FC196" s="60">
        <v>3</v>
      </c>
      <c r="FD196" s="60">
        <v>3</v>
      </c>
      <c r="FE196" s="60">
        <v>3</v>
      </c>
      <c r="FF196" s="60">
        <v>3</v>
      </c>
      <c r="FG196" s="17">
        <f t="shared" si="161"/>
        <v>18</v>
      </c>
      <c r="FH196" s="153">
        <f t="shared" si="209"/>
        <v>3</v>
      </c>
      <c r="FI196" s="60">
        <v>3</v>
      </c>
      <c r="FJ196" s="60">
        <v>3</v>
      </c>
      <c r="FK196" s="60">
        <v>3</v>
      </c>
      <c r="FL196" s="60">
        <v>3</v>
      </c>
      <c r="FM196" s="60">
        <v>3</v>
      </c>
      <c r="FN196" s="17">
        <f t="shared" si="180"/>
        <v>15</v>
      </c>
      <c r="FO196" s="144">
        <f t="shared" si="181"/>
        <v>3</v>
      </c>
      <c r="FP196" s="60">
        <v>3</v>
      </c>
      <c r="FQ196" s="60">
        <v>3</v>
      </c>
      <c r="FR196" s="60">
        <v>3</v>
      </c>
      <c r="FS196" s="60">
        <v>3</v>
      </c>
      <c r="FT196" s="60">
        <v>3</v>
      </c>
      <c r="FU196" s="60">
        <v>3</v>
      </c>
      <c r="FV196" s="17">
        <f t="shared" si="216"/>
        <v>18</v>
      </c>
      <c r="FW196" s="144">
        <f t="shared" si="187"/>
        <v>3</v>
      </c>
      <c r="FX196" s="60">
        <v>3</v>
      </c>
      <c r="FY196" s="60">
        <v>3</v>
      </c>
      <c r="FZ196" s="60">
        <v>3</v>
      </c>
      <c r="GA196" s="60">
        <v>3</v>
      </c>
      <c r="GB196" s="60">
        <v>3</v>
      </c>
      <c r="GC196" s="60">
        <v>3</v>
      </c>
      <c r="GD196" s="17">
        <f t="shared" si="220"/>
        <v>18</v>
      </c>
      <c r="GE196" s="144">
        <f t="shared" si="210"/>
        <v>3</v>
      </c>
      <c r="GF196" s="60" t="s">
        <v>1547</v>
      </c>
      <c r="GG196" s="60" t="s">
        <v>411</v>
      </c>
      <c r="GH196" s="60" t="s">
        <v>1548</v>
      </c>
      <c r="GI196" s="60" t="s">
        <v>1549</v>
      </c>
      <c r="GJ196" s="17" t="s">
        <v>1550</v>
      </c>
      <c r="GK196" s="17" t="s">
        <v>1551</v>
      </c>
      <c r="GL196" s="62" t="s">
        <v>1552</v>
      </c>
      <c r="GM196" s="17" t="s">
        <v>411</v>
      </c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  <c r="IA196" s="15"/>
      <c r="IB196" s="15"/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  <c r="IP196" s="15"/>
      <c r="IQ196" s="15"/>
      <c r="IR196" s="15"/>
      <c r="IS196" s="15"/>
      <c r="IT196" s="15"/>
      <c r="IU196" s="15"/>
      <c r="IV196" s="15"/>
      <c r="IW196" s="15"/>
      <c r="IX196" s="15"/>
      <c r="IY196" s="15"/>
      <c r="IZ196" s="15"/>
      <c r="JA196" s="15"/>
      <c r="JB196" s="15"/>
      <c r="JC196" s="15"/>
      <c r="JD196" s="15"/>
      <c r="JE196" s="15"/>
      <c r="JF196" s="15"/>
      <c r="JG196" s="15"/>
      <c r="JH196" s="15"/>
      <c r="JI196" s="15"/>
      <c r="JJ196" s="15"/>
      <c r="JK196" s="15"/>
      <c r="JL196" s="15"/>
      <c r="JM196" s="15"/>
      <c r="JN196" s="15"/>
      <c r="JO196" s="15"/>
      <c r="JP196" s="15"/>
      <c r="JQ196" s="15"/>
      <c r="JR196" s="15"/>
      <c r="JS196" s="15"/>
      <c r="JT196" s="15"/>
    </row>
    <row r="197" spans="1:280" s="25" customFormat="1" ht="22.5" customHeight="1" x14ac:dyDescent="0.35">
      <c r="A197" s="34">
        <v>195</v>
      </c>
      <c r="B197" s="17" t="s">
        <v>1553</v>
      </c>
      <c r="C197" s="61" t="s">
        <v>1554</v>
      </c>
      <c r="D197" s="17" t="s">
        <v>846</v>
      </c>
      <c r="E197" s="17" t="s">
        <v>1461</v>
      </c>
      <c r="F197" s="17">
        <v>40</v>
      </c>
      <c r="G197" s="17">
        <v>4</v>
      </c>
      <c r="H197" s="17" t="s">
        <v>157</v>
      </c>
      <c r="I197" s="17" t="s">
        <v>158</v>
      </c>
      <c r="J197" s="133">
        <v>16000000</v>
      </c>
      <c r="K197" s="59">
        <v>13500000</v>
      </c>
      <c r="L197" s="17" t="s">
        <v>868</v>
      </c>
      <c r="M197" s="17" t="s">
        <v>1555</v>
      </c>
      <c r="N197" s="17">
        <v>720</v>
      </c>
      <c r="O197" s="17" t="s">
        <v>1556</v>
      </c>
      <c r="P197" s="17" t="s">
        <v>1436</v>
      </c>
      <c r="Q197" s="17" t="s">
        <v>827</v>
      </c>
      <c r="R197" s="60">
        <v>3</v>
      </c>
      <c r="S197" s="60">
        <v>3</v>
      </c>
      <c r="T197" s="60">
        <v>3</v>
      </c>
      <c r="U197" s="60">
        <v>3</v>
      </c>
      <c r="V197" s="60">
        <v>3</v>
      </c>
      <c r="W197" s="60">
        <v>3</v>
      </c>
      <c r="X197" s="60">
        <v>3</v>
      </c>
      <c r="Y197" s="60">
        <v>3</v>
      </c>
      <c r="Z197" s="60">
        <v>3</v>
      </c>
      <c r="AA197" s="60">
        <v>3</v>
      </c>
      <c r="AB197" s="17">
        <f t="shared" si="188"/>
        <v>30</v>
      </c>
      <c r="AC197" s="154">
        <f t="shared" si="221"/>
        <v>3.6</v>
      </c>
      <c r="AD197" s="60">
        <v>4</v>
      </c>
      <c r="AE197" s="60">
        <v>3</v>
      </c>
      <c r="AF197" s="60">
        <v>3</v>
      </c>
      <c r="AG197" s="60">
        <v>3</v>
      </c>
      <c r="AH197" s="60">
        <v>3</v>
      </c>
      <c r="AI197" s="60">
        <v>3</v>
      </c>
      <c r="AJ197" s="60">
        <v>3</v>
      </c>
      <c r="AK197" s="60">
        <v>3</v>
      </c>
      <c r="AL197" s="60">
        <v>3</v>
      </c>
      <c r="AM197" s="15">
        <f t="shared" si="165"/>
        <v>28</v>
      </c>
      <c r="AN197" s="170">
        <f t="shared" si="166"/>
        <v>3.1111111111111112</v>
      </c>
      <c r="AO197" s="60">
        <v>3</v>
      </c>
      <c r="AP197" s="60">
        <v>3</v>
      </c>
      <c r="AQ197" s="60">
        <v>3</v>
      </c>
      <c r="AR197" s="60">
        <v>3</v>
      </c>
      <c r="AS197" s="60">
        <v>3</v>
      </c>
      <c r="AT197" s="60">
        <v>3</v>
      </c>
      <c r="AU197" s="60">
        <v>3</v>
      </c>
      <c r="AV197" s="60">
        <v>3</v>
      </c>
      <c r="AW197" s="60">
        <v>3</v>
      </c>
      <c r="AX197" s="60">
        <v>3</v>
      </c>
      <c r="AY197" s="17">
        <f t="shared" si="222"/>
        <v>30</v>
      </c>
      <c r="AZ197" s="144">
        <f t="shared" si="167"/>
        <v>3</v>
      </c>
      <c r="BA197" s="60">
        <v>3</v>
      </c>
      <c r="BB197" s="60">
        <v>3</v>
      </c>
      <c r="BC197" s="60">
        <v>3</v>
      </c>
      <c r="BD197" s="60">
        <v>3</v>
      </c>
      <c r="BE197" s="60">
        <v>3</v>
      </c>
      <c r="BF197" s="60">
        <v>3</v>
      </c>
      <c r="BG197" s="60">
        <v>3</v>
      </c>
      <c r="BH197" s="60">
        <v>3</v>
      </c>
      <c r="BI197" s="60">
        <v>3</v>
      </c>
      <c r="BJ197" s="17">
        <f t="shared" si="168"/>
        <v>27</v>
      </c>
      <c r="BK197" s="144">
        <f t="shared" si="169"/>
        <v>3</v>
      </c>
      <c r="BL197" s="60">
        <v>3</v>
      </c>
      <c r="BM197" s="60">
        <v>3</v>
      </c>
      <c r="BN197" s="60">
        <v>3</v>
      </c>
      <c r="BO197" s="17">
        <f t="shared" si="170"/>
        <v>9</v>
      </c>
      <c r="BP197" s="153">
        <f t="shared" si="211"/>
        <v>3</v>
      </c>
      <c r="BQ197" s="60">
        <v>3</v>
      </c>
      <c r="BR197" s="60">
        <v>4</v>
      </c>
      <c r="BS197" s="60">
        <v>4</v>
      </c>
      <c r="BT197" s="116">
        <f t="shared" si="158"/>
        <v>11</v>
      </c>
      <c r="BU197" s="144">
        <f t="shared" si="171"/>
        <v>3.6666666666666665</v>
      </c>
      <c r="BV197" s="17">
        <v>3</v>
      </c>
      <c r="BW197" s="17">
        <v>3</v>
      </c>
      <c r="BX197" s="17">
        <f t="shared" si="163"/>
        <v>6</v>
      </c>
      <c r="BY197" s="169">
        <f t="shared" si="213"/>
        <v>3</v>
      </c>
      <c r="BZ197" s="60">
        <v>4</v>
      </c>
      <c r="CA197" s="60">
        <v>4</v>
      </c>
      <c r="CB197" s="17">
        <f t="shared" si="172"/>
        <v>8</v>
      </c>
      <c r="CC197" s="144">
        <f>CB197/2</f>
        <v>4</v>
      </c>
      <c r="CD197" s="60">
        <v>3</v>
      </c>
      <c r="CE197" s="60">
        <v>3</v>
      </c>
      <c r="CF197" s="17">
        <f t="shared" si="217"/>
        <v>6</v>
      </c>
      <c r="CG197" s="144">
        <f t="shared" si="214"/>
        <v>3</v>
      </c>
      <c r="CH197" s="60">
        <v>1</v>
      </c>
      <c r="CI197" s="60">
        <v>1</v>
      </c>
      <c r="CJ197" s="17">
        <f t="shared" si="173"/>
        <v>2</v>
      </c>
      <c r="CK197" s="144">
        <f t="shared" si="204"/>
        <v>1</v>
      </c>
      <c r="CL197" s="60">
        <v>1</v>
      </c>
      <c r="CM197" s="60">
        <v>2</v>
      </c>
      <c r="CN197" s="17">
        <f t="shared" si="174"/>
        <v>3</v>
      </c>
      <c r="CO197" s="153">
        <f t="shared" si="184"/>
        <v>1.5</v>
      </c>
      <c r="CP197" s="17">
        <v>2</v>
      </c>
      <c r="CQ197" s="60">
        <v>2</v>
      </c>
      <c r="CR197" s="60">
        <v>2</v>
      </c>
      <c r="CS197" s="17">
        <f t="shared" si="175"/>
        <v>6</v>
      </c>
      <c r="CT197" s="144">
        <f t="shared" si="218"/>
        <v>2</v>
      </c>
      <c r="CU197" s="60">
        <v>3</v>
      </c>
      <c r="CV197" s="60">
        <v>3</v>
      </c>
      <c r="CW197" s="60">
        <v>3</v>
      </c>
      <c r="CX197" s="60">
        <v>3</v>
      </c>
      <c r="CY197" s="60">
        <v>3</v>
      </c>
      <c r="CZ197" s="60">
        <v>3</v>
      </c>
      <c r="DA197" s="60">
        <v>3</v>
      </c>
      <c r="DB197" s="60">
        <v>3</v>
      </c>
      <c r="DC197" s="17">
        <f t="shared" si="190"/>
        <v>24</v>
      </c>
      <c r="DD197" s="144">
        <f t="shared" si="142"/>
        <v>3</v>
      </c>
      <c r="DE197" s="60">
        <v>3</v>
      </c>
      <c r="DF197" s="60">
        <v>3</v>
      </c>
      <c r="DG197" s="60">
        <v>3</v>
      </c>
      <c r="DH197" s="60">
        <v>3</v>
      </c>
      <c r="DI197" s="60">
        <v>3</v>
      </c>
      <c r="DJ197" s="60">
        <v>3</v>
      </c>
      <c r="DK197" s="60">
        <v>3</v>
      </c>
      <c r="DL197" s="60">
        <v>3</v>
      </c>
      <c r="DM197" s="17">
        <f t="shared" si="176"/>
        <v>24</v>
      </c>
      <c r="DN197" s="144">
        <f t="shared" si="205"/>
        <v>3</v>
      </c>
      <c r="DO197" s="17">
        <v>3</v>
      </c>
      <c r="DP197" s="60">
        <v>3</v>
      </c>
      <c r="DQ197" s="60">
        <v>3</v>
      </c>
      <c r="DR197" s="60">
        <v>3</v>
      </c>
      <c r="DS197" s="60">
        <v>3</v>
      </c>
      <c r="DT197" s="60">
        <v>3</v>
      </c>
      <c r="DU197" s="17">
        <f t="shared" si="207"/>
        <v>18</v>
      </c>
      <c r="DV197" s="144">
        <f t="shared" si="177"/>
        <v>3</v>
      </c>
      <c r="DW197" s="60">
        <v>3</v>
      </c>
      <c r="DX197" s="60">
        <v>3</v>
      </c>
      <c r="DY197" s="60">
        <v>3</v>
      </c>
      <c r="DZ197" s="60">
        <v>3</v>
      </c>
      <c r="EA197" s="60" t="s">
        <v>844</v>
      </c>
      <c r="EB197" s="60">
        <v>4</v>
      </c>
      <c r="EC197" s="17">
        <f t="shared" si="192"/>
        <v>16</v>
      </c>
      <c r="ED197" s="144">
        <f t="shared" si="185"/>
        <v>2.6666666666666665</v>
      </c>
      <c r="EE197" s="60">
        <v>3</v>
      </c>
      <c r="EF197" s="60">
        <v>3</v>
      </c>
      <c r="EG197" s="60">
        <v>3</v>
      </c>
      <c r="EH197" s="60">
        <v>3</v>
      </c>
      <c r="EI197" s="60">
        <v>3</v>
      </c>
      <c r="EJ197" s="60">
        <v>3</v>
      </c>
      <c r="EK197" s="15">
        <f t="shared" si="186"/>
        <v>18</v>
      </c>
      <c r="EL197" s="148">
        <f t="shared" si="196"/>
        <v>3</v>
      </c>
      <c r="EM197" s="60">
        <v>3</v>
      </c>
      <c r="EN197" s="60">
        <v>3</v>
      </c>
      <c r="EO197" s="60">
        <v>3</v>
      </c>
      <c r="EP197" s="60">
        <v>3</v>
      </c>
      <c r="EQ197" s="60">
        <v>3</v>
      </c>
      <c r="ER197" s="17">
        <f t="shared" si="178"/>
        <v>15</v>
      </c>
      <c r="ES197" s="144">
        <f t="shared" si="212"/>
        <v>3</v>
      </c>
      <c r="ET197" s="60">
        <v>3</v>
      </c>
      <c r="EU197" s="60">
        <v>3</v>
      </c>
      <c r="EV197" s="60">
        <v>4</v>
      </c>
      <c r="EW197" s="17">
        <v>3</v>
      </c>
      <c r="EX197" s="60">
        <v>3</v>
      </c>
      <c r="EY197" s="17">
        <f t="shared" si="179"/>
        <v>16</v>
      </c>
      <c r="EZ197" s="144">
        <f t="shared" si="219"/>
        <v>3.2</v>
      </c>
      <c r="FA197" s="60">
        <v>3</v>
      </c>
      <c r="FB197" s="60">
        <v>3</v>
      </c>
      <c r="FC197" s="60">
        <v>3</v>
      </c>
      <c r="FD197" s="60">
        <v>4</v>
      </c>
      <c r="FE197" s="60">
        <v>3</v>
      </c>
      <c r="FF197" s="60">
        <v>3</v>
      </c>
      <c r="FG197" s="17">
        <f t="shared" si="161"/>
        <v>19</v>
      </c>
      <c r="FH197" s="153">
        <f t="shared" si="209"/>
        <v>3.1666666666666665</v>
      </c>
      <c r="FI197" s="60">
        <v>3</v>
      </c>
      <c r="FJ197" s="60">
        <v>3</v>
      </c>
      <c r="FK197" s="60">
        <v>3</v>
      </c>
      <c r="FL197" s="60">
        <v>3</v>
      </c>
      <c r="FM197" s="60">
        <v>3</v>
      </c>
      <c r="FN197" s="17">
        <f t="shared" si="180"/>
        <v>15</v>
      </c>
      <c r="FO197" s="144">
        <f t="shared" si="181"/>
        <v>3</v>
      </c>
      <c r="FP197" s="17">
        <v>2</v>
      </c>
      <c r="FQ197" s="17">
        <v>3</v>
      </c>
      <c r="FR197" s="17">
        <v>3</v>
      </c>
      <c r="FS197" s="60">
        <v>3</v>
      </c>
      <c r="FT197" s="60">
        <v>3</v>
      </c>
      <c r="FU197" s="60">
        <v>3</v>
      </c>
      <c r="FV197" s="17">
        <f t="shared" si="216"/>
        <v>17</v>
      </c>
      <c r="FW197" s="144">
        <f t="shared" si="187"/>
        <v>2.8333333333333335</v>
      </c>
      <c r="FX197" s="17">
        <v>3</v>
      </c>
      <c r="FY197" s="60">
        <v>3</v>
      </c>
      <c r="FZ197" s="60">
        <v>3</v>
      </c>
      <c r="GA197" s="60">
        <v>4</v>
      </c>
      <c r="GB197" s="60">
        <v>3</v>
      </c>
      <c r="GC197" s="60">
        <v>3</v>
      </c>
      <c r="GD197" s="17">
        <f t="shared" si="220"/>
        <v>19</v>
      </c>
      <c r="GE197" s="144">
        <f t="shared" si="210"/>
        <v>3.1666666666666665</v>
      </c>
      <c r="GF197" s="17" t="s">
        <v>1558</v>
      </c>
      <c r="GG197" s="17" t="s">
        <v>411</v>
      </c>
      <c r="GH197" s="17" t="s">
        <v>1559</v>
      </c>
      <c r="GI197" s="17" t="s">
        <v>1560</v>
      </c>
      <c r="GJ197" s="17" t="s">
        <v>1561</v>
      </c>
      <c r="GK197" s="17" t="s">
        <v>1562</v>
      </c>
      <c r="GL197" s="62" t="s">
        <v>1563</v>
      </c>
      <c r="GM197" s="17" t="s">
        <v>411</v>
      </c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  <c r="IA197" s="15"/>
      <c r="IB197" s="15"/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  <c r="IP197" s="15"/>
      <c r="IQ197" s="15"/>
      <c r="IR197" s="15"/>
      <c r="IS197" s="15"/>
      <c r="IT197" s="15"/>
      <c r="IU197" s="15"/>
      <c r="IV197" s="15"/>
      <c r="IW197" s="15"/>
      <c r="IX197" s="15"/>
      <c r="IY197" s="15"/>
      <c r="IZ197" s="15"/>
      <c r="JA197" s="15"/>
      <c r="JB197" s="15"/>
      <c r="JC197" s="15"/>
      <c r="JD197" s="15"/>
      <c r="JE197" s="15"/>
      <c r="JF197" s="15"/>
      <c r="JG197" s="15"/>
      <c r="JH197" s="15"/>
      <c r="JI197" s="15"/>
      <c r="JJ197" s="15"/>
      <c r="JK197" s="15"/>
      <c r="JL197" s="15"/>
      <c r="JM197" s="15"/>
      <c r="JN197" s="15"/>
      <c r="JO197" s="15"/>
      <c r="JP197" s="15"/>
      <c r="JQ197" s="15"/>
      <c r="JR197" s="15"/>
      <c r="JS197" s="15"/>
      <c r="JT197" s="15"/>
    </row>
    <row r="198" spans="1:280" s="73" customFormat="1" ht="22.5" customHeight="1" x14ac:dyDescent="0.35">
      <c r="A198" s="95">
        <v>196</v>
      </c>
      <c r="B198" s="69" t="s">
        <v>1564</v>
      </c>
      <c r="C198" s="70" t="s">
        <v>1565</v>
      </c>
      <c r="D198" s="69" t="s">
        <v>846</v>
      </c>
      <c r="E198" s="69" t="s">
        <v>1461</v>
      </c>
      <c r="F198" s="69">
        <v>51</v>
      </c>
      <c r="G198" s="69">
        <v>3</v>
      </c>
      <c r="H198" s="69"/>
      <c r="I198" s="69" t="s">
        <v>210</v>
      </c>
      <c r="J198" s="134">
        <v>4000000</v>
      </c>
      <c r="K198" s="71">
        <v>3500000</v>
      </c>
      <c r="L198" s="69" t="s">
        <v>1566</v>
      </c>
      <c r="M198" s="69" t="s">
        <v>147</v>
      </c>
      <c r="N198" s="69">
        <v>25</v>
      </c>
      <c r="O198" s="69" t="s">
        <v>1567</v>
      </c>
      <c r="P198" s="69" t="s">
        <v>1436</v>
      </c>
      <c r="Q198" s="69" t="s">
        <v>827</v>
      </c>
      <c r="R198" s="72">
        <v>4</v>
      </c>
      <c r="S198" s="72">
        <v>4</v>
      </c>
      <c r="T198" s="72">
        <v>3</v>
      </c>
      <c r="U198" s="72">
        <v>3</v>
      </c>
      <c r="V198" s="72">
        <v>3</v>
      </c>
      <c r="W198" s="72">
        <v>3</v>
      </c>
      <c r="X198" s="72">
        <v>3</v>
      </c>
      <c r="Y198" s="72">
        <v>3</v>
      </c>
      <c r="Z198" s="72">
        <v>3</v>
      </c>
      <c r="AA198" s="72">
        <v>3</v>
      </c>
      <c r="AB198" s="17">
        <f t="shared" si="188"/>
        <v>32</v>
      </c>
      <c r="AC198" s="154">
        <f t="shared" si="221"/>
        <v>3</v>
      </c>
      <c r="AD198" s="72">
        <v>3</v>
      </c>
      <c r="AE198" s="72">
        <v>3</v>
      </c>
      <c r="AF198" s="72">
        <v>3</v>
      </c>
      <c r="AG198" s="72">
        <v>3</v>
      </c>
      <c r="AH198" s="72">
        <v>3</v>
      </c>
      <c r="AI198" s="72">
        <v>3</v>
      </c>
      <c r="AJ198" s="72">
        <v>3</v>
      </c>
      <c r="AK198" s="72">
        <v>3</v>
      </c>
      <c r="AL198" s="72">
        <v>3</v>
      </c>
      <c r="AM198" s="15">
        <f t="shared" si="165"/>
        <v>27</v>
      </c>
      <c r="AN198" s="170">
        <f t="shared" si="166"/>
        <v>3</v>
      </c>
      <c r="AO198" s="72">
        <v>3</v>
      </c>
      <c r="AP198" s="72">
        <v>3</v>
      </c>
      <c r="AQ198" s="72">
        <v>3</v>
      </c>
      <c r="AR198" s="72">
        <v>3</v>
      </c>
      <c r="AS198" s="69">
        <v>3</v>
      </c>
      <c r="AT198" s="69">
        <v>3</v>
      </c>
      <c r="AU198" s="69">
        <v>3</v>
      </c>
      <c r="AV198" s="69">
        <v>3</v>
      </c>
      <c r="AW198" s="69">
        <v>3</v>
      </c>
      <c r="AX198" s="72">
        <v>3</v>
      </c>
      <c r="AY198" s="17">
        <f t="shared" si="222"/>
        <v>30</v>
      </c>
      <c r="AZ198" s="144">
        <f t="shared" si="167"/>
        <v>3</v>
      </c>
      <c r="BA198" s="72">
        <v>4</v>
      </c>
      <c r="BB198" s="72">
        <v>3</v>
      </c>
      <c r="BC198" s="69">
        <v>3</v>
      </c>
      <c r="BD198" s="72">
        <v>3</v>
      </c>
      <c r="BE198" s="72">
        <v>3</v>
      </c>
      <c r="BF198" s="72">
        <v>3</v>
      </c>
      <c r="BG198" s="72">
        <v>3</v>
      </c>
      <c r="BH198" s="72">
        <v>3</v>
      </c>
      <c r="BI198" s="72">
        <v>3</v>
      </c>
      <c r="BJ198" s="17">
        <f t="shared" si="168"/>
        <v>28</v>
      </c>
      <c r="BK198" s="144">
        <f t="shared" si="169"/>
        <v>3.1111111111111112</v>
      </c>
      <c r="BL198" s="72">
        <v>3</v>
      </c>
      <c r="BM198" s="72">
        <v>3</v>
      </c>
      <c r="BN198" s="72">
        <v>3</v>
      </c>
      <c r="BO198" s="17">
        <f t="shared" si="170"/>
        <v>9</v>
      </c>
      <c r="BP198" s="153">
        <f>BO198/3</f>
        <v>3</v>
      </c>
      <c r="BQ198" s="72">
        <v>2</v>
      </c>
      <c r="BR198" s="72">
        <v>3</v>
      </c>
      <c r="BS198" s="72">
        <v>3</v>
      </c>
      <c r="BT198" s="116">
        <f t="shared" si="158"/>
        <v>8</v>
      </c>
      <c r="BU198" s="144">
        <f t="shared" si="171"/>
        <v>2.6666666666666665</v>
      </c>
      <c r="BV198" s="69">
        <v>3</v>
      </c>
      <c r="BW198" s="69">
        <v>3</v>
      </c>
      <c r="BX198" s="17">
        <f t="shared" si="163"/>
        <v>6</v>
      </c>
      <c r="BY198" s="169">
        <f t="shared" si="213"/>
        <v>3</v>
      </c>
      <c r="BZ198" s="72">
        <v>4</v>
      </c>
      <c r="CA198" s="72">
        <v>4</v>
      </c>
      <c r="CB198" s="17">
        <f t="shared" si="172"/>
        <v>8</v>
      </c>
      <c r="CC198" s="144">
        <f t="shared" ref="CC198:CC213" si="223">CB198/2</f>
        <v>4</v>
      </c>
      <c r="CD198" s="72">
        <v>3</v>
      </c>
      <c r="CE198" s="72">
        <v>2</v>
      </c>
      <c r="CF198" s="17">
        <f t="shared" si="217"/>
        <v>5</v>
      </c>
      <c r="CG198" s="144">
        <f t="shared" si="214"/>
        <v>2.5</v>
      </c>
      <c r="CH198" s="72" t="s">
        <v>844</v>
      </c>
      <c r="CI198" s="72">
        <v>2</v>
      </c>
      <c r="CJ198" s="17">
        <f t="shared" si="173"/>
        <v>2</v>
      </c>
      <c r="CK198" s="144">
        <f t="shared" si="204"/>
        <v>1</v>
      </c>
      <c r="CL198" s="72">
        <v>2</v>
      </c>
      <c r="CM198" s="72">
        <v>2</v>
      </c>
      <c r="CN198" s="17">
        <f t="shared" si="174"/>
        <v>4</v>
      </c>
      <c r="CO198" s="153">
        <f t="shared" si="184"/>
        <v>2</v>
      </c>
      <c r="CP198" s="69">
        <v>2</v>
      </c>
      <c r="CQ198" s="72">
        <v>3</v>
      </c>
      <c r="CR198" s="72">
        <v>2</v>
      </c>
      <c r="CS198" s="17">
        <f t="shared" si="175"/>
        <v>7</v>
      </c>
      <c r="CT198" s="144">
        <f t="shared" si="218"/>
        <v>2.3333333333333335</v>
      </c>
      <c r="CU198" s="72">
        <v>3</v>
      </c>
      <c r="CV198" s="72">
        <v>3</v>
      </c>
      <c r="CW198" s="72">
        <v>3</v>
      </c>
      <c r="CX198" s="72">
        <v>3</v>
      </c>
      <c r="CY198" s="72">
        <v>3</v>
      </c>
      <c r="CZ198" s="72">
        <v>3</v>
      </c>
      <c r="DA198" s="72">
        <v>3</v>
      </c>
      <c r="DB198" s="72">
        <v>3</v>
      </c>
      <c r="DC198" s="17">
        <f t="shared" si="190"/>
        <v>24</v>
      </c>
      <c r="DD198" s="144">
        <f t="shared" si="142"/>
        <v>3</v>
      </c>
      <c r="DE198" s="72">
        <v>4</v>
      </c>
      <c r="DF198" s="72">
        <v>3</v>
      </c>
      <c r="DG198" s="72">
        <v>3</v>
      </c>
      <c r="DH198" s="72">
        <v>3</v>
      </c>
      <c r="DI198" s="72">
        <v>3</v>
      </c>
      <c r="DJ198" s="72">
        <v>4</v>
      </c>
      <c r="DK198" s="72">
        <v>3</v>
      </c>
      <c r="DL198" s="72">
        <v>3</v>
      </c>
      <c r="DM198" s="17">
        <f t="shared" si="176"/>
        <v>26</v>
      </c>
      <c r="DN198" s="144">
        <f t="shared" si="205"/>
        <v>3.25</v>
      </c>
      <c r="DO198" s="69">
        <v>3</v>
      </c>
      <c r="DP198" s="72">
        <v>3</v>
      </c>
      <c r="DQ198" s="72">
        <v>3</v>
      </c>
      <c r="DR198" s="72">
        <v>3</v>
      </c>
      <c r="DS198" s="72">
        <v>3</v>
      </c>
      <c r="DT198" s="72">
        <v>3</v>
      </c>
      <c r="DU198" s="17">
        <f>SUM(DO198:DT198)</f>
        <v>18</v>
      </c>
      <c r="DV198" s="144">
        <f t="shared" si="177"/>
        <v>3</v>
      </c>
      <c r="DW198" s="72">
        <v>3</v>
      </c>
      <c r="DX198" s="72">
        <v>3</v>
      </c>
      <c r="DY198" s="72">
        <v>3</v>
      </c>
      <c r="DZ198" s="72">
        <v>3</v>
      </c>
      <c r="EA198" s="72">
        <v>3</v>
      </c>
      <c r="EB198" s="72">
        <v>3</v>
      </c>
      <c r="EC198" s="17">
        <f t="shared" si="192"/>
        <v>18</v>
      </c>
      <c r="ED198" s="144">
        <f t="shared" si="185"/>
        <v>3</v>
      </c>
      <c r="EE198" s="72">
        <v>4</v>
      </c>
      <c r="EF198" s="72">
        <v>3</v>
      </c>
      <c r="EG198" s="72">
        <v>3</v>
      </c>
      <c r="EH198" s="72">
        <v>3</v>
      </c>
      <c r="EI198" s="72">
        <v>3</v>
      </c>
      <c r="EJ198" s="72">
        <v>3</v>
      </c>
      <c r="EK198" s="15">
        <f t="shared" si="186"/>
        <v>19</v>
      </c>
      <c r="EL198" s="148">
        <f t="shared" si="196"/>
        <v>3.1666666666666665</v>
      </c>
      <c r="EM198" s="72">
        <v>3</v>
      </c>
      <c r="EN198" s="72">
        <v>3</v>
      </c>
      <c r="EO198" s="72">
        <v>3</v>
      </c>
      <c r="EP198" s="72">
        <v>3</v>
      </c>
      <c r="EQ198" s="72">
        <v>3</v>
      </c>
      <c r="ER198" s="17">
        <f t="shared" si="178"/>
        <v>15</v>
      </c>
      <c r="ES198" s="144">
        <f t="shared" si="212"/>
        <v>3</v>
      </c>
      <c r="ET198" s="72">
        <v>3</v>
      </c>
      <c r="EU198" s="72">
        <v>3</v>
      </c>
      <c r="EV198" s="72">
        <v>3</v>
      </c>
      <c r="EW198" s="72">
        <v>3</v>
      </c>
      <c r="EX198" s="72">
        <v>3</v>
      </c>
      <c r="EY198" s="17">
        <f t="shared" si="179"/>
        <v>15</v>
      </c>
      <c r="EZ198" s="144">
        <f t="shared" si="219"/>
        <v>3</v>
      </c>
      <c r="FA198" s="72">
        <v>3</v>
      </c>
      <c r="FB198" s="72">
        <v>3</v>
      </c>
      <c r="FC198" s="72">
        <v>3</v>
      </c>
      <c r="FD198" s="72">
        <v>3</v>
      </c>
      <c r="FE198" s="72">
        <v>3</v>
      </c>
      <c r="FF198" s="72">
        <v>3</v>
      </c>
      <c r="FG198" s="17">
        <f t="shared" si="161"/>
        <v>18</v>
      </c>
      <c r="FH198" s="153">
        <f>FG198/6</f>
        <v>3</v>
      </c>
      <c r="FI198" s="72">
        <v>3</v>
      </c>
      <c r="FJ198" s="72">
        <v>3</v>
      </c>
      <c r="FK198" s="72">
        <v>3</v>
      </c>
      <c r="FL198" s="72">
        <v>3</v>
      </c>
      <c r="FM198" s="72">
        <v>3</v>
      </c>
      <c r="FN198" s="17">
        <f t="shared" si="180"/>
        <v>15</v>
      </c>
      <c r="FO198" s="144">
        <f t="shared" si="181"/>
        <v>3</v>
      </c>
      <c r="FP198" s="72">
        <v>3</v>
      </c>
      <c r="FQ198" s="72">
        <v>3</v>
      </c>
      <c r="FR198" s="72">
        <v>3</v>
      </c>
      <c r="FS198" s="72">
        <v>3</v>
      </c>
      <c r="FT198" s="72">
        <v>3</v>
      </c>
      <c r="FU198" s="72">
        <v>3</v>
      </c>
      <c r="FV198" s="17">
        <f t="shared" si="216"/>
        <v>18</v>
      </c>
      <c r="FW198" s="144">
        <f t="shared" si="187"/>
        <v>3</v>
      </c>
      <c r="FX198" s="72">
        <v>3</v>
      </c>
      <c r="FY198" s="72">
        <v>3</v>
      </c>
      <c r="FZ198" s="72">
        <v>3</v>
      </c>
      <c r="GA198" s="72">
        <v>3</v>
      </c>
      <c r="GB198" s="72">
        <v>3</v>
      </c>
      <c r="GC198" s="72">
        <v>3</v>
      </c>
      <c r="GD198" s="17">
        <f t="shared" si="220"/>
        <v>18</v>
      </c>
      <c r="GE198" s="144">
        <f t="shared" si="210"/>
        <v>3</v>
      </c>
      <c r="GF198" s="69" t="s">
        <v>1569</v>
      </c>
      <c r="GG198" s="69" t="s">
        <v>411</v>
      </c>
      <c r="GH198" s="69" t="s">
        <v>1570</v>
      </c>
      <c r="GI198" s="69" t="s">
        <v>1571</v>
      </c>
      <c r="GJ198" s="69" t="s">
        <v>1572</v>
      </c>
      <c r="GK198" s="69" t="s">
        <v>1573</v>
      </c>
      <c r="GL198" s="69" t="s">
        <v>386</v>
      </c>
      <c r="GM198" s="69" t="s">
        <v>411</v>
      </c>
      <c r="GN198" s="68"/>
      <c r="GO198" s="68"/>
      <c r="GP198" s="68"/>
      <c r="GQ198" s="68"/>
      <c r="GR198" s="68"/>
      <c r="GS198" s="68"/>
      <c r="GT198" s="68"/>
      <c r="GU198" s="68"/>
      <c r="GV198" s="68"/>
      <c r="GW198" s="68"/>
      <c r="GX198" s="68"/>
      <c r="GY198" s="68"/>
      <c r="GZ198" s="68"/>
      <c r="HA198" s="68"/>
      <c r="HB198" s="68"/>
      <c r="HC198" s="68"/>
      <c r="HD198" s="68"/>
      <c r="HE198" s="68"/>
      <c r="HF198" s="68"/>
      <c r="HG198" s="68"/>
      <c r="HH198" s="68"/>
      <c r="HI198" s="68"/>
      <c r="HJ198" s="68"/>
      <c r="HK198" s="68"/>
      <c r="HL198" s="68"/>
      <c r="HM198" s="68"/>
      <c r="HN198" s="68"/>
      <c r="HO198" s="68"/>
      <c r="HP198" s="68"/>
      <c r="HQ198" s="68"/>
      <c r="HR198" s="68"/>
      <c r="HS198" s="68"/>
      <c r="HT198" s="68"/>
      <c r="HU198" s="68"/>
      <c r="HV198" s="68"/>
      <c r="HW198" s="68"/>
      <c r="HX198" s="68"/>
      <c r="HY198" s="68"/>
      <c r="HZ198" s="68"/>
      <c r="IA198" s="68"/>
      <c r="IB198" s="68"/>
      <c r="IC198" s="68"/>
      <c r="ID198" s="68"/>
      <c r="IE198" s="68"/>
      <c r="IF198" s="68"/>
      <c r="IG198" s="68"/>
      <c r="IH198" s="68"/>
      <c r="II198" s="68"/>
      <c r="IJ198" s="68"/>
      <c r="IK198" s="68"/>
      <c r="IL198" s="68"/>
      <c r="IM198" s="68"/>
      <c r="IN198" s="68"/>
      <c r="IO198" s="68"/>
      <c r="IP198" s="68"/>
      <c r="IQ198" s="68"/>
      <c r="IR198" s="68"/>
      <c r="IS198" s="68"/>
      <c r="IT198" s="68"/>
      <c r="IU198" s="68"/>
      <c r="IV198" s="68"/>
      <c r="IW198" s="68"/>
      <c r="IX198" s="68"/>
      <c r="IY198" s="68"/>
      <c r="IZ198" s="68"/>
      <c r="JA198" s="68"/>
      <c r="JB198" s="68"/>
      <c r="JC198" s="68"/>
      <c r="JD198" s="68"/>
      <c r="JE198" s="68"/>
      <c r="JF198" s="68"/>
      <c r="JG198" s="68"/>
      <c r="JH198" s="68"/>
      <c r="JI198" s="68"/>
      <c r="JJ198" s="68"/>
      <c r="JK198" s="68"/>
      <c r="JL198" s="68"/>
      <c r="JM198" s="68"/>
      <c r="JN198" s="68"/>
      <c r="JO198" s="68"/>
      <c r="JP198" s="68"/>
      <c r="JQ198" s="68"/>
      <c r="JR198" s="68"/>
      <c r="JS198" s="68"/>
      <c r="JT198" s="68"/>
    </row>
    <row r="199" spans="1:280" s="25" customFormat="1" ht="22.5" customHeight="1" x14ac:dyDescent="0.35">
      <c r="A199" s="34">
        <v>197</v>
      </c>
      <c r="B199" s="17" t="s">
        <v>1776</v>
      </c>
      <c r="C199" s="74" t="s">
        <v>1777</v>
      </c>
      <c r="D199" s="17" t="s">
        <v>846</v>
      </c>
      <c r="E199" s="17" t="s">
        <v>1461</v>
      </c>
      <c r="F199" s="17">
        <v>38</v>
      </c>
      <c r="G199" s="17">
        <v>3</v>
      </c>
      <c r="H199" s="17" t="s">
        <v>157</v>
      </c>
      <c r="I199" s="17" t="s">
        <v>210</v>
      </c>
      <c r="J199" s="133">
        <v>4500000</v>
      </c>
      <c r="K199" s="59">
        <v>3500000</v>
      </c>
      <c r="L199" s="17" t="s">
        <v>1778</v>
      </c>
      <c r="M199" s="17" t="s">
        <v>147</v>
      </c>
      <c r="N199" s="17">
        <v>40</v>
      </c>
      <c r="O199" s="17" t="s">
        <v>1779</v>
      </c>
      <c r="P199" s="17" t="s">
        <v>1526</v>
      </c>
      <c r="Q199" s="17" t="s">
        <v>389</v>
      </c>
      <c r="R199" s="75">
        <v>3</v>
      </c>
      <c r="S199" s="75">
        <v>3</v>
      </c>
      <c r="T199" s="75">
        <v>4</v>
      </c>
      <c r="U199" s="75">
        <v>3</v>
      </c>
      <c r="V199" s="75">
        <v>4</v>
      </c>
      <c r="W199" s="75">
        <v>3</v>
      </c>
      <c r="X199" s="75">
        <v>3</v>
      </c>
      <c r="Y199" s="75">
        <v>3</v>
      </c>
      <c r="Z199" s="75">
        <v>3</v>
      </c>
      <c r="AA199" s="75">
        <v>3</v>
      </c>
      <c r="AB199" s="17">
        <f t="shared" si="188"/>
        <v>32</v>
      </c>
      <c r="AC199" s="154">
        <f t="shared" si="221"/>
        <v>3</v>
      </c>
      <c r="AD199" s="75">
        <v>3</v>
      </c>
      <c r="AE199" s="75">
        <v>3</v>
      </c>
      <c r="AF199" s="75">
        <v>3</v>
      </c>
      <c r="AG199" s="75">
        <v>3</v>
      </c>
      <c r="AH199" s="75">
        <v>3</v>
      </c>
      <c r="AI199" s="75">
        <v>3</v>
      </c>
      <c r="AJ199" s="75">
        <v>3</v>
      </c>
      <c r="AK199" s="75">
        <v>3</v>
      </c>
      <c r="AL199" s="75">
        <v>3</v>
      </c>
      <c r="AM199" s="15">
        <f t="shared" si="165"/>
        <v>27</v>
      </c>
      <c r="AN199" s="170">
        <f t="shared" si="166"/>
        <v>3</v>
      </c>
      <c r="AO199" s="75">
        <v>3</v>
      </c>
      <c r="AP199" s="75">
        <v>3</v>
      </c>
      <c r="AQ199" s="75">
        <v>3</v>
      </c>
      <c r="AR199" s="75">
        <v>4</v>
      </c>
      <c r="AS199" s="17">
        <v>3</v>
      </c>
      <c r="AT199" s="17">
        <v>3</v>
      </c>
      <c r="AU199" s="17">
        <v>3</v>
      </c>
      <c r="AV199" s="17">
        <v>3</v>
      </c>
      <c r="AW199" s="17">
        <v>3</v>
      </c>
      <c r="AX199" s="17">
        <v>3</v>
      </c>
      <c r="AY199" s="17">
        <f t="shared" si="222"/>
        <v>31</v>
      </c>
      <c r="AZ199" s="144">
        <f t="shared" si="167"/>
        <v>3.1</v>
      </c>
      <c r="BA199" s="17">
        <v>3</v>
      </c>
      <c r="BB199" s="17">
        <v>3</v>
      </c>
      <c r="BC199" s="17">
        <v>3</v>
      </c>
      <c r="BD199" s="17">
        <v>3</v>
      </c>
      <c r="BE199" s="17">
        <v>3</v>
      </c>
      <c r="BF199" s="17">
        <v>3</v>
      </c>
      <c r="BG199" s="17">
        <v>3</v>
      </c>
      <c r="BH199" s="17">
        <v>3</v>
      </c>
      <c r="BI199" s="72">
        <v>3</v>
      </c>
      <c r="BJ199" s="17">
        <f t="shared" si="168"/>
        <v>27</v>
      </c>
      <c r="BK199" s="144">
        <f t="shared" si="169"/>
        <v>3</v>
      </c>
      <c r="BL199" s="17">
        <v>3</v>
      </c>
      <c r="BM199" s="17">
        <v>3</v>
      </c>
      <c r="BN199" s="17">
        <v>3</v>
      </c>
      <c r="BO199" s="17">
        <f t="shared" si="170"/>
        <v>9</v>
      </c>
      <c r="BP199" s="153">
        <f t="shared" ref="BP199:BP216" si="224">BO199/3</f>
        <v>3</v>
      </c>
      <c r="BQ199" s="75">
        <v>2</v>
      </c>
      <c r="BR199" s="75">
        <v>3</v>
      </c>
      <c r="BS199" s="75">
        <v>3</v>
      </c>
      <c r="BT199" s="116">
        <f t="shared" si="158"/>
        <v>8</v>
      </c>
      <c r="BU199" s="144">
        <f t="shared" si="171"/>
        <v>2.6666666666666665</v>
      </c>
      <c r="BV199" s="17">
        <v>2</v>
      </c>
      <c r="BW199" s="17">
        <v>3</v>
      </c>
      <c r="BX199" s="17">
        <f t="shared" si="163"/>
        <v>5</v>
      </c>
      <c r="BY199" s="169">
        <f t="shared" si="213"/>
        <v>2.5</v>
      </c>
      <c r="BZ199" s="75">
        <v>3</v>
      </c>
      <c r="CA199" s="75">
        <v>3</v>
      </c>
      <c r="CB199" s="17">
        <f t="shared" si="172"/>
        <v>6</v>
      </c>
      <c r="CC199" s="144">
        <f t="shared" si="223"/>
        <v>3</v>
      </c>
      <c r="CD199" s="75">
        <v>2</v>
      </c>
      <c r="CE199" s="75">
        <v>3</v>
      </c>
      <c r="CF199" s="17">
        <f t="shared" si="217"/>
        <v>5</v>
      </c>
      <c r="CG199" s="144">
        <f t="shared" si="214"/>
        <v>2.5</v>
      </c>
      <c r="CH199" s="75">
        <v>2</v>
      </c>
      <c r="CI199" s="75">
        <v>2</v>
      </c>
      <c r="CJ199" s="17">
        <f t="shared" si="173"/>
        <v>4</v>
      </c>
      <c r="CK199" s="144">
        <f t="shared" si="204"/>
        <v>2</v>
      </c>
      <c r="CL199" s="75">
        <v>2</v>
      </c>
      <c r="CM199" s="75">
        <v>2</v>
      </c>
      <c r="CN199" s="17">
        <f t="shared" si="174"/>
        <v>4</v>
      </c>
      <c r="CO199" s="153">
        <f t="shared" si="184"/>
        <v>2</v>
      </c>
      <c r="CP199" s="17">
        <v>3</v>
      </c>
      <c r="CQ199" s="75">
        <v>2</v>
      </c>
      <c r="CR199" s="75">
        <v>2</v>
      </c>
      <c r="CS199" s="17">
        <f t="shared" si="175"/>
        <v>7</v>
      </c>
      <c r="CT199" s="144">
        <f t="shared" si="218"/>
        <v>2.3333333333333335</v>
      </c>
      <c r="CU199" s="75">
        <v>3</v>
      </c>
      <c r="CV199" s="75">
        <v>3</v>
      </c>
      <c r="CW199" s="75">
        <v>3</v>
      </c>
      <c r="CX199" s="75">
        <v>3</v>
      </c>
      <c r="CY199" s="75">
        <v>3</v>
      </c>
      <c r="CZ199" s="75">
        <v>3</v>
      </c>
      <c r="DA199" s="75">
        <v>3</v>
      </c>
      <c r="DB199" s="75">
        <v>3</v>
      </c>
      <c r="DC199" s="17">
        <f t="shared" si="190"/>
        <v>24</v>
      </c>
      <c r="DD199" s="144">
        <f t="shared" si="142"/>
        <v>3</v>
      </c>
      <c r="DE199" s="75">
        <v>3</v>
      </c>
      <c r="DF199" s="75">
        <v>3</v>
      </c>
      <c r="DG199" s="75">
        <v>3</v>
      </c>
      <c r="DH199" s="75">
        <v>3</v>
      </c>
      <c r="DI199" s="75">
        <v>3</v>
      </c>
      <c r="DJ199" s="75">
        <v>3</v>
      </c>
      <c r="DK199" s="75">
        <v>3</v>
      </c>
      <c r="DL199" s="75">
        <v>3</v>
      </c>
      <c r="DM199" s="17">
        <f t="shared" si="176"/>
        <v>24</v>
      </c>
      <c r="DN199" s="144">
        <f t="shared" si="205"/>
        <v>3</v>
      </c>
      <c r="DO199" s="75">
        <v>3</v>
      </c>
      <c r="DP199" s="75">
        <v>3</v>
      </c>
      <c r="DQ199" s="75">
        <v>3</v>
      </c>
      <c r="DR199" s="75">
        <v>2</v>
      </c>
      <c r="DS199" s="75">
        <v>3</v>
      </c>
      <c r="DT199" s="75">
        <v>3</v>
      </c>
      <c r="DU199" s="17">
        <f t="shared" ref="DU199:DU217" si="225">SUM(DO199:DT199)</f>
        <v>17</v>
      </c>
      <c r="DV199" s="144">
        <f t="shared" si="177"/>
        <v>2.8333333333333335</v>
      </c>
      <c r="DW199" s="75">
        <v>3</v>
      </c>
      <c r="DX199" s="75">
        <v>3</v>
      </c>
      <c r="DY199" s="75">
        <v>3</v>
      </c>
      <c r="DZ199" s="75">
        <v>3</v>
      </c>
      <c r="EA199" s="75">
        <v>3</v>
      </c>
      <c r="EB199" s="75">
        <v>3</v>
      </c>
      <c r="EC199" s="17">
        <f t="shared" si="192"/>
        <v>18</v>
      </c>
      <c r="ED199" s="144">
        <f t="shared" si="185"/>
        <v>3</v>
      </c>
      <c r="EE199" s="75">
        <v>3</v>
      </c>
      <c r="EF199" s="75">
        <v>3</v>
      </c>
      <c r="EG199" s="75">
        <v>3</v>
      </c>
      <c r="EH199" s="75">
        <v>3</v>
      </c>
      <c r="EI199" s="75">
        <v>3</v>
      </c>
      <c r="EJ199" s="75">
        <v>3</v>
      </c>
      <c r="EK199" s="15">
        <f t="shared" si="186"/>
        <v>18</v>
      </c>
      <c r="EL199" s="148">
        <f t="shared" si="196"/>
        <v>3</v>
      </c>
      <c r="EM199" s="75">
        <v>3</v>
      </c>
      <c r="EN199" s="75">
        <v>3</v>
      </c>
      <c r="EO199" s="75">
        <v>3</v>
      </c>
      <c r="EP199" s="75">
        <v>3</v>
      </c>
      <c r="EQ199" s="75">
        <v>2</v>
      </c>
      <c r="ER199" s="17">
        <f t="shared" si="178"/>
        <v>14</v>
      </c>
      <c r="ES199" s="144">
        <f t="shared" si="212"/>
        <v>2.8</v>
      </c>
      <c r="ET199" s="75">
        <v>3</v>
      </c>
      <c r="EU199" s="75">
        <v>2</v>
      </c>
      <c r="EV199" s="75">
        <v>3</v>
      </c>
      <c r="EW199" s="17">
        <v>2</v>
      </c>
      <c r="EX199" s="75">
        <v>3</v>
      </c>
      <c r="EY199" s="17">
        <f t="shared" si="179"/>
        <v>13</v>
      </c>
      <c r="EZ199" s="144">
        <f t="shared" si="219"/>
        <v>2.6</v>
      </c>
      <c r="FA199" s="75">
        <v>2</v>
      </c>
      <c r="FB199" s="75">
        <v>3</v>
      </c>
      <c r="FC199" s="75">
        <v>3</v>
      </c>
      <c r="FD199" s="75">
        <v>2</v>
      </c>
      <c r="FE199" s="75">
        <v>3</v>
      </c>
      <c r="FF199" s="75">
        <v>3</v>
      </c>
      <c r="FG199" s="17">
        <f t="shared" si="161"/>
        <v>16</v>
      </c>
      <c r="FH199" s="153">
        <f t="shared" ref="FH199:FH214" si="226">FG199/6</f>
        <v>2.6666666666666665</v>
      </c>
      <c r="FI199" s="75">
        <v>3</v>
      </c>
      <c r="FJ199" s="75">
        <v>3</v>
      </c>
      <c r="FK199" s="75">
        <v>2</v>
      </c>
      <c r="FL199" s="75">
        <v>3</v>
      </c>
      <c r="FM199" s="75">
        <v>3</v>
      </c>
      <c r="FN199" s="17">
        <f t="shared" si="180"/>
        <v>14</v>
      </c>
      <c r="FO199" s="144">
        <f t="shared" si="181"/>
        <v>2.8</v>
      </c>
      <c r="FP199" s="17">
        <v>2</v>
      </c>
      <c r="FQ199" s="17">
        <v>3</v>
      </c>
      <c r="FR199" s="17">
        <v>3</v>
      </c>
      <c r="FS199" s="75">
        <v>3</v>
      </c>
      <c r="FT199" s="75">
        <v>3</v>
      </c>
      <c r="FU199" s="75">
        <v>3</v>
      </c>
      <c r="FV199" s="17">
        <f t="shared" si="216"/>
        <v>17</v>
      </c>
      <c r="FW199" s="144">
        <f t="shared" si="187"/>
        <v>2.8333333333333335</v>
      </c>
      <c r="FX199" s="17">
        <v>3</v>
      </c>
      <c r="FY199" s="75">
        <v>2</v>
      </c>
      <c r="FZ199" s="75">
        <v>2</v>
      </c>
      <c r="GA199" s="75">
        <v>2</v>
      </c>
      <c r="GB199" s="75">
        <v>3</v>
      </c>
      <c r="GC199" s="75">
        <v>2</v>
      </c>
      <c r="GD199" s="17">
        <f t="shared" si="220"/>
        <v>14</v>
      </c>
      <c r="GE199" s="144">
        <f t="shared" si="210"/>
        <v>2.3333333333333335</v>
      </c>
      <c r="GF199" s="17" t="s">
        <v>1780</v>
      </c>
      <c r="GG199" s="62" t="s">
        <v>1781</v>
      </c>
      <c r="GH199" s="17" t="s">
        <v>1782</v>
      </c>
      <c r="GI199" s="17" t="s">
        <v>1783</v>
      </c>
      <c r="GJ199" s="17" t="s">
        <v>1784</v>
      </c>
      <c r="GK199" s="17" t="s">
        <v>1785</v>
      </c>
      <c r="GL199" s="62" t="s">
        <v>1786</v>
      </c>
      <c r="GM199" s="62" t="s">
        <v>1787</v>
      </c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  <c r="IP199" s="15"/>
      <c r="IQ199" s="15"/>
      <c r="IR199" s="15"/>
      <c r="IS199" s="15"/>
      <c r="IT199" s="15"/>
      <c r="IU199" s="15"/>
      <c r="IV199" s="15"/>
      <c r="IW199" s="15"/>
      <c r="IX199" s="15"/>
      <c r="IY199" s="15"/>
      <c r="IZ199" s="15"/>
      <c r="JA199" s="15"/>
      <c r="JB199" s="15"/>
      <c r="JC199" s="15"/>
      <c r="JD199" s="15"/>
      <c r="JE199" s="15"/>
      <c r="JF199" s="15"/>
      <c r="JG199" s="15"/>
      <c r="JH199" s="15"/>
      <c r="JI199" s="15"/>
      <c r="JJ199" s="15"/>
      <c r="JK199" s="15"/>
      <c r="JL199" s="15"/>
      <c r="JM199" s="15"/>
      <c r="JN199" s="15"/>
      <c r="JO199" s="15"/>
      <c r="JP199" s="15"/>
      <c r="JQ199" s="15"/>
      <c r="JR199" s="15"/>
      <c r="JS199" s="15"/>
      <c r="JT199" s="15"/>
    </row>
    <row r="200" spans="1:280" s="25" customFormat="1" ht="22.5" customHeight="1" x14ac:dyDescent="0.35">
      <c r="A200" s="34">
        <v>198</v>
      </c>
      <c r="B200" s="17" t="s">
        <v>1788</v>
      </c>
      <c r="C200" s="74" t="s">
        <v>1789</v>
      </c>
      <c r="D200" s="17" t="s">
        <v>846</v>
      </c>
      <c r="E200" s="17" t="s">
        <v>1461</v>
      </c>
      <c r="F200" s="17">
        <v>42</v>
      </c>
      <c r="G200" s="17">
        <v>5</v>
      </c>
      <c r="H200" s="17" t="s">
        <v>157</v>
      </c>
      <c r="I200" s="17" t="s">
        <v>210</v>
      </c>
      <c r="J200" s="133">
        <v>4000000</v>
      </c>
      <c r="K200" s="59">
        <v>3500000</v>
      </c>
      <c r="L200" s="17" t="s">
        <v>1778</v>
      </c>
      <c r="M200" s="17" t="s">
        <v>147</v>
      </c>
      <c r="N200" s="17">
        <v>50</v>
      </c>
      <c r="O200" s="17" t="s">
        <v>1790</v>
      </c>
      <c r="P200" s="17" t="s">
        <v>1791</v>
      </c>
      <c r="Q200" s="17" t="s">
        <v>827</v>
      </c>
      <c r="R200" s="75">
        <v>3</v>
      </c>
      <c r="S200" s="75">
        <v>3</v>
      </c>
      <c r="T200" s="75">
        <v>3</v>
      </c>
      <c r="U200" s="75">
        <v>3</v>
      </c>
      <c r="V200" s="75">
        <v>3</v>
      </c>
      <c r="W200" s="75">
        <v>3</v>
      </c>
      <c r="X200" s="75">
        <v>3</v>
      </c>
      <c r="Y200" s="75">
        <v>3</v>
      </c>
      <c r="Z200" s="75">
        <v>3</v>
      </c>
      <c r="AA200" s="75">
        <v>3</v>
      </c>
      <c r="AB200" s="17">
        <f t="shared" si="188"/>
        <v>30</v>
      </c>
      <c r="AC200" s="154">
        <f t="shared" si="221"/>
        <v>3</v>
      </c>
      <c r="AD200" s="75">
        <v>3</v>
      </c>
      <c r="AE200" s="75">
        <v>3</v>
      </c>
      <c r="AF200" s="75">
        <v>3</v>
      </c>
      <c r="AG200" s="75">
        <v>3</v>
      </c>
      <c r="AH200" s="75">
        <v>3</v>
      </c>
      <c r="AI200" s="75">
        <v>3</v>
      </c>
      <c r="AJ200" s="75">
        <v>3</v>
      </c>
      <c r="AK200" s="75">
        <v>3</v>
      </c>
      <c r="AL200" s="75">
        <v>3</v>
      </c>
      <c r="AM200" s="15">
        <f t="shared" si="165"/>
        <v>27</v>
      </c>
      <c r="AN200" s="170">
        <f t="shared" si="166"/>
        <v>3</v>
      </c>
      <c r="AO200" s="75">
        <v>4</v>
      </c>
      <c r="AP200" s="75">
        <v>3</v>
      </c>
      <c r="AQ200" s="75">
        <v>3</v>
      </c>
      <c r="AR200" s="75">
        <v>3</v>
      </c>
      <c r="AS200" s="75">
        <v>3</v>
      </c>
      <c r="AT200" s="75">
        <v>3</v>
      </c>
      <c r="AU200" s="75">
        <v>3</v>
      </c>
      <c r="AV200" s="75">
        <v>3</v>
      </c>
      <c r="AW200" s="75">
        <v>3</v>
      </c>
      <c r="AX200" s="75">
        <v>3</v>
      </c>
      <c r="AY200" s="17">
        <f t="shared" si="222"/>
        <v>31</v>
      </c>
      <c r="AZ200" s="144">
        <f t="shared" si="167"/>
        <v>3.1</v>
      </c>
      <c r="BA200" s="75">
        <v>3</v>
      </c>
      <c r="BB200" s="75">
        <v>3</v>
      </c>
      <c r="BC200" s="75">
        <v>3</v>
      </c>
      <c r="BD200" s="75">
        <v>3</v>
      </c>
      <c r="BE200" s="75">
        <v>3</v>
      </c>
      <c r="BF200" s="75">
        <v>3</v>
      </c>
      <c r="BG200" s="75">
        <v>3</v>
      </c>
      <c r="BH200" s="75">
        <v>3</v>
      </c>
      <c r="BI200" s="72">
        <v>3</v>
      </c>
      <c r="BJ200" s="17">
        <f t="shared" si="168"/>
        <v>27</v>
      </c>
      <c r="BK200" s="144">
        <f t="shared" si="169"/>
        <v>3</v>
      </c>
      <c r="BL200" s="75">
        <v>3</v>
      </c>
      <c r="BM200" s="75">
        <v>3</v>
      </c>
      <c r="BN200" s="75">
        <v>3</v>
      </c>
      <c r="BO200" s="17">
        <f t="shared" si="170"/>
        <v>9</v>
      </c>
      <c r="BP200" s="153">
        <f t="shared" si="224"/>
        <v>3</v>
      </c>
      <c r="BQ200" s="75">
        <v>3</v>
      </c>
      <c r="BR200" s="75">
        <v>3</v>
      </c>
      <c r="BS200" s="75">
        <v>3</v>
      </c>
      <c r="BT200" s="116">
        <f t="shared" si="158"/>
        <v>9</v>
      </c>
      <c r="BU200" s="144">
        <f t="shared" si="171"/>
        <v>3</v>
      </c>
      <c r="BV200" s="75">
        <v>3</v>
      </c>
      <c r="BW200" s="75">
        <v>3</v>
      </c>
      <c r="BX200" s="17">
        <f t="shared" si="163"/>
        <v>6</v>
      </c>
      <c r="BY200" s="169">
        <f t="shared" si="213"/>
        <v>3</v>
      </c>
      <c r="BZ200" s="75">
        <v>4</v>
      </c>
      <c r="CA200" s="75">
        <v>4</v>
      </c>
      <c r="CB200" s="17">
        <f t="shared" si="172"/>
        <v>8</v>
      </c>
      <c r="CC200" s="144">
        <f t="shared" si="223"/>
        <v>4</v>
      </c>
      <c r="CD200" s="75">
        <v>3</v>
      </c>
      <c r="CE200" s="75">
        <v>3</v>
      </c>
      <c r="CF200" s="17">
        <f t="shared" si="217"/>
        <v>6</v>
      </c>
      <c r="CG200" s="144">
        <f t="shared" si="214"/>
        <v>3</v>
      </c>
      <c r="CH200" s="75">
        <v>3</v>
      </c>
      <c r="CI200" s="75">
        <v>3</v>
      </c>
      <c r="CJ200" s="17">
        <f t="shared" si="173"/>
        <v>6</v>
      </c>
      <c r="CK200" s="144">
        <f t="shared" si="204"/>
        <v>3</v>
      </c>
      <c r="CL200" s="75">
        <v>2</v>
      </c>
      <c r="CM200" s="75">
        <v>2</v>
      </c>
      <c r="CN200" s="17">
        <f t="shared" si="174"/>
        <v>4</v>
      </c>
      <c r="CO200" s="153">
        <f t="shared" si="184"/>
        <v>2</v>
      </c>
      <c r="CP200" s="17">
        <v>3</v>
      </c>
      <c r="CQ200" s="75">
        <v>2</v>
      </c>
      <c r="CR200" s="75">
        <v>2</v>
      </c>
      <c r="CS200" s="17">
        <f t="shared" si="175"/>
        <v>7</v>
      </c>
      <c r="CT200" s="144">
        <f t="shared" si="218"/>
        <v>2.3333333333333335</v>
      </c>
      <c r="CU200" s="75">
        <v>3</v>
      </c>
      <c r="CV200" s="75">
        <v>3</v>
      </c>
      <c r="CW200" s="75">
        <v>3</v>
      </c>
      <c r="CX200" s="75">
        <v>3</v>
      </c>
      <c r="CY200" s="75">
        <v>3</v>
      </c>
      <c r="CZ200" s="75">
        <v>3</v>
      </c>
      <c r="DA200" s="75">
        <v>3</v>
      </c>
      <c r="DB200" s="75">
        <v>3</v>
      </c>
      <c r="DC200" s="17">
        <f t="shared" si="190"/>
        <v>24</v>
      </c>
      <c r="DD200" s="144">
        <f t="shared" si="142"/>
        <v>3</v>
      </c>
      <c r="DE200" s="75">
        <v>3</v>
      </c>
      <c r="DF200" s="75">
        <v>3</v>
      </c>
      <c r="DG200" s="75">
        <v>3</v>
      </c>
      <c r="DH200" s="75">
        <v>3</v>
      </c>
      <c r="DI200" s="75">
        <v>3</v>
      </c>
      <c r="DJ200" s="75">
        <v>3</v>
      </c>
      <c r="DK200" s="75">
        <v>3</v>
      </c>
      <c r="DL200" s="75">
        <v>3</v>
      </c>
      <c r="DM200" s="17">
        <f t="shared" si="176"/>
        <v>24</v>
      </c>
      <c r="DN200" s="144">
        <f t="shared" si="205"/>
        <v>3</v>
      </c>
      <c r="DO200" s="75">
        <v>3</v>
      </c>
      <c r="DP200" s="75">
        <v>3</v>
      </c>
      <c r="DQ200" s="75">
        <v>3</v>
      </c>
      <c r="DR200" s="75">
        <v>3</v>
      </c>
      <c r="DS200" s="75">
        <v>3</v>
      </c>
      <c r="DT200" s="75">
        <v>3</v>
      </c>
      <c r="DU200" s="17">
        <f t="shared" si="225"/>
        <v>18</v>
      </c>
      <c r="DV200" s="144">
        <f t="shared" si="177"/>
        <v>3</v>
      </c>
      <c r="DW200" s="75">
        <v>3</v>
      </c>
      <c r="DX200" s="75">
        <v>3</v>
      </c>
      <c r="DY200" s="75">
        <v>3</v>
      </c>
      <c r="DZ200" s="75">
        <v>3</v>
      </c>
      <c r="EA200" s="75">
        <v>3</v>
      </c>
      <c r="EB200" s="75">
        <v>3</v>
      </c>
      <c r="EC200" s="17">
        <f t="shared" si="192"/>
        <v>18</v>
      </c>
      <c r="ED200" s="144">
        <f t="shared" si="185"/>
        <v>3</v>
      </c>
      <c r="EE200" s="75">
        <v>3</v>
      </c>
      <c r="EF200" s="75">
        <v>3</v>
      </c>
      <c r="EG200" s="75">
        <v>3</v>
      </c>
      <c r="EH200" s="75">
        <v>3</v>
      </c>
      <c r="EI200" s="75">
        <v>3</v>
      </c>
      <c r="EJ200" s="75">
        <v>3</v>
      </c>
      <c r="EK200" s="15">
        <f t="shared" si="186"/>
        <v>18</v>
      </c>
      <c r="EL200" s="148">
        <f t="shared" si="196"/>
        <v>3</v>
      </c>
      <c r="EM200" s="75">
        <v>3</v>
      </c>
      <c r="EN200" s="75">
        <v>3</v>
      </c>
      <c r="EO200" s="75">
        <v>3</v>
      </c>
      <c r="EP200" s="75">
        <v>3</v>
      </c>
      <c r="EQ200" s="75">
        <v>3</v>
      </c>
      <c r="ER200" s="17">
        <f t="shared" si="178"/>
        <v>15</v>
      </c>
      <c r="ES200" s="144">
        <f t="shared" si="212"/>
        <v>3</v>
      </c>
      <c r="ET200" s="75">
        <v>3</v>
      </c>
      <c r="EU200" s="75">
        <v>3</v>
      </c>
      <c r="EV200" s="75">
        <v>3</v>
      </c>
      <c r="EW200" s="75">
        <v>3</v>
      </c>
      <c r="EX200" s="75">
        <v>3</v>
      </c>
      <c r="EY200" s="17">
        <f t="shared" si="179"/>
        <v>15</v>
      </c>
      <c r="EZ200" s="144">
        <f t="shared" si="219"/>
        <v>3</v>
      </c>
      <c r="FA200" s="75">
        <v>3</v>
      </c>
      <c r="FB200" s="75">
        <v>2</v>
      </c>
      <c r="FC200" s="75">
        <v>3</v>
      </c>
      <c r="FD200" s="75">
        <v>3</v>
      </c>
      <c r="FE200" s="75">
        <v>3</v>
      </c>
      <c r="FF200" s="75">
        <v>3</v>
      </c>
      <c r="FG200" s="17">
        <f t="shared" si="161"/>
        <v>17</v>
      </c>
      <c r="FH200" s="153">
        <f t="shared" si="226"/>
        <v>2.8333333333333335</v>
      </c>
      <c r="FI200" s="75">
        <v>3</v>
      </c>
      <c r="FJ200" s="75">
        <v>3</v>
      </c>
      <c r="FK200" s="75">
        <v>3</v>
      </c>
      <c r="FL200" s="75">
        <v>3</v>
      </c>
      <c r="FM200" s="75">
        <v>3</v>
      </c>
      <c r="FN200" s="17">
        <f t="shared" si="180"/>
        <v>15</v>
      </c>
      <c r="FO200" s="144">
        <f t="shared" si="181"/>
        <v>3</v>
      </c>
      <c r="FP200" s="75">
        <v>3</v>
      </c>
      <c r="FQ200" s="75">
        <v>3</v>
      </c>
      <c r="FR200" s="75">
        <v>3</v>
      </c>
      <c r="FS200" s="75">
        <v>3</v>
      </c>
      <c r="FT200" s="75">
        <v>3</v>
      </c>
      <c r="FU200" s="75">
        <v>3</v>
      </c>
      <c r="FV200" s="17">
        <f t="shared" si="216"/>
        <v>18</v>
      </c>
      <c r="FW200" s="144">
        <f t="shared" si="187"/>
        <v>3</v>
      </c>
      <c r="FX200" s="75">
        <v>3</v>
      </c>
      <c r="FY200" s="75">
        <v>3</v>
      </c>
      <c r="FZ200" s="75">
        <v>3</v>
      </c>
      <c r="GA200" s="75">
        <v>3</v>
      </c>
      <c r="GB200" s="75">
        <v>3</v>
      </c>
      <c r="GC200" s="75">
        <v>3</v>
      </c>
      <c r="GD200" s="17">
        <f t="shared" si="220"/>
        <v>18</v>
      </c>
      <c r="GE200" s="144">
        <f t="shared" si="210"/>
        <v>3</v>
      </c>
      <c r="GF200" s="17" t="s">
        <v>1792</v>
      </c>
      <c r="GG200" s="17" t="s">
        <v>1793</v>
      </c>
      <c r="GH200" s="17" t="s">
        <v>1794</v>
      </c>
      <c r="GI200" s="17" t="s">
        <v>1795</v>
      </c>
      <c r="GJ200" s="17" t="s">
        <v>1796</v>
      </c>
      <c r="GK200" s="17" t="s">
        <v>1797</v>
      </c>
      <c r="GL200" s="17" t="s">
        <v>1798</v>
      </c>
      <c r="GM200" s="17" t="s">
        <v>411</v>
      </c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  <c r="IA200" s="15"/>
      <c r="IB200" s="15"/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  <c r="IP200" s="15"/>
      <c r="IQ200" s="15"/>
      <c r="IR200" s="15"/>
      <c r="IS200" s="15"/>
      <c r="IT200" s="15"/>
      <c r="IU200" s="15"/>
      <c r="IV200" s="15"/>
      <c r="IW200" s="15"/>
      <c r="IX200" s="15"/>
      <c r="IY200" s="15"/>
      <c r="IZ200" s="15"/>
      <c r="JA200" s="15"/>
      <c r="JB200" s="15"/>
      <c r="JC200" s="15"/>
      <c r="JD200" s="15"/>
      <c r="JE200" s="15"/>
      <c r="JF200" s="15"/>
      <c r="JG200" s="15"/>
      <c r="JH200" s="15"/>
      <c r="JI200" s="15"/>
      <c r="JJ200" s="15"/>
      <c r="JK200" s="15"/>
      <c r="JL200" s="15"/>
      <c r="JM200" s="15"/>
      <c r="JN200" s="15"/>
      <c r="JO200" s="15"/>
      <c r="JP200" s="15"/>
      <c r="JQ200" s="15"/>
      <c r="JR200" s="15"/>
      <c r="JS200" s="15"/>
      <c r="JT200" s="15"/>
    </row>
    <row r="201" spans="1:280" s="25" customFormat="1" ht="22.5" customHeight="1" x14ac:dyDescent="0.35">
      <c r="A201" s="34">
        <v>199</v>
      </c>
      <c r="B201" s="17" t="s">
        <v>1799</v>
      </c>
      <c r="C201" s="74" t="s">
        <v>1800</v>
      </c>
      <c r="D201" s="17" t="s">
        <v>846</v>
      </c>
      <c r="E201" s="17" t="s">
        <v>1461</v>
      </c>
      <c r="F201" s="17">
        <v>64</v>
      </c>
      <c r="G201" s="17">
        <v>4</v>
      </c>
      <c r="H201" s="17" t="s">
        <v>157</v>
      </c>
      <c r="I201" s="17" t="s">
        <v>210</v>
      </c>
      <c r="J201" s="133">
        <v>4500000</v>
      </c>
      <c r="K201" s="59">
        <v>3500000</v>
      </c>
      <c r="L201" s="17" t="s">
        <v>1535</v>
      </c>
      <c r="M201" s="17" t="s">
        <v>147</v>
      </c>
      <c r="N201" s="17">
        <v>30</v>
      </c>
      <c r="O201" s="17" t="s">
        <v>1790</v>
      </c>
      <c r="P201" s="17" t="s">
        <v>1426</v>
      </c>
      <c r="Q201" s="17" t="s">
        <v>827</v>
      </c>
      <c r="R201" s="75">
        <v>3</v>
      </c>
      <c r="S201" s="75">
        <v>3</v>
      </c>
      <c r="T201" s="75">
        <v>3</v>
      </c>
      <c r="U201" s="75">
        <v>3</v>
      </c>
      <c r="V201" s="75">
        <v>3</v>
      </c>
      <c r="W201" s="75">
        <v>3</v>
      </c>
      <c r="X201" s="75">
        <v>3</v>
      </c>
      <c r="Y201" s="75">
        <v>3</v>
      </c>
      <c r="Z201" s="75">
        <v>3</v>
      </c>
      <c r="AA201" s="75">
        <v>3</v>
      </c>
      <c r="AB201" s="17">
        <f t="shared" si="188"/>
        <v>30</v>
      </c>
      <c r="AC201" s="154">
        <f t="shared" si="221"/>
        <v>3</v>
      </c>
      <c r="AD201" s="75">
        <v>3</v>
      </c>
      <c r="AE201" s="75">
        <v>3</v>
      </c>
      <c r="AF201" s="75">
        <v>3</v>
      </c>
      <c r="AG201" s="75">
        <v>3</v>
      </c>
      <c r="AH201" s="75">
        <v>3</v>
      </c>
      <c r="AI201" s="75">
        <v>3</v>
      </c>
      <c r="AJ201" s="75">
        <v>3</v>
      </c>
      <c r="AK201" s="75">
        <v>3</v>
      </c>
      <c r="AL201" s="75">
        <v>3</v>
      </c>
      <c r="AM201" s="15">
        <f t="shared" si="165"/>
        <v>27</v>
      </c>
      <c r="AN201" s="170">
        <f t="shared" si="166"/>
        <v>3</v>
      </c>
      <c r="AO201" s="75">
        <v>3</v>
      </c>
      <c r="AP201" s="75">
        <v>3</v>
      </c>
      <c r="AQ201" s="75">
        <v>3</v>
      </c>
      <c r="AR201" s="75">
        <v>3</v>
      </c>
      <c r="AS201" s="75">
        <v>3</v>
      </c>
      <c r="AT201" s="75">
        <v>3</v>
      </c>
      <c r="AU201" s="75">
        <v>3</v>
      </c>
      <c r="AV201" s="75">
        <v>3</v>
      </c>
      <c r="AW201" s="75">
        <v>3</v>
      </c>
      <c r="AX201" s="75">
        <v>3</v>
      </c>
      <c r="AY201" s="17">
        <f t="shared" si="222"/>
        <v>30</v>
      </c>
      <c r="AZ201" s="144">
        <f t="shared" si="167"/>
        <v>3</v>
      </c>
      <c r="BA201" s="75">
        <v>3</v>
      </c>
      <c r="BB201" s="75">
        <v>3</v>
      </c>
      <c r="BC201" s="75">
        <v>3</v>
      </c>
      <c r="BD201" s="75">
        <v>3</v>
      </c>
      <c r="BE201" s="75">
        <v>3</v>
      </c>
      <c r="BF201" s="75">
        <v>3</v>
      </c>
      <c r="BG201" s="75">
        <v>3</v>
      </c>
      <c r="BH201" s="75">
        <v>3</v>
      </c>
      <c r="BI201" s="72">
        <v>3</v>
      </c>
      <c r="BJ201" s="17">
        <f t="shared" si="168"/>
        <v>27</v>
      </c>
      <c r="BK201" s="144">
        <f t="shared" si="169"/>
        <v>3</v>
      </c>
      <c r="BL201" s="75">
        <v>2</v>
      </c>
      <c r="BM201" s="75">
        <v>2</v>
      </c>
      <c r="BN201" s="75">
        <v>2</v>
      </c>
      <c r="BO201" s="17">
        <f t="shared" si="170"/>
        <v>6</v>
      </c>
      <c r="BP201" s="153">
        <f t="shared" si="224"/>
        <v>2</v>
      </c>
      <c r="BQ201" s="75">
        <v>2</v>
      </c>
      <c r="BR201" s="75">
        <v>3</v>
      </c>
      <c r="BS201" s="75">
        <v>3</v>
      </c>
      <c r="BT201" s="116">
        <f t="shared" si="158"/>
        <v>8</v>
      </c>
      <c r="BU201" s="144">
        <f t="shared" si="171"/>
        <v>2.6666666666666665</v>
      </c>
      <c r="BV201" s="17">
        <v>3</v>
      </c>
      <c r="BW201" s="17">
        <v>4</v>
      </c>
      <c r="BX201" s="17">
        <f t="shared" si="163"/>
        <v>7</v>
      </c>
      <c r="BY201" s="169">
        <f t="shared" si="213"/>
        <v>3.5</v>
      </c>
      <c r="BZ201" s="75">
        <v>4</v>
      </c>
      <c r="CA201" s="75">
        <v>3</v>
      </c>
      <c r="CB201" s="17">
        <f t="shared" si="172"/>
        <v>7</v>
      </c>
      <c r="CC201" s="144">
        <f t="shared" si="223"/>
        <v>3.5</v>
      </c>
      <c r="CD201" s="75">
        <v>2</v>
      </c>
      <c r="CE201" s="75">
        <v>3</v>
      </c>
      <c r="CF201" s="17">
        <f t="shared" si="217"/>
        <v>5</v>
      </c>
      <c r="CG201" s="144">
        <f t="shared" si="214"/>
        <v>2.5</v>
      </c>
      <c r="CH201" s="75">
        <v>3</v>
      </c>
      <c r="CI201" s="75">
        <v>2</v>
      </c>
      <c r="CJ201" s="17">
        <f t="shared" si="173"/>
        <v>5</v>
      </c>
      <c r="CK201" s="144">
        <f t="shared" si="204"/>
        <v>2.5</v>
      </c>
      <c r="CL201" s="75">
        <v>2</v>
      </c>
      <c r="CM201" s="75">
        <v>3</v>
      </c>
      <c r="CN201" s="17">
        <f t="shared" si="174"/>
        <v>5</v>
      </c>
      <c r="CO201" s="153">
        <f t="shared" si="184"/>
        <v>2.5</v>
      </c>
      <c r="CP201" s="17">
        <v>3</v>
      </c>
      <c r="CQ201" s="75">
        <v>3</v>
      </c>
      <c r="CR201" s="75">
        <v>3</v>
      </c>
      <c r="CS201" s="17">
        <f t="shared" si="175"/>
        <v>9</v>
      </c>
      <c r="CT201" s="144">
        <f t="shared" si="218"/>
        <v>3</v>
      </c>
      <c r="CU201" s="75">
        <v>3</v>
      </c>
      <c r="CV201" s="75">
        <v>3</v>
      </c>
      <c r="CW201" s="75">
        <v>3</v>
      </c>
      <c r="CX201" s="75">
        <v>3</v>
      </c>
      <c r="CY201" s="75">
        <v>3</v>
      </c>
      <c r="CZ201" s="75">
        <v>3</v>
      </c>
      <c r="DA201" s="75">
        <v>3</v>
      </c>
      <c r="DB201" s="75">
        <v>3</v>
      </c>
      <c r="DC201" s="17">
        <f t="shared" si="190"/>
        <v>24</v>
      </c>
      <c r="DD201" s="144">
        <f t="shared" si="142"/>
        <v>3</v>
      </c>
      <c r="DE201" s="75">
        <v>3</v>
      </c>
      <c r="DF201" s="75">
        <v>3</v>
      </c>
      <c r="DG201" s="75">
        <v>3</v>
      </c>
      <c r="DH201" s="75">
        <v>3</v>
      </c>
      <c r="DI201" s="75">
        <v>3</v>
      </c>
      <c r="DJ201" s="75">
        <v>3</v>
      </c>
      <c r="DK201" s="75">
        <v>3</v>
      </c>
      <c r="DL201" s="75">
        <v>3</v>
      </c>
      <c r="DM201" s="17">
        <f t="shared" si="176"/>
        <v>24</v>
      </c>
      <c r="DN201" s="144">
        <f t="shared" si="205"/>
        <v>3</v>
      </c>
      <c r="DO201" s="75">
        <v>3</v>
      </c>
      <c r="DP201" s="75">
        <v>3</v>
      </c>
      <c r="DQ201" s="75">
        <v>3</v>
      </c>
      <c r="DR201" s="75">
        <v>3</v>
      </c>
      <c r="DS201" s="75">
        <v>3</v>
      </c>
      <c r="DT201" s="75">
        <v>3</v>
      </c>
      <c r="DU201" s="17">
        <f t="shared" si="225"/>
        <v>18</v>
      </c>
      <c r="DV201" s="144">
        <f t="shared" si="177"/>
        <v>3</v>
      </c>
      <c r="DW201" s="75">
        <v>3</v>
      </c>
      <c r="DX201" s="75">
        <v>4</v>
      </c>
      <c r="DY201" s="75">
        <v>3</v>
      </c>
      <c r="DZ201" s="75">
        <v>3</v>
      </c>
      <c r="EA201" s="75">
        <v>3</v>
      </c>
      <c r="EB201" s="75">
        <v>3</v>
      </c>
      <c r="EC201" s="17">
        <f t="shared" si="192"/>
        <v>19</v>
      </c>
      <c r="ED201" s="144">
        <f t="shared" si="185"/>
        <v>3.1666666666666665</v>
      </c>
      <c r="EE201" s="75">
        <v>3</v>
      </c>
      <c r="EF201" s="75">
        <v>3</v>
      </c>
      <c r="EG201" s="75">
        <v>3</v>
      </c>
      <c r="EH201" s="75">
        <v>3</v>
      </c>
      <c r="EI201" s="75">
        <v>3</v>
      </c>
      <c r="EJ201" s="75">
        <v>3</v>
      </c>
      <c r="EK201" s="15">
        <f t="shared" si="186"/>
        <v>18</v>
      </c>
      <c r="EL201" s="148">
        <f t="shared" si="196"/>
        <v>3</v>
      </c>
      <c r="EM201" s="75">
        <v>3</v>
      </c>
      <c r="EN201" s="75">
        <v>3</v>
      </c>
      <c r="EO201" s="75">
        <v>3</v>
      </c>
      <c r="EP201" s="75">
        <v>3</v>
      </c>
      <c r="EQ201" s="75">
        <v>3</v>
      </c>
      <c r="ER201" s="17">
        <f t="shared" si="178"/>
        <v>15</v>
      </c>
      <c r="ES201" s="144">
        <f t="shared" si="212"/>
        <v>3</v>
      </c>
      <c r="ET201" s="75">
        <v>2</v>
      </c>
      <c r="EU201" s="75">
        <v>2</v>
      </c>
      <c r="EV201" s="75">
        <v>3</v>
      </c>
      <c r="EW201" s="17">
        <v>3</v>
      </c>
      <c r="EX201" s="75">
        <v>2</v>
      </c>
      <c r="EY201" s="17">
        <f t="shared" si="179"/>
        <v>12</v>
      </c>
      <c r="EZ201" s="144">
        <f t="shared" si="219"/>
        <v>2.4</v>
      </c>
      <c r="FA201" s="75">
        <v>3</v>
      </c>
      <c r="FB201" s="75">
        <v>3</v>
      </c>
      <c r="FC201" s="75">
        <v>3</v>
      </c>
      <c r="FD201" s="75">
        <v>3</v>
      </c>
      <c r="FE201" s="75">
        <v>3</v>
      </c>
      <c r="FF201" s="75">
        <v>3</v>
      </c>
      <c r="FG201" s="17">
        <f t="shared" si="161"/>
        <v>18</v>
      </c>
      <c r="FH201" s="153">
        <f t="shared" si="226"/>
        <v>3</v>
      </c>
      <c r="FI201" s="75">
        <v>3</v>
      </c>
      <c r="FJ201" s="75">
        <v>3</v>
      </c>
      <c r="FK201" s="75">
        <v>3</v>
      </c>
      <c r="FL201" s="75">
        <v>3</v>
      </c>
      <c r="FM201" s="75">
        <v>3</v>
      </c>
      <c r="FN201" s="17">
        <f t="shared" si="180"/>
        <v>15</v>
      </c>
      <c r="FO201" s="144">
        <f t="shared" si="181"/>
        <v>3</v>
      </c>
      <c r="FP201" s="17">
        <v>2</v>
      </c>
      <c r="FQ201" s="75">
        <v>3</v>
      </c>
      <c r="FR201" s="75">
        <v>3</v>
      </c>
      <c r="FS201" s="75">
        <v>3</v>
      </c>
      <c r="FT201" s="75">
        <v>3</v>
      </c>
      <c r="FU201" s="75">
        <v>3</v>
      </c>
      <c r="FV201" s="17">
        <f t="shared" si="216"/>
        <v>17</v>
      </c>
      <c r="FW201" s="144">
        <f t="shared" si="187"/>
        <v>2.8333333333333335</v>
      </c>
      <c r="FX201" s="75">
        <v>3</v>
      </c>
      <c r="FY201" s="75">
        <v>3</v>
      </c>
      <c r="FZ201" s="75">
        <v>3</v>
      </c>
      <c r="GA201" s="75">
        <v>3</v>
      </c>
      <c r="GB201" s="75">
        <v>3</v>
      </c>
      <c r="GC201" s="75">
        <v>3</v>
      </c>
      <c r="GD201" s="17">
        <f t="shared" si="220"/>
        <v>18</v>
      </c>
      <c r="GE201" s="144">
        <f t="shared" si="210"/>
        <v>3</v>
      </c>
      <c r="GF201" s="62" t="s">
        <v>1801</v>
      </c>
      <c r="GG201" s="17" t="s">
        <v>755</v>
      </c>
      <c r="GH201" s="62" t="s">
        <v>1486</v>
      </c>
      <c r="GI201" s="17" t="s">
        <v>1802</v>
      </c>
      <c r="GJ201" s="17" t="s">
        <v>1487</v>
      </c>
      <c r="GK201" s="17" t="s">
        <v>1488</v>
      </c>
      <c r="GL201" s="62" t="s">
        <v>1489</v>
      </c>
      <c r="GM201" s="17" t="s">
        <v>411</v>
      </c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  <c r="IA201" s="15"/>
      <c r="IB201" s="15"/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  <c r="IP201" s="15"/>
      <c r="IQ201" s="15"/>
      <c r="IR201" s="15"/>
      <c r="IS201" s="15"/>
      <c r="IT201" s="15"/>
      <c r="IU201" s="15"/>
      <c r="IV201" s="15"/>
      <c r="IW201" s="15"/>
      <c r="IX201" s="15"/>
      <c r="IY201" s="15"/>
      <c r="IZ201" s="15"/>
      <c r="JA201" s="15"/>
      <c r="JB201" s="15"/>
      <c r="JC201" s="15"/>
      <c r="JD201" s="15"/>
      <c r="JE201" s="15"/>
      <c r="JF201" s="15"/>
      <c r="JG201" s="15"/>
      <c r="JH201" s="15"/>
      <c r="JI201" s="15"/>
      <c r="JJ201" s="15"/>
      <c r="JK201" s="15"/>
      <c r="JL201" s="15"/>
      <c r="JM201" s="15"/>
      <c r="JN201" s="15"/>
      <c r="JO201" s="15"/>
      <c r="JP201" s="15"/>
      <c r="JQ201" s="15"/>
      <c r="JR201" s="15"/>
      <c r="JS201" s="15"/>
      <c r="JT201" s="15"/>
    </row>
    <row r="202" spans="1:280" s="25" customFormat="1" ht="22.5" customHeight="1" x14ac:dyDescent="0.35">
      <c r="A202" s="34">
        <v>200</v>
      </c>
      <c r="B202" s="17" t="s">
        <v>1803</v>
      </c>
      <c r="C202" s="74" t="s">
        <v>1804</v>
      </c>
      <c r="D202" s="17" t="s">
        <v>846</v>
      </c>
      <c r="E202" s="17" t="s">
        <v>778</v>
      </c>
      <c r="F202" s="17">
        <v>43</v>
      </c>
      <c r="G202" s="17">
        <v>3</v>
      </c>
      <c r="H202" s="17" t="s">
        <v>157</v>
      </c>
      <c r="I202" s="17" t="s">
        <v>158</v>
      </c>
      <c r="J202" s="133">
        <v>4500000</v>
      </c>
      <c r="K202" s="59">
        <v>3500000</v>
      </c>
      <c r="L202" s="17" t="s">
        <v>173</v>
      </c>
      <c r="M202" s="17" t="s">
        <v>147</v>
      </c>
      <c r="N202" s="17">
        <v>255</v>
      </c>
      <c r="O202" s="17" t="s">
        <v>1349</v>
      </c>
      <c r="P202" s="17" t="s">
        <v>1492</v>
      </c>
      <c r="Q202" s="17" t="s">
        <v>827</v>
      </c>
      <c r="R202" s="75">
        <v>3</v>
      </c>
      <c r="S202" s="75">
        <v>3</v>
      </c>
      <c r="T202" s="75">
        <v>3</v>
      </c>
      <c r="U202" s="75">
        <v>3</v>
      </c>
      <c r="V202" s="75">
        <v>3</v>
      </c>
      <c r="W202" s="75">
        <v>3</v>
      </c>
      <c r="X202" s="75">
        <v>3</v>
      </c>
      <c r="Y202" s="75">
        <v>3</v>
      </c>
      <c r="Z202" s="75">
        <v>3</v>
      </c>
      <c r="AA202" s="75">
        <v>3</v>
      </c>
      <c r="AB202" s="17">
        <f t="shared" si="188"/>
        <v>30</v>
      </c>
      <c r="AC202" s="154">
        <f t="shared" si="221"/>
        <v>3.1</v>
      </c>
      <c r="AD202" s="75">
        <v>3</v>
      </c>
      <c r="AE202" s="75">
        <v>3</v>
      </c>
      <c r="AF202" s="75">
        <v>3</v>
      </c>
      <c r="AG202" s="75">
        <v>3</v>
      </c>
      <c r="AH202" s="75">
        <v>3</v>
      </c>
      <c r="AI202" s="75">
        <v>3</v>
      </c>
      <c r="AJ202" s="75">
        <v>3</v>
      </c>
      <c r="AK202" s="75">
        <v>3</v>
      </c>
      <c r="AL202" s="75">
        <v>3</v>
      </c>
      <c r="AM202" s="15">
        <f t="shared" si="165"/>
        <v>27</v>
      </c>
      <c r="AN202" s="170">
        <f t="shared" si="166"/>
        <v>3</v>
      </c>
      <c r="AO202" s="75">
        <v>3</v>
      </c>
      <c r="AP202" s="75">
        <v>3</v>
      </c>
      <c r="AQ202" s="75">
        <v>3</v>
      </c>
      <c r="AR202" s="75">
        <v>3</v>
      </c>
      <c r="AS202" s="75">
        <v>3</v>
      </c>
      <c r="AT202" s="75">
        <v>3</v>
      </c>
      <c r="AU202" s="75">
        <v>3</v>
      </c>
      <c r="AV202" s="75">
        <v>3</v>
      </c>
      <c r="AW202" s="75">
        <v>3</v>
      </c>
      <c r="AX202" s="75">
        <v>3</v>
      </c>
      <c r="AY202" s="17">
        <f t="shared" si="222"/>
        <v>30</v>
      </c>
      <c r="AZ202" s="144">
        <f t="shared" si="167"/>
        <v>3</v>
      </c>
      <c r="BA202" s="75">
        <v>3</v>
      </c>
      <c r="BB202" s="75">
        <v>3</v>
      </c>
      <c r="BC202" s="75">
        <v>3</v>
      </c>
      <c r="BD202" s="75">
        <v>3</v>
      </c>
      <c r="BE202" s="75">
        <v>3</v>
      </c>
      <c r="BF202" s="75">
        <v>3</v>
      </c>
      <c r="BG202" s="75">
        <v>3</v>
      </c>
      <c r="BH202" s="75">
        <v>3</v>
      </c>
      <c r="BI202" s="72">
        <v>3</v>
      </c>
      <c r="BJ202" s="17">
        <f t="shared" si="168"/>
        <v>27</v>
      </c>
      <c r="BK202" s="144">
        <f t="shared" si="169"/>
        <v>3</v>
      </c>
      <c r="BL202" s="75">
        <v>3</v>
      </c>
      <c r="BM202" s="75">
        <v>3</v>
      </c>
      <c r="BN202" s="75">
        <v>3</v>
      </c>
      <c r="BO202" s="17">
        <f t="shared" si="170"/>
        <v>9</v>
      </c>
      <c r="BP202" s="153">
        <f t="shared" si="224"/>
        <v>3</v>
      </c>
      <c r="BQ202" s="75">
        <v>3</v>
      </c>
      <c r="BR202" s="75">
        <v>3</v>
      </c>
      <c r="BS202" s="75">
        <v>3</v>
      </c>
      <c r="BT202" s="116">
        <f t="shared" si="158"/>
        <v>9</v>
      </c>
      <c r="BU202" s="144">
        <f t="shared" si="171"/>
        <v>3</v>
      </c>
      <c r="BV202" s="75">
        <v>3</v>
      </c>
      <c r="BW202" s="75">
        <v>3</v>
      </c>
      <c r="BX202" s="17">
        <f t="shared" si="163"/>
        <v>6</v>
      </c>
      <c r="BY202" s="169">
        <f t="shared" si="213"/>
        <v>3</v>
      </c>
      <c r="BZ202" s="75">
        <v>4</v>
      </c>
      <c r="CA202" s="75">
        <v>4</v>
      </c>
      <c r="CB202" s="17">
        <f t="shared" si="172"/>
        <v>8</v>
      </c>
      <c r="CC202" s="144">
        <f t="shared" si="223"/>
        <v>4</v>
      </c>
      <c r="CD202" s="75">
        <v>3</v>
      </c>
      <c r="CE202" s="75">
        <v>3</v>
      </c>
      <c r="CF202" s="17">
        <f t="shared" si="217"/>
        <v>6</v>
      </c>
      <c r="CG202" s="144">
        <f t="shared" si="214"/>
        <v>3</v>
      </c>
      <c r="CH202" s="75">
        <v>3</v>
      </c>
      <c r="CI202" s="75">
        <v>3</v>
      </c>
      <c r="CJ202" s="17">
        <f t="shared" si="173"/>
        <v>6</v>
      </c>
      <c r="CK202" s="144">
        <f t="shared" si="204"/>
        <v>3</v>
      </c>
      <c r="CL202" s="75">
        <v>2</v>
      </c>
      <c r="CM202" s="75">
        <v>2</v>
      </c>
      <c r="CN202" s="17">
        <f t="shared" si="174"/>
        <v>4</v>
      </c>
      <c r="CO202" s="153">
        <f t="shared" si="184"/>
        <v>2</v>
      </c>
      <c r="CP202" s="75">
        <v>3</v>
      </c>
      <c r="CQ202" s="75">
        <v>2</v>
      </c>
      <c r="CR202" s="75">
        <v>2</v>
      </c>
      <c r="CS202" s="17">
        <f t="shared" si="175"/>
        <v>7</v>
      </c>
      <c r="CT202" s="144">
        <f t="shared" si="218"/>
        <v>2.3333333333333335</v>
      </c>
      <c r="CU202" s="75">
        <v>3</v>
      </c>
      <c r="CV202" s="75">
        <v>3</v>
      </c>
      <c r="CW202" s="75">
        <v>3</v>
      </c>
      <c r="CX202" s="75">
        <v>3</v>
      </c>
      <c r="CY202" s="75">
        <v>3</v>
      </c>
      <c r="CZ202" s="75">
        <v>3</v>
      </c>
      <c r="DA202" s="75">
        <v>3</v>
      </c>
      <c r="DB202" s="75">
        <v>3</v>
      </c>
      <c r="DC202" s="17">
        <f t="shared" si="190"/>
        <v>24</v>
      </c>
      <c r="DD202" s="144">
        <f t="shared" si="142"/>
        <v>3</v>
      </c>
      <c r="DE202" s="75">
        <v>3</v>
      </c>
      <c r="DF202" s="75">
        <v>3</v>
      </c>
      <c r="DG202" s="75">
        <v>3</v>
      </c>
      <c r="DH202" s="75">
        <v>3</v>
      </c>
      <c r="DI202" s="75">
        <v>3</v>
      </c>
      <c r="DJ202" s="75">
        <v>3</v>
      </c>
      <c r="DK202" s="75">
        <v>3</v>
      </c>
      <c r="DL202" s="75">
        <v>3</v>
      </c>
      <c r="DM202" s="17">
        <f t="shared" si="176"/>
        <v>24</v>
      </c>
      <c r="DN202" s="144">
        <f t="shared" si="205"/>
        <v>3</v>
      </c>
      <c r="DO202" s="75">
        <v>3</v>
      </c>
      <c r="DP202" s="75">
        <v>3</v>
      </c>
      <c r="DQ202" s="75">
        <v>3</v>
      </c>
      <c r="DR202" s="75">
        <v>3</v>
      </c>
      <c r="DS202" s="75">
        <v>3</v>
      </c>
      <c r="DT202" s="75">
        <v>3</v>
      </c>
      <c r="DU202" s="17">
        <f t="shared" si="225"/>
        <v>18</v>
      </c>
      <c r="DV202" s="144">
        <f t="shared" si="177"/>
        <v>3</v>
      </c>
      <c r="DW202" s="75">
        <v>3</v>
      </c>
      <c r="DX202" s="75">
        <v>3</v>
      </c>
      <c r="DY202" s="75">
        <v>3</v>
      </c>
      <c r="DZ202" s="75">
        <v>3</v>
      </c>
      <c r="EA202" s="75">
        <v>3</v>
      </c>
      <c r="EB202" s="75">
        <v>3</v>
      </c>
      <c r="EC202" s="17">
        <f t="shared" si="192"/>
        <v>18</v>
      </c>
      <c r="ED202" s="144">
        <f t="shared" si="185"/>
        <v>3</v>
      </c>
      <c r="EE202" s="75">
        <v>3</v>
      </c>
      <c r="EF202" s="75">
        <v>3</v>
      </c>
      <c r="EG202" s="75">
        <v>3</v>
      </c>
      <c r="EH202" s="75">
        <v>3</v>
      </c>
      <c r="EI202" s="75">
        <v>3</v>
      </c>
      <c r="EJ202" s="75">
        <v>3</v>
      </c>
      <c r="EK202" s="15">
        <f t="shared" si="186"/>
        <v>18</v>
      </c>
      <c r="EL202" s="148">
        <f t="shared" si="196"/>
        <v>3</v>
      </c>
      <c r="EM202" s="75">
        <v>3</v>
      </c>
      <c r="EN202" s="75">
        <v>3</v>
      </c>
      <c r="EO202" s="75">
        <v>3</v>
      </c>
      <c r="EP202" s="75">
        <v>3</v>
      </c>
      <c r="EQ202" s="75">
        <v>3</v>
      </c>
      <c r="ER202" s="17">
        <f t="shared" si="178"/>
        <v>15</v>
      </c>
      <c r="ES202" s="144">
        <f t="shared" si="212"/>
        <v>3</v>
      </c>
      <c r="ET202" s="75">
        <v>3</v>
      </c>
      <c r="EU202" s="75">
        <v>3</v>
      </c>
      <c r="EV202" s="75">
        <v>3</v>
      </c>
      <c r="EW202" s="75">
        <v>3</v>
      </c>
      <c r="EX202" s="75">
        <v>3</v>
      </c>
      <c r="EY202" s="17">
        <f t="shared" si="179"/>
        <v>15</v>
      </c>
      <c r="EZ202" s="144">
        <f t="shared" si="219"/>
        <v>3</v>
      </c>
      <c r="FA202" s="75">
        <v>3</v>
      </c>
      <c r="FB202" s="75">
        <v>2</v>
      </c>
      <c r="FC202" s="75">
        <v>3</v>
      </c>
      <c r="FD202" s="75">
        <v>3</v>
      </c>
      <c r="FE202" s="75">
        <v>3</v>
      </c>
      <c r="FF202" s="75">
        <v>3</v>
      </c>
      <c r="FG202" s="17">
        <f t="shared" si="161"/>
        <v>17</v>
      </c>
      <c r="FH202" s="153">
        <f t="shared" si="226"/>
        <v>2.8333333333333335</v>
      </c>
      <c r="FI202" s="75">
        <v>3</v>
      </c>
      <c r="FJ202" s="75">
        <v>3</v>
      </c>
      <c r="FK202" s="75">
        <v>3</v>
      </c>
      <c r="FL202" s="75">
        <v>3</v>
      </c>
      <c r="FM202" s="75">
        <v>3</v>
      </c>
      <c r="FN202" s="17">
        <f t="shared" si="180"/>
        <v>15</v>
      </c>
      <c r="FO202" s="144">
        <f t="shared" si="181"/>
        <v>3</v>
      </c>
      <c r="FP202" s="75">
        <v>3</v>
      </c>
      <c r="FQ202" s="75">
        <v>3</v>
      </c>
      <c r="FR202" s="75">
        <v>3</v>
      </c>
      <c r="FS202" s="75">
        <v>3</v>
      </c>
      <c r="FT202" s="75">
        <v>3</v>
      </c>
      <c r="FU202" s="75">
        <v>3</v>
      </c>
      <c r="FV202" s="17">
        <f t="shared" si="216"/>
        <v>18</v>
      </c>
      <c r="FW202" s="144">
        <f t="shared" si="187"/>
        <v>3</v>
      </c>
      <c r="FX202" s="75">
        <v>3</v>
      </c>
      <c r="FY202" s="75">
        <v>3</v>
      </c>
      <c r="FZ202" s="75">
        <v>3</v>
      </c>
      <c r="GA202" s="75">
        <v>3</v>
      </c>
      <c r="GB202" s="75">
        <v>3</v>
      </c>
      <c r="GC202" s="75">
        <v>3</v>
      </c>
      <c r="GD202" s="17">
        <f t="shared" si="220"/>
        <v>18</v>
      </c>
      <c r="GE202" s="144">
        <f t="shared" si="210"/>
        <v>3</v>
      </c>
      <c r="GF202" s="62" t="s">
        <v>1805</v>
      </c>
      <c r="GG202" s="17" t="s">
        <v>755</v>
      </c>
      <c r="GH202" s="17" t="s">
        <v>1486</v>
      </c>
      <c r="GI202" s="17" t="s">
        <v>1802</v>
      </c>
      <c r="GJ202" s="17" t="s">
        <v>1487</v>
      </c>
      <c r="GK202" s="17" t="s">
        <v>1488</v>
      </c>
      <c r="GL202" s="62" t="s">
        <v>1489</v>
      </c>
      <c r="GM202" s="17" t="s">
        <v>411</v>
      </c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  <c r="IA202" s="15"/>
      <c r="IB202" s="15"/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  <c r="IP202" s="15"/>
      <c r="IQ202" s="15"/>
      <c r="IR202" s="15"/>
      <c r="IS202" s="15"/>
      <c r="IT202" s="15"/>
      <c r="IU202" s="15"/>
      <c r="IV202" s="15"/>
      <c r="IW202" s="15"/>
      <c r="IX202" s="15"/>
      <c r="IY202" s="15"/>
      <c r="IZ202" s="15"/>
      <c r="JA202" s="15"/>
      <c r="JB202" s="15"/>
      <c r="JC202" s="15"/>
      <c r="JD202" s="15"/>
      <c r="JE202" s="15"/>
      <c r="JF202" s="15"/>
      <c r="JG202" s="15"/>
      <c r="JH202" s="15"/>
      <c r="JI202" s="15"/>
      <c r="JJ202" s="15"/>
      <c r="JK202" s="15"/>
      <c r="JL202" s="15"/>
      <c r="JM202" s="15"/>
      <c r="JN202" s="15"/>
      <c r="JO202" s="15"/>
      <c r="JP202" s="15"/>
      <c r="JQ202" s="15"/>
      <c r="JR202" s="15"/>
      <c r="JS202" s="15"/>
      <c r="JT202" s="15"/>
    </row>
    <row r="203" spans="1:280" s="2" customFormat="1" ht="22.5" customHeight="1" x14ac:dyDescent="0.35">
      <c r="A203" s="29">
        <v>201</v>
      </c>
      <c r="B203" s="63" t="s">
        <v>1574</v>
      </c>
      <c r="C203" s="63"/>
      <c r="D203" s="63" t="s">
        <v>846</v>
      </c>
      <c r="E203" s="63" t="s">
        <v>1575</v>
      </c>
      <c r="F203" s="63">
        <v>35</v>
      </c>
      <c r="G203" s="63">
        <v>3</v>
      </c>
      <c r="H203" s="63" t="s">
        <v>157</v>
      </c>
      <c r="I203" s="63" t="s">
        <v>518</v>
      </c>
      <c r="J203" s="123">
        <v>5000000</v>
      </c>
      <c r="K203" s="64">
        <v>3000000000</v>
      </c>
      <c r="L203" s="63" t="s">
        <v>250</v>
      </c>
      <c r="M203" s="63" t="s">
        <v>1576</v>
      </c>
      <c r="N203" s="65">
        <v>1250</v>
      </c>
      <c r="O203" s="63" t="s">
        <v>1577</v>
      </c>
      <c r="P203" s="63">
        <v>1</v>
      </c>
      <c r="Q203" s="63" t="s">
        <v>1578</v>
      </c>
      <c r="R203" s="63">
        <v>3</v>
      </c>
      <c r="S203" s="63">
        <v>3</v>
      </c>
      <c r="T203" s="63">
        <v>3</v>
      </c>
      <c r="U203" s="63">
        <v>3</v>
      </c>
      <c r="V203" s="63">
        <v>3</v>
      </c>
      <c r="W203" s="63">
        <v>3</v>
      </c>
      <c r="X203" s="63">
        <v>3</v>
      </c>
      <c r="Y203" s="63">
        <v>3</v>
      </c>
      <c r="Z203" s="63">
        <v>3</v>
      </c>
      <c r="AA203" s="63">
        <v>3</v>
      </c>
      <c r="AB203" s="17">
        <f t="shared" si="188"/>
        <v>30</v>
      </c>
      <c r="AC203" s="154">
        <f t="shared" si="221"/>
        <v>3</v>
      </c>
      <c r="AD203" s="63">
        <v>3</v>
      </c>
      <c r="AE203" s="63">
        <v>3</v>
      </c>
      <c r="AF203" s="63">
        <v>3</v>
      </c>
      <c r="AG203" s="66">
        <v>3</v>
      </c>
      <c r="AH203" s="63">
        <v>3</v>
      </c>
      <c r="AI203" s="63">
        <v>3</v>
      </c>
      <c r="AJ203" s="63">
        <v>3</v>
      </c>
      <c r="AK203" s="63">
        <v>3</v>
      </c>
      <c r="AL203" s="63">
        <v>3</v>
      </c>
      <c r="AM203" s="15">
        <f t="shared" si="165"/>
        <v>27</v>
      </c>
      <c r="AN203" s="170">
        <f t="shared" si="166"/>
        <v>3</v>
      </c>
      <c r="AO203" s="63">
        <v>3</v>
      </c>
      <c r="AP203" s="63">
        <v>3</v>
      </c>
      <c r="AQ203" s="63">
        <v>3</v>
      </c>
      <c r="AR203" s="63">
        <v>4</v>
      </c>
      <c r="AS203" s="63">
        <v>3</v>
      </c>
      <c r="AT203" s="63">
        <v>4</v>
      </c>
      <c r="AU203" s="63">
        <v>3</v>
      </c>
      <c r="AV203" s="63">
        <v>3</v>
      </c>
      <c r="AW203" s="63">
        <v>3</v>
      </c>
      <c r="AX203" s="63">
        <v>3</v>
      </c>
      <c r="AY203" s="17">
        <f>SUM(AO203:AX203)</f>
        <v>32</v>
      </c>
      <c r="AZ203" s="144">
        <f t="shared" si="167"/>
        <v>3.2</v>
      </c>
      <c r="BA203" s="63">
        <v>3</v>
      </c>
      <c r="BB203" s="63">
        <v>3</v>
      </c>
      <c r="BC203" s="63">
        <v>3</v>
      </c>
      <c r="BD203" s="63">
        <v>3</v>
      </c>
      <c r="BE203" s="63">
        <v>3</v>
      </c>
      <c r="BF203" s="63">
        <v>3</v>
      </c>
      <c r="BG203" s="63">
        <v>3</v>
      </c>
      <c r="BH203" s="63">
        <v>3</v>
      </c>
      <c r="BI203" s="72">
        <v>3</v>
      </c>
      <c r="BJ203" s="17">
        <f t="shared" si="168"/>
        <v>27</v>
      </c>
      <c r="BK203" s="144">
        <f t="shared" si="169"/>
        <v>3</v>
      </c>
      <c r="BL203" s="63">
        <v>3</v>
      </c>
      <c r="BM203" s="63">
        <v>3</v>
      </c>
      <c r="BN203" s="63">
        <v>3</v>
      </c>
      <c r="BO203" s="17">
        <f t="shared" si="170"/>
        <v>9</v>
      </c>
      <c r="BP203" s="153">
        <f t="shared" si="224"/>
        <v>3</v>
      </c>
      <c r="BQ203" s="63">
        <v>3</v>
      </c>
      <c r="BR203" s="63">
        <v>3</v>
      </c>
      <c r="BS203" s="63">
        <v>3</v>
      </c>
      <c r="BT203" s="116">
        <f t="shared" si="158"/>
        <v>9</v>
      </c>
      <c r="BU203" s="144">
        <f t="shared" si="171"/>
        <v>3</v>
      </c>
      <c r="BV203" s="63">
        <v>3</v>
      </c>
      <c r="BW203" s="63">
        <v>3</v>
      </c>
      <c r="BX203" s="17">
        <f t="shared" si="163"/>
        <v>6</v>
      </c>
      <c r="BY203" s="169">
        <f t="shared" si="213"/>
        <v>3</v>
      </c>
      <c r="BZ203" s="63">
        <v>3</v>
      </c>
      <c r="CA203" s="63">
        <v>3</v>
      </c>
      <c r="CB203" s="17">
        <f t="shared" si="172"/>
        <v>6</v>
      </c>
      <c r="CC203" s="144">
        <f t="shared" si="223"/>
        <v>3</v>
      </c>
      <c r="CD203" s="63">
        <v>3</v>
      </c>
      <c r="CE203" s="63">
        <v>3</v>
      </c>
      <c r="CF203" s="17">
        <f t="shared" si="217"/>
        <v>6</v>
      </c>
      <c r="CG203" s="144">
        <f t="shared" si="214"/>
        <v>3</v>
      </c>
      <c r="CH203" s="63">
        <v>3</v>
      </c>
      <c r="CI203" s="63">
        <v>3</v>
      </c>
      <c r="CJ203" s="17">
        <f t="shared" si="173"/>
        <v>6</v>
      </c>
      <c r="CK203" s="144">
        <f t="shared" si="204"/>
        <v>3</v>
      </c>
      <c r="CL203" s="63">
        <v>3</v>
      </c>
      <c r="CM203" s="63">
        <v>3</v>
      </c>
      <c r="CN203" s="17">
        <f t="shared" si="174"/>
        <v>6</v>
      </c>
      <c r="CO203" s="153">
        <f t="shared" si="184"/>
        <v>3</v>
      </c>
      <c r="CP203" s="63">
        <v>3</v>
      </c>
      <c r="CQ203" s="63">
        <v>3</v>
      </c>
      <c r="CR203" s="63">
        <v>3</v>
      </c>
      <c r="CS203" s="17">
        <f t="shared" si="175"/>
        <v>9</v>
      </c>
      <c r="CT203" s="144">
        <f t="shared" si="218"/>
        <v>3</v>
      </c>
      <c r="CU203" s="63">
        <v>3</v>
      </c>
      <c r="CV203" s="63">
        <v>3</v>
      </c>
      <c r="CW203" s="63">
        <v>3</v>
      </c>
      <c r="CX203" s="63">
        <v>3</v>
      </c>
      <c r="CY203" s="63">
        <v>3</v>
      </c>
      <c r="CZ203" s="63">
        <v>3</v>
      </c>
      <c r="DA203" s="63">
        <v>3</v>
      </c>
      <c r="DB203" s="63">
        <v>3</v>
      </c>
      <c r="DC203" s="17">
        <f t="shared" si="190"/>
        <v>24</v>
      </c>
      <c r="DD203" s="144">
        <f t="shared" si="142"/>
        <v>3</v>
      </c>
      <c r="DE203" s="63">
        <v>3</v>
      </c>
      <c r="DF203" s="63">
        <v>3</v>
      </c>
      <c r="DG203" s="63">
        <v>3</v>
      </c>
      <c r="DH203" s="63">
        <v>3</v>
      </c>
      <c r="DI203" s="63">
        <v>3</v>
      </c>
      <c r="DJ203" s="63">
        <v>3</v>
      </c>
      <c r="DK203" s="63">
        <v>3</v>
      </c>
      <c r="DL203" s="63">
        <v>3</v>
      </c>
      <c r="DM203" s="17">
        <f t="shared" si="176"/>
        <v>24</v>
      </c>
      <c r="DN203" s="144">
        <f t="shared" si="205"/>
        <v>3</v>
      </c>
      <c r="DO203" s="63">
        <v>3</v>
      </c>
      <c r="DP203" s="63">
        <v>3</v>
      </c>
      <c r="DQ203" s="63">
        <v>3</v>
      </c>
      <c r="DR203" s="63">
        <v>3</v>
      </c>
      <c r="DS203" s="63">
        <v>3</v>
      </c>
      <c r="DT203" s="63">
        <v>3</v>
      </c>
      <c r="DU203" s="17">
        <f t="shared" si="225"/>
        <v>18</v>
      </c>
      <c r="DV203" s="144">
        <f t="shared" si="177"/>
        <v>3</v>
      </c>
      <c r="DW203" s="63">
        <v>3</v>
      </c>
      <c r="DX203" s="63">
        <v>3</v>
      </c>
      <c r="DY203" s="63">
        <v>3</v>
      </c>
      <c r="DZ203" s="63">
        <v>3</v>
      </c>
      <c r="EA203" s="63">
        <v>3</v>
      </c>
      <c r="EB203" s="63">
        <v>3</v>
      </c>
      <c r="EC203" s="17">
        <f t="shared" si="192"/>
        <v>18</v>
      </c>
      <c r="ED203" s="144">
        <f t="shared" si="185"/>
        <v>3</v>
      </c>
      <c r="EE203" s="63">
        <v>3</v>
      </c>
      <c r="EF203" s="63">
        <v>3</v>
      </c>
      <c r="EG203" s="63">
        <v>3</v>
      </c>
      <c r="EH203" s="63">
        <v>3</v>
      </c>
      <c r="EI203" s="63">
        <v>3</v>
      </c>
      <c r="EJ203" s="63">
        <v>3</v>
      </c>
      <c r="EK203" s="15">
        <f t="shared" si="186"/>
        <v>18</v>
      </c>
      <c r="EL203" s="148">
        <f t="shared" si="196"/>
        <v>3</v>
      </c>
      <c r="EM203" s="63">
        <v>3</v>
      </c>
      <c r="EN203" s="63">
        <v>3</v>
      </c>
      <c r="EO203" s="63">
        <v>3</v>
      </c>
      <c r="EP203" s="63">
        <v>3</v>
      </c>
      <c r="EQ203" s="63">
        <v>3</v>
      </c>
      <c r="ER203" s="17">
        <f t="shared" si="178"/>
        <v>15</v>
      </c>
      <c r="ES203" s="144">
        <f>ER203/5</f>
        <v>3</v>
      </c>
      <c r="ET203" s="63">
        <v>3</v>
      </c>
      <c r="EU203" s="63">
        <v>3</v>
      </c>
      <c r="EV203" s="63">
        <v>3</v>
      </c>
      <c r="EW203" s="63">
        <v>3</v>
      </c>
      <c r="EX203" s="63">
        <v>3</v>
      </c>
      <c r="EY203" s="17">
        <f t="shared" si="179"/>
        <v>15</v>
      </c>
      <c r="EZ203" s="144">
        <f t="shared" si="219"/>
        <v>3</v>
      </c>
      <c r="FA203" s="63">
        <v>3</v>
      </c>
      <c r="FB203" s="63">
        <v>3</v>
      </c>
      <c r="FC203" s="63">
        <v>3</v>
      </c>
      <c r="FD203" s="63">
        <v>3</v>
      </c>
      <c r="FE203" s="63">
        <v>4</v>
      </c>
      <c r="FF203" s="63">
        <v>3</v>
      </c>
      <c r="FG203" s="17">
        <f t="shared" si="161"/>
        <v>19</v>
      </c>
      <c r="FH203" s="153">
        <f t="shared" si="226"/>
        <v>3.1666666666666665</v>
      </c>
      <c r="FI203" s="63">
        <v>3</v>
      </c>
      <c r="FJ203" s="63">
        <v>4</v>
      </c>
      <c r="FK203" s="63">
        <v>3</v>
      </c>
      <c r="FL203" s="63">
        <v>4</v>
      </c>
      <c r="FM203" s="63">
        <v>3</v>
      </c>
      <c r="FN203" s="17">
        <f t="shared" si="180"/>
        <v>17</v>
      </c>
      <c r="FO203" s="144">
        <f t="shared" si="181"/>
        <v>3.4</v>
      </c>
      <c r="FP203" s="63">
        <v>3</v>
      </c>
      <c r="FQ203" s="63">
        <v>3</v>
      </c>
      <c r="FR203" s="63">
        <v>3</v>
      </c>
      <c r="FS203" s="63">
        <v>3</v>
      </c>
      <c r="FT203" s="63">
        <v>3</v>
      </c>
      <c r="FU203" s="63">
        <v>3</v>
      </c>
      <c r="FV203" s="17">
        <f>SUM(FP203:FU203)</f>
        <v>18</v>
      </c>
      <c r="FW203" s="144">
        <f t="shared" si="187"/>
        <v>3</v>
      </c>
      <c r="FX203" s="63">
        <v>3</v>
      </c>
      <c r="FY203" s="63">
        <v>3</v>
      </c>
      <c r="FZ203" s="63">
        <v>3</v>
      </c>
      <c r="GA203" s="63">
        <v>3</v>
      </c>
      <c r="GB203" s="63">
        <v>3</v>
      </c>
      <c r="GC203" s="63">
        <v>3</v>
      </c>
      <c r="GD203" s="17">
        <f t="shared" si="220"/>
        <v>18</v>
      </c>
      <c r="GE203" s="144">
        <f t="shared" si="210"/>
        <v>3</v>
      </c>
      <c r="GF203" s="66" t="s">
        <v>1579</v>
      </c>
      <c r="GG203" s="66" t="s">
        <v>1580</v>
      </c>
      <c r="GH203" s="63" t="s">
        <v>1581</v>
      </c>
      <c r="GI203" s="63" t="s">
        <v>1582</v>
      </c>
      <c r="GJ203" s="63" t="s">
        <v>1583</v>
      </c>
      <c r="GK203" s="63" t="s">
        <v>1584</v>
      </c>
      <c r="GL203" s="63" t="s">
        <v>1585</v>
      </c>
      <c r="GM203" s="63" t="s">
        <v>1007</v>
      </c>
    </row>
    <row r="204" spans="1:280" s="2" customFormat="1" ht="22.5" customHeight="1" x14ac:dyDescent="0.35">
      <c r="A204" s="29">
        <v>202</v>
      </c>
      <c r="B204" s="63" t="s">
        <v>1586</v>
      </c>
      <c r="C204" s="63"/>
      <c r="D204" s="63" t="s">
        <v>846</v>
      </c>
      <c r="E204" s="63" t="s">
        <v>1575</v>
      </c>
      <c r="F204" s="63">
        <v>21</v>
      </c>
      <c r="G204" s="63">
        <v>6</v>
      </c>
      <c r="H204" s="63" t="s">
        <v>157</v>
      </c>
      <c r="I204" s="63" t="s">
        <v>172</v>
      </c>
      <c r="J204" s="123">
        <v>2000000</v>
      </c>
      <c r="K204" s="64">
        <v>1000000</v>
      </c>
      <c r="L204" s="63" t="s">
        <v>201</v>
      </c>
      <c r="M204" s="63" t="s">
        <v>147</v>
      </c>
      <c r="N204" s="65">
        <v>1000000</v>
      </c>
      <c r="O204" s="63" t="s">
        <v>202</v>
      </c>
      <c r="P204" s="63">
        <v>10</v>
      </c>
      <c r="Q204" s="63"/>
      <c r="R204" s="63">
        <v>3</v>
      </c>
      <c r="S204" s="63">
        <v>4</v>
      </c>
      <c r="T204" s="63">
        <v>2</v>
      </c>
      <c r="U204" s="63">
        <v>4</v>
      </c>
      <c r="V204" s="63">
        <v>4</v>
      </c>
      <c r="W204" s="63">
        <v>3</v>
      </c>
      <c r="X204" s="63">
        <v>1</v>
      </c>
      <c r="Y204" s="63">
        <v>1</v>
      </c>
      <c r="Z204" s="63">
        <v>3</v>
      </c>
      <c r="AA204" s="63">
        <v>4</v>
      </c>
      <c r="AB204" s="17">
        <f t="shared" si="188"/>
        <v>29</v>
      </c>
      <c r="AC204" s="154">
        <f t="shared" si="221"/>
        <v>3</v>
      </c>
      <c r="AD204" s="63">
        <v>3</v>
      </c>
      <c r="AE204" s="63">
        <v>4</v>
      </c>
      <c r="AF204" s="63">
        <v>4</v>
      </c>
      <c r="AG204" s="66">
        <v>3</v>
      </c>
      <c r="AH204" s="63">
        <v>4</v>
      </c>
      <c r="AI204" s="63">
        <v>1</v>
      </c>
      <c r="AJ204" s="63">
        <v>1</v>
      </c>
      <c r="AK204" s="63">
        <v>4</v>
      </c>
      <c r="AL204" s="63">
        <v>4</v>
      </c>
      <c r="AM204" s="15">
        <f t="shared" si="165"/>
        <v>28</v>
      </c>
      <c r="AN204" s="170">
        <f t="shared" si="166"/>
        <v>3.1111111111111112</v>
      </c>
      <c r="AO204" s="63">
        <v>4</v>
      </c>
      <c r="AP204" s="63">
        <v>4</v>
      </c>
      <c r="AQ204" s="63">
        <v>2</v>
      </c>
      <c r="AR204" s="63">
        <v>3</v>
      </c>
      <c r="AS204" s="63">
        <v>3</v>
      </c>
      <c r="AT204" s="63">
        <v>3</v>
      </c>
      <c r="AU204" s="63">
        <v>3</v>
      </c>
      <c r="AV204" s="63">
        <v>3</v>
      </c>
      <c r="AW204" s="63">
        <v>3</v>
      </c>
      <c r="AX204" s="63">
        <v>3</v>
      </c>
      <c r="AY204" s="17">
        <f t="shared" ref="AY204:AY213" si="227">SUM(AO204:AX204)</f>
        <v>31</v>
      </c>
      <c r="AZ204" s="144">
        <f t="shared" si="167"/>
        <v>3.1</v>
      </c>
      <c r="BA204" s="63">
        <v>2</v>
      </c>
      <c r="BB204" s="63">
        <v>3</v>
      </c>
      <c r="BC204" s="63">
        <v>4</v>
      </c>
      <c r="BD204" s="63">
        <v>3</v>
      </c>
      <c r="BE204" s="63">
        <v>3</v>
      </c>
      <c r="BF204" s="63">
        <v>3</v>
      </c>
      <c r="BG204" s="63">
        <v>4</v>
      </c>
      <c r="BH204" s="63">
        <v>4</v>
      </c>
      <c r="BI204" s="72">
        <v>3</v>
      </c>
      <c r="BJ204" s="17">
        <f t="shared" si="168"/>
        <v>29</v>
      </c>
      <c r="BK204" s="144">
        <f t="shared" si="169"/>
        <v>3.2222222222222223</v>
      </c>
      <c r="BL204" s="63">
        <v>3</v>
      </c>
      <c r="BM204" s="63">
        <v>3</v>
      </c>
      <c r="BN204" s="63">
        <v>3</v>
      </c>
      <c r="BO204" s="17">
        <f t="shared" si="170"/>
        <v>9</v>
      </c>
      <c r="BP204" s="153">
        <f t="shared" si="224"/>
        <v>3</v>
      </c>
      <c r="BQ204" s="63">
        <v>3</v>
      </c>
      <c r="BR204" s="63">
        <v>2</v>
      </c>
      <c r="BS204" s="63">
        <v>3</v>
      </c>
      <c r="BT204" s="116">
        <f t="shared" si="158"/>
        <v>8</v>
      </c>
      <c r="BU204" s="144">
        <f t="shared" si="171"/>
        <v>2.6666666666666665</v>
      </c>
      <c r="BV204" s="63">
        <v>3</v>
      </c>
      <c r="BW204" s="63">
        <v>3</v>
      </c>
      <c r="BX204" s="17">
        <f t="shared" si="163"/>
        <v>6</v>
      </c>
      <c r="BY204" s="169">
        <f t="shared" si="213"/>
        <v>3</v>
      </c>
      <c r="BZ204" s="63">
        <v>3</v>
      </c>
      <c r="CA204" s="63">
        <v>3</v>
      </c>
      <c r="CB204" s="17">
        <f t="shared" si="172"/>
        <v>6</v>
      </c>
      <c r="CC204" s="144">
        <f t="shared" si="223"/>
        <v>3</v>
      </c>
      <c r="CD204" s="63">
        <v>3</v>
      </c>
      <c r="CE204" s="63">
        <v>3</v>
      </c>
      <c r="CF204" s="17">
        <f t="shared" si="217"/>
        <v>6</v>
      </c>
      <c r="CG204" s="144">
        <f t="shared" si="214"/>
        <v>3</v>
      </c>
      <c r="CH204" s="63">
        <v>3</v>
      </c>
      <c r="CI204" s="63">
        <v>3</v>
      </c>
      <c r="CJ204" s="17">
        <f t="shared" si="173"/>
        <v>6</v>
      </c>
      <c r="CK204" s="144">
        <f t="shared" si="204"/>
        <v>3</v>
      </c>
      <c r="CL204" s="63">
        <v>3</v>
      </c>
      <c r="CM204" s="63">
        <v>2</v>
      </c>
      <c r="CN204" s="17">
        <f t="shared" si="174"/>
        <v>5</v>
      </c>
      <c r="CO204" s="153">
        <f t="shared" si="184"/>
        <v>2.5</v>
      </c>
      <c r="CP204" s="63">
        <v>3</v>
      </c>
      <c r="CQ204" s="63">
        <v>2</v>
      </c>
      <c r="CR204" s="63">
        <v>3</v>
      </c>
      <c r="CS204" s="17">
        <f t="shared" si="175"/>
        <v>8</v>
      </c>
      <c r="CT204" s="144">
        <f t="shared" si="218"/>
        <v>2.6666666666666665</v>
      </c>
      <c r="CU204" s="63">
        <v>3</v>
      </c>
      <c r="CV204" s="63">
        <v>3</v>
      </c>
      <c r="CW204" s="63">
        <v>3</v>
      </c>
      <c r="CX204" s="63">
        <v>3</v>
      </c>
      <c r="CY204" s="63">
        <v>3</v>
      </c>
      <c r="CZ204" s="63">
        <v>3</v>
      </c>
      <c r="DA204" s="63">
        <v>3</v>
      </c>
      <c r="DB204" s="63">
        <v>3</v>
      </c>
      <c r="DC204" s="17">
        <f t="shared" si="190"/>
        <v>24</v>
      </c>
      <c r="DD204" s="144">
        <f t="shared" ref="DD204:DD267" si="228">DC204/8</f>
        <v>3</v>
      </c>
      <c r="DE204" s="63">
        <v>2</v>
      </c>
      <c r="DF204" s="63">
        <v>3</v>
      </c>
      <c r="DG204" s="63">
        <v>3</v>
      </c>
      <c r="DH204" s="63">
        <v>2</v>
      </c>
      <c r="DI204" s="63">
        <v>3</v>
      </c>
      <c r="DJ204" s="63">
        <v>3</v>
      </c>
      <c r="DK204" s="63">
        <v>3</v>
      </c>
      <c r="DL204" s="63">
        <v>3</v>
      </c>
      <c r="DM204" s="17">
        <f t="shared" si="176"/>
        <v>22</v>
      </c>
      <c r="DN204" s="144">
        <f t="shared" si="205"/>
        <v>2.75</v>
      </c>
      <c r="DO204" s="63">
        <v>3</v>
      </c>
      <c r="DP204" s="63">
        <v>3</v>
      </c>
      <c r="DQ204" s="63">
        <v>3</v>
      </c>
      <c r="DR204" s="63">
        <v>2</v>
      </c>
      <c r="DS204" s="63">
        <v>2</v>
      </c>
      <c r="DT204" s="63">
        <v>3</v>
      </c>
      <c r="DU204" s="17">
        <f t="shared" si="225"/>
        <v>16</v>
      </c>
      <c r="DV204" s="144">
        <f t="shared" si="177"/>
        <v>2.6666666666666665</v>
      </c>
      <c r="DW204" s="63">
        <v>3</v>
      </c>
      <c r="DX204" s="63">
        <v>3</v>
      </c>
      <c r="DY204" s="63">
        <v>3</v>
      </c>
      <c r="DZ204" s="63">
        <v>3</v>
      </c>
      <c r="EA204" s="63">
        <v>3</v>
      </c>
      <c r="EB204" s="63">
        <v>3</v>
      </c>
      <c r="EC204" s="17">
        <f t="shared" si="192"/>
        <v>18</v>
      </c>
      <c r="ED204" s="144">
        <f t="shared" si="185"/>
        <v>3</v>
      </c>
      <c r="EE204" s="63">
        <v>2</v>
      </c>
      <c r="EF204" s="63">
        <v>3</v>
      </c>
      <c r="EG204" s="63">
        <v>3</v>
      </c>
      <c r="EH204" s="63">
        <v>3</v>
      </c>
      <c r="EI204" s="63">
        <v>3</v>
      </c>
      <c r="EJ204" s="63">
        <v>3</v>
      </c>
      <c r="EK204" s="15">
        <f t="shared" si="186"/>
        <v>17</v>
      </c>
      <c r="EL204" s="148">
        <f t="shared" si="196"/>
        <v>2.8333333333333335</v>
      </c>
      <c r="EM204" s="63">
        <v>3</v>
      </c>
      <c r="EN204" s="63">
        <v>3</v>
      </c>
      <c r="EO204" s="63">
        <v>2</v>
      </c>
      <c r="EP204" s="63">
        <v>2</v>
      </c>
      <c r="EQ204" s="63">
        <v>3</v>
      </c>
      <c r="ER204" s="17">
        <f t="shared" si="178"/>
        <v>13</v>
      </c>
      <c r="ES204" s="144">
        <f t="shared" ref="ES204:ES223" si="229">ER204/5</f>
        <v>2.6</v>
      </c>
      <c r="ET204" s="63">
        <v>3</v>
      </c>
      <c r="EU204" s="63">
        <v>3</v>
      </c>
      <c r="EV204" s="63">
        <v>2</v>
      </c>
      <c r="EW204" s="63">
        <v>3</v>
      </c>
      <c r="EX204" s="63">
        <v>3</v>
      </c>
      <c r="EY204" s="17">
        <f t="shared" si="179"/>
        <v>14</v>
      </c>
      <c r="EZ204" s="144">
        <f t="shared" si="219"/>
        <v>2.8</v>
      </c>
      <c r="FA204" s="63">
        <v>2</v>
      </c>
      <c r="FB204" s="63">
        <v>3</v>
      </c>
      <c r="FC204" s="63">
        <v>3</v>
      </c>
      <c r="FD204" s="63">
        <v>3</v>
      </c>
      <c r="FE204" s="63">
        <v>2</v>
      </c>
      <c r="FF204" s="63">
        <v>2</v>
      </c>
      <c r="FG204" s="17">
        <f t="shared" si="161"/>
        <v>15</v>
      </c>
      <c r="FH204" s="153">
        <f t="shared" si="226"/>
        <v>2.5</v>
      </c>
      <c r="FI204" s="63">
        <v>3</v>
      </c>
      <c r="FJ204" s="63">
        <v>3</v>
      </c>
      <c r="FK204" s="63">
        <v>2</v>
      </c>
      <c r="FL204" s="63">
        <v>2</v>
      </c>
      <c r="FM204" s="63">
        <v>3</v>
      </c>
      <c r="FN204" s="17">
        <f t="shared" si="180"/>
        <v>13</v>
      </c>
      <c r="FO204" s="144">
        <f t="shared" si="181"/>
        <v>2.6</v>
      </c>
      <c r="FP204" s="63">
        <v>3</v>
      </c>
      <c r="FQ204" s="63">
        <v>3</v>
      </c>
      <c r="FR204" s="63">
        <v>3</v>
      </c>
      <c r="FS204" s="63">
        <v>2</v>
      </c>
      <c r="FT204" s="63">
        <v>3</v>
      </c>
      <c r="FU204" s="63">
        <v>2</v>
      </c>
      <c r="FV204" s="17">
        <f t="shared" ref="FV204:FV226" si="230">SUM(FP204:FU204)</f>
        <v>16</v>
      </c>
      <c r="FW204" s="144">
        <f t="shared" si="187"/>
        <v>2.6666666666666665</v>
      </c>
      <c r="FX204" s="63">
        <v>3</v>
      </c>
      <c r="FY204" s="63">
        <v>3</v>
      </c>
      <c r="FZ204" s="63">
        <v>3</v>
      </c>
      <c r="GA204" s="63">
        <v>3</v>
      </c>
      <c r="GB204" s="63">
        <v>3</v>
      </c>
      <c r="GC204" s="63">
        <v>2</v>
      </c>
      <c r="GD204" s="17">
        <f t="shared" si="220"/>
        <v>17</v>
      </c>
      <c r="GE204" s="144">
        <f t="shared" si="210"/>
        <v>2.8333333333333335</v>
      </c>
      <c r="GF204" s="63" t="s">
        <v>1587</v>
      </c>
      <c r="GG204" s="63" t="s">
        <v>1588</v>
      </c>
      <c r="GH204" s="63" t="s">
        <v>1589</v>
      </c>
      <c r="GI204" s="63" t="s">
        <v>1590</v>
      </c>
      <c r="GJ204" s="63" t="s">
        <v>1591</v>
      </c>
      <c r="GK204" s="63" t="s">
        <v>1584</v>
      </c>
      <c r="GL204" s="63" t="s">
        <v>1592</v>
      </c>
      <c r="GM204" s="63" t="s">
        <v>1593</v>
      </c>
    </row>
    <row r="205" spans="1:280" s="2" customFormat="1" ht="22.5" customHeight="1" x14ac:dyDescent="0.35">
      <c r="A205" s="29">
        <v>203</v>
      </c>
      <c r="B205" s="63" t="s">
        <v>897</v>
      </c>
      <c r="C205" s="63"/>
      <c r="D205" s="63" t="s">
        <v>846</v>
      </c>
      <c r="E205" s="63" t="s">
        <v>1594</v>
      </c>
      <c r="F205" s="63">
        <v>48</v>
      </c>
      <c r="G205" s="63">
        <v>6</v>
      </c>
      <c r="H205" s="63" t="s">
        <v>157</v>
      </c>
      <c r="I205" s="63" t="s">
        <v>158</v>
      </c>
      <c r="J205" s="123">
        <v>15000000</v>
      </c>
      <c r="K205" s="64">
        <v>12000000</v>
      </c>
      <c r="L205" s="63" t="s">
        <v>201</v>
      </c>
      <c r="M205" s="63" t="s">
        <v>147</v>
      </c>
      <c r="N205" s="63">
        <v>620</v>
      </c>
      <c r="O205" s="63" t="s">
        <v>1595</v>
      </c>
      <c r="P205" s="63">
        <v>20</v>
      </c>
      <c r="Q205" s="63"/>
      <c r="R205" s="63">
        <v>3</v>
      </c>
      <c r="S205" s="63">
        <v>4</v>
      </c>
      <c r="T205" s="63">
        <v>3</v>
      </c>
      <c r="U205" s="63">
        <v>3</v>
      </c>
      <c r="V205" s="63">
        <v>4</v>
      </c>
      <c r="W205" s="63">
        <v>3</v>
      </c>
      <c r="X205" s="63">
        <v>3</v>
      </c>
      <c r="Y205" s="63">
        <v>4</v>
      </c>
      <c r="Z205" s="63">
        <v>3</v>
      </c>
      <c r="AA205" s="63">
        <v>3</v>
      </c>
      <c r="AB205" s="17">
        <f t="shared" si="188"/>
        <v>33</v>
      </c>
      <c r="AC205" s="154">
        <f t="shared" si="221"/>
        <v>3.2</v>
      </c>
      <c r="AD205" s="63">
        <v>3</v>
      </c>
      <c r="AE205" s="63">
        <v>3</v>
      </c>
      <c r="AF205" s="63">
        <v>3</v>
      </c>
      <c r="AG205" s="66">
        <v>3</v>
      </c>
      <c r="AH205" s="63">
        <v>3</v>
      </c>
      <c r="AI205" s="63">
        <v>3</v>
      </c>
      <c r="AJ205" s="63">
        <v>3</v>
      </c>
      <c r="AK205" s="63">
        <v>3</v>
      </c>
      <c r="AL205" s="63">
        <v>3</v>
      </c>
      <c r="AM205" s="15">
        <f t="shared" si="165"/>
        <v>27</v>
      </c>
      <c r="AN205" s="170">
        <f t="shared" si="166"/>
        <v>3</v>
      </c>
      <c r="AO205" s="63">
        <v>3</v>
      </c>
      <c r="AP205" s="63">
        <v>3</v>
      </c>
      <c r="AQ205" s="63">
        <v>3</v>
      </c>
      <c r="AR205" s="63">
        <v>3</v>
      </c>
      <c r="AS205" s="63">
        <v>3</v>
      </c>
      <c r="AT205" s="63">
        <v>3</v>
      </c>
      <c r="AU205" s="63">
        <v>3</v>
      </c>
      <c r="AV205" s="63">
        <v>3</v>
      </c>
      <c r="AW205" s="63">
        <v>3</v>
      </c>
      <c r="AX205" s="63">
        <v>3</v>
      </c>
      <c r="AY205" s="17">
        <f t="shared" si="227"/>
        <v>30</v>
      </c>
      <c r="AZ205" s="144">
        <f t="shared" si="167"/>
        <v>3</v>
      </c>
      <c r="BA205" s="63">
        <v>3</v>
      </c>
      <c r="BB205" s="63">
        <v>3</v>
      </c>
      <c r="BC205" s="63">
        <v>3</v>
      </c>
      <c r="BD205" s="63">
        <v>3</v>
      </c>
      <c r="BE205" s="63">
        <v>3</v>
      </c>
      <c r="BF205" s="63">
        <v>3</v>
      </c>
      <c r="BG205" s="63">
        <v>3</v>
      </c>
      <c r="BH205" s="63">
        <v>3</v>
      </c>
      <c r="BI205" s="72">
        <v>3</v>
      </c>
      <c r="BJ205" s="17">
        <f t="shared" si="168"/>
        <v>27</v>
      </c>
      <c r="BK205" s="144">
        <f t="shared" si="169"/>
        <v>3</v>
      </c>
      <c r="BL205" s="63">
        <v>3</v>
      </c>
      <c r="BM205" s="63">
        <v>3</v>
      </c>
      <c r="BN205" s="63">
        <v>3</v>
      </c>
      <c r="BO205" s="17">
        <f t="shared" si="170"/>
        <v>9</v>
      </c>
      <c r="BP205" s="153">
        <f t="shared" si="224"/>
        <v>3</v>
      </c>
      <c r="BQ205" s="63">
        <v>3</v>
      </c>
      <c r="BR205" s="63">
        <v>3</v>
      </c>
      <c r="BS205" s="63">
        <v>3</v>
      </c>
      <c r="BT205" s="116">
        <f t="shared" si="158"/>
        <v>9</v>
      </c>
      <c r="BU205" s="144">
        <f t="shared" si="171"/>
        <v>3</v>
      </c>
      <c r="BV205" s="63">
        <v>3</v>
      </c>
      <c r="BW205" s="63">
        <v>3</v>
      </c>
      <c r="BX205" s="17">
        <f t="shared" si="163"/>
        <v>6</v>
      </c>
      <c r="BY205" s="169">
        <f t="shared" si="213"/>
        <v>3</v>
      </c>
      <c r="BZ205" s="63">
        <v>3</v>
      </c>
      <c r="CA205" s="63">
        <v>3</v>
      </c>
      <c r="CB205" s="17">
        <f t="shared" si="172"/>
        <v>6</v>
      </c>
      <c r="CC205" s="144">
        <f t="shared" si="223"/>
        <v>3</v>
      </c>
      <c r="CD205" s="63">
        <v>3</v>
      </c>
      <c r="CE205" s="63">
        <v>3</v>
      </c>
      <c r="CF205" s="17">
        <f t="shared" si="217"/>
        <v>6</v>
      </c>
      <c r="CG205" s="144">
        <f t="shared" si="214"/>
        <v>3</v>
      </c>
      <c r="CH205" s="63">
        <v>3</v>
      </c>
      <c r="CI205" s="63">
        <v>3</v>
      </c>
      <c r="CJ205" s="17">
        <f t="shared" si="173"/>
        <v>6</v>
      </c>
      <c r="CK205" s="144">
        <f t="shared" si="204"/>
        <v>3</v>
      </c>
      <c r="CL205" s="63">
        <v>3</v>
      </c>
      <c r="CM205" s="63">
        <v>3</v>
      </c>
      <c r="CN205" s="17">
        <f t="shared" si="174"/>
        <v>6</v>
      </c>
      <c r="CO205" s="153">
        <f t="shared" si="184"/>
        <v>3</v>
      </c>
      <c r="CP205" s="63">
        <v>3</v>
      </c>
      <c r="CQ205" s="63">
        <v>3</v>
      </c>
      <c r="CR205" s="63">
        <v>3</v>
      </c>
      <c r="CS205" s="17">
        <f t="shared" si="175"/>
        <v>9</v>
      </c>
      <c r="CT205" s="144">
        <f t="shared" si="218"/>
        <v>3</v>
      </c>
      <c r="CU205" s="63">
        <v>4</v>
      </c>
      <c r="CV205" s="63">
        <v>3</v>
      </c>
      <c r="CW205" s="63">
        <v>3</v>
      </c>
      <c r="CX205" s="63">
        <v>3</v>
      </c>
      <c r="CY205" s="63">
        <v>3</v>
      </c>
      <c r="CZ205" s="63">
        <v>3</v>
      </c>
      <c r="DA205" s="63">
        <v>3</v>
      </c>
      <c r="DB205" s="63">
        <v>2</v>
      </c>
      <c r="DC205" s="17">
        <f t="shared" si="190"/>
        <v>24</v>
      </c>
      <c r="DD205" s="144">
        <f t="shared" si="228"/>
        <v>3</v>
      </c>
      <c r="DE205" s="63">
        <v>3</v>
      </c>
      <c r="DF205" s="63">
        <v>3</v>
      </c>
      <c r="DG205" s="63">
        <v>3</v>
      </c>
      <c r="DH205" s="63">
        <v>3</v>
      </c>
      <c r="DI205" s="63">
        <v>2</v>
      </c>
      <c r="DJ205" s="63">
        <v>3</v>
      </c>
      <c r="DK205" s="63">
        <v>3</v>
      </c>
      <c r="DL205" s="63">
        <v>3</v>
      </c>
      <c r="DM205" s="17">
        <f t="shared" si="176"/>
        <v>23</v>
      </c>
      <c r="DN205" s="144">
        <f t="shared" si="205"/>
        <v>2.875</v>
      </c>
      <c r="DO205" s="63">
        <v>3</v>
      </c>
      <c r="DP205" s="63">
        <v>3</v>
      </c>
      <c r="DQ205" s="63">
        <v>3</v>
      </c>
      <c r="DR205" s="63">
        <v>3</v>
      </c>
      <c r="DS205" s="63">
        <v>2</v>
      </c>
      <c r="DT205" s="63">
        <v>3</v>
      </c>
      <c r="DU205" s="17">
        <f t="shared" si="225"/>
        <v>17</v>
      </c>
      <c r="DV205" s="144">
        <f t="shared" si="177"/>
        <v>2.8333333333333335</v>
      </c>
      <c r="DW205" s="63">
        <v>2</v>
      </c>
      <c r="DX205" s="63">
        <v>3</v>
      </c>
      <c r="DY205" s="63">
        <v>3</v>
      </c>
      <c r="DZ205" s="63">
        <v>3</v>
      </c>
      <c r="EA205" s="63">
        <v>3</v>
      </c>
      <c r="EB205" s="63">
        <v>3</v>
      </c>
      <c r="EC205" s="17">
        <f t="shared" si="192"/>
        <v>17</v>
      </c>
      <c r="ED205" s="144">
        <f t="shared" si="185"/>
        <v>2.8333333333333335</v>
      </c>
      <c r="EE205" s="63">
        <v>3</v>
      </c>
      <c r="EF205" s="63">
        <v>3</v>
      </c>
      <c r="EG205" s="63">
        <v>3</v>
      </c>
      <c r="EH205" s="63">
        <v>3</v>
      </c>
      <c r="EI205" s="63">
        <v>3</v>
      </c>
      <c r="EJ205" s="63">
        <v>3</v>
      </c>
      <c r="EK205" s="15">
        <f t="shared" si="186"/>
        <v>18</v>
      </c>
      <c r="EL205" s="148">
        <f t="shared" si="196"/>
        <v>3</v>
      </c>
      <c r="EM205" s="63">
        <v>3</v>
      </c>
      <c r="EN205" s="63">
        <v>3</v>
      </c>
      <c r="EO205" s="63">
        <v>3</v>
      </c>
      <c r="EP205" s="63">
        <v>3</v>
      </c>
      <c r="EQ205" s="63">
        <v>3</v>
      </c>
      <c r="ER205" s="17">
        <f t="shared" si="178"/>
        <v>15</v>
      </c>
      <c r="ES205" s="144">
        <f t="shared" si="229"/>
        <v>3</v>
      </c>
      <c r="ET205" s="63">
        <v>3</v>
      </c>
      <c r="EU205" s="63">
        <v>3</v>
      </c>
      <c r="EV205" s="63">
        <v>3</v>
      </c>
      <c r="EW205" s="63">
        <v>3</v>
      </c>
      <c r="EX205" s="63">
        <v>3</v>
      </c>
      <c r="EY205" s="17">
        <f t="shared" si="179"/>
        <v>15</v>
      </c>
      <c r="EZ205" s="144">
        <f t="shared" si="219"/>
        <v>3</v>
      </c>
      <c r="FA205" s="63">
        <v>3</v>
      </c>
      <c r="FB205" s="63">
        <v>3</v>
      </c>
      <c r="FC205" s="63">
        <v>3</v>
      </c>
      <c r="FD205" s="63">
        <v>3</v>
      </c>
      <c r="FE205" s="63">
        <v>4</v>
      </c>
      <c r="FF205" s="63">
        <v>3</v>
      </c>
      <c r="FG205" s="17">
        <f t="shared" si="161"/>
        <v>19</v>
      </c>
      <c r="FH205" s="153">
        <f t="shared" si="226"/>
        <v>3.1666666666666665</v>
      </c>
      <c r="FI205" s="63">
        <v>3</v>
      </c>
      <c r="FJ205" s="63">
        <v>3</v>
      </c>
      <c r="FK205" s="63">
        <v>3</v>
      </c>
      <c r="FL205" s="63">
        <v>4</v>
      </c>
      <c r="FM205" s="63">
        <v>3</v>
      </c>
      <c r="FN205" s="17">
        <f t="shared" si="180"/>
        <v>16</v>
      </c>
      <c r="FO205" s="144">
        <f t="shared" si="181"/>
        <v>3.2</v>
      </c>
      <c r="FP205" s="63">
        <v>3</v>
      </c>
      <c r="FQ205" s="63">
        <v>3</v>
      </c>
      <c r="FR205" s="63">
        <v>3</v>
      </c>
      <c r="FS205" s="63">
        <v>3</v>
      </c>
      <c r="FT205" s="63">
        <v>3</v>
      </c>
      <c r="FU205" s="63">
        <v>3</v>
      </c>
      <c r="FV205" s="17">
        <f t="shared" si="230"/>
        <v>18</v>
      </c>
      <c r="FW205" s="144">
        <f t="shared" si="187"/>
        <v>3</v>
      </c>
      <c r="FX205" s="63">
        <v>3</v>
      </c>
      <c r="FY205" s="63">
        <v>3</v>
      </c>
      <c r="FZ205" s="63">
        <v>3</v>
      </c>
      <c r="GA205" s="63">
        <v>3</v>
      </c>
      <c r="GB205" s="63">
        <v>3</v>
      </c>
      <c r="GC205" s="63">
        <v>2</v>
      </c>
      <c r="GD205" s="17">
        <f t="shared" si="220"/>
        <v>17</v>
      </c>
      <c r="GE205" s="144">
        <f t="shared" si="210"/>
        <v>2.8333333333333335</v>
      </c>
      <c r="GF205" s="63" t="s">
        <v>1587</v>
      </c>
      <c r="GG205" s="63" t="s">
        <v>1588</v>
      </c>
      <c r="GH205" s="63" t="s">
        <v>1596</v>
      </c>
      <c r="GI205" s="63" t="s">
        <v>1590</v>
      </c>
      <c r="GJ205" s="63" t="s">
        <v>1597</v>
      </c>
      <c r="GK205" s="63" t="s">
        <v>1584</v>
      </c>
      <c r="GL205" s="63" t="s">
        <v>1592</v>
      </c>
      <c r="GM205" s="63" t="s">
        <v>1593</v>
      </c>
    </row>
    <row r="206" spans="1:280" s="2" customFormat="1" ht="22.5" customHeight="1" x14ac:dyDescent="0.35">
      <c r="A206" s="29">
        <v>204</v>
      </c>
      <c r="B206" s="63" t="s">
        <v>1598</v>
      </c>
      <c r="C206" s="63"/>
      <c r="D206" s="63" t="s">
        <v>846</v>
      </c>
      <c r="E206" s="63" t="s">
        <v>1575</v>
      </c>
      <c r="F206" s="63">
        <v>35</v>
      </c>
      <c r="G206" s="63">
        <v>3</v>
      </c>
      <c r="H206" s="63" t="s">
        <v>157</v>
      </c>
      <c r="I206" s="63" t="s">
        <v>518</v>
      </c>
      <c r="J206" s="123">
        <v>30000000</v>
      </c>
      <c r="K206" s="64">
        <v>5000000</v>
      </c>
      <c r="L206" s="63" t="s">
        <v>250</v>
      </c>
      <c r="M206" s="63" t="s">
        <v>147</v>
      </c>
      <c r="N206" s="65">
        <v>1250</v>
      </c>
      <c r="O206" s="63" t="s">
        <v>1599</v>
      </c>
      <c r="P206" s="63">
        <v>16</v>
      </c>
      <c r="Q206" s="66" t="s">
        <v>1600</v>
      </c>
      <c r="R206" s="63">
        <v>3</v>
      </c>
      <c r="S206" s="63">
        <v>2</v>
      </c>
      <c r="T206" s="63">
        <v>4</v>
      </c>
      <c r="U206" s="63">
        <v>4</v>
      </c>
      <c r="V206" s="63">
        <v>4</v>
      </c>
      <c r="W206" s="63">
        <v>3</v>
      </c>
      <c r="X206" s="63">
        <v>4</v>
      </c>
      <c r="Y206" s="63">
        <v>4</v>
      </c>
      <c r="Z206" s="63">
        <v>4</v>
      </c>
      <c r="AA206" s="63">
        <v>4</v>
      </c>
      <c r="AB206" s="17">
        <f t="shared" si="188"/>
        <v>36</v>
      </c>
      <c r="AC206" s="154">
        <f t="shared" si="221"/>
        <v>3</v>
      </c>
      <c r="AD206" s="63">
        <v>4</v>
      </c>
      <c r="AE206" s="63">
        <v>4</v>
      </c>
      <c r="AF206" s="63">
        <v>3</v>
      </c>
      <c r="AG206" s="66">
        <v>4</v>
      </c>
      <c r="AH206" s="63">
        <v>3</v>
      </c>
      <c r="AI206" s="63">
        <v>4</v>
      </c>
      <c r="AJ206" s="63">
        <v>4</v>
      </c>
      <c r="AK206" s="63">
        <v>4</v>
      </c>
      <c r="AL206" s="63">
        <v>3</v>
      </c>
      <c r="AM206" s="15">
        <f t="shared" si="165"/>
        <v>33</v>
      </c>
      <c r="AN206" s="170">
        <f t="shared" si="166"/>
        <v>3.6666666666666665</v>
      </c>
      <c r="AO206" s="63">
        <v>4</v>
      </c>
      <c r="AP206" s="63">
        <v>4</v>
      </c>
      <c r="AQ206" s="63">
        <v>4</v>
      </c>
      <c r="AR206" s="63">
        <v>4</v>
      </c>
      <c r="AS206" s="63">
        <v>3</v>
      </c>
      <c r="AT206" s="63">
        <v>4</v>
      </c>
      <c r="AU206" s="63">
        <v>4</v>
      </c>
      <c r="AV206" s="63">
        <v>3</v>
      </c>
      <c r="AW206" s="63">
        <v>3</v>
      </c>
      <c r="AX206" s="63">
        <v>3</v>
      </c>
      <c r="AY206" s="17">
        <f t="shared" si="227"/>
        <v>36</v>
      </c>
      <c r="AZ206" s="144">
        <f t="shared" si="167"/>
        <v>3.6</v>
      </c>
      <c r="BA206" s="63">
        <v>4</v>
      </c>
      <c r="BB206" s="63">
        <v>4</v>
      </c>
      <c r="BC206" s="63">
        <v>4</v>
      </c>
      <c r="BD206" s="63">
        <v>4</v>
      </c>
      <c r="BE206" s="63">
        <v>3</v>
      </c>
      <c r="BF206" s="63">
        <v>4</v>
      </c>
      <c r="BG206" s="63">
        <v>4</v>
      </c>
      <c r="BH206" s="63">
        <v>4</v>
      </c>
      <c r="BI206" s="72">
        <v>3</v>
      </c>
      <c r="BJ206" s="17">
        <f t="shared" si="168"/>
        <v>34</v>
      </c>
      <c r="BK206" s="144">
        <f t="shared" si="169"/>
        <v>3.7777777777777777</v>
      </c>
      <c r="BL206" s="63">
        <v>4</v>
      </c>
      <c r="BM206" s="63">
        <v>4</v>
      </c>
      <c r="BN206" s="63">
        <v>4</v>
      </c>
      <c r="BO206" s="17">
        <f t="shared" si="170"/>
        <v>12</v>
      </c>
      <c r="BP206" s="153">
        <f t="shared" si="224"/>
        <v>4</v>
      </c>
      <c r="BQ206" s="63">
        <v>4</v>
      </c>
      <c r="BR206" s="63">
        <v>3</v>
      </c>
      <c r="BS206" s="63">
        <v>3</v>
      </c>
      <c r="BT206" s="116">
        <f t="shared" si="158"/>
        <v>10</v>
      </c>
      <c r="BU206" s="144">
        <f t="shared" si="171"/>
        <v>3.3333333333333335</v>
      </c>
      <c r="BV206" s="63">
        <v>4</v>
      </c>
      <c r="BW206" s="63">
        <v>4</v>
      </c>
      <c r="BX206" s="17">
        <f t="shared" si="163"/>
        <v>8</v>
      </c>
      <c r="BY206" s="169">
        <f t="shared" si="213"/>
        <v>4</v>
      </c>
      <c r="BZ206" s="63">
        <v>3</v>
      </c>
      <c r="CA206" s="63">
        <v>3</v>
      </c>
      <c r="CB206" s="17">
        <f t="shared" si="172"/>
        <v>6</v>
      </c>
      <c r="CC206" s="144">
        <f t="shared" si="223"/>
        <v>3</v>
      </c>
      <c r="CD206" s="63">
        <v>4</v>
      </c>
      <c r="CE206" s="63">
        <v>3</v>
      </c>
      <c r="CF206" s="17">
        <f>SUM(CD206:CE206)</f>
        <v>7</v>
      </c>
      <c r="CG206" s="144">
        <f t="shared" si="214"/>
        <v>3.5</v>
      </c>
      <c r="CH206" s="63">
        <v>3</v>
      </c>
      <c r="CI206" s="63">
        <v>4</v>
      </c>
      <c r="CJ206" s="17">
        <f t="shared" si="173"/>
        <v>7</v>
      </c>
      <c r="CK206" s="144">
        <f t="shared" si="204"/>
        <v>3.5</v>
      </c>
      <c r="CL206" s="63">
        <v>3</v>
      </c>
      <c r="CM206" s="63">
        <v>4</v>
      </c>
      <c r="CN206" s="17">
        <f t="shared" si="174"/>
        <v>7</v>
      </c>
      <c r="CO206" s="153">
        <f t="shared" si="184"/>
        <v>3.5</v>
      </c>
      <c r="CP206" s="63">
        <v>4</v>
      </c>
      <c r="CQ206" s="63">
        <v>4</v>
      </c>
      <c r="CR206" s="63">
        <v>4</v>
      </c>
      <c r="CS206" s="17">
        <f t="shared" si="175"/>
        <v>12</v>
      </c>
      <c r="CT206" s="144">
        <f t="shared" si="218"/>
        <v>4</v>
      </c>
      <c r="CU206" s="63">
        <v>4</v>
      </c>
      <c r="CV206" s="63">
        <v>3</v>
      </c>
      <c r="CW206" s="63">
        <v>3</v>
      </c>
      <c r="CX206" s="63">
        <v>4</v>
      </c>
      <c r="CY206" s="63">
        <v>4</v>
      </c>
      <c r="CZ206" s="63">
        <v>4</v>
      </c>
      <c r="DA206" s="63">
        <v>4</v>
      </c>
      <c r="DB206" s="63">
        <v>4</v>
      </c>
      <c r="DC206" s="17">
        <f t="shared" si="190"/>
        <v>30</v>
      </c>
      <c r="DD206" s="144">
        <f t="shared" si="228"/>
        <v>3.75</v>
      </c>
      <c r="DE206" s="63">
        <v>3</v>
      </c>
      <c r="DF206" s="63">
        <v>4</v>
      </c>
      <c r="DG206" s="63">
        <v>4</v>
      </c>
      <c r="DH206" s="63">
        <v>4</v>
      </c>
      <c r="DI206" s="63">
        <v>3</v>
      </c>
      <c r="DJ206" s="63">
        <v>3</v>
      </c>
      <c r="DK206" s="63">
        <v>4</v>
      </c>
      <c r="DL206" s="63">
        <v>3</v>
      </c>
      <c r="DM206" s="17">
        <f t="shared" si="176"/>
        <v>28</v>
      </c>
      <c r="DN206" s="144">
        <f t="shared" si="205"/>
        <v>3.5</v>
      </c>
      <c r="DO206" s="63">
        <v>3</v>
      </c>
      <c r="DP206" s="63">
        <v>4</v>
      </c>
      <c r="DQ206" s="63">
        <v>4</v>
      </c>
      <c r="DR206" s="63">
        <v>3</v>
      </c>
      <c r="DS206" s="63">
        <v>3</v>
      </c>
      <c r="DT206" s="63">
        <v>3</v>
      </c>
      <c r="DU206" s="17">
        <f t="shared" si="225"/>
        <v>20</v>
      </c>
      <c r="DV206" s="144">
        <f t="shared" si="177"/>
        <v>3.3333333333333335</v>
      </c>
      <c r="DW206" s="63">
        <v>4</v>
      </c>
      <c r="DX206" s="63">
        <v>3</v>
      </c>
      <c r="DY206" s="63">
        <v>3</v>
      </c>
      <c r="DZ206" s="63">
        <v>3</v>
      </c>
      <c r="EA206" s="63">
        <v>3</v>
      </c>
      <c r="EB206" s="63">
        <v>3</v>
      </c>
      <c r="EC206" s="17">
        <f t="shared" si="192"/>
        <v>19</v>
      </c>
      <c r="ED206" s="144">
        <f t="shared" si="185"/>
        <v>3.1666666666666665</v>
      </c>
      <c r="EE206" s="63">
        <v>3</v>
      </c>
      <c r="EF206" s="63">
        <v>3</v>
      </c>
      <c r="EG206" s="63">
        <v>4</v>
      </c>
      <c r="EH206" s="63">
        <v>3</v>
      </c>
      <c r="EI206" s="63">
        <v>3</v>
      </c>
      <c r="EJ206" s="63">
        <v>4</v>
      </c>
      <c r="EK206" s="15">
        <f t="shared" si="186"/>
        <v>20</v>
      </c>
      <c r="EL206" s="148">
        <f t="shared" si="196"/>
        <v>3.3333333333333335</v>
      </c>
      <c r="EM206" s="63">
        <v>3</v>
      </c>
      <c r="EN206" s="63">
        <v>4</v>
      </c>
      <c r="EO206" s="63">
        <v>4</v>
      </c>
      <c r="EP206" s="63">
        <v>4</v>
      </c>
      <c r="EQ206" s="63">
        <v>4</v>
      </c>
      <c r="ER206" s="17">
        <f t="shared" si="178"/>
        <v>19</v>
      </c>
      <c r="ES206" s="144">
        <f t="shared" si="229"/>
        <v>3.8</v>
      </c>
      <c r="ET206" s="63">
        <v>4</v>
      </c>
      <c r="EU206" s="63">
        <v>4</v>
      </c>
      <c r="EV206" s="63">
        <v>3</v>
      </c>
      <c r="EW206" s="66">
        <v>4</v>
      </c>
      <c r="EX206" s="63">
        <v>3</v>
      </c>
      <c r="EY206" s="17">
        <f t="shared" si="179"/>
        <v>18</v>
      </c>
      <c r="EZ206" s="144">
        <f t="shared" si="219"/>
        <v>3.6</v>
      </c>
      <c r="FA206" s="63">
        <v>3</v>
      </c>
      <c r="FB206" s="63">
        <v>4</v>
      </c>
      <c r="FC206" s="63">
        <v>3</v>
      </c>
      <c r="FD206" s="63">
        <v>3</v>
      </c>
      <c r="FE206" s="63">
        <v>4</v>
      </c>
      <c r="FF206" s="63">
        <v>3</v>
      </c>
      <c r="FG206" s="17">
        <f t="shared" si="161"/>
        <v>20</v>
      </c>
      <c r="FH206" s="153">
        <f t="shared" si="226"/>
        <v>3.3333333333333335</v>
      </c>
      <c r="FI206" s="63">
        <v>3</v>
      </c>
      <c r="FJ206" s="63">
        <v>3</v>
      </c>
      <c r="FK206" s="63">
        <v>3</v>
      </c>
      <c r="FL206" s="63">
        <v>4</v>
      </c>
      <c r="FM206" s="63">
        <v>3</v>
      </c>
      <c r="FN206" s="17">
        <f t="shared" si="180"/>
        <v>16</v>
      </c>
      <c r="FO206" s="144">
        <f t="shared" si="181"/>
        <v>3.2</v>
      </c>
      <c r="FP206" s="63">
        <v>3</v>
      </c>
      <c r="FQ206" s="63"/>
      <c r="FR206" s="63">
        <v>3</v>
      </c>
      <c r="FS206" s="63"/>
      <c r="FT206" s="63">
        <v>3</v>
      </c>
      <c r="FU206" s="63"/>
      <c r="FV206" s="17">
        <f t="shared" si="230"/>
        <v>9</v>
      </c>
      <c r="FW206" s="144">
        <f t="shared" si="187"/>
        <v>1.5</v>
      </c>
      <c r="FX206" s="63">
        <v>3</v>
      </c>
      <c r="FY206" s="63">
        <v>2</v>
      </c>
      <c r="FZ206" s="63">
        <v>3</v>
      </c>
      <c r="GA206" s="63">
        <v>3</v>
      </c>
      <c r="GB206" s="63">
        <v>3</v>
      </c>
      <c r="GC206" s="63">
        <v>2</v>
      </c>
      <c r="GD206" s="17">
        <f t="shared" si="220"/>
        <v>16</v>
      </c>
      <c r="GE206" s="144">
        <f t="shared" si="210"/>
        <v>2.6666666666666665</v>
      </c>
      <c r="GF206" s="63" t="s">
        <v>1579</v>
      </c>
      <c r="GG206" s="63" t="s">
        <v>1580</v>
      </c>
      <c r="GH206" s="63" t="s">
        <v>1581</v>
      </c>
      <c r="GI206" s="63" t="s">
        <v>1582</v>
      </c>
      <c r="GJ206" s="63" t="s">
        <v>1601</v>
      </c>
      <c r="GK206" s="63" t="s">
        <v>1602</v>
      </c>
      <c r="GL206" s="63" t="s">
        <v>1603</v>
      </c>
      <c r="GM206" s="63" t="s">
        <v>1007</v>
      </c>
    </row>
    <row r="207" spans="1:280" s="2" customFormat="1" ht="22.5" customHeight="1" x14ac:dyDescent="0.35">
      <c r="A207" s="29">
        <v>205</v>
      </c>
      <c r="B207" s="63" t="s">
        <v>1604</v>
      </c>
      <c r="C207" s="67"/>
      <c r="D207" s="63" t="s">
        <v>846</v>
      </c>
      <c r="E207" s="63" t="s">
        <v>1594</v>
      </c>
      <c r="F207" s="63">
        <v>48</v>
      </c>
      <c r="G207" s="63">
        <v>8</v>
      </c>
      <c r="H207" s="63" t="s">
        <v>157</v>
      </c>
      <c r="I207" s="63" t="s">
        <v>1545</v>
      </c>
      <c r="J207" s="123">
        <v>17000000</v>
      </c>
      <c r="K207" s="64">
        <v>65000000</v>
      </c>
      <c r="L207" s="63" t="s">
        <v>868</v>
      </c>
      <c r="M207" s="63" t="s">
        <v>147</v>
      </c>
      <c r="N207" s="63">
        <v>840</v>
      </c>
      <c r="O207" s="63" t="s">
        <v>1595</v>
      </c>
      <c r="P207" s="63">
        <v>20</v>
      </c>
      <c r="Q207" s="63"/>
      <c r="R207" s="63">
        <v>3</v>
      </c>
      <c r="S207" s="63">
        <v>3</v>
      </c>
      <c r="T207" s="63">
        <v>3</v>
      </c>
      <c r="U207" s="63">
        <v>3</v>
      </c>
      <c r="V207" s="63">
        <v>3</v>
      </c>
      <c r="W207" s="63">
        <v>3</v>
      </c>
      <c r="X207" s="63">
        <v>3</v>
      </c>
      <c r="Y207" s="63">
        <v>3</v>
      </c>
      <c r="Z207" s="63">
        <v>3</v>
      </c>
      <c r="AA207" s="63">
        <v>3</v>
      </c>
      <c r="AB207" s="17">
        <f t="shared" si="188"/>
        <v>30</v>
      </c>
      <c r="AC207" s="154">
        <f t="shared" si="221"/>
        <v>3</v>
      </c>
      <c r="AD207" s="63">
        <v>4</v>
      </c>
      <c r="AE207" s="63">
        <v>4</v>
      </c>
      <c r="AF207" s="63">
        <v>4</v>
      </c>
      <c r="AG207" s="63">
        <v>4</v>
      </c>
      <c r="AH207" s="63">
        <v>4</v>
      </c>
      <c r="AI207" s="63">
        <v>4</v>
      </c>
      <c r="AJ207" s="63">
        <v>4</v>
      </c>
      <c r="AK207" s="63">
        <v>4</v>
      </c>
      <c r="AL207" s="63">
        <v>4</v>
      </c>
      <c r="AM207" s="15">
        <f t="shared" si="165"/>
        <v>36</v>
      </c>
      <c r="AN207" s="170">
        <f t="shared" si="166"/>
        <v>4</v>
      </c>
      <c r="AO207" s="63">
        <v>3</v>
      </c>
      <c r="AP207" s="63">
        <v>3</v>
      </c>
      <c r="AQ207" s="63">
        <v>4</v>
      </c>
      <c r="AR207" s="63">
        <v>4</v>
      </c>
      <c r="AS207" s="63">
        <v>3</v>
      </c>
      <c r="AT207" s="63">
        <v>3</v>
      </c>
      <c r="AU207" s="63">
        <v>3</v>
      </c>
      <c r="AV207" s="63">
        <v>3</v>
      </c>
      <c r="AW207" s="63">
        <v>3</v>
      </c>
      <c r="AX207" s="63">
        <v>3</v>
      </c>
      <c r="AY207" s="17">
        <f t="shared" si="227"/>
        <v>32</v>
      </c>
      <c r="AZ207" s="144">
        <f t="shared" si="167"/>
        <v>3.2</v>
      </c>
      <c r="BA207" s="63">
        <v>3</v>
      </c>
      <c r="BB207" s="63">
        <v>3</v>
      </c>
      <c r="BC207" s="63">
        <v>3</v>
      </c>
      <c r="BD207" s="63">
        <v>3</v>
      </c>
      <c r="BE207" s="63">
        <v>3</v>
      </c>
      <c r="BF207" s="63">
        <v>3</v>
      </c>
      <c r="BG207" s="63">
        <v>3</v>
      </c>
      <c r="BH207" s="63">
        <v>3</v>
      </c>
      <c r="BI207" s="72">
        <v>3</v>
      </c>
      <c r="BJ207" s="17">
        <f t="shared" si="168"/>
        <v>27</v>
      </c>
      <c r="BK207" s="144">
        <f t="shared" si="169"/>
        <v>3</v>
      </c>
      <c r="BL207" s="63">
        <v>3</v>
      </c>
      <c r="BM207" s="63">
        <v>3</v>
      </c>
      <c r="BN207" s="63">
        <v>3</v>
      </c>
      <c r="BO207" s="17">
        <f t="shared" si="170"/>
        <v>9</v>
      </c>
      <c r="BP207" s="153">
        <f t="shared" si="224"/>
        <v>3</v>
      </c>
      <c r="BQ207" s="63">
        <v>4</v>
      </c>
      <c r="BR207" s="63">
        <v>4</v>
      </c>
      <c r="BS207" s="63">
        <v>4</v>
      </c>
      <c r="BT207" s="116">
        <f t="shared" si="158"/>
        <v>12</v>
      </c>
      <c r="BU207" s="144">
        <f t="shared" si="171"/>
        <v>4</v>
      </c>
      <c r="BV207" s="63">
        <v>4</v>
      </c>
      <c r="BW207" s="63">
        <v>4</v>
      </c>
      <c r="BX207" s="17">
        <f t="shared" si="163"/>
        <v>8</v>
      </c>
      <c r="BY207" s="169">
        <f t="shared" si="213"/>
        <v>4</v>
      </c>
      <c r="BZ207" s="63">
        <v>4</v>
      </c>
      <c r="CA207" s="63">
        <v>4</v>
      </c>
      <c r="CB207" s="17">
        <f t="shared" si="172"/>
        <v>8</v>
      </c>
      <c r="CC207" s="144">
        <f t="shared" si="223"/>
        <v>4</v>
      </c>
      <c r="CD207" s="63">
        <v>4</v>
      </c>
      <c r="CE207" s="63">
        <v>4</v>
      </c>
      <c r="CF207" s="17">
        <f t="shared" ref="CF207:CF225" si="231">SUM(CD207:CE207)</f>
        <v>8</v>
      </c>
      <c r="CG207" s="144">
        <f t="shared" si="214"/>
        <v>4</v>
      </c>
      <c r="CH207" s="63">
        <v>3</v>
      </c>
      <c r="CI207" s="63">
        <v>3</v>
      </c>
      <c r="CJ207" s="17">
        <f t="shared" si="173"/>
        <v>6</v>
      </c>
      <c r="CK207" s="144">
        <f t="shared" si="204"/>
        <v>3</v>
      </c>
      <c r="CL207" s="63">
        <v>4</v>
      </c>
      <c r="CM207" s="63">
        <v>4</v>
      </c>
      <c r="CN207" s="17">
        <f t="shared" si="174"/>
        <v>8</v>
      </c>
      <c r="CO207" s="153">
        <f t="shared" si="184"/>
        <v>4</v>
      </c>
      <c r="CP207" s="63">
        <v>4</v>
      </c>
      <c r="CQ207" s="63">
        <v>4</v>
      </c>
      <c r="CR207" s="63">
        <v>4</v>
      </c>
      <c r="CS207" s="17">
        <f t="shared" si="175"/>
        <v>12</v>
      </c>
      <c r="CT207" s="144">
        <f t="shared" si="218"/>
        <v>4</v>
      </c>
      <c r="CU207" s="63">
        <v>3</v>
      </c>
      <c r="CV207" s="63">
        <v>4</v>
      </c>
      <c r="CW207" s="63">
        <v>3</v>
      </c>
      <c r="CX207" s="63">
        <v>4</v>
      </c>
      <c r="CY207" s="63">
        <v>4</v>
      </c>
      <c r="CZ207" s="63">
        <v>4</v>
      </c>
      <c r="DA207" s="63">
        <v>4</v>
      </c>
      <c r="DB207" s="63">
        <v>4</v>
      </c>
      <c r="DC207" s="17">
        <f t="shared" si="190"/>
        <v>30</v>
      </c>
      <c r="DD207" s="144">
        <f t="shared" si="228"/>
        <v>3.75</v>
      </c>
      <c r="DE207" s="63">
        <v>4</v>
      </c>
      <c r="DF207" s="63">
        <v>4</v>
      </c>
      <c r="DG207" s="63">
        <v>4</v>
      </c>
      <c r="DH207" s="63">
        <v>4</v>
      </c>
      <c r="DI207" s="63">
        <v>4</v>
      </c>
      <c r="DJ207" s="63">
        <v>4</v>
      </c>
      <c r="DK207" s="63">
        <v>4</v>
      </c>
      <c r="DL207" s="63">
        <v>4</v>
      </c>
      <c r="DM207" s="17">
        <f t="shared" si="176"/>
        <v>32</v>
      </c>
      <c r="DN207" s="144">
        <f t="shared" si="205"/>
        <v>4</v>
      </c>
      <c r="DO207" s="63">
        <v>4</v>
      </c>
      <c r="DP207" s="63">
        <v>4</v>
      </c>
      <c r="DQ207" s="63">
        <v>4</v>
      </c>
      <c r="DR207" s="63">
        <v>4</v>
      </c>
      <c r="DS207" s="63">
        <v>4</v>
      </c>
      <c r="DT207" s="63">
        <v>4</v>
      </c>
      <c r="DU207" s="17">
        <f t="shared" si="225"/>
        <v>24</v>
      </c>
      <c r="DV207" s="144">
        <f t="shared" si="177"/>
        <v>4</v>
      </c>
      <c r="DW207" s="63">
        <v>4</v>
      </c>
      <c r="DX207" s="63">
        <v>4</v>
      </c>
      <c r="DY207" s="63">
        <v>4</v>
      </c>
      <c r="DZ207" s="63">
        <v>4</v>
      </c>
      <c r="EA207" s="63">
        <v>4</v>
      </c>
      <c r="EB207" s="63">
        <v>4</v>
      </c>
      <c r="EC207" s="17">
        <f t="shared" si="192"/>
        <v>24</v>
      </c>
      <c r="ED207" s="144">
        <f t="shared" si="185"/>
        <v>4</v>
      </c>
      <c r="EE207" s="63">
        <v>4</v>
      </c>
      <c r="EF207" s="63">
        <v>4</v>
      </c>
      <c r="EG207" s="63">
        <v>4</v>
      </c>
      <c r="EH207" s="63">
        <v>4</v>
      </c>
      <c r="EI207" s="63">
        <v>4</v>
      </c>
      <c r="EJ207" s="63">
        <v>4</v>
      </c>
      <c r="EK207" s="15">
        <f t="shared" si="186"/>
        <v>24</v>
      </c>
      <c r="EL207" s="148">
        <f t="shared" si="196"/>
        <v>4</v>
      </c>
      <c r="EM207" s="63">
        <v>4</v>
      </c>
      <c r="EN207" s="63">
        <v>4</v>
      </c>
      <c r="EO207" s="63">
        <v>4</v>
      </c>
      <c r="EP207" s="63">
        <v>4</v>
      </c>
      <c r="EQ207" s="63">
        <v>4</v>
      </c>
      <c r="ER207" s="17">
        <f t="shared" si="178"/>
        <v>20</v>
      </c>
      <c r="ES207" s="144">
        <f t="shared" si="229"/>
        <v>4</v>
      </c>
      <c r="ET207" s="63">
        <v>4</v>
      </c>
      <c r="EU207" s="63">
        <v>4</v>
      </c>
      <c r="EV207" s="63">
        <v>4</v>
      </c>
      <c r="EW207" s="63">
        <v>4</v>
      </c>
      <c r="EX207" s="63">
        <v>4</v>
      </c>
      <c r="EY207" s="17">
        <f t="shared" si="179"/>
        <v>20</v>
      </c>
      <c r="EZ207" s="144">
        <f>EY207/5</f>
        <v>4</v>
      </c>
      <c r="FA207" s="63">
        <v>4</v>
      </c>
      <c r="FB207" s="63">
        <v>4</v>
      </c>
      <c r="FC207" s="63">
        <v>4</v>
      </c>
      <c r="FD207" s="63">
        <v>4</v>
      </c>
      <c r="FE207" s="63">
        <v>4</v>
      </c>
      <c r="FF207" s="63">
        <v>4</v>
      </c>
      <c r="FG207" s="17">
        <f t="shared" si="161"/>
        <v>24</v>
      </c>
      <c r="FH207" s="153">
        <f t="shared" si="226"/>
        <v>4</v>
      </c>
      <c r="FI207" s="63">
        <v>4</v>
      </c>
      <c r="FJ207" s="63">
        <v>4</v>
      </c>
      <c r="FK207" s="63">
        <v>4</v>
      </c>
      <c r="FL207" s="63">
        <v>4</v>
      </c>
      <c r="FM207" s="63">
        <v>4</v>
      </c>
      <c r="FN207" s="17">
        <f t="shared" si="180"/>
        <v>20</v>
      </c>
      <c r="FO207" s="144">
        <f t="shared" si="181"/>
        <v>4</v>
      </c>
      <c r="FP207" s="63">
        <v>4</v>
      </c>
      <c r="FQ207" s="63">
        <v>4</v>
      </c>
      <c r="FR207" s="63">
        <v>4</v>
      </c>
      <c r="FS207" s="63">
        <v>4</v>
      </c>
      <c r="FT207" s="63">
        <v>4</v>
      </c>
      <c r="FU207" s="63">
        <v>4</v>
      </c>
      <c r="FV207" s="17">
        <f t="shared" si="230"/>
        <v>24</v>
      </c>
      <c r="FW207" s="144">
        <f t="shared" si="187"/>
        <v>4</v>
      </c>
      <c r="FX207" s="63">
        <v>4</v>
      </c>
      <c r="FY207" s="63">
        <v>4</v>
      </c>
      <c r="FZ207" s="63">
        <v>4</v>
      </c>
      <c r="GA207" s="63">
        <v>4</v>
      </c>
      <c r="GB207" s="63">
        <v>4</v>
      </c>
      <c r="GC207" s="63">
        <v>4</v>
      </c>
      <c r="GD207" s="17">
        <f t="shared" si="220"/>
        <v>24</v>
      </c>
      <c r="GE207" s="144">
        <f t="shared" si="210"/>
        <v>4</v>
      </c>
      <c r="GF207" s="63" t="s">
        <v>1587</v>
      </c>
      <c r="GG207" s="63" t="s">
        <v>1605</v>
      </c>
      <c r="GH207" s="63" t="s">
        <v>1606</v>
      </c>
      <c r="GI207" s="63" t="s">
        <v>1607</v>
      </c>
      <c r="GJ207" s="63" t="s">
        <v>1608</v>
      </c>
      <c r="GK207" s="63" t="s">
        <v>1609</v>
      </c>
      <c r="GL207" s="66" t="s">
        <v>1610</v>
      </c>
      <c r="GM207" s="66" t="s">
        <v>1007</v>
      </c>
    </row>
    <row r="208" spans="1:280" s="2" customFormat="1" ht="22.5" customHeight="1" x14ac:dyDescent="0.35">
      <c r="A208" s="29">
        <v>206</v>
      </c>
      <c r="B208" s="63" t="s">
        <v>1611</v>
      </c>
      <c r="C208" s="67"/>
      <c r="D208" s="63" t="s">
        <v>846</v>
      </c>
      <c r="E208" s="63" t="s">
        <v>1594</v>
      </c>
      <c r="F208" s="63">
        <v>38</v>
      </c>
      <c r="G208" s="63">
        <v>3</v>
      </c>
      <c r="H208" s="63" t="s">
        <v>157</v>
      </c>
      <c r="I208" s="88" t="s">
        <v>210</v>
      </c>
      <c r="J208" s="123">
        <v>25000000</v>
      </c>
      <c r="K208" s="64">
        <v>20000000</v>
      </c>
      <c r="L208" s="63" t="s">
        <v>255</v>
      </c>
      <c r="M208" s="63" t="s">
        <v>147</v>
      </c>
      <c r="N208" s="63">
        <v>370</v>
      </c>
      <c r="O208" s="63">
        <v>3</v>
      </c>
      <c r="P208" s="63">
        <v>15</v>
      </c>
      <c r="Q208" s="63"/>
      <c r="R208" s="63">
        <v>3</v>
      </c>
      <c r="S208" s="63">
        <v>4</v>
      </c>
      <c r="T208" s="63">
        <v>3</v>
      </c>
      <c r="U208" s="63">
        <v>3</v>
      </c>
      <c r="V208" s="63">
        <v>4</v>
      </c>
      <c r="W208" s="63">
        <v>4</v>
      </c>
      <c r="X208" s="63">
        <v>3</v>
      </c>
      <c r="Y208" s="63">
        <v>3</v>
      </c>
      <c r="Z208" s="63">
        <v>3</v>
      </c>
      <c r="AA208" s="63">
        <v>3</v>
      </c>
      <c r="AB208" s="17">
        <f t="shared" si="188"/>
        <v>33</v>
      </c>
      <c r="AC208" s="154">
        <f t="shared" si="221"/>
        <v>3</v>
      </c>
      <c r="AD208" s="63">
        <v>3</v>
      </c>
      <c r="AE208" s="63">
        <v>3</v>
      </c>
      <c r="AF208" s="63">
        <v>3</v>
      </c>
      <c r="AG208" s="63">
        <v>3</v>
      </c>
      <c r="AH208" s="63">
        <v>3</v>
      </c>
      <c r="AI208" s="63">
        <v>3</v>
      </c>
      <c r="AJ208" s="63">
        <v>3</v>
      </c>
      <c r="AK208" s="63">
        <v>3</v>
      </c>
      <c r="AL208" s="63">
        <v>3</v>
      </c>
      <c r="AM208" s="15">
        <f t="shared" si="165"/>
        <v>27</v>
      </c>
      <c r="AN208" s="170">
        <f t="shared" si="166"/>
        <v>3</v>
      </c>
      <c r="AO208" s="63">
        <v>4</v>
      </c>
      <c r="AP208" s="63">
        <v>3</v>
      </c>
      <c r="AQ208" s="63">
        <v>3</v>
      </c>
      <c r="AR208" s="63">
        <v>3</v>
      </c>
      <c r="AS208" s="63">
        <v>3</v>
      </c>
      <c r="AT208" s="63">
        <v>3</v>
      </c>
      <c r="AU208" s="63">
        <v>3</v>
      </c>
      <c r="AV208" s="63">
        <v>3</v>
      </c>
      <c r="AW208" s="63">
        <v>3</v>
      </c>
      <c r="AX208" s="63">
        <v>3</v>
      </c>
      <c r="AY208" s="17">
        <f t="shared" si="227"/>
        <v>31</v>
      </c>
      <c r="AZ208" s="144">
        <f t="shared" si="167"/>
        <v>3.1</v>
      </c>
      <c r="BA208" s="63">
        <v>4</v>
      </c>
      <c r="BB208" s="63">
        <v>3</v>
      </c>
      <c r="BC208" s="63">
        <v>4</v>
      </c>
      <c r="BD208" s="63">
        <v>3</v>
      </c>
      <c r="BE208" s="63">
        <v>3</v>
      </c>
      <c r="BF208" s="63">
        <v>4</v>
      </c>
      <c r="BG208" s="63">
        <v>3</v>
      </c>
      <c r="BH208" s="63">
        <v>3</v>
      </c>
      <c r="BI208" s="72">
        <v>3</v>
      </c>
      <c r="BJ208" s="17">
        <f t="shared" si="168"/>
        <v>30</v>
      </c>
      <c r="BK208" s="144">
        <f t="shared" si="169"/>
        <v>3.3333333333333335</v>
      </c>
      <c r="BL208" s="63">
        <v>4</v>
      </c>
      <c r="BM208" s="63">
        <v>4</v>
      </c>
      <c r="BN208" s="63">
        <v>4</v>
      </c>
      <c r="BO208" s="17">
        <f t="shared" si="170"/>
        <v>12</v>
      </c>
      <c r="BP208" s="153">
        <f t="shared" si="224"/>
        <v>4</v>
      </c>
      <c r="BQ208" s="63">
        <v>3</v>
      </c>
      <c r="BR208" s="63">
        <v>4</v>
      </c>
      <c r="BS208" s="63">
        <v>3</v>
      </c>
      <c r="BT208" s="116">
        <f t="shared" si="158"/>
        <v>10</v>
      </c>
      <c r="BU208" s="144">
        <f t="shared" si="171"/>
        <v>3.3333333333333335</v>
      </c>
      <c r="BV208" s="63">
        <v>3</v>
      </c>
      <c r="BW208" s="63">
        <v>3</v>
      </c>
      <c r="BX208" s="17">
        <f t="shared" si="163"/>
        <v>6</v>
      </c>
      <c r="BY208" s="169">
        <f t="shared" si="213"/>
        <v>3</v>
      </c>
      <c r="BZ208" s="63">
        <v>3</v>
      </c>
      <c r="CA208" s="63">
        <v>3</v>
      </c>
      <c r="CB208" s="17">
        <f t="shared" si="172"/>
        <v>6</v>
      </c>
      <c r="CC208" s="144">
        <f t="shared" si="223"/>
        <v>3</v>
      </c>
      <c r="CD208" s="63">
        <v>4</v>
      </c>
      <c r="CE208" s="63">
        <v>4</v>
      </c>
      <c r="CF208" s="17">
        <f t="shared" si="231"/>
        <v>8</v>
      </c>
      <c r="CG208" s="144">
        <f t="shared" si="214"/>
        <v>4</v>
      </c>
      <c r="CH208" s="63">
        <v>4</v>
      </c>
      <c r="CI208" s="63">
        <v>4</v>
      </c>
      <c r="CJ208" s="17">
        <f t="shared" si="173"/>
        <v>8</v>
      </c>
      <c r="CK208" s="144">
        <f t="shared" si="204"/>
        <v>4</v>
      </c>
      <c r="CL208" s="63">
        <v>4</v>
      </c>
      <c r="CM208" s="63">
        <v>4</v>
      </c>
      <c r="CN208" s="17">
        <f t="shared" si="174"/>
        <v>8</v>
      </c>
      <c r="CO208" s="153">
        <f t="shared" si="184"/>
        <v>4</v>
      </c>
      <c r="CP208" s="63">
        <v>4</v>
      </c>
      <c r="CQ208" s="63">
        <v>4</v>
      </c>
      <c r="CR208" s="63">
        <v>4</v>
      </c>
      <c r="CS208" s="17">
        <f t="shared" si="175"/>
        <v>12</v>
      </c>
      <c r="CT208" s="144">
        <f>CS208/3</f>
        <v>4</v>
      </c>
      <c r="CU208" s="63">
        <v>4</v>
      </c>
      <c r="CV208" s="63">
        <v>3</v>
      </c>
      <c r="CW208" s="63">
        <v>3</v>
      </c>
      <c r="CX208" s="63">
        <v>3</v>
      </c>
      <c r="CY208" s="63">
        <v>3</v>
      </c>
      <c r="CZ208" s="63">
        <v>3</v>
      </c>
      <c r="DA208" s="63">
        <v>3</v>
      </c>
      <c r="DB208" s="63">
        <v>3</v>
      </c>
      <c r="DC208" s="17">
        <f t="shared" si="190"/>
        <v>25</v>
      </c>
      <c r="DD208" s="144">
        <f t="shared" si="228"/>
        <v>3.125</v>
      </c>
      <c r="DE208" s="63">
        <v>3</v>
      </c>
      <c r="DF208" s="63">
        <v>3</v>
      </c>
      <c r="DG208" s="63">
        <v>3</v>
      </c>
      <c r="DH208" s="63">
        <v>3</v>
      </c>
      <c r="DI208" s="63">
        <v>3</v>
      </c>
      <c r="DJ208" s="63">
        <v>3</v>
      </c>
      <c r="DK208" s="63">
        <v>3</v>
      </c>
      <c r="DL208" s="63">
        <v>3</v>
      </c>
      <c r="DM208" s="17">
        <f t="shared" si="176"/>
        <v>24</v>
      </c>
      <c r="DN208" s="144">
        <f t="shared" si="205"/>
        <v>3</v>
      </c>
      <c r="DO208" s="63">
        <v>4</v>
      </c>
      <c r="DP208" s="63">
        <v>3</v>
      </c>
      <c r="DQ208" s="63">
        <v>3</v>
      </c>
      <c r="DR208" s="63">
        <v>3</v>
      </c>
      <c r="DS208" s="63">
        <v>3</v>
      </c>
      <c r="DT208" s="63">
        <v>3</v>
      </c>
      <c r="DU208" s="17">
        <f t="shared" si="225"/>
        <v>19</v>
      </c>
      <c r="DV208" s="144">
        <f t="shared" si="177"/>
        <v>3.1666666666666665</v>
      </c>
      <c r="DW208" s="63">
        <v>3</v>
      </c>
      <c r="DX208" s="63">
        <v>3</v>
      </c>
      <c r="DY208" s="63">
        <v>3</v>
      </c>
      <c r="DZ208" s="63">
        <v>4</v>
      </c>
      <c r="EA208" s="63">
        <v>4</v>
      </c>
      <c r="EB208" s="63">
        <v>4</v>
      </c>
      <c r="EC208" s="17">
        <f t="shared" si="192"/>
        <v>21</v>
      </c>
      <c r="ED208" s="144">
        <f t="shared" si="185"/>
        <v>3.5</v>
      </c>
      <c r="EE208" s="63">
        <v>3</v>
      </c>
      <c r="EF208" s="63">
        <v>3</v>
      </c>
      <c r="EG208" s="63">
        <v>4</v>
      </c>
      <c r="EH208" s="63">
        <v>4</v>
      </c>
      <c r="EI208" s="63">
        <v>3</v>
      </c>
      <c r="EJ208" s="63">
        <v>3</v>
      </c>
      <c r="EK208" s="15">
        <f t="shared" si="186"/>
        <v>20</v>
      </c>
      <c r="EL208" s="148">
        <f t="shared" si="196"/>
        <v>3.3333333333333335</v>
      </c>
      <c r="EM208" s="63">
        <v>3</v>
      </c>
      <c r="EN208" s="63">
        <v>4</v>
      </c>
      <c r="EO208" s="63">
        <v>4</v>
      </c>
      <c r="EP208" s="63">
        <v>4</v>
      </c>
      <c r="EQ208" s="63">
        <v>3</v>
      </c>
      <c r="ER208" s="17">
        <f t="shared" si="178"/>
        <v>18</v>
      </c>
      <c r="ES208" s="144">
        <f t="shared" si="229"/>
        <v>3.6</v>
      </c>
      <c r="ET208" s="63">
        <v>3</v>
      </c>
      <c r="EU208" s="63">
        <v>3</v>
      </c>
      <c r="EV208" s="63">
        <v>3</v>
      </c>
      <c r="EW208" s="63">
        <v>4</v>
      </c>
      <c r="EX208" s="63">
        <v>4</v>
      </c>
      <c r="EY208" s="17">
        <f t="shared" si="179"/>
        <v>17</v>
      </c>
      <c r="EZ208" s="144">
        <f t="shared" ref="EZ208:EZ227" si="232">EY208/5</f>
        <v>3.4</v>
      </c>
      <c r="FA208" s="63">
        <v>3</v>
      </c>
      <c r="FB208" s="63">
        <v>3</v>
      </c>
      <c r="FC208" s="63">
        <v>3</v>
      </c>
      <c r="FD208" s="63">
        <v>3</v>
      </c>
      <c r="FE208" s="63">
        <v>3</v>
      </c>
      <c r="FF208" s="63">
        <v>3</v>
      </c>
      <c r="FG208" s="17">
        <f t="shared" si="161"/>
        <v>18</v>
      </c>
      <c r="FH208" s="153">
        <f t="shared" si="226"/>
        <v>3</v>
      </c>
      <c r="FI208" s="63">
        <v>4</v>
      </c>
      <c r="FJ208" s="63">
        <v>4</v>
      </c>
      <c r="FK208" s="63">
        <v>4</v>
      </c>
      <c r="FL208" s="63">
        <v>4</v>
      </c>
      <c r="FM208" s="63">
        <v>4</v>
      </c>
      <c r="FN208" s="17">
        <f t="shared" si="180"/>
        <v>20</v>
      </c>
      <c r="FO208" s="144">
        <f t="shared" si="181"/>
        <v>4</v>
      </c>
      <c r="FP208" s="63">
        <v>3</v>
      </c>
      <c r="FQ208" s="63">
        <v>3</v>
      </c>
      <c r="FR208" s="63">
        <v>3</v>
      </c>
      <c r="FS208" s="63">
        <v>3</v>
      </c>
      <c r="FT208" s="63">
        <v>3</v>
      </c>
      <c r="FU208" s="63">
        <v>3</v>
      </c>
      <c r="FV208" s="17">
        <f t="shared" si="230"/>
        <v>18</v>
      </c>
      <c r="FW208" s="144">
        <f t="shared" si="187"/>
        <v>3</v>
      </c>
      <c r="FX208" s="63">
        <v>4</v>
      </c>
      <c r="FY208" s="63">
        <v>3</v>
      </c>
      <c r="FZ208" s="63">
        <v>3</v>
      </c>
      <c r="GA208" s="63">
        <v>4</v>
      </c>
      <c r="GB208" s="63">
        <v>4</v>
      </c>
      <c r="GC208" s="63">
        <v>3</v>
      </c>
      <c r="GD208" s="17">
        <f t="shared" si="220"/>
        <v>21</v>
      </c>
      <c r="GE208" s="144">
        <f t="shared" si="210"/>
        <v>3.5</v>
      </c>
      <c r="GF208" s="66" t="s">
        <v>1612</v>
      </c>
      <c r="GG208" s="63" t="s">
        <v>1613</v>
      </c>
      <c r="GH208" s="63" t="s">
        <v>1614</v>
      </c>
      <c r="GI208" s="63" t="s">
        <v>1615</v>
      </c>
      <c r="GJ208" s="63" t="s">
        <v>1616</v>
      </c>
      <c r="GK208" s="63" t="s">
        <v>1617</v>
      </c>
      <c r="GL208" s="66" t="s">
        <v>1618</v>
      </c>
      <c r="GM208" s="63" t="s">
        <v>1007</v>
      </c>
    </row>
    <row r="209" spans="1:195" s="2" customFormat="1" ht="22.5" customHeight="1" x14ac:dyDescent="0.35">
      <c r="A209" s="29">
        <v>207</v>
      </c>
      <c r="B209" s="63" t="s">
        <v>1619</v>
      </c>
      <c r="C209" s="67"/>
      <c r="D209" s="63" t="s">
        <v>1620</v>
      </c>
      <c r="E209" s="66" t="s">
        <v>1621</v>
      </c>
      <c r="F209" s="63">
        <v>56</v>
      </c>
      <c r="G209" s="63">
        <v>4</v>
      </c>
      <c r="H209" s="63" t="s">
        <v>157</v>
      </c>
      <c r="I209" s="63" t="s">
        <v>172</v>
      </c>
      <c r="J209" s="123">
        <v>15000000</v>
      </c>
      <c r="K209" s="64">
        <v>9000000</v>
      </c>
      <c r="L209" s="63" t="s">
        <v>201</v>
      </c>
      <c r="M209" s="63" t="s">
        <v>147</v>
      </c>
      <c r="N209" s="63">
        <v>650</v>
      </c>
      <c r="O209" s="63" t="s">
        <v>1622</v>
      </c>
      <c r="P209" s="63">
        <v>35</v>
      </c>
      <c r="Q209" s="63"/>
      <c r="R209" s="63">
        <v>2</v>
      </c>
      <c r="S209" s="63">
        <v>1</v>
      </c>
      <c r="T209" s="63">
        <v>1</v>
      </c>
      <c r="U209" s="63">
        <v>1</v>
      </c>
      <c r="V209" s="63">
        <v>1</v>
      </c>
      <c r="W209" s="63">
        <v>1</v>
      </c>
      <c r="X209" s="63">
        <v>1</v>
      </c>
      <c r="Y209" s="63">
        <v>1</v>
      </c>
      <c r="Z209" s="63">
        <v>1</v>
      </c>
      <c r="AA209" s="63">
        <v>1</v>
      </c>
      <c r="AB209" s="17">
        <f t="shared" si="188"/>
        <v>11</v>
      </c>
      <c r="AC209" s="154">
        <f t="shared" si="221"/>
        <v>3</v>
      </c>
      <c r="AD209" s="63">
        <v>1</v>
      </c>
      <c r="AE209" s="63">
        <v>1</v>
      </c>
      <c r="AF209" s="63">
        <v>1</v>
      </c>
      <c r="AG209" s="63">
        <v>1</v>
      </c>
      <c r="AH209" s="63">
        <v>1</v>
      </c>
      <c r="AI209" s="63">
        <v>1</v>
      </c>
      <c r="AJ209" s="63">
        <v>1</v>
      </c>
      <c r="AK209" s="63">
        <v>1</v>
      </c>
      <c r="AL209" s="63">
        <v>1</v>
      </c>
      <c r="AM209" s="15">
        <f t="shared" si="165"/>
        <v>9</v>
      </c>
      <c r="AN209" s="170">
        <f t="shared" si="166"/>
        <v>1</v>
      </c>
      <c r="AO209" s="63">
        <v>2</v>
      </c>
      <c r="AP209" s="63">
        <v>2</v>
      </c>
      <c r="AQ209" s="63">
        <v>2</v>
      </c>
      <c r="AR209" s="63">
        <v>2</v>
      </c>
      <c r="AS209" s="63">
        <v>2</v>
      </c>
      <c r="AT209" s="63">
        <v>3</v>
      </c>
      <c r="AU209" s="63">
        <v>3</v>
      </c>
      <c r="AV209" s="63">
        <v>4</v>
      </c>
      <c r="AW209" s="63">
        <v>3</v>
      </c>
      <c r="AX209" s="63">
        <v>4</v>
      </c>
      <c r="AY209" s="17">
        <f t="shared" si="227"/>
        <v>27</v>
      </c>
      <c r="AZ209" s="144">
        <f t="shared" si="167"/>
        <v>2.7</v>
      </c>
      <c r="BA209" s="63">
        <v>4</v>
      </c>
      <c r="BB209" s="63">
        <v>4</v>
      </c>
      <c r="BC209" s="63">
        <v>4</v>
      </c>
      <c r="BD209" s="63">
        <v>4</v>
      </c>
      <c r="BE209" s="63">
        <v>4</v>
      </c>
      <c r="BF209" s="63">
        <v>4</v>
      </c>
      <c r="BG209" s="63">
        <v>4</v>
      </c>
      <c r="BH209" s="63">
        <v>4</v>
      </c>
      <c r="BI209" s="72">
        <v>3</v>
      </c>
      <c r="BJ209" s="17">
        <f t="shared" si="168"/>
        <v>35</v>
      </c>
      <c r="BK209" s="144">
        <f t="shared" si="169"/>
        <v>3.8888888888888888</v>
      </c>
      <c r="BL209" s="63">
        <v>4</v>
      </c>
      <c r="BM209" s="63">
        <v>4</v>
      </c>
      <c r="BN209" s="63">
        <v>4</v>
      </c>
      <c r="BO209" s="17">
        <f t="shared" si="170"/>
        <v>12</v>
      </c>
      <c r="BP209" s="153">
        <f t="shared" si="224"/>
        <v>4</v>
      </c>
      <c r="BQ209" s="63">
        <v>3</v>
      </c>
      <c r="BR209" s="63">
        <v>3</v>
      </c>
      <c r="BS209" s="63">
        <v>3</v>
      </c>
      <c r="BT209" s="116">
        <f t="shared" si="158"/>
        <v>9</v>
      </c>
      <c r="BU209" s="144">
        <f t="shared" si="171"/>
        <v>3</v>
      </c>
      <c r="BV209" s="63">
        <v>3</v>
      </c>
      <c r="BW209" s="63">
        <v>3</v>
      </c>
      <c r="BX209" s="17">
        <f t="shared" si="163"/>
        <v>6</v>
      </c>
      <c r="BY209" s="169">
        <f t="shared" si="213"/>
        <v>3</v>
      </c>
      <c r="BZ209" s="63">
        <v>3</v>
      </c>
      <c r="CA209" s="63">
        <v>3</v>
      </c>
      <c r="CB209" s="17">
        <f t="shared" si="172"/>
        <v>6</v>
      </c>
      <c r="CC209" s="144">
        <f>CB209/2</f>
        <v>3</v>
      </c>
      <c r="CD209" s="63">
        <v>3</v>
      </c>
      <c r="CE209" s="63">
        <v>3</v>
      </c>
      <c r="CF209" s="17">
        <f t="shared" si="231"/>
        <v>6</v>
      </c>
      <c r="CG209" s="144">
        <f t="shared" si="214"/>
        <v>3</v>
      </c>
      <c r="CH209" s="63">
        <v>3</v>
      </c>
      <c r="CI209" s="63">
        <v>3</v>
      </c>
      <c r="CJ209" s="17">
        <f t="shared" si="173"/>
        <v>6</v>
      </c>
      <c r="CK209" s="144">
        <f t="shared" si="204"/>
        <v>3</v>
      </c>
      <c r="CL209" s="63">
        <v>3</v>
      </c>
      <c r="CM209" s="63">
        <v>3</v>
      </c>
      <c r="CN209" s="17">
        <f t="shared" si="174"/>
        <v>6</v>
      </c>
      <c r="CO209" s="153">
        <f t="shared" si="184"/>
        <v>3</v>
      </c>
      <c r="CP209" s="63">
        <v>3</v>
      </c>
      <c r="CQ209" s="63">
        <v>3</v>
      </c>
      <c r="CR209" s="63">
        <v>3</v>
      </c>
      <c r="CS209" s="17">
        <f t="shared" si="175"/>
        <v>9</v>
      </c>
      <c r="CT209" s="144">
        <f t="shared" ref="CT209:CT223" si="233">CS209/3</f>
        <v>3</v>
      </c>
      <c r="CU209" s="63">
        <v>3</v>
      </c>
      <c r="CV209" s="63">
        <v>3</v>
      </c>
      <c r="CW209" s="63">
        <v>3</v>
      </c>
      <c r="CX209" s="63">
        <v>3</v>
      </c>
      <c r="CY209" s="63">
        <v>3</v>
      </c>
      <c r="CZ209" s="63">
        <v>3</v>
      </c>
      <c r="DA209" s="63">
        <v>3</v>
      </c>
      <c r="DB209" s="63">
        <v>3</v>
      </c>
      <c r="DC209" s="17">
        <f t="shared" si="190"/>
        <v>24</v>
      </c>
      <c r="DD209" s="144">
        <f t="shared" si="228"/>
        <v>3</v>
      </c>
      <c r="DE209" s="63">
        <v>3</v>
      </c>
      <c r="DF209" s="63">
        <v>3</v>
      </c>
      <c r="DG209" s="63">
        <v>3</v>
      </c>
      <c r="DH209" s="63">
        <v>3</v>
      </c>
      <c r="DI209" s="63">
        <v>3</v>
      </c>
      <c r="DJ209" s="63">
        <v>3</v>
      </c>
      <c r="DK209" s="63">
        <v>3</v>
      </c>
      <c r="DL209" s="63">
        <v>4</v>
      </c>
      <c r="DM209" s="17">
        <f t="shared" si="176"/>
        <v>25</v>
      </c>
      <c r="DN209" s="144">
        <f t="shared" si="205"/>
        <v>3.125</v>
      </c>
      <c r="DO209" s="63">
        <v>4</v>
      </c>
      <c r="DP209" s="63">
        <v>4</v>
      </c>
      <c r="DQ209" s="63">
        <v>4</v>
      </c>
      <c r="DR209" s="63">
        <v>4</v>
      </c>
      <c r="DS209" s="63">
        <v>4</v>
      </c>
      <c r="DT209" s="63">
        <v>4</v>
      </c>
      <c r="DU209" s="17">
        <f t="shared" si="225"/>
        <v>24</v>
      </c>
      <c r="DV209" s="144">
        <f t="shared" si="177"/>
        <v>4</v>
      </c>
      <c r="DW209" s="63">
        <v>4</v>
      </c>
      <c r="DX209" s="63">
        <v>4</v>
      </c>
      <c r="DY209" s="63">
        <v>4</v>
      </c>
      <c r="DZ209" s="63">
        <v>4</v>
      </c>
      <c r="EA209" s="63">
        <v>4</v>
      </c>
      <c r="EB209" s="63">
        <v>4</v>
      </c>
      <c r="EC209" s="17">
        <f t="shared" si="192"/>
        <v>24</v>
      </c>
      <c r="ED209" s="144">
        <f t="shared" si="185"/>
        <v>4</v>
      </c>
      <c r="EE209" s="63">
        <v>3</v>
      </c>
      <c r="EF209" s="63">
        <v>3</v>
      </c>
      <c r="EG209" s="63">
        <v>3</v>
      </c>
      <c r="EH209" s="63">
        <v>4</v>
      </c>
      <c r="EI209" s="63">
        <v>4</v>
      </c>
      <c r="EJ209" s="63">
        <v>4</v>
      </c>
      <c r="EK209" s="15">
        <f t="shared" si="186"/>
        <v>21</v>
      </c>
      <c r="EL209" s="148">
        <f t="shared" si="196"/>
        <v>3.5</v>
      </c>
      <c r="EM209" s="63">
        <v>4</v>
      </c>
      <c r="EN209" s="63">
        <v>4</v>
      </c>
      <c r="EO209" s="63">
        <v>4</v>
      </c>
      <c r="EP209" s="63">
        <v>4</v>
      </c>
      <c r="EQ209" s="63">
        <v>3</v>
      </c>
      <c r="ER209" s="17">
        <f t="shared" si="178"/>
        <v>19</v>
      </c>
      <c r="ES209" s="144">
        <f t="shared" si="229"/>
        <v>3.8</v>
      </c>
      <c r="ET209" s="63">
        <v>4</v>
      </c>
      <c r="EU209" s="63">
        <v>4</v>
      </c>
      <c r="EV209" s="63">
        <v>4</v>
      </c>
      <c r="EW209" s="63">
        <v>4</v>
      </c>
      <c r="EX209" s="63">
        <v>4</v>
      </c>
      <c r="EY209" s="17">
        <f t="shared" si="179"/>
        <v>20</v>
      </c>
      <c r="EZ209" s="144">
        <f t="shared" si="232"/>
        <v>4</v>
      </c>
      <c r="FA209" s="63">
        <v>4</v>
      </c>
      <c r="FB209" s="63">
        <v>4</v>
      </c>
      <c r="FC209" s="63">
        <v>4</v>
      </c>
      <c r="FD209" s="63">
        <v>3</v>
      </c>
      <c r="FE209" s="63">
        <v>3</v>
      </c>
      <c r="FF209" s="63">
        <v>4</v>
      </c>
      <c r="FG209" s="17">
        <f t="shared" si="161"/>
        <v>22</v>
      </c>
      <c r="FH209" s="153">
        <f t="shared" si="226"/>
        <v>3.6666666666666665</v>
      </c>
      <c r="FI209" s="63">
        <v>3</v>
      </c>
      <c r="FJ209" s="63">
        <v>4</v>
      </c>
      <c r="FK209" s="63">
        <v>4</v>
      </c>
      <c r="FL209" s="63">
        <v>4</v>
      </c>
      <c r="FM209" s="63">
        <v>4</v>
      </c>
      <c r="FN209" s="17">
        <f t="shared" si="180"/>
        <v>19</v>
      </c>
      <c r="FO209" s="144">
        <f t="shared" si="181"/>
        <v>3.8</v>
      </c>
      <c r="FP209" s="63">
        <v>3</v>
      </c>
      <c r="FQ209" s="63">
        <v>4</v>
      </c>
      <c r="FR209" s="63">
        <v>3</v>
      </c>
      <c r="FS209" s="63">
        <v>4</v>
      </c>
      <c r="FT209" s="63">
        <v>4</v>
      </c>
      <c r="FU209" s="63">
        <v>4</v>
      </c>
      <c r="FV209" s="17">
        <f t="shared" si="230"/>
        <v>22</v>
      </c>
      <c r="FW209" s="144">
        <f t="shared" si="187"/>
        <v>3.6666666666666665</v>
      </c>
      <c r="FX209" s="63">
        <v>4</v>
      </c>
      <c r="FY209" s="63">
        <v>4</v>
      </c>
      <c r="FZ209" s="63">
        <v>4</v>
      </c>
      <c r="GA209" s="63">
        <v>4</v>
      </c>
      <c r="GB209" s="63">
        <v>4</v>
      </c>
      <c r="GC209" s="63">
        <v>3</v>
      </c>
      <c r="GD209" s="17">
        <f t="shared" si="220"/>
        <v>23</v>
      </c>
      <c r="GE209" s="144">
        <f t="shared" si="210"/>
        <v>3.8333333333333335</v>
      </c>
      <c r="GF209" s="66" t="s">
        <v>1623</v>
      </c>
      <c r="GG209" s="63" t="s">
        <v>1624</v>
      </c>
      <c r="GH209" s="63" t="s">
        <v>1625</v>
      </c>
      <c r="GI209" s="63" t="s">
        <v>1626</v>
      </c>
      <c r="GJ209" s="63" t="s">
        <v>1627</v>
      </c>
      <c r="GK209" s="63" t="s">
        <v>1628</v>
      </c>
      <c r="GL209" s="63" t="s">
        <v>1629</v>
      </c>
      <c r="GM209" s="63" t="s">
        <v>1007</v>
      </c>
    </row>
    <row r="210" spans="1:195" s="2" customFormat="1" ht="22.5" customHeight="1" x14ac:dyDescent="0.35">
      <c r="A210" s="29">
        <v>208</v>
      </c>
      <c r="B210" s="63" t="s">
        <v>1630</v>
      </c>
      <c r="C210" s="67"/>
      <c r="D210" s="63" t="s">
        <v>846</v>
      </c>
      <c r="E210" s="63" t="s">
        <v>1631</v>
      </c>
      <c r="F210" s="63">
        <v>45</v>
      </c>
      <c r="G210" s="63">
        <v>5</v>
      </c>
      <c r="H210" s="63" t="s">
        <v>157</v>
      </c>
      <c r="I210" s="63" t="s">
        <v>172</v>
      </c>
      <c r="J210" s="123">
        <v>20000000</v>
      </c>
      <c r="K210" s="64">
        <v>15000000</v>
      </c>
      <c r="L210" s="63" t="s">
        <v>255</v>
      </c>
      <c r="M210" s="63" t="s">
        <v>147</v>
      </c>
      <c r="N210" s="63">
        <v>375</v>
      </c>
      <c r="O210" s="63" t="s">
        <v>212</v>
      </c>
      <c r="P210" s="63">
        <v>20</v>
      </c>
      <c r="Q210" s="63"/>
      <c r="R210" s="63">
        <v>3</v>
      </c>
      <c r="S210" s="63">
        <v>4</v>
      </c>
      <c r="T210" s="63">
        <v>3</v>
      </c>
      <c r="U210" s="63">
        <v>3</v>
      </c>
      <c r="V210" s="63">
        <v>4</v>
      </c>
      <c r="W210" s="63">
        <v>3</v>
      </c>
      <c r="X210" s="63">
        <v>3</v>
      </c>
      <c r="Y210" s="63">
        <v>3</v>
      </c>
      <c r="Z210" s="63">
        <v>4</v>
      </c>
      <c r="AA210" s="63">
        <v>3</v>
      </c>
      <c r="AB210" s="17">
        <f t="shared" si="188"/>
        <v>33</v>
      </c>
      <c r="AC210" s="154">
        <f t="shared" si="221"/>
        <v>3.2</v>
      </c>
      <c r="AD210" s="63">
        <v>3</v>
      </c>
      <c r="AE210" s="63">
        <v>3</v>
      </c>
      <c r="AF210" s="63">
        <v>3</v>
      </c>
      <c r="AG210" s="66">
        <v>3</v>
      </c>
      <c r="AH210" s="63">
        <v>3</v>
      </c>
      <c r="AI210" s="63">
        <v>3</v>
      </c>
      <c r="AJ210" s="63">
        <v>3</v>
      </c>
      <c r="AK210" s="63">
        <v>3</v>
      </c>
      <c r="AL210" s="63">
        <v>3</v>
      </c>
      <c r="AM210" s="15">
        <f t="shared" si="165"/>
        <v>27</v>
      </c>
      <c r="AN210" s="170">
        <f t="shared" si="166"/>
        <v>3</v>
      </c>
      <c r="AO210" s="63">
        <v>3</v>
      </c>
      <c r="AP210" s="63">
        <v>3</v>
      </c>
      <c r="AQ210" s="63">
        <v>3</v>
      </c>
      <c r="AR210" s="63">
        <v>3</v>
      </c>
      <c r="AS210" s="63">
        <v>3</v>
      </c>
      <c r="AT210" s="63">
        <v>3</v>
      </c>
      <c r="AU210" s="63">
        <v>3</v>
      </c>
      <c r="AV210" s="63">
        <v>3</v>
      </c>
      <c r="AW210" s="63">
        <v>3</v>
      </c>
      <c r="AX210" s="63">
        <v>3</v>
      </c>
      <c r="AY210" s="17">
        <f t="shared" si="227"/>
        <v>30</v>
      </c>
      <c r="AZ210" s="144">
        <f t="shared" si="167"/>
        <v>3</v>
      </c>
      <c r="BA210" s="63">
        <v>3</v>
      </c>
      <c r="BB210" s="63">
        <v>3</v>
      </c>
      <c r="BC210" s="63">
        <v>3</v>
      </c>
      <c r="BD210" s="63">
        <v>3</v>
      </c>
      <c r="BE210" s="63">
        <v>3</v>
      </c>
      <c r="BF210" s="63">
        <v>3</v>
      </c>
      <c r="BG210" s="63"/>
      <c r="BH210" s="63">
        <v>3</v>
      </c>
      <c r="BI210" s="72">
        <v>3</v>
      </c>
      <c r="BJ210" s="17">
        <f t="shared" si="168"/>
        <v>24</v>
      </c>
      <c r="BK210" s="144">
        <f t="shared" si="169"/>
        <v>2.6666666666666665</v>
      </c>
      <c r="BL210" s="63">
        <v>3</v>
      </c>
      <c r="BM210" s="63">
        <v>3</v>
      </c>
      <c r="BN210" s="63">
        <v>3</v>
      </c>
      <c r="BO210" s="17">
        <f t="shared" si="170"/>
        <v>9</v>
      </c>
      <c r="BP210" s="153">
        <f t="shared" si="224"/>
        <v>3</v>
      </c>
      <c r="BQ210" s="63">
        <v>3</v>
      </c>
      <c r="BR210" s="63">
        <v>3</v>
      </c>
      <c r="BS210" s="63">
        <v>3</v>
      </c>
      <c r="BT210" s="116">
        <f t="shared" si="158"/>
        <v>9</v>
      </c>
      <c r="BU210" s="144">
        <f t="shared" si="171"/>
        <v>3</v>
      </c>
      <c r="BV210" s="63">
        <v>3</v>
      </c>
      <c r="BW210" s="63">
        <v>3</v>
      </c>
      <c r="BX210" s="17">
        <f t="shared" si="163"/>
        <v>6</v>
      </c>
      <c r="BY210" s="169">
        <f t="shared" si="213"/>
        <v>3</v>
      </c>
      <c r="BZ210" s="63">
        <v>3</v>
      </c>
      <c r="CA210" s="63">
        <v>3</v>
      </c>
      <c r="CB210" s="17">
        <f t="shared" si="172"/>
        <v>6</v>
      </c>
      <c r="CC210" s="144">
        <f t="shared" si="223"/>
        <v>3</v>
      </c>
      <c r="CD210" s="63">
        <v>3</v>
      </c>
      <c r="CE210" s="63">
        <v>3</v>
      </c>
      <c r="CF210" s="17">
        <f t="shared" si="231"/>
        <v>6</v>
      </c>
      <c r="CG210" s="144">
        <f t="shared" si="214"/>
        <v>3</v>
      </c>
      <c r="CH210" s="63">
        <v>3</v>
      </c>
      <c r="CI210" s="63"/>
      <c r="CJ210" s="17">
        <f t="shared" si="173"/>
        <v>3</v>
      </c>
      <c r="CK210" s="144">
        <f t="shared" si="204"/>
        <v>1.5</v>
      </c>
      <c r="CL210" s="63">
        <v>3</v>
      </c>
      <c r="CM210" s="63">
        <v>3</v>
      </c>
      <c r="CN210" s="17">
        <f t="shared" si="174"/>
        <v>6</v>
      </c>
      <c r="CO210" s="153">
        <f t="shared" si="184"/>
        <v>3</v>
      </c>
      <c r="CP210" s="63">
        <v>3</v>
      </c>
      <c r="CQ210" s="63">
        <v>3</v>
      </c>
      <c r="CR210" s="63">
        <v>3</v>
      </c>
      <c r="CS210" s="17">
        <f t="shared" si="175"/>
        <v>9</v>
      </c>
      <c r="CT210" s="144">
        <f t="shared" si="233"/>
        <v>3</v>
      </c>
      <c r="CU210" s="63">
        <v>2</v>
      </c>
      <c r="CV210" s="63">
        <v>3</v>
      </c>
      <c r="CW210" s="63">
        <v>3</v>
      </c>
      <c r="CX210" s="63">
        <v>3</v>
      </c>
      <c r="CY210" s="63">
        <v>3</v>
      </c>
      <c r="CZ210" s="63">
        <v>3</v>
      </c>
      <c r="DA210" s="63">
        <v>3</v>
      </c>
      <c r="DB210" s="63">
        <v>3</v>
      </c>
      <c r="DC210" s="17">
        <f t="shared" si="190"/>
        <v>23</v>
      </c>
      <c r="DD210" s="144">
        <f t="shared" si="228"/>
        <v>2.875</v>
      </c>
      <c r="DE210" s="63">
        <v>3</v>
      </c>
      <c r="DF210" s="63">
        <v>4</v>
      </c>
      <c r="DG210" s="63">
        <v>3</v>
      </c>
      <c r="DH210" s="63">
        <v>3</v>
      </c>
      <c r="DI210" s="63">
        <v>2</v>
      </c>
      <c r="DJ210" s="63">
        <v>3</v>
      </c>
      <c r="DK210" s="63">
        <v>4</v>
      </c>
      <c r="DL210" s="63">
        <v>4</v>
      </c>
      <c r="DM210" s="17">
        <f t="shared" si="176"/>
        <v>26</v>
      </c>
      <c r="DN210" s="144">
        <f t="shared" si="205"/>
        <v>3.25</v>
      </c>
      <c r="DO210" s="63">
        <v>3</v>
      </c>
      <c r="DP210" s="63">
        <v>4</v>
      </c>
      <c r="DQ210" s="63">
        <v>3</v>
      </c>
      <c r="DR210" s="63">
        <v>4</v>
      </c>
      <c r="DS210" s="63">
        <v>3</v>
      </c>
      <c r="DT210" s="63">
        <v>4</v>
      </c>
      <c r="DU210" s="17">
        <f t="shared" si="225"/>
        <v>21</v>
      </c>
      <c r="DV210" s="144">
        <f t="shared" si="177"/>
        <v>3.5</v>
      </c>
      <c r="DW210" s="63">
        <v>2</v>
      </c>
      <c r="DX210" s="63">
        <v>2</v>
      </c>
      <c r="DY210" s="63">
        <v>3</v>
      </c>
      <c r="DZ210" s="63">
        <v>2</v>
      </c>
      <c r="EA210" s="63">
        <v>2</v>
      </c>
      <c r="EB210" s="63">
        <v>3</v>
      </c>
      <c r="EC210" s="17">
        <f t="shared" si="192"/>
        <v>14</v>
      </c>
      <c r="ED210" s="144">
        <f t="shared" si="185"/>
        <v>2.3333333333333335</v>
      </c>
      <c r="EE210" s="63">
        <v>3</v>
      </c>
      <c r="EF210" s="63">
        <v>4</v>
      </c>
      <c r="EG210" s="63">
        <v>2</v>
      </c>
      <c r="EH210" s="63">
        <v>4</v>
      </c>
      <c r="EI210" s="63">
        <v>4</v>
      </c>
      <c r="EJ210" s="63">
        <v>3</v>
      </c>
      <c r="EK210" s="15">
        <f t="shared" si="186"/>
        <v>20</v>
      </c>
      <c r="EL210" s="148">
        <f t="shared" si="196"/>
        <v>3.3333333333333335</v>
      </c>
      <c r="EM210" s="63">
        <v>3</v>
      </c>
      <c r="EN210" s="63">
        <v>3</v>
      </c>
      <c r="EO210" s="63">
        <v>3</v>
      </c>
      <c r="EP210" s="63">
        <v>3</v>
      </c>
      <c r="EQ210" s="63">
        <v>2</v>
      </c>
      <c r="ER210" s="17">
        <f t="shared" si="178"/>
        <v>14</v>
      </c>
      <c r="ES210" s="144">
        <f t="shared" si="229"/>
        <v>2.8</v>
      </c>
      <c r="ET210" s="63">
        <v>3</v>
      </c>
      <c r="EU210" s="63">
        <v>3</v>
      </c>
      <c r="EV210" s="63">
        <v>3</v>
      </c>
      <c r="EW210" s="63">
        <v>3</v>
      </c>
      <c r="EX210" s="63">
        <v>3</v>
      </c>
      <c r="EY210" s="17">
        <f t="shared" si="179"/>
        <v>15</v>
      </c>
      <c r="EZ210" s="144">
        <f t="shared" si="232"/>
        <v>3</v>
      </c>
      <c r="FA210" s="63">
        <v>4</v>
      </c>
      <c r="FB210" s="63">
        <v>3</v>
      </c>
      <c r="FC210" s="63">
        <v>3</v>
      </c>
      <c r="FD210" s="63">
        <v>3</v>
      </c>
      <c r="FE210" s="63">
        <v>3</v>
      </c>
      <c r="FF210" s="63">
        <v>4</v>
      </c>
      <c r="FG210" s="17">
        <f t="shared" si="161"/>
        <v>20</v>
      </c>
      <c r="FH210" s="153">
        <f t="shared" si="226"/>
        <v>3.3333333333333335</v>
      </c>
      <c r="FI210" s="63">
        <v>3</v>
      </c>
      <c r="FJ210" s="63">
        <v>3</v>
      </c>
      <c r="FK210" s="63">
        <v>3</v>
      </c>
      <c r="FL210" s="63">
        <v>3</v>
      </c>
      <c r="FM210" s="63">
        <v>4</v>
      </c>
      <c r="FN210" s="17">
        <f t="shared" si="180"/>
        <v>16</v>
      </c>
      <c r="FO210" s="144">
        <f t="shared" si="181"/>
        <v>3.2</v>
      </c>
      <c r="FP210" s="63">
        <v>3</v>
      </c>
      <c r="FQ210" s="63">
        <v>4</v>
      </c>
      <c r="FR210" s="63">
        <v>3</v>
      </c>
      <c r="FS210" s="63">
        <v>4</v>
      </c>
      <c r="FT210" s="63">
        <v>3</v>
      </c>
      <c r="FU210" s="63">
        <v>4</v>
      </c>
      <c r="FV210" s="17">
        <f t="shared" si="230"/>
        <v>21</v>
      </c>
      <c r="FW210" s="144">
        <f t="shared" si="187"/>
        <v>3.5</v>
      </c>
      <c r="FX210" s="63">
        <v>3</v>
      </c>
      <c r="FY210" s="63">
        <v>4</v>
      </c>
      <c r="FZ210" s="63">
        <v>2</v>
      </c>
      <c r="GA210" s="63">
        <v>3</v>
      </c>
      <c r="GB210" s="63">
        <v>3</v>
      </c>
      <c r="GC210" s="63">
        <v>3</v>
      </c>
      <c r="GD210" s="17">
        <f t="shared" si="220"/>
        <v>18</v>
      </c>
      <c r="GE210" s="144">
        <f t="shared" si="210"/>
        <v>3</v>
      </c>
      <c r="GF210" s="63" t="s">
        <v>1632</v>
      </c>
      <c r="GG210" s="63" t="s">
        <v>1633</v>
      </c>
      <c r="GH210" s="63" t="s">
        <v>1634</v>
      </c>
      <c r="GI210" s="63" t="s">
        <v>1635</v>
      </c>
      <c r="GJ210" s="63" t="s">
        <v>1636</v>
      </c>
      <c r="GK210" s="63" t="s">
        <v>1637</v>
      </c>
      <c r="GL210" s="63" t="s">
        <v>1638</v>
      </c>
      <c r="GM210" s="63" t="s">
        <v>1007</v>
      </c>
    </row>
    <row r="211" spans="1:195" s="2" customFormat="1" ht="22.5" customHeight="1" x14ac:dyDescent="0.35">
      <c r="A211" s="29">
        <v>209</v>
      </c>
      <c r="B211" s="63" t="s">
        <v>1639</v>
      </c>
      <c r="C211" s="67"/>
      <c r="D211" s="63" t="s">
        <v>846</v>
      </c>
      <c r="E211" s="63" t="s">
        <v>1640</v>
      </c>
      <c r="F211" s="63">
        <v>43</v>
      </c>
      <c r="G211" s="63">
        <v>3</v>
      </c>
      <c r="H211" s="63" t="s">
        <v>157</v>
      </c>
      <c r="I211" s="63" t="s">
        <v>210</v>
      </c>
      <c r="J211" s="123">
        <v>7000000</v>
      </c>
      <c r="K211" s="64">
        <v>5000000</v>
      </c>
      <c r="L211" s="63" t="s">
        <v>370</v>
      </c>
      <c r="M211" s="63" t="s">
        <v>147</v>
      </c>
      <c r="N211" s="63">
        <v>500</v>
      </c>
      <c r="O211" s="63" t="s">
        <v>1641</v>
      </c>
      <c r="P211" s="63">
        <v>30</v>
      </c>
      <c r="Q211" s="63"/>
      <c r="R211" s="63">
        <v>2</v>
      </c>
      <c r="S211" s="63">
        <v>3</v>
      </c>
      <c r="T211" s="63">
        <v>4</v>
      </c>
      <c r="U211" s="63">
        <v>4</v>
      </c>
      <c r="V211" s="63">
        <v>4</v>
      </c>
      <c r="W211" s="63">
        <v>4</v>
      </c>
      <c r="X211" s="63">
        <v>4</v>
      </c>
      <c r="Y211" s="63">
        <v>2</v>
      </c>
      <c r="Z211" s="63">
        <v>3</v>
      </c>
      <c r="AA211" s="63">
        <v>4</v>
      </c>
      <c r="AB211" s="17">
        <f t="shared" si="188"/>
        <v>34</v>
      </c>
      <c r="AC211" s="154">
        <f t="shared" si="221"/>
        <v>3.2</v>
      </c>
      <c r="AD211" s="63">
        <v>3</v>
      </c>
      <c r="AE211" s="63">
        <v>3</v>
      </c>
      <c r="AF211" s="63">
        <v>3</v>
      </c>
      <c r="AG211" s="66">
        <v>3</v>
      </c>
      <c r="AH211" s="63">
        <v>3</v>
      </c>
      <c r="AI211" s="63">
        <v>3</v>
      </c>
      <c r="AJ211" s="63">
        <v>3</v>
      </c>
      <c r="AK211" s="63">
        <v>3</v>
      </c>
      <c r="AL211" s="63">
        <v>3</v>
      </c>
      <c r="AM211" s="15">
        <f t="shared" si="165"/>
        <v>27</v>
      </c>
      <c r="AN211" s="170">
        <f t="shared" si="166"/>
        <v>3</v>
      </c>
      <c r="AO211" s="63">
        <v>2</v>
      </c>
      <c r="AP211" s="63">
        <v>3</v>
      </c>
      <c r="AQ211" s="63">
        <v>3</v>
      </c>
      <c r="AR211" s="63">
        <v>2</v>
      </c>
      <c r="AS211" s="63">
        <v>3</v>
      </c>
      <c r="AT211" s="63">
        <v>3</v>
      </c>
      <c r="AU211" s="63">
        <v>3</v>
      </c>
      <c r="AV211" s="63">
        <v>3</v>
      </c>
      <c r="AW211" s="63">
        <v>3</v>
      </c>
      <c r="AX211" s="63">
        <v>2</v>
      </c>
      <c r="AY211" s="17">
        <f t="shared" si="227"/>
        <v>27</v>
      </c>
      <c r="AZ211" s="144">
        <f t="shared" si="167"/>
        <v>2.7</v>
      </c>
      <c r="BA211" s="63">
        <v>3</v>
      </c>
      <c r="BB211" s="63">
        <v>3</v>
      </c>
      <c r="BC211" s="63">
        <v>2</v>
      </c>
      <c r="BD211" s="63">
        <v>2</v>
      </c>
      <c r="BE211" s="63">
        <v>2</v>
      </c>
      <c r="BF211" s="63">
        <v>2</v>
      </c>
      <c r="BG211" s="63">
        <v>2</v>
      </c>
      <c r="BH211" s="63">
        <v>3</v>
      </c>
      <c r="BI211" s="72">
        <v>3</v>
      </c>
      <c r="BJ211" s="17">
        <f t="shared" si="168"/>
        <v>22</v>
      </c>
      <c r="BK211" s="144">
        <f t="shared" si="169"/>
        <v>2.4444444444444446</v>
      </c>
      <c r="BL211" s="63">
        <v>3</v>
      </c>
      <c r="BM211" s="63">
        <v>3</v>
      </c>
      <c r="BN211" s="63">
        <v>1</v>
      </c>
      <c r="BO211" s="17">
        <f t="shared" si="170"/>
        <v>7</v>
      </c>
      <c r="BP211" s="153">
        <f t="shared" si="224"/>
        <v>2.3333333333333335</v>
      </c>
      <c r="BQ211" s="63">
        <v>4</v>
      </c>
      <c r="BR211" s="63">
        <v>3</v>
      </c>
      <c r="BS211" s="63">
        <v>3</v>
      </c>
      <c r="BT211" s="116">
        <f t="shared" si="158"/>
        <v>10</v>
      </c>
      <c r="BU211" s="144">
        <f t="shared" si="171"/>
        <v>3.3333333333333335</v>
      </c>
      <c r="BV211" s="63">
        <v>3</v>
      </c>
      <c r="BW211" s="63">
        <v>3</v>
      </c>
      <c r="BX211" s="17">
        <f t="shared" si="163"/>
        <v>6</v>
      </c>
      <c r="BY211" s="169">
        <f t="shared" si="213"/>
        <v>3</v>
      </c>
      <c r="BZ211" s="63">
        <v>4</v>
      </c>
      <c r="CA211" s="63">
        <v>4</v>
      </c>
      <c r="CB211" s="17">
        <f t="shared" si="172"/>
        <v>8</v>
      </c>
      <c r="CC211" s="144">
        <f t="shared" si="223"/>
        <v>4</v>
      </c>
      <c r="CD211" s="63">
        <v>3</v>
      </c>
      <c r="CE211" s="63">
        <v>3</v>
      </c>
      <c r="CF211" s="17">
        <f t="shared" si="231"/>
        <v>6</v>
      </c>
      <c r="CG211" s="144">
        <f t="shared" si="214"/>
        <v>3</v>
      </c>
      <c r="CH211" s="63">
        <v>2</v>
      </c>
      <c r="CI211" s="63">
        <v>1</v>
      </c>
      <c r="CJ211" s="17">
        <f t="shared" si="173"/>
        <v>3</v>
      </c>
      <c r="CK211" s="144">
        <f t="shared" si="204"/>
        <v>1.5</v>
      </c>
      <c r="CL211" s="63">
        <v>1</v>
      </c>
      <c r="CM211" s="63">
        <v>3</v>
      </c>
      <c r="CN211" s="17">
        <f t="shared" si="174"/>
        <v>4</v>
      </c>
      <c r="CO211" s="153">
        <f t="shared" si="184"/>
        <v>2</v>
      </c>
      <c r="CP211" s="63">
        <v>2</v>
      </c>
      <c r="CQ211" s="63">
        <v>2</v>
      </c>
      <c r="CR211" s="63">
        <v>3</v>
      </c>
      <c r="CS211" s="17">
        <f t="shared" si="175"/>
        <v>7</v>
      </c>
      <c r="CT211" s="144">
        <f t="shared" si="233"/>
        <v>2.3333333333333335</v>
      </c>
      <c r="CU211" s="63">
        <v>1</v>
      </c>
      <c r="CV211" s="63">
        <v>1</v>
      </c>
      <c r="CW211" s="63">
        <v>1</v>
      </c>
      <c r="CX211" s="63">
        <v>1</v>
      </c>
      <c r="CY211" s="63">
        <v>1</v>
      </c>
      <c r="CZ211" s="63">
        <v>1</v>
      </c>
      <c r="DA211" s="63">
        <v>1</v>
      </c>
      <c r="DB211" s="63">
        <v>1</v>
      </c>
      <c r="DC211" s="17">
        <f t="shared" si="190"/>
        <v>8</v>
      </c>
      <c r="DD211" s="144">
        <f t="shared" si="228"/>
        <v>1</v>
      </c>
      <c r="DE211" s="63">
        <v>3</v>
      </c>
      <c r="DF211" s="63">
        <v>3</v>
      </c>
      <c r="DG211" s="63">
        <v>3</v>
      </c>
      <c r="DH211" s="63">
        <v>3</v>
      </c>
      <c r="DI211" s="63">
        <v>3</v>
      </c>
      <c r="DJ211" s="63">
        <v>3</v>
      </c>
      <c r="DK211" s="63">
        <v>4</v>
      </c>
      <c r="DL211" s="63">
        <v>3</v>
      </c>
      <c r="DM211" s="17">
        <f t="shared" si="176"/>
        <v>25</v>
      </c>
      <c r="DN211" s="144">
        <f t="shared" si="205"/>
        <v>3.125</v>
      </c>
      <c r="DO211" s="63">
        <v>3</v>
      </c>
      <c r="DP211" s="63">
        <v>3</v>
      </c>
      <c r="DQ211" s="63">
        <v>4</v>
      </c>
      <c r="DR211" s="63">
        <v>3</v>
      </c>
      <c r="DS211" s="63">
        <v>3</v>
      </c>
      <c r="DT211" s="63">
        <v>3</v>
      </c>
      <c r="DU211" s="17">
        <f t="shared" si="225"/>
        <v>19</v>
      </c>
      <c r="DV211" s="144">
        <f t="shared" si="177"/>
        <v>3.1666666666666665</v>
      </c>
      <c r="DW211" s="63">
        <v>2</v>
      </c>
      <c r="DX211" s="63">
        <v>2</v>
      </c>
      <c r="DY211" s="63">
        <v>3</v>
      </c>
      <c r="DZ211" s="63">
        <v>2</v>
      </c>
      <c r="EA211" s="63">
        <v>3</v>
      </c>
      <c r="EB211" s="63">
        <v>2</v>
      </c>
      <c r="EC211" s="17">
        <f t="shared" si="192"/>
        <v>14</v>
      </c>
      <c r="ED211" s="144">
        <f t="shared" si="185"/>
        <v>2.3333333333333335</v>
      </c>
      <c r="EE211" s="63">
        <v>1</v>
      </c>
      <c r="EF211" s="63">
        <v>1</v>
      </c>
      <c r="EG211" s="63">
        <v>1</v>
      </c>
      <c r="EH211" s="63">
        <v>1</v>
      </c>
      <c r="EI211" s="63">
        <v>1</v>
      </c>
      <c r="EJ211" s="63">
        <v>1</v>
      </c>
      <c r="EK211" s="15">
        <f t="shared" si="186"/>
        <v>6</v>
      </c>
      <c r="EL211" s="148">
        <f t="shared" si="196"/>
        <v>1</v>
      </c>
      <c r="EM211" s="63">
        <v>1</v>
      </c>
      <c r="EN211" s="63">
        <v>1</v>
      </c>
      <c r="EO211" s="63">
        <v>1</v>
      </c>
      <c r="EP211" s="63">
        <v>1</v>
      </c>
      <c r="EQ211" s="63">
        <v>1</v>
      </c>
      <c r="ER211" s="17">
        <f t="shared" si="178"/>
        <v>5</v>
      </c>
      <c r="ES211" s="144">
        <f t="shared" si="229"/>
        <v>1</v>
      </c>
      <c r="ET211" s="63">
        <v>2</v>
      </c>
      <c r="EU211" s="63">
        <v>2</v>
      </c>
      <c r="EV211" s="63">
        <v>2</v>
      </c>
      <c r="EW211" s="63">
        <v>2</v>
      </c>
      <c r="EX211" s="63">
        <v>2</v>
      </c>
      <c r="EY211" s="17">
        <f t="shared" si="179"/>
        <v>10</v>
      </c>
      <c r="EZ211" s="144">
        <f t="shared" si="232"/>
        <v>2</v>
      </c>
      <c r="FA211" s="63">
        <v>3</v>
      </c>
      <c r="FB211" s="63">
        <v>3</v>
      </c>
      <c r="FC211" s="63">
        <v>3</v>
      </c>
      <c r="FD211" s="63">
        <v>2</v>
      </c>
      <c r="FE211" s="63">
        <v>3</v>
      </c>
      <c r="FF211" s="63">
        <v>3</v>
      </c>
      <c r="FG211" s="17">
        <f t="shared" si="161"/>
        <v>17</v>
      </c>
      <c r="FH211" s="153">
        <f t="shared" si="226"/>
        <v>2.8333333333333335</v>
      </c>
      <c r="FI211" s="63">
        <v>2</v>
      </c>
      <c r="FJ211" s="63">
        <v>2</v>
      </c>
      <c r="FK211" s="63">
        <v>2</v>
      </c>
      <c r="FL211" s="63">
        <v>2</v>
      </c>
      <c r="FM211" s="63">
        <v>2</v>
      </c>
      <c r="FN211" s="17">
        <f t="shared" si="180"/>
        <v>10</v>
      </c>
      <c r="FO211" s="144">
        <f t="shared" si="181"/>
        <v>2</v>
      </c>
      <c r="FP211" s="63">
        <v>2</v>
      </c>
      <c r="FQ211" s="63">
        <v>2</v>
      </c>
      <c r="FR211" s="63">
        <v>2</v>
      </c>
      <c r="FS211" s="63">
        <v>3</v>
      </c>
      <c r="FT211" s="63">
        <v>3</v>
      </c>
      <c r="FU211" s="63">
        <v>3</v>
      </c>
      <c r="FV211" s="17">
        <f t="shared" si="230"/>
        <v>15</v>
      </c>
      <c r="FW211" s="144">
        <f t="shared" si="187"/>
        <v>2.5</v>
      </c>
      <c r="FX211" s="63">
        <v>3</v>
      </c>
      <c r="FY211" s="63">
        <v>3</v>
      </c>
      <c r="FZ211" s="63">
        <v>3</v>
      </c>
      <c r="GA211" s="63">
        <v>3</v>
      </c>
      <c r="GB211" s="63">
        <v>3</v>
      </c>
      <c r="GC211" s="63">
        <v>2</v>
      </c>
      <c r="GD211" s="17">
        <f t="shared" si="220"/>
        <v>17</v>
      </c>
      <c r="GE211" s="144">
        <f t="shared" si="210"/>
        <v>2.8333333333333335</v>
      </c>
      <c r="GF211" s="66" t="s">
        <v>1643</v>
      </c>
      <c r="GG211" s="63" t="s">
        <v>1644</v>
      </c>
      <c r="GH211" s="63" t="s">
        <v>1645</v>
      </c>
      <c r="GI211" s="63" t="s">
        <v>1646</v>
      </c>
      <c r="GJ211" s="63" t="s">
        <v>1647</v>
      </c>
      <c r="GK211" s="63" t="s">
        <v>1648</v>
      </c>
      <c r="GL211" s="66" t="s">
        <v>1649</v>
      </c>
      <c r="GM211" s="63" t="s">
        <v>1650</v>
      </c>
    </row>
    <row r="212" spans="1:195" s="2" customFormat="1" ht="22.5" customHeight="1" x14ac:dyDescent="0.35">
      <c r="A212" s="29">
        <v>210</v>
      </c>
      <c r="B212" s="63" t="s">
        <v>1651</v>
      </c>
      <c r="C212" s="67"/>
      <c r="D212" s="63" t="s">
        <v>846</v>
      </c>
      <c r="E212" s="63" t="s">
        <v>1631</v>
      </c>
      <c r="F212" s="63">
        <v>36</v>
      </c>
      <c r="G212" s="63">
        <v>2</v>
      </c>
      <c r="H212" s="63" t="s">
        <v>157</v>
      </c>
      <c r="I212" s="63" t="s">
        <v>172</v>
      </c>
      <c r="J212" s="123">
        <v>5000000</v>
      </c>
      <c r="K212" s="64">
        <v>2500000</v>
      </c>
      <c r="L212" s="63" t="s">
        <v>259</v>
      </c>
      <c r="M212" s="63" t="s">
        <v>413</v>
      </c>
      <c r="N212" s="63">
        <v>185</v>
      </c>
      <c r="O212" s="63" t="s">
        <v>174</v>
      </c>
      <c r="P212" s="63">
        <v>17</v>
      </c>
      <c r="Q212" s="63"/>
      <c r="R212" s="63">
        <v>3</v>
      </c>
      <c r="S212" s="63">
        <v>3</v>
      </c>
      <c r="T212" s="63">
        <v>3</v>
      </c>
      <c r="U212" s="63">
        <v>4</v>
      </c>
      <c r="V212" s="63">
        <v>4</v>
      </c>
      <c r="W212" s="63">
        <v>4</v>
      </c>
      <c r="X212" s="63">
        <v>4</v>
      </c>
      <c r="Y212" s="63">
        <v>3</v>
      </c>
      <c r="Z212" s="63">
        <v>3</v>
      </c>
      <c r="AA212" s="63">
        <v>3</v>
      </c>
      <c r="AB212" s="17">
        <f t="shared" si="188"/>
        <v>34</v>
      </c>
      <c r="AC212" s="154">
        <f t="shared" si="221"/>
        <v>3</v>
      </c>
      <c r="AD212" s="63">
        <v>3</v>
      </c>
      <c r="AE212" s="63">
        <v>3</v>
      </c>
      <c r="AF212" s="63">
        <v>3</v>
      </c>
      <c r="AG212" s="63">
        <v>3</v>
      </c>
      <c r="AH212" s="63">
        <v>3</v>
      </c>
      <c r="AI212" s="63">
        <v>3</v>
      </c>
      <c r="AJ212" s="63">
        <v>3</v>
      </c>
      <c r="AK212" s="63">
        <v>3</v>
      </c>
      <c r="AL212" s="63">
        <v>3</v>
      </c>
      <c r="AM212" s="15">
        <f t="shared" si="165"/>
        <v>27</v>
      </c>
      <c r="AN212" s="170">
        <f t="shared" si="166"/>
        <v>3</v>
      </c>
      <c r="AO212" s="63">
        <v>3</v>
      </c>
      <c r="AP212" s="63">
        <v>3</v>
      </c>
      <c r="AQ212" s="63">
        <v>3</v>
      </c>
      <c r="AR212" s="63">
        <v>3</v>
      </c>
      <c r="AS212" s="63">
        <v>3</v>
      </c>
      <c r="AT212" s="63">
        <v>3</v>
      </c>
      <c r="AU212" s="63">
        <v>3</v>
      </c>
      <c r="AV212" s="63">
        <v>3</v>
      </c>
      <c r="AW212" s="63">
        <v>4</v>
      </c>
      <c r="AX212" s="63">
        <v>4</v>
      </c>
      <c r="AY212" s="17">
        <f t="shared" si="227"/>
        <v>32</v>
      </c>
      <c r="AZ212" s="144">
        <f t="shared" si="167"/>
        <v>3.2</v>
      </c>
      <c r="BA212" s="63">
        <v>3</v>
      </c>
      <c r="BB212" s="63">
        <v>3</v>
      </c>
      <c r="BC212" s="63">
        <v>3</v>
      </c>
      <c r="BD212" s="63">
        <v>3</v>
      </c>
      <c r="BE212" s="63">
        <v>4</v>
      </c>
      <c r="BF212" s="63">
        <v>4</v>
      </c>
      <c r="BG212" s="63">
        <v>4</v>
      </c>
      <c r="BH212" s="63">
        <v>4</v>
      </c>
      <c r="BI212" s="72">
        <v>3</v>
      </c>
      <c r="BJ212" s="17">
        <f t="shared" si="168"/>
        <v>31</v>
      </c>
      <c r="BK212" s="144">
        <f t="shared" si="169"/>
        <v>3.4444444444444446</v>
      </c>
      <c r="BL212" s="63">
        <v>3</v>
      </c>
      <c r="BM212" s="63">
        <v>3</v>
      </c>
      <c r="BN212" s="63">
        <v>3</v>
      </c>
      <c r="BO212" s="17">
        <f t="shared" si="170"/>
        <v>9</v>
      </c>
      <c r="BP212" s="153">
        <f t="shared" si="224"/>
        <v>3</v>
      </c>
      <c r="BQ212" s="63">
        <v>3</v>
      </c>
      <c r="BR212" s="63">
        <v>3</v>
      </c>
      <c r="BS212" s="63">
        <v>3</v>
      </c>
      <c r="BT212" s="116">
        <f t="shared" si="158"/>
        <v>9</v>
      </c>
      <c r="BU212" s="144">
        <f t="shared" si="171"/>
        <v>3</v>
      </c>
      <c r="BV212" s="63">
        <v>3</v>
      </c>
      <c r="BW212" s="63">
        <v>3</v>
      </c>
      <c r="BX212" s="17">
        <f t="shared" si="163"/>
        <v>6</v>
      </c>
      <c r="BY212" s="169">
        <f t="shared" si="213"/>
        <v>3</v>
      </c>
      <c r="BZ212" s="63">
        <v>4</v>
      </c>
      <c r="CA212" s="63">
        <v>4</v>
      </c>
      <c r="CB212" s="17">
        <f t="shared" si="172"/>
        <v>8</v>
      </c>
      <c r="CC212" s="144">
        <f t="shared" si="223"/>
        <v>4</v>
      </c>
      <c r="CD212" s="63">
        <v>3</v>
      </c>
      <c r="CE212" s="63">
        <v>3</v>
      </c>
      <c r="CF212" s="17">
        <f t="shared" si="231"/>
        <v>6</v>
      </c>
      <c r="CG212" s="144">
        <f t="shared" si="214"/>
        <v>3</v>
      </c>
      <c r="CH212" s="63">
        <v>3</v>
      </c>
      <c r="CI212" s="63">
        <v>3</v>
      </c>
      <c r="CJ212" s="17">
        <f t="shared" si="173"/>
        <v>6</v>
      </c>
      <c r="CK212" s="144">
        <f t="shared" si="204"/>
        <v>3</v>
      </c>
      <c r="CL212" s="63">
        <v>4</v>
      </c>
      <c r="CM212" s="63">
        <v>4</v>
      </c>
      <c r="CN212" s="17">
        <f t="shared" si="174"/>
        <v>8</v>
      </c>
      <c r="CO212" s="153">
        <f t="shared" si="184"/>
        <v>4</v>
      </c>
      <c r="CP212" s="63">
        <v>3</v>
      </c>
      <c r="CQ212" s="63">
        <v>3</v>
      </c>
      <c r="CR212" s="63">
        <v>3</v>
      </c>
      <c r="CS212" s="17">
        <f t="shared" si="175"/>
        <v>9</v>
      </c>
      <c r="CT212" s="144">
        <f t="shared" si="233"/>
        <v>3</v>
      </c>
      <c r="CU212" s="63">
        <v>3</v>
      </c>
      <c r="CV212" s="63">
        <v>3</v>
      </c>
      <c r="CW212" s="63">
        <v>3</v>
      </c>
      <c r="CX212" s="63">
        <v>4</v>
      </c>
      <c r="CY212" s="63">
        <v>4</v>
      </c>
      <c r="CZ212" s="63">
        <v>4</v>
      </c>
      <c r="DA212" s="63">
        <v>4</v>
      </c>
      <c r="DB212" s="63">
        <v>4</v>
      </c>
      <c r="DC212" s="17">
        <f t="shared" si="190"/>
        <v>29</v>
      </c>
      <c r="DD212" s="144">
        <f t="shared" si="228"/>
        <v>3.625</v>
      </c>
      <c r="DE212" s="63">
        <v>3</v>
      </c>
      <c r="DF212" s="63">
        <v>3</v>
      </c>
      <c r="DG212" s="63">
        <v>3</v>
      </c>
      <c r="DH212" s="63">
        <v>3</v>
      </c>
      <c r="DI212" s="63">
        <v>3</v>
      </c>
      <c r="DJ212" s="63">
        <v>3</v>
      </c>
      <c r="DK212" s="63">
        <v>4</v>
      </c>
      <c r="DL212" s="63">
        <v>4</v>
      </c>
      <c r="DM212" s="17">
        <f t="shared" si="176"/>
        <v>26</v>
      </c>
      <c r="DN212" s="144">
        <f t="shared" si="205"/>
        <v>3.25</v>
      </c>
      <c r="DO212" s="63">
        <v>4</v>
      </c>
      <c r="DP212" s="63">
        <v>4</v>
      </c>
      <c r="DQ212" s="63">
        <v>3</v>
      </c>
      <c r="DR212" s="63">
        <v>3</v>
      </c>
      <c r="DS212" s="63">
        <v>3</v>
      </c>
      <c r="DT212" s="63">
        <v>3</v>
      </c>
      <c r="DU212" s="17">
        <f t="shared" si="225"/>
        <v>20</v>
      </c>
      <c r="DV212" s="144">
        <f t="shared" si="177"/>
        <v>3.3333333333333335</v>
      </c>
      <c r="DW212" s="63">
        <v>3</v>
      </c>
      <c r="DX212" s="63">
        <v>3</v>
      </c>
      <c r="DY212" s="63">
        <v>3</v>
      </c>
      <c r="DZ212" s="63">
        <v>3</v>
      </c>
      <c r="EA212" s="63">
        <v>3</v>
      </c>
      <c r="EB212" s="63">
        <v>3</v>
      </c>
      <c r="EC212" s="17">
        <f t="shared" si="192"/>
        <v>18</v>
      </c>
      <c r="ED212" s="144">
        <f t="shared" si="185"/>
        <v>3</v>
      </c>
      <c r="EE212" s="63">
        <v>4</v>
      </c>
      <c r="EF212" s="63">
        <v>4</v>
      </c>
      <c r="EG212" s="63">
        <v>4</v>
      </c>
      <c r="EH212" s="63">
        <v>4</v>
      </c>
      <c r="EI212" s="63">
        <v>4</v>
      </c>
      <c r="EJ212" s="63">
        <v>4</v>
      </c>
      <c r="EK212" s="15">
        <f t="shared" si="186"/>
        <v>24</v>
      </c>
      <c r="EL212" s="148">
        <f t="shared" si="196"/>
        <v>4</v>
      </c>
      <c r="EM212" s="63">
        <v>3</v>
      </c>
      <c r="EN212" s="63">
        <v>3</v>
      </c>
      <c r="EO212" s="63">
        <v>3</v>
      </c>
      <c r="EP212" s="63">
        <v>3</v>
      </c>
      <c r="EQ212" s="63">
        <v>3</v>
      </c>
      <c r="ER212" s="17">
        <f t="shared" si="178"/>
        <v>15</v>
      </c>
      <c r="ES212" s="144">
        <f t="shared" si="229"/>
        <v>3</v>
      </c>
      <c r="ET212" s="63">
        <v>4</v>
      </c>
      <c r="EU212" s="63">
        <v>4</v>
      </c>
      <c r="EV212" s="63">
        <v>4</v>
      </c>
      <c r="EW212" s="63">
        <v>4</v>
      </c>
      <c r="EX212" s="63">
        <v>4</v>
      </c>
      <c r="EY212" s="17">
        <f t="shared" si="179"/>
        <v>20</v>
      </c>
      <c r="EZ212" s="144">
        <f t="shared" si="232"/>
        <v>4</v>
      </c>
      <c r="FA212" s="63">
        <v>3</v>
      </c>
      <c r="FB212" s="63">
        <v>3</v>
      </c>
      <c r="FC212" s="63">
        <v>3</v>
      </c>
      <c r="FD212" s="63">
        <v>3</v>
      </c>
      <c r="FE212" s="63">
        <v>3</v>
      </c>
      <c r="FF212" s="63">
        <v>3</v>
      </c>
      <c r="FG212" s="17">
        <f t="shared" si="161"/>
        <v>18</v>
      </c>
      <c r="FH212" s="153">
        <f t="shared" si="226"/>
        <v>3</v>
      </c>
      <c r="FI212" s="63">
        <v>4</v>
      </c>
      <c r="FJ212" s="63">
        <v>4</v>
      </c>
      <c r="FK212" s="63">
        <v>4</v>
      </c>
      <c r="FL212" s="63">
        <v>4</v>
      </c>
      <c r="FM212" s="63">
        <v>4</v>
      </c>
      <c r="FN212" s="17">
        <f t="shared" si="180"/>
        <v>20</v>
      </c>
      <c r="FO212" s="144">
        <f t="shared" si="181"/>
        <v>4</v>
      </c>
      <c r="FP212" s="63">
        <v>3</v>
      </c>
      <c r="FQ212" s="63">
        <v>3</v>
      </c>
      <c r="FR212" s="63">
        <v>3</v>
      </c>
      <c r="FS212" s="63">
        <v>3</v>
      </c>
      <c r="FT212" s="63">
        <v>3</v>
      </c>
      <c r="FU212" s="63">
        <v>3</v>
      </c>
      <c r="FV212" s="17">
        <f t="shared" si="230"/>
        <v>18</v>
      </c>
      <c r="FW212" s="144">
        <f t="shared" si="187"/>
        <v>3</v>
      </c>
      <c r="FX212" s="63">
        <v>4</v>
      </c>
      <c r="FY212" s="63">
        <v>4</v>
      </c>
      <c r="FZ212" s="63">
        <v>4</v>
      </c>
      <c r="GA212" s="63">
        <v>4</v>
      </c>
      <c r="GB212" s="63">
        <v>4</v>
      </c>
      <c r="GC212" s="63">
        <v>3</v>
      </c>
      <c r="GD212" s="17">
        <f t="shared" si="220"/>
        <v>23</v>
      </c>
      <c r="GE212" s="144">
        <f t="shared" si="210"/>
        <v>3.8333333333333335</v>
      </c>
      <c r="GF212" s="63" t="s">
        <v>1652</v>
      </c>
      <c r="GG212" s="63" t="s">
        <v>1613</v>
      </c>
      <c r="GH212" s="63" t="s">
        <v>1606</v>
      </c>
      <c r="GI212" s="63"/>
      <c r="GJ212" s="63" t="s">
        <v>1653</v>
      </c>
      <c r="GK212" s="63" t="s">
        <v>1608</v>
      </c>
      <c r="GL212" s="63" t="s">
        <v>1609</v>
      </c>
      <c r="GM212" s="63" t="s">
        <v>1654</v>
      </c>
    </row>
    <row r="213" spans="1:195" s="2" customFormat="1" ht="22.5" customHeight="1" x14ac:dyDescent="0.35">
      <c r="A213" s="29">
        <v>211</v>
      </c>
      <c r="B213" s="63" t="s">
        <v>1655</v>
      </c>
      <c r="C213" s="63"/>
      <c r="D213" s="63" t="s">
        <v>846</v>
      </c>
      <c r="E213" s="63" t="s">
        <v>1575</v>
      </c>
      <c r="F213" s="63">
        <v>57</v>
      </c>
      <c r="G213" s="63">
        <v>5</v>
      </c>
      <c r="H213" s="63" t="s">
        <v>157</v>
      </c>
      <c r="I213" s="63" t="s">
        <v>172</v>
      </c>
      <c r="J213" s="123">
        <v>1500000</v>
      </c>
      <c r="K213" s="64">
        <v>1450000</v>
      </c>
      <c r="L213" s="63" t="s">
        <v>318</v>
      </c>
      <c r="M213" s="63" t="s">
        <v>147</v>
      </c>
      <c r="N213" s="63">
        <v>125</v>
      </c>
      <c r="O213" s="63" t="s">
        <v>1656</v>
      </c>
      <c r="P213" s="63">
        <v>25</v>
      </c>
      <c r="Q213" s="63" t="s">
        <v>1657</v>
      </c>
      <c r="R213" s="63">
        <v>3</v>
      </c>
      <c r="S213" s="63">
        <v>2</v>
      </c>
      <c r="T213" s="63">
        <v>3</v>
      </c>
      <c r="U213" s="63">
        <v>4</v>
      </c>
      <c r="V213" s="63">
        <v>3</v>
      </c>
      <c r="W213" s="63">
        <v>2</v>
      </c>
      <c r="X213" s="63">
        <v>3</v>
      </c>
      <c r="Y213" s="63">
        <v>3</v>
      </c>
      <c r="Z213" s="63">
        <v>3</v>
      </c>
      <c r="AA213" s="63">
        <v>4</v>
      </c>
      <c r="AB213" s="17">
        <f t="shared" si="188"/>
        <v>30</v>
      </c>
      <c r="AC213" s="154">
        <f t="shared" si="221"/>
        <v>3</v>
      </c>
      <c r="AD213" s="63">
        <v>3</v>
      </c>
      <c r="AE213" s="63">
        <v>2</v>
      </c>
      <c r="AF213" s="63">
        <v>3</v>
      </c>
      <c r="AG213" s="66">
        <v>3</v>
      </c>
      <c r="AH213" s="63">
        <v>3</v>
      </c>
      <c r="AI213" s="63">
        <v>2</v>
      </c>
      <c r="AJ213" s="63">
        <v>3</v>
      </c>
      <c r="AK213" s="63">
        <v>3</v>
      </c>
      <c r="AL213" s="63">
        <v>4</v>
      </c>
      <c r="AM213" s="15">
        <f t="shared" si="165"/>
        <v>26</v>
      </c>
      <c r="AN213" s="170">
        <f t="shared" si="166"/>
        <v>2.8888888888888888</v>
      </c>
      <c r="AO213" s="63">
        <v>3</v>
      </c>
      <c r="AP213" s="63">
        <v>2</v>
      </c>
      <c r="AQ213" s="63">
        <v>3</v>
      </c>
      <c r="AR213" s="63">
        <v>3</v>
      </c>
      <c r="AS213" s="63">
        <v>3</v>
      </c>
      <c r="AT213" s="63">
        <v>3</v>
      </c>
      <c r="AU213" s="63">
        <v>4</v>
      </c>
      <c r="AV213" s="63">
        <v>3</v>
      </c>
      <c r="AW213" s="63">
        <v>3</v>
      </c>
      <c r="AX213" s="63"/>
      <c r="AY213" s="17">
        <f t="shared" si="227"/>
        <v>27</v>
      </c>
      <c r="AZ213" s="144">
        <f t="shared" si="167"/>
        <v>2.7</v>
      </c>
      <c r="BA213" s="63">
        <v>3</v>
      </c>
      <c r="BB213" s="63">
        <v>3</v>
      </c>
      <c r="BC213" s="63">
        <v>2</v>
      </c>
      <c r="BD213" s="63">
        <v>3</v>
      </c>
      <c r="BE213" s="63">
        <v>3</v>
      </c>
      <c r="BF213" s="63">
        <v>3</v>
      </c>
      <c r="BG213" s="63">
        <v>3</v>
      </c>
      <c r="BH213" s="63">
        <v>4</v>
      </c>
      <c r="BI213" s="63">
        <v>4</v>
      </c>
      <c r="BJ213" s="17">
        <f t="shared" si="168"/>
        <v>28</v>
      </c>
      <c r="BK213" s="144">
        <f t="shared" si="169"/>
        <v>3.1111111111111112</v>
      </c>
      <c r="BL213" s="63">
        <v>3</v>
      </c>
      <c r="BM213" s="63">
        <v>3</v>
      </c>
      <c r="BN213" s="63">
        <v>4</v>
      </c>
      <c r="BO213" s="17">
        <f t="shared" si="170"/>
        <v>10</v>
      </c>
      <c r="BP213" s="153">
        <f t="shared" si="224"/>
        <v>3.3333333333333335</v>
      </c>
      <c r="BQ213" s="63">
        <v>3</v>
      </c>
      <c r="BR213" s="63">
        <v>4</v>
      </c>
      <c r="BS213" s="63">
        <v>4</v>
      </c>
      <c r="BT213" s="116">
        <f t="shared" si="158"/>
        <v>11</v>
      </c>
      <c r="BU213" s="144">
        <f t="shared" si="171"/>
        <v>3.6666666666666665</v>
      </c>
      <c r="BV213" s="63">
        <v>2</v>
      </c>
      <c r="BW213" s="63">
        <v>3</v>
      </c>
      <c r="BX213" s="17">
        <f t="shared" si="163"/>
        <v>5</v>
      </c>
      <c r="BY213" s="169">
        <f t="shared" si="213"/>
        <v>2.5</v>
      </c>
      <c r="BZ213" s="63">
        <v>3</v>
      </c>
      <c r="CA213" s="63">
        <v>3</v>
      </c>
      <c r="CB213" s="17">
        <f t="shared" si="172"/>
        <v>6</v>
      </c>
      <c r="CC213" s="144">
        <f t="shared" si="223"/>
        <v>3</v>
      </c>
      <c r="CD213" s="63">
        <v>3</v>
      </c>
      <c r="CE213" s="63">
        <v>3</v>
      </c>
      <c r="CF213" s="17">
        <f t="shared" si="231"/>
        <v>6</v>
      </c>
      <c r="CG213" s="144">
        <f t="shared" si="214"/>
        <v>3</v>
      </c>
      <c r="CH213" s="63">
        <v>3</v>
      </c>
      <c r="CI213" s="63">
        <v>3</v>
      </c>
      <c r="CJ213" s="17">
        <f t="shared" si="173"/>
        <v>6</v>
      </c>
      <c r="CK213" s="144">
        <f t="shared" si="204"/>
        <v>3</v>
      </c>
      <c r="CL213" s="63">
        <v>2</v>
      </c>
      <c r="CM213" s="63">
        <v>3</v>
      </c>
      <c r="CN213" s="17">
        <f t="shared" si="174"/>
        <v>5</v>
      </c>
      <c r="CO213" s="153">
        <f t="shared" si="184"/>
        <v>2.5</v>
      </c>
      <c r="CP213" s="63">
        <v>3</v>
      </c>
      <c r="CQ213" s="63">
        <v>3</v>
      </c>
      <c r="CR213" s="63">
        <v>2</v>
      </c>
      <c r="CS213" s="17">
        <f t="shared" si="175"/>
        <v>8</v>
      </c>
      <c r="CT213" s="144">
        <f t="shared" si="233"/>
        <v>2.6666666666666665</v>
      </c>
      <c r="CU213" s="63">
        <v>4</v>
      </c>
      <c r="CV213" s="63">
        <v>3</v>
      </c>
      <c r="CW213" s="63">
        <v>3</v>
      </c>
      <c r="CX213" s="63">
        <v>3</v>
      </c>
      <c r="CY213" s="63">
        <v>3</v>
      </c>
      <c r="CZ213" s="63">
        <v>3</v>
      </c>
      <c r="DA213" s="63">
        <v>3</v>
      </c>
      <c r="DB213" s="63">
        <v>3</v>
      </c>
      <c r="DC213" s="17">
        <f t="shared" si="190"/>
        <v>25</v>
      </c>
      <c r="DD213" s="144">
        <f t="shared" si="228"/>
        <v>3.125</v>
      </c>
      <c r="DE213" s="63">
        <v>3</v>
      </c>
      <c r="DF213" s="63">
        <v>3</v>
      </c>
      <c r="DG213" s="63">
        <v>2</v>
      </c>
      <c r="DH213" s="63">
        <v>3</v>
      </c>
      <c r="DI213" s="63">
        <v>4</v>
      </c>
      <c r="DJ213" s="63">
        <v>3</v>
      </c>
      <c r="DK213" s="63">
        <v>4</v>
      </c>
      <c r="DL213" s="63">
        <v>4</v>
      </c>
      <c r="DM213" s="17">
        <f t="shared" si="176"/>
        <v>26</v>
      </c>
      <c r="DN213" s="144">
        <f t="shared" si="205"/>
        <v>3.25</v>
      </c>
      <c r="DO213" s="63">
        <v>3</v>
      </c>
      <c r="DP213" s="63">
        <v>3</v>
      </c>
      <c r="DQ213" s="63">
        <v>4</v>
      </c>
      <c r="DR213" s="63">
        <v>3</v>
      </c>
      <c r="DS213" s="63">
        <v>4</v>
      </c>
      <c r="DT213" s="63">
        <v>3</v>
      </c>
      <c r="DU213" s="17">
        <f t="shared" si="225"/>
        <v>20</v>
      </c>
      <c r="DV213" s="144">
        <f t="shared" si="177"/>
        <v>3.3333333333333335</v>
      </c>
      <c r="DW213" s="63">
        <v>3</v>
      </c>
      <c r="DX213" s="63">
        <v>4</v>
      </c>
      <c r="DY213" s="63">
        <v>3</v>
      </c>
      <c r="DZ213" s="63">
        <v>4</v>
      </c>
      <c r="EA213" s="63">
        <v>3</v>
      </c>
      <c r="EB213" s="63">
        <v>3</v>
      </c>
      <c r="EC213" s="17">
        <f t="shared" si="192"/>
        <v>20</v>
      </c>
      <c r="ED213" s="144">
        <f t="shared" si="185"/>
        <v>3.3333333333333335</v>
      </c>
      <c r="EE213" s="63">
        <v>3</v>
      </c>
      <c r="EF213" s="63">
        <v>3</v>
      </c>
      <c r="EG213" s="63">
        <v>3</v>
      </c>
      <c r="EH213" s="63">
        <v>3</v>
      </c>
      <c r="EI213" s="63">
        <v>3</v>
      </c>
      <c r="EJ213" s="63">
        <v>4</v>
      </c>
      <c r="EK213" s="15">
        <f t="shared" si="186"/>
        <v>19</v>
      </c>
      <c r="EL213" s="148">
        <f t="shared" si="196"/>
        <v>3.1666666666666665</v>
      </c>
      <c r="EM213" s="63">
        <v>4</v>
      </c>
      <c r="EN213" s="63">
        <v>3</v>
      </c>
      <c r="EO213" s="63">
        <v>3</v>
      </c>
      <c r="EP213" s="63">
        <v>3</v>
      </c>
      <c r="EQ213" s="63">
        <v>4</v>
      </c>
      <c r="ER213" s="17">
        <f t="shared" si="178"/>
        <v>17</v>
      </c>
      <c r="ES213" s="144">
        <f t="shared" si="229"/>
        <v>3.4</v>
      </c>
      <c r="ET213" s="63">
        <v>3</v>
      </c>
      <c r="EU213" s="63">
        <v>3</v>
      </c>
      <c r="EV213" s="63">
        <v>3</v>
      </c>
      <c r="EW213" s="63">
        <v>4</v>
      </c>
      <c r="EX213" s="63">
        <v>4</v>
      </c>
      <c r="EY213" s="17">
        <f t="shared" si="179"/>
        <v>17</v>
      </c>
      <c r="EZ213" s="144">
        <f t="shared" si="232"/>
        <v>3.4</v>
      </c>
      <c r="FA213" s="63">
        <v>3</v>
      </c>
      <c r="FB213" s="63">
        <v>3</v>
      </c>
      <c r="FC213" s="63">
        <v>3</v>
      </c>
      <c r="FD213" s="63">
        <v>3</v>
      </c>
      <c r="FE213" s="63">
        <v>3</v>
      </c>
      <c r="FF213" s="63">
        <v>3</v>
      </c>
      <c r="FG213" s="17">
        <f t="shared" si="161"/>
        <v>18</v>
      </c>
      <c r="FH213" s="153">
        <f t="shared" si="226"/>
        <v>3</v>
      </c>
      <c r="FI213" s="63">
        <v>3</v>
      </c>
      <c r="FJ213" s="63">
        <v>3</v>
      </c>
      <c r="FK213" s="63">
        <v>3</v>
      </c>
      <c r="FL213" s="63">
        <v>3</v>
      </c>
      <c r="FM213" s="63">
        <v>3</v>
      </c>
      <c r="FN213" s="17">
        <f t="shared" si="180"/>
        <v>15</v>
      </c>
      <c r="FO213" s="144">
        <f t="shared" si="181"/>
        <v>3</v>
      </c>
      <c r="FP213" s="63">
        <v>3</v>
      </c>
      <c r="FQ213" s="63">
        <v>3</v>
      </c>
      <c r="FR213" s="63">
        <v>3</v>
      </c>
      <c r="FS213" s="63">
        <v>3</v>
      </c>
      <c r="FT213" s="63">
        <v>3</v>
      </c>
      <c r="FU213" s="63">
        <v>3</v>
      </c>
      <c r="FV213" s="17">
        <f t="shared" si="230"/>
        <v>18</v>
      </c>
      <c r="FW213" s="144">
        <f t="shared" si="187"/>
        <v>3</v>
      </c>
      <c r="FX213" s="63">
        <v>3</v>
      </c>
      <c r="FY213" s="63">
        <v>3</v>
      </c>
      <c r="FZ213" s="63">
        <v>3</v>
      </c>
      <c r="GA213" s="63">
        <v>3</v>
      </c>
      <c r="GB213" s="63">
        <v>3</v>
      </c>
      <c r="GC213" s="63">
        <v>3</v>
      </c>
      <c r="GD213" s="17">
        <f t="shared" si="220"/>
        <v>18</v>
      </c>
      <c r="GE213" s="144">
        <f t="shared" si="210"/>
        <v>3</v>
      </c>
      <c r="GF213" s="63" t="s">
        <v>1659</v>
      </c>
      <c r="GG213" s="63"/>
      <c r="GH213" s="63" t="s">
        <v>1660</v>
      </c>
      <c r="GI213" s="63" t="s">
        <v>1661</v>
      </c>
      <c r="GJ213" s="63"/>
      <c r="GK213" s="63"/>
      <c r="GL213" s="63"/>
      <c r="GM213" s="63"/>
    </row>
    <row r="214" spans="1:195" s="2" customFormat="1" ht="22.5" customHeight="1" x14ac:dyDescent="0.35">
      <c r="A214" s="29">
        <v>212</v>
      </c>
      <c r="B214" s="63" t="s">
        <v>1100</v>
      </c>
      <c r="C214" s="63"/>
      <c r="D214" s="63" t="s">
        <v>846</v>
      </c>
      <c r="E214" s="63"/>
      <c r="F214" s="63">
        <v>53</v>
      </c>
      <c r="G214" s="63">
        <v>4</v>
      </c>
      <c r="H214" s="63" t="s">
        <v>157</v>
      </c>
      <c r="I214" s="63" t="s">
        <v>158</v>
      </c>
      <c r="J214" s="123">
        <v>2000000</v>
      </c>
      <c r="K214" s="64">
        <v>2000000</v>
      </c>
      <c r="L214" s="88" t="s">
        <v>1379</v>
      </c>
      <c r="M214" s="63" t="s">
        <v>147</v>
      </c>
      <c r="N214" s="63">
        <v>125</v>
      </c>
      <c r="O214" s="88" t="s">
        <v>1656</v>
      </c>
      <c r="P214" s="88" t="s">
        <v>1475</v>
      </c>
      <c r="Q214" s="63"/>
      <c r="R214" s="63">
        <v>3</v>
      </c>
      <c r="S214" s="63">
        <v>3</v>
      </c>
      <c r="T214" s="63">
        <v>3</v>
      </c>
      <c r="U214" s="63">
        <v>3</v>
      </c>
      <c r="V214" s="63">
        <v>3</v>
      </c>
      <c r="W214" s="63">
        <v>3</v>
      </c>
      <c r="X214" s="63">
        <v>3</v>
      </c>
      <c r="Y214" s="63">
        <v>3</v>
      </c>
      <c r="Z214" s="63">
        <v>3</v>
      </c>
      <c r="AA214" s="63">
        <v>3</v>
      </c>
      <c r="AB214" s="17">
        <f t="shared" si="188"/>
        <v>30</v>
      </c>
      <c r="AC214" s="154">
        <f t="shared" si="221"/>
        <v>3</v>
      </c>
      <c r="AD214" s="63">
        <v>3</v>
      </c>
      <c r="AE214" s="63">
        <v>3</v>
      </c>
      <c r="AF214" s="63">
        <v>3</v>
      </c>
      <c r="AG214" s="63">
        <v>3</v>
      </c>
      <c r="AH214" s="63">
        <v>3</v>
      </c>
      <c r="AI214" s="63">
        <v>3</v>
      </c>
      <c r="AJ214" s="63">
        <v>3</v>
      </c>
      <c r="AK214" s="63">
        <v>3</v>
      </c>
      <c r="AL214" s="63">
        <v>3</v>
      </c>
      <c r="AM214" s="15">
        <f t="shared" si="165"/>
        <v>27</v>
      </c>
      <c r="AN214" s="170">
        <f t="shared" si="166"/>
        <v>3</v>
      </c>
      <c r="AO214" s="63">
        <v>3</v>
      </c>
      <c r="AP214" s="63">
        <v>3</v>
      </c>
      <c r="AQ214" s="63">
        <v>3</v>
      </c>
      <c r="AR214" s="63">
        <v>3</v>
      </c>
      <c r="AS214" s="63">
        <v>3</v>
      </c>
      <c r="AT214" s="63">
        <v>3</v>
      </c>
      <c r="AU214" s="63">
        <v>3</v>
      </c>
      <c r="AV214" s="63">
        <v>3</v>
      </c>
      <c r="AW214" s="63">
        <v>3</v>
      </c>
      <c r="AX214" s="63">
        <v>3</v>
      </c>
      <c r="AY214" s="17">
        <f>SUM(AO214:AX214)</f>
        <v>30</v>
      </c>
      <c r="AZ214" s="144">
        <f t="shared" si="167"/>
        <v>3</v>
      </c>
      <c r="BA214" s="63">
        <v>3</v>
      </c>
      <c r="BB214" s="63">
        <v>3</v>
      </c>
      <c r="BC214" s="63">
        <v>3</v>
      </c>
      <c r="BD214" s="63">
        <v>3</v>
      </c>
      <c r="BE214" s="63">
        <v>3</v>
      </c>
      <c r="BF214" s="63">
        <v>3</v>
      </c>
      <c r="BG214" s="63">
        <v>3</v>
      </c>
      <c r="BH214" s="63">
        <v>3</v>
      </c>
      <c r="BI214" s="63">
        <v>4</v>
      </c>
      <c r="BJ214" s="17">
        <f t="shared" si="168"/>
        <v>28</v>
      </c>
      <c r="BK214" s="144">
        <f t="shared" si="169"/>
        <v>3.1111111111111112</v>
      </c>
      <c r="BL214" s="63">
        <v>3</v>
      </c>
      <c r="BM214" s="63">
        <v>3</v>
      </c>
      <c r="BN214" s="63">
        <v>3</v>
      </c>
      <c r="BO214" s="17">
        <f t="shared" si="170"/>
        <v>9</v>
      </c>
      <c r="BP214" s="153">
        <f t="shared" si="224"/>
        <v>3</v>
      </c>
      <c r="BQ214" s="63">
        <v>3</v>
      </c>
      <c r="BR214" s="63">
        <v>3</v>
      </c>
      <c r="BS214" s="63">
        <v>3</v>
      </c>
      <c r="BT214" s="116">
        <f t="shared" si="158"/>
        <v>9</v>
      </c>
      <c r="BU214" s="144">
        <f t="shared" si="171"/>
        <v>3</v>
      </c>
      <c r="BV214" s="63">
        <v>3</v>
      </c>
      <c r="BW214" s="63">
        <v>3</v>
      </c>
      <c r="BX214" s="17">
        <f t="shared" si="163"/>
        <v>6</v>
      </c>
      <c r="BY214" s="169">
        <f t="shared" si="213"/>
        <v>3</v>
      </c>
      <c r="BZ214" s="63">
        <v>3</v>
      </c>
      <c r="CA214" s="63">
        <v>3</v>
      </c>
      <c r="CB214" s="17">
        <f t="shared" si="172"/>
        <v>6</v>
      </c>
      <c r="CC214" s="144">
        <f>CB214/2</f>
        <v>3</v>
      </c>
      <c r="CD214" s="63">
        <v>3</v>
      </c>
      <c r="CE214" s="63">
        <v>3</v>
      </c>
      <c r="CF214" s="17">
        <f t="shared" si="231"/>
        <v>6</v>
      </c>
      <c r="CG214" s="144">
        <f t="shared" si="214"/>
        <v>3</v>
      </c>
      <c r="CH214" s="63">
        <v>3</v>
      </c>
      <c r="CI214" s="63">
        <v>3</v>
      </c>
      <c r="CJ214" s="17">
        <f t="shared" si="173"/>
        <v>6</v>
      </c>
      <c r="CK214" s="144">
        <f t="shared" si="204"/>
        <v>3</v>
      </c>
      <c r="CL214" s="63">
        <v>3</v>
      </c>
      <c r="CM214" s="63">
        <v>3</v>
      </c>
      <c r="CN214" s="17">
        <f t="shared" si="174"/>
        <v>6</v>
      </c>
      <c r="CO214" s="153">
        <f t="shared" si="184"/>
        <v>3</v>
      </c>
      <c r="CP214" s="63">
        <v>3</v>
      </c>
      <c r="CQ214" s="63">
        <v>3</v>
      </c>
      <c r="CR214" s="63">
        <v>3</v>
      </c>
      <c r="CS214" s="17">
        <f t="shared" si="175"/>
        <v>9</v>
      </c>
      <c r="CT214" s="144">
        <f t="shared" si="233"/>
        <v>3</v>
      </c>
      <c r="CU214" s="63">
        <v>3</v>
      </c>
      <c r="CV214" s="63">
        <v>3</v>
      </c>
      <c r="CW214" s="63">
        <v>3</v>
      </c>
      <c r="CX214" s="63">
        <v>3</v>
      </c>
      <c r="CY214" s="63">
        <v>3</v>
      </c>
      <c r="CZ214" s="63">
        <v>3</v>
      </c>
      <c r="DA214" s="63">
        <v>3</v>
      </c>
      <c r="DB214" s="63">
        <v>3</v>
      </c>
      <c r="DC214" s="17">
        <f t="shared" si="190"/>
        <v>24</v>
      </c>
      <c r="DD214" s="144">
        <f t="shared" si="228"/>
        <v>3</v>
      </c>
      <c r="DE214" s="63">
        <v>3</v>
      </c>
      <c r="DF214" s="63">
        <v>3</v>
      </c>
      <c r="DG214" s="63">
        <v>3</v>
      </c>
      <c r="DH214" s="63">
        <v>3</v>
      </c>
      <c r="DI214" s="63">
        <v>3</v>
      </c>
      <c r="DJ214" s="63">
        <v>3</v>
      </c>
      <c r="DK214" s="63">
        <v>3</v>
      </c>
      <c r="DL214" s="63">
        <v>3</v>
      </c>
      <c r="DM214" s="17">
        <f t="shared" si="176"/>
        <v>24</v>
      </c>
      <c r="DN214" s="144">
        <f t="shared" si="205"/>
        <v>3</v>
      </c>
      <c r="DO214" s="63">
        <v>3</v>
      </c>
      <c r="DP214" s="63">
        <v>3</v>
      </c>
      <c r="DQ214" s="63">
        <v>3</v>
      </c>
      <c r="DR214" s="63">
        <v>3</v>
      </c>
      <c r="DS214" s="63">
        <v>3</v>
      </c>
      <c r="DT214" s="63">
        <v>3</v>
      </c>
      <c r="DU214" s="17">
        <f t="shared" si="225"/>
        <v>18</v>
      </c>
      <c r="DV214" s="144">
        <f t="shared" si="177"/>
        <v>3</v>
      </c>
      <c r="DW214" s="63">
        <v>3</v>
      </c>
      <c r="DX214" s="63">
        <v>3</v>
      </c>
      <c r="DY214" s="63">
        <v>3</v>
      </c>
      <c r="DZ214" s="63">
        <v>3</v>
      </c>
      <c r="EA214" s="63">
        <v>3</v>
      </c>
      <c r="EB214" s="63">
        <v>3</v>
      </c>
      <c r="EC214" s="17">
        <f t="shared" si="192"/>
        <v>18</v>
      </c>
      <c r="ED214" s="144">
        <f t="shared" si="185"/>
        <v>3</v>
      </c>
      <c r="EE214" s="63">
        <v>3</v>
      </c>
      <c r="EF214" s="63">
        <v>3</v>
      </c>
      <c r="EG214" s="63">
        <v>3</v>
      </c>
      <c r="EH214" s="63">
        <v>3</v>
      </c>
      <c r="EI214" s="63">
        <v>3</v>
      </c>
      <c r="EJ214" s="63">
        <v>3</v>
      </c>
      <c r="EK214" s="15">
        <f t="shared" si="186"/>
        <v>18</v>
      </c>
      <c r="EL214" s="148">
        <f t="shared" si="196"/>
        <v>3</v>
      </c>
      <c r="EM214" s="63">
        <v>3</v>
      </c>
      <c r="EN214" s="63">
        <v>3</v>
      </c>
      <c r="EO214" s="63">
        <v>3</v>
      </c>
      <c r="EP214" s="63">
        <v>3</v>
      </c>
      <c r="EQ214" s="63">
        <v>3</v>
      </c>
      <c r="ER214" s="17">
        <f t="shared" si="178"/>
        <v>15</v>
      </c>
      <c r="ES214" s="144">
        <f t="shared" si="229"/>
        <v>3</v>
      </c>
      <c r="ET214" s="63">
        <v>3</v>
      </c>
      <c r="EU214" s="63">
        <v>3</v>
      </c>
      <c r="EV214" s="63">
        <v>3</v>
      </c>
      <c r="EW214" s="63">
        <v>3</v>
      </c>
      <c r="EX214" s="63">
        <v>3</v>
      </c>
      <c r="EY214" s="17">
        <f t="shared" si="179"/>
        <v>15</v>
      </c>
      <c r="EZ214" s="144">
        <f t="shared" si="232"/>
        <v>3</v>
      </c>
      <c r="FA214" s="63">
        <v>3</v>
      </c>
      <c r="FB214" s="63">
        <v>3</v>
      </c>
      <c r="FC214" s="63">
        <v>3</v>
      </c>
      <c r="FD214" s="63">
        <v>3</v>
      </c>
      <c r="FE214" s="63">
        <v>3</v>
      </c>
      <c r="FF214" s="63">
        <v>3</v>
      </c>
      <c r="FG214" s="17">
        <f t="shared" si="161"/>
        <v>18</v>
      </c>
      <c r="FH214" s="153">
        <f t="shared" si="226"/>
        <v>3</v>
      </c>
      <c r="FI214" s="63">
        <v>3</v>
      </c>
      <c r="FJ214" s="63">
        <v>3</v>
      </c>
      <c r="FK214" s="63">
        <v>3</v>
      </c>
      <c r="FL214" s="63">
        <v>3</v>
      </c>
      <c r="FM214" s="63">
        <v>3</v>
      </c>
      <c r="FN214" s="17">
        <f t="shared" si="180"/>
        <v>15</v>
      </c>
      <c r="FO214" s="144">
        <f t="shared" si="181"/>
        <v>3</v>
      </c>
      <c r="FP214" s="63">
        <v>3</v>
      </c>
      <c r="FQ214" s="63">
        <v>3</v>
      </c>
      <c r="FR214" s="63">
        <v>3</v>
      </c>
      <c r="FS214" s="63">
        <v>3</v>
      </c>
      <c r="FT214" s="63">
        <v>3</v>
      </c>
      <c r="FU214" s="63">
        <v>3</v>
      </c>
      <c r="FV214" s="17">
        <f t="shared" si="230"/>
        <v>18</v>
      </c>
      <c r="FW214" s="144">
        <f t="shared" si="187"/>
        <v>3</v>
      </c>
      <c r="FX214" s="63">
        <v>3</v>
      </c>
      <c r="FY214" s="63">
        <v>3</v>
      </c>
      <c r="FZ214" s="63">
        <v>3</v>
      </c>
      <c r="GA214" s="63">
        <v>3</v>
      </c>
      <c r="GB214" s="63">
        <v>3</v>
      </c>
      <c r="GC214" s="63">
        <v>3</v>
      </c>
      <c r="GD214" s="17">
        <f t="shared" si="220"/>
        <v>18</v>
      </c>
      <c r="GE214" s="144">
        <f t="shared" ref="GE214:GE245" si="234">GD214/6</f>
        <v>3</v>
      </c>
      <c r="GF214" s="63" t="s">
        <v>1662</v>
      </c>
      <c r="GG214" s="63"/>
      <c r="GH214" s="63"/>
      <c r="GI214" s="63"/>
      <c r="GJ214" s="63"/>
      <c r="GK214" s="63"/>
      <c r="GL214" s="63"/>
      <c r="GM214" s="63"/>
    </row>
    <row r="215" spans="1:195" s="2" customFormat="1" ht="22.5" customHeight="1" x14ac:dyDescent="0.35">
      <c r="A215" s="29">
        <v>213</v>
      </c>
      <c r="B215" s="63" t="s">
        <v>1663</v>
      </c>
      <c r="C215" s="63"/>
      <c r="D215" s="63" t="s">
        <v>846</v>
      </c>
      <c r="E215" s="63" t="s">
        <v>1664</v>
      </c>
      <c r="F215" s="63">
        <v>43</v>
      </c>
      <c r="G215" s="63">
        <v>5</v>
      </c>
      <c r="H215" s="63" t="s">
        <v>157</v>
      </c>
      <c r="I215" s="63" t="s">
        <v>210</v>
      </c>
      <c r="J215" s="123">
        <v>3000000</v>
      </c>
      <c r="K215" s="64">
        <v>2000000</v>
      </c>
      <c r="L215" s="63" t="s">
        <v>318</v>
      </c>
      <c r="M215" s="63" t="s">
        <v>147</v>
      </c>
      <c r="N215" s="63">
        <v>125</v>
      </c>
      <c r="O215" s="63" t="s">
        <v>1595</v>
      </c>
      <c r="P215" s="63">
        <v>25</v>
      </c>
      <c r="Q215" s="63"/>
      <c r="R215" s="63">
        <v>3</v>
      </c>
      <c r="S215" s="63">
        <v>3</v>
      </c>
      <c r="T215" s="63">
        <v>4</v>
      </c>
      <c r="U215" s="63">
        <v>4</v>
      </c>
      <c r="V215" s="63">
        <v>4</v>
      </c>
      <c r="W215" s="63">
        <v>4</v>
      </c>
      <c r="X215" s="63">
        <v>4</v>
      </c>
      <c r="Y215" s="63">
        <v>4</v>
      </c>
      <c r="Z215" s="63">
        <v>4</v>
      </c>
      <c r="AA215" s="63">
        <v>4</v>
      </c>
      <c r="AB215" s="17">
        <f t="shared" si="188"/>
        <v>38</v>
      </c>
      <c r="AC215" s="154">
        <f t="shared" si="221"/>
        <v>3</v>
      </c>
      <c r="AD215" s="63">
        <v>3</v>
      </c>
      <c r="AE215" s="63">
        <v>3</v>
      </c>
      <c r="AF215" s="63">
        <v>3</v>
      </c>
      <c r="AG215" s="66">
        <v>4</v>
      </c>
      <c r="AH215" s="66">
        <v>4</v>
      </c>
      <c r="AI215" s="63">
        <v>3</v>
      </c>
      <c r="AJ215" s="63">
        <v>3</v>
      </c>
      <c r="AK215" s="63">
        <v>3</v>
      </c>
      <c r="AL215" s="63">
        <v>3</v>
      </c>
      <c r="AM215" s="15">
        <f t="shared" si="165"/>
        <v>29</v>
      </c>
      <c r="AN215" s="170">
        <f t="shared" si="166"/>
        <v>3.2222222222222223</v>
      </c>
      <c r="AO215" s="63">
        <v>2</v>
      </c>
      <c r="AP215" s="63">
        <v>4</v>
      </c>
      <c r="AQ215" s="63">
        <v>3</v>
      </c>
      <c r="AR215" s="63">
        <v>4</v>
      </c>
      <c r="AS215" s="63">
        <v>3</v>
      </c>
      <c r="AT215" s="63">
        <v>2</v>
      </c>
      <c r="AU215" s="63">
        <v>2</v>
      </c>
      <c r="AV215" s="63">
        <v>2</v>
      </c>
      <c r="AW215" s="63">
        <v>3</v>
      </c>
      <c r="AX215" s="63">
        <v>3</v>
      </c>
      <c r="AY215" s="17">
        <f t="shared" ref="AY215:AY278" si="235">SUM(AO215:AX215)</f>
        <v>28</v>
      </c>
      <c r="AZ215" s="144">
        <f t="shared" si="167"/>
        <v>2.8</v>
      </c>
      <c r="BA215" s="63">
        <v>4</v>
      </c>
      <c r="BB215" s="63">
        <v>4</v>
      </c>
      <c r="BC215" s="63">
        <v>4</v>
      </c>
      <c r="BD215" s="63">
        <v>3</v>
      </c>
      <c r="BE215" s="63">
        <v>4</v>
      </c>
      <c r="BF215" s="63">
        <v>4</v>
      </c>
      <c r="BG215" s="63">
        <v>4</v>
      </c>
      <c r="BH215" s="63">
        <v>4</v>
      </c>
      <c r="BI215" s="63">
        <v>4</v>
      </c>
      <c r="BJ215" s="17">
        <f t="shared" si="168"/>
        <v>35</v>
      </c>
      <c r="BK215" s="144">
        <f t="shared" si="169"/>
        <v>3.8888888888888888</v>
      </c>
      <c r="BL215" s="63">
        <v>3</v>
      </c>
      <c r="BM215" s="63">
        <v>3</v>
      </c>
      <c r="BN215" s="63">
        <v>3</v>
      </c>
      <c r="BO215" s="17">
        <f t="shared" si="170"/>
        <v>9</v>
      </c>
      <c r="BP215" s="153">
        <f t="shared" si="224"/>
        <v>3</v>
      </c>
      <c r="BQ215" s="63">
        <v>3</v>
      </c>
      <c r="BR215" s="63">
        <v>3</v>
      </c>
      <c r="BS215" s="63">
        <v>3</v>
      </c>
      <c r="BT215" s="116">
        <f t="shared" si="158"/>
        <v>9</v>
      </c>
      <c r="BU215" s="144">
        <f t="shared" si="171"/>
        <v>3</v>
      </c>
      <c r="BV215" s="63"/>
      <c r="BW215" s="63">
        <v>3</v>
      </c>
      <c r="BX215" s="17">
        <f t="shared" si="163"/>
        <v>3</v>
      </c>
      <c r="BY215" s="169">
        <f t="shared" si="213"/>
        <v>1.5</v>
      </c>
      <c r="BZ215" s="63">
        <v>3</v>
      </c>
      <c r="CA215" s="63">
        <v>3</v>
      </c>
      <c r="CB215" s="17">
        <f t="shared" si="172"/>
        <v>6</v>
      </c>
      <c r="CC215" s="144">
        <f t="shared" ref="CC215:CC225" si="236">CB215/2</f>
        <v>3</v>
      </c>
      <c r="CD215" s="63">
        <v>3</v>
      </c>
      <c r="CE215" s="63">
        <v>3</v>
      </c>
      <c r="CF215" s="17">
        <f t="shared" si="231"/>
        <v>6</v>
      </c>
      <c r="CG215" s="144">
        <f t="shared" si="214"/>
        <v>3</v>
      </c>
      <c r="CH215" s="63">
        <v>2</v>
      </c>
      <c r="CI215" s="63">
        <v>2</v>
      </c>
      <c r="CJ215" s="17">
        <f t="shared" si="173"/>
        <v>4</v>
      </c>
      <c r="CK215" s="144">
        <f t="shared" si="204"/>
        <v>2</v>
      </c>
      <c r="CL215" s="63">
        <v>4</v>
      </c>
      <c r="CM215" s="63">
        <v>4</v>
      </c>
      <c r="CN215" s="17">
        <f t="shared" si="174"/>
        <v>8</v>
      </c>
      <c r="CO215" s="153">
        <f t="shared" si="184"/>
        <v>4</v>
      </c>
      <c r="CP215" s="63">
        <v>3</v>
      </c>
      <c r="CQ215" s="63">
        <v>3</v>
      </c>
      <c r="CR215" s="63">
        <v>3</v>
      </c>
      <c r="CS215" s="17">
        <f t="shared" si="175"/>
        <v>9</v>
      </c>
      <c r="CT215" s="144">
        <f t="shared" si="233"/>
        <v>3</v>
      </c>
      <c r="CU215" s="63">
        <v>3</v>
      </c>
      <c r="CV215" s="63">
        <v>3</v>
      </c>
      <c r="CW215" s="63">
        <v>3</v>
      </c>
      <c r="CX215" s="63">
        <v>3</v>
      </c>
      <c r="CY215" s="63">
        <v>3</v>
      </c>
      <c r="CZ215" s="63">
        <v>3</v>
      </c>
      <c r="DA215" s="63">
        <v>3</v>
      </c>
      <c r="DB215" s="63">
        <v>3</v>
      </c>
      <c r="DC215" s="17">
        <f t="shared" si="190"/>
        <v>24</v>
      </c>
      <c r="DD215" s="144">
        <f t="shared" si="228"/>
        <v>3</v>
      </c>
      <c r="DE215" s="63">
        <v>3</v>
      </c>
      <c r="DF215" s="63">
        <v>3</v>
      </c>
      <c r="DG215" s="63">
        <v>3</v>
      </c>
      <c r="DH215" s="63">
        <v>3</v>
      </c>
      <c r="DI215" s="63">
        <v>3</v>
      </c>
      <c r="DJ215" s="63">
        <v>3</v>
      </c>
      <c r="DK215" s="63">
        <v>3</v>
      </c>
      <c r="DL215" s="63">
        <v>3</v>
      </c>
      <c r="DM215" s="17">
        <f t="shared" si="176"/>
        <v>24</v>
      </c>
      <c r="DN215" s="144">
        <f t="shared" si="205"/>
        <v>3</v>
      </c>
      <c r="DO215" s="63">
        <v>3</v>
      </c>
      <c r="DP215" s="63">
        <v>3</v>
      </c>
      <c r="DQ215" s="63">
        <v>3</v>
      </c>
      <c r="DR215" s="63">
        <v>3</v>
      </c>
      <c r="DS215" s="63">
        <v>3</v>
      </c>
      <c r="DT215" s="63">
        <v>3</v>
      </c>
      <c r="DU215" s="17">
        <f t="shared" si="225"/>
        <v>18</v>
      </c>
      <c r="DV215" s="144">
        <f t="shared" si="177"/>
        <v>3</v>
      </c>
      <c r="DW215" s="63">
        <v>3</v>
      </c>
      <c r="DX215" s="63">
        <v>3</v>
      </c>
      <c r="DY215" s="63">
        <v>3</v>
      </c>
      <c r="DZ215" s="63">
        <v>3</v>
      </c>
      <c r="EA215" s="63">
        <v>3</v>
      </c>
      <c r="EB215" s="63">
        <v>3</v>
      </c>
      <c r="EC215" s="17">
        <f t="shared" si="192"/>
        <v>18</v>
      </c>
      <c r="ED215" s="144">
        <f t="shared" si="185"/>
        <v>3</v>
      </c>
      <c r="EE215" s="63">
        <v>3</v>
      </c>
      <c r="EF215" s="63">
        <v>3</v>
      </c>
      <c r="EG215" s="63">
        <v>3</v>
      </c>
      <c r="EH215" s="63">
        <v>3</v>
      </c>
      <c r="EI215" s="63">
        <v>3</v>
      </c>
      <c r="EJ215" s="63">
        <v>3</v>
      </c>
      <c r="EK215" s="15">
        <f t="shared" si="186"/>
        <v>18</v>
      </c>
      <c r="EL215" s="148">
        <f t="shared" si="196"/>
        <v>3</v>
      </c>
      <c r="EM215" s="63">
        <v>3</v>
      </c>
      <c r="EN215" s="63">
        <v>3</v>
      </c>
      <c r="EO215" s="63">
        <v>3</v>
      </c>
      <c r="EP215" s="63">
        <v>3</v>
      </c>
      <c r="EQ215" s="63">
        <v>3</v>
      </c>
      <c r="ER215" s="17">
        <f t="shared" si="178"/>
        <v>15</v>
      </c>
      <c r="ES215" s="144">
        <f t="shared" si="229"/>
        <v>3</v>
      </c>
      <c r="ET215" s="63">
        <v>3</v>
      </c>
      <c r="EU215" s="63">
        <v>3</v>
      </c>
      <c r="EV215" s="63">
        <v>3</v>
      </c>
      <c r="EW215" s="63">
        <v>3</v>
      </c>
      <c r="EX215" s="63">
        <v>3</v>
      </c>
      <c r="EY215" s="17">
        <f t="shared" si="179"/>
        <v>15</v>
      </c>
      <c r="EZ215" s="144">
        <f t="shared" si="232"/>
        <v>3</v>
      </c>
      <c r="FA215" s="63">
        <v>3</v>
      </c>
      <c r="FB215" s="63">
        <v>3</v>
      </c>
      <c r="FC215" s="63">
        <v>3</v>
      </c>
      <c r="FD215" s="63">
        <v>3</v>
      </c>
      <c r="FE215" s="63">
        <v>3</v>
      </c>
      <c r="FF215" s="63">
        <v>3</v>
      </c>
      <c r="FG215" s="17">
        <f t="shared" si="161"/>
        <v>18</v>
      </c>
      <c r="FH215" s="153">
        <f>FG215/6</f>
        <v>3</v>
      </c>
      <c r="FI215" s="63">
        <v>3</v>
      </c>
      <c r="FJ215" s="63">
        <v>3</v>
      </c>
      <c r="FK215" s="63">
        <v>3</v>
      </c>
      <c r="FL215" s="63">
        <v>3</v>
      </c>
      <c r="FM215" s="63">
        <v>3</v>
      </c>
      <c r="FN215" s="17">
        <f t="shared" si="180"/>
        <v>15</v>
      </c>
      <c r="FO215" s="144">
        <f t="shared" si="181"/>
        <v>3</v>
      </c>
      <c r="FP215" s="63">
        <v>3</v>
      </c>
      <c r="FQ215" s="63">
        <v>3</v>
      </c>
      <c r="FR215" s="63">
        <v>3</v>
      </c>
      <c r="FS215" s="63">
        <v>3</v>
      </c>
      <c r="FT215" s="63">
        <v>3</v>
      </c>
      <c r="FU215" s="63">
        <v>3</v>
      </c>
      <c r="FV215" s="17">
        <f t="shared" si="230"/>
        <v>18</v>
      </c>
      <c r="FW215" s="144">
        <f t="shared" si="187"/>
        <v>3</v>
      </c>
      <c r="FX215" s="63">
        <v>3</v>
      </c>
      <c r="FY215" s="63">
        <v>3</v>
      </c>
      <c r="FZ215" s="63">
        <v>3</v>
      </c>
      <c r="GA215" s="63">
        <v>3</v>
      </c>
      <c r="GB215" s="63">
        <v>3</v>
      </c>
      <c r="GC215" s="63">
        <v>3</v>
      </c>
      <c r="GD215" s="17">
        <f t="shared" si="220"/>
        <v>18</v>
      </c>
      <c r="GE215" s="144">
        <f t="shared" si="234"/>
        <v>3</v>
      </c>
      <c r="GF215" s="63" t="s">
        <v>1665</v>
      </c>
      <c r="GG215" s="63" t="s">
        <v>1666</v>
      </c>
      <c r="GH215" s="63" t="s">
        <v>1624</v>
      </c>
      <c r="GI215" s="63" t="s">
        <v>1667</v>
      </c>
      <c r="GJ215" s="63" t="s">
        <v>1668</v>
      </c>
      <c r="GK215" s="63" t="s">
        <v>411</v>
      </c>
      <c r="GL215" s="63" t="s">
        <v>1669</v>
      </c>
      <c r="GM215" s="63" t="s">
        <v>1670</v>
      </c>
    </row>
    <row r="216" spans="1:195" s="2" customFormat="1" ht="22.5" customHeight="1" x14ac:dyDescent="0.35">
      <c r="A216" s="29">
        <v>214</v>
      </c>
      <c r="B216" s="63" t="s">
        <v>1671</v>
      </c>
      <c r="C216" s="67"/>
      <c r="D216" s="63" t="s">
        <v>846</v>
      </c>
      <c r="E216" s="63" t="s">
        <v>1672</v>
      </c>
      <c r="F216" s="63">
        <v>60</v>
      </c>
      <c r="G216" s="63">
        <v>4</v>
      </c>
      <c r="H216" s="63" t="s">
        <v>157</v>
      </c>
      <c r="I216" s="63" t="s">
        <v>158</v>
      </c>
      <c r="J216" s="123">
        <v>10000000</v>
      </c>
      <c r="K216" s="64">
        <v>8000000</v>
      </c>
      <c r="L216" s="63" t="s">
        <v>173</v>
      </c>
      <c r="M216" s="63" t="s">
        <v>147</v>
      </c>
      <c r="N216" s="63">
        <v>250</v>
      </c>
      <c r="O216" s="63" t="s">
        <v>212</v>
      </c>
      <c r="P216" s="63">
        <v>40</v>
      </c>
      <c r="Q216" s="63"/>
      <c r="R216" s="63">
        <v>2</v>
      </c>
      <c r="S216" s="63">
        <v>3</v>
      </c>
      <c r="T216" s="63">
        <v>2</v>
      </c>
      <c r="U216" s="63">
        <v>3</v>
      </c>
      <c r="V216" s="63">
        <v>2</v>
      </c>
      <c r="W216" s="63">
        <v>3</v>
      </c>
      <c r="X216" s="63">
        <v>2</v>
      </c>
      <c r="Y216" s="63">
        <v>3</v>
      </c>
      <c r="Z216" s="63">
        <v>2</v>
      </c>
      <c r="AA216" s="63">
        <v>3</v>
      </c>
      <c r="AB216" s="17">
        <f t="shared" si="188"/>
        <v>25</v>
      </c>
      <c r="AC216" s="154">
        <f t="shared" si="221"/>
        <v>2.9</v>
      </c>
      <c r="AD216" s="63">
        <v>2</v>
      </c>
      <c r="AE216" s="63">
        <v>3</v>
      </c>
      <c r="AF216" s="63">
        <v>2</v>
      </c>
      <c r="AG216" s="63">
        <v>3</v>
      </c>
      <c r="AH216" s="63">
        <v>2</v>
      </c>
      <c r="AI216" s="63">
        <v>3</v>
      </c>
      <c r="AJ216" s="63">
        <v>2</v>
      </c>
      <c r="AK216" s="63">
        <v>3</v>
      </c>
      <c r="AL216" s="63">
        <v>2</v>
      </c>
      <c r="AM216" s="15">
        <f t="shared" si="165"/>
        <v>22</v>
      </c>
      <c r="AN216" s="170">
        <f t="shared" si="166"/>
        <v>2.4444444444444446</v>
      </c>
      <c r="AO216" s="63">
        <v>2</v>
      </c>
      <c r="AP216" s="63">
        <v>4</v>
      </c>
      <c r="AQ216" s="63">
        <v>2</v>
      </c>
      <c r="AR216" s="63">
        <v>3</v>
      </c>
      <c r="AS216" s="63">
        <v>2</v>
      </c>
      <c r="AT216" s="63">
        <v>3</v>
      </c>
      <c r="AU216" s="63">
        <v>2</v>
      </c>
      <c r="AV216" s="63">
        <v>2</v>
      </c>
      <c r="AW216" s="63">
        <v>3</v>
      </c>
      <c r="AX216" s="63">
        <v>2</v>
      </c>
      <c r="AY216" s="17">
        <f t="shared" si="235"/>
        <v>25</v>
      </c>
      <c r="AZ216" s="144">
        <f t="shared" si="167"/>
        <v>2.5</v>
      </c>
      <c r="BA216" s="63">
        <v>2</v>
      </c>
      <c r="BB216" s="63">
        <v>3</v>
      </c>
      <c r="BC216" s="63">
        <v>2</v>
      </c>
      <c r="BD216" s="63">
        <v>3</v>
      </c>
      <c r="BE216" s="63">
        <v>2</v>
      </c>
      <c r="BF216" s="63">
        <v>3</v>
      </c>
      <c r="BG216" s="63">
        <v>2</v>
      </c>
      <c r="BH216" s="63">
        <v>2</v>
      </c>
      <c r="BI216" s="63">
        <v>4</v>
      </c>
      <c r="BJ216" s="17">
        <f t="shared" si="168"/>
        <v>23</v>
      </c>
      <c r="BK216" s="144">
        <f t="shared" si="169"/>
        <v>2.5555555555555554</v>
      </c>
      <c r="BL216" s="63">
        <v>2</v>
      </c>
      <c r="BM216" s="63">
        <v>1</v>
      </c>
      <c r="BN216" s="63">
        <v>2</v>
      </c>
      <c r="BO216" s="17">
        <f t="shared" si="170"/>
        <v>5</v>
      </c>
      <c r="BP216" s="153">
        <f t="shared" si="224"/>
        <v>1.6666666666666667</v>
      </c>
      <c r="BQ216" s="63">
        <v>2</v>
      </c>
      <c r="BR216" s="63">
        <v>3</v>
      </c>
      <c r="BS216" s="63">
        <v>2</v>
      </c>
      <c r="BT216" s="116">
        <f t="shared" si="158"/>
        <v>7</v>
      </c>
      <c r="BU216" s="144">
        <f t="shared" si="171"/>
        <v>2.3333333333333335</v>
      </c>
      <c r="BV216" s="63">
        <v>2</v>
      </c>
      <c r="BW216" s="63">
        <v>3</v>
      </c>
      <c r="BX216" s="17">
        <f t="shared" si="163"/>
        <v>5</v>
      </c>
      <c r="BY216" s="169">
        <f t="shared" si="213"/>
        <v>2.5</v>
      </c>
      <c r="BZ216" s="63">
        <v>2</v>
      </c>
      <c r="CA216" s="63">
        <v>1</v>
      </c>
      <c r="CB216" s="17">
        <f t="shared" si="172"/>
        <v>3</v>
      </c>
      <c r="CC216" s="144">
        <f t="shared" si="236"/>
        <v>1.5</v>
      </c>
      <c r="CD216" s="63">
        <v>2</v>
      </c>
      <c r="CE216" s="63">
        <v>2</v>
      </c>
      <c r="CF216" s="17">
        <f t="shared" si="231"/>
        <v>4</v>
      </c>
      <c r="CG216" s="144">
        <f t="shared" si="214"/>
        <v>2</v>
      </c>
      <c r="CH216" s="63">
        <v>3</v>
      </c>
      <c r="CI216" s="63">
        <v>2</v>
      </c>
      <c r="CJ216" s="17">
        <f t="shared" si="173"/>
        <v>5</v>
      </c>
      <c r="CK216" s="144">
        <f t="shared" si="204"/>
        <v>2.5</v>
      </c>
      <c r="CL216" s="63">
        <v>2</v>
      </c>
      <c r="CM216" s="63">
        <v>3</v>
      </c>
      <c r="CN216" s="17">
        <f t="shared" si="174"/>
        <v>5</v>
      </c>
      <c r="CO216" s="153">
        <f t="shared" si="184"/>
        <v>2.5</v>
      </c>
      <c r="CP216" s="63">
        <v>2</v>
      </c>
      <c r="CQ216" s="63">
        <v>3</v>
      </c>
      <c r="CR216" s="63">
        <v>2</v>
      </c>
      <c r="CS216" s="17">
        <f t="shared" si="175"/>
        <v>7</v>
      </c>
      <c r="CT216" s="144">
        <f t="shared" si="233"/>
        <v>2.3333333333333335</v>
      </c>
      <c r="CU216" s="63">
        <v>2</v>
      </c>
      <c r="CV216" s="63">
        <v>2</v>
      </c>
      <c r="CW216" s="63">
        <v>3</v>
      </c>
      <c r="CX216" s="63">
        <v>2</v>
      </c>
      <c r="CY216" s="63">
        <v>3</v>
      </c>
      <c r="CZ216" s="63">
        <v>2</v>
      </c>
      <c r="DA216" s="63">
        <v>3</v>
      </c>
      <c r="DB216" s="63">
        <v>2</v>
      </c>
      <c r="DC216" s="17">
        <f t="shared" si="190"/>
        <v>19</v>
      </c>
      <c r="DD216" s="144">
        <f t="shared" si="228"/>
        <v>2.375</v>
      </c>
      <c r="DE216" s="63">
        <v>2</v>
      </c>
      <c r="DF216" s="63">
        <v>2</v>
      </c>
      <c r="DG216" s="63">
        <v>3</v>
      </c>
      <c r="DH216" s="63">
        <v>2</v>
      </c>
      <c r="DI216" s="63">
        <v>3</v>
      </c>
      <c r="DJ216" s="63">
        <v>4</v>
      </c>
      <c r="DK216" s="63">
        <v>2</v>
      </c>
      <c r="DL216" s="63">
        <v>3</v>
      </c>
      <c r="DM216" s="17">
        <f t="shared" si="176"/>
        <v>21</v>
      </c>
      <c r="DN216" s="144">
        <f t="shared" si="205"/>
        <v>2.625</v>
      </c>
      <c r="DO216" s="63">
        <v>2</v>
      </c>
      <c r="DP216" s="63">
        <v>3</v>
      </c>
      <c r="DQ216" s="63">
        <v>3</v>
      </c>
      <c r="DR216" s="63">
        <v>3</v>
      </c>
      <c r="DS216" s="63">
        <v>2</v>
      </c>
      <c r="DT216" s="63">
        <v>2</v>
      </c>
      <c r="DU216" s="17">
        <f t="shared" si="225"/>
        <v>15</v>
      </c>
      <c r="DV216" s="144">
        <f t="shared" si="177"/>
        <v>2.5</v>
      </c>
      <c r="DW216" s="63">
        <v>2</v>
      </c>
      <c r="DX216" s="63">
        <v>3</v>
      </c>
      <c r="DY216" s="63">
        <v>2</v>
      </c>
      <c r="DZ216" s="63">
        <v>4</v>
      </c>
      <c r="EA216" s="63">
        <v>2</v>
      </c>
      <c r="EB216" s="63">
        <v>3</v>
      </c>
      <c r="EC216" s="17">
        <f t="shared" si="192"/>
        <v>16</v>
      </c>
      <c r="ED216" s="144">
        <f t="shared" si="185"/>
        <v>2.6666666666666665</v>
      </c>
      <c r="EE216" s="63">
        <v>2</v>
      </c>
      <c r="EF216" s="63">
        <v>2</v>
      </c>
      <c r="EG216" s="63">
        <v>3</v>
      </c>
      <c r="EH216" s="63">
        <v>3</v>
      </c>
      <c r="EI216" s="63">
        <v>2</v>
      </c>
      <c r="EJ216" s="63">
        <v>3</v>
      </c>
      <c r="EK216" s="15">
        <f t="shared" si="186"/>
        <v>15</v>
      </c>
      <c r="EL216" s="148">
        <f t="shared" si="196"/>
        <v>2.5</v>
      </c>
      <c r="EM216" s="63">
        <v>1</v>
      </c>
      <c r="EN216" s="63">
        <v>2</v>
      </c>
      <c r="EO216" s="63">
        <v>2</v>
      </c>
      <c r="EP216" s="63">
        <v>3</v>
      </c>
      <c r="EQ216" s="63">
        <v>2</v>
      </c>
      <c r="ER216" s="17">
        <f t="shared" si="178"/>
        <v>10</v>
      </c>
      <c r="ES216" s="144">
        <f t="shared" si="229"/>
        <v>2</v>
      </c>
      <c r="ET216" s="63">
        <v>3</v>
      </c>
      <c r="EU216" s="63">
        <v>3</v>
      </c>
      <c r="EV216" s="63">
        <v>2</v>
      </c>
      <c r="EW216" s="63">
        <v>2</v>
      </c>
      <c r="EX216" s="63">
        <v>2</v>
      </c>
      <c r="EY216" s="17">
        <f t="shared" si="179"/>
        <v>12</v>
      </c>
      <c r="EZ216" s="144">
        <f t="shared" si="232"/>
        <v>2.4</v>
      </c>
      <c r="FA216" s="63">
        <v>3</v>
      </c>
      <c r="FB216" s="63">
        <v>3</v>
      </c>
      <c r="FC216" s="63">
        <v>3</v>
      </c>
      <c r="FD216" s="63">
        <v>1</v>
      </c>
      <c r="FE216" s="63">
        <v>2</v>
      </c>
      <c r="FF216" s="63">
        <v>2</v>
      </c>
      <c r="FG216" s="17">
        <f t="shared" si="161"/>
        <v>14</v>
      </c>
      <c r="FH216" s="153">
        <f t="shared" ref="FH216:FH234" si="237">FG216/6</f>
        <v>2.3333333333333335</v>
      </c>
      <c r="FI216" s="63">
        <v>1</v>
      </c>
      <c r="FJ216" s="63">
        <v>2</v>
      </c>
      <c r="FK216" s="63">
        <v>2</v>
      </c>
      <c r="FL216" s="63">
        <v>3</v>
      </c>
      <c r="FM216" s="63">
        <v>2</v>
      </c>
      <c r="FN216" s="17">
        <f t="shared" si="180"/>
        <v>10</v>
      </c>
      <c r="FO216" s="144">
        <f t="shared" si="181"/>
        <v>2</v>
      </c>
      <c r="FP216" s="63">
        <v>3</v>
      </c>
      <c r="FQ216" s="63">
        <v>3</v>
      </c>
      <c r="FR216" s="63">
        <v>3</v>
      </c>
      <c r="FS216" s="63">
        <v>3</v>
      </c>
      <c r="FT216" s="63">
        <v>3</v>
      </c>
      <c r="FU216" s="63">
        <v>3</v>
      </c>
      <c r="FV216" s="17">
        <f t="shared" si="230"/>
        <v>18</v>
      </c>
      <c r="FW216" s="144">
        <f t="shared" si="187"/>
        <v>3</v>
      </c>
      <c r="FX216" s="63">
        <v>3</v>
      </c>
      <c r="FY216" s="63">
        <v>3</v>
      </c>
      <c r="FZ216" s="63"/>
      <c r="GA216" s="63">
        <v>3</v>
      </c>
      <c r="GB216" s="63">
        <v>3</v>
      </c>
      <c r="GC216" s="63">
        <v>3</v>
      </c>
      <c r="GD216" s="17">
        <f t="shared" si="220"/>
        <v>15</v>
      </c>
      <c r="GE216" s="144">
        <f t="shared" si="234"/>
        <v>2.5</v>
      </c>
      <c r="GF216" s="63" t="s">
        <v>1673</v>
      </c>
      <c r="GG216" s="63" t="s">
        <v>1674</v>
      </c>
      <c r="GH216" s="63"/>
      <c r="GI216" s="63"/>
      <c r="GJ216" s="63"/>
      <c r="GK216" s="63"/>
      <c r="GL216" s="66"/>
      <c r="GM216" s="63"/>
    </row>
    <row r="217" spans="1:195" s="2" customFormat="1" ht="22.5" customHeight="1" x14ac:dyDescent="0.35">
      <c r="A217" s="29">
        <v>215</v>
      </c>
      <c r="B217" s="63" t="s">
        <v>1675</v>
      </c>
      <c r="C217" s="67"/>
      <c r="D217" s="63" t="s">
        <v>846</v>
      </c>
      <c r="E217" s="63" t="s">
        <v>1631</v>
      </c>
      <c r="F217" s="63">
        <v>29</v>
      </c>
      <c r="G217" s="63">
        <v>3</v>
      </c>
      <c r="H217" s="63" t="s">
        <v>157</v>
      </c>
      <c r="I217" s="63" t="s">
        <v>172</v>
      </c>
      <c r="J217" s="123">
        <v>5000000</v>
      </c>
      <c r="K217" s="64">
        <v>3000000</v>
      </c>
      <c r="L217" s="63" t="s">
        <v>259</v>
      </c>
      <c r="M217" s="63" t="s">
        <v>147</v>
      </c>
      <c r="N217" s="63">
        <v>180</v>
      </c>
      <c r="O217" s="63" t="s">
        <v>356</v>
      </c>
      <c r="P217" s="63">
        <v>10</v>
      </c>
      <c r="Q217" s="63"/>
      <c r="R217" s="63">
        <v>3</v>
      </c>
      <c r="S217" s="63">
        <v>3</v>
      </c>
      <c r="T217" s="63">
        <v>3</v>
      </c>
      <c r="U217" s="63">
        <v>3</v>
      </c>
      <c r="V217" s="63">
        <v>3</v>
      </c>
      <c r="W217" s="63">
        <v>3</v>
      </c>
      <c r="X217" s="63">
        <v>3</v>
      </c>
      <c r="Y217" s="63">
        <v>3</v>
      </c>
      <c r="Z217" s="63">
        <v>3</v>
      </c>
      <c r="AA217" s="63">
        <v>3</v>
      </c>
      <c r="AB217" s="17">
        <f t="shared" si="188"/>
        <v>30</v>
      </c>
      <c r="AC217" s="154">
        <f t="shared" si="221"/>
        <v>3.3</v>
      </c>
      <c r="AD217" s="63">
        <v>3</v>
      </c>
      <c r="AE217" s="63">
        <v>3</v>
      </c>
      <c r="AF217" s="63">
        <v>3</v>
      </c>
      <c r="AG217" s="63">
        <v>3</v>
      </c>
      <c r="AH217" s="63">
        <v>3</v>
      </c>
      <c r="AI217" s="63">
        <v>3</v>
      </c>
      <c r="AJ217" s="63">
        <v>3</v>
      </c>
      <c r="AK217" s="63">
        <v>3</v>
      </c>
      <c r="AL217" s="63">
        <v>3</v>
      </c>
      <c r="AM217" s="15">
        <f t="shared" si="165"/>
        <v>27</v>
      </c>
      <c r="AN217" s="170">
        <f t="shared" si="166"/>
        <v>3</v>
      </c>
      <c r="AO217" s="63">
        <v>3</v>
      </c>
      <c r="AP217" s="63">
        <v>3</v>
      </c>
      <c r="AQ217" s="63">
        <v>3</v>
      </c>
      <c r="AR217" s="63">
        <v>3</v>
      </c>
      <c r="AS217" s="63">
        <v>3</v>
      </c>
      <c r="AT217" s="63">
        <v>3</v>
      </c>
      <c r="AU217" s="63">
        <v>3</v>
      </c>
      <c r="AV217" s="63">
        <v>3</v>
      </c>
      <c r="AW217" s="63">
        <v>3</v>
      </c>
      <c r="AX217" s="63">
        <v>3</v>
      </c>
      <c r="AY217" s="17">
        <f t="shared" si="235"/>
        <v>30</v>
      </c>
      <c r="AZ217" s="144">
        <f t="shared" si="167"/>
        <v>3</v>
      </c>
      <c r="BA217" s="63">
        <v>3</v>
      </c>
      <c r="BB217" s="63">
        <v>3</v>
      </c>
      <c r="BC217" s="63">
        <v>3</v>
      </c>
      <c r="BD217" s="63">
        <v>3</v>
      </c>
      <c r="BE217" s="63">
        <v>3</v>
      </c>
      <c r="BF217" s="63">
        <v>3</v>
      </c>
      <c r="BG217" s="63">
        <v>3</v>
      </c>
      <c r="BH217" s="63">
        <v>3</v>
      </c>
      <c r="BI217" s="63">
        <v>4</v>
      </c>
      <c r="BJ217" s="17">
        <f t="shared" si="168"/>
        <v>28</v>
      </c>
      <c r="BK217" s="144">
        <f t="shared" si="169"/>
        <v>3.1111111111111112</v>
      </c>
      <c r="BL217" s="63">
        <v>3</v>
      </c>
      <c r="BM217" s="63">
        <v>3</v>
      </c>
      <c r="BN217" s="63">
        <v>3</v>
      </c>
      <c r="BO217" s="17">
        <f t="shared" si="170"/>
        <v>9</v>
      </c>
      <c r="BP217" s="153">
        <f>BO217/3</f>
        <v>3</v>
      </c>
      <c r="BQ217" s="63">
        <v>3</v>
      </c>
      <c r="BR217" s="63">
        <v>3</v>
      </c>
      <c r="BS217" s="63">
        <v>3</v>
      </c>
      <c r="BT217" s="116">
        <f t="shared" ref="BT217:BT280" si="238">SUM(BQ217:BS217)</f>
        <v>9</v>
      </c>
      <c r="BU217" s="144">
        <f t="shared" si="171"/>
        <v>3</v>
      </c>
      <c r="BV217" s="63">
        <v>3</v>
      </c>
      <c r="BW217" s="63">
        <v>3</v>
      </c>
      <c r="BX217" s="17">
        <f t="shared" si="163"/>
        <v>6</v>
      </c>
      <c r="BY217" s="169">
        <f t="shared" ref="BY217:BY248" si="239">BX217/2</f>
        <v>3</v>
      </c>
      <c r="BZ217" s="63">
        <v>3</v>
      </c>
      <c r="CA217" s="63">
        <v>3</v>
      </c>
      <c r="CB217" s="17">
        <f t="shared" si="172"/>
        <v>6</v>
      </c>
      <c r="CC217" s="144">
        <f t="shared" si="236"/>
        <v>3</v>
      </c>
      <c r="CD217" s="63">
        <v>3</v>
      </c>
      <c r="CE217" s="63">
        <v>3</v>
      </c>
      <c r="CF217" s="17">
        <f t="shared" si="231"/>
        <v>6</v>
      </c>
      <c r="CG217" s="144">
        <f t="shared" si="214"/>
        <v>3</v>
      </c>
      <c r="CH217" s="63">
        <v>3</v>
      </c>
      <c r="CI217" s="63">
        <v>3</v>
      </c>
      <c r="CJ217" s="17">
        <f t="shared" si="173"/>
        <v>6</v>
      </c>
      <c r="CK217" s="144">
        <f t="shared" si="204"/>
        <v>3</v>
      </c>
      <c r="CL217" s="63">
        <v>3</v>
      </c>
      <c r="CM217" s="63">
        <v>3</v>
      </c>
      <c r="CN217" s="17">
        <f t="shared" si="174"/>
        <v>6</v>
      </c>
      <c r="CO217" s="153">
        <f t="shared" si="184"/>
        <v>3</v>
      </c>
      <c r="CP217" s="63">
        <v>3</v>
      </c>
      <c r="CQ217" s="63">
        <v>3</v>
      </c>
      <c r="CR217" s="63">
        <v>3</v>
      </c>
      <c r="CS217" s="17">
        <f t="shared" si="175"/>
        <v>9</v>
      </c>
      <c r="CT217" s="144">
        <f t="shared" si="233"/>
        <v>3</v>
      </c>
      <c r="CU217" s="63">
        <v>3</v>
      </c>
      <c r="CV217" s="63">
        <v>3</v>
      </c>
      <c r="CW217" s="63">
        <v>3</v>
      </c>
      <c r="CX217" s="63">
        <v>3</v>
      </c>
      <c r="CY217" s="63">
        <v>3</v>
      </c>
      <c r="CZ217" s="63">
        <v>3</v>
      </c>
      <c r="DA217" s="63">
        <v>3</v>
      </c>
      <c r="DB217" s="63">
        <v>3</v>
      </c>
      <c r="DC217" s="17">
        <f t="shared" si="190"/>
        <v>24</v>
      </c>
      <c r="DD217" s="144">
        <f t="shared" si="228"/>
        <v>3</v>
      </c>
      <c r="DE217" s="63">
        <v>3</v>
      </c>
      <c r="DF217" s="63">
        <v>3</v>
      </c>
      <c r="DG217" s="63">
        <v>3</v>
      </c>
      <c r="DH217" s="63">
        <v>3</v>
      </c>
      <c r="DI217" s="63">
        <v>3</v>
      </c>
      <c r="DJ217" s="63">
        <v>3</v>
      </c>
      <c r="DK217" s="63">
        <v>3</v>
      </c>
      <c r="DL217" s="63">
        <v>3</v>
      </c>
      <c r="DM217" s="17">
        <f t="shared" si="176"/>
        <v>24</v>
      </c>
      <c r="DN217" s="144">
        <f t="shared" si="205"/>
        <v>3</v>
      </c>
      <c r="DO217" s="63">
        <v>3</v>
      </c>
      <c r="DP217" s="63">
        <v>3</v>
      </c>
      <c r="DQ217" s="63">
        <v>3</v>
      </c>
      <c r="DR217" s="63">
        <v>3</v>
      </c>
      <c r="DS217" s="63">
        <v>3</v>
      </c>
      <c r="DT217" s="63">
        <v>3</v>
      </c>
      <c r="DU217" s="17">
        <f t="shared" si="225"/>
        <v>18</v>
      </c>
      <c r="DV217" s="144">
        <f t="shared" si="177"/>
        <v>3</v>
      </c>
      <c r="DW217" s="63">
        <v>3</v>
      </c>
      <c r="DX217" s="63">
        <v>3</v>
      </c>
      <c r="DY217" s="63">
        <v>3</v>
      </c>
      <c r="DZ217" s="63">
        <v>3</v>
      </c>
      <c r="EA217" s="63">
        <v>3</v>
      </c>
      <c r="EB217" s="63">
        <v>3</v>
      </c>
      <c r="EC217" s="17">
        <f t="shared" si="192"/>
        <v>18</v>
      </c>
      <c r="ED217" s="144">
        <f t="shared" si="185"/>
        <v>3</v>
      </c>
      <c r="EE217" s="63">
        <v>3</v>
      </c>
      <c r="EF217" s="63">
        <v>3</v>
      </c>
      <c r="EG217" s="63">
        <v>3</v>
      </c>
      <c r="EH217" s="63">
        <v>3</v>
      </c>
      <c r="EI217" s="63">
        <v>3</v>
      </c>
      <c r="EJ217" s="63">
        <v>3</v>
      </c>
      <c r="EK217" s="15">
        <f t="shared" si="186"/>
        <v>18</v>
      </c>
      <c r="EL217" s="148">
        <f t="shared" si="196"/>
        <v>3</v>
      </c>
      <c r="EM217" s="63">
        <v>3</v>
      </c>
      <c r="EN217" s="63">
        <v>3</v>
      </c>
      <c r="EO217" s="63">
        <v>3</v>
      </c>
      <c r="EP217" s="63">
        <v>3</v>
      </c>
      <c r="EQ217" s="63">
        <v>3</v>
      </c>
      <c r="ER217" s="17">
        <f t="shared" si="178"/>
        <v>15</v>
      </c>
      <c r="ES217" s="144">
        <f t="shared" si="229"/>
        <v>3</v>
      </c>
      <c r="ET217" s="63">
        <v>3</v>
      </c>
      <c r="EU217" s="63">
        <v>3</v>
      </c>
      <c r="EV217" s="63">
        <v>3</v>
      </c>
      <c r="EW217" s="63">
        <v>3</v>
      </c>
      <c r="EX217" s="63">
        <v>3</v>
      </c>
      <c r="EY217" s="17">
        <f t="shared" si="179"/>
        <v>15</v>
      </c>
      <c r="EZ217" s="144">
        <f t="shared" si="232"/>
        <v>3</v>
      </c>
      <c r="FA217" s="63">
        <v>3</v>
      </c>
      <c r="FB217" s="63">
        <v>3</v>
      </c>
      <c r="FC217" s="63">
        <v>3</v>
      </c>
      <c r="FD217" s="63">
        <v>3</v>
      </c>
      <c r="FE217" s="63">
        <v>3</v>
      </c>
      <c r="FF217" s="63">
        <v>3</v>
      </c>
      <c r="FG217" s="17">
        <f t="shared" si="161"/>
        <v>18</v>
      </c>
      <c r="FH217" s="153">
        <f t="shared" si="237"/>
        <v>3</v>
      </c>
      <c r="FI217" s="63">
        <v>3</v>
      </c>
      <c r="FJ217" s="63">
        <v>3</v>
      </c>
      <c r="FK217" s="63">
        <v>3</v>
      </c>
      <c r="FL217" s="63">
        <v>3</v>
      </c>
      <c r="FM217" s="63">
        <v>3</v>
      </c>
      <c r="FN217" s="17">
        <f t="shared" si="180"/>
        <v>15</v>
      </c>
      <c r="FO217" s="144">
        <f t="shared" si="181"/>
        <v>3</v>
      </c>
      <c r="FP217" s="63">
        <v>3</v>
      </c>
      <c r="FQ217" s="63">
        <v>3</v>
      </c>
      <c r="FR217" s="63">
        <v>3</v>
      </c>
      <c r="FS217" s="63">
        <v>3</v>
      </c>
      <c r="FT217" s="63">
        <v>3</v>
      </c>
      <c r="FU217" s="63">
        <v>3</v>
      </c>
      <c r="FV217" s="17">
        <f t="shared" si="230"/>
        <v>18</v>
      </c>
      <c r="FW217" s="144">
        <f t="shared" si="187"/>
        <v>3</v>
      </c>
      <c r="FX217" s="63">
        <v>3</v>
      </c>
      <c r="FY217" s="63">
        <v>3</v>
      </c>
      <c r="FZ217" s="63">
        <v>3</v>
      </c>
      <c r="GA217" s="63">
        <v>3</v>
      </c>
      <c r="GB217" s="63">
        <v>3</v>
      </c>
      <c r="GC217" s="63">
        <v>3</v>
      </c>
      <c r="GD217" s="17">
        <f t="shared" si="220"/>
        <v>18</v>
      </c>
      <c r="GE217" s="144">
        <f t="shared" si="234"/>
        <v>3</v>
      </c>
      <c r="GF217" s="66" t="s">
        <v>1676</v>
      </c>
      <c r="GG217" s="63" t="s">
        <v>411</v>
      </c>
      <c r="GH217" s="63" t="s">
        <v>1677</v>
      </c>
      <c r="GI217" s="66" t="s">
        <v>1678</v>
      </c>
      <c r="GJ217" s="63" t="s">
        <v>1679</v>
      </c>
      <c r="GK217" s="63" t="s">
        <v>1680</v>
      </c>
      <c r="GL217" s="63" t="s">
        <v>1681</v>
      </c>
      <c r="GM217" s="63" t="s">
        <v>1682</v>
      </c>
    </row>
    <row r="218" spans="1:195" s="2" customFormat="1" ht="22.5" customHeight="1" x14ac:dyDescent="0.35">
      <c r="A218" s="29">
        <v>216</v>
      </c>
      <c r="B218" s="63" t="s">
        <v>1683</v>
      </c>
      <c r="C218" s="67"/>
      <c r="D218" s="63" t="s">
        <v>846</v>
      </c>
      <c r="E218" s="63" t="s">
        <v>1594</v>
      </c>
      <c r="F218" s="63">
        <v>48</v>
      </c>
      <c r="G218" s="63">
        <v>8</v>
      </c>
      <c r="H218" s="63" t="s">
        <v>157</v>
      </c>
      <c r="I218" s="63" t="s">
        <v>158</v>
      </c>
      <c r="J218" s="123">
        <v>9500000</v>
      </c>
      <c r="K218" s="64">
        <v>1500000</v>
      </c>
      <c r="L218" s="63" t="s">
        <v>1415</v>
      </c>
      <c r="M218" s="63" t="s">
        <v>147</v>
      </c>
      <c r="N218" s="63">
        <v>321</v>
      </c>
      <c r="O218" s="63" t="s">
        <v>212</v>
      </c>
      <c r="P218" s="63">
        <v>30</v>
      </c>
      <c r="Q218" s="63"/>
      <c r="R218" s="63">
        <v>3</v>
      </c>
      <c r="S218" s="63">
        <v>3</v>
      </c>
      <c r="T218" s="63">
        <v>3</v>
      </c>
      <c r="U218" s="63">
        <v>3</v>
      </c>
      <c r="V218" s="63">
        <v>3</v>
      </c>
      <c r="W218" s="63">
        <v>3</v>
      </c>
      <c r="X218" s="63">
        <v>3</v>
      </c>
      <c r="Y218" s="63">
        <v>3</v>
      </c>
      <c r="Z218" s="63">
        <v>3</v>
      </c>
      <c r="AA218" s="63">
        <v>3</v>
      </c>
      <c r="AB218" s="17">
        <f t="shared" si="188"/>
        <v>30</v>
      </c>
      <c r="AC218" s="154">
        <f t="shared" si="221"/>
        <v>3.6</v>
      </c>
      <c r="AD218" s="63">
        <v>3</v>
      </c>
      <c r="AE218" s="63">
        <v>3</v>
      </c>
      <c r="AF218" s="63">
        <v>3</v>
      </c>
      <c r="AG218" s="63">
        <v>3</v>
      </c>
      <c r="AH218" s="63">
        <v>3</v>
      </c>
      <c r="AI218" s="63">
        <v>3</v>
      </c>
      <c r="AJ218" s="63">
        <v>3</v>
      </c>
      <c r="AK218" s="63">
        <v>3</v>
      </c>
      <c r="AL218" s="63">
        <v>3</v>
      </c>
      <c r="AM218" s="15">
        <f t="shared" si="165"/>
        <v>27</v>
      </c>
      <c r="AN218" s="170">
        <f t="shared" si="166"/>
        <v>3</v>
      </c>
      <c r="AO218" s="63">
        <v>3</v>
      </c>
      <c r="AP218" s="63">
        <v>3</v>
      </c>
      <c r="AQ218" s="63">
        <v>3</v>
      </c>
      <c r="AR218" s="63">
        <v>3</v>
      </c>
      <c r="AS218" s="63">
        <v>3</v>
      </c>
      <c r="AT218" s="63">
        <v>3</v>
      </c>
      <c r="AU218" s="63">
        <v>3</v>
      </c>
      <c r="AV218" s="63">
        <v>3</v>
      </c>
      <c r="AW218" s="63">
        <v>3</v>
      </c>
      <c r="AX218" s="63">
        <v>3</v>
      </c>
      <c r="AY218" s="17">
        <f t="shared" si="235"/>
        <v>30</v>
      </c>
      <c r="AZ218" s="144">
        <f t="shared" si="167"/>
        <v>3</v>
      </c>
      <c r="BA218" s="63">
        <v>3</v>
      </c>
      <c r="BB218" s="63">
        <v>3</v>
      </c>
      <c r="BC218" s="63">
        <v>3</v>
      </c>
      <c r="BD218" s="63">
        <v>3</v>
      </c>
      <c r="BE218" s="63">
        <v>3</v>
      </c>
      <c r="BF218" s="63">
        <v>3</v>
      </c>
      <c r="BG218" s="63">
        <v>3</v>
      </c>
      <c r="BH218" s="63">
        <v>3</v>
      </c>
      <c r="BI218" s="63">
        <v>4</v>
      </c>
      <c r="BJ218" s="17">
        <f t="shared" si="168"/>
        <v>28</v>
      </c>
      <c r="BK218" s="144">
        <f t="shared" si="169"/>
        <v>3.1111111111111112</v>
      </c>
      <c r="BL218" s="63">
        <v>3</v>
      </c>
      <c r="BM218" s="63">
        <v>3</v>
      </c>
      <c r="BN218" s="63">
        <v>3</v>
      </c>
      <c r="BO218" s="17">
        <f t="shared" si="170"/>
        <v>9</v>
      </c>
      <c r="BP218" s="153">
        <f t="shared" ref="BP218:BP233" si="240">BO218/3</f>
        <v>3</v>
      </c>
      <c r="BQ218" s="63">
        <v>3</v>
      </c>
      <c r="BR218" s="63">
        <v>3</v>
      </c>
      <c r="BS218" s="63">
        <v>3</v>
      </c>
      <c r="BT218" s="116">
        <f t="shared" si="238"/>
        <v>9</v>
      </c>
      <c r="BU218" s="144">
        <f t="shared" si="171"/>
        <v>3</v>
      </c>
      <c r="BV218" s="63">
        <v>3</v>
      </c>
      <c r="BW218" s="63">
        <v>3</v>
      </c>
      <c r="BX218" s="17">
        <f t="shared" si="163"/>
        <v>6</v>
      </c>
      <c r="BY218" s="169">
        <f t="shared" si="239"/>
        <v>3</v>
      </c>
      <c r="BZ218" s="63">
        <v>3</v>
      </c>
      <c r="CA218" s="63">
        <v>3</v>
      </c>
      <c r="CB218" s="17">
        <f t="shared" si="172"/>
        <v>6</v>
      </c>
      <c r="CC218" s="144">
        <f t="shared" si="236"/>
        <v>3</v>
      </c>
      <c r="CD218" s="63">
        <v>3</v>
      </c>
      <c r="CE218" s="63">
        <v>3</v>
      </c>
      <c r="CF218" s="17">
        <f t="shared" si="231"/>
        <v>6</v>
      </c>
      <c r="CG218" s="144">
        <f t="shared" si="214"/>
        <v>3</v>
      </c>
      <c r="CH218" s="63">
        <v>3</v>
      </c>
      <c r="CI218" s="63">
        <v>3</v>
      </c>
      <c r="CJ218" s="17">
        <f t="shared" si="173"/>
        <v>6</v>
      </c>
      <c r="CK218" s="144">
        <f t="shared" si="204"/>
        <v>3</v>
      </c>
      <c r="CL218" s="63">
        <v>3</v>
      </c>
      <c r="CM218" s="63">
        <v>3</v>
      </c>
      <c r="CN218" s="17">
        <f t="shared" si="174"/>
        <v>6</v>
      </c>
      <c r="CO218" s="153">
        <f t="shared" si="184"/>
        <v>3</v>
      </c>
      <c r="CP218" s="63">
        <v>3</v>
      </c>
      <c r="CQ218" s="63">
        <v>3</v>
      </c>
      <c r="CR218" s="63">
        <v>3</v>
      </c>
      <c r="CS218" s="17">
        <f t="shared" si="175"/>
        <v>9</v>
      </c>
      <c r="CT218" s="144">
        <f t="shared" si="233"/>
        <v>3</v>
      </c>
      <c r="CU218" s="63">
        <v>3</v>
      </c>
      <c r="CV218" s="63">
        <v>3</v>
      </c>
      <c r="CW218" s="63">
        <v>3</v>
      </c>
      <c r="CX218" s="63">
        <v>3</v>
      </c>
      <c r="CY218" s="63">
        <v>3</v>
      </c>
      <c r="CZ218" s="63">
        <v>3</v>
      </c>
      <c r="DA218" s="63">
        <v>3</v>
      </c>
      <c r="DB218" s="63">
        <v>3</v>
      </c>
      <c r="DC218" s="17">
        <f t="shared" si="190"/>
        <v>24</v>
      </c>
      <c r="DD218" s="144">
        <f t="shared" si="228"/>
        <v>3</v>
      </c>
      <c r="DE218" s="63">
        <v>3</v>
      </c>
      <c r="DF218" s="63">
        <v>3</v>
      </c>
      <c r="DG218" s="63">
        <v>3</v>
      </c>
      <c r="DH218" s="63">
        <v>3</v>
      </c>
      <c r="DI218" s="63">
        <v>3</v>
      </c>
      <c r="DJ218" s="63">
        <v>3</v>
      </c>
      <c r="DK218" s="63">
        <v>3</v>
      </c>
      <c r="DL218" s="63">
        <v>3</v>
      </c>
      <c r="DM218" s="17">
        <f t="shared" si="176"/>
        <v>24</v>
      </c>
      <c r="DN218" s="144">
        <f t="shared" si="205"/>
        <v>3</v>
      </c>
      <c r="DO218" s="63">
        <v>3</v>
      </c>
      <c r="DP218" s="63">
        <v>3</v>
      </c>
      <c r="DQ218" s="63">
        <v>3</v>
      </c>
      <c r="DR218" s="63">
        <v>3</v>
      </c>
      <c r="DS218" s="63">
        <v>3</v>
      </c>
      <c r="DT218" s="63">
        <v>3</v>
      </c>
      <c r="DU218" s="17">
        <f>SUM(DO218:DT218)</f>
        <v>18</v>
      </c>
      <c r="DV218" s="144">
        <f t="shared" si="177"/>
        <v>3</v>
      </c>
      <c r="DW218" s="63">
        <v>3</v>
      </c>
      <c r="DX218" s="63">
        <v>3</v>
      </c>
      <c r="DY218" s="63">
        <v>3</v>
      </c>
      <c r="DZ218" s="63">
        <v>3</v>
      </c>
      <c r="EA218" s="63">
        <v>3</v>
      </c>
      <c r="EB218" s="63">
        <v>3</v>
      </c>
      <c r="EC218" s="17">
        <f t="shared" si="192"/>
        <v>18</v>
      </c>
      <c r="ED218" s="144">
        <f t="shared" si="185"/>
        <v>3</v>
      </c>
      <c r="EE218" s="63">
        <v>3</v>
      </c>
      <c r="EF218" s="63">
        <v>3</v>
      </c>
      <c r="EG218" s="63">
        <v>3</v>
      </c>
      <c r="EH218" s="63">
        <v>3</v>
      </c>
      <c r="EI218" s="63">
        <v>3</v>
      </c>
      <c r="EJ218" s="63">
        <v>3</v>
      </c>
      <c r="EK218" s="15">
        <f t="shared" si="186"/>
        <v>18</v>
      </c>
      <c r="EL218" s="148">
        <f t="shared" si="196"/>
        <v>3</v>
      </c>
      <c r="EM218" s="63">
        <v>3</v>
      </c>
      <c r="EN218" s="63">
        <v>3</v>
      </c>
      <c r="EO218" s="63">
        <v>3</v>
      </c>
      <c r="EP218" s="63">
        <v>3</v>
      </c>
      <c r="EQ218" s="63">
        <v>3</v>
      </c>
      <c r="ER218" s="17">
        <f t="shared" si="178"/>
        <v>15</v>
      </c>
      <c r="ES218" s="144">
        <f t="shared" si="229"/>
        <v>3</v>
      </c>
      <c r="ET218" s="63">
        <v>3</v>
      </c>
      <c r="EU218" s="63">
        <v>3</v>
      </c>
      <c r="EV218" s="63">
        <v>3</v>
      </c>
      <c r="EW218" s="63">
        <v>3</v>
      </c>
      <c r="EX218" s="63">
        <v>3</v>
      </c>
      <c r="EY218" s="17">
        <f t="shared" si="179"/>
        <v>15</v>
      </c>
      <c r="EZ218" s="144">
        <f t="shared" si="232"/>
        <v>3</v>
      </c>
      <c r="FA218" s="63">
        <v>3</v>
      </c>
      <c r="FB218" s="63">
        <v>3</v>
      </c>
      <c r="FC218" s="63">
        <v>3</v>
      </c>
      <c r="FD218" s="63">
        <v>3</v>
      </c>
      <c r="FE218" s="63">
        <v>3</v>
      </c>
      <c r="FF218" s="63">
        <v>3</v>
      </c>
      <c r="FG218" s="17">
        <f t="shared" si="161"/>
        <v>18</v>
      </c>
      <c r="FH218" s="153">
        <f t="shared" si="237"/>
        <v>3</v>
      </c>
      <c r="FI218" s="63">
        <v>3</v>
      </c>
      <c r="FJ218" s="63">
        <v>3</v>
      </c>
      <c r="FK218" s="63">
        <v>3</v>
      </c>
      <c r="FL218" s="63">
        <v>3</v>
      </c>
      <c r="FM218" s="63">
        <v>3</v>
      </c>
      <c r="FN218" s="17">
        <f t="shared" si="180"/>
        <v>15</v>
      </c>
      <c r="FO218" s="144">
        <f t="shared" si="181"/>
        <v>3</v>
      </c>
      <c r="FP218" s="63">
        <v>3</v>
      </c>
      <c r="FQ218" s="63">
        <v>3</v>
      </c>
      <c r="FR218" s="63">
        <v>3</v>
      </c>
      <c r="FS218" s="63">
        <v>3</v>
      </c>
      <c r="FT218" s="63">
        <v>3</v>
      </c>
      <c r="FU218" s="63">
        <v>3</v>
      </c>
      <c r="FV218" s="17">
        <f t="shared" si="230"/>
        <v>18</v>
      </c>
      <c r="FW218" s="144">
        <f t="shared" si="187"/>
        <v>3</v>
      </c>
      <c r="FX218" s="63">
        <v>3</v>
      </c>
      <c r="FY218" s="63">
        <v>3</v>
      </c>
      <c r="FZ218" s="63">
        <v>3</v>
      </c>
      <c r="GA218" s="63">
        <v>3</v>
      </c>
      <c r="GB218" s="63">
        <v>3</v>
      </c>
      <c r="GC218" s="63">
        <v>3</v>
      </c>
      <c r="GD218" s="17">
        <f t="shared" si="220"/>
        <v>18</v>
      </c>
      <c r="GE218" s="144">
        <f t="shared" si="234"/>
        <v>3</v>
      </c>
      <c r="GF218" s="63" t="s">
        <v>1684</v>
      </c>
      <c r="GG218" s="66" t="s">
        <v>1685</v>
      </c>
      <c r="GH218" s="63" t="s">
        <v>1686</v>
      </c>
      <c r="GI218" s="63" t="s">
        <v>1687</v>
      </c>
      <c r="GJ218" s="63" t="s">
        <v>1688</v>
      </c>
      <c r="GK218" s="63" t="s">
        <v>1689</v>
      </c>
      <c r="GL218" s="63" t="s">
        <v>1690</v>
      </c>
      <c r="GM218" s="63" t="s">
        <v>1691</v>
      </c>
    </row>
    <row r="219" spans="1:195" s="2" customFormat="1" ht="22.5" customHeight="1" x14ac:dyDescent="0.35">
      <c r="A219" s="29">
        <v>217</v>
      </c>
      <c r="B219" s="63" t="s">
        <v>1692</v>
      </c>
      <c r="C219" s="67"/>
      <c r="D219" s="63" t="s">
        <v>846</v>
      </c>
      <c r="E219" s="63" t="s">
        <v>1693</v>
      </c>
      <c r="F219" s="63">
        <v>62</v>
      </c>
      <c r="G219" s="63">
        <v>6</v>
      </c>
      <c r="H219" s="63" t="s">
        <v>157</v>
      </c>
      <c r="I219" s="63" t="s">
        <v>172</v>
      </c>
      <c r="J219" s="123">
        <v>10500000</v>
      </c>
      <c r="K219" s="64">
        <v>4300000</v>
      </c>
      <c r="L219" s="63" t="s">
        <v>370</v>
      </c>
      <c r="M219" s="63" t="s">
        <v>147</v>
      </c>
      <c r="N219" s="63">
        <v>520</v>
      </c>
      <c r="O219" s="63" t="s">
        <v>1641</v>
      </c>
      <c r="P219" s="63">
        <v>43</v>
      </c>
      <c r="Q219" s="63"/>
      <c r="R219" s="63">
        <v>3</v>
      </c>
      <c r="S219" s="63">
        <v>3</v>
      </c>
      <c r="T219" s="63">
        <v>3</v>
      </c>
      <c r="U219" s="63">
        <v>3</v>
      </c>
      <c r="V219" s="63">
        <v>3</v>
      </c>
      <c r="W219" s="63">
        <v>3</v>
      </c>
      <c r="X219" s="63">
        <v>3</v>
      </c>
      <c r="Y219" s="63">
        <v>3</v>
      </c>
      <c r="Z219" s="63">
        <v>3</v>
      </c>
      <c r="AA219" s="63">
        <v>3</v>
      </c>
      <c r="AB219" s="17">
        <f t="shared" si="188"/>
        <v>30</v>
      </c>
      <c r="AC219" s="154">
        <f t="shared" si="221"/>
        <v>3</v>
      </c>
      <c r="AD219" s="63">
        <v>3</v>
      </c>
      <c r="AE219" s="63">
        <v>3</v>
      </c>
      <c r="AF219" s="63">
        <v>3</v>
      </c>
      <c r="AG219" s="63">
        <v>3</v>
      </c>
      <c r="AH219" s="63">
        <v>3</v>
      </c>
      <c r="AI219" s="63">
        <v>3</v>
      </c>
      <c r="AJ219" s="63">
        <v>3</v>
      </c>
      <c r="AK219" s="63">
        <v>3</v>
      </c>
      <c r="AL219" s="63">
        <v>3</v>
      </c>
      <c r="AM219" s="15">
        <f t="shared" si="165"/>
        <v>27</v>
      </c>
      <c r="AN219" s="170">
        <f t="shared" si="166"/>
        <v>3</v>
      </c>
      <c r="AO219" s="63">
        <v>3</v>
      </c>
      <c r="AP219" s="63">
        <v>3</v>
      </c>
      <c r="AQ219" s="63">
        <v>3</v>
      </c>
      <c r="AR219" s="63">
        <v>3</v>
      </c>
      <c r="AS219" s="63">
        <v>3</v>
      </c>
      <c r="AT219" s="63">
        <v>3</v>
      </c>
      <c r="AU219" s="63">
        <v>3</v>
      </c>
      <c r="AV219" s="63">
        <v>3</v>
      </c>
      <c r="AW219" s="63">
        <v>3</v>
      </c>
      <c r="AX219" s="63">
        <v>3</v>
      </c>
      <c r="AY219" s="17">
        <f t="shared" si="235"/>
        <v>30</v>
      </c>
      <c r="AZ219" s="144">
        <f t="shared" si="167"/>
        <v>3</v>
      </c>
      <c r="BA219" s="63">
        <v>3</v>
      </c>
      <c r="BB219" s="63">
        <v>3</v>
      </c>
      <c r="BC219" s="63">
        <v>3</v>
      </c>
      <c r="BD219" s="63">
        <v>3</v>
      </c>
      <c r="BE219" s="63">
        <v>3</v>
      </c>
      <c r="BF219" s="63">
        <v>3</v>
      </c>
      <c r="BG219" s="63">
        <v>3</v>
      </c>
      <c r="BH219" s="63">
        <v>3</v>
      </c>
      <c r="BI219" s="63">
        <v>4</v>
      </c>
      <c r="BJ219" s="17">
        <f t="shared" si="168"/>
        <v>28</v>
      </c>
      <c r="BK219" s="144">
        <f t="shared" si="169"/>
        <v>3.1111111111111112</v>
      </c>
      <c r="BL219" s="63">
        <v>3</v>
      </c>
      <c r="BM219" s="63">
        <v>3</v>
      </c>
      <c r="BN219" s="63">
        <v>3</v>
      </c>
      <c r="BO219" s="17">
        <f t="shared" si="170"/>
        <v>9</v>
      </c>
      <c r="BP219" s="153">
        <f t="shared" si="240"/>
        <v>3</v>
      </c>
      <c r="BQ219" s="63">
        <v>3</v>
      </c>
      <c r="BR219" s="63">
        <v>3</v>
      </c>
      <c r="BS219" s="63">
        <v>3</v>
      </c>
      <c r="BT219" s="116">
        <f t="shared" si="238"/>
        <v>9</v>
      </c>
      <c r="BU219" s="144">
        <f t="shared" si="171"/>
        <v>3</v>
      </c>
      <c r="BV219" s="63">
        <v>3</v>
      </c>
      <c r="BW219" s="63">
        <v>3</v>
      </c>
      <c r="BX219" s="17">
        <f t="shared" si="163"/>
        <v>6</v>
      </c>
      <c r="BY219" s="169">
        <f t="shared" si="239"/>
        <v>3</v>
      </c>
      <c r="BZ219" s="63">
        <v>3</v>
      </c>
      <c r="CA219" s="63">
        <v>3</v>
      </c>
      <c r="CB219" s="17">
        <f t="shared" si="172"/>
        <v>6</v>
      </c>
      <c r="CC219" s="144">
        <f t="shared" si="236"/>
        <v>3</v>
      </c>
      <c r="CD219" s="63">
        <v>3</v>
      </c>
      <c r="CE219" s="63">
        <v>3</v>
      </c>
      <c r="CF219" s="17">
        <f t="shared" si="231"/>
        <v>6</v>
      </c>
      <c r="CG219" s="144">
        <f t="shared" si="214"/>
        <v>3</v>
      </c>
      <c r="CH219" s="63">
        <v>3</v>
      </c>
      <c r="CI219" s="63">
        <v>3</v>
      </c>
      <c r="CJ219" s="17">
        <f t="shared" si="173"/>
        <v>6</v>
      </c>
      <c r="CK219" s="144">
        <f t="shared" si="204"/>
        <v>3</v>
      </c>
      <c r="CL219" s="63">
        <v>3</v>
      </c>
      <c r="CM219" s="63">
        <v>3</v>
      </c>
      <c r="CN219" s="17">
        <f t="shared" si="174"/>
        <v>6</v>
      </c>
      <c r="CO219" s="153">
        <f t="shared" si="184"/>
        <v>3</v>
      </c>
      <c r="CP219" s="63">
        <v>3</v>
      </c>
      <c r="CQ219" s="63">
        <v>3</v>
      </c>
      <c r="CR219" s="63">
        <v>3</v>
      </c>
      <c r="CS219" s="17">
        <f t="shared" si="175"/>
        <v>9</v>
      </c>
      <c r="CT219" s="144">
        <f t="shared" si="233"/>
        <v>3</v>
      </c>
      <c r="CU219" s="63">
        <v>3</v>
      </c>
      <c r="CV219" s="63">
        <v>3</v>
      </c>
      <c r="CW219" s="63">
        <v>3</v>
      </c>
      <c r="CX219" s="63">
        <v>3</v>
      </c>
      <c r="CY219" s="63">
        <v>3</v>
      </c>
      <c r="CZ219" s="63">
        <v>3</v>
      </c>
      <c r="DA219" s="63">
        <v>3</v>
      </c>
      <c r="DB219" s="63">
        <v>3</v>
      </c>
      <c r="DC219" s="17">
        <f t="shared" si="190"/>
        <v>24</v>
      </c>
      <c r="DD219" s="144">
        <f t="shared" si="228"/>
        <v>3</v>
      </c>
      <c r="DE219" s="63">
        <v>3</v>
      </c>
      <c r="DF219" s="63">
        <v>3</v>
      </c>
      <c r="DG219" s="63">
        <v>3</v>
      </c>
      <c r="DH219" s="63">
        <v>3</v>
      </c>
      <c r="DI219" s="63">
        <v>3</v>
      </c>
      <c r="DJ219" s="63">
        <v>3</v>
      </c>
      <c r="DK219" s="63">
        <v>3</v>
      </c>
      <c r="DL219" s="63">
        <v>3</v>
      </c>
      <c r="DM219" s="17">
        <f t="shared" si="176"/>
        <v>24</v>
      </c>
      <c r="DN219" s="144">
        <f t="shared" si="205"/>
        <v>3</v>
      </c>
      <c r="DO219" s="63">
        <v>3</v>
      </c>
      <c r="DP219" s="63">
        <v>3</v>
      </c>
      <c r="DQ219" s="63">
        <v>3</v>
      </c>
      <c r="DR219" s="63">
        <v>3</v>
      </c>
      <c r="DS219" s="63">
        <v>3</v>
      </c>
      <c r="DT219" s="63">
        <v>3</v>
      </c>
      <c r="DU219" s="17">
        <f t="shared" ref="DU219:DU233" si="241">SUM(DO219:DT219)</f>
        <v>18</v>
      </c>
      <c r="DV219" s="144">
        <f t="shared" si="177"/>
        <v>3</v>
      </c>
      <c r="DW219" s="63">
        <v>3</v>
      </c>
      <c r="DX219" s="63">
        <v>3</v>
      </c>
      <c r="DY219" s="63">
        <v>3</v>
      </c>
      <c r="DZ219" s="63">
        <v>3</v>
      </c>
      <c r="EA219" s="63">
        <v>3</v>
      </c>
      <c r="EB219" s="63">
        <v>3</v>
      </c>
      <c r="EC219" s="17">
        <f t="shared" si="192"/>
        <v>18</v>
      </c>
      <c r="ED219" s="144">
        <f t="shared" si="185"/>
        <v>3</v>
      </c>
      <c r="EE219" s="63">
        <v>3</v>
      </c>
      <c r="EF219" s="63">
        <v>3</v>
      </c>
      <c r="EG219" s="63">
        <v>3</v>
      </c>
      <c r="EH219" s="63">
        <v>3</v>
      </c>
      <c r="EI219" s="63">
        <v>3</v>
      </c>
      <c r="EJ219" s="63">
        <v>3</v>
      </c>
      <c r="EK219" s="15">
        <f t="shared" si="186"/>
        <v>18</v>
      </c>
      <c r="EL219" s="148">
        <f t="shared" si="196"/>
        <v>3</v>
      </c>
      <c r="EM219" s="63">
        <v>3</v>
      </c>
      <c r="EN219" s="63">
        <v>3</v>
      </c>
      <c r="EO219" s="63">
        <v>3</v>
      </c>
      <c r="EP219" s="63">
        <v>3</v>
      </c>
      <c r="EQ219" s="63">
        <v>3</v>
      </c>
      <c r="ER219" s="17">
        <f t="shared" si="178"/>
        <v>15</v>
      </c>
      <c r="ES219" s="144">
        <f t="shared" si="229"/>
        <v>3</v>
      </c>
      <c r="ET219" s="63">
        <v>3</v>
      </c>
      <c r="EU219" s="63">
        <v>3</v>
      </c>
      <c r="EV219" s="63">
        <v>3</v>
      </c>
      <c r="EW219" s="63">
        <v>3</v>
      </c>
      <c r="EX219" s="63">
        <v>3</v>
      </c>
      <c r="EY219" s="17">
        <f t="shared" si="179"/>
        <v>15</v>
      </c>
      <c r="EZ219" s="144">
        <f t="shared" si="232"/>
        <v>3</v>
      </c>
      <c r="FA219" s="63">
        <v>3</v>
      </c>
      <c r="FB219" s="63">
        <v>3</v>
      </c>
      <c r="FC219" s="63">
        <v>3</v>
      </c>
      <c r="FD219" s="63">
        <v>3</v>
      </c>
      <c r="FE219" s="63">
        <v>3</v>
      </c>
      <c r="FF219" s="63">
        <v>3</v>
      </c>
      <c r="FG219" s="17">
        <f t="shared" ref="FG219:FG282" si="242">SUM(FA219:FF219)</f>
        <v>18</v>
      </c>
      <c r="FH219" s="153">
        <f t="shared" si="237"/>
        <v>3</v>
      </c>
      <c r="FI219" s="63">
        <v>3</v>
      </c>
      <c r="FJ219" s="63">
        <v>3</v>
      </c>
      <c r="FK219" s="63">
        <v>3</v>
      </c>
      <c r="FL219" s="63">
        <v>3</v>
      </c>
      <c r="FM219" s="63">
        <v>3</v>
      </c>
      <c r="FN219" s="17">
        <f t="shared" si="180"/>
        <v>15</v>
      </c>
      <c r="FO219" s="144">
        <f t="shared" si="181"/>
        <v>3</v>
      </c>
      <c r="FP219" s="63">
        <v>3</v>
      </c>
      <c r="FQ219" s="63">
        <v>3</v>
      </c>
      <c r="FR219" s="63">
        <v>3</v>
      </c>
      <c r="FS219" s="63">
        <v>3</v>
      </c>
      <c r="FT219" s="63">
        <v>3</v>
      </c>
      <c r="FU219" s="63">
        <v>3</v>
      </c>
      <c r="FV219" s="17">
        <f t="shared" si="230"/>
        <v>18</v>
      </c>
      <c r="FW219" s="144">
        <f t="shared" si="187"/>
        <v>3</v>
      </c>
      <c r="FX219" s="63">
        <v>3</v>
      </c>
      <c r="FY219" s="63">
        <v>3</v>
      </c>
      <c r="FZ219" s="63">
        <v>3</v>
      </c>
      <c r="GA219" s="63">
        <v>3</v>
      </c>
      <c r="GB219" s="63">
        <v>3</v>
      </c>
      <c r="GC219" s="63">
        <v>3</v>
      </c>
      <c r="GD219" s="17">
        <f t="shared" si="220"/>
        <v>18</v>
      </c>
      <c r="GE219" s="144">
        <f t="shared" si="234"/>
        <v>3</v>
      </c>
      <c r="GF219" s="63" t="s">
        <v>1694</v>
      </c>
      <c r="GG219" s="63" t="s">
        <v>1695</v>
      </c>
      <c r="GH219" s="63" t="s">
        <v>1696</v>
      </c>
      <c r="GI219" s="63" t="s">
        <v>1697</v>
      </c>
      <c r="GJ219" s="63" t="s">
        <v>1698</v>
      </c>
      <c r="GK219" s="63"/>
      <c r="GL219" s="63"/>
      <c r="GM219" s="63"/>
    </row>
    <row r="220" spans="1:195" s="2" customFormat="1" ht="22.5" customHeight="1" x14ac:dyDescent="0.35">
      <c r="A220" s="29">
        <v>218</v>
      </c>
      <c r="B220" s="63" t="s">
        <v>1699</v>
      </c>
      <c r="C220" s="67"/>
      <c r="D220" s="63" t="s">
        <v>846</v>
      </c>
      <c r="E220" s="63" t="s">
        <v>1700</v>
      </c>
      <c r="F220" s="63">
        <v>37</v>
      </c>
      <c r="G220" s="63">
        <v>2</v>
      </c>
      <c r="H220" s="63" t="s">
        <v>157</v>
      </c>
      <c r="I220" s="63" t="s">
        <v>172</v>
      </c>
      <c r="J220" s="123">
        <v>24000000</v>
      </c>
      <c r="K220" s="64">
        <v>12000000</v>
      </c>
      <c r="L220" s="63" t="s">
        <v>233</v>
      </c>
      <c r="M220" s="63" t="s">
        <v>147</v>
      </c>
      <c r="N220" s="65">
        <v>1040</v>
      </c>
      <c r="O220" s="63" t="s">
        <v>453</v>
      </c>
      <c r="P220" s="63">
        <v>12</v>
      </c>
      <c r="Q220" s="63"/>
      <c r="R220" s="63">
        <v>3</v>
      </c>
      <c r="S220" s="63">
        <v>3</v>
      </c>
      <c r="T220" s="63">
        <v>3</v>
      </c>
      <c r="U220" s="63">
        <v>3</v>
      </c>
      <c r="V220" s="63">
        <v>3</v>
      </c>
      <c r="W220" s="63">
        <v>3</v>
      </c>
      <c r="X220" s="63">
        <v>3</v>
      </c>
      <c r="Y220" s="63">
        <v>3</v>
      </c>
      <c r="Z220" s="63">
        <v>3</v>
      </c>
      <c r="AA220" s="63">
        <v>3</v>
      </c>
      <c r="AB220" s="17">
        <f t="shared" si="188"/>
        <v>30</v>
      </c>
      <c r="AC220" s="154">
        <f t="shared" si="221"/>
        <v>3.3</v>
      </c>
      <c r="AD220" s="63">
        <v>3</v>
      </c>
      <c r="AE220" s="63">
        <v>3</v>
      </c>
      <c r="AF220" s="63">
        <v>3</v>
      </c>
      <c r="AG220" s="63">
        <v>3</v>
      </c>
      <c r="AH220" s="63">
        <v>3</v>
      </c>
      <c r="AI220" s="63">
        <v>3</v>
      </c>
      <c r="AJ220" s="63">
        <v>3</v>
      </c>
      <c r="AK220" s="63">
        <v>3</v>
      </c>
      <c r="AL220" s="63">
        <v>3</v>
      </c>
      <c r="AM220" s="15">
        <f t="shared" si="165"/>
        <v>27</v>
      </c>
      <c r="AN220" s="170">
        <f t="shared" si="166"/>
        <v>3</v>
      </c>
      <c r="AO220" s="63">
        <v>3</v>
      </c>
      <c r="AP220" s="63">
        <v>3</v>
      </c>
      <c r="AQ220" s="63">
        <v>3</v>
      </c>
      <c r="AR220" s="63">
        <v>3</v>
      </c>
      <c r="AS220" s="63">
        <v>3</v>
      </c>
      <c r="AT220" s="63">
        <v>3</v>
      </c>
      <c r="AU220" s="63">
        <v>3</v>
      </c>
      <c r="AV220" s="63">
        <v>3</v>
      </c>
      <c r="AW220" s="63">
        <v>3</v>
      </c>
      <c r="AX220" s="63">
        <v>3</v>
      </c>
      <c r="AY220" s="17">
        <f t="shared" si="235"/>
        <v>30</v>
      </c>
      <c r="AZ220" s="144">
        <f t="shared" si="167"/>
        <v>3</v>
      </c>
      <c r="BA220" s="63">
        <v>3</v>
      </c>
      <c r="BB220" s="63">
        <v>3</v>
      </c>
      <c r="BC220" s="63">
        <v>3</v>
      </c>
      <c r="BD220" s="63">
        <v>3</v>
      </c>
      <c r="BE220" s="63">
        <v>3</v>
      </c>
      <c r="BF220" s="63">
        <v>3</v>
      </c>
      <c r="BG220" s="63">
        <v>3</v>
      </c>
      <c r="BH220" s="63">
        <v>3</v>
      </c>
      <c r="BI220" s="63">
        <v>4</v>
      </c>
      <c r="BJ220" s="17">
        <f t="shared" si="168"/>
        <v>28</v>
      </c>
      <c r="BK220" s="144">
        <f t="shared" si="169"/>
        <v>3.1111111111111112</v>
      </c>
      <c r="BL220" s="63">
        <v>3</v>
      </c>
      <c r="BM220" s="63">
        <v>3</v>
      </c>
      <c r="BN220" s="63">
        <v>3</v>
      </c>
      <c r="BO220" s="17">
        <f t="shared" si="170"/>
        <v>9</v>
      </c>
      <c r="BP220" s="153">
        <f t="shared" si="240"/>
        <v>3</v>
      </c>
      <c r="BQ220" s="63">
        <v>3</v>
      </c>
      <c r="BR220" s="63">
        <v>3</v>
      </c>
      <c r="BS220" s="63">
        <v>3</v>
      </c>
      <c r="BT220" s="116">
        <f t="shared" si="238"/>
        <v>9</v>
      </c>
      <c r="BU220" s="144">
        <f t="shared" si="171"/>
        <v>3</v>
      </c>
      <c r="BV220" s="63">
        <v>3</v>
      </c>
      <c r="BW220" s="63">
        <v>3</v>
      </c>
      <c r="BX220" s="17">
        <f t="shared" si="163"/>
        <v>6</v>
      </c>
      <c r="BY220" s="169">
        <f t="shared" si="239"/>
        <v>3</v>
      </c>
      <c r="BZ220" s="63">
        <v>3</v>
      </c>
      <c r="CA220" s="63">
        <v>3</v>
      </c>
      <c r="CB220" s="17">
        <f t="shared" si="172"/>
        <v>6</v>
      </c>
      <c r="CC220" s="144">
        <f t="shared" si="236"/>
        <v>3</v>
      </c>
      <c r="CD220" s="63">
        <v>3</v>
      </c>
      <c r="CE220" s="63">
        <v>3</v>
      </c>
      <c r="CF220" s="17">
        <f t="shared" si="231"/>
        <v>6</v>
      </c>
      <c r="CG220" s="144">
        <f t="shared" si="214"/>
        <v>3</v>
      </c>
      <c r="CH220" s="63">
        <v>3</v>
      </c>
      <c r="CI220" s="63">
        <v>3</v>
      </c>
      <c r="CJ220" s="17">
        <f t="shared" si="173"/>
        <v>6</v>
      </c>
      <c r="CK220" s="144">
        <f t="shared" si="204"/>
        <v>3</v>
      </c>
      <c r="CL220" s="63">
        <v>3</v>
      </c>
      <c r="CM220" s="63">
        <v>3</v>
      </c>
      <c r="CN220" s="17">
        <f t="shared" si="174"/>
        <v>6</v>
      </c>
      <c r="CO220" s="153">
        <f t="shared" si="184"/>
        <v>3</v>
      </c>
      <c r="CP220" s="63">
        <v>3</v>
      </c>
      <c r="CQ220" s="63">
        <v>3</v>
      </c>
      <c r="CR220" s="63">
        <v>3</v>
      </c>
      <c r="CS220" s="17">
        <f t="shared" si="175"/>
        <v>9</v>
      </c>
      <c r="CT220" s="144">
        <f t="shared" si="233"/>
        <v>3</v>
      </c>
      <c r="CU220" s="63">
        <v>3</v>
      </c>
      <c r="CV220" s="63">
        <v>3</v>
      </c>
      <c r="CW220" s="63">
        <v>3</v>
      </c>
      <c r="CX220" s="63">
        <v>3</v>
      </c>
      <c r="CY220" s="63">
        <v>3</v>
      </c>
      <c r="CZ220" s="63">
        <v>3</v>
      </c>
      <c r="DA220" s="63">
        <v>3</v>
      </c>
      <c r="DB220" s="63">
        <v>3</v>
      </c>
      <c r="DC220" s="17">
        <f t="shared" si="190"/>
        <v>24</v>
      </c>
      <c r="DD220" s="144">
        <f t="shared" si="228"/>
        <v>3</v>
      </c>
      <c r="DE220" s="63">
        <v>3</v>
      </c>
      <c r="DF220" s="63">
        <v>3</v>
      </c>
      <c r="DG220" s="63">
        <v>3</v>
      </c>
      <c r="DH220" s="63">
        <v>3</v>
      </c>
      <c r="DI220" s="63">
        <v>3</v>
      </c>
      <c r="DJ220" s="63">
        <v>3</v>
      </c>
      <c r="DK220" s="63">
        <v>3</v>
      </c>
      <c r="DL220" s="63">
        <v>3</v>
      </c>
      <c r="DM220" s="17">
        <f t="shared" si="176"/>
        <v>24</v>
      </c>
      <c r="DN220" s="144">
        <f t="shared" si="205"/>
        <v>3</v>
      </c>
      <c r="DO220" s="63">
        <v>3</v>
      </c>
      <c r="DP220" s="63">
        <v>3</v>
      </c>
      <c r="DQ220" s="63">
        <v>3</v>
      </c>
      <c r="DR220" s="63">
        <v>3</v>
      </c>
      <c r="DS220" s="63">
        <v>3</v>
      </c>
      <c r="DT220" s="63">
        <v>3</v>
      </c>
      <c r="DU220" s="17">
        <f t="shared" si="241"/>
        <v>18</v>
      </c>
      <c r="DV220" s="144">
        <f t="shared" si="177"/>
        <v>3</v>
      </c>
      <c r="DW220" s="63">
        <v>3</v>
      </c>
      <c r="DX220" s="63">
        <v>3</v>
      </c>
      <c r="DY220" s="63">
        <v>3</v>
      </c>
      <c r="DZ220" s="63">
        <v>3</v>
      </c>
      <c r="EA220" s="63">
        <v>3</v>
      </c>
      <c r="EB220" s="63">
        <v>3</v>
      </c>
      <c r="EC220" s="17">
        <f t="shared" si="192"/>
        <v>18</v>
      </c>
      <c r="ED220" s="144">
        <f t="shared" si="185"/>
        <v>3</v>
      </c>
      <c r="EE220" s="63">
        <v>3</v>
      </c>
      <c r="EF220" s="63">
        <v>3</v>
      </c>
      <c r="EG220" s="63">
        <v>3</v>
      </c>
      <c r="EH220" s="63">
        <v>3</v>
      </c>
      <c r="EI220" s="63">
        <v>3</v>
      </c>
      <c r="EJ220" s="63">
        <v>3</v>
      </c>
      <c r="EK220" s="15">
        <f t="shared" si="186"/>
        <v>18</v>
      </c>
      <c r="EL220" s="148">
        <f t="shared" si="196"/>
        <v>3</v>
      </c>
      <c r="EM220" s="63">
        <v>3</v>
      </c>
      <c r="EN220" s="63">
        <v>3</v>
      </c>
      <c r="EO220" s="63">
        <v>3</v>
      </c>
      <c r="EP220" s="63">
        <v>3</v>
      </c>
      <c r="EQ220" s="63">
        <v>3</v>
      </c>
      <c r="ER220" s="17">
        <f t="shared" si="178"/>
        <v>15</v>
      </c>
      <c r="ES220" s="144">
        <f t="shared" si="229"/>
        <v>3</v>
      </c>
      <c r="ET220" s="63">
        <v>3</v>
      </c>
      <c r="EU220" s="63">
        <v>3</v>
      </c>
      <c r="EV220" s="63">
        <v>3</v>
      </c>
      <c r="EW220" s="63">
        <v>3</v>
      </c>
      <c r="EX220" s="63">
        <v>3</v>
      </c>
      <c r="EY220" s="17">
        <f t="shared" si="179"/>
        <v>15</v>
      </c>
      <c r="EZ220" s="144">
        <f t="shared" si="232"/>
        <v>3</v>
      </c>
      <c r="FA220" s="63">
        <v>3</v>
      </c>
      <c r="FB220" s="63">
        <v>3</v>
      </c>
      <c r="FC220" s="63">
        <v>3</v>
      </c>
      <c r="FD220" s="63">
        <v>3</v>
      </c>
      <c r="FE220" s="63">
        <v>3</v>
      </c>
      <c r="FF220" s="63">
        <v>3</v>
      </c>
      <c r="FG220" s="17">
        <f t="shared" si="242"/>
        <v>18</v>
      </c>
      <c r="FH220" s="153">
        <f t="shared" si="237"/>
        <v>3</v>
      </c>
      <c r="FI220" s="63">
        <v>3</v>
      </c>
      <c r="FJ220" s="63">
        <v>3</v>
      </c>
      <c r="FK220" s="63">
        <v>3</v>
      </c>
      <c r="FL220" s="63">
        <v>3</v>
      </c>
      <c r="FM220" s="63">
        <v>3</v>
      </c>
      <c r="FN220" s="17">
        <f t="shared" si="180"/>
        <v>15</v>
      </c>
      <c r="FO220" s="144">
        <f t="shared" si="181"/>
        <v>3</v>
      </c>
      <c r="FP220" s="63">
        <v>3</v>
      </c>
      <c r="FQ220" s="63">
        <v>3</v>
      </c>
      <c r="FR220" s="63">
        <v>3</v>
      </c>
      <c r="FS220" s="63">
        <v>3</v>
      </c>
      <c r="FT220" s="63">
        <v>3</v>
      </c>
      <c r="FU220" s="63">
        <v>3</v>
      </c>
      <c r="FV220" s="17">
        <f t="shared" si="230"/>
        <v>18</v>
      </c>
      <c r="FW220" s="144">
        <f t="shared" si="187"/>
        <v>3</v>
      </c>
      <c r="FX220" s="63">
        <v>3</v>
      </c>
      <c r="FY220" s="63">
        <v>3</v>
      </c>
      <c r="FZ220" s="63">
        <v>3</v>
      </c>
      <c r="GA220" s="63">
        <v>3</v>
      </c>
      <c r="GB220" s="63">
        <v>3</v>
      </c>
      <c r="GC220" s="63">
        <v>3</v>
      </c>
      <c r="GD220" s="17">
        <f t="shared" si="220"/>
        <v>18</v>
      </c>
      <c r="GE220" s="144">
        <f t="shared" si="234"/>
        <v>3</v>
      </c>
      <c r="GF220" s="63" t="s">
        <v>1701</v>
      </c>
      <c r="GG220" s="66" t="s">
        <v>1702</v>
      </c>
      <c r="GH220" s="63" t="s">
        <v>1614</v>
      </c>
      <c r="GI220" s="63" t="s">
        <v>1703</v>
      </c>
      <c r="GJ220" s="63" t="s">
        <v>1688</v>
      </c>
      <c r="GK220" s="63" t="s">
        <v>1704</v>
      </c>
      <c r="GL220" s="63" t="s">
        <v>1705</v>
      </c>
      <c r="GM220" s="63" t="s">
        <v>1706</v>
      </c>
    </row>
    <row r="221" spans="1:195" s="2" customFormat="1" ht="22.5" customHeight="1" x14ac:dyDescent="0.35">
      <c r="A221" s="29">
        <v>219</v>
      </c>
      <c r="B221" s="63" t="s">
        <v>1707</v>
      </c>
      <c r="C221" s="67"/>
      <c r="D221" s="63" t="s">
        <v>846</v>
      </c>
      <c r="E221" s="63" t="s">
        <v>1631</v>
      </c>
      <c r="F221" s="63">
        <v>36</v>
      </c>
      <c r="G221" s="63">
        <v>4</v>
      </c>
      <c r="H221" s="63" t="s">
        <v>157</v>
      </c>
      <c r="I221" s="63" t="s">
        <v>172</v>
      </c>
      <c r="J221" s="123">
        <v>5000000</v>
      </c>
      <c r="K221" s="64">
        <v>3000000</v>
      </c>
      <c r="L221" s="63" t="s">
        <v>173</v>
      </c>
      <c r="M221" s="63" t="s">
        <v>147</v>
      </c>
      <c r="N221" s="63">
        <v>250</v>
      </c>
      <c r="O221" s="63" t="s">
        <v>356</v>
      </c>
      <c r="P221" s="63">
        <v>20</v>
      </c>
      <c r="Q221" s="63"/>
      <c r="R221" s="63">
        <v>3</v>
      </c>
      <c r="S221" s="63">
        <v>3</v>
      </c>
      <c r="T221" s="63">
        <v>4</v>
      </c>
      <c r="U221" s="63">
        <v>4</v>
      </c>
      <c r="V221" s="63">
        <v>4</v>
      </c>
      <c r="W221" s="63"/>
      <c r="X221" s="63">
        <v>4</v>
      </c>
      <c r="Y221" s="63">
        <v>3</v>
      </c>
      <c r="Z221" s="63">
        <v>3</v>
      </c>
      <c r="AA221" s="63">
        <v>3</v>
      </c>
      <c r="AB221" s="17">
        <f t="shared" si="188"/>
        <v>31</v>
      </c>
      <c r="AC221" s="154">
        <f t="shared" si="221"/>
        <v>1.1000000000000001</v>
      </c>
      <c r="AD221" s="63">
        <v>3</v>
      </c>
      <c r="AE221" s="63">
        <v>3</v>
      </c>
      <c r="AF221" s="63">
        <v>3</v>
      </c>
      <c r="AG221" s="63">
        <v>3</v>
      </c>
      <c r="AH221" s="63">
        <v>3</v>
      </c>
      <c r="AI221" s="63">
        <v>3</v>
      </c>
      <c r="AJ221" s="63">
        <v>2</v>
      </c>
      <c r="AK221" s="63">
        <v>2</v>
      </c>
      <c r="AL221" s="63">
        <v>2</v>
      </c>
      <c r="AM221" s="15">
        <f t="shared" si="165"/>
        <v>24</v>
      </c>
      <c r="AN221" s="170">
        <f t="shared" si="166"/>
        <v>2.6666666666666665</v>
      </c>
      <c r="AO221" s="63">
        <v>3</v>
      </c>
      <c r="AP221" s="63">
        <v>3</v>
      </c>
      <c r="AQ221" s="63">
        <v>2</v>
      </c>
      <c r="AR221" s="63">
        <v>3</v>
      </c>
      <c r="AS221" s="63">
        <v>3</v>
      </c>
      <c r="AT221" s="63">
        <v>3</v>
      </c>
      <c r="AU221" s="63">
        <v>3</v>
      </c>
      <c r="AV221" s="63">
        <v>3</v>
      </c>
      <c r="AW221" s="63">
        <v>3</v>
      </c>
      <c r="AX221" s="63">
        <v>3</v>
      </c>
      <c r="AY221" s="17">
        <f t="shared" si="235"/>
        <v>29</v>
      </c>
      <c r="AZ221" s="144">
        <f t="shared" si="167"/>
        <v>2.9</v>
      </c>
      <c r="BA221" s="63">
        <v>3</v>
      </c>
      <c r="BB221" s="63">
        <v>3</v>
      </c>
      <c r="BC221" s="63">
        <v>3</v>
      </c>
      <c r="BD221" s="63">
        <v>3</v>
      </c>
      <c r="BE221" s="63">
        <v>3</v>
      </c>
      <c r="BF221" s="63">
        <v>3</v>
      </c>
      <c r="BG221" s="63">
        <v>3</v>
      </c>
      <c r="BH221" s="63">
        <v>3</v>
      </c>
      <c r="BI221" s="63">
        <v>4</v>
      </c>
      <c r="BJ221" s="17">
        <f t="shared" si="168"/>
        <v>28</v>
      </c>
      <c r="BK221" s="144">
        <f t="shared" si="169"/>
        <v>3.1111111111111112</v>
      </c>
      <c r="BL221" s="63">
        <v>3</v>
      </c>
      <c r="BM221" s="63">
        <v>3</v>
      </c>
      <c r="BN221" s="63">
        <v>3</v>
      </c>
      <c r="BO221" s="17">
        <f t="shared" si="170"/>
        <v>9</v>
      </c>
      <c r="BP221" s="153">
        <f t="shared" si="240"/>
        <v>3</v>
      </c>
      <c r="BQ221" s="63">
        <v>3</v>
      </c>
      <c r="BR221" s="63">
        <v>3</v>
      </c>
      <c r="BS221" s="63">
        <v>3</v>
      </c>
      <c r="BT221" s="116">
        <f t="shared" si="238"/>
        <v>9</v>
      </c>
      <c r="BU221" s="144">
        <f t="shared" si="171"/>
        <v>3</v>
      </c>
      <c r="BV221" s="63">
        <v>3</v>
      </c>
      <c r="BW221" s="63">
        <v>3</v>
      </c>
      <c r="BX221" s="17">
        <f t="shared" si="163"/>
        <v>6</v>
      </c>
      <c r="BY221" s="169">
        <f t="shared" si="239"/>
        <v>3</v>
      </c>
      <c r="BZ221" s="63">
        <v>3</v>
      </c>
      <c r="CA221" s="63">
        <v>3</v>
      </c>
      <c r="CB221" s="17">
        <f t="shared" si="172"/>
        <v>6</v>
      </c>
      <c r="CC221" s="144">
        <f t="shared" si="236"/>
        <v>3</v>
      </c>
      <c r="CD221" s="63">
        <v>3</v>
      </c>
      <c r="CE221" s="63">
        <v>3</v>
      </c>
      <c r="CF221" s="17">
        <f t="shared" si="231"/>
        <v>6</v>
      </c>
      <c r="CG221" s="144">
        <f t="shared" si="214"/>
        <v>3</v>
      </c>
      <c r="CH221" s="63">
        <v>3</v>
      </c>
      <c r="CI221" s="63">
        <v>3</v>
      </c>
      <c r="CJ221" s="17">
        <f t="shared" si="173"/>
        <v>6</v>
      </c>
      <c r="CK221" s="144">
        <f t="shared" si="204"/>
        <v>3</v>
      </c>
      <c r="CL221" s="63">
        <v>3</v>
      </c>
      <c r="CM221" s="63">
        <v>3</v>
      </c>
      <c r="CN221" s="17">
        <f t="shared" si="174"/>
        <v>6</v>
      </c>
      <c r="CO221" s="153">
        <f t="shared" si="184"/>
        <v>3</v>
      </c>
      <c r="CP221" s="63">
        <v>3</v>
      </c>
      <c r="CQ221" s="63">
        <v>3</v>
      </c>
      <c r="CR221" s="63">
        <v>3</v>
      </c>
      <c r="CS221" s="17">
        <f t="shared" si="175"/>
        <v>9</v>
      </c>
      <c r="CT221" s="144">
        <f t="shared" si="233"/>
        <v>3</v>
      </c>
      <c r="CU221" s="63">
        <v>3</v>
      </c>
      <c r="CV221" s="63">
        <v>3</v>
      </c>
      <c r="CW221" s="63">
        <v>3</v>
      </c>
      <c r="CX221" s="63">
        <v>3</v>
      </c>
      <c r="CY221" s="63">
        <v>3</v>
      </c>
      <c r="CZ221" s="63">
        <v>3</v>
      </c>
      <c r="DA221" s="63">
        <v>3</v>
      </c>
      <c r="DB221" s="63">
        <v>3</v>
      </c>
      <c r="DC221" s="17">
        <f t="shared" si="190"/>
        <v>24</v>
      </c>
      <c r="DD221" s="144">
        <f t="shared" si="228"/>
        <v>3</v>
      </c>
      <c r="DE221" s="63">
        <v>3</v>
      </c>
      <c r="DF221" s="63">
        <v>3</v>
      </c>
      <c r="DG221" s="63">
        <v>3</v>
      </c>
      <c r="DH221" s="63">
        <v>3</v>
      </c>
      <c r="DI221" s="63">
        <v>3</v>
      </c>
      <c r="DJ221" s="63">
        <v>3</v>
      </c>
      <c r="DK221" s="63">
        <v>3</v>
      </c>
      <c r="DL221" s="63">
        <v>3</v>
      </c>
      <c r="DM221" s="17">
        <f t="shared" si="176"/>
        <v>24</v>
      </c>
      <c r="DN221" s="144">
        <f t="shared" si="205"/>
        <v>3</v>
      </c>
      <c r="DO221" s="63">
        <v>3</v>
      </c>
      <c r="DP221" s="63">
        <v>3</v>
      </c>
      <c r="DQ221" s="63">
        <v>3</v>
      </c>
      <c r="DR221" s="63">
        <v>3</v>
      </c>
      <c r="DS221" s="63">
        <v>3</v>
      </c>
      <c r="DT221" s="63">
        <v>3</v>
      </c>
      <c r="DU221" s="17">
        <f t="shared" si="241"/>
        <v>18</v>
      </c>
      <c r="DV221" s="144">
        <f t="shared" si="177"/>
        <v>3</v>
      </c>
      <c r="DW221" s="63">
        <v>3</v>
      </c>
      <c r="DX221" s="63">
        <v>3</v>
      </c>
      <c r="DY221" s="63">
        <v>3</v>
      </c>
      <c r="DZ221" s="63">
        <v>3</v>
      </c>
      <c r="EA221" s="63">
        <v>3</v>
      </c>
      <c r="EB221" s="63">
        <v>3</v>
      </c>
      <c r="EC221" s="17">
        <f t="shared" si="192"/>
        <v>18</v>
      </c>
      <c r="ED221" s="144">
        <f t="shared" si="185"/>
        <v>3</v>
      </c>
      <c r="EE221" s="63">
        <v>3</v>
      </c>
      <c r="EF221" s="63">
        <v>3</v>
      </c>
      <c r="EG221" s="63">
        <v>3</v>
      </c>
      <c r="EH221" s="63">
        <v>3</v>
      </c>
      <c r="EI221" s="63">
        <v>3</v>
      </c>
      <c r="EJ221" s="63">
        <v>3</v>
      </c>
      <c r="EK221" s="15">
        <f t="shared" si="186"/>
        <v>18</v>
      </c>
      <c r="EL221" s="148">
        <f t="shared" si="196"/>
        <v>3</v>
      </c>
      <c r="EM221" s="63">
        <v>3</v>
      </c>
      <c r="EN221" s="63">
        <v>3</v>
      </c>
      <c r="EO221" s="63">
        <v>3</v>
      </c>
      <c r="EP221" s="63">
        <v>3</v>
      </c>
      <c r="EQ221" s="63">
        <v>3</v>
      </c>
      <c r="ER221" s="17">
        <f t="shared" si="178"/>
        <v>15</v>
      </c>
      <c r="ES221" s="144">
        <f t="shared" si="229"/>
        <v>3</v>
      </c>
      <c r="ET221" s="63">
        <v>3</v>
      </c>
      <c r="EU221" s="63">
        <v>3</v>
      </c>
      <c r="EV221" s="63">
        <v>3</v>
      </c>
      <c r="EW221" s="63">
        <v>3</v>
      </c>
      <c r="EX221" s="63">
        <v>3</v>
      </c>
      <c r="EY221" s="17">
        <f t="shared" si="179"/>
        <v>15</v>
      </c>
      <c r="EZ221" s="144">
        <f t="shared" si="232"/>
        <v>3</v>
      </c>
      <c r="FA221" s="63">
        <v>3</v>
      </c>
      <c r="FB221" s="63">
        <v>3</v>
      </c>
      <c r="FC221" s="63">
        <v>3</v>
      </c>
      <c r="FD221" s="63">
        <v>4</v>
      </c>
      <c r="FE221" s="63">
        <v>3</v>
      </c>
      <c r="FF221" s="63">
        <v>3</v>
      </c>
      <c r="FG221" s="17">
        <f t="shared" si="242"/>
        <v>19</v>
      </c>
      <c r="FH221" s="153">
        <f t="shared" si="237"/>
        <v>3.1666666666666665</v>
      </c>
      <c r="FI221" s="63">
        <v>3</v>
      </c>
      <c r="FJ221" s="63">
        <v>4</v>
      </c>
      <c r="FK221" s="63">
        <v>4</v>
      </c>
      <c r="FL221" s="63">
        <v>3</v>
      </c>
      <c r="FM221" s="63">
        <v>3</v>
      </c>
      <c r="FN221" s="17">
        <f t="shared" si="180"/>
        <v>17</v>
      </c>
      <c r="FO221" s="144">
        <f t="shared" si="181"/>
        <v>3.4</v>
      </c>
      <c r="FP221" s="63">
        <v>3</v>
      </c>
      <c r="FQ221" s="63">
        <v>3</v>
      </c>
      <c r="FR221" s="63">
        <v>3</v>
      </c>
      <c r="FS221" s="63">
        <v>3</v>
      </c>
      <c r="FT221" s="63">
        <v>3</v>
      </c>
      <c r="FU221" s="63">
        <v>3</v>
      </c>
      <c r="FV221" s="17">
        <f t="shared" si="230"/>
        <v>18</v>
      </c>
      <c r="FW221" s="144">
        <f t="shared" si="187"/>
        <v>3</v>
      </c>
      <c r="FX221" s="63">
        <v>4</v>
      </c>
      <c r="FY221" s="63">
        <v>3</v>
      </c>
      <c r="FZ221" s="63">
        <v>3</v>
      </c>
      <c r="GA221" s="63">
        <v>3</v>
      </c>
      <c r="GB221" s="63">
        <v>3</v>
      </c>
      <c r="GC221" s="63">
        <v>3</v>
      </c>
      <c r="GD221" s="17">
        <f t="shared" si="220"/>
        <v>19</v>
      </c>
      <c r="GE221" s="144">
        <f t="shared" si="234"/>
        <v>3.1666666666666665</v>
      </c>
      <c r="GF221" s="63" t="s">
        <v>1708</v>
      </c>
      <c r="GG221" s="63" t="s">
        <v>1709</v>
      </c>
      <c r="GH221" s="63" t="s">
        <v>1710</v>
      </c>
      <c r="GI221" s="63" t="s">
        <v>1711</v>
      </c>
      <c r="GJ221" s="63" t="s">
        <v>1712</v>
      </c>
      <c r="GK221" s="63" t="s">
        <v>1713</v>
      </c>
      <c r="GL221" s="63" t="s">
        <v>1714</v>
      </c>
      <c r="GM221" s="63" t="s">
        <v>1715</v>
      </c>
    </row>
    <row r="222" spans="1:195" s="2" customFormat="1" ht="22.5" customHeight="1" x14ac:dyDescent="0.35">
      <c r="A222" s="29">
        <v>220</v>
      </c>
      <c r="B222" s="63" t="s">
        <v>1716</v>
      </c>
      <c r="C222" s="67"/>
      <c r="D222" s="63" t="s">
        <v>846</v>
      </c>
      <c r="E222" s="63" t="s">
        <v>1631</v>
      </c>
      <c r="F222" s="63">
        <v>41</v>
      </c>
      <c r="G222" s="63">
        <v>3</v>
      </c>
      <c r="H222" s="63" t="s">
        <v>157</v>
      </c>
      <c r="I222" s="88" t="s">
        <v>172</v>
      </c>
      <c r="J222" s="123">
        <v>7000000</v>
      </c>
      <c r="K222" s="64">
        <v>3200000</v>
      </c>
      <c r="L222" s="63" t="s">
        <v>255</v>
      </c>
      <c r="M222" s="63" t="s">
        <v>147</v>
      </c>
      <c r="N222" s="63">
        <v>390</v>
      </c>
      <c r="O222" s="63" t="s">
        <v>644</v>
      </c>
      <c r="P222" s="63">
        <v>13</v>
      </c>
      <c r="Q222" s="63"/>
      <c r="R222" s="63">
        <v>3</v>
      </c>
      <c r="S222" s="63">
        <v>3</v>
      </c>
      <c r="T222" s="63">
        <v>3</v>
      </c>
      <c r="U222" s="63">
        <v>3</v>
      </c>
      <c r="V222" s="63">
        <v>3</v>
      </c>
      <c r="W222" s="63">
        <v>3</v>
      </c>
      <c r="X222" s="63">
        <v>3</v>
      </c>
      <c r="Y222" s="63">
        <v>3</v>
      </c>
      <c r="Z222" s="63">
        <v>3</v>
      </c>
      <c r="AA222" s="63">
        <v>3</v>
      </c>
      <c r="AB222" s="17">
        <f t="shared" si="188"/>
        <v>30</v>
      </c>
      <c r="AC222" s="154">
        <f t="shared" si="221"/>
        <v>3.3</v>
      </c>
      <c r="AD222" s="63">
        <v>3</v>
      </c>
      <c r="AE222" s="63">
        <v>3</v>
      </c>
      <c r="AF222" s="63">
        <v>3</v>
      </c>
      <c r="AG222" s="63">
        <v>4</v>
      </c>
      <c r="AH222" s="63">
        <v>3</v>
      </c>
      <c r="AI222" s="63">
        <v>4</v>
      </c>
      <c r="AJ222" s="63">
        <v>4</v>
      </c>
      <c r="AK222" s="63">
        <v>4</v>
      </c>
      <c r="AL222" s="63">
        <v>4</v>
      </c>
      <c r="AM222" s="15">
        <f t="shared" si="165"/>
        <v>32</v>
      </c>
      <c r="AN222" s="170">
        <f t="shared" si="166"/>
        <v>3.5555555555555554</v>
      </c>
      <c r="AO222" s="63">
        <v>3</v>
      </c>
      <c r="AP222" s="63">
        <v>3</v>
      </c>
      <c r="AQ222" s="63">
        <v>3</v>
      </c>
      <c r="AR222" s="63">
        <v>4</v>
      </c>
      <c r="AS222" s="63">
        <v>4</v>
      </c>
      <c r="AT222" s="63">
        <v>3</v>
      </c>
      <c r="AU222" s="63">
        <v>3</v>
      </c>
      <c r="AV222" s="63">
        <v>3</v>
      </c>
      <c r="AW222" s="63">
        <v>3</v>
      </c>
      <c r="AX222" s="63">
        <v>3</v>
      </c>
      <c r="AY222" s="17">
        <f t="shared" si="235"/>
        <v>32</v>
      </c>
      <c r="AZ222" s="144">
        <f t="shared" si="167"/>
        <v>3.2</v>
      </c>
      <c r="BA222" s="63">
        <v>3</v>
      </c>
      <c r="BB222" s="63">
        <v>3</v>
      </c>
      <c r="BC222" s="63">
        <v>3</v>
      </c>
      <c r="BD222" s="63">
        <v>4</v>
      </c>
      <c r="BE222" s="63">
        <v>4</v>
      </c>
      <c r="BF222" s="63">
        <v>3</v>
      </c>
      <c r="BG222" s="63">
        <v>4</v>
      </c>
      <c r="BH222" s="63">
        <v>3</v>
      </c>
      <c r="BI222" s="63">
        <v>4</v>
      </c>
      <c r="BJ222" s="17">
        <f t="shared" si="168"/>
        <v>31</v>
      </c>
      <c r="BK222" s="144">
        <f t="shared" si="169"/>
        <v>3.4444444444444446</v>
      </c>
      <c r="BL222" s="63">
        <v>3</v>
      </c>
      <c r="BM222" s="63">
        <v>3</v>
      </c>
      <c r="BN222" s="63">
        <v>4</v>
      </c>
      <c r="BO222" s="17">
        <f t="shared" si="170"/>
        <v>10</v>
      </c>
      <c r="BP222" s="153">
        <f t="shared" si="240"/>
        <v>3.3333333333333335</v>
      </c>
      <c r="BQ222" s="63">
        <v>3</v>
      </c>
      <c r="BR222" s="63">
        <v>3</v>
      </c>
      <c r="BS222" s="63">
        <v>3</v>
      </c>
      <c r="BT222" s="116">
        <f t="shared" si="238"/>
        <v>9</v>
      </c>
      <c r="BU222" s="144">
        <f t="shared" si="171"/>
        <v>3</v>
      </c>
      <c r="BV222" s="63">
        <v>3</v>
      </c>
      <c r="BW222" s="63">
        <v>3</v>
      </c>
      <c r="BX222" s="17">
        <f t="shared" si="163"/>
        <v>6</v>
      </c>
      <c r="BY222" s="169">
        <f t="shared" si="239"/>
        <v>3</v>
      </c>
      <c r="BZ222" s="63">
        <v>3</v>
      </c>
      <c r="CA222" s="63">
        <v>3</v>
      </c>
      <c r="CB222" s="17">
        <f t="shared" si="172"/>
        <v>6</v>
      </c>
      <c r="CC222" s="144">
        <f t="shared" si="236"/>
        <v>3</v>
      </c>
      <c r="CD222" s="63">
        <v>3</v>
      </c>
      <c r="CE222" s="63">
        <v>3</v>
      </c>
      <c r="CF222" s="17">
        <f t="shared" si="231"/>
        <v>6</v>
      </c>
      <c r="CG222" s="144">
        <f t="shared" si="214"/>
        <v>3</v>
      </c>
      <c r="CH222" s="63">
        <v>3</v>
      </c>
      <c r="CI222" s="63">
        <v>3</v>
      </c>
      <c r="CJ222" s="17">
        <f t="shared" si="173"/>
        <v>6</v>
      </c>
      <c r="CK222" s="144">
        <f t="shared" si="204"/>
        <v>3</v>
      </c>
      <c r="CL222" s="63">
        <v>3</v>
      </c>
      <c r="CM222" s="63">
        <v>3</v>
      </c>
      <c r="CN222" s="17">
        <f t="shared" si="174"/>
        <v>6</v>
      </c>
      <c r="CO222" s="153">
        <f t="shared" si="184"/>
        <v>3</v>
      </c>
      <c r="CP222" s="63">
        <v>3</v>
      </c>
      <c r="CQ222" s="63">
        <v>3</v>
      </c>
      <c r="CR222" s="63">
        <v>3</v>
      </c>
      <c r="CS222" s="17">
        <f t="shared" si="175"/>
        <v>9</v>
      </c>
      <c r="CT222" s="144">
        <f t="shared" si="233"/>
        <v>3</v>
      </c>
      <c r="CU222" s="63">
        <v>3</v>
      </c>
      <c r="CV222" s="63">
        <v>3</v>
      </c>
      <c r="CW222" s="63">
        <v>3</v>
      </c>
      <c r="CX222" s="63">
        <v>4</v>
      </c>
      <c r="CY222" s="63">
        <v>4</v>
      </c>
      <c r="CZ222" s="63">
        <v>4</v>
      </c>
      <c r="DA222" s="63">
        <v>3</v>
      </c>
      <c r="DB222" s="63">
        <v>3</v>
      </c>
      <c r="DC222" s="17">
        <f t="shared" si="190"/>
        <v>27</v>
      </c>
      <c r="DD222" s="144">
        <f t="shared" si="228"/>
        <v>3.375</v>
      </c>
      <c r="DE222" s="63">
        <v>3</v>
      </c>
      <c r="DF222" s="63">
        <v>3</v>
      </c>
      <c r="DG222" s="63">
        <v>3</v>
      </c>
      <c r="DH222" s="63">
        <v>3</v>
      </c>
      <c r="DI222" s="63">
        <v>3</v>
      </c>
      <c r="DJ222" s="63">
        <v>3</v>
      </c>
      <c r="DK222" s="63">
        <v>3</v>
      </c>
      <c r="DL222" s="63">
        <v>3</v>
      </c>
      <c r="DM222" s="17">
        <f t="shared" si="176"/>
        <v>24</v>
      </c>
      <c r="DN222" s="144">
        <f t="shared" si="205"/>
        <v>3</v>
      </c>
      <c r="DO222" s="63" t="s">
        <v>844</v>
      </c>
      <c r="DP222" s="63">
        <v>3</v>
      </c>
      <c r="DQ222" s="63">
        <v>3</v>
      </c>
      <c r="DR222" s="63">
        <v>3</v>
      </c>
      <c r="DS222" s="63">
        <v>3</v>
      </c>
      <c r="DT222" s="63">
        <v>3</v>
      </c>
      <c r="DU222" s="17">
        <f t="shared" si="241"/>
        <v>15</v>
      </c>
      <c r="DV222" s="144">
        <f t="shared" si="177"/>
        <v>2.5</v>
      </c>
      <c r="DW222" s="63">
        <v>3</v>
      </c>
      <c r="DX222" s="63">
        <v>3</v>
      </c>
      <c r="DY222" s="63">
        <v>3</v>
      </c>
      <c r="DZ222" s="63">
        <v>3</v>
      </c>
      <c r="EA222" s="63">
        <v>3</v>
      </c>
      <c r="EB222" s="63">
        <v>4</v>
      </c>
      <c r="EC222" s="17">
        <f t="shared" si="192"/>
        <v>19</v>
      </c>
      <c r="ED222" s="144">
        <f t="shared" si="185"/>
        <v>3.1666666666666665</v>
      </c>
      <c r="EE222" s="63">
        <v>3</v>
      </c>
      <c r="EF222" s="63">
        <v>3</v>
      </c>
      <c r="EG222" s="63">
        <v>3</v>
      </c>
      <c r="EH222" s="63">
        <v>3</v>
      </c>
      <c r="EI222" s="63">
        <v>4</v>
      </c>
      <c r="EJ222" s="63">
        <v>4</v>
      </c>
      <c r="EK222" s="15">
        <f t="shared" si="186"/>
        <v>20</v>
      </c>
      <c r="EL222" s="148">
        <f t="shared" si="196"/>
        <v>3.3333333333333335</v>
      </c>
      <c r="EM222" s="63">
        <v>3</v>
      </c>
      <c r="EN222" s="63">
        <v>3</v>
      </c>
      <c r="EO222" s="63">
        <v>3</v>
      </c>
      <c r="EP222" s="63">
        <v>3</v>
      </c>
      <c r="EQ222" s="63">
        <v>3</v>
      </c>
      <c r="ER222" s="17">
        <f t="shared" si="178"/>
        <v>15</v>
      </c>
      <c r="ES222" s="144">
        <f t="shared" si="229"/>
        <v>3</v>
      </c>
      <c r="ET222" s="63">
        <v>4</v>
      </c>
      <c r="EU222" s="63">
        <v>4</v>
      </c>
      <c r="EV222" s="63">
        <v>4</v>
      </c>
      <c r="EW222" s="63">
        <v>4</v>
      </c>
      <c r="EX222" s="63">
        <v>4</v>
      </c>
      <c r="EY222" s="17">
        <f t="shared" si="179"/>
        <v>20</v>
      </c>
      <c r="EZ222" s="144">
        <f t="shared" si="232"/>
        <v>4</v>
      </c>
      <c r="FA222" s="63">
        <v>3</v>
      </c>
      <c r="FB222" s="63">
        <v>3</v>
      </c>
      <c r="FC222" s="63">
        <v>3</v>
      </c>
      <c r="FD222" s="63">
        <v>3</v>
      </c>
      <c r="FE222" s="63">
        <v>3</v>
      </c>
      <c r="FF222" s="63">
        <v>3</v>
      </c>
      <c r="FG222" s="17">
        <f t="shared" si="242"/>
        <v>18</v>
      </c>
      <c r="FH222" s="153">
        <f t="shared" si="237"/>
        <v>3</v>
      </c>
      <c r="FI222" s="63">
        <v>3</v>
      </c>
      <c r="FJ222" s="63">
        <v>3</v>
      </c>
      <c r="FK222" s="63">
        <v>4</v>
      </c>
      <c r="FL222" s="63">
        <v>3</v>
      </c>
      <c r="FM222" s="63">
        <v>4</v>
      </c>
      <c r="FN222" s="17">
        <f t="shared" si="180"/>
        <v>17</v>
      </c>
      <c r="FO222" s="144">
        <f t="shared" si="181"/>
        <v>3.4</v>
      </c>
      <c r="FP222" s="63">
        <v>3</v>
      </c>
      <c r="FQ222" s="63">
        <v>3</v>
      </c>
      <c r="FR222" s="63">
        <v>3</v>
      </c>
      <c r="FS222" s="63">
        <v>3</v>
      </c>
      <c r="FT222" s="63">
        <v>3</v>
      </c>
      <c r="FU222" s="63">
        <v>3</v>
      </c>
      <c r="FV222" s="17">
        <f t="shared" si="230"/>
        <v>18</v>
      </c>
      <c r="FW222" s="144">
        <f t="shared" si="187"/>
        <v>3</v>
      </c>
      <c r="FX222" s="63">
        <v>4</v>
      </c>
      <c r="FY222" s="63">
        <v>3</v>
      </c>
      <c r="FZ222" s="63">
        <v>3</v>
      </c>
      <c r="GA222" s="63">
        <v>3</v>
      </c>
      <c r="GB222" s="63">
        <v>4</v>
      </c>
      <c r="GC222" s="63">
        <v>3</v>
      </c>
      <c r="GD222" s="17">
        <f t="shared" si="220"/>
        <v>20</v>
      </c>
      <c r="GE222" s="144">
        <f t="shared" si="234"/>
        <v>3.3333333333333335</v>
      </c>
      <c r="GF222" s="63"/>
      <c r="GG222" s="63" t="s">
        <v>1718</v>
      </c>
      <c r="GH222" s="63" t="s">
        <v>1719</v>
      </c>
      <c r="GI222" s="63" t="s">
        <v>1720</v>
      </c>
      <c r="GJ222" s="63" t="s">
        <v>1721</v>
      </c>
      <c r="GK222" s="63" t="s">
        <v>1689</v>
      </c>
      <c r="GL222" s="63" t="s">
        <v>1722</v>
      </c>
      <c r="GM222" s="63" t="s">
        <v>1723</v>
      </c>
    </row>
    <row r="223" spans="1:195" s="2" customFormat="1" ht="22.5" customHeight="1" x14ac:dyDescent="0.35">
      <c r="A223" s="29">
        <v>221</v>
      </c>
      <c r="B223" s="63" t="s">
        <v>1724</v>
      </c>
      <c r="C223" s="67"/>
      <c r="D223" s="63" t="s">
        <v>846</v>
      </c>
      <c r="E223" s="63"/>
      <c r="F223" s="63">
        <v>44</v>
      </c>
      <c r="G223" s="63">
        <v>7</v>
      </c>
      <c r="H223" s="63" t="s">
        <v>643</v>
      </c>
      <c r="I223" s="88" t="s">
        <v>210</v>
      </c>
      <c r="J223" s="123">
        <v>5000000</v>
      </c>
      <c r="K223" s="64">
        <v>5000000</v>
      </c>
      <c r="L223" s="88" t="s">
        <v>173</v>
      </c>
      <c r="M223" s="63" t="s">
        <v>147</v>
      </c>
      <c r="N223" s="63">
        <v>300</v>
      </c>
      <c r="O223" s="88" t="s">
        <v>1444</v>
      </c>
      <c r="P223" s="88" t="s">
        <v>1475</v>
      </c>
      <c r="Q223" s="63"/>
      <c r="R223" s="63">
        <v>3</v>
      </c>
      <c r="S223" s="63"/>
      <c r="T223" s="63">
        <v>3</v>
      </c>
      <c r="U223" s="63">
        <v>3</v>
      </c>
      <c r="V223" s="63">
        <v>3</v>
      </c>
      <c r="W223" s="63">
        <v>3</v>
      </c>
      <c r="X223" s="63">
        <v>3</v>
      </c>
      <c r="Y223" s="63">
        <v>3</v>
      </c>
      <c r="Z223" s="63">
        <v>4</v>
      </c>
      <c r="AA223" s="63">
        <v>4</v>
      </c>
      <c r="AB223" s="17">
        <f t="shared" si="188"/>
        <v>29</v>
      </c>
      <c r="AC223" s="154">
        <f t="shared" si="221"/>
        <v>3.4</v>
      </c>
      <c r="AD223" s="63">
        <v>3</v>
      </c>
      <c r="AE223" s="63">
        <v>3</v>
      </c>
      <c r="AF223" s="63">
        <v>4</v>
      </c>
      <c r="AG223" s="63">
        <v>3</v>
      </c>
      <c r="AH223" s="63">
        <v>3</v>
      </c>
      <c r="AI223" s="63">
        <v>3</v>
      </c>
      <c r="AJ223" s="63">
        <v>3</v>
      </c>
      <c r="AK223" s="63">
        <v>3</v>
      </c>
      <c r="AL223" s="63">
        <v>4</v>
      </c>
      <c r="AM223" s="15">
        <f t="shared" si="165"/>
        <v>29</v>
      </c>
      <c r="AN223" s="170">
        <f t="shared" si="166"/>
        <v>3.2222222222222223</v>
      </c>
      <c r="AO223" s="63">
        <v>3</v>
      </c>
      <c r="AP223" s="63">
        <v>3</v>
      </c>
      <c r="AQ223" s="63">
        <v>3</v>
      </c>
      <c r="AR223" s="63">
        <v>3</v>
      </c>
      <c r="AS223" s="63">
        <v>4</v>
      </c>
      <c r="AT223" s="63">
        <v>4</v>
      </c>
      <c r="AU223" s="63">
        <v>3</v>
      </c>
      <c r="AV223" s="63">
        <v>3</v>
      </c>
      <c r="AW223" s="63">
        <v>4</v>
      </c>
      <c r="AX223" s="63">
        <v>3</v>
      </c>
      <c r="AY223" s="17">
        <f t="shared" si="235"/>
        <v>33</v>
      </c>
      <c r="AZ223" s="144">
        <f t="shared" si="167"/>
        <v>3.3</v>
      </c>
      <c r="BA223" s="63">
        <v>4</v>
      </c>
      <c r="BB223" s="63">
        <v>3</v>
      </c>
      <c r="BC223" s="63">
        <v>3</v>
      </c>
      <c r="BD223" s="63">
        <v>4</v>
      </c>
      <c r="BE223" s="63">
        <v>3</v>
      </c>
      <c r="BF223" s="63">
        <v>3</v>
      </c>
      <c r="BG223" s="63">
        <v>3</v>
      </c>
      <c r="BH223" s="63">
        <v>4</v>
      </c>
      <c r="BI223" s="63">
        <v>4</v>
      </c>
      <c r="BJ223" s="17">
        <f t="shared" si="168"/>
        <v>31</v>
      </c>
      <c r="BK223" s="144">
        <f t="shared" si="169"/>
        <v>3.4444444444444446</v>
      </c>
      <c r="BL223" s="63">
        <v>3</v>
      </c>
      <c r="BM223" s="63">
        <v>4</v>
      </c>
      <c r="BN223" s="63">
        <v>3</v>
      </c>
      <c r="BO223" s="17">
        <f t="shared" si="170"/>
        <v>10</v>
      </c>
      <c r="BP223" s="153">
        <f t="shared" si="240"/>
        <v>3.3333333333333335</v>
      </c>
      <c r="BQ223" s="63">
        <v>3</v>
      </c>
      <c r="BR223" s="63">
        <v>4</v>
      </c>
      <c r="BS223" s="63">
        <v>4</v>
      </c>
      <c r="BT223" s="116">
        <f t="shared" si="238"/>
        <v>11</v>
      </c>
      <c r="BU223" s="144">
        <f t="shared" si="171"/>
        <v>3.6666666666666665</v>
      </c>
      <c r="BV223" s="63">
        <v>4</v>
      </c>
      <c r="BW223" s="63">
        <v>3</v>
      </c>
      <c r="BX223" s="17">
        <f t="shared" ref="BX223:BX232" si="243">SUM(BV223:BW223)</f>
        <v>7</v>
      </c>
      <c r="BY223" s="169">
        <f t="shared" si="239"/>
        <v>3.5</v>
      </c>
      <c r="BZ223" s="63">
        <v>3</v>
      </c>
      <c r="CA223" s="63">
        <v>3</v>
      </c>
      <c r="CB223" s="17">
        <f t="shared" si="172"/>
        <v>6</v>
      </c>
      <c r="CC223" s="144">
        <f t="shared" si="236"/>
        <v>3</v>
      </c>
      <c r="CD223" s="63">
        <v>4</v>
      </c>
      <c r="CE223" s="63">
        <v>4</v>
      </c>
      <c r="CF223" s="17">
        <f t="shared" si="231"/>
        <v>8</v>
      </c>
      <c r="CG223" s="144">
        <f t="shared" si="214"/>
        <v>4</v>
      </c>
      <c r="CH223" s="63">
        <v>4</v>
      </c>
      <c r="CI223" s="63">
        <v>3</v>
      </c>
      <c r="CJ223" s="17">
        <f t="shared" si="173"/>
        <v>7</v>
      </c>
      <c r="CK223" s="144">
        <f t="shared" si="204"/>
        <v>3.5</v>
      </c>
      <c r="CL223" s="63">
        <v>3</v>
      </c>
      <c r="CM223" s="63">
        <v>2</v>
      </c>
      <c r="CN223" s="17">
        <f t="shared" si="174"/>
        <v>5</v>
      </c>
      <c r="CO223" s="153">
        <f t="shared" si="184"/>
        <v>2.5</v>
      </c>
      <c r="CP223" s="63">
        <v>3</v>
      </c>
      <c r="CQ223" s="63">
        <v>2</v>
      </c>
      <c r="CR223" s="63">
        <v>3</v>
      </c>
      <c r="CS223" s="17">
        <f t="shared" si="175"/>
        <v>8</v>
      </c>
      <c r="CT223" s="144">
        <f t="shared" si="233"/>
        <v>2.6666666666666665</v>
      </c>
      <c r="CU223" s="63">
        <v>3</v>
      </c>
      <c r="CV223" s="63">
        <v>3</v>
      </c>
      <c r="CW223" s="63">
        <v>4</v>
      </c>
      <c r="CX223" s="63">
        <v>3</v>
      </c>
      <c r="CY223" s="63">
        <v>3</v>
      </c>
      <c r="CZ223" s="63">
        <v>3</v>
      </c>
      <c r="DA223" s="63">
        <v>3</v>
      </c>
      <c r="DB223" s="63">
        <v>3</v>
      </c>
      <c r="DC223" s="17">
        <f t="shared" si="190"/>
        <v>25</v>
      </c>
      <c r="DD223" s="144">
        <f t="shared" si="228"/>
        <v>3.125</v>
      </c>
      <c r="DE223" s="63">
        <v>3</v>
      </c>
      <c r="DF223" s="63">
        <v>3</v>
      </c>
      <c r="DG223" s="63">
        <v>4</v>
      </c>
      <c r="DH223" s="63">
        <v>4</v>
      </c>
      <c r="DI223" s="63">
        <v>3</v>
      </c>
      <c r="DJ223" s="63">
        <v>4</v>
      </c>
      <c r="DK223" s="63">
        <v>3</v>
      </c>
      <c r="DL223" s="63">
        <v>3</v>
      </c>
      <c r="DM223" s="17">
        <f t="shared" si="176"/>
        <v>27</v>
      </c>
      <c r="DN223" s="144">
        <f t="shared" si="205"/>
        <v>3.375</v>
      </c>
      <c r="DO223" s="63">
        <v>3</v>
      </c>
      <c r="DP223" s="63">
        <v>3</v>
      </c>
      <c r="DQ223" s="63">
        <v>3</v>
      </c>
      <c r="DR223" s="63">
        <v>3</v>
      </c>
      <c r="DS223" s="63">
        <v>3</v>
      </c>
      <c r="DT223" s="63">
        <v>3</v>
      </c>
      <c r="DU223" s="17">
        <f t="shared" si="241"/>
        <v>18</v>
      </c>
      <c r="DV223" s="144">
        <f t="shared" si="177"/>
        <v>3</v>
      </c>
      <c r="DW223" s="63">
        <v>3</v>
      </c>
      <c r="DX223" s="63">
        <v>3</v>
      </c>
      <c r="DY223" s="63">
        <v>2</v>
      </c>
      <c r="DZ223" s="63">
        <v>3</v>
      </c>
      <c r="EA223" s="63">
        <v>3</v>
      </c>
      <c r="EB223" s="63">
        <v>3</v>
      </c>
      <c r="EC223" s="17">
        <f t="shared" si="192"/>
        <v>17</v>
      </c>
      <c r="ED223" s="144">
        <f t="shared" si="185"/>
        <v>2.8333333333333335</v>
      </c>
      <c r="EE223" s="63">
        <v>3</v>
      </c>
      <c r="EF223" s="63">
        <v>4</v>
      </c>
      <c r="EG223" s="63">
        <v>4</v>
      </c>
      <c r="EH223" s="63">
        <v>3</v>
      </c>
      <c r="EI223" s="63">
        <v>3</v>
      </c>
      <c r="EJ223" s="63">
        <v>3</v>
      </c>
      <c r="EK223" s="15">
        <f t="shared" si="186"/>
        <v>20</v>
      </c>
      <c r="EL223" s="148">
        <f t="shared" si="196"/>
        <v>3.3333333333333335</v>
      </c>
      <c r="EM223" s="63">
        <v>3</v>
      </c>
      <c r="EN223" s="63">
        <v>3</v>
      </c>
      <c r="EO223" s="63">
        <v>3</v>
      </c>
      <c r="EP223" s="63">
        <v>3</v>
      </c>
      <c r="EQ223" s="63">
        <v>4</v>
      </c>
      <c r="ER223" s="17">
        <f t="shared" si="178"/>
        <v>16</v>
      </c>
      <c r="ES223" s="144">
        <f t="shared" si="229"/>
        <v>3.2</v>
      </c>
      <c r="ET223" s="63">
        <v>3</v>
      </c>
      <c r="EU223" s="63">
        <v>2</v>
      </c>
      <c r="EV223" s="63">
        <v>3</v>
      </c>
      <c r="EW223" s="63">
        <v>2</v>
      </c>
      <c r="EX223" s="63">
        <v>4</v>
      </c>
      <c r="EY223" s="17">
        <f t="shared" si="179"/>
        <v>14</v>
      </c>
      <c r="EZ223" s="144">
        <f t="shared" si="232"/>
        <v>2.8</v>
      </c>
      <c r="FA223" s="63">
        <v>3</v>
      </c>
      <c r="FB223" s="63">
        <v>3</v>
      </c>
      <c r="FC223" s="63">
        <v>3</v>
      </c>
      <c r="FD223" s="63">
        <v>3</v>
      </c>
      <c r="FE223" s="63">
        <v>3</v>
      </c>
      <c r="FF223" s="63">
        <v>4</v>
      </c>
      <c r="FG223" s="17">
        <f t="shared" si="242"/>
        <v>19</v>
      </c>
      <c r="FH223" s="153">
        <f t="shared" si="237"/>
        <v>3.1666666666666665</v>
      </c>
      <c r="FI223" s="63">
        <v>3</v>
      </c>
      <c r="FJ223" s="63">
        <v>3</v>
      </c>
      <c r="FK223" s="63">
        <v>4</v>
      </c>
      <c r="FL223" s="63">
        <v>2</v>
      </c>
      <c r="FM223" s="63">
        <v>2</v>
      </c>
      <c r="FN223" s="17">
        <f t="shared" si="180"/>
        <v>14</v>
      </c>
      <c r="FO223" s="144">
        <f t="shared" si="181"/>
        <v>2.8</v>
      </c>
      <c r="FP223" s="63">
        <v>3</v>
      </c>
      <c r="FQ223" s="63">
        <v>3</v>
      </c>
      <c r="FR223" s="63">
        <v>4</v>
      </c>
      <c r="FS223" s="63">
        <v>3</v>
      </c>
      <c r="FT223" s="63">
        <v>3</v>
      </c>
      <c r="FU223" s="63">
        <v>4</v>
      </c>
      <c r="FV223" s="17">
        <f t="shared" si="230"/>
        <v>20</v>
      </c>
      <c r="FW223" s="144">
        <f t="shared" si="187"/>
        <v>3.3333333333333335</v>
      </c>
      <c r="FX223" s="63">
        <v>3</v>
      </c>
      <c r="FY223" s="63">
        <v>3</v>
      </c>
      <c r="FZ223" s="63">
        <v>3</v>
      </c>
      <c r="GA223" s="63">
        <v>4</v>
      </c>
      <c r="GB223" s="63">
        <v>3</v>
      </c>
      <c r="GC223" s="63">
        <v>3</v>
      </c>
      <c r="GD223" s="17">
        <f t="shared" si="220"/>
        <v>19</v>
      </c>
      <c r="GE223" s="144">
        <f t="shared" si="234"/>
        <v>3.1666666666666665</v>
      </c>
      <c r="GF223" s="66" t="s">
        <v>1725</v>
      </c>
      <c r="GG223" s="63" t="s">
        <v>1726</v>
      </c>
      <c r="GH223" s="63" t="s">
        <v>1727</v>
      </c>
      <c r="GI223" s="63" t="s">
        <v>1728</v>
      </c>
      <c r="GJ223" s="63" t="s">
        <v>1729</v>
      </c>
      <c r="GK223" s="63" t="s">
        <v>1730</v>
      </c>
      <c r="GL223" s="63"/>
      <c r="GM223" s="63" t="s">
        <v>1731</v>
      </c>
    </row>
    <row r="224" spans="1:195" s="2" customFormat="1" ht="22.5" customHeight="1" x14ac:dyDescent="0.35">
      <c r="A224" s="29">
        <v>222</v>
      </c>
      <c r="B224" s="63" t="s">
        <v>1732</v>
      </c>
      <c r="C224" s="67" t="s">
        <v>1733</v>
      </c>
      <c r="D224" s="63" t="s">
        <v>846</v>
      </c>
      <c r="E224" s="63" t="s">
        <v>1631</v>
      </c>
      <c r="F224" s="63">
        <v>45</v>
      </c>
      <c r="G224" s="63">
        <v>3</v>
      </c>
      <c r="H224" s="63" t="s">
        <v>157</v>
      </c>
      <c r="I224" s="63" t="s">
        <v>172</v>
      </c>
      <c r="J224" s="123">
        <v>3000000</v>
      </c>
      <c r="K224" s="64">
        <v>3000000</v>
      </c>
      <c r="L224" s="63" t="s">
        <v>250</v>
      </c>
      <c r="M224" s="63" t="s">
        <v>147</v>
      </c>
      <c r="N224" s="63">
        <v>150</v>
      </c>
      <c r="O224" s="63" t="s">
        <v>1734</v>
      </c>
      <c r="P224" s="63">
        <v>14</v>
      </c>
      <c r="Q224" s="63"/>
      <c r="R224" s="63">
        <v>3</v>
      </c>
      <c r="S224" s="63">
        <v>2</v>
      </c>
      <c r="T224" s="63">
        <v>3</v>
      </c>
      <c r="U224" s="63">
        <v>3</v>
      </c>
      <c r="V224" s="63">
        <v>3</v>
      </c>
      <c r="W224" s="63">
        <v>2</v>
      </c>
      <c r="X224" s="63">
        <v>3</v>
      </c>
      <c r="Y224" s="63">
        <v>3</v>
      </c>
      <c r="Z224" s="63"/>
      <c r="AA224" s="63">
        <v>4</v>
      </c>
      <c r="AB224" s="17">
        <f t="shared" si="188"/>
        <v>26</v>
      </c>
      <c r="AC224" s="154">
        <f t="shared" si="221"/>
        <v>3.4</v>
      </c>
      <c r="AD224" s="63">
        <v>3</v>
      </c>
      <c r="AE224" s="63">
        <v>3</v>
      </c>
      <c r="AF224" s="63">
        <v>3</v>
      </c>
      <c r="AG224" s="63">
        <v>2</v>
      </c>
      <c r="AH224" s="63">
        <v>3</v>
      </c>
      <c r="AI224" s="63">
        <v>3</v>
      </c>
      <c r="AJ224" s="63">
        <v>3</v>
      </c>
      <c r="AK224" s="63">
        <v>3</v>
      </c>
      <c r="AL224" s="63">
        <v>3</v>
      </c>
      <c r="AM224" s="15">
        <f t="shared" ref="AM224:AM287" si="244">SUM(AD224+AE224+AF224+AG224+AH224+AI224+AJ224++AK224+AL224)</f>
        <v>26</v>
      </c>
      <c r="AN224" s="170">
        <f t="shared" ref="AN224:AN287" si="245">AM224/9</f>
        <v>2.8888888888888888</v>
      </c>
      <c r="AO224" s="63">
        <v>2</v>
      </c>
      <c r="AP224" s="63">
        <v>3</v>
      </c>
      <c r="AQ224" s="63">
        <v>2</v>
      </c>
      <c r="AR224" s="63">
        <v>2</v>
      </c>
      <c r="AS224" s="63">
        <v>3</v>
      </c>
      <c r="AT224" s="63">
        <v>3</v>
      </c>
      <c r="AU224" s="63">
        <v>3</v>
      </c>
      <c r="AV224" s="63">
        <v>3</v>
      </c>
      <c r="AW224" s="63">
        <v>3</v>
      </c>
      <c r="AX224" s="63">
        <v>3</v>
      </c>
      <c r="AY224" s="17">
        <f t="shared" si="235"/>
        <v>27</v>
      </c>
      <c r="AZ224" s="144">
        <f t="shared" ref="AZ224:AZ287" si="246">AY224/10</f>
        <v>2.7</v>
      </c>
      <c r="BA224" s="63">
        <v>3</v>
      </c>
      <c r="BB224" s="63">
        <v>3</v>
      </c>
      <c r="BC224" s="63">
        <v>3</v>
      </c>
      <c r="BD224" s="63">
        <v>3</v>
      </c>
      <c r="BE224" s="63">
        <v>3</v>
      </c>
      <c r="BF224" s="63">
        <v>3</v>
      </c>
      <c r="BG224" s="63">
        <v>3</v>
      </c>
      <c r="BH224" s="63">
        <v>3</v>
      </c>
      <c r="BI224" s="63">
        <v>3</v>
      </c>
      <c r="BJ224" s="17">
        <f t="shared" ref="BJ224:BJ287" si="247">SUM(BA224:BI224)</f>
        <v>27</v>
      </c>
      <c r="BK224" s="144">
        <f t="shared" si="169"/>
        <v>3</v>
      </c>
      <c r="BL224" s="63">
        <v>2</v>
      </c>
      <c r="BM224" s="63">
        <v>2</v>
      </c>
      <c r="BN224" s="63">
        <v>3</v>
      </c>
      <c r="BO224" s="17">
        <f t="shared" ref="BO224:BO287" si="248">SUM(BL224:BN224)</f>
        <v>7</v>
      </c>
      <c r="BP224" s="153">
        <f t="shared" si="240"/>
        <v>2.3333333333333335</v>
      </c>
      <c r="BQ224" s="63">
        <v>3</v>
      </c>
      <c r="BR224" s="63">
        <v>3</v>
      </c>
      <c r="BS224" s="63">
        <v>3</v>
      </c>
      <c r="BT224" s="116">
        <f t="shared" si="238"/>
        <v>9</v>
      </c>
      <c r="BU224" s="144">
        <f t="shared" ref="BU224:BU287" si="249">BT224/3</f>
        <v>3</v>
      </c>
      <c r="BV224" s="63">
        <v>3</v>
      </c>
      <c r="BW224" s="63">
        <v>3</v>
      </c>
      <c r="BX224" s="17">
        <f t="shared" si="243"/>
        <v>6</v>
      </c>
      <c r="BY224" s="169">
        <f t="shared" si="239"/>
        <v>3</v>
      </c>
      <c r="BZ224" s="63">
        <v>3</v>
      </c>
      <c r="CA224" s="63">
        <v>3</v>
      </c>
      <c r="CB224" s="17">
        <f t="shared" si="172"/>
        <v>6</v>
      </c>
      <c r="CC224" s="144">
        <f t="shared" si="236"/>
        <v>3</v>
      </c>
      <c r="CD224" s="63">
        <v>3</v>
      </c>
      <c r="CE224" s="63">
        <v>3</v>
      </c>
      <c r="CF224" s="17">
        <f t="shared" si="231"/>
        <v>6</v>
      </c>
      <c r="CG224" s="144">
        <f t="shared" si="214"/>
        <v>3</v>
      </c>
      <c r="CH224" s="63">
        <v>3</v>
      </c>
      <c r="CI224" s="63">
        <v>2</v>
      </c>
      <c r="CJ224" s="17">
        <f t="shared" ref="CJ224:CJ287" si="250">SUM(CH224:CI224)</f>
        <v>5</v>
      </c>
      <c r="CK224" s="144">
        <f t="shared" si="204"/>
        <v>2.5</v>
      </c>
      <c r="CL224" s="63">
        <v>2</v>
      </c>
      <c r="CM224" s="63">
        <v>3</v>
      </c>
      <c r="CN224" s="17">
        <f t="shared" ref="CN224:CN287" si="251">SUM(CL224:CM224)</f>
        <v>5</v>
      </c>
      <c r="CO224" s="153">
        <f t="shared" si="184"/>
        <v>2.5</v>
      </c>
      <c r="CP224" s="63">
        <v>3</v>
      </c>
      <c r="CQ224" s="63">
        <v>3</v>
      </c>
      <c r="CR224" s="63">
        <v>3</v>
      </c>
      <c r="CS224" s="17">
        <f t="shared" ref="CS224:CS287" si="252">SUM(CP224:CR224)</f>
        <v>9</v>
      </c>
      <c r="CT224" s="144">
        <f>CS224/3</f>
        <v>3</v>
      </c>
      <c r="CU224" s="63">
        <v>2</v>
      </c>
      <c r="CV224" s="63">
        <v>2</v>
      </c>
      <c r="CW224" s="63">
        <v>3</v>
      </c>
      <c r="CX224" s="63">
        <v>3</v>
      </c>
      <c r="CY224" s="63">
        <v>3</v>
      </c>
      <c r="CZ224" s="63">
        <v>3</v>
      </c>
      <c r="DA224" s="63">
        <v>2</v>
      </c>
      <c r="DB224" s="63">
        <v>2</v>
      </c>
      <c r="DC224" s="17">
        <f t="shared" si="190"/>
        <v>20</v>
      </c>
      <c r="DD224" s="144">
        <f t="shared" si="228"/>
        <v>2.5</v>
      </c>
      <c r="DE224" s="63">
        <v>3</v>
      </c>
      <c r="DF224" s="63">
        <v>3</v>
      </c>
      <c r="DG224" s="63">
        <v>2</v>
      </c>
      <c r="DH224" s="63">
        <v>2</v>
      </c>
      <c r="DI224" s="63">
        <v>3</v>
      </c>
      <c r="DJ224" s="63">
        <v>2</v>
      </c>
      <c r="DK224" s="63">
        <v>3</v>
      </c>
      <c r="DL224" s="63">
        <v>3</v>
      </c>
      <c r="DM224" s="17">
        <f t="shared" si="176"/>
        <v>21</v>
      </c>
      <c r="DN224" s="144">
        <f t="shared" si="205"/>
        <v>2.625</v>
      </c>
      <c r="DO224" s="63">
        <v>3</v>
      </c>
      <c r="DP224" s="63">
        <v>3</v>
      </c>
      <c r="DQ224" s="63">
        <v>3</v>
      </c>
      <c r="DR224" s="63">
        <v>3</v>
      </c>
      <c r="DS224" s="63">
        <v>3</v>
      </c>
      <c r="DT224" s="63">
        <v>3</v>
      </c>
      <c r="DU224" s="17">
        <f t="shared" si="241"/>
        <v>18</v>
      </c>
      <c r="DV224" s="144">
        <f t="shared" ref="DV224:DV287" si="253">DU224/6</f>
        <v>3</v>
      </c>
      <c r="DW224" s="63">
        <v>2</v>
      </c>
      <c r="DX224" s="63">
        <v>3</v>
      </c>
      <c r="DY224" s="63">
        <v>3</v>
      </c>
      <c r="DZ224" s="63">
        <v>2</v>
      </c>
      <c r="EA224" s="63">
        <v>3</v>
      </c>
      <c r="EB224" s="63">
        <v>3</v>
      </c>
      <c r="EC224" s="17">
        <f t="shared" si="192"/>
        <v>16</v>
      </c>
      <c r="ED224" s="144">
        <f t="shared" si="185"/>
        <v>2.6666666666666665</v>
      </c>
      <c r="EE224" s="63">
        <v>2</v>
      </c>
      <c r="EF224" s="63">
        <v>3</v>
      </c>
      <c r="EG224" s="63">
        <v>3</v>
      </c>
      <c r="EH224" s="63">
        <v>3</v>
      </c>
      <c r="EI224" s="63">
        <v>3</v>
      </c>
      <c r="EJ224" s="63">
        <v>2</v>
      </c>
      <c r="EK224" s="15">
        <f t="shared" si="186"/>
        <v>16</v>
      </c>
      <c r="EL224" s="148">
        <f t="shared" si="196"/>
        <v>2.6666666666666665</v>
      </c>
      <c r="EM224" s="63">
        <v>3</v>
      </c>
      <c r="EN224" s="63">
        <v>2</v>
      </c>
      <c r="EO224" s="63">
        <v>2</v>
      </c>
      <c r="EP224" s="63">
        <v>3</v>
      </c>
      <c r="EQ224" s="63">
        <v>3</v>
      </c>
      <c r="ER224" s="17">
        <f t="shared" ref="ER224:ER287" si="254">SUM(EM224:EQ224)</f>
        <v>13</v>
      </c>
      <c r="ES224" s="144">
        <f>ER224/5</f>
        <v>2.6</v>
      </c>
      <c r="ET224" s="63">
        <v>2</v>
      </c>
      <c r="EU224" s="63">
        <v>3</v>
      </c>
      <c r="EV224" s="63">
        <v>2</v>
      </c>
      <c r="EW224" s="63">
        <v>3</v>
      </c>
      <c r="EX224" s="63">
        <v>3</v>
      </c>
      <c r="EY224" s="17">
        <f t="shared" ref="EY224:EY287" si="255">SUM(ET224:EX224)</f>
        <v>13</v>
      </c>
      <c r="EZ224" s="144">
        <f t="shared" si="232"/>
        <v>2.6</v>
      </c>
      <c r="FA224" s="63">
        <v>3</v>
      </c>
      <c r="FB224" s="63">
        <v>3</v>
      </c>
      <c r="FC224" s="63">
        <v>3</v>
      </c>
      <c r="FD224" s="63">
        <v>3</v>
      </c>
      <c r="FE224" s="63">
        <v>3</v>
      </c>
      <c r="FF224" s="63">
        <v>3</v>
      </c>
      <c r="FG224" s="17">
        <f t="shared" si="242"/>
        <v>18</v>
      </c>
      <c r="FH224" s="153">
        <f t="shared" si="237"/>
        <v>3</v>
      </c>
      <c r="FI224" s="63">
        <v>3</v>
      </c>
      <c r="FJ224" s="63">
        <v>3</v>
      </c>
      <c r="FK224" s="63">
        <v>3</v>
      </c>
      <c r="FL224" s="63">
        <v>3</v>
      </c>
      <c r="FM224" s="63">
        <v>3</v>
      </c>
      <c r="FN224" s="17">
        <f t="shared" ref="FN224:FN287" si="256">SUM(FI224:FM224)</f>
        <v>15</v>
      </c>
      <c r="FO224" s="144">
        <f t="shared" ref="FO224:FO287" si="257">FN224/5</f>
        <v>3</v>
      </c>
      <c r="FP224" s="63">
        <v>2</v>
      </c>
      <c r="FQ224" s="63">
        <v>2</v>
      </c>
      <c r="FR224" s="63">
        <v>3</v>
      </c>
      <c r="FS224" s="63">
        <v>2</v>
      </c>
      <c r="FT224" s="63">
        <v>3</v>
      </c>
      <c r="FU224" s="63">
        <v>2</v>
      </c>
      <c r="FV224" s="17">
        <f t="shared" si="230"/>
        <v>14</v>
      </c>
      <c r="FW224" s="144">
        <f t="shared" si="187"/>
        <v>2.3333333333333335</v>
      </c>
      <c r="FX224" s="63">
        <v>3</v>
      </c>
      <c r="FY224" s="63">
        <v>2</v>
      </c>
      <c r="FZ224" s="63">
        <v>3</v>
      </c>
      <c r="GA224" s="63">
        <v>3</v>
      </c>
      <c r="GB224" s="63">
        <v>3</v>
      </c>
      <c r="GC224" s="63">
        <v>3</v>
      </c>
      <c r="GD224" s="17">
        <f t="shared" si="220"/>
        <v>17</v>
      </c>
      <c r="GE224" s="144">
        <f t="shared" si="234"/>
        <v>2.8333333333333335</v>
      </c>
      <c r="GF224" s="66" t="s">
        <v>1735</v>
      </c>
      <c r="GG224" s="63" t="s">
        <v>1736</v>
      </c>
      <c r="GH224" s="63" t="s">
        <v>1737</v>
      </c>
      <c r="GI224" s="63" t="s">
        <v>1738</v>
      </c>
      <c r="GJ224" s="66" t="s">
        <v>1739</v>
      </c>
      <c r="GK224" s="63" t="s">
        <v>1740</v>
      </c>
      <c r="GL224" s="63"/>
      <c r="GM224" s="63" t="s">
        <v>1741</v>
      </c>
    </row>
    <row r="225" spans="1:196" s="2" customFormat="1" ht="22.5" customHeight="1" x14ac:dyDescent="0.35">
      <c r="A225" s="29">
        <v>223</v>
      </c>
      <c r="B225" s="63" t="s">
        <v>1742</v>
      </c>
      <c r="C225" s="67"/>
      <c r="D225" s="63" t="s">
        <v>846</v>
      </c>
      <c r="E225" s="63" t="s">
        <v>1743</v>
      </c>
      <c r="F225" s="63">
        <v>46</v>
      </c>
      <c r="G225" s="63">
        <v>2</v>
      </c>
      <c r="H225" s="63" t="s">
        <v>413</v>
      </c>
      <c r="I225" s="63" t="s">
        <v>518</v>
      </c>
      <c r="J225" s="123">
        <v>5000000</v>
      </c>
      <c r="K225" s="64">
        <v>3000000</v>
      </c>
      <c r="L225" s="63" t="s">
        <v>442</v>
      </c>
      <c r="M225" s="63" t="s">
        <v>147</v>
      </c>
      <c r="N225" s="63">
        <v>60</v>
      </c>
      <c r="O225" s="63" t="s">
        <v>356</v>
      </c>
      <c r="P225" s="63">
        <v>10</v>
      </c>
      <c r="Q225" s="63"/>
      <c r="R225" s="63">
        <v>4</v>
      </c>
      <c r="S225" s="63">
        <v>4</v>
      </c>
      <c r="T225" s="63">
        <v>3</v>
      </c>
      <c r="U225" s="63">
        <v>4</v>
      </c>
      <c r="V225" s="63">
        <v>3</v>
      </c>
      <c r="W225" s="63">
        <v>3</v>
      </c>
      <c r="X225" s="63">
        <v>3</v>
      </c>
      <c r="Y225" s="63">
        <v>3</v>
      </c>
      <c r="Z225" s="63">
        <v>3</v>
      </c>
      <c r="AA225" s="63">
        <v>3</v>
      </c>
      <c r="AB225" s="17">
        <f t="shared" si="188"/>
        <v>33</v>
      </c>
      <c r="AC225" s="154">
        <f t="shared" si="221"/>
        <v>3</v>
      </c>
      <c r="AD225" s="63">
        <v>3</v>
      </c>
      <c r="AE225" s="63">
        <v>3</v>
      </c>
      <c r="AF225" s="63">
        <v>3</v>
      </c>
      <c r="AG225" s="63">
        <v>3</v>
      </c>
      <c r="AH225" s="63">
        <v>3</v>
      </c>
      <c r="AI225" s="63">
        <v>3</v>
      </c>
      <c r="AJ225" s="63">
        <v>3</v>
      </c>
      <c r="AK225" s="63">
        <v>3</v>
      </c>
      <c r="AL225" s="63">
        <v>3</v>
      </c>
      <c r="AM225" s="15">
        <f t="shared" si="244"/>
        <v>27</v>
      </c>
      <c r="AN225" s="170">
        <f t="shared" si="245"/>
        <v>3</v>
      </c>
      <c r="AO225" s="63">
        <v>4</v>
      </c>
      <c r="AP225" s="63">
        <v>3</v>
      </c>
      <c r="AQ225" s="63">
        <v>3</v>
      </c>
      <c r="AR225" s="63">
        <v>3</v>
      </c>
      <c r="AS225" s="63">
        <v>3</v>
      </c>
      <c r="AT225" s="63">
        <v>3</v>
      </c>
      <c r="AU225" s="63">
        <v>3</v>
      </c>
      <c r="AV225" s="63">
        <v>3</v>
      </c>
      <c r="AW225" s="63">
        <v>3</v>
      </c>
      <c r="AX225" s="63">
        <v>3</v>
      </c>
      <c r="AY225" s="17">
        <f t="shared" si="235"/>
        <v>31</v>
      </c>
      <c r="AZ225" s="144">
        <f t="shared" si="246"/>
        <v>3.1</v>
      </c>
      <c r="BA225" s="63">
        <v>3</v>
      </c>
      <c r="BB225" s="63">
        <v>3</v>
      </c>
      <c r="BC225" s="63">
        <v>3</v>
      </c>
      <c r="BD225" s="63">
        <v>3</v>
      </c>
      <c r="BE225" s="63">
        <v>3</v>
      </c>
      <c r="BF225" s="63">
        <v>3</v>
      </c>
      <c r="BG225" s="63">
        <v>3</v>
      </c>
      <c r="BH225" s="63">
        <v>3</v>
      </c>
      <c r="BI225" s="63">
        <v>3</v>
      </c>
      <c r="BJ225" s="17">
        <f t="shared" si="247"/>
        <v>27</v>
      </c>
      <c r="BK225" s="144">
        <f t="shared" ref="BK225:BK288" si="258">BJ225/9</f>
        <v>3</v>
      </c>
      <c r="BL225" s="63">
        <v>3</v>
      </c>
      <c r="BM225" s="63">
        <v>4</v>
      </c>
      <c r="BN225" s="63">
        <v>3</v>
      </c>
      <c r="BO225" s="17">
        <f t="shared" si="248"/>
        <v>10</v>
      </c>
      <c r="BP225" s="153">
        <f t="shared" si="240"/>
        <v>3.3333333333333335</v>
      </c>
      <c r="BQ225" s="63">
        <v>3</v>
      </c>
      <c r="BR225" s="63">
        <v>3</v>
      </c>
      <c r="BS225" s="63">
        <v>3</v>
      </c>
      <c r="BT225" s="116">
        <f t="shared" si="238"/>
        <v>9</v>
      </c>
      <c r="BU225" s="144">
        <f t="shared" si="249"/>
        <v>3</v>
      </c>
      <c r="BV225" s="63">
        <v>2</v>
      </c>
      <c r="BW225" s="63">
        <v>3</v>
      </c>
      <c r="BX225" s="17">
        <f t="shared" si="243"/>
        <v>5</v>
      </c>
      <c r="BY225" s="169">
        <f t="shared" si="239"/>
        <v>2.5</v>
      </c>
      <c r="BZ225" s="63">
        <v>3</v>
      </c>
      <c r="CA225" s="63">
        <v>4</v>
      </c>
      <c r="CB225" s="17">
        <f t="shared" ref="CB225:CB288" si="259">SUM(BZ225:CA225)</f>
        <v>7</v>
      </c>
      <c r="CC225" s="144">
        <f t="shared" si="236"/>
        <v>3.5</v>
      </c>
      <c r="CD225" s="63">
        <v>2</v>
      </c>
      <c r="CE225" s="63">
        <v>2</v>
      </c>
      <c r="CF225" s="17">
        <f t="shared" si="231"/>
        <v>4</v>
      </c>
      <c r="CG225" s="144">
        <f t="shared" si="214"/>
        <v>2</v>
      </c>
      <c r="CH225" s="63">
        <v>2</v>
      </c>
      <c r="CI225" s="63">
        <v>2</v>
      </c>
      <c r="CJ225" s="17">
        <f t="shared" si="250"/>
        <v>4</v>
      </c>
      <c r="CK225" s="144">
        <f t="shared" si="204"/>
        <v>2</v>
      </c>
      <c r="CL225" s="63">
        <v>3</v>
      </c>
      <c r="CM225" s="63">
        <v>3</v>
      </c>
      <c r="CN225" s="17">
        <f t="shared" si="251"/>
        <v>6</v>
      </c>
      <c r="CO225" s="153">
        <f t="shared" ref="CO225:CO288" si="260">CN225/2</f>
        <v>3</v>
      </c>
      <c r="CP225" s="63">
        <v>3</v>
      </c>
      <c r="CQ225" s="63">
        <v>3</v>
      </c>
      <c r="CR225" s="63">
        <v>3</v>
      </c>
      <c r="CS225" s="17">
        <f t="shared" si="252"/>
        <v>9</v>
      </c>
      <c r="CT225" s="144">
        <f t="shared" ref="CT225:CT238" si="261">CS225/3</f>
        <v>3</v>
      </c>
      <c r="CU225" s="63">
        <v>3</v>
      </c>
      <c r="CV225" s="63">
        <v>3</v>
      </c>
      <c r="CW225" s="63">
        <v>3</v>
      </c>
      <c r="CX225" s="63">
        <v>3</v>
      </c>
      <c r="CY225" s="63">
        <v>3</v>
      </c>
      <c r="CZ225" s="63">
        <v>3</v>
      </c>
      <c r="DA225" s="63">
        <v>3</v>
      </c>
      <c r="DB225" s="63">
        <v>3</v>
      </c>
      <c r="DC225" s="17">
        <f t="shared" si="190"/>
        <v>24</v>
      </c>
      <c r="DD225" s="144">
        <f t="shared" si="228"/>
        <v>3</v>
      </c>
      <c r="DE225" s="63">
        <v>3</v>
      </c>
      <c r="DF225" s="63">
        <v>3</v>
      </c>
      <c r="DG225" s="63">
        <v>3</v>
      </c>
      <c r="DH225" s="63">
        <v>3</v>
      </c>
      <c r="DI225" s="63">
        <v>3</v>
      </c>
      <c r="DJ225" s="63">
        <v>3</v>
      </c>
      <c r="DK225" s="63">
        <v>3</v>
      </c>
      <c r="DL225" s="63">
        <v>3</v>
      </c>
      <c r="DM225" s="17">
        <f t="shared" ref="DM225:DM288" si="262">SUM(DE225:DL225)</f>
        <v>24</v>
      </c>
      <c r="DN225" s="144">
        <f t="shared" si="205"/>
        <v>3</v>
      </c>
      <c r="DO225" s="63">
        <v>3</v>
      </c>
      <c r="DP225" s="63">
        <v>3</v>
      </c>
      <c r="DQ225" s="63">
        <v>3</v>
      </c>
      <c r="DR225" s="63">
        <v>3</v>
      </c>
      <c r="DS225" s="63">
        <v>3</v>
      </c>
      <c r="DT225" s="63">
        <v>3</v>
      </c>
      <c r="DU225" s="17">
        <f t="shared" si="241"/>
        <v>18</v>
      </c>
      <c r="DV225" s="144">
        <f t="shared" si="253"/>
        <v>3</v>
      </c>
      <c r="DW225" s="63">
        <v>3</v>
      </c>
      <c r="DX225" s="63">
        <v>3</v>
      </c>
      <c r="DY225" s="63">
        <v>3</v>
      </c>
      <c r="DZ225" s="63">
        <v>3</v>
      </c>
      <c r="EA225" s="63">
        <v>3</v>
      </c>
      <c r="EB225" s="63">
        <v>3</v>
      </c>
      <c r="EC225" s="17">
        <f t="shared" si="192"/>
        <v>18</v>
      </c>
      <c r="ED225" s="144">
        <f t="shared" ref="ED225:ED288" si="263">EC225/6</f>
        <v>3</v>
      </c>
      <c r="EE225" s="63">
        <v>3</v>
      </c>
      <c r="EF225" s="63">
        <v>3</v>
      </c>
      <c r="EG225" s="63">
        <v>3</v>
      </c>
      <c r="EH225" s="63">
        <v>3</v>
      </c>
      <c r="EI225" s="63">
        <v>3</v>
      </c>
      <c r="EJ225" s="63">
        <v>3</v>
      </c>
      <c r="EK225" s="15">
        <f t="shared" ref="EK225:EK288" si="264">SUM(EE225:EJ225)</f>
        <v>18</v>
      </c>
      <c r="EL225" s="148">
        <f t="shared" si="196"/>
        <v>3</v>
      </c>
      <c r="EM225" s="63">
        <v>3</v>
      </c>
      <c r="EN225" s="63">
        <v>3</v>
      </c>
      <c r="EO225" s="63">
        <v>3</v>
      </c>
      <c r="EP225" s="63">
        <v>3</v>
      </c>
      <c r="EQ225" s="63">
        <v>3</v>
      </c>
      <c r="ER225" s="17">
        <f t="shared" si="254"/>
        <v>15</v>
      </c>
      <c r="ES225" s="144">
        <f t="shared" ref="ES225:ES242" si="265">ER225/5</f>
        <v>3</v>
      </c>
      <c r="ET225" s="63">
        <v>3</v>
      </c>
      <c r="EU225" s="63">
        <v>3</v>
      </c>
      <c r="EV225" s="63">
        <v>3</v>
      </c>
      <c r="EW225" s="63">
        <v>3</v>
      </c>
      <c r="EX225" s="63">
        <v>3</v>
      </c>
      <c r="EY225" s="17">
        <f t="shared" si="255"/>
        <v>15</v>
      </c>
      <c r="EZ225" s="144">
        <f t="shared" si="232"/>
        <v>3</v>
      </c>
      <c r="FA225" s="63">
        <v>3</v>
      </c>
      <c r="FB225" s="63">
        <v>3</v>
      </c>
      <c r="FC225" s="63">
        <v>3</v>
      </c>
      <c r="FD225" s="63">
        <v>3</v>
      </c>
      <c r="FE225" s="63">
        <v>3</v>
      </c>
      <c r="FF225" s="63">
        <v>3</v>
      </c>
      <c r="FG225" s="17">
        <f t="shared" si="242"/>
        <v>18</v>
      </c>
      <c r="FH225" s="153">
        <f t="shared" si="237"/>
        <v>3</v>
      </c>
      <c r="FI225" s="63">
        <v>3</v>
      </c>
      <c r="FJ225" s="63">
        <v>3</v>
      </c>
      <c r="FK225" s="63">
        <v>3</v>
      </c>
      <c r="FL225" s="63">
        <v>3</v>
      </c>
      <c r="FM225" s="63">
        <v>3</v>
      </c>
      <c r="FN225" s="17">
        <f t="shared" si="256"/>
        <v>15</v>
      </c>
      <c r="FO225" s="144">
        <f t="shared" si="257"/>
        <v>3</v>
      </c>
      <c r="FP225" s="63">
        <v>3</v>
      </c>
      <c r="FQ225" s="63">
        <v>3</v>
      </c>
      <c r="FR225" s="63">
        <v>3</v>
      </c>
      <c r="FS225" s="63">
        <v>3</v>
      </c>
      <c r="FT225" s="63">
        <v>3</v>
      </c>
      <c r="FU225" s="63">
        <v>3</v>
      </c>
      <c r="FV225" s="17">
        <f>SUM(FP225:FU225)</f>
        <v>18</v>
      </c>
      <c r="FW225" s="144">
        <f t="shared" ref="FW225:FW288" si="266">FV225/6</f>
        <v>3</v>
      </c>
      <c r="FX225" s="63">
        <v>3</v>
      </c>
      <c r="FY225" s="63">
        <v>3</v>
      </c>
      <c r="FZ225" s="63">
        <v>3</v>
      </c>
      <c r="GA225" s="63">
        <v>3</v>
      </c>
      <c r="GB225" s="63">
        <v>3</v>
      </c>
      <c r="GC225" s="63">
        <v>3</v>
      </c>
      <c r="GD225" s="17">
        <f t="shared" si="220"/>
        <v>18</v>
      </c>
      <c r="GE225" s="144">
        <f t="shared" si="234"/>
        <v>3</v>
      </c>
      <c r="GF225" s="63" t="s">
        <v>1744</v>
      </c>
      <c r="GG225" s="63" t="s">
        <v>1745</v>
      </c>
      <c r="GH225" s="63" t="s">
        <v>1746</v>
      </c>
      <c r="GI225" s="63" t="s">
        <v>1738</v>
      </c>
      <c r="GJ225" s="66" t="s">
        <v>1739</v>
      </c>
      <c r="GK225" s="63" t="s">
        <v>1740</v>
      </c>
      <c r="GL225" s="63" t="s">
        <v>1747</v>
      </c>
      <c r="GM225" s="63" t="s">
        <v>1741</v>
      </c>
    </row>
    <row r="226" spans="1:196" s="2" customFormat="1" ht="22.5" customHeight="1" x14ac:dyDescent="0.35">
      <c r="A226" s="29">
        <v>224</v>
      </c>
      <c r="B226" s="63" t="s">
        <v>1748</v>
      </c>
      <c r="C226" s="67" t="s">
        <v>1749</v>
      </c>
      <c r="D226" s="63" t="s">
        <v>846</v>
      </c>
      <c r="E226" s="63" t="s">
        <v>1575</v>
      </c>
      <c r="F226" s="63">
        <v>54</v>
      </c>
      <c r="G226" s="63">
        <v>6</v>
      </c>
      <c r="H226" s="63" t="s">
        <v>157</v>
      </c>
      <c r="I226" s="63" t="s">
        <v>210</v>
      </c>
      <c r="J226" s="123">
        <v>700000</v>
      </c>
      <c r="K226" s="64">
        <v>600000</v>
      </c>
      <c r="L226" s="63" t="s">
        <v>442</v>
      </c>
      <c r="M226" s="63" t="s">
        <v>147</v>
      </c>
      <c r="N226" s="63">
        <v>65</v>
      </c>
      <c r="O226" s="63" t="s">
        <v>1079</v>
      </c>
      <c r="P226" s="63">
        <v>25</v>
      </c>
      <c r="Q226" s="63" t="s">
        <v>1657</v>
      </c>
      <c r="R226" s="63">
        <v>3</v>
      </c>
      <c r="S226" s="63">
        <v>4</v>
      </c>
      <c r="T226" s="63">
        <v>3</v>
      </c>
      <c r="U226" s="63">
        <v>3</v>
      </c>
      <c r="V226" s="63">
        <v>3</v>
      </c>
      <c r="W226" s="63">
        <v>3</v>
      </c>
      <c r="X226" s="63">
        <v>3</v>
      </c>
      <c r="Y226" s="63">
        <v>4</v>
      </c>
      <c r="Z226" s="63">
        <v>4</v>
      </c>
      <c r="AA226" s="63">
        <v>2</v>
      </c>
      <c r="AB226" s="17">
        <f t="shared" si="188"/>
        <v>32</v>
      </c>
      <c r="AC226" s="154">
        <f t="shared" si="221"/>
        <v>3</v>
      </c>
      <c r="AD226" s="63">
        <v>3</v>
      </c>
      <c r="AE226" s="63">
        <v>3</v>
      </c>
      <c r="AF226" s="63">
        <v>3</v>
      </c>
      <c r="AG226" s="63">
        <v>3</v>
      </c>
      <c r="AH226" s="63">
        <v>3</v>
      </c>
      <c r="AI226" s="63">
        <v>3</v>
      </c>
      <c r="AJ226" s="63">
        <v>3</v>
      </c>
      <c r="AK226" s="63">
        <v>3</v>
      </c>
      <c r="AL226" s="63">
        <v>3</v>
      </c>
      <c r="AM226" s="15">
        <f t="shared" si="244"/>
        <v>27</v>
      </c>
      <c r="AN226" s="170">
        <f t="shared" si="245"/>
        <v>3</v>
      </c>
      <c r="AO226" s="63">
        <v>3</v>
      </c>
      <c r="AP226" s="63">
        <v>2</v>
      </c>
      <c r="AQ226" s="63">
        <v>4</v>
      </c>
      <c r="AR226" s="63">
        <v>3</v>
      </c>
      <c r="AS226" s="63">
        <v>3</v>
      </c>
      <c r="AT226" s="63">
        <v>3</v>
      </c>
      <c r="AU226" s="63">
        <v>3</v>
      </c>
      <c r="AV226" s="63">
        <v>3</v>
      </c>
      <c r="AW226" s="63">
        <v>4</v>
      </c>
      <c r="AX226" s="63">
        <v>3</v>
      </c>
      <c r="AY226" s="17">
        <f t="shared" si="235"/>
        <v>31</v>
      </c>
      <c r="AZ226" s="144">
        <f t="shared" si="246"/>
        <v>3.1</v>
      </c>
      <c r="BA226" s="63">
        <v>3</v>
      </c>
      <c r="BB226" s="63">
        <v>3</v>
      </c>
      <c r="BC226" s="63">
        <v>4</v>
      </c>
      <c r="BD226" s="63">
        <v>4</v>
      </c>
      <c r="BE226" s="63">
        <v>3</v>
      </c>
      <c r="BF226" s="63">
        <v>3</v>
      </c>
      <c r="BG226" s="63">
        <v>3</v>
      </c>
      <c r="BH226" s="63">
        <v>3</v>
      </c>
      <c r="BI226" s="63">
        <v>3</v>
      </c>
      <c r="BJ226" s="17">
        <f t="shared" si="247"/>
        <v>29</v>
      </c>
      <c r="BK226" s="144">
        <f t="shared" si="258"/>
        <v>3.2222222222222223</v>
      </c>
      <c r="BL226" s="63">
        <v>3</v>
      </c>
      <c r="BM226" s="63">
        <v>4</v>
      </c>
      <c r="BN226" s="63">
        <v>3</v>
      </c>
      <c r="BO226" s="17">
        <f t="shared" si="248"/>
        <v>10</v>
      </c>
      <c r="BP226" s="153">
        <f t="shared" si="240"/>
        <v>3.3333333333333335</v>
      </c>
      <c r="BQ226" s="63">
        <v>3</v>
      </c>
      <c r="BR226" s="63">
        <v>3</v>
      </c>
      <c r="BS226" s="63">
        <v>3</v>
      </c>
      <c r="BT226" s="116">
        <f t="shared" si="238"/>
        <v>9</v>
      </c>
      <c r="BU226" s="144">
        <f t="shared" si="249"/>
        <v>3</v>
      </c>
      <c r="BV226" s="63">
        <v>4</v>
      </c>
      <c r="BW226" s="63">
        <v>3</v>
      </c>
      <c r="BX226" s="17">
        <f t="shared" si="243"/>
        <v>7</v>
      </c>
      <c r="BY226" s="169">
        <f t="shared" si="239"/>
        <v>3.5</v>
      </c>
      <c r="BZ226" s="63">
        <v>3</v>
      </c>
      <c r="CA226" s="63">
        <v>3</v>
      </c>
      <c r="CB226" s="17">
        <f t="shared" si="259"/>
        <v>6</v>
      </c>
      <c r="CC226" s="144">
        <f>CB226/2</f>
        <v>3</v>
      </c>
      <c r="CD226" s="63">
        <v>3</v>
      </c>
      <c r="CE226" s="63">
        <v>3</v>
      </c>
      <c r="CF226" s="17">
        <f>SUM(CD226:CE226)</f>
        <v>6</v>
      </c>
      <c r="CG226" s="144">
        <f t="shared" si="214"/>
        <v>3</v>
      </c>
      <c r="CH226" s="63">
        <v>3</v>
      </c>
      <c r="CI226" s="63">
        <v>3</v>
      </c>
      <c r="CJ226" s="17">
        <f t="shared" si="250"/>
        <v>6</v>
      </c>
      <c r="CK226" s="144">
        <f t="shared" si="204"/>
        <v>3</v>
      </c>
      <c r="CL226" s="63">
        <v>3</v>
      </c>
      <c r="CM226" s="63">
        <v>3</v>
      </c>
      <c r="CN226" s="17">
        <f t="shared" si="251"/>
        <v>6</v>
      </c>
      <c r="CO226" s="153">
        <f t="shared" si="260"/>
        <v>3</v>
      </c>
      <c r="CP226" s="63">
        <v>3</v>
      </c>
      <c r="CQ226" s="63">
        <v>3</v>
      </c>
      <c r="CR226" s="63">
        <v>3</v>
      </c>
      <c r="CS226" s="17">
        <f t="shared" si="252"/>
        <v>9</v>
      </c>
      <c r="CT226" s="144">
        <f t="shared" si="261"/>
        <v>3</v>
      </c>
      <c r="CU226" s="63">
        <v>3</v>
      </c>
      <c r="CV226" s="63">
        <v>3</v>
      </c>
      <c r="CW226" s="63">
        <v>3</v>
      </c>
      <c r="CX226" s="63">
        <v>3</v>
      </c>
      <c r="CY226" s="63">
        <v>3</v>
      </c>
      <c r="CZ226" s="63">
        <v>3</v>
      </c>
      <c r="DA226" s="63">
        <v>3</v>
      </c>
      <c r="DB226" s="63">
        <v>3</v>
      </c>
      <c r="DC226" s="17">
        <f t="shared" si="190"/>
        <v>24</v>
      </c>
      <c r="DD226" s="144">
        <f t="shared" si="228"/>
        <v>3</v>
      </c>
      <c r="DE226" s="63">
        <v>3</v>
      </c>
      <c r="DF226" s="63">
        <v>3</v>
      </c>
      <c r="DG226" s="63">
        <v>4</v>
      </c>
      <c r="DH226" s="63">
        <v>3</v>
      </c>
      <c r="DI226" s="63">
        <v>3</v>
      </c>
      <c r="DJ226" s="63">
        <v>3</v>
      </c>
      <c r="DK226" s="63">
        <v>3</v>
      </c>
      <c r="DL226" s="63">
        <v>3</v>
      </c>
      <c r="DM226" s="17">
        <f t="shared" si="262"/>
        <v>25</v>
      </c>
      <c r="DN226" s="144">
        <f t="shared" si="205"/>
        <v>3.125</v>
      </c>
      <c r="DO226" s="63">
        <v>4</v>
      </c>
      <c r="DP226" s="63">
        <v>4</v>
      </c>
      <c r="DQ226" s="63">
        <v>3</v>
      </c>
      <c r="DR226" s="63">
        <v>4</v>
      </c>
      <c r="DS226" s="63">
        <v>4</v>
      </c>
      <c r="DT226" s="63">
        <v>3</v>
      </c>
      <c r="DU226" s="17">
        <f t="shared" si="241"/>
        <v>22</v>
      </c>
      <c r="DV226" s="144">
        <f t="shared" si="253"/>
        <v>3.6666666666666665</v>
      </c>
      <c r="DW226" s="63">
        <v>3</v>
      </c>
      <c r="DX226" s="63">
        <v>3</v>
      </c>
      <c r="DY226" s="63">
        <v>4</v>
      </c>
      <c r="DZ226" s="63">
        <v>3</v>
      </c>
      <c r="EA226" s="63">
        <v>3</v>
      </c>
      <c r="EB226" s="63">
        <v>3</v>
      </c>
      <c r="EC226" s="17">
        <f t="shared" si="192"/>
        <v>19</v>
      </c>
      <c r="ED226" s="144">
        <f t="shared" si="263"/>
        <v>3.1666666666666665</v>
      </c>
      <c r="EE226" s="63">
        <v>3</v>
      </c>
      <c r="EF226" s="63">
        <v>3</v>
      </c>
      <c r="EG226" s="63">
        <v>3</v>
      </c>
      <c r="EH226" s="63">
        <v>3</v>
      </c>
      <c r="EI226" s="63">
        <v>4</v>
      </c>
      <c r="EJ226" s="63">
        <v>4</v>
      </c>
      <c r="EK226" s="15">
        <f t="shared" si="264"/>
        <v>20</v>
      </c>
      <c r="EL226" s="148">
        <f t="shared" si="196"/>
        <v>3.3333333333333335</v>
      </c>
      <c r="EM226" s="63">
        <v>3</v>
      </c>
      <c r="EN226" s="63">
        <v>3</v>
      </c>
      <c r="EO226" s="63">
        <v>3</v>
      </c>
      <c r="EP226" s="63">
        <v>3</v>
      </c>
      <c r="EQ226" s="63">
        <v>3</v>
      </c>
      <c r="ER226" s="17">
        <f t="shared" si="254"/>
        <v>15</v>
      </c>
      <c r="ES226" s="144">
        <f t="shared" si="265"/>
        <v>3</v>
      </c>
      <c r="ET226" s="63">
        <v>4</v>
      </c>
      <c r="EU226" s="63">
        <v>3</v>
      </c>
      <c r="EV226" s="63">
        <v>3</v>
      </c>
      <c r="EW226" s="63">
        <v>3</v>
      </c>
      <c r="EX226" s="63">
        <v>3</v>
      </c>
      <c r="EY226" s="17">
        <f t="shared" si="255"/>
        <v>16</v>
      </c>
      <c r="EZ226" s="144">
        <f t="shared" si="232"/>
        <v>3.2</v>
      </c>
      <c r="FA226" s="63">
        <v>2</v>
      </c>
      <c r="FB226" s="63">
        <v>3</v>
      </c>
      <c r="FC226" s="63">
        <v>3</v>
      </c>
      <c r="FD226" s="63">
        <v>3</v>
      </c>
      <c r="FE226" s="63">
        <v>3</v>
      </c>
      <c r="FF226" s="63">
        <v>3</v>
      </c>
      <c r="FG226" s="17">
        <f t="shared" si="242"/>
        <v>17</v>
      </c>
      <c r="FH226" s="153">
        <f t="shared" si="237"/>
        <v>2.8333333333333335</v>
      </c>
      <c r="FI226" s="63">
        <v>3</v>
      </c>
      <c r="FJ226" s="63">
        <v>3</v>
      </c>
      <c r="FK226" s="63">
        <v>3</v>
      </c>
      <c r="FL226" s="63">
        <v>3</v>
      </c>
      <c r="FM226" s="63">
        <v>3</v>
      </c>
      <c r="FN226" s="17">
        <f t="shared" si="256"/>
        <v>15</v>
      </c>
      <c r="FO226" s="144">
        <f t="shared" si="257"/>
        <v>3</v>
      </c>
      <c r="FP226" s="63">
        <v>3</v>
      </c>
      <c r="FQ226" s="63">
        <v>3</v>
      </c>
      <c r="FR226" s="63">
        <v>3</v>
      </c>
      <c r="FS226" s="63">
        <v>3</v>
      </c>
      <c r="FT226" s="63">
        <v>3</v>
      </c>
      <c r="FU226" s="63">
        <v>3</v>
      </c>
      <c r="FV226" s="17">
        <f t="shared" si="230"/>
        <v>18</v>
      </c>
      <c r="FW226" s="144">
        <f t="shared" si="266"/>
        <v>3</v>
      </c>
      <c r="FX226" s="63">
        <v>3</v>
      </c>
      <c r="FY226" s="63">
        <v>2</v>
      </c>
      <c r="FZ226" s="63">
        <v>3</v>
      </c>
      <c r="GA226" s="63">
        <v>3</v>
      </c>
      <c r="GB226" s="63">
        <v>3</v>
      </c>
      <c r="GC226" s="63">
        <v>3</v>
      </c>
      <c r="GD226" s="17">
        <f t="shared" si="220"/>
        <v>17</v>
      </c>
      <c r="GE226" s="144">
        <f t="shared" si="234"/>
        <v>2.8333333333333335</v>
      </c>
      <c r="GF226" s="63"/>
      <c r="GG226" s="63"/>
      <c r="GH226" s="63"/>
      <c r="GI226" s="63"/>
      <c r="GJ226" s="63"/>
      <c r="GK226" s="63"/>
      <c r="GL226" s="63"/>
      <c r="GM226" s="63"/>
    </row>
    <row r="227" spans="1:196" s="2" customFormat="1" ht="22.5" customHeight="1" x14ac:dyDescent="0.35">
      <c r="A227" s="29">
        <v>225</v>
      </c>
      <c r="B227" s="63" t="s">
        <v>1750</v>
      </c>
      <c r="C227" s="67" t="s">
        <v>1751</v>
      </c>
      <c r="D227" s="63" t="s">
        <v>846</v>
      </c>
      <c r="E227" s="63" t="s">
        <v>1575</v>
      </c>
      <c r="F227" s="63">
        <v>36</v>
      </c>
      <c r="G227" s="63">
        <v>5</v>
      </c>
      <c r="H227" s="63" t="s">
        <v>631</v>
      </c>
      <c r="I227" s="63" t="s">
        <v>518</v>
      </c>
      <c r="J227" s="123">
        <v>5000000</v>
      </c>
      <c r="K227" s="64">
        <v>4000000</v>
      </c>
      <c r="L227" s="63" t="s">
        <v>1752</v>
      </c>
      <c r="M227" s="63" t="s">
        <v>147</v>
      </c>
      <c r="N227" s="63">
        <v>770</v>
      </c>
      <c r="O227" s="63" t="s">
        <v>1753</v>
      </c>
      <c r="P227" s="63">
        <v>4</v>
      </c>
      <c r="Q227" s="66" t="s">
        <v>1754</v>
      </c>
      <c r="R227" s="63">
        <v>2</v>
      </c>
      <c r="S227" s="63">
        <v>3</v>
      </c>
      <c r="T227" s="63">
        <v>4</v>
      </c>
      <c r="U227" s="63">
        <v>4</v>
      </c>
      <c r="V227" s="63">
        <v>4</v>
      </c>
      <c r="W227" s="63">
        <v>3</v>
      </c>
      <c r="X227" s="63">
        <v>4</v>
      </c>
      <c r="Y227" s="63">
        <v>3</v>
      </c>
      <c r="Z227" s="63">
        <v>4</v>
      </c>
      <c r="AA227" s="63">
        <v>4</v>
      </c>
      <c r="AB227" s="17">
        <f t="shared" ref="AB227:AB290" si="267">R227+S227+T227+U227+V227+W227+X227+Y227+Z227+AA227</f>
        <v>35</v>
      </c>
      <c r="AC227" s="154">
        <f t="shared" ref="AC227:AC258" si="268">AB215/10</f>
        <v>3.8</v>
      </c>
      <c r="AD227" s="63">
        <v>3</v>
      </c>
      <c r="AE227" s="63">
        <v>3</v>
      </c>
      <c r="AF227" s="63">
        <v>4</v>
      </c>
      <c r="AG227" s="63">
        <v>4</v>
      </c>
      <c r="AH227" s="63">
        <v>3</v>
      </c>
      <c r="AI227" s="63">
        <v>3</v>
      </c>
      <c r="AJ227" s="63">
        <v>3</v>
      </c>
      <c r="AK227" s="63">
        <v>3</v>
      </c>
      <c r="AL227" s="63">
        <v>3</v>
      </c>
      <c r="AM227" s="15">
        <f t="shared" si="244"/>
        <v>29</v>
      </c>
      <c r="AN227" s="170">
        <f t="shared" si="245"/>
        <v>3.2222222222222223</v>
      </c>
      <c r="AO227" s="63">
        <v>3</v>
      </c>
      <c r="AP227" s="63">
        <v>3</v>
      </c>
      <c r="AQ227" s="63">
        <v>2</v>
      </c>
      <c r="AR227" s="63">
        <v>3</v>
      </c>
      <c r="AS227" s="63">
        <v>3</v>
      </c>
      <c r="AT227" s="63">
        <v>3</v>
      </c>
      <c r="AU227" s="63">
        <v>3</v>
      </c>
      <c r="AV227" s="63">
        <v>2</v>
      </c>
      <c r="AW227" s="63">
        <v>3</v>
      </c>
      <c r="AX227" s="63">
        <v>3</v>
      </c>
      <c r="AY227" s="17">
        <f t="shared" si="235"/>
        <v>28</v>
      </c>
      <c r="AZ227" s="144">
        <f t="shared" si="246"/>
        <v>2.8</v>
      </c>
      <c r="BA227" s="63">
        <v>4</v>
      </c>
      <c r="BB227" s="63">
        <v>4</v>
      </c>
      <c r="BC227" s="63">
        <v>4</v>
      </c>
      <c r="BD227" s="63">
        <v>2</v>
      </c>
      <c r="BE227" s="63">
        <v>2</v>
      </c>
      <c r="BF227" s="63">
        <v>3</v>
      </c>
      <c r="BG227" s="63">
        <v>2</v>
      </c>
      <c r="BH227" s="63">
        <v>3</v>
      </c>
      <c r="BI227" s="63">
        <v>3</v>
      </c>
      <c r="BJ227" s="17">
        <f t="shared" si="247"/>
        <v>27</v>
      </c>
      <c r="BK227" s="144">
        <f t="shared" si="258"/>
        <v>3</v>
      </c>
      <c r="BL227" s="63">
        <v>3</v>
      </c>
      <c r="BM227" s="63">
        <v>3</v>
      </c>
      <c r="BN227" s="63">
        <v>3</v>
      </c>
      <c r="BO227" s="17">
        <f t="shared" si="248"/>
        <v>9</v>
      </c>
      <c r="BP227" s="153">
        <f t="shared" si="240"/>
        <v>3</v>
      </c>
      <c r="BQ227" s="63">
        <v>3</v>
      </c>
      <c r="BR227" s="63">
        <v>3</v>
      </c>
      <c r="BS227" s="63">
        <v>4</v>
      </c>
      <c r="BT227" s="116">
        <f t="shared" si="238"/>
        <v>10</v>
      </c>
      <c r="BU227" s="144">
        <f t="shared" si="249"/>
        <v>3.3333333333333335</v>
      </c>
      <c r="BV227" s="63">
        <v>3</v>
      </c>
      <c r="BW227" s="63">
        <v>3</v>
      </c>
      <c r="BX227" s="17">
        <f t="shared" si="243"/>
        <v>6</v>
      </c>
      <c r="BY227" s="169">
        <f t="shared" si="239"/>
        <v>3</v>
      </c>
      <c r="BZ227" s="63">
        <v>4</v>
      </c>
      <c r="CA227" s="63">
        <v>4</v>
      </c>
      <c r="CB227" s="17">
        <f t="shared" si="259"/>
        <v>8</v>
      </c>
      <c r="CC227" s="144">
        <f t="shared" ref="CC227:CC240" si="269">CB227/2</f>
        <v>4</v>
      </c>
      <c r="CD227" s="63">
        <v>3</v>
      </c>
      <c r="CE227" s="63">
        <v>3</v>
      </c>
      <c r="CF227" s="17">
        <f t="shared" ref="CF227:CF246" si="270">SUM(CD227:CE227)</f>
        <v>6</v>
      </c>
      <c r="CG227" s="144">
        <f t="shared" si="214"/>
        <v>3</v>
      </c>
      <c r="CH227" s="63">
        <v>3</v>
      </c>
      <c r="CI227" s="63">
        <v>3</v>
      </c>
      <c r="CJ227" s="17">
        <f t="shared" si="250"/>
        <v>6</v>
      </c>
      <c r="CK227" s="144">
        <f t="shared" si="204"/>
        <v>3</v>
      </c>
      <c r="CL227" s="63">
        <v>3</v>
      </c>
      <c r="CM227" s="63">
        <v>3</v>
      </c>
      <c r="CN227" s="17">
        <f t="shared" si="251"/>
        <v>6</v>
      </c>
      <c r="CO227" s="153">
        <f t="shared" si="260"/>
        <v>3</v>
      </c>
      <c r="CP227" s="63">
        <v>3</v>
      </c>
      <c r="CQ227" s="63">
        <v>4</v>
      </c>
      <c r="CR227" s="63">
        <v>3</v>
      </c>
      <c r="CS227" s="17">
        <f t="shared" si="252"/>
        <v>10</v>
      </c>
      <c r="CT227" s="144">
        <f t="shared" si="261"/>
        <v>3.3333333333333335</v>
      </c>
      <c r="CU227" s="63">
        <v>3</v>
      </c>
      <c r="CV227" s="63">
        <v>4</v>
      </c>
      <c r="CW227" s="63">
        <v>4</v>
      </c>
      <c r="CX227" s="63">
        <v>3</v>
      </c>
      <c r="CY227" s="63">
        <v>3</v>
      </c>
      <c r="CZ227" s="63">
        <v>4</v>
      </c>
      <c r="DA227" s="63">
        <v>2</v>
      </c>
      <c r="DB227" s="63">
        <v>3</v>
      </c>
      <c r="DC227" s="17">
        <f t="shared" ref="DC227:DC290" si="271">SUM(CU227:DB227)</f>
        <v>26</v>
      </c>
      <c r="DD227" s="144">
        <f t="shared" si="228"/>
        <v>3.25</v>
      </c>
      <c r="DE227" s="63">
        <v>3</v>
      </c>
      <c r="DF227" s="63">
        <v>3</v>
      </c>
      <c r="DG227" s="63">
        <v>4</v>
      </c>
      <c r="DH227" s="63">
        <v>4</v>
      </c>
      <c r="DI227" s="63">
        <v>4</v>
      </c>
      <c r="DJ227" s="63">
        <v>4</v>
      </c>
      <c r="DK227" s="63">
        <v>4</v>
      </c>
      <c r="DL227" s="63">
        <v>4</v>
      </c>
      <c r="DM227" s="17">
        <f t="shared" si="262"/>
        <v>30</v>
      </c>
      <c r="DN227" s="144">
        <f t="shared" si="205"/>
        <v>3.75</v>
      </c>
      <c r="DO227" s="63">
        <v>3</v>
      </c>
      <c r="DP227" s="63">
        <v>3</v>
      </c>
      <c r="DQ227" s="63">
        <v>3</v>
      </c>
      <c r="DR227" s="63">
        <v>3</v>
      </c>
      <c r="DS227" s="63">
        <v>3</v>
      </c>
      <c r="DT227" s="63">
        <v>3</v>
      </c>
      <c r="DU227" s="17">
        <f t="shared" si="241"/>
        <v>18</v>
      </c>
      <c r="DV227" s="144">
        <f t="shared" si="253"/>
        <v>3</v>
      </c>
      <c r="DW227" s="63">
        <v>3</v>
      </c>
      <c r="DX227" s="63">
        <v>3</v>
      </c>
      <c r="DY227" s="63">
        <v>3</v>
      </c>
      <c r="DZ227" s="63">
        <v>3</v>
      </c>
      <c r="EA227" s="63">
        <v>4</v>
      </c>
      <c r="EB227" s="63">
        <v>4</v>
      </c>
      <c r="EC227" s="17">
        <f t="shared" ref="EC227:EC290" si="272">SUM(DW227:EB227)</f>
        <v>20</v>
      </c>
      <c r="ED227" s="144">
        <f t="shared" si="263"/>
        <v>3.3333333333333335</v>
      </c>
      <c r="EE227" s="63">
        <v>3</v>
      </c>
      <c r="EF227" s="63">
        <v>3</v>
      </c>
      <c r="EG227" s="63">
        <v>3</v>
      </c>
      <c r="EH227" s="63">
        <v>3</v>
      </c>
      <c r="EI227" s="63">
        <v>4</v>
      </c>
      <c r="EJ227" s="63">
        <v>3</v>
      </c>
      <c r="EK227" s="15">
        <f t="shared" si="264"/>
        <v>19</v>
      </c>
      <c r="EL227" s="148">
        <f t="shared" si="196"/>
        <v>3.1666666666666665</v>
      </c>
      <c r="EM227" s="63">
        <v>3</v>
      </c>
      <c r="EN227" s="63">
        <v>3</v>
      </c>
      <c r="EO227" s="63">
        <v>3</v>
      </c>
      <c r="EP227" s="63">
        <v>3</v>
      </c>
      <c r="EQ227" s="63">
        <v>4</v>
      </c>
      <c r="ER227" s="17">
        <f t="shared" si="254"/>
        <v>16</v>
      </c>
      <c r="ES227" s="144">
        <f t="shared" si="265"/>
        <v>3.2</v>
      </c>
      <c r="ET227" s="63">
        <v>4</v>
      </c>
      <c r="EU227" s="63">
        <v>4</v>
      </c>
      <c r="EV227" s="63">
        <v>4</v>
      </c>
      <c r="EW227" s="63">
        <v>3</v>
      </c>
      <c r="EX227" s="63">
        <v>4</v>
      </c>
      <c r="EY227" s="17">
        <f t="shared" si="255"/>
        <v>19</v>
      </c>
      <c r="EZ227" s="144">
        <f t="shared" si="232"/>
        <v>3.8</v>
      </c>
      <c r="FA227" s="63">
        <v>4</v>
      </c>
      <c r="FB227" s="63">
        <v>4</v>
      </c>
      <c r="FC227" s="63">
        <v>4</v>
      </c>
      <c r="FD227" s="63">
        <v>3</v>
      </c>
      <c r="FE227" s="63">
        <v>3</v>
      </c>
      <c r="FF227" s="63">
        <v>3</v>
      </c>
      <c r="FG227" s="17">
        <f t="shared" si="242"/>
        <v>21</v>
      </c>
      <c r="FH227" s="153">
        <f t="shared" si="237"/>
        <v>3.5</v>
      </c>
      <c r="FI227" s="63">
        <v>2</v>
      </c>
      <c r="FJ227" s="63">
        <v>3</v>
      </c>
      <c r="FK227" s="63">
        <v>2</v>
      </c>
      <c r="FL227" s="63">
        <v>3</v>
      </c>
      <c r="FM227" s="63">
        <v>3</v>
      </c>
      <c r="FN227" s="17">
        <f t="shared" si="256"/>
        <v>13</v>
      </c>
      <c r="FO227" s="144">
        <f t="shared" si="257"/>
        <v>2.6</v>
      </c>
      <c r="FP227" s="63">
        <v>3</v>
      </c>
      <c r="FQ227" s="63">
        <v>3</v>
      </c>
      <c r="FR227" s="63">
        <v>4</v>
      </c>
      <c r="FS227" s="63">
        <v>4</v>
      </c>
      <c r="FT227" s="63">
        <v>4</v>
      </c>
      <c r="FU227" s="63">
        <v>4</v>
      </c>
      <c r="FV227" s="17">
        <f>SUM(FP227:FU227)</f>
        <v>22</v>
      </c>
      <c r="FW227" s="144">
        <f t="shared" si="266"/>
        <v>3.6666666666666665</v>
      </c>
      <c r="FX227" s="63">
        <v>4</v>
      </c>
      <c r="FY227" s="63">
        <v>3</v>
      </c>
      <c r="FZ227" s="63">
        <v>3</v>
      </c>
      <c r="GA227" s="63">
        <v>3</v>
      </c>
      <c r="GB227" s="63">
        <v>3</v>
      </c>
      <c r="GC227" s="63">
        <v>3</v>
      </c>
      <c r="GD227" s="17">
        <f t="shared" si="220"/>
        <v>19</v>
      </c>
      <c r="GE227" s="144">
        <f t="shared" si="234"/>
        <v>3.1666666666666665</v>
      </c>
      <c r="GF227" s="63" t="s">
        <v>1755</v>
      </c>
      <c r="GG227" s="63" t="s">
        <v>1756</v>
      </c>
      <c r="GH227" s="63"/>
      <c r="GI227" s="63"/>
      <c r="GJ227" s="63"/>
      <c r="GK227" s="63"/>
      <c r="GL227" s="63"/>
      <c r="GM227" s="63"/>
    </row>
    <row r="228" spans="1:196" s="2" customFormat="1" ht="22.5" customHeight="1" x14ac:dyDescent="0.35">
      <c r="A228" s="29">
        <v>226</v>
      </c>
      <c r="B228" s="63" t="s">
        <v>1757</v>
      </c>
      <c r="C228" s="67" t="s">
        <v>1758</v>
      </c>
      <c r="D228" s="63" t="s">
        <v>846</v>
      </c>
      <c r="E228" s="63" t="s">
        <v>1759</v>
      </c>
      <c r="F228" s="63">
        <v>50</v>
      </c>
      <c r="G228" s="63">
        <v>5</v>
      </c>
      <c r="H228" s="63" t="s">
        <v>157</v>
      </c>
      <c r="I228" s="63" t="s">
        <v>172</v>
      </c>
      <c r="J228" s="123">
        <v>5000000</v>
      </c>
      <c r="K228" s="64">
        <v>5000000</v>
      </c>
      <c r="L228" s="88" t="s">
        <v>255</v>
      </c>
      <c r="M228" s="88" t="s">
        <v>147</v>
      </c>
      <c r="N228" s="63">
        <v>300</v>
      </c>
      <c r="O228" s="88" t="s">
        <v>1444</v>
      </c>
      <c r="P228" s="88" t="s">
        <v>1475</v>
      </c>
      <c r="Q228" s="63"/>
      <c r="R228" s="63">
        <v>2</v>
      </c>
      <c r="S228" s="63">
        <v>3</v>
      </c>
      <c r="T228" s="63">
        <v>4</v>
      </c>
      <c r="U228" s="63">
        <v>2</v>
      </c>
      <c r="V228" s="63">
        <v>3</v>
      </c>
      <c r="W228" s="63">
        <v>4</v>
      </c>
      <c r="X228" s="63">
        <v>3</v>
      </c>
      <c r="Y228" s="63">
        <v>4</v>
      </c>
      <c r="Z228" s="63">
        <v>4</v>
      </c>
      <c r="AA228" s="63">
        <v>3</v>
      </c>
      <c r="AB228" s="17">
        <f t="shared" si="267"/>
        <v>32</v>
      </c>
      <c r="AC228" s="154">
        <f t="shared" si="268"/>
        <v>2.5</v>
      </c>
      <c r="AD228" s="63">
        <v>3</v>
      </c>
      <c r="AE228" s="63">
        <v>3</v>
      </c>
      <c r="AF228" s="63">
        <v>3</v>
      </c>
      <c r="AG228" s="63">
        <v>3</v>
      </c>
      <c r="AH228" s="63">
        <v>3</v>
      </c>
      <c r="AI228" s="63">
        <v>3</v>
      </c>
      <c r="AJ228" s="63">
        <v>3</v>
      </c>
      <c r="AK228" s="63">
        <v>3</v>
      </c>
      <c r="AL228" s="63">
        <v>3</v>
      </c>
      <c r="AM228" s="15">
        <f t="shared" si="244"/>
        <v>27</v>
      </c>
      <c r="AN228" s="170">
        <f t="shared" si="245"/>
        <v>3</v>
      </c>
      <c r="AO228" s="63">
        <v>3</v>
      </c>
      <c r="AP228" s="63">
        <v>3</v>
      </c>
      <c r="AQ228" s="63">
        <v>3</v>
      </c>
      <c r="AR228" s="63">
        <v>3</v>
      </c>
      <c r="AS228" s="63">
        <v>3</v>
      </c>
      <c r="AT228" s="63">
        <v>3</v>
      </c>
      <c r="AU228" s="63">
        <v>3</v>
      </c>
      <c r="AV228" s="63">
        <v>3</v>
      </c>
      <c r="AW228" s="63">
        <v>3</v>
      </c>
      <c r="AX228" s="63">
        <v>3</v>
      </c>
      <c r="AY228" s="17">
        <f t="shared" si="235"/>
        <v>30</v>
      </c>
      <c r="AZ228" s="144">
        <f t="shared" si="246"/>
        <v>3</v>
      </c>
      <c r="BA228" s="63">
        <v>3</v>
      </c>
      <c r="BB228" s="63">
        <v>3</v>
      </c>
      <c r="BC228" s="63">
        <v>3</v>
      </c>
      <c r="BD228" s="63">
        <v>3</v>
      </c>
      <c r="BE228" s="63">
        <v>4</v>
      </c>
      <c r="BF228" s="63">
        <v>4</v>
      </c>
      <c r="BG228" s="63">
        <v>3</v>
      </c>
      <c r="BH228" s="63">
        <v>3</v>
      </c>
      <c r="BI228" s="63">
        <v>3</v>
      </c>
      <c r="BJ228" s="17">
        <f t="shared" si="247"/>
        <v>29</v>
      </c>
      <c r="BK228" s="144">
        <f t="shared" si="258"/>
        <v>3.2222222222222223</v>
      </c>
      <c r="BL228" s="63">
        <v>3</v>
      </c>
      <c r="BM228" s="63">
        <v>4</v>
      </c>
      <c r="BN228" s="63">
        <v>4</v>
      </c>
      <c r="BO228" s="17">
        <f t="shared" si="248"/>
        <v>11</v>
      </c>
      <c r="BP228" s="153">
        <f t="shared" si="240"/>
        <v>3.6666666666666665</v>
      </c>
      <c r="BQ228" s="63">
        <v>4</v>
      </c>
      <c r="BR228" s="63">
        <v>4</v>
      </c>
      <c r="BS228" s="63">
        <v>4</v>
      </c>
      <c r="BT228" s="116">
        <f t="shared" si="238"/>
        <v>12</v>
      </c>
      <c r="BU228" s="144">
        <f t="shared" si="249"/>
        <v>4</v>
      </c>
      <c r="BV228" s="63">
        <v>3</v>
      </c>
      <c r="BW228" s="63">
        <v>3</v>
      </c>
      <c r="BX228" s="17">
        <f t="shared" si="243"/>
        <v>6</v>
      </c>
      <c r="BY228" s="169">
        <f t="shared" si="239"/>
        <v>3</v>
      </c>
      <c r="BZ228" s="63">
        <v>3</v>
      </c>
      <c r="CA228" s="63">
        <v>3</v>
      </c>
      <c r="CB228" s="17">
        <f t="shared" si="259"/>
        <v>6</v>
      </c>
      <c r="CC228" s="144">
        <f t="shared" si="269"/>
        <v>3</v>
      </c>
      <c r="CD228" s="63">
        <v>4</v>
      </c>
      <c r="CE228" s="63">
        <v>2</v>
      </c>
      <c r="CF228" s="17">
        <f t="shared" si="270"/>
        <v>6</v>
      </c>
      <c r="CG228" s="144">
        <f t="shared" si="214"/>
        <v>3</v>
      </c>
      <c r="CH228" s="63">
        <v>3</v>
      </c>
      <c r="CI228" s="63">
        <v>3</v>
      </c>
      <c r="CJ228" s="17">
        <f t="shared" si="250"/>
        <v>6</v>
      </c>
      <c r="CK228" s="144">
        <f t="shared" si="204"/>
        <v>3</v>
      </c>
      <c r="CL228" s="63">
        <v>3</v>
      </c>
      <c r="CM228" s="63">
        <v>3</v>
      </c>
      <c r="CN228" s="17">
        <f t="shared" si="251"/>
        <v>6</v>
      </c>
      <c r="CO228" s="153">
        <f t="shared" si="260"/>
        <v>3</v>
      </c>
      <c r="CP228" s="63">
        <v>3</v>
      </c>
      <c r="CQ228" s="63">
        <v>3</v>
      </c>
      <c r="CR228" s="63">
        <v>3</v>
      </c>
      <c r="CS228" s="17">
        <f t="shared" si="252"/>
        <v>9</v>
      </c>
      <c r="CT228" s="144">
        <f t="shared" si="261"/>
        <v>3</v>
      </c>
      <c r="CU228" s="63">
        <v>3</v>
      </c>
      <c r="CV228" s="63">
        <v>3</v>
      </c>
      <c r="CW228" s="63">
        <v>3</v>
      </c>
      <c r="CX228" s="63">
        <v>3</v>
      </c>
      <c r="CY228" s="63">
        <v>3</v>
      </c>
      <c r="CZ228" s="63">
        <v>3</v>
      </c>
      <c r="DA228" s="63">
        <v>3</v>
      </c>
      <c r="DB228" s="63">
        <v>3</v>
      </c>
      <c r="DC228" s="17">
        <f t="shared" si="271"/>
        <v>24</v>
      </c>
      <c r="DD228" s="144">
        <f t="shared" si="228"/>
        <v>3</v>
      </c>
      <c r="DE228" s="63">
        <v>3</v>
      </c>
      <c r="DF228" s="63">
        <v>3</v>
      </c>
      <c r="DG228" s="63">
        <v>3</v>
      </c>
      <c r="DH228" s="63">
        <v>3</v>
      </c>
      <c r="DI228" s="63">
        <v>3</v>
      </c>
      <c r="DJ228" s="63">
        <v>4</v>
      </c>
      <c r="DK228" s="63">
        <v>3</v>
      </c>
      <c r="DL228" s="63">
        <v>3</v>
      </c>
      <c r="DM228" s="17">
        <f t="shared" si="262"/>
        <v>25</v>
      </c>
      <c r="DN228" s="144">
        <f t="shared" si="205"/>
        <v>3.125</v>
      </c>
      <c r="DO228" s="63">
        <v>3</v>
      </c>
      <c r="DP228" s="63">
        <v>3</v>
      </c>
      <c r="DQ228" s="63">
        <v>3</v>
      </c>
      <c r="DR228" s="63">
        <v>3</v>
      </c>
      <c r="DS228" s="63">
        <v>3</v>
      </c>
      <c r="DT228" s="63">
        <v>3</v>
      </c>
      <c r="DU228" s="17">
        <f t="shared" si="241"/>
        <v>18</v>
      </c>
      <c r="DV228" s="144">
        <f t="shared" si="253"/>
        <v>3</v>
      </c>
      <c r="DW228" s="63">
        <v>3</v>
      </c>
      <c r="DX228" s="63">
        <v>3</v>
      </c>
      <c r="DY228" s="63">
        <v>2</v>
      </c>
      <c r="DZ228" s="63">
        <v>4</v>
      </c>
      <c r="EA228" s="63">
        <v>4</v>
      </c>
      <c r="EB228" s="63">
        <v>2</v>
      </c>
      <c r="EC228" s="17">
        <f t="shared" si="272"/>
        <v>18</v>
      </c>
      <c r="ED228" s="144">
        <f t="shared" si="263"/>
        <v>3</v>
      </c>
      <c r="EE228" s="63">
        <v>3</v>
      </c>
      <c r="EF228" s="63">
        <v>3</v>
      </c>
      <c r="EG228" s="63">
        <v>3</v>
      </c>
      <c r="EH228" s="63">
        <v>3</v>
      </c>
      <c r="EI228" s="63">
        <v>3</v>
      </c>
      <c r="EJ228" s="63">
        <v>3</v>
      </c>
      <c r="EK228" s="15">
        <f t="shared" si="264"/>
        <v>18</v>
      </c>
      <c r="EL228" s="148">
        <f t="shared" si="196"/>
        <v>3</v>
      </c>
      <c r="EM228" s="63">
        <v>3</v>
      </c>
      <c r="EN228" s="63">
        <v>3</v>
      </c>
      <c r="EO228" s="63">
        <v>4</v>
      </c>
      <c r="EP228" s="63">
        <v>3</v>
      </c>
      <c r="EQ228" s="63">
        <v>3</v>
      </c>
      <c r="ER228" s="17">
        <f t="shared" si="254"/>
        <v>16</v>
      </c>
      <c r="ES228" s="144">
        <f t="shared" si="265"/>
        <v>3.2</v>
      </c>
      <c r="ET228" s="63">
        <v>3</v>
      </c>
      <c r="EU228" s="63">
        <v>3</v>
      </c>
      <c r="EV228" s="63">
        <v>3</v>
      </c>
      <c r="EW228" s="63">
        <v>3</v>
      </c>
      <c r="EX228" s="63">
        <v>3</v>
      </c>
      <c r="EY228" s="17">
        <f t="shared" si="255"/>
        <v>15</v>
      </c>
      <c r="EZ228" s="144">
        <f>EY228/5</f>
        <v>3</v>
      </c>
      <c r="FA228" s="63">
        <v>2</v>
      </c>
      <c r="FB228" s="63">
        <v>3</v>
      </c>
      <c r="FC228" s="63">
        <v>3</v>
      </c>
      <c r="FD228" s="63">
        <v>3</v>
      </c>
      <c r="FE228" s="63">
        <v>3</v>
      </c>
      <c r="FF228" s="63">
        <v>3</v>
      </c>
      <c r="FG228" s="17">
        <f t="shared" si="242"/>
        <v>17</v>
      </c>
      <c r="FH228" s="153">
        <f t="shared" si="237"/>
        <v>2.8333333333333335</v>
      </c>
      <c r="FI228" s="63">
        <v>3</v>
      </c>
      <c r="FJ228" s="63">
        <v>3</v>
      </c>
      <c r="FK228" s="63">
        <v>3</v>
      </c>
      <c r="FL228" s="63">
        <v>3</v>
      </c>
      <c r="FM228" s="63">
        <v>3</v>
      </c>
      <c r="FN228" s="17">
        <f t="shared" si="256"/>
        <v>15</v>
      </c>
      <c r="FO228" s="144">
        <f t="shared" si="257"/>
        <v>3</v>
      </c>
      <c r="FP228" s="63">
        <v>3</v>
      </c>
      <c r="FQ228" s="63">
        <v>3</v>
      </c>
      <c r="FR228" s="63">
        <v>3</v>
      </c>
      <c r="FS228" s="63">
        <v>3</v>
      </c>
      <c r="FT228" s="63">
        <v>3</v>
      </c>
      <c r="FU228" s="63">
        <v>3</v>
      </c>
      <c r="FV228" s="17">
        <f t="shared" ref="FV228:FV248" si="273">SUM(FP228:FU228)</f>
        <v>18</v>
      </c>
      <c r="FW228" s="144">
        <f t="shared" si="266"/>
        <v>3</v>
      </c>
      <c r="FX228" s="63">
        <v>3</v>
      </c>
      <c r="FY228" s="63">
        <v>3</v>
      </c>
      <c r="FZ228" s="63">
        <v>3</v>
      </c>
      <c r="GA228" s="63">
        <v>3</v>
      </c>
      <c r="GB228" s="63">
        <v>3</v>
      </c>
      <c r="GC228" s="63">
        <v>3</v>
      </c>
      <c r="GD228" s="17">
        <f t="shared" si="220"/>
        <v>18</v>
      </c>
      <c r="GE228" s="144">
        <f t="shared" si="234"/>
        <v>3</v>
      </c>
      <c r="GF228" s="63"/>
      <c r="GG228" s="63"/>
      <c r="GH228" s="63"/>
      <c r="GI228" s="63"/>
      <c r="GJ228" s="63"/>
      <c r="GK228" s="63"/>
      <c r="GL228" s="63"/>
      <c r="GM228" s="63"/>
    </row>
    <row r="229" spans="1:196" s="2" customFormat="1" ht="22.5" customHeight="1" x14ac:dyDescent="0.35">
      <c r="A229" s="29">
        <v>227</v>
      </c>
      <c r="B229" s="63" t="s">
        <v>1760</v>
      </c>
      <c r="C229" s="67" t="s">
        <v>1761</v>
      </c>
      <c r="D229" s="63" t="s">
        <v>846</v>
      </c>
      <c r="E229" s="63" t="s">
        <v>1743</v>
      </c>
      <c r="F229" s="63">
        <v>64</v>
      </c>
      <c r="G229" s="63">
        <v>6</v>
      </c>
      <c r="H229" s="63" t="s">
        <v>157</v>
      </c>
      <c r="I229" s="63" t="s">
        <v>172</v>
      </c>
      <c r="J229" s="123">
        <v>4000000</v>
      </c>
      <c r="K229" s="64">
        <v>4000000</v>
      </c>
      <c r="L229" s="88" t="s">
        <v>173</v>
      </c>
      <c r="M229" s="63" t="s">
        <v>147</v>
      </c>
      <c r="N229" s="63">
        <v>200</v>
      </c>
      <c r="O229" s="63">
        <v>200</v>
      </c>
      <c r="P229" s="63">
        <v>30</v>
      </c>
      <c r="Q229" s="63"/>
      <c r="R229" s="63">
        <v>3</v>
      </c>
      <c r="S229" s="63">
        <v>2</v>
      </c>
      <c r="T229" s="63">
        <v>3</v>
      </c>
      <c r="U229" s="63">
        <v>1</v>
      </c>
      <c r="V229" s="63">
        <v>3</v>
      </c>
      <c r="W229" s="63">
        <v>3</v>
      </c>
      <c r="X229" s="63">
        <v>4</v>
      </c>
      <c r="Y229" s="63">
        <v>4</v>
      </c>
      <c r="Z229" s="63">
        <v>4</v>
      </c>
      <c r="AA229" s="63">
        <v>4</v>
      </c>
      <c r="AB229" s="17">
        <f t="shared" si="267"/>
        <v>31</v>
      </c>
      <c r="AC229" s="154">
        <f t="shared" si="268"/>
        <v>3</v>
      </c>
      <c r="AD229" s="63">
        <v>3</v>
      </c>
      <c r="AE229" s="63">
        <v>3</v>
      </c>
      <c r="AF229" s="63">
        <v>3</v>
      </c>
      <c r="AG229" s="63">
        <v>3</v>
      </c>
      <c r="AH229" s="63">
        <v>3</v>
      </c>
      <c r="AI229" s="63">
        <v>3</v>
      </c>
      <c r="AJ229" s="63">
        <v>3</v>
      </c>
      <c r="AK229" s="63">
        <v>3</v>
      </c>
      <c r="AL229" s="63">
        <v>3</v>
      </c>
      <c r="AM229" s="15">
        <f t="shared" si="244"/>
        <v>27</v>
      </c>
      <c r="AN229" s="170">
        <f t="shared" si="245"/>
        <v>3</v>
      </c>
      <c r="AO229" s="63">
        <v>2</v>
      </c>
      <c r="AP229" s="63">
        <v>3</v>
      </c>
      <c r="AQ229" s="63">
        <v>3</v>
      </c>
      <c r="AR229" s="63">
        <v>2</v>
      </c>
      <c r="AS229" s="63">
        <v>2</v>
      </c>
      <c r="AT229" s="63">
        <v>3</v>
      </c>
      <c r="AU229" s="63">
        <v>3</v>
      </c>
      <c r="AV229" s="63">
        <v>3</v>
      </c>
      <c r="AW229" s="63">
        <v>3</v>
      </c>
      <c r="AX229" s="63">
        <v>3</v>
      </c>
      <c r="AY229" s="17">
        <f t="shared" si="235"/>
        <v>27</v>
      </c>
      <c r="AZ229" s="144">
        <f t="shared" si="246"/>
        <v>2.7</v>
      </c>
      <c r="BA229" s="63">
        <v>4</v>
      </c>
      <c r="BB229" s="63">
        <v>3</v>
      </c>
      <c r="BC229" s="63">
        <v>3</v>
      </c>
      <c r="BD229" s="63">
        <v>3</v>
      </c>
      <c r="BE229" s="63">
        <v>4</v>
      </c>
      <c r="BF229" s="63">
        <v>4</v>
      </c>
      <c r="BG229" s="63">
        <v>3</v>
      </c>
      <c r="BH229" s="63">
        <v>3</v>
      </c>
      <c r="BI229" s="63">
        <v>3</v>
      </c>
      <c r="BJ229" s="17">
        <f t="shared" si="247"/>
        <v>30</v>
      </c>
      <c r="BK229" s="144">
        <f t="shared" si="258"/>
        <v>3.3333333333333335</v>
      </c>
      <c r="BL229" s="63">
        <v>3</v>
      </c>
      <c r="BM229" s="63">
        <v>3</v>
      </c>
      <c r="BN229" s="63">
        <v>3</v>
      </c>
      <c r="BO229" s="17">
        <f t="shared" si="248"/>
        <v>9</v>
      </c>
      <c r="BP229" s="153">
        <f t="shared" si="240"/>
        <v>3</v>
      </c>
      <c r="BQ229" s="63">
        <v>3</v>
      </c>
      <c r="BR229" s="63">
        <v>3</v>
      </c>
      <c r="BS229" s="63">
        <v>3</v>
      </c>
      <c r="BT229" s="116">
        <f t="shared" si="238"/>
        <v>9</v>
      </c>
      <c r="BU229" s="144">
        <f t="shared" si="249"/>
        <v>3</v>
      </c>
      <c r="BV229" s="63">
        <v>3</v>
      </c>
      <c r="BW229" s="63">
        <v>3</v>
      </c>
      <c r="BX229" s="17">
        <f t="shared" si="243"/>
        <v>6</v>
      </c>
      <c r="BY229" s="169">
        <f t="shared" si="239"/>
        <v>3</v>
      </c>
      <c r="BZ229" s="63">
        <v>3</v>
      </c>
      <c r="CA229" s="63">
        <v>3</v>
      </c>
      <c r="CB229" s="17">
        <f t="shared" si="259"/>
        <v>6</v>
      </c>
      <c r="CC229" s="144">
        <f t="shared" si="269"/>
        <v>3</v>
      </c>
      <c r="CD229" s="63">
        <v>3</v>
      </c>
      <c r="CE229" s="63">
        <v>3</v>
      </c>
      <c r="CF229" s="17">
        <f t="shared" si="270"/>
        <v>6</v>
      </c>
      <c r="CG229" s="144">
        <f t="shared" si="214"/>
        <v>3</v>
      </c>
      <c r="CH229" s="63">
        <v>3</v>
      </c>
      <c r="CI229" s="63">
        <v>3</v>
      </c>
      <c r="CJ229" s="17">
        <f t="shared" si="250"/>
        <v>6</v>
      </c>
      <c r="CK229" s="144">
        <f t="shared" si="204"/>
        <v>3</v>
      </c>
      <c r="CL229" s="63">
        <v>4</v>
      </c>
      <c r="CM229" s="63">
        <v>3</v>
      </c>
      <c r="CN229" s="17">
        <f t="shared" si="251"/>
        <v>7</v>
      </c>
      <c r="CO229" s="153">
        <f t="shared" si="260"/>
        <v>3.5</v>
      </c>
      <c r="CP229" s="63">
        <v>3</v>
      </c>
      <c r="CQ229" s="63">
        <v>3</v>
      </c>
      <c r="CR229" s="63">
        <v>3</v>
      </c>
      <c r="CS229" s="17">
        <f t="shared" si="252"/>
        <v>9</v>
      </c>
      <c r="CT229" s="144">
        <f t="shared" si="261"/>
        <v>3</v>
      </c>
      <c r="CU229" s="63">
        <v>3</v>
      </c>
      <c r="CV229" s="63">
        <v>3</v>
      </c>
      <c r="CW229" s="63">
        <v>3</v>
      </c>
      <c r="CX229" s="63">
        <v>3</v>
      </c>
      <c r="CY229" s="63">
        <v>3</v>
      </c>
      <c r="CZ229" s="63">
        <v>3</v>
      </c>
      <c r="DA229" s="63">
        <v>3</v>
      </c>
      <c r="DB229" s="63">
        <v>3</v>
      </c>
      <c r="DC229" s="17">
        <f t="shared" si="271"/>
        <v>24</v>
      </c>
      <c r="DD229" s="144">
        <f t="shared" si="228"/>
        <v>3</v>
      </c>
      <c r="DE229" s="63">
        <v>3</v>
      </c>
      <c r="DF229" s="63">
        <v>3</v>
      </c>
      <c r="DG229" s="63">
        <v>3</v>
      </c>
      <c r="DH229" s="63">
        <v>3</v>
      </c>
      <c r="DI229" s="63">
        <v>3</v>
      </c>
      <c r="DJ229" s="63">
        <v>3</v>
      </c>
      <c r="DK229" s="63">
        <v>3</v>
      </c>
      <c r="DL229" s="63">
        <v>4</v>
      </c>
      <c r="DM229" s="17">
        <f t="shared" si="262"/>
        <v>25</v>
      </c>
      <c r="DN229" s="144">
        <f t="shared" si="205"/>
        <v>3.125</v>
      </c>
      <c r="DO229" s="63">
        <v>3</v>
      </c>
      <c r="DP229" s="63">
        <v>3</v>
      </c>
      <c r="DQ229" s="63">
        <v>4</v>
      </c>
      <c r="DR229" s="63">
        <v>4</v>
      </c>
      <c r="DS229" s="63">
        <v>3</v>
      </c>
      <c r="DT229" s="63">
        <v>4</v>
      </c>
      <c r="DU229" s="17">
        <f t="shared" si="241"/>
        <v>21</v>
      </c>
      <c r="DV229" s="144">
        <f t="shared" si="253"/>
        <v>3.5</v>
      </c>
      <c r="DW229" s="63">
        <v>3</v>
      </c>
      <c r="DX229" s="63">
        <v>3</v>
      </c>
      <c r="DY229" s="63">
        <v>3</v>
      </c>
      <c r="DZ229" s="63">
        <v>2</v>
      </c>
      <c r="EA229" s="63">
        <v>2</v>
      </c>
      <c r="EB229" s="63">
        <v>3</v>
      </c>
      <c r="EC229" s="17">
        <f t="shared" si="272"/>
        <v>16</v>
      </c>
      <c r="ED229" s="144">
        <f t="shared" si="263"/>
        <v>2.6666666666666665</v>
      </c>
      <c r="EE229" s="63">
        <v>3</v>
      </c>
      <c r="EF229" s="63">
        <v>2</v>
      </c>
      <c r="EG229" s="63">
        <v>4</v>
      </c>
      <c r="EH229" s="63">
        <v>3</v>
      </c>
      <c r="EI229" s="63">
        <v>3</v>
      </c>
      <c r="EJ229" s="63">
        <v>3</v>
      </c>
      <c r="EK229" s="15">
        <f t="shared" si="264"/>
        <v>18</v>
      </c>
      <c r="EL229" s="148">
        <f t="shared" si="196"/>
        <v>3</v>
      </c>
      <c r="EM229" s="63">
        <v>3</v>
      </c>
      <c r="EN229" s="63">
        <v>4</v>
      </c>
      <c r="EO229" s="63">
        <v>3</v>
      </c>
      <c r="EP229" s="63">
        <v>3</v>
      </c>
      <c r="EQ229" s="63">
        <v>3</v>
      </c>
      <c r="ER229" s="17">
        <f t="shared" si="254"/>
        <v>16</v>
      </c>
      <c r="ES229" s="144">
        <f t="shared" si="265"/>
        <v>3.2</v>
      </c>
      <c r="ET229" s="63">
        <v>3</v>
      </c>
      <c r="EU229" s="63">
        <v>3</v>
      </c>
      <c r="EV229" s="63">
        <v>3</v>
      </c>
      <c r="EW229" s="63">
        <v>3</v>
      </c>
      <c r="EX229" s="63">
        <v>3</v>
      </c>
      <c r="EY229" s="17">
        <f t="shared" si="255"/>
        <v>15</v>
      </c>
      <c r="EZ229" s="144">
        <f t="shared" ref="EZ229:EZ247" si="274">EY229/5</f>
        <v>3</v>
      </c>
      <c r="FA229" s="63">
        <v>3</v>
      </c>
      <c r="FB229" s="63">
        <v>3</v>
      </c>
      <c r="FC229" s="63">
        <v>3</v>
      </c>
      <c r="FD229" s="63">
        <v>3</v>
      </c>
      <c r="FE229" s="63">
        <v>3</v>
      </c>
      <c r="FF229" s="63">
        <v>3</v>
      </c>
      <c r="FG229" s="17">
        <f t="shared" si="242"/>
        <v>18</v>
      </c>
      <c r="FH229" s="153">
        <f t="shared" si="237"/>
        <v>3</v>
      </c>
      <c r="FI229" s="63">
        <v>3</v>
      </c>
      <c r="FJ229" s="63">
        <v>3</v>
      </c>
      <c r="FK229" s="63">
        <v>3</v>
      </c>
      <c r="FL229" s="63">
        <v>3</v>
      </c>
      <c r="FM229" s="63">
        <v>4</v>
      </c>
      <c r="FN229" s="17">
        <f t="shared" si="256"/>
        <v>16</v>
      </c>
      <c r="FO229" s="144">
        <f t="shared" si="257"/>
        <v>3.2</v>
      </c>
      <c r="FP229" s="63">
        <v>3</v>
      </c>
      <c r="FQ229" s="63">
        <v>3</v>
      </c>
      <c r="FR229" s="63">
        <v>3</v>
      </c>
      <c r="FS229" s="63">
        <v>3</v>
      </c>
      <c r="FT229" s="63">
        <v>3</v>
      </c>
      <c r="FU229" s="63">
        <v>3</v>
      </c>
      <c r="FV229" s="17">
        <f t="shared" si="273"/>
        <v>18</v>
      </c>
      <c r="FW229" s="144">
        <f t="shared" si="266"/>
        <v>3</v>
      </c>
      <c r="FX229" s="63">
        <v>3</v>
      </c>
      <c r="FY229" s="63">
        <v>3</v>
      </c>
      <c r="FZ229" s="63">
        <v>3</v>
      </c>
      <c r="GA229" s="63">
        <v>3</v>
      </c>
      <c r="GB229" s="63">
        <v>3</v>
      </c>
      <c r="GC229" s="63">
        <v>3</v>
      </c>
      <c r="GD229" s="17">
        <f t="shared" si="220"/>
        <v>18</v>
      </c>
      <c r="GE229" s="144">
        <f t="shared" si="234"/>
        <v>3</v>
      </c>
      <c r="GF229" s="63"/>
      <c r="GG229" s="63"/>
      <c r="GH229" s="63"/>
      <c r="GI229" s="63"/>
      <c r="GJ229" s="63"/>
      <c r="GK229" s="63"/>
      <c r="GL229" s="63"/>
      <c r="GM229" s="63"/>
    </row>
    <row r="230" spans="1:196" s="55" customFormat="1" ht="22.5" customHeight="1" x14ac:dyDescent="0.35">
      <c r="A230" s="93">
        <v>228</v>
      </c>
      <c r="B230" s="51" t="s">
        <v>2247</v>
      </c>
      <c r="C230" s="52" t="s">
        <v>1762</v>
      </c>
      <c r="D230" s="51" t="s">
        <v>846</v>
      </c>
      <c r="E230" s="51" t="s">
        <v>1759</v>
      </c>
      <c r="F230" s="51">
        <v>56</v>
      </c>
      <c r="G230" s="51">
        <v>3</v>
      </c>
      <c r="H230" s="51" t="s">
        <v>157</v>
      </c>
      <c r="I230" s="51" t="s">
        <v>172</v>
      </c>
      <c r="J230" s="124">
        <v>4000000</v>
      </c>
      <c r="K230" s="76">
        <v>4000000</v>
      </c>
      <c r="L230" s="51" t="s">
        <v>255</v>
      </c>
      <c r="M230" s="51" t="s">
        <v>147</v>
      </c>
      <c r="N230" s="51">
        <v>200</v>
      </c>
      <c r="O230" s="51">
        <v>200</v>
      </c>
      <c r="P230" s="51">
        <v>10</v>
      </c>
      <c r="Q230" s="51" t="s">
        <v>1767</v>
      </c>
      <c r="R230" s="51">
        <v>2</v>
      </c>
      <c r="S230" s="51">
        <v>2</v>
      </c>
      <c r="T230" s="51">
        <v>2</v>
      </c>
      <c r="U230" s="51">
        <v>2</v>
      </c>
      <c r="V230" s="51">
        <v>2</v>
      </c>
      <c r="W230" s="51">
        <v>2</v>
      </c>
      <c r="X230" s="51">
        <v>2</v>
      </c>
      <c r="Y230" s="51">
        <v>2</v>
      </c>
      <c r="Z230" s="51">
        <v>2</v>
      </c>
      <c r="AA230" s="51">
        <v>2</v>
      </c>
      <c r="AB230" s="17">
        <f t="shared" si="267"/>
        <v>20</v>
      </c>
      <c r="AC230" s="154">
        <f t="shared" si="268"/>
        <v>3</v>
      </c>
      <c r="AD230" s="51">
        <v>2</v>
      </c>
      <c r="AE230" s="51">
        <v>2</v>
      </c>
      <c r="AF230" s="51">
        <v>2</v>
      </c>
      <c r="AG230" s="51">
        <v>2</v>
      </c>
      <c r="AH230" s="51">
        <v>2</v>
      </c>
      <c r="AI230" s="51">
        <v>2</v>
      </c>
      <c r="AJ230" s="51">
        <v>2</v>
      </c>
      <c r="AK230" s="51">
        <v>2</v>
      </c>
      <c r="AL230" s="51">
        <v>2</v>
      </c>
      <c r="AM230" s="15">
        <f t="shared" si="244"/>
        <v>18</v>
      </c>
      <c r="AN230" s="170">
        <f t="shared" si="245"/>
        <v>2</v>
      </c>
      <c r="AO230" s="51">
        <v>2</v>
      </c>
      <c r="AP230" s="51">
        <v>2</v>
      </c>
      <c r="AQ230" s="51">
        <v>2</v>
      </c>
      <c r="AR230" s="51">
        <v>2</v>
      </c>
      <c r="AS230" s="51">
        <v>2</v>
      </c>
      <c r="AT230" s="51">
        <v>2</v>
      </c>
      <c r="AU230" s="51">
        <v>2</v>
      </c>
      <c r="AV230" s="51">
        <v>2</v>
      </c>
      <c r="AW230" s="51">
        <v>2</v>
      </c>
      <c r="AX230" s="51">
        <v>2</v>
      </c>
      <c r="AY230" s="17">
        <f t="shared" si="235"/>
        <v>20</v>
      </c>
      <c r="AZ230" s="144">
        <f t="shared" si="246"/>
        <v>2</v>
      </c>
      <c r="BA230" s="51">
        <v>2</v>
      </c>
      <c r="BB230" s="51">
        <v>2</v>
      </c>
      <c r="BC230" s="51">
        <v>2</v>
      </c>
      <c r="BD230" s="51">
        <v>2</v>
      </c>
      <c r="BE230" s="51">
        <v>2</v>
      </c>
      <c r="BF230" s="51">
        <v>2</v>
      </c>
      <c r="BG230" s="51">
        <v>2</v>
      </c>
      <c r="BH230" s="51">
        <v>2</v>
      </c>
      <c r="BI230" s="63">
        <v>3</v>
      </c>
      <c r="BJ230" s="17">
        <f t="shared" si="247"/>
        <v>19</v>
      </c>
      <c r="BK230" s="144">
        <f t="shared" si="258"/>
        <v>2.1111111111111112</v>
      </c>
      <c r="BL230" s="51">
        <v>2</v>
      </c>
      <c r="BM230" s="51">
        <v>2</v>
      </c>
      <c r="BN230" s="51">
        <v>2</v>
      </c>
      <c r="BO230" s="17">
        <f t="shared" si="248"/>
        <v>6</v>
      </c>
      <c r="BP230" s="153">
        <f t="shared" si="240"/>
        <v>2</v>
      </c>
      <c r="BQ230" s="51">
        <v>2</v>
      </c>
      <c r="BR230" s="51">
        <v>2</v>
      </c>
      <c r="BS230" s="51">
        <v>2</v>
      </c>
      <c r="BT230" s="116">
        <f t="shared" si="238"/>
        <v>6</v>
      </c>
      <c r="BU230" s="144">
        <f t="shared" si="249"/>
        <v>2</v>
      </c>
      <c r="BV230" s="51">
        <v>2</v>
      </c>
      <c r="BW230" s="51">
        <v>2</v>
      </c>
      <c r="BX230" s="17">
        <f t="shared" si="243"/>
        <v>4</v>
      </c>
      <c r="BY230" s="169">
        <f t="shared" si="239"/>
        <v>2</v>
      </c>
      <c r="BZ230" s="51">
        <v>2</v>
      </c>
      <c r="CA230" s="51">
        <v>2</v>
      </c>
      <c r="CB230" s="17">
        <f t="shared" si="259"/>
        <v>4</v>
      </c>
      <c r="CC230" s="144">
        <f t="shared" si="269"/>
        <v>2</v>
      </c>
      <c r="CD230" s="51">
        <v>2</v>
      </c>
      <c r="CE230" s="51">
        <v>2</v>
      </c>
      <c r="CF230" s="17">
        <f t="shared" si="270"/>
        <v>4</v>
      </c>
      <c r="CG230" s="144">
        <f t="shared" si="214"/>
        <v>2</v>
      </c>
      <c r="CH230" s="51">
        <v>2</v>
      </c>
      <c r="CI230" s="51">
        <v>2</v>
      </c>
      <c r="CJ230" s="17">
        <f t="shared" si="250"/>
        <v>4</v>
      </c>
      <c r="CK230" s="144">
        <f t="shared" si="204"/>
        <v>2</v>
      </c>
      <c r="CL230" s="51">
        <v>2</v>
      </c>
      <c r="CM230" s="51">
        <v>2</v>
      </c>
      <c r="CN230" s="17">
        <f t="shared" si="251"/>
        <v>4</v>
      </c>
      <c r="CO230" s="153">
        <f t="shared" si="260"/>
        <v>2</v>
      </c>
      <c r="CP230" s="51">
        <v>2</v>
      </c>
      <c r="CQ230" s="51">
        <v>2</v>
      </c>
      <c r="CR230" s="51">
        <v>2</v>
      </c>
      <c r="CS230" s="17">
        <f t="shared" si="252"/>
        <v>6</v>
      </c>
      <c r="CT230" s="144">
        <f t="shared" si="261"/>
        <v>2</v>
      </c>
      <c r="CU230" s="51">
        <v>2</v>
      </c>
      <c r="CV230" s="51">
        <v>2</v>
      </c>
      <c r="CW230" s="51">
        <v>2</v>
      </c>
      <c r="CX230" s="51">
        <v>2</v>
      </c>
      <c r="CY230" s="51">
        <v>2</v>
      </c>
      <c r="CZ230" s="51">
        <v>2</v>
      </c>
      <c r="DA230" s="51">
        <v>2</v>
      </c>
      <c r="DB230" s="51">
        <v>2</v>
      </c>
      <c r="DC230" s="17">
        <f t="shared" si="271"/>
        <v>16</v>
      </c>
      <c r="DD230" s="144">
        <f t="shared" si="228"/>
        <v>2</v>
      </c>
      <c r="DE230" s="51">
        <v>2</v>
      </c>
      <c r="DF230" s="51">
        <v>2</v>
      </c>
      <c r="DG230" s="51">
        <v>2</v>
      </c>
      <c r="DH230" s="51">
        <v>2</v>
      </c>
      <c r="DI230" s="51">
        <v>2</v>
      </c>
      <c r="DJ230" s="51">
        <v>2</v>
      </c>
      <c r="DK230" s="51">
        <v>2</v>
      </c>
      <c r="DL230" s="51">
        <v>2</v>
      </c>
      <c r="DM230" s="17">
        <f t="shared" si="262"/>
        <v>16</v>
      </c>
      <c r="DN230" s="144">
        <f t="shared" si="205"/>
        <v>2</v>
      </c>
      <c r="DO230" s="51">
        <v>2</v>
      </c>
      <c r="DP230" s="51">
        <v>2</v>
      </c>
      <c r="DQ230" s="51">
        <v>2</v>
      </c>
      <c r="DR230" s="51">
        <v>2</v>
      </c>
      <c r="DS230" s="51">
        <v>2</v>
      </c>
      <c r="DT230" s="51">
        <v>2</v>
      </c>
      <c r="DU230" s="17">
        <f t="shared" si="241"/>
        <v>12</v>
      </c>
      <c r="DV230" s="144">
        <f t="shared" si="253"/>
        <v>2</v>
      </c>
      <c r="DW230" s="51">
        <v>2</v>
      </c>
      <c r="DX230" s="51">
        <v>2</v>
      </c>
      <c r="DY230" s="51">
        <v>2</v>
      </c>
      <c r="DZ230" s="51">
        <v>2</v>
      </c>
      <c r="EA230" s="51">
        <v>2</v>
      </c>
      <c r="EB230" s="51">
        <v>2</v>
      </c>
      <c r="EC230" s="17">
        <f t="shared" si="272"/>
        <v>12</v>
      </c>
      <c r="ED230" s="144">
        <f t="shared" si="263"/>
        <v>2</v>
      </c>
      <c r="EE230" s="51">
        <v>2</v>
      </c>
      <c r="EF230" s="51">
        <v>2</v>
      </c>
      <c r="EG230" s="51">
        <v>2</v>
      </c>
      <c r="EH230" s="51">
        <v>2</v>
      </c>
      <c r="EI230" s="51">
        <v>2</v>
      </c>
      <c r="EJ230" s="51">
        <v>2</v>
      </c>
      <c r="EK230" s="15">
        <f t="shared" si="264"/>
        <v>12</v>
      </c>
      <c r="EL230" s="148">
        <f t="shared" si="196"/>
        <v>2</v>
      </c>
      <c r="EM230" s="51">
        <v>2</v>
      </c>
      <c r="EN230" s="51">
        <v>2</v>
      </c>
      <c r="EO230" s="51">
        <v>2</v>
      </c>
      <c r="EP230" s="51">
        <v>2</v>
      </c>
      <c r="EQ230" s="51">
        <v>2</v>
      </c>
      <c r="ER230" s="17">
        <f t="shared" si="254"/>
        <v>10</v>
      </c>
      <c r="ES230" s="144">
        <f t="shared" si="265"/>
        <v>2</v>
      </c>
      <c r="ET230" s="51">
        <v>2</v>
      </c>
      <c r="EU230" s="51">
        <v>2</v>
      </c>
      <c r="EV230" s="51">
        <v>2</v>
      </c>
      <c r="EW230" s="51">
        <v>2</v>
      </c>
      <c r="EX230" s="51">
        <v>2</v>
      </c>
      <c r="EY230" s="17">
        <f t="shared" si="255"/>
        <v>10</v>
      </c>
      <c r="EZ230" s="144">
        <f t="shared" si="274"/>
        <v>2</v>
      </c>
      <c r="FA230" s="51">
        <v>2</v>
      </c>
      <c r="FB230" s="51">
        <v>2</v>
      </c>
      <c r="FC230" s="51">
        <v>2</v>
      </c>
      <c r="FD230" s="51">
        <v>2</v>
      </c>
      <c r="FE230" s="51">
        <v>2</v>
      </c>
      <c r="FF230" s="51">
        <v>2</v>
      </c>
      <c r="FG230" s="17">
        <f t="shared" si="242"/>
        <v>12</v>
      </c>
      <c r="FH230" s="153">
        <f t="shared" si="237"/>
        <v>2</v>
      </c>
      <c r="FI230" s="51">
        <v>2</v>
      </c>
      <c r="FJ230" s="51">
        <v>2</v>
      </c>
      <c r="FK230" s="51">
        <v>2</v>
      </c>
      <c r="FL230" s="51">
        <v>2</v>
      </c>
      <c r="FM230" s="51">
        <v>2</v>
      </c>
      <c r="FN230" s="17">
        <f t="shared" si="256"/>
        <v>10</v>
      </c>
      <c r="FO230" s="144">
        <f t="shared" si="257"/>
        <v>2</v>
      </c>
      <c r="FP230" s="51">
        <v>2</v>
      </c>
      <c r="FQ230" s="51">
        <v>2</v>
      </c>
      <c r="FR230" s="51">
        <v>2</v>
      </c>
      <c r="FS230" s="51">
        <v>2</v>
      </c>
      <c r="FT230" s="51">
        <v>2</v>
      </c>
      <c r="FU230" s="51">
        <v>2</v>
      </c>
      <c r="FV230" s="17">
        <f t="shared" si="273"/>
        <v>12</v>
      </c>
      <c r="FW230" s="144">
        <f t="shared" si="266"/>
        <v>2</v>
      </c>
      <c r="FX230" s="51">
        <v>2</v>
      </c>
      <c r="FY230" s="51">
        <v>2</v>
      </c>
      <c r="FZ230" s="51">
        <v>2</v>
      </c>
      <c r="GA230" s="51">
        <v>2</v>
      </c>
      <c r="GB230" s="51">
        <v>2</v>
      </c>
      <c r="GC230" s="51">
        <v>2</v>
      </c>
      <c r="GD230" s="17">
        <f t="shared" si="220"/>
        <v>12</v>
      </c>
      <c r="GE230" s="144">
        <f t="shared" si="234"/>
        <v>2</v>
      </c>
      <c r="GF230" s="51" t="s">
        <v>1768</v>
      </c>
      <c r="GG230" s="51" t="s">
        <v>1769</v>
      </c>
      <c r="GH230" s="51" t="s">
        <v>1770</v>
      </c>
      <c r="GI230" s="51" t="s">
        <v>1771</v>
      </c>
      <c r="GJ230" s="51" t="s">
        <v>1772</v>
      </c>
      <c r="GK230" s="51" t="s">
        <v>1773</v>
      </c>
      <c r="GL230" s="51" t="s">
        <v>1774</v>
      </c>
      <c r="GM230" s="51" t="s">
        <v>1775</v>
      </c>
    </row>
    <row r="231" spans="1:196" s="2" customFormat="1" ht="22.5" customHeight="1" x14ac:dyDescent="0.35">
      <c r="A231" s="29">
        <v>229</v>
      </c>
      <c r="B231" s="88" t="s">
        <v>2248</v>
      </c>
      <c r="C231" s="67"/>
      <c r="D231" s="63" t="s">
        <v>846</v>
      </c>
      <c r="E231" s="63" t="s">
        <v>1594</v>
      </c>
      <c r="F231" s="63">
        <v>48</v>
      </c>
      <c r="G231" s="63">
        <v>8</v>
      </c>
      <c r="H231" s="63" t="s">
        <v>157</v>
      </c>
      <c r="I231" s="63" t="s">
        <v>158</v>
      </c>
      <c r="J231" s="123">
        <v>9500000</v>
      </c>
      <c r="K231" s="64">
        <v>1500000</v>
      </c>
      <c r="L231" s="63" t="s">
        <v>1415</v>
      </c>
      <c r="M231" s="63" t="s">
        <v>147</v>
      </c>
      <c r="N231" s="63">
        <v>321</v>
      </c>
      <c r="O231" s="63" t="s">
        <v>212</v>
      </c>
      <c r="P231" s="63">
        <v>30</v>
      </c>
      <c r="Q231" s="63"/>
      <c r="R231" s="63">
        <v>3</v>
      </c>
      <c r="S231" s="63">
        <v>3</v>
      </c>
      <c r="T231" s="63">
        <v>3</v>
      </c>
      <c r="U231" s="63">
        <v>3</v>
      </c>
      <c r="V231" s="63">
        <v>3</v>
      </c>
      <c r="W231" s="63">
        <v>3</v>
      </c>
      <c r="X231" s="63">
        <v>3</v>
      </c>
      <c r="Y231" s="63">
        <v>3</v>
      </c>
      <c r="Z231" s="63">
        <v>3</v>
      </c>
      <c r="AA231" s="63">
        <v>3</v>
      </c>
      <c r="AB231" s="17">
        <f t="shared" si="267"/>
        <v>30</v>
      </c>
      <c r="AC231" s="154">
        <f t="shared" si="268"/>
        <v>3</v>
      </c>
      <c r="AD231" s="63">
        <v>3</v>
      </c>
      <c r="AE231" s="63">
        <v>3</v>
      </c>
      <c r="AF231" s="63">
        <v>3</v>
      </c>
      <c r="AG231" s="63">
        <v>3</v>
      </c>
      <c r="AH231" s="63">
        <v>3</v>
      </c>
      <c r="AI231" s="63">
        <v>3</v>
      </c>
      <c r="AJ231" s="63">
        <v>3</v>
      </c>
      <c r="AK231" s="63">
        <v>3</v>
      </c>
      <c r="AL231" s="63">
        <v>3</v>
      </c>
      <c r="AM231" s="15">
        <f t="shared" si="244"/>
        <v>27</v>
      </c>
      <c r="AN231" s="170">
        <f t="shared" si="245"/>
        <v>3</v>
      </c>
      <c r="AO231" s="63">
        <v>3</v>
      </c>
      <c r="AP231" s="63">
        <v>3</v>
      </c>
      <c r="AQ231" s="63">
        <v>3</v>
      </c>
      <c r="AR231" s="63">
        <v>3</v>
      </c>
      <c r="AS231" s="63">
        <v>3</v>
      </c>
      <c r="AT231" s="63">
        <v>3</v>
      </c>
      <c r="AU231" s="63">
        <v>3</v>
      </c>
      <c r="AV231" s="63">
        <v>3</v>
      </c>
      <c r="AW231" s="63">
        <v>3</v>
      </c>
      <c r="AX231" s="63">
        <v>3</v>
      </c>
      <c r="AY231" s="17">
        <f t="shared" si="235"/>
        <v>30</v>
      </c>
      <c r="AZ231" s="144">
        <f t="shared" si="246"/>
        <v>3</v>
      </c>
      <c r="BA231" s="63">
        <v>3</v>
      </c>
      <c r="BB231" s="63">
        <v>3</v>
      </c>
      <c r="BC231" s="63">
        <v>3</v>
      </c>
      <c r="BD231" s="63">
        <v>3</v>
      </c>
      <c r="BE231" s="63">
        <v>3</v>
      </c>
      <c r="BF231" s="63">
        <v>3</v>
      </c>
      <c r="BG231" s="63">
        <v>3</v>
      </c>
      <c r="BH231" s="63">
        <v>3</v>
      </c>
      <c r="BI231" s="63">
        <v>3</v>
      </c>
      <c r="BJ231" s="17">
        <f t="shared" si="247"/>
        <v>27</v>
      </c>
      <c r="BK231" s="144">
        <f t="shared" si="258"/>
        <v>3</v>
      </c>
      <c r="BL231" s="63">
        <v>3</v>
      </c>
      <c r="BM231" s="63">
        <v>3</v>
      </c>
      <c r="BN231" s="63">
        <v>3</v>
      </c>
      <c r="BO231" s="17">
        <f t="shared" si="248"/>
        <v>9</v>
      </c>
      <c r="BP231" s="153">
        <f t="shared" si="240"/>
        <v>3</v>
      </c>
      <c r="BQ231" s="63">
        <v>3</v>
      </c>
      <c r="BR231" s="63">
        <v>3</v>
      </c>
      <c r="BS231" s="63">
        <v>3</v>
      </c>
      <c r="BT231" s="116">
        <f t="shared" si="238"/>
        <v>9</v>
      </c>
      <c r="BU231" s="144">
        <f t="shared" si="249"/>
        <v>3</v>
      </c>
      <c r="BV231" s="63">
        <v>3</v>
      </c>
      <c r="BW231" s="63">
        <v>3</v>
      </c>
      <c r="BX231" s="17">
        <f t="shared" si="243"/>
        <v>6</v>
      </c>
      <c r="BY231" s="169">
        <f t="shared" si="239"/>
        <v>3</v>
      </c>
      <c r="BZ231" s="63">
        <v>3</v>
      </c>
      <c r="CA231" s="63">
        <v>3</v>
      </c>
      <c r="CB231" s="17">
        <f t="shared" si="259"/>
        <v>6</v>
      </c>
      <c r="CC231" s="144">
        <f t="shared" si="269"/>
        <v>3</v>
      </c>
      <c r="CD231" s="63">
        <v>3</v>
      </c>
      <c r="CE231" s="63">
        <v>3</v>
      </c>
      <c r="CF231" s="17">
        <f t="shared" si="270"/>
        <v>6</v>
      </c>
      <c r="CG231" s="144">
        <f t="shared" si="214"/>
        <v>3</v>
      </c>
      <c r="CH231" s="63">
        <v>3</v>
      </c>
      <c r="CI231" s="63">
        <v>3</v>
      </c>
      <c r="CJ231" s="17">
        <f t="shared" si="250"/>
        <v>6</v>
      </c>
      <c r="CK231" s="144">
        <f t="shared" si="204"/>
        <v>3</v>
      </c>
      <c r="CL231" s="63">
        <v>3</v>
      </c>
      <c r="CM231" s="63">
        <v>3</v>
      </c>
      <c r="CN231" s="17">
        <f t="shared" si="251"/>
        <v>6</v>
      </c>
      <c r="CO231" s="153">
        <f t="shared" si="260"/>
        <v>3</v>
      </c>
      <c r="CP231" s="63">
        <v>3</v>
      </c>
      <c r="CQ231" s="63">
        <v>3</v>
      </c>
      <c r="CR231" s="63">
        <v>3</v>
      </c>
      <c r="CS231" s="17">
        <f t="shared" si="252"/>
        <v>9</v>
      </c>
      <c r="CT231" s="144">
        <f t="shared" si="261"/>
        <v>3</v>
      </c>
      <c r="CU231" s="63">
        <v>3</v>
      </c>
      <c r="CV231" s="63">
        <v>3</v>
      </c>
      <c r="CW231" s="63">
        <v>3</v>
      </c>
      <c r="CX231" s="63">
        <v>3</v>
      </c>
      <c r="CY231" s="63">
        <v>3</v>
      </c>
      <c r="CZ231" s="63">
        <v>3</v>
      </c>
      <c r="DA231" s="63">
        <v>3</v>
      </c>
      <c r="DB231" s="63">
        <v>3</v>
      </c>
      <c r="DC231" s="17">
        <f t="shared" si="271"/>
        <v>24</v>
      </c>
      <c r="DD231" s="144">
        <f t="shared" si="228"/>
        <v>3</v>
      </c>
      <c r="DE231" s="63">
        <v>3</v>
      </c>
      <c r="DF231" s="63">
        <v>3</v>
      </c>
      <c r="DG231" s="63">
        <v>3</v>
      </c>
      <c r="DH231" s="63">
        <v>3</v>
      </c>
      <c r="DI231" s="63">
        <v>3</v>
      </c>
      <c r="DJ231" s="63">
        <v>3</v>
      </c>
      <c r="DK231" s="63">
        <v>3</v>
      </c>
      <c r="DL231" s="63">
        <v>3</v>
      </c>
      <c r="DM231" s="17">
        <f t="shared" si="262"/>
        <v>24</v>
      </c>
      <c r="DN231" s="144">
        <f t="shared" si="205"/>
        <v>3</v>
      </c>
      <c r="DO231" s="63">
        <v>3</v>
      </c>
      <c r="DP231" s="63">
        <v>3</v>
      </c>
      <c r="DQ231" s="63">
        <v>3</v>
      </c>
      <c r="DR231" s="63">
        <v>3</v>
      </c>
      <c r="DS231" s="63">
        <v>3</v>
      </c>
      <c r="DT231" s="63">
        <v>3</v>
      </c>
      <c r="DU231" s="17">
        <f t="shared" si="241"/>
        <v>18</v>
      </c>
      <c r="DV231" s="144">
        <f t="shared" si="253"/>
        <v>3</v>
      </c>
      <c r="DW231" s="63">
        <v>3</v>
      </c>
      <c r="DX231" s="63">
        <v>3</v>
      </c>
      <c r="DY231" s="63">
        <v>3</v>
      </c>
      <c r="DZ231" s="63">
        <v>3</v>
      </c>
      <c r="EA231" s="63">
        <v>3</v>
      </c>
      <c r="EB231" s="63">
        <v>3</v>
      </c>
      <c r="EC231" s="17">
        <f t="shared" si="272"/>
        <v>18</v>
      </c>
      <c r="ED231" s="144">
        <f t="shared" si="263"/>
        <v>3</v>
      </c>
      <c r="EE231" s="63">
        <v>3</v>
      </c>
      <c r="EF231" s="63">
        <v>3</v>
      </c>
      <c r="EG231" s="63">
        <v>3</v>
      </c>
      <c r="EH231" s="63">
        <v>3</v>
      </c>
      <c r="EI231" s="63">
        <v>3</v>
      </c>
      <c r="EJ231" s="63">
        <v>3</v>
      </c>
      <c r="EK231" s="15">
        <f t="shared" si="264"/>
        <v>18</v>
      </c>
      <c r="EL231" s="148">
        <f t="shared" si="196"/>
        <v>3</v>
      </c>
      <c r="EM231" s="63">
        <v>3</v>
      </c>
      <c r="EN231" s="63">
        <v>3</v>
      </c>
      <c r="EO231" s="63">
        <v>3</v>
      </c>
      <c r="EP231" s="63">
        <v>3</v>
      </c>
      <c r="EQ231" s="63">
        <v>3</v>
      </c>
      <c r="ER231" s="17">
        <f t="shared" si="254"/>
        <v>15</v>
      </c>
      <c r="ES231" s="144">
        <f t="shared" si="265"/>
        <v>3</v>
      </c>
      <c r="ET231" s="63">
        <v>3</v>
      </c>
      <c r="EU231" s="63">
        <v>3</v>
      </c>
      <c r="EV231" s="63">
        <v>3</v>
      </c>
      <c r="EW231" s="63">
        <v>3</v>
      </c>
      <c r="EX231" s="63">
        <v>3</v>
      </c>
      <c r="EY231" s="17">
        <f t="shared" si="255"/>
        <v>15</v>
      </c>
      <c r="EZ231" s="144">
        <f t="shared" si="274"/>
        <v>3</v>
      </c>
      <c r="FA231" s="63">
        <v>3</v>
      </c>
      <c r="FB231" s="63">
        <v>3</v>
      </c>
      <c r="FC231" s="63">
        <v>3</v>
      </c>
      <c r="FD231" s="63">
        <v>3</v>
      </c>
      <c r="FE231" s="63">
        <v>3</v>
      </c>
      <c r="FF231" s="63">
        <v>3</v>
      </c>
      <c r="FG231" s="17">
        <f t="shared" si="242"/>
        <v>18</v>
      </c>
      <c r="FH231" s="153">
        <f t="shared" si="237"/>
        <v>3</v>
      </c>
      <c r="FI231" s="63">
        <v>3</v>
      </c>
      <c r="FJ231" s="63">
        <v>3</v>
      </c>
      <c r="FK231" s="63">
        <v>3</v>
      </c>
      <c r="FL231" s="63">
        <v>3</v>
      </c>
      <c r="FM231" s="63">
        <v>3</v>
      </c>
      <c r="FN231" s="17">
        <f t="shared" si="256"/>
        <v>15</v>
      </c>
      <c r="FO231" s="144">
        <f t="shared" si="257"/>
        <v>3</v>
      </c>
      <c r="FP231" s="63">
        <v>3</v>
      </c>
      <c r="FQ231" s="63">
        <v>3</v>
      </c>
      <c r="FR231" s="63">
        <v>3</v>
      </c>
      <c r="FS231" s="63">
        <v>3</v>
      </c>
      <c r="FT231" s="63">
        <v>3</v>
      </c>
      <c r="FU231" s="63">
        <v>3</v>
      </c>
      <c r="FV231" s="17">
        <f t="shared" si="273"/>
        <v>18</v>
      </c>
      <c r="FW231" s="144">
        <f t="shared" si="266"/>
        <v>3</v>
      </c>
      <c r="FX231" s="63">
        <v>3</v>
      </c>
      <c r="FY231" s="63">
        <v>3</v>
      </c>
      <c r="FZ231" s="63">
        <v>3</v>
      </c>
      <c r="GA231" s="63">
        <v>3</v>
      </c>
      <c r="GB231" s="63">
        <v>3</v>
      </c>
      <c r="GC231" s="63">
        <v>3</v>
      </c>
      <c r="GD231" s="17">
        <f t="shared" si="220"/>
        <v>18</v>
      </c>
      <c r="GE231" s="144">
        <f t="shared" si="234"/>
        <v>3</v>
      </c>
      <c r="GF231" s="63" t="s">
        <v>1684</v>
      </c>
      <c r="GG231" s="66" t="s">
        <v>1685</v>
      </c>
      <c r="GH231" s="63" t="s">
        <v>1686</v>
      </c>
      <c r="GI231" s="63" t="s">
        <v>1687</v>
      </c>
      <c r="GJ231" s="63" t="s">
        <v>1688</v>
      </c>
      <c r="GK231" s="63" t="s">
        <v>1689</v>
      </c>
      <c r="GL231" s="63" t="s">
        <v>1690</v>
      </c>
      <c r="GM231" s="63" t="s">
        <v>1691</v>
      </c>
    </row>
    <row r="232" spans="1:196" s="2" customFormat="1" ht="22.5" customHeight="1" x14ac:dyDescent="0.35">
      <c r="A232" s="29">
        <v>230</v>
      </c>
      <c r="B232" s="88" t="s">
        <v>2249</v>
      </c>
      <c r="C232" s="67"/>
      <c r="D232" s="63" t="s">
        <v>846</v>
      </c>
      <c r="E232" s="63" t="s">
        <v>1693</v>
      </c>
      <c r="F232" s="63">
        <v>62</v>
      </c>
      <c r="G232" s="63">
        <v>6</v>
      </c>
      <c r="H232" s="63" t="s">
        <v>157</v>
      </c>
      <c r="I232" s="63" t="s">
        <v>172</v>
      </c>
      <c r="J232" s="123">
        <v>10500000</v>
      </c>
      <c r="K232" s="64">
        <v>4300000</v>
      </c>
      <c r="L232" s="63" t="s">
        <v>370</v>
      </c>
      <c r="M232" s="63" t="s">
        <v>147</v>
      </c>
      <c r="N232" s="63">
        <v>520</v>
      </c>
      <c r="O232" s="63" t="s">
        <v>1641</v>
      </c>
      <c r="P232" s="63">
        <v>43</v>
      </c>
      <c r="Q232" s="63"/>
      <c r="R232" s="63">
        <v>3</v>
      </c>
      <c r="S232" s="63">
        <v>3</v>
      </c>
      <c r="T232" s="63">
        <v>3</v>
      </c>
      <c r="U232" s="63">
        <v>3</v>
      </c>
      <c r="V232" s="63">
        <v>3</v>
      </c>
      <c r="W232" s="63">
        <v>3</v>
      </c>
      <c r="X232" s="63">
        <v>3</v>
      </c>
      <c r="Y232" s="63">
        <v>3</v>
      </c>
      <c r="Z232" s="63">
        <v>3</v>
      </c>
      <c r="AA232" s="63">
        <v>3</v>
      </c>
      <c r="AB232" s="17">
        <f t="shared" si="267"/>
        <v>30</v>
      </c>
      <c r="AC232" s="154">
        <f t="shared" si="268"/>
        <v>3</v>
      </c>
      <c r="AD232" s="63">
        <v>3</v>
      </c>
      <c r="AE232" s="63">
        <v>3</v>
      </c>
      <c r="AF232" s="63">
        <v>3</v>
      </c>
      <c r="AG232" s="63">
        <v>3</v>
      </c>
      <c r="AH232" s="63">
        <v>3</v>
      </c>
      <c r="AI232" s="63">
        <v>3</v>
      </c>
      <c r="AJ232" s="63">
        <v>3</v>
      </c>
      <c r="AK232" s="63">
        <v>3</v>
      </c>
      <c r="AL232" s="63">
        <v>3</v>
      </c>
      <c r="AM232" s="15">
        <f t="shared" si="244"/>
        <v>27</v>
      </c>
      <c r="AN232" s="170">
        <f t="shared" si="245"/>
        <v>3</v>
      </c>
      <c r="AO232" s="63">
        <v>3</v>
      </c>
      <c r="AP232" s="63">
        <v>3</v>
      </c>
      <c r="AQ232" s="63">
        <v>3</v>
      </c>
      <c r="AR232" s="63">
        <v>3</v>
      </c>
      <c r="AS232" s="63">
        <v>3</v>
      </c>
      <c r="AT232" s="63">
        <v>3</v>
      </c>
      <c r="AU232" s="63">
        <v>3</v>
      </c>
      <c r="AV232" s="63">
        <v>3</v>
      </c>
      <c r="AW232" s="63">
        <v>3</v>
      </c>
      <c r="AX232" s="63">
        <v>3</v>
      </c>
      <c r="AY232" s="17">
        <f t="shared" si="235"/>
        <v>30</v>
      </c>
      <c r="AZ232" s="144">
        <f t="shared" si="246"/>
        <v>3</v>
      </c>
      <c r="BA232" s="63">
        <v>3</v>
      </c>
      <c r="BB232" s="63">
        <v>3</v>
      </c>
      <c r="BC232" s="63">
        <v>3</v>
      </c>
      <c r="BD232" s="63">
        <v>3</v>
      </c>
      <c r="BE232" s="63">
        <v>3</v>
      </c>
      <c r="BF232" s="63">
        <v>3</v>
      </c>
      <c r="BG232" s="63">
        <v>3</v>
      </c>
      <c r="BH232" s="63">
        <v>3</v>
      </c>
      <c r="BI232" s="63">
        <v>3</v>
      </c>
      <c r="BJ232" s="17">
        <f t="shared" si="247"/>
        <v>27</v>
      </c>
      <c r="BK232" s="144">
        <f t="shared" si="258"/>
        <v>3</v>
      </c>
      <c r="BL232" s="63">
        <v>3</v>
      </c>
      <c r="BM232" s="63">
        <v>3</v>
      </c>
      <c r="BN232" s="63">
        <v>3</v>
      </c>
      <c r="BO232" s="17">
        <f t="shared" si="248"/>
        <v>9</v>
      </c>
      <c r="BP232" s="153">
        <f t="shared" si="240"/>
        <v>3</v>
      </c>
      <c r="BQ232" s="63">
        <v>3</v>
      </c>
      <c r="BR232" s="63">
        <v>3</v>
      </c>
      <c r="BS232" s="63">
        <v>3</v>
      </c>
      <c r="BT232" s="116">
        <f t="shared" si="238"/>
        <v>9</v>
      </c>
      <c r="BU232" s="144">
        <f t="shared" si="249"/>
        <v>3</v>
      </c>
      <c r="BV232" s="63">
        <v>3</v>
      </c>
      <c r="BW232" s="63">
        <v>3</v>
      </c>
      <c r="BX232" s="17">
        <f t="shared" si="243"/>
        <v>6</v>
      </c>
      <c r="BY232" s="169">
        <f t="shared" si="239"/>
        <v>3</v>
      </c>
      <c r="BZ232" s="63">
        <v>3</v>
      </c>
      <c r="CA232" s="63">
        <v>3</v>
      </c>
      <c r="CB232" s="17">
        <f t="shared" si="259"/>
        <v>6</v>
      </c>
      <c r="CC232" s="144">
        <f t="shared" si="269"/>
        <v>3</v>
      </c>
      <c r="CD232" s="63">
        <v>3</v>
      </c>
      <c r="CE232" s="63">
        <v>3</v>
      </c>
      <c r="CF232" s="17">
        <f t="shared" si="270"/>
        <v>6</v>
      </c>
      <c r="CG232" s="144">
        <f t="shared" si="214"/>
        <v>3</v>
      </c>
      <c r="CH232" s="63">
        <v>3</v>
      </c>
      <c r="CI232" s="63">
        <v>3</v>
      </c>
      <c r="CJ232" s="17">
        <f t="shared" si="250"/>
        <v>6</v>
      </c>
      <c r="CK232" s="144">
        <f t="shared" si="204"/>
        <v>3</v>
      </c>
      <c r="CL232" s="63">
        <v>3</v>
      </c>
      <c r="CM232" s="63">
        <v>3</v>
      </c>
      <c r="CN232" s="17">
        <f t="shared" si="251"/>
        <v>6</v>
      </c>
      <c r="CO232" s="153">
        <f t="shared" si="260"/>
        <v>3</v>
      </c>
      <c r="CP232" s="63">
        <v>3</v>
      </c>
      <c r="CQ232" s="63">
        <v>3</v>
      </c>
      <c r="CR232" s="63">
        <v>3</v>
      </c>
      <c r="CS232" s="17">
        <f t="shared" si="252"/>
        <v>9</v>
      </c>
      <c r="CT232" s="144">
        <f t="shared" si="261"/>
        <v>3</v>
      </c>
      <c r="CU232" s="63">
        <v>3</v>
      </c>
      <c r="CV232" s="63">
        <v>3</v>
      </c>
      <c r="CW232" s="63">
        <v>3</v>
      </c>
      <c r="CX232" s="63">
        <v>3</v>
      </c>
      <c r="CY232" s="63">
        <v>3</v>
      </c>
      <c r="CZ232" s="63">
        <v>3</v>
      </c>
      <c r="DA232" s="63">
        <v>3</v>
      </c>
      <c r="DB232" s="63">
        <v>3</v>
      </c>
      <c r="DC232" s="17">
        <f t="shared" si="271"/>
        <v>24</v>
      </c>
      <c r="DD232" s="144">
        <f t="shared" si="228"/>
        <v>3</v>
      </c>
      <c r="DE232" s="63">
        <v>3</v>
      </c>
      <c r="DF232" s="63">
        <v>3</v>
      </c>
      <c r="DG232" s="63">
        <v>3</v>
      </c>
      <c r="DH232" s="63">
        <v>3</v>
      </c>
      <c r="DI232" s="63">
        <v>3</v>
      </c>
      <c r="DJ232" s="63">
        <v>3</v>
      </c>
      <c r="DK232" s="63">
        <v>3</v>
      </c>
      <c r="DL232" s="63">
        <v>3</v>
      </c>
      <c r="DM232" s="17">
        <f t="shared" si="262"/>
        <v>24</v>
      </c>
      <c r="DN232" s="144">
        <f t="shared" si="205"/>
        <v>3</v>
      </c>
      <c r="DO232" s="63">
        <v>3</v>
      </c>
      <c r="DP232" s="63">
        <v>3</v>
      </c>
      <c r="DQ232" s="63">
        <v>3</v>
      </c>
      <c r="DR232" s="63">
        <v>3</v>
      </c>
      <c r="DS232" s="63">
        <v>3</v>
      </c>
      <c r="DT232" s="63">
        <v>3</v>
      </c>
      <c r="DU232" s="17">
        <f t="shared" si="241"/>
        <v>18</v>
      </c>
      <c r="DV232" s="144">
        <f t="shared" si="253"/>
        <v>3</v>
      </c>
      <c r="DW232" s="63">
        <v>3</v>
      </c>
      <c r="DX232" s="63">
        <v>3</v>
      </c>
      <c r="DY232" s="63">
        <v>3</v>
      </c>
      <c r="DZ232" s="63">
        <v>3</v>
      </c>
      <c r="EA232" s="63">
        <v>3</v>
      </c>
      <c r="EB232" s="63">
        <v>3</v>
      </c>
      <c r="EC232" s="17">
        <f t="shared" si="272"/>
        <v>18</v>
      </c>
      <c r="ED232" s="144">
        <f t="shared" si="263"/>
        <v>3</v>
      </c>
      <c r="EE232" s="63">
        <v>3</v>
      </c>
      <c r="EF232" s="63">
        <v>3</v>
      </c>
      <c r="EG232" s="63">
        <v>3</v>
      </c>
      <c r="EH232" s="63">
        <v>3</v>
      </c>
      <c r="EI232" s="63">
        <v>3</v>
      </c>
      <c r="EJ232" s="63">
        <v>3</v>
      </c>
      <c r="EK232" s="15">
        <f t="shared" si="264"/>
        <v>18</v>
      </c>
      <c r="EL232" s="148">
        <f t="shared" ref="EL232:EL295" si="275">EK232/6</f>
        <v>3</v>
      </c>
      <c r="EM232" s="63">
        <v>3</v>
      </c>
      <c r="EN232" s="63">
        <v>3</v>
      </c>
      <c r="EO232" s="63">
        <v>3</v>
      </c>
      <c r="EP232" s="63">
        <v>3</v>
      </c>
      <c r="EQ232" s="63">
        <v>3</v>
      </c>
      <c r="ER232" s="17">
        <f t="shared" si="254"/>
        <v>15</v>
      </c>
      <c r="ES232" s="144">
        <f t="shared" si="265"/>
        <v>3</v>
      </c>
      <c r="ET232" s="63">
        <v>3</v>
      </c>
      <c r="EU232" s="63">
        <v>3</v>
      </c>
      <c r="EV232" s="63">
        <v>3</v>
      </c>
      <c r="EW232" s="63">
        <v>3</v>
      </c>
      <c r="EX232" s="63">
        <v>3</v>
      </c>
      <c r="EY232" s="17">
        <f t="shared" si="255"/>
        <v>15</v>
      </c>
      <c r="EZ232" s="144">
        <f t="shared" si="274"/>
        <v>3</v>
      </c>
      <c r="FA232" s="63">
        <v>3</v>
      </c>
      <c r="FB232" s="63">
        <v>3</v>
      </c>
      <c r="FC232" s="63">
        <v>3</v>
      </c>
      <c r="FD232" s="63">
        <v>3</v>
      </c>
      <c r="FE232" s="63">
        <v>3</v>
      </c>
      <c r="FF232" s="63">
        <v>3</v>
      </c>
      <c r="FG232" s="17">
        <f t="shared" si="242"/>
        <v>18</v>
      </c>
      <c r="FH232" s="153">
        <f t="shared" si="237"/>
        <v>3</v>
      </c>
      <c r="FI232" s="63">
        <v>3</v>
      </c>
      <c r="FJ232" s="63">
        <v>3</v>
      </c>
      <c r="FK232" s="63">
        <v>3</v>
      </c>
      <c r="FL232" s="63">
        <v>3</v>
      </c>
      <c r="FM232" s="63">
        <v>3</v>
      </c>
      <c r="FN232" s="17">
        <f t="shared" si="256"/>
        <v>15</v>
      </c>
      <c r="FO232" s="144">
        <f t="shared" si="257"/>
        <v>3</v>
      </c>
      <c r="FP232" s="63">
        <v>3</v>
      </c>
      <c r="FQ232" s="63">
        <v>3</v>
      </c>
      <c r="FR232" s="63">
        <v>3</v>
      </c>
      <c r="FS232" s="63">
        <v>3</v>
      </c>
      <c r="FT232" s="63">
        <v>3</v>
      </c>
      <c r="FU232" s="63">
        <v>3</v>
      </c>
      <c r="FV232" s="17">
        <f t="shared" si="273"/>
        <v>18</v>
      </c>
      <c r="FW232" s="144">
        <f t="shared" si="266"/>
        <v>3</v>
      </c>
      <c r="FX232" s="63">
        <v>3</v>
      </c>
      <c r="FY232" s="63">
        <v>3</v>
      </c>
      <c r="FZ232" s="63">
        <v>3</v>
      </c>
      <c r="GA232" s="63">
        <v>3</v>
      </c>
      <c r="GB232" s="63">
        <v>3</v>
      </c>
      <c r="GC232" s="63">
        <v>3</v>
      </c>
      <c r="GD232" s="17">
        <f t="shared" si="220"/>
        <v>18</v>
      </c>
      <c r="GE232" s="144">
        <f t="shared" si="234"/>
        <v>3</v>
      </c>
      <c r="GF232" s="63" t="s">
        <v>1694</v>
      </c>
      <c r="GG232" s="63" t="s">
        <v>1695</v>
      </c>
      <c r="GH232" s="63" t="s">
        <v>1696</v>
      </c>
      <c r="GI232" s="63" t="s">
        <v>1697</v>
      </c>
      <c r="GJ232" s="63" t="s">
        <v>1698</v>
      </c>
      <c r="GK232" s="63"/>
      <c r="GL232" s="63"/>
      <c r="GM232" s="63"/>
    </row>
    <row r="233" spans="1:196" s="15" customFormat="1" ht="22.5" customHeight="1" x14ac:dyDescent="0.35">
      <c r="A233" s="29">
        <v>231</v>
      </c>
      <c r="B233" s="15" t="s">
        <v>1923</v>
      </c>
      <c r="C233" s="20" t="s">
        <v>1924</v>
      </c>
      <c r="D233" s="15" t="s">
        <v>353</v>
      </c>
      <c r="E233" s="15" t="s">
        <v>1925</v>
      </c>
      <c r="F233" s="15">
        <v>62</v>
      </c>
      <c r="G233" s="15">
        <v>3</v>
      </c>
      <c r="H233" s="15" t="s">
        <v>744</v>
      </c>
      <c r="I233" s="15" t="s">
        <v>1926</v>
      </c>
      <c r="J233" s="132">
        <v>4000000</v>
      </c>
      <c r="K233" s="42">
        <v>3500000</v>
      </c>
      <c r="L233" s="15" t="s">
        <v>1927</v>
      </c>
      <c r="M233" s="15" t="s">
        <v>1928</v>
      </c>
      <c r="N233" s="15">
        <v>300</v>
      </c>
      <c r="O233" s="15" t="s">
        <v>921</v>
      </c>
      <c r="P233" s="15">
        <v>8</v>
      </c>
      <c r="Q233" s="15" t="s">
        <v>1929</v>
      </c>
      <c r="R233" s="15">
        <v>3</v>
      </c>
      <c r="S233" s="15">
        <v>3</v>
      </c>
      <c r="T233" s="15">
        <v>3</v>
      </c>
      <c r="U233" s="15">
        <v>4</v>
      </c>
      <c r="V233" s="15">
        <v>3</v>
      </c>
      <c r="W233" s="15">
        <v>3</v>
      </c>
      <c r="X233" s="15">
        <v>4</v>
      </c>
      <c r="Y233" s="15">
        <v>3</v>
      </c>
      <c r="Z233" s="15">
        <v>3</v>
      </c>
      <c r="AA233" s="15">
        <v>3</v>
      </c>
      <c r="AB233" s="17">
        <f t="shared" si="267"/>
        <v>32</v>
      </c>
      <c r="AC233" s="154">
        <f t="shared" si="268"/>
        <v>3.1</v>
      </c>
      <c r="AD233" s="15">
        <v>3</v>
      </c>
      <c r="AE233" s="15">
        <v>3</v>
      </c>
      <c r="AF233" s="15">
        <v>3</v>
      </c>
      <c r="AG233" s="15">
        <v>3</v>
      </c>
      <c r="AH233" s="15">
        <v>3</v>
      </c>
      <c r="AI233" s="15">
        <v>3</v>
      </c>
      <c r="AJ233" s="15">
        <v>3</v>
      </c>
      <c r="AK233" s="15">
        <v>3</v>
      </c>
      <c r="AL233" s="15">
        <v>3</v>
      </c>
      <c r="AM233" s="15">
        <f t="shared" si="244"/>
        <v>27</v>
      </c>
      <c r="AN233" s="170">
        <f t="shared" si="245"/>
        <v>3</v>
      </c>
      <c r="AO233" s="15">
        <v>3</v>
      </c>
      <c r="AP233" s="15">
        <v>3</v>
      </c>
      <c r="AQ233" s="15">
        <v>3</v>
      </c>
      <c r="AR233" s="15">
        <v>3</v>
      </c>
      <c r="AS233" s="15">
        <v>3</v>
      </c>
      <c r="AT233" s="15">
        <v>3</v>
      </c>
      <c r="AU233" s="15">
        <v>3</v>
      </c>
      <c r="AV233" s="15">
        <v>3</v>
      </c>
      <c r="AW233" s="15">
        <v>3</v>
      </c>
      <c r="AX233" s="15">
        <v>3</v>
      </c>
      <c r="AY233" s="17">
        <f t="shared" si="235"/>
        <v>30</v>
      </c>
      <c r="AZ233" s="144">
        <f t="shared" si="246"/>
        <v>3</v>
      </c>
      <c r="BA233" s="15">
        <v>3</v>
      </c>
      <c r="BB233" s="15">
        <v>3</v>
      </c>
      <c r="BC233" s="15">
        <v>3</v>
      </c>
      <c r="BD233" s="15">
        <v>3</v>
      </c>
      <c r="BE233" s="15">
        <v>3</v>
      </c>
      <c r="BF233" s="15">
        <v>3</v>
      </c>
      <c r="BG233" s="15">
        <v>3</v>
      </c>
      <c r="BH233" s="15">
        <v>3</v>
      </c>
      <c r="BI233" s="63">
        <v>3</v>
      </c>
      <c r="BJ233" s="17">
        <f t="shared" si="247"/>
        <v>27</v>
      </c>
      <c r="BK233" s="144">
        <f t="shared" si="258"/>
        <v>3</v>
      </c>
      <c r="BL233" s="15">
        <v>3</v>
      </c>
      <c r="BM233" s="15">
        <v>3</v>
      </c>
      <c r="BN233" s="15">
        <v>3</v>
      </c>
      <c r="BO233" s="17">
        <f t="shared" si="248"/>
        <v>9</v>
      </c>
      <c r="BP233" s="153">
        <f t="shared" si="240"/>
        <v>3</v>
      </c>
      <c r="BQ233" s="15">
        <v>3</v>
      </c>
      <c r="BR233" s="15">
        <v>3</v>
      </c>
      <c r="BS233" s="15">
        <v>3</v>
      </c>
      <c r="BT233" s="116">
        <f t="shared" si="238"/>
        <v>9</v>
      </c>
      <c r="BU233" s="144">
        <f t="shared" si="249"/>
        <v>3</v>
      </c>
      <c r="BV233" s="15">
        <v>3</v>
      </c>
      <c r="BW233" s="15">
        <v>3</v>
      </c>
      <c r="BX233" s="17">
        <f t="shared" ref="BX233:BX296" si="276">SUM(BV233:BW233)</f>
        <v>6</v>
      </c>
      <c r="BY233" s="169">
        <f t="shared" si="239"/>
        <v>3</v>
      </c>
      <c r="BZ233" s="15">
        <v>3</v>
      </c>
      <c r="CA233" s="15">
        <v>3</v>
      </c>
      <c r="CB233" s="17">
        <f t="shared" si="259"/>
        <v>6</v>
      </c>
      <c r="CC233" s="144">
        <f t="shared" si="269"/>
        <v>3</v>
      </c>
      <c r="CD233" s="15">
        <v>3</v>
      </c>
      <c r="CE233" s="15">
        <v>3</v>
      </c>
      <c r="CF233" s="17">
        <f t="shared" si="270"/>
        <v>6</v>
      </c>
      <c r="CG233" s="144">
        <f t="shared" si="214"/>
        <v>3</v>
      </c>
      <c r="CH233" s="15">
        <v>3</v>
      </c>
      <c r="CI233" s="15">
        <v>3</v>
      </c>
      <c r="CJ233" s="17">
        <f t="shared" si="250"/>
        <v>6</v>
      </c>
      <c r="CK233" s="144">
        <f t="shared" si="204"/>
        <v>3</v>
      </c>
      <c r="CL233" s="15">
        <v>3</v>
      </c>
      <c r="CM233" s="15">
        <v>3</v>
      </c>
      <c r="CN233" s="17">
        <f t="shared" si="251"/>
        <v>6</v>
      </c>
      <c r="CO233" s="153">
        <f t="shared" si="260"/>
        <v>3</v>
      </c>
      <c r="CP233" s="15">
        <v>3</v>
      </c>
      <c r="CQ233" s="15">
        <v>3</v>
      </c>
      <c r="CR233" s="15">
        <v>3</v>
      </c>
      <c r="CS233" s="17">
        <f t="shared" si="252"/>
        <v>9</v>
      </c>
      <c r="CT233" s="144">
        <f t="shared" si="261"/>
        <v>3</v>
      </c>
      <c r="CU233" s="15">
        <v>4</v>
      </c>
      <c r="CV233" s="15">
        <v>4</v>
      </c>
      <c r="CW233" s="15">
        <v>4</v>
      </c>
      <c r="CX233" s="15">
        <v>3</v>
      </c>
      <c r="CY233" s="15">
        <v>3</v>
      </c>
      <c r="CZ233" s="15">
        <v>3</v>
      </c>
      <c r="DA233" s="15">
        <v>3</v>
      </c>
      <c r="DB233" s="15">
        <v>3</v>
      </c>
      <c r="DC233" s="17">
        <f t="shared" si="271"/>
        <v>27</v>
      </c>
      <c r="DD233" s="144">
        <f t="shared" si="228"/>
        <v>3.375</v>
      </c>
      <c r="DE233" s="15">
        <v>3</v>
      </c>
      <c r="DF233" s="15">
        <v>3</v>
      </c>
      <c r="DG233" s="15">
        <v>3</v>
      </c>
      <c r="DH233" s="15">
        <v>3</v>
      </c>
      <c r="DI233" s="15">
        <v>3</v>
      </c>
      <c r="DJ233" s="15">
        <v>3</v>
      </c>
      <c r="DK233" s="15">
        <v>3</v>
      </c>
      <c r="DL233" s="15">
        <v>3</v>
      </c>
      <c r="DM233" s="17">
        <f t="shared" si="262"/>
        <v>24</v>
      </c>
      <c r="DN233" s="144">
        <f t="shared" si="205"/>
        <v>3</v>
      </c>
      <c r="DO233" s="15">
        <v>3</v>
      </c>
      <c r="DP233" s="15">
        <v>3</v>
      </c>
      <c r="DQ233" s="15">
        <v>3</v>
      </c>
      <c r="DR233" s="15">
        <v>3</v>
      </c>
      <c r="DS233" s="15">
        <v>3</v>
      </c>
      <c r="DT233" s="15">
        <v>3</v>
      </c>
      <c r="DU233" s="17">
        <f t="shared" si="241"/>
        <v>18</v>
      </c>
      <c r="DV233" s="144">
        <f t="shared" si="253"/>
        <v>3</v>
      </c>
      <c r="DW233" s="15">
        <v>3</v>
      </c>
      <c r="DX233" s="15">
        <v>3</v>
      </c>
      <c r="DY233" s="15">
        <v>3</v>
      </c>
      <c r="DZ233" s="15">
        <v>3</v>
      </c>
      <c r="EA233" s="15">
        <v>3</v>
      </c>
      <c r="EB233" s="15">
        <v>3</v>
      </c>
      <c r="EC233" s="17">
        <f t="shared" si="272"/>
        <v>18</v>
      </c>
      <c r="ED233" s="144">
        <f t="shared" si="263"/>
        <v>3</v>
      </c>
      <c r="EE233" s="15">
        <v>3</v>
      </c>
      <c r="EF233" s="15">
        <v>3</v>
      </c>
      <c r="EG233" s="15">
        <v>3</v>
      </c>
      <c r="EH233" s="15">
        <v>3</v>
      </c>
      <c r="EI233" s="15">
        <v>3</v>
      </c>
      <c r="EJ233" s="15">
        <v>3</v>
      </c>
      <c r="EK233" s="15">
        <f t="shared" si="264"/>
        <v>18</v>
      </c>
      <c r="EL233" s="148">
        <f t="shared" si="275"/>
        <v>3</v>
      </c>
      <c r="EM233" s="15">
        <v>3</v>
      </c>
      <c r="EN233" s="15">
        <v>3</v>
      </c>
      <c r="EO233" s="15">
        <v>3</v>
      </c>
      <c r="EP233" s="15">
        <v>3</v>
      </c>
      <c r="EQ233" s="15">
        <v>3</v>
      </c>
      <c r="ER233" s="17">
        <f t="shared" si="254"/>
        <v>15</v>
      </c>
      <c r="ES233" s="144">
        <f t="shared" si="265"/>
        <v>3</v>
      </c>
      <c r="ET233" s="15">
        <v>3</v>
      </c>
      <c r="EU233" s="15">
        <v>3</v>
      </c>
      <c r="EV233" s="15">
        <v>3</v>
      </c>
      <c r="EW233" s="15">
        <v>3</v>
      </c>
      <c r="EX233" s="15">
        <v>3</v>
      </c>
      <c r="EY233" s="17">
        <f t="shared" si="255"/>
        <v>15</v>
      </c>
      <c r="EZ233" s="144">
        <f t="shared" si="274"/>
        <v>3</v>
      </c>
      <c r="FA233" s="15">
        <v>3</v>
      </c>
      <c r="FB233" s="15">
        <v>3</v>
      </c>
      <c r="FC233" s="15">
        <v>3</v>
      </c>
      <c r="FD233" s="15">
        <v>3</v>
      </c>
      <c r="FE233" s="15">
        <v>3</v>
      </c>
      <c r="FF233" s="15">
        <v>3</v>
      </c>
      <c r="FG233" s="17">
        <f t="shared" si="242"/>
        <v>18</v>
      </c>
      <c r="FH233" s="153">
        <f t="shared" si="237"/>
        <v>3</v>
      </c>
      <c r="FI233" s="15">
        <v>3</v>
      </c>
      <c r="FJ233" s="15">
        <v>3</v>
      </c>
      <c r="FK233" s="15">
        <v>3</v>
      </c>
      <c r="FL233" s="15">
        <v>3</v>
      </c>
      <c r="FM233" s="15">
        <v>3</v>
      </c>
      <c r="FN233" s="17">
        <f t="shared" si="256"/>
        <v>15</v>
      </c>
      <c r="FO233" s="144">
        <f t="shared" si="257"/>
        <v>3</v>
      </c>
      <c r="FP233" s="15">
        <v>3</v>
      </c>
      <c r="FQ233" s="15">
        <v>3</v>
      </c>
      <c r="FR233" s="15">
        <v>3</v>
      </c>
      <c r="FS233" s="15">
        <v>3</v>
      </c>
      <c r="FT233" s="15">
        <v>3</v>
      </c>
      <c r="FU233" s="15">
        <v>3</v>
      </c>
      <c r="FV233" s="17">
        <f t="shared" si="273"/>
        <v>18</v>
      </c>
      <c r="FW233" s="144">
        <f t="shared" si="266"/>
        <v>3</v>
      </c>
      <c r="FX233" s="15">
        <v>3</v>
      </c>
      <c r="FY233" s="15">
        <v>3</v>
      </c>
      <c r="FZ233" s="15">
        <v>3</v>
      </c>
      <c r="GA233" s="15">
        <v>3</v>
      </c>
      <c r="GB233" s="15">
        <v>3</v>
      </c>
      <c r="GC233" s="15">
        <v>4</v>
      </c>
      <c r="GD233" s="17">
        <f t="shared" si="220"/>
        <v>19</v>
      </c>
      <c r="GE233" s="144">
        <f t="shared" si="234"/>
        <v>3.1666666666666665</v>
      </c>
      <c r="GF233" s="15" t="s">
        <v>1930</v>
      </c>
      <c r="GG233" s="15" t="s">
        <v>1931</v>
      </c>
      <c r="GH233" s="15" t="s">
        <v>1932</v>
      </c>
      <c r="GI233" s="15" t="s">
        <v>1933</v>
      </c>
      <c r="GJ233" s="15" t="s">
        <v>1934</v>
      </c>
      <c r="GK233" s="15" t="s">
        <v>1935</v>
      </c>
      <c r="GL233" s="15" t="s">
        <v>1936</v>
      </c>
      <c r="GM233" s="15" t="s">
        <v>1937</v>
      </c>
    </row>
    <row r="234" spans="1:196" s="15" customFormat="1" ht="22.5" customHeight="1" x14ac:dyDescent="0.35">
      <c r="A234" s="29">
        <v>232</v>
      </c>
      <c r="B234" s="15" t="s">
        <v>1938</v>
      </c>
      <c r="C234" s="20" t="s">
        <v>1939</v>
      </c>
      <c r="D234" s="15" t="s">
        <v>353</v>
      </c>
      <c r="E234" s="15" t="s">
        <v>1925</v>
      </c>
      <c r="F234" s="15">
        <v>59</v>
      </c>
      <c r="G234" s="15">
        <v>8</v>
      </c>
      <c r="H234" s="15" t="s">
        <v>744</v>
      </c>
      <c r="I234" s="15" t="s">
        <v>210</v>
      </c>
      <c r="J234" s="132">
        <v>4000000</v>
      </c>
      <c r="K234" s="42">
        <v>3700000</v>
      </c>
      <c r="L234" s="15" t="s">
        <v>930</v>
      </c>
      <c r="M234" s="15" t="s">
        <v>1928</v>
      </c>
      <c r="N234" s="15">
        <v>260</v>
      </c>
      <c r="O234" s="15" t="s">
        <v>921</v>
      </c>
      <c r="P234" s="15">
        <v>12</v>
      </c>
      <c r="Q234" s="15" t="s">
        <v>1940</v>
      </c>
      <c r="R234" s="15">
        <v>3</v>
      </c>
      <c r="S234" s="15">
        <v>3</v>
      </c>
      <c r="T234" s="15">
        <v>3</v>
      </c>
      <c r="U234" s="15">
        <v>3</v>
      </c>
      <c r="V234" s="15">
        <v>3</v>
      </c>
      <c r="W234" s="15">
        <v>3</v>
      </c>
      <c r="X234" s="15">
        <v>3</v>
      </c>
      <c r="Y234" s="15">
        <v>3</v>
      </c>
      <c r="Z234" s="15">
        <v>3</v>
      </c>
      <c r="AA234" s="15">
        <v>3</v>
      </c>
      <c r="AB234" s="17">
        <f t="shared" si="267"/>
        <v>30</v>
      </c>
      <c r="AC234" s="154">
        <f t="shared" si="268"/>
        <v>3</v>
      </c>
      <c r="AD234" s="15">
        <v>4</v>
      </c>
      <c r="AE234" s="15">
        <v>4</v>
      </c>
      <c r="AF234" s="15">
        <v>4</v>
      </c>
      <c r="AG234" s="15">
        <v>4</v>
      </c>
      <c r="AH234" s="15">
        <v>4</v>
      </c>
      <c r="AI234" s="15">
        <v>4</v>
      </c>
      <c r="AJ234" s="15">
        <v>4</v>
      </c>
      <c r="AK234" s="15">
        <v>4</v>
      </c>
      <c r="AL234" s="15">
        <v>4</v>
      </c>
      <c r="AM234" s="15">
        <f t="shared" si="244"/>
        <v>36</v>
      </c>
      <c r="AN234" s="170">
        <f t="shared" si="245"/>
        <v>4</v>
      </c>
      <c r="AO234" s="15">
        <v>4</v>
      </c>
      <c r="AP234" s="15">
        <v>4</v>
      </c>
      <c r="AQ234" s="15">
        <v>4</v>
      </c>
      <c r="AR234" s="15">
        <v>4</v>
      </c>
      <c r="AS234" s="15">
        <v>4</v>
      </c>
      <c r="AT234" s="15">
        <v>4</v>
      </c>
      <c r="AU234" s="15">
        <v>3</v>
      </c>
      <c r="AV234" s="15">
        <v>3</v>
      </c>
      <c r="AW234" s="15">
        <v>3</v>
      </c>
      <c r="AX234" s="15">
        <v>3</v>
      </c>
      <c r="AY234" s="17">
        <f t="shared" si="235"/>
        <v>36</v>
      </c>
      <c r="AZ234" s="144">
        <f t="shared" si="246"/>
        <v>3.6</v>
      </c>
      <c r="BA234" s="15">
        <v>4</v>
      </c>
      <c r="BB234" s="15">
        <v>4</v>
      </c>
      <c r="BC234" s="15">
        <v>4</v>
      </c>
      <c r="BD234" s="15">
        <v>4</v>
      </c>
      <c r="BE234" s="15">
        <v>4</v>
      </c>
      <c r="BF234" s="15">
        <v>4</v>
      </c>
      <c r="BG234" s="15">
        <v>4</v>
      </c>
      <c r="BH234" s="15">
        <v>4</v>
      </c>
      <c r="BI234" s="63">
        <v>3</v>
      </c>
      <c r="BJ234" s="17">
        <f t="shared" si="247"/>
        <v>35</v>
      </c>
      <c r="BK234" s="144">
        <f t="shared" si="258"/>
        <v>3.8888888888888888</v>
      </c>
      <c r="BL234" s="15">
        <v>2</v>
      </c>
      <c r="BM234" s="15">
        <v>2</v>
      </c>
      <c r="BN234" s="15">
        <v>2</v>
      </c>
      <c r="BO234" s="17">
        <f t="shared" si="248"/>
        <v>6</v>
      </c>
      <c r="BP234" s="153">
        <f>BO234/3</f>
        <v>2</v>
      </c>
      <c r="BQ234" s="15">
        <v>3</v>
      </c>
      <c r="BR234" s="15">
        <v>3</v>
      </c>
      <c r="BS234" s="15">
        <v>3</v>
      </c>
      <c r="BT234" s="116">
        <f t="shared" si="238"/>
        <v>9</v>
      </c>
      <c r="BU234" s="144">
        <f t="shared" si="249"/>
        <v>3</v>
      </c>
      <c r="BV234" s="15">
        <v>3</v>
      </c>
      <c r="BW234" s="15">
        <v>3</v>
      </c>
      <c r="BX234" s="17">
        <f t="shared" si="276"/>
        <v>6</v>
      </c>
      <c r="BY234" s="169">
        <f t="shared" si="239"/>
        <v>3</v>
      </c>
      <c r="BZ234" s="15">
        <v>4</v>
      </c>
      <c r="CA234" s="15">
        <v>4</v>
      </c>
      <c r="CB234" s="17">
        <f t="shared" si="259"/>
        <v>8</v>
      </c>
      <c r="CC234" s="144">
        <f t="shared" si="269"/>
        <v>4</v>
      </c>
      <c r="CD234" s="15">
        <v>3</v>
      </c>
      <c r="CE234" s="15">
        <v>3</v>
      </c>
      <c r="CF234" s="17">
        <f t="shared" si="270"/>
        <v>6</v>
      </c>
      <c r="CG234" s="144">
        <f t="shared" si="214"/>
        <v>3</v>
      </c>
      <c r="CH234" s="15">
        <v>3</v>
      </c>
      <c r="CI234" s="15">
        <v>3</v>
      </c>
      <c r="CJ234" s="17">
        <f t="shared" si="250"/>
        <v>6</v>
      </c>
      <c r="CK234" s="144">
        <f t="shared" si="204"/>
        <v>3</v>
      </c>
      <c r="CL234" s="15">
        <v>3</v>
      </c>
      <c r="CM234" s="15">
        <v>3</v>
      </c>
      <c r="CN234" s="17">
        <f t="shared" si="251"/>
        <v>6</v>
      </c>
      <c r="CO234" s="153">
        <f t="shared" si="260"/>
        <v>3</v>
      </c>
      <c r="CP234" s="15">
        <v>3</v>
      </c>
      <c r="CQ234" s="15">
        <v>3</v>
      </c>
      <c r="CR234" s="15">
        <v>3</v>
      </c>
      <c r="CS234" s="17">
        <f t="shared" si="252"/>
        <v>9</v>
      </c>
      <c r="CT234" s="144">
        <f t="shared" si="261"/>
        <v>3</v>
      </c>
      <c r="CU234" s="15">
        <v>3</v>
      </c>
      <c r="CV234" s="15">
        <v>3</v>
      </c>
      <c r="CW234" s="15">
        <v>3</v>
      </c>
      <c r="CX234" s="15">
        <v>3</v>
      </c>
      <c r="CY234" s="15">
        <v>3</v>
      </c>
      <c r="CZ234" s="15">
        <v>3</v>
      </c>
      <c r="DA234" s="15">
        <v>3</v>
      </c>
      <c r="DB234" s="15">
        <v>3</v>
      </c>
      <c r="DC234" s="17">
        <f t="shared" si="271"/>
        <v>24</v>
      </c>
      <c r="DD234" s="144">
        <f t="shared" si="228"/>
        <v>3</v>
      </c>
      <c r="DE234" s="15">
        <v>3</v>
      </c>
      <c r="DF234" s="15">
        <v>3</v>
      </c>
      <c r="DG234" s="15">
        <v>3</v>
      </c>
      <c r="DH234" s="15">
        <v>3</v>
      </c>
      <c r="DI234" s="15">
        <v>3</v>
      </c>
      <c r="DJ234" s="15">
        <v>3</v>
      </c>
      <c r="DK234" s="15">
        <v>3</v>
      </c>
      <c r="DL234" s="15">
        <v>3</v>
      </c>
      <c r="DM234" s="17">
        <f t="shared" si="262"/>
        <v>24</v>
      </c>
      <c r="DN234" s="144">
        <f t="shared" si="205"/>
        <v>3</v>
      </c>
      <c r="DO234" s="15">
        <v>3</v>
      </c>
      <c r="DP234" s="15">
        <v>3</v>
      </c>
      <c r="DQ234" s="15">
        <v>3</v>
      </c>
      <c r="DR234" s="15">
        <v>3</v>
      </c>
      <c r="DS234" s="15">
        <v>3</v>
      </c>
      <c r="DT234" s="15">
        <v>3</v>
      </c>
      <c r="DU234" s="17">
        <f>SUM(DO234:DT234)</f>
        <v>18</v>
      </c>
      <c r="DV234" s="144">
        <f t="shared" si="253"/>
        <v>3</v>
      </c>
      <c r="DW234" s="15">
        <v>3</v>
      </c>
      <c r="DX234" s="15">
        <v>3</v>
      </c>
      <c r="DY234" s="15">
        <v>3</v>
      </c>
      <c r="DZ234" s="15">
        <v>3</v>
      </c>
      <c r="EA234" s="15">
        <v>3</v>
      </c>
      <c r="EB234" s="15">
        <v>3</v>
      </c>
      <c r="EC234" s="17">
        <f t="shared" si="272"/>
        <v>18</v>
      </c>
      <c r="ED234" s="144">
        <f t="shared" si="263"/>
        <v>3</v>
      </c>
      <c r="EE234" s="15">
        <v>3</v>
      </c>
      <c r="EF234" s="15">
        <v>3</v>
      </c>
      <c r="EG234" s="15">
        <v>3</v>
      </c>
      <c r="EH234" s="15">
        <v>3</v>
      </c>
      <c r="EI234" s="15">
        <v>3</v>
      </c>
      <c r="EJ234" s="15">
        <v>3</v>
      </c>
      <c r="EK234" s="15">
        <f t="shared" si="264"/>
        <v>18</v>
      </c>
      <c r="EL234" s="148">
        <f t="shared" si="275"/>
        <v>3</v>
      </c>
      <c r="EM234" s="15">
        <v>3</v>
      </c>
      <c r="EN234" s="15">
        <v>3</v>
      </c>
      <c r="EO234" s="15">
        <v>3</v>
      </c>
      <c r="EP234" s="15">
        <v>3</v>
      </c>
      <c r="EQ234" s="15">
        <v>3</v>
      </c>
      <c r="ER234" s="17">
        <f t="shared" si="254"/>
        <v>15</v>
      </c>
      <c r="ES234" s="144">
        <f t="shared" si="265"/>
        <v>3</v>
      </c>
      <c r="ET234" s="15">
        <v>3</v>
      </c>
      <c r="EU234" s="15">
        <v>3</v>
      </c>
      <c r="EV234" s="15">
        <v>3</v>
      </c>
      <c r="EW234" s="15">
        <v>3</v>
      </c>
      <c r="EX234" s="15">
        <v>3</v>
      </c>
      <c r="EY234" s="17">
        <f t="shared" si="255"/>
        <v>15</v>
      </c>
      <c r="EZ234" s="144">
        <f t="shared" si="274"/>
        <v>3</v>
      </c>
      <c r="FA234" s="15">
        <v>3</v>
      </c>
      <c r="FB234" s="15">
        <v>3</v>
      </c>
      <c r="FC234" s="15">
        <v>3</v>
      </c>
      <c r="FD234" s="15">
        <v>3</v>
      </c>
      <c r="FE234" s="15">
        <v>3</v>
      </c>
      <c r="FF234" s="15">
        <v>3</v>
      </c>
      <c r="FG234" s="17">
        <f t="shared" si="242"/>
        <v>18</v>
      </c>
      <c r="FH234" s="153">
        <f t="shared" si="237"/>
        <v>3</v>
      </c>
      <c r="FI234" s="15">
        <v>3</v>
      </c>
      <c r="FJ234" s="15">
        <v>3</v>
      </c>
      <c r="FK234" s="15">
        <v>3</v>
      </c>
      <c r="FL234" s="15">
        <v>3</v>
      </c>
      <c r="FM234" s="15">
        <v>3</v>
      </c>
      <c r="FN234" s="17">
        <f t="shared" si="256"/>
        <v>15</v>
      </c>
      <c r="FO234" s="144">
        <f t="shared" si="257"/>
        <v>3</v>
      </c>
      <c r="FP234" s="15">
        <v>3</v>
      </c>
      <c r="FQ234" s="15">
        <v>3</v>
      </c>
      <c r="FR234" s="15">
        <v>3</v>
      </c>
      <c r="FS234" s="15">
        <v>3</v>
      </c>
      <c r="FT234" s="15">
        <v>3</v>
      </c>
      <c r="FU234" s="15">
        <v>3</v>
      </c>
      <c r="FV234" s="17">
        <f t="shared" si="273"/>
        <v>18</v>
      </c>
      <c r="FW234" s="144">
        <f t="shared" si="266"/>
        <v>3</v>
      </c>
      <c r="FX234" s="15">
        <v>3</v>
      </c>
      <c r="FY234" s="15">
        <v>3</v>
      </c>
      <c r="FZ234" s="15">
        <v>3</v>
      </c>
      <c r="GA234" s="15">
        <v>3</v>
      </c>
      <c r="GB234" s="15">
        <v>3</v>
      </c>
      <c r="GC234" s="15">
        <v>3</v>
      </c>
      <c r="GD234" s="17">
        <f t="shared" si="220"/>
        <v>18</v>
      </c>
      <c r="GE234" s="144">
        <f t="shared" si="234"/>
        <v>3</v>
      </c>
      <c r="GF234" s="15" t="s">
        <v>1941</v>
      </c>
      <c r="GG234" s="15" t="s">
        <v>1942</v>
      </c>
      <c r="GH234" s="15" t="s">
        <v>1943</v>
      </c>
      <c r="GI234" s="15" t="s">
        <v>1944</v>
      </c>
      <c r="GJ234" s="15" t="s">
        <v>1945</v>
      </c>
      <c r="GK234" s="15" t="s">
        <v>1946</v>
      </c>
      <c r="GL234" s="15" t="s">
        <v>1947</v>
      </c>
      <c r="GM234" s="15" t="s">
        <v>1948</v>
      </c>
    </row>
    <row r="235" spans="1:196" s="15" customFormat="1" ht="22.5" customHeight="1" x14ac:dyDescent="0.35">
      <c r="A235" s="29">
        <v>233</v>
      </c>
      <c r="B235" s="15" t="s">
        <v>1949</v>
      </c>
      <c r="C235" s="20" t="s">
        <v>1950</v>
      </c>
      <c r="D235" s="15" t="s">
        <v>1951</v>
      </c>
      <c r="E235" s="15" t="s">
        <v>1925</v>
      </c>
      <c r="F235" s="15">
        <v>48</v>
      </c>
      <c r="G235" s="15">
        <v>3</v>
      </c>
      <c r="H235" s="15" t="s">
        <v>744</v>
      </c>
      <c r="I235" s="15" t="s">
        <v>172</v>
      </c>
      <c r="J235" s="132">
        <v>3500000</v>
      </c>
      <c r="K235" s="42">
        <v>3200000</v>
      </c>
      <c r="L235" s="15" t="s">
        <v>1379</v>
      </c>
      <c r="M235" s="15" t="s">
        <v>1255</v>
      </c>
      <c r="N235" s="15">
        <v>130</v>
      </c>
      <c r="O235" s="15" t="s">
        <v>727</v>
      </c>
      <c r="P235" s="15">
        <v>7</v>
      </c>
      <c r="Q235" s="15" t="s">
        <v>1929</v>
      </c>
      <c r="R235" s="15">
        <v>3</v>
      </c>
      <c r="S235" s="15">
        <v>3</v>
      </c>
      <c r="T235" s="15">
        <v>3</v>
      </c>
      <c r="U235" s="15">
        <v>4</v>
      </c>
      <c r="V235" s="15">
        <v>3</v>
      </c>
      <c r="W235" s="15">
        <v>3</v>
      </c>
      <c r="X235" s="15">
        <v>3</v>
      </c>
      <c r="Y235" s="15">
        <v>2</v>
      </c>
      <c r="Z235" s="15">
        <v>3</v>
      </c>
      <c r="AA235" s="15">
        <v>3</v>
      </c>
      <c r="AB235" s="17">
        <f t="shared" si="267"/>
        <v>30</v>
      </c>
      <c r="AC235" s="154">
        <f t="shared" si="268"/>
        <v>2.9</v>
      </c>
      <c r="AD235" s="15">
        <v>4</v>
      </c>
      <c r="AE235" s="15">
        <v>3</v>
      </c>
      <c r="AF235" s="15">
        <v>3</v>
      </c>
      <c r="AG235" s="15">
        <v>3</v>
      </c>
      <c r="AH235" s="15">
        <v>3</v>
      </c>
      <c r="AI235" s="15">
        <v>3</v>
      </c>
      <c r="AJ235" s="15">
        <v>3</v>
      </c>
      <c r="AK235" s="15">
        <v>3</v>
      </c>
      <c r="AL235" s="15">
        <v>3</v>
      </c>
      <c r="AM235" s="15">
        <f t="shared" si="244"/>
        <v>28</v>
      </c>
      <c r="AN235" s="170">
        <f t="shared" si="245"/>
        <v>3.1111111111111112</v>
      </c>
      <c r="AO235" s="15">
        <v>3</v>
      </c>
      <c r="AP235" s="15">
        <v>3</v>
      </c>
      <c r="AQ235" s="15">
        <v>3</v>
      </c>
      <c r="AR235" s="15">
        <v>3</v>
      </c>
      <c r="AS235" s="15">
        <v>4</v>
      </c>
      <c r="AT235" s="15">
        <v>3</v>
      </c>
      <c r="AU235" s="15">
        <v>2</v>
      </c>
      <c r="AV235" s="15">
        <v>3</v>
      </c>
      <c r="AW235" s="15">
        <v>3</v>
      </c>
      <c r="AX235" s="15">
        <v>3</v>
      </c>
      <c r="AY235" s="17">
        <f t="shared" si="235"/>
        <v>30</v>
      </c>
      <c r="AZ235" s="144">
        <f t="shared" si="246"/>
        <v>3</v>
      </c>
      <c r="BA235" s="15">
        <v>3</v>
      </c>
      <c r="BB235" s="15">
        <v>4</v>
      </c>
      <c r="BC235" s="15">
        <v>3</v>
      </c>
      <c r="BD235" s="15">
        <v>3</v>
      </c>
      <c r="BE235" s="15">
        <v>2</v>
      </c>
      <c r="BF235" s="15">
        <v>3</v>
      </c>
      <c r="BG235" s="15">
        <v>3</v>
      </c>
      <c r="BH235" s="15">
        <v>3</v>
      </c>
      <c r="BI235" s="63">
        <v>3</v>
      </c>
      <c r="BJ235" s="17">
        <f t="shared" si="247"/>
        <v>27</v>
      </c>
      <c r="BK235" s="144">
        <f t="shared" si="258"/>
        <v>3</v>
      </c>
      <c r="BL235" s="15">
        <v>3</v>
      </c>
      <c r="BM235" s="15">
        <v>3</v>
      </c>
      <c r="BN235" s="15">
        <v>3</v>
      </c>
      <c r="BO235" s="17">
        <f t="shared" si="248"/>
        <v>9</v>
      </c>
      <c r="BP235" s="153">
        <f t="shared" ref="BP235:BP251" si="277">BO235/3</f>
        <v>3</v>
      </c>
      <c r="BQ235" s="15">
        <v>4</v>
      </c>
      <c r="BR235" s="15">
        <v>3</v>
      </c>
      <c r="BS235" s="15">
        <v>3</v>
      </c>
      <c r="BT235" s="116">
        <f t="shared" si="238"/>
        <v>10</v>
      </c>
      <c r="BU235" s="144">
        <f t="shared" si="249"/>
        <v>3.3333333333333335</v>
      </c>
      <c r="BV235" s="15">
        <v>2</v>
      </c>
      <c r="BW235" s="15">
        <v>3</v>
      </c>
      <c r="BX235" s="17">
        <f t="shared" si="276"/>
        <v>5</v>
      </c>
      <c r="BY235" s="169">
        <f t="shared" si="239"/>
        <v>2.5</v>
      </c>
      <c r="BZ235" s="15">
        <v>3</v>
      </c>
      <c r="CA235" s="15">
        <v>2</v>
      </c>
      <c r="CB235" s="17">
        <f t="shared" si="259"/>
        <v>5</v>
      </c>
      <c r="CC235" s="144">
        <f t="shared" si="269"/>
        <v>2.5</v>
      </c>
      <c r="CD235" s="15">
        <v>3</v>
      </c>
      <c r="CE235" s="15">
        <v>2</v>
      </c>
      <c r="CF235" s="17">
        <f t="shared" si="270"/>
        <v>5</v>
      </c>
      <c r="CG235" s="144">
        <f t="shared" si="214"/>
        <v>2.5</v>
      </c>
      <c r="CH235" s="15">
        <v>2</v>
      </c>
      <c r="CI235" s="15">
        <v>2</v>
      </c>
      <c r="CJ235" s="17">
        <f t="shared" si="250"/>
        <v>4</v>
      </c>
      <c r="CK235" s="144">
        <f t="shared" si="204"/>
        <v>2</v>
      </c>
      <c r="CL235" s="15">
        <v>2</v>
      </c>
      <c r="CM235" s="15">
        <v>2</v>
      </c>
      <c r="CN235" s="17">
        <f t="shared" si="251"/>
        <v>4</v>
      </c>
      <c r="CO235" s="153">
        <f t="shared" si="260"/>
        <v>2</v>
      </c>
      <c r="CP235" s="15">
        <v>2</v>
      </c>
      <c r="CQ235" s="15">
        <v>3</v>
      </c>
      <c r="CR235" s="15">
        <v>3</v>
      </c>
      <c r="CS235" s="17">
        <f t="shared" si="252"/>
        <v>8</v>
      </c>
      <c r="CT235" s="144">
        <f t="shared" si="261"/>
        <v>2.6666666666666665</v>
      </c>
      <c r="CU235" s="15">
        <v>3</v>
      </c>
      <c r="CV235" s="15">
        <v>3</v>
      </c>
      <c r="CW235" s="15">
        <v>3</v>
      </c>
      <c r="CX235" s="15">
        <v>3</v>
      </c>
      <c r="CY235" s="15">
        <v>3</v>
      </c>
      <c r="CZ235" s="15">
        <v>3</v>
      </c>
      <c r="DA235" s="15">
        <v>3</v>
      </c>
      <c r="DB235" s="15">
        <v>3</v>
      </c>
      <c r="DC235" s="17">
        <f t="shared" si="271"/>
        <v>24</v>
      </c>
      <c r="DD235" s="144">
        <f t="shared" si="228"/>
        <v>3</v>
      </c>
      <c r="DE235" s="15">
        <v>3</v>
      </c>
      <c r="DF235" s="15">
        <v>3</v>
      </c>
      <c r="DG235" s="15">
        <v>3</v>
      </c>
      <c r="DH235" s="15">
        <v>3</v>
      </c>
      <c r="DI235" s="15">
        <v>3</v>
      </c>
      <c r="DJ235" s="15">
        <v>3</v>
      </c>
      <c r="DK235" s="15">
        <v>3</v>
      </c>
      <c r="DL235" s="15">
        <v>3</v>
      </c>
      <c r="DM235" s="17">
        <f t="shared" si="262"/>
        <v>24</v>
      </c>
      <c r="DN235" s="144">
        <f t="shared" si="205"/>
        <v>3</v>
      </c>
      <c r="DO235" s="15">
        <v>3</v>
      </c>
      <c r="DP235" s="15">
        <v>3</v>
      </c>
      <c r="DQ235" s="15">
        <v>3</v>
      </c>
      <c r="DR235" s="15">
        <v>3</v>
      </c>
      <c r="DS235" s="15">
        <v>3</v>
      </c>
      <c r="DT235" s="15">
        <v>3</v>
      </c>
      <c r="DU235" s="17">
        <f t="shared" ref="DU235:DU244" si="278">SUM(DO235:DT235)</f>
        <v>18</v>
      </c>
      <c r="DV235" s="144">
        <f t="shared" si="253"/>
        <v>3</v>
      </c>
      <c r="DW235" s="15">
        <v>3</v>
      </c>
      <c r="DX235" s="15">
        <v>3</v>
      </c>
      <c r="DY235" s="15">
        <v>3</v>
      </c>
      <c r="DZ235" s="15">
        <v>3</v>
      </c>
      <c r="EA235" s="15">
        <v>3</v>
      </c>
      <c r="EB235" s="15">
        <v>3</v>
      </c>
      <c r="EC235" s="17">
        <f t="shared" si="272"/>
        <v>18</v>
      </c>
      <c r="ED235" s="144">
        <f t="shared" si="263"/>
        <v>3</v>
      </c>
      <c r="EE235" s="15">
        <v>3</v>
      </c>
      <c r="EF235" s="15">
        <v>3</v>
      </c>
      <c r="EG235" s="15">
        <v>3</v>
      </c>
      <c r="EH235" s="15">
        <v>3</v>
      </c>
      <c r="EI235" s="15">
        <v>3</v>
      </c>
      <c r="EJ235" s="15">
        <v>3</v>
      </c>
      <c r="EK235" s="15">
        <f t="shared" si="264"/>
        <v>18</v>
      </c>
      <c r="EL235" s="148">
        <f t="shared" si="275"/>
        <v>3</v>
      </c>
      <c r="EM235" s="15">
        <v>3</v>
      </c>
      <c r="EN235" s="15">
        <v>3</v>
      </c>
      <c r="EO235" s="15">
        <v>3</v>
      </c>
      <c r="EP235" s="15">
        <v>3</v>
      </c>
      <c r="EQ235" s="15">
        <v>3</v>
      </c>
      <c r="ER235" s="17">
        <f t="shared" si="254"/>
        <v>15</v>
      </c>
      <c r="ES235" s="144">
        <f t="shared" si="265"/>
        <v>3</v>
      </c>
      <c r="ET235" s="15">
        <v>3</v>
      </c>
      <c r="EU235" s="15">
        <v>3</v>
      </c>
      <c r="EV235" s="15">
        <v>3</v>
      </c>
      <c r="EW235" s="15">
        <v>3</v>
      </c>
      <c r="EX235" s="15">
        <v>3</v>
      </c>
      <c r="EY235" s="17">
        <f t="shared" si="255"/>
        <v>15</v>
      </c>
      <c r="EZ235" s="144">
        <f t="shared" si="274"/>
        <v>3</v>
      </c>
      <c r="FA235" s="15">
        <v>3</v>
      </c>
      <c r="FB235" s="15">
        <v>3</v>
      </c>
      <c r="FC235" s="15">
        <v>3</v>
      </c>
      <c r="FD235" s="15">
        <v>3</v>
      </c>
      <c r="FE235" s="15">
        <v>3</v>
      </c>
      <c r="FF235" s="15">
        <v>3</v>
      </c>
      <c r="FG235" s="17">
        <f t="shared" si="242"/>
        <v>18</v>
      </c>
      <c r="FH235" s="153">
        <f>FG235/6</f>
        <v>3</v>
      </c>
      <c r="FI235" s="15">
        <v>3</v>
      </c>
      <c r="FJ235" s="15">
        <v>3</v>
      </c>
      <c r="FK235" s="15">
        <v>3</v>
      </c>
      <c r="FL235" s="15">
        <v>3</v>
      </c>
      <c r="FM235" s="15">
        <v>3</v>
      </c>
      <c r="FN235" s="17">
        <f t="shared" si="256"/>
        <v>15</v>
      </c>
      <c r="FO235" s="144">
        <f t="shared" si="257"/>
        <v>3</v>
      </c>
      <c r="FP235" s="15">
        <v>3</v>
      </c>
      <c r="FQ235" s="15">
        <v>3</v>
      </c>
      <c r="FR235" s="15">
        <v>3</v>
      </c>
      <c r="FS235" s="15">
        <v>3</v>
      </c>
      <c r="FT235" s="15">
        <v>3</v>
      </c>
      <c r="FU235" s="15">
        <v>3</v>
      </c>
      <c r="FV235" s="17">
        <f t="shared" si="273"/>
        <v>18</v>
      </c>
      <c r="FW235" s="144">
        <f t="shared" si="266"/>
        <v>3</v>
      </c>
      <c r="FX235" s="15">
        <v>3</v>
      </c>
      <c r="FY235" s="15">
        <v>3</v>
      </c>
      <c r="FZ235" s="15">
        <v>3</v>
      </c>
      <c r="GA235" s="15">
        <v>3</v>
      </c>
      <c r="GB235" s="15">
        <v>3</v>
      </c>
      <c r="GC235" s="15">
        <v>3</v>
      </c>
      <c r="GD235" s="17">
        <f t="shared" si="220"/>
        <v>18</v>
      </c>
      <c r="GE235" s="144">
        <f t="shared" si="234"/>
        <v>3</v>
      </c>
      <c r="GF235" s="15" t="s">
        <v>1953</v>
      </c>
      <c r="GG235" s="15" t="s">
        <v>1954</v>
      </c>
      <c r="GH235" s="15" t="s">
        <v>1955</v>
      </c>
      <c r="GI235" s="15" t="s">
        <v>1956</v>
      </c>
      <c r="GJ235" s="15" t="s">
        <v>1957</v>
      </c>
      <c r="GK235" s="15" t="s">
        <v>1958</v>
      </c>
      <c r="GL235" s="15" t="s">
        <v>1959</v>
      </c>
      <c r="GM235" s="15" t="s">
        <v>1960</v>
      </c>
    </row>
    <row r="236" spans="1:196" s="15" customFormat="1" ht="22.5" customHeight="1" x14ac:dyDescent="0.35">
      <c r="A236" s="29">
        <v>234</v>
      </c>
      <c r="B236" s="15" t="s">
        <v>1961</v>
      </c>
      <c r="C236" s="20" t="s">
        <v>1962</v>
      </c>
      <c r="D236" s="15" t="s">
        <v>353</v>
      </c>
      <c r="E236" s="15" t="s">
        <v>1925</v>
      </c>
      <c r="F236" s="15">
        <v>62</v>
      </c>
      <c r="G236" s="15">
        <v>5</v>
      </c>
      <c r="H236" s="15" t="s">
        <v>157</v>
      </c>
      <c r="I236" s="15" t="s">
        <v>210</v>
      </c>
      <c r="J236" s="132">
        <v>12000000</v>
      </c>
      <c r="K236" s="42">
        <v>7500000</v>
      </c>
      <c r="L236" s="15" t="s">
        <v>1963</v>
      </c>
      <c r="M236" s="15" t="s">
        <v>1928</v>
      </c>
      <c r="N236" s="15">
        <v>1056</v>
      </c>
      <c r="O236" s="15" t="s">
        <v>202</v>
      </c>
      <c r="P236" s="15">
        <v>21</v>
      </c>
      <c r="Q236" s="15" t="s">
        <v>1964</v>
      </c>
      <c r="R236" s="15">
        <v>3</v>
      </c>
      <c r="S236" s="15">
        <v>4</v>
      </c>
      <c r="T236" s="15">
        <v>4</v>
      </c>
      <c r="U236" s="15">
        <v>3</v>
      </c>
      <c r="V236" s="15">
        <v>3</v>
      </c>
      <c r="W236" s="15">
        <v>4</v>
      </c>
      <c r="X236" s="15">
        <v>4</v>
      </c>
      <c r="Y236" s="15">
        <v>3</v>
      </c>
      <c r="Z236" s="15">
        <v>4</v>
      </c>
      <c r="AA236" s="15">
        <v>3</v>
      </c>
      <c r="AB236" s="17">
        <f t="shared" si="267"/>
        <v>35</v>
      </c>
      <c r="AC236" s="154">
        <f t="shared" si="268"/>
        <v>2.6</v>
      </c>
      <c r="AD236" s="15">
        <v>3</v>
      </c>
      <c r="AE236" s="15">
        <v>4</v>
      </c>
      <c r="AF236" s="15">
        <v>3</v>
      </c>
      <c r="AG236" s="15">
        <v>3</v>
      </c>
      <c r="AH236" s="15">
        <v>3</v>
      </c>
      <c r="AI236" s="15">
        <v>4</v>
      </c>
      <c r="AJ236" s="15">
        <v>4</v>
      </c>
      <c r="AK236" s="15">
        <v>4</v>
      </c>
      <c r="AL236" s="15">
        <v>3</v>
      </c>
      <c r="AM236" s="15">
        <f t="shared" si="244"/>
        <v>31</v>
      </c>
      <c r="AN236" s="170">
        <f t="shared" si="245"/>
        <v>3.4444444444444446</v>
      </c>
      <c r="AO236" s="15">
        <v>3</v>
      </c>
      <c r="AP236" s="15">
        <v>3</v>
      </c>
      <c r="AQ236" s="15">
        <v>4</v>
      </c>
      <c r="AR236" s="15">
        <v>4</v>
      </c>
      <c r="AS236" s="15">
        <v>3</v>
      </c>
      <c r="AT236" s="15">
        <v>3</v>
      </c>
      <c r="AU236" s="15">
        <v>3</v>
      </c>
      <c r="AV236" s="15">
        <v>3</v>
      </c>
      <c r="AW236" s="15">
        <v>3</v>
      </c>
      <c r="AX236" s="15">
        <v>3</v>
      </c>
      <c r="AY236" s="17">
        <f t="shared" si="235"/>
        <v>32</v>
      </c>
      <c r="AZ236" s="144">
        <f t="shared" si="246"/>
        <v>3.2</v>
      </c>
      <c r="BA236" s="15">
        <v>4</v>
      </c>
      <c r="BB236" s="15">
        <v>4</v>
      </c>
      <c r="BC236" s="15">
        <v>3</v>
      </c>
      <c r="BD236" s="15">
        <v>3</v>
      </c>
      <c r="BE236" s="15">
        <v>4</v>
      </c>
      <c r="BF236" s="15">
        <v>3</v>
      </c>
      <c r="BG236" s="15">
        <v>3</v>
      </c>
      <c r="BH236" s="15">
        <v>3</v>
      </c>
      <c r="BI236" s="15">
        <v>3</v>
      </c>
      <c r="BJ236" s="17">
        <f t="shared" si="247"/>
        <v>30</v>
      </c>
      <c r="BK236" s="144">
        <f t="shared" si="258"/>
        <v>3.3333333333333335</v>
      </c>
      <c r="BL236" s="15">
        <v>3</v>
      </c>
      <c r="BM236" s="15">
        <v>3</v>
      </c>
      <c r="BN236" s="15">
        <v>4</v>
      </c>
      <c r="BO236" s="17">
        <f t="shared" si="248"/>
        <v>10</v>
      </c>
      <c r="BP236" s="153">
        <f t="shared" si="277"/>
        <v>3.3333333333333335</v>
      </c>
      <c r="BQ236" s="15">
        <v>3</v>
      </c>
      <c r="BR236" s="15">
        <v>4</v>
      </c>
      <c r="BS236" s="15">
        <v>4</v>
      </c>
      <c r="BT236" s="116">
        <f t="shared" si="238"/>
        <v>11</v>
      </c>
      <c r="BU236" s="144">
        <f t="shared" si="249"/>
        <v>3.6666666666666665</v>
      </c>
      <c r="BV236" s="15">
        <v>3</v>
      </c>
      <c r="BW236" s="15">
        <v>3</v>
      </c>
      <c r="BX236" s="17">
        <f t="shared" si="276"/>
        <v>6</v>
      </c>
      <c r="BY236" s="169">
        <f t="shared" si="239"/>
        <v>3</v>
      </c>
      <c r="BZ236" s="15">
        <v>4</v>
      </c>
      <c r="CA236" s="15">
        <v>3</v>
      </c>
      <c r="CB236" s="17">
        <f t="shared" si="259"/>
        <v>7</v>
      </c>
      <c r="CC236" s="144">
        <f t="shared" si="269"/>
        <v>3.5</v>
      </c>
      <c r="CD236" s="15">
        <v>3</v>
      </c>
      <c r="CE236" s="15">
        <v>3</v>
      </c>
      <c r="CF236" s="17">
        <f t="shared" si="270"/>
        <v>6</v>
      </c>
      <c r="CG236" s="144">
        <f t="shared" si="214"/>
        <v>3</v>
      </c>
      <c r="CH236" s="15">
        <v>4</v>
      </c>
      <c r="CI236" s="15">
        <v>4</v>
      </c>
      <c r="CJ236" s="17">
        <f t="shared" si="250"/>
        <v>8</v>
      </c>
      <c r="CK236" s="144">
        <f t="shared" si="204"/>
        <v>4</v>
      </c>
      <c r="CL236" s="15">
        <v>3</v>
      </c>
      <c r="CM236" s="15">
        <v>3</v>
      </c>
      <c r="CN236" s="17">
        <f t="shared" si="251"/>
        <v>6</v>
      </c>
      <c r="CO236" s="153">
        <f t="shared" si="260"/>
        <v>3</v>
      </c>
      <c r="CP236" s="15">
        <v>3</v>
      </c>
      <c r="CQ236" s="15">
        <v>3</v>
      </c>
      <c r="CR236" s="15">
        <v>3</v>
      </c>
      <c r="CS236" s="17">
        <f t="shared" si="252"/>
        <v>9</v>
      </c>
      <c r="CT236" s="144">
        <f t="shared" si="261"/>
        <v>3</v>
      </c>
      <c r="CU236" s="15">
        <v>4</v>
      </c>
      <c r="CV236" s="15">
        <v>3</v>
      </c>
      <c r="CW236" s="15">
        <v>4</v>
      </c>
      <c r="CX236" s="15">
        <v>3</v>
      </c>
      <c r="CY236" s="15">
        <v>4</v>
      </c>
      <c r="CZ236" s="15">
        <v>3</v>
      </c>
      <c r="DA236" s="15">
        <v>4</v>
      </c>
      <c r="DB236" s="15">
        <v>3</v>
      </c>
      <c r="DC236" s="17">
        <f t="shared" si="271"/>
        <v>28</v>
      </c>
      <c r="DD236" s="144">
        <f t="shared" si="228"/>
        <v>3.5</v>
      </c>
      <c r="DE236" s="15">
        <v>3</v>
      </c>
      <c r="DF236" s="15">
        <v>3</v>
      </c>
      <c r="DG236" s="15">
        <v>3</v>
      </c>
      <c r="DH236" s="15">
        <v>3</v>
      </c>
      <c r="DI236" s="15">
        <v>4</v>
      </c>
      <c r="DJ236" s="15">
        <v>4</v>
      </c>
      <c r="DK236" s="15">
        <v>3</v>
      </c>
      <c r="DL236" s="15">
        <v>3</v>
      </c>
      <c r="DM236" s="17">
        <f t="shared" si="262"/>
        <v>26</v>
      </c>
      <c r="DN236" s="144">
        <f t="shared" si="205"/>
        <v>3.25</v>
      </c>
      <c r="DO236" s="15">
        <v>3</v>
      </c>
      <c r="DP236" s="15">
        <v>3</v>
      </c>
      <c r="DQ236" s="15">
        <v>4</v>
      </c>
      <c r="DR236" s="15">
        <v>4</v>
      </c>
      <c r="DS236" s="15">
        <v>3</v>
      </c>
      <c r="DT236" s="15">
        <v>3</v>
      </c>
      <c r="DU236" s="17">
        <f t="shared" si="278"/>
        <v>20</v>
      </c>
      <c r="DV236" s="144">
        <f t="shared" si="253"/>
        <v>3.3333333333333335</v>
      </c>
      <c r="DW236" s="15">
        <v>3</v>
      </c>
      <c r="DX236" s="15">
        <v>3</v>
      </c>
      <c r="DY236" s="15">
        <v>4</v>
      </c>
      <c r="DZ236" s="15">
        <v>4</v>
      </c>
      <c r="EA236" s="15">
        <v>3</v>
      </c>
      <c r="EB236" s="15">
        <v>3</v>
      </c>
      <c r="EC236" s="17">
        <f t="shared" si="272"/>
        <v>20</v>
      </c>
      <c r="ED236" s="144">
        <f t="shared" si="263"/>
        <v>3.3333333333333335</v>
      </c>
      <c r="EE236" s="15">
        <v>4</v>
      </c>
      <c r="EF236" s="15">
        <v>3</v>
      </c>
      <c r="EG236" s="15">
        <v>3</v>
      </c>
      <c r="EH236" s="15">
        <v>4</v>
      </c>
      <c r="EI236" s="15">
        <v>3</v>
      </c>
      <c r="EJ236" s="15">
        <v>3</v>
      </c>
      <c r="EK236" s="15">
        <f t="shared" si="264"/>
        <v>20</v>
      </c>
      <c r="EL236" s="148">
        <f t="shared" si="275"/>
        <v>3.3333333333333335</v>
      </c>
      <c r="EM236" s="15">
        <v>3</v>
      </c>
      <c r="EN236" s="15">
        <v>4</v>
      </c>
      <c r="EO236" s="15">
        <v>3</v>
      </c>
      <c r="EP236" s="15">
        <v>3</v>
      </c>
      <c r="EQ236" s="15">
        <v>3</v>
      </c>
      <c r="ER236" s="17">
        <f t="shared" si="254"/>
        <v>16</v>
      </c>
      <c r="ES236" s="144">
        <f t="shared" si="265"/>
        <v>3.2</v>
      </c>
      <c r="ET236" s="15">
        <v>4</v>
      </c>
      <c r="EU236" s="15">
        <v>3</v>
      </c>
      <c r="EV236" s="15">
        <v>4</v>
      </c>
      <c r="EW236" s="15">
        <v>3</v>
      </c>
      <c r="EX236" s="15">
        <v>4</v>
      </c>
      <c r="EY236" s="17">
        <f t="shared" si="255"/>
        <v>18</v>
      </c>
      <c r="EZ236" s="144">
        <f t="shared" si="274"/>
        <v>3.6</v>
      </c>
      <c r="FA236" s="15">
        <v>3</v>
      </c>
      <c r="FB236" s="15">
        <v>3</v>
      </c>
      <c r="FC236" s="15">
        <v>3</v>
      </c>
      <c r="FD236" s="15">
        <v>3</v>
      </c>
      <c r="FE236" s="15">
        <v>3</v>
      </c>
      <c r="FF236" s="15">
        <v>4</v>
      </c>
      <c r="FG236" s="17">
        <f t="shared" si="242"/>
        <v>19</v>
      </c>
      <c r="FH236" s="153">
        <f t="shared" ref="FH236:FH251" si="279">FG236/6</f>
        <v>3.1666666666666665</v>
      </c>
      <c r="FI236" s="15">
        <v>3</v>
      </c>
      <c r="FJ236" s="15">
        <v>4</v>
      </c>
      <c r="FK236" s="15">
        <v>3</v>
      </c>
      <c r="FL236" s="15">
        <v>3</v>
      </c>
      <c r="FM236" s="15">
        <v>3</v>
      </c>
      <c r="FN236" s="17">
        <f t="shared" si="256"/>
        <v>16</v>
      </c>
      <c r="FO236" s="144">
        <f t="shared" si="257"/>
        <v>3.2</v>
      </c>
      <c r="FP236" s="15">
        <v>3</v>
      </c>
      <c r="FQ236" s="15">
        <v>4</v>
      </c>
      <c r="FR236" s="15">
        <v>3</v>
      </c>
      <c r="FS236" s="15">
        <v>3</v>
      </c>
      <c r="FT236" s="15">
        <v>3</v>
      </c>
      <c r="FU236" s="15">
        <v>3</v>
      </c>
      <c r="FV236" s="17">
        <f t="shared" si="273"/>
        <v>19</v>
      </c>
      <c r="FW236" s="144">
        <f t="shared" si="266"/>
        <v>3.1666666666666665</v>
      </c>
      <c r="FX236" s="15">
        <v>4</v>
      </c>
      <c r="FY236" s="15">
        <v>3</v>
      </c>
      <c r="FZ236" s="15">
        <v>4</v>
      </c>
      <c r="GA236" s="15">
        <v>3</v>
      </c>
      <c r="GB236" s="15">
        <v>3</v>
      </c>
      <c r="GC236" s="15">
        <v>3</v>
      </c>
      <c r="GD236" s="17">
        <f t="shared" si="220"/>
        <v>20</v>
      </c>
      <c r="GE236" s="144">
        <f t="shared" si="234"/>
        <v>3.3333333333333335</v>
      </c>
      <c r="GF236" s="15" t="s">
        <v>1967</v>
      </c>
      <c r="GG236" s="15" t="s">
        <v>1968</v>
      </c>
      <c r="GH236" s="15" t="s">
        <v>1969</v>
      </c>
      <c r="GI236" s="15" t="s">
        <v>1970</v>
      </c>
      <c r="GJ236" s="15" t="s">
        <v>1971</v>
      </c>
      <c r="GK236" s="15" t="s">
        <v>1972</v>
      </c>
      <c r="GL236" s="15" t="s">
        <v>1973</v>
      </c>
      <c r="GM236" s="15" t="s">
        <v>1974</v>
      </c>
    </row>
    <row r="237" spans="1:196" s="15" customFormat="1" ht="22.5" customHeight="1" x14ac:dyDescent="0.35">
      <c r="A237" s="29">
        <v>235</v>
      </c>
      <c r="B237" s="15" t="s">
        <v>1975</v>
      </c>
      <c r="C237" s="20" t="s">
        <v>1976</v>
      </c>
      <c r="D237" s="15" t="s">
        <v>353</v>
      </c>
      <c r="E237" s="15" t="s">
        <v>1925</v>
      </c>
      <c r="F237" s="15">
        <v>30</v>
      </c>
      <c r="G237" s="15">
        <v>2</v>
      </c>
      <c r="H237" s="15" t="s">
        <v>744</v>
      </c>
      <c r="I237" s="15" t="s">
        <v>172</v>
      </c>
      <c r="J237" s="132">
        <v>5000000</v>
      </c>
      <c r="K237" s="42">
        <v>3700000</v>
      </c>
      <c r="L237" s="15" t="s">
        <v>1927</v>
      </c>
      <c r="M237" s="15" t="s">
        <v>1928</v>
      </c>
      <c r="N237" s="15">
        <v>300</v>
      </c>
      <c r="O237" s="15" t="s">
        <v>1977</v>
      </c>
      <c r="P237" s="15">
        <v>5</v>
      </c>
      <c r="Q237" s="15" t="s">
        <v>1940</v>
      </c>
      <c r="R237" s="15">
        <v>3</v>
      </c>
      <c r="S237" s="15">
        <v>4</v>
      </c>
      <c r="T237" s="15">
        <v>2</v>
      </c>
      <c r="U237" s="15">
        <v>3</v>
      </c>
      <c r="V237" s="15">
        <v>3</v>
      </c>
      <c r="W237" s="15">
        <v>4</v>
      </c>
      <c r="X237" s="15">
        <v>4</v>
      </c>
      <c r="Y237" s="15">
        <v>3</v>
      </c>
      <c r="Z237" s="15">
        <v>3</v>
      </c>
      <c r="AA237" s="15">
        <v>4</v>
      </c>
      <c r="AB237" s="17">
        <f t="shared" si="267"/>
        <v>33</v>
      </c>
      <c r="AC237" s="154">
        <f t="shared" si="268"/>
        <v>3.3</v>
      </c>
      <c r="AD237" s="15">
        <v>2</v>
      </c>
      <c r="AE237" s="15">
        <v>3</v>
      </c>
      <c r="AF237" s="15">
        <v>2</v>
      </c>
      <c r="AG237" s="15">
        <v>3</v>
      </c>
      <c r="AH237" s="15">
        <v>4</v>
      </c>
      <c r="AI237" s="15">
        <v>3</v>
      </c>
      <c r="AJ237" s="15">
        <v>3</v>
      </c>
      <c r="AK237" s="15">
        <v>4</v>
      </c>
      <c r="AL237" s="15">
        <v>2</v>
      </c>
      <c r="AM237" s="15">
        <f t="shared" si="244"/>
        <v>26</v>
      </c>
      <c r="AN237" s="170">
        <f t="shared" si="245"/>
        <v>2.8888888888888888</v>
      </c>
      <c r="AO237" s="15">
        <v>3</v>
      </c>
      <c r="AP237" s="15">
        <v>3</v>
      </c>
      <c r="AQ237" s="15">
        <v>2</v>
      </c>
      <c r="AR237" s="15">
        <v>1</v>
      </c>
      <c r="AS237" s="15">
        <v>3</v>
      </c>
      <c r="AT237" s="15">
        <v>4</v>
      </c>
      <c r="AU237" s="15">
        <v>2</v>
      </c>
      <c r="AV237" s="15">
        <v>3</v>
      </c>
      <c r="AW237" s="15">
        <v>2</v>
      </c>
      <c r="AX237" s="15">
        <v>3</v>
      </c>
      <c r="AY237" s="17">
        <f t="shared" si="235"/>
        <v>26</v>
      </c>
      <c r="AZ237" s="144">
        <f t="shared" si="246"/>
        <v>2.6</v>
      </c>
      <c r="BA237" s="15">
        <v>3</v>
      </c>
      <c r="BB237" s="15">
        <v>3</v>
      </c>
      <c r="BC237" s="15">
        <v>4</v>
      </c>
      <c r="BD237" s="15">
        <v>2</v>
      </c>
      <c r="BE237" s="15">
        <v>3</v>
      </c>
      <c r="BF237" s="15">
        <v>1</v>
      </c>
      <c r="BG237" s="15">
        <v>3</v>
      </c>
      <c r="BH237" s="15">
        <v>3</v>
      </c>
      <c r="BI237" s="15">
        <v>3</v>
      </c>
      <c r="BJ237" s="17">
        <f t="shared" si="247"/>
        <v>25</v>
      </c>
      <c r="BK237" s="144">
        <f t="shared" si="258"/>
        <v>2.7777777777777777</v>
      </c>
      <c r="BL237" s="15">
        <v>3</v>
      </c>
      <c r="BM237" s="15">
        <v>2</v>
      </c>
      <c r="BN237" s="15">
        <v>1</v>
      </c>
      <c r="BO237" s="17">
        <f t="shared" si="248"/>
        <v>6</v>
      </c>
      <c r="BP237" s="153">
        <f t="shared" si="277"/>
        <v>2</v>
      </c>
      <c r="BQ237" s="15">
        <v>3</v>
      </c>
      <c r="BR237" s="15">
        <v>4</v>
      </c>
      <c r="BS237" s="15">
        <v>4</v>
      </c>
      <c r="BT237" s="116">
        <f t="shared" si="238"/>
        <v>11</v>
      </c>
      <c r="BU237" s="144">
        <f t="shared" si="249"/>
        <v>3.6666666666666665</v>
      </c>
      <c r="BV237" s="15">
        <v>3</v>
      </c>
      <c r="BW237" s="15">
        <v>3</v>
      </c>
      <c r="BX237" s="17">
        <f t="shared" si="276"/>
        <v>6</v>
      </c>
      <c r="BY237" s="169">
        <f t="shared" si="239"/>
        <v>3</v>
      </c>
      <c r="BZ237" s="15">
        <v>2</v>
      </c>
      <c r="CA237" s="15">
        <v>3</v>
      </c>
      <c r="CB237" s="17">
        <f t="shared" si="259"/>
        <v>5</v>
      </c>
      <c r="CC237" s="144">
        <f t="shared" si="269"/>
        <v>2.5</v>
      </c>
      <c r="CD237" s="15">
        <v>3</v>
      </c>
      <c r="CE237" s="15">
        <v>3</v>
      </c>
      <c r="CF237" s="17">
        <f t="shared" si="270"/>
        <v>6</v>
      </c>
      <c r="CG237" s="144">
        <f t="shared" si="214"/>
        <v>3</v>
      </c>
      <c r="CH237" s="15">
        <v>2</v>
      </c>
      <c r="CI237" s="15">
        <v>3</v>
      </c>
      <c r="CJ237" s="17">
        <f t="shared" si="250"/>
        <v>5</v>
      </c>
      <c r="CK237" s="144">
        <f t="shared" si="204"/>
        <v>2.5</v>
      </c>
      <c r="CL237" s="15">
        <v>4</v>
      </c>
      <c r="CM237" s="15">
        <v>3</v>
      </c>
      <c r="CN237" s="17">
        <f t="shared" si="251"/>
        <v>7</v>
      </c>
      <c r="CO237" s="153">
        <f t="shared" si="260"/>
        <v>3.5</v>
      </c>
      <c r="CP237" s="15">
        <v>3</v>
      </c>
      <c r="CQ237" s="15">
        <v>3</v>
      </c>
      <c r="CR237" s="15">
        <v>3</v>
      </c>
      <c r="CS237" s="17">
        <f t="shared" si="252"/>
        <v>9</v>
      </c>
      <c r="CT237" s="144">
        <f t="shared" si="261"/>
        <v>3</v>
      </c>
      <c r="CU237" s="15">
        <v>3</v>
      </c>
      <c r="CV237" s="15">
        <v>2</v>
      </c>
      <c r="CW237" s="15">
        <v>3</v>
      </c>
      <c r="CX237" s="15">
        <v>3</v>
      </c>
      <c r="CY237" s="15">
        <v>4</v>
      </c>
      <c r="CZ237" s="15">
        <v>2</v>
      </c>
      <c r="DA237" s="15">
        <v>3</v>
      </c>
      <c r="DB237" s="15">
        <v>4</v>
      </c>
      <c r="DC237" s="17">
        <f t="shared" si="271"/>
        <v>24</v>
      </c>
      <c r="DD237" s="144">
        <f t="shared" si="228"/>
        <v>3</v>
      </c>
      <c r="DE237" s="15">
        <v>2</v>
      </c>
      <c r="DF237" s="15">
        <v>3</v>
      </c>
      <c r="DG237" s="15">
        <v>4</v>
      </c>
      <c r="DH237" s="15">
        <v>2</v>
      </c>
      <c r="DI237" s="15">
        <v>3</v>
      </c>
      <c r="DJ237" s="15">
        <v>4</v>
      </c>
      <c r="DK237" s="15">
        <v>3</v>
      </c>
      <c r="DL237" s="15">
        <v>2</v>
      </c>
      <c r="DM237" s="17">
        <f t="shared" si="262"/>
        <v>23</v>
      </c>
      <c r="DN237" s="144">
        <f t="shared" si="205"/>
        <v>2.875</v>
      </c>
      <c r="DO237" s="15">
        <v>3</v>
      </c>
      <c r="DP237" s="15">
        <v>3</v>
      </c>
      <c r="DQ237" s="15">
        <v>4</v>
      </c>
      <c r="DR237" s="15">
        <v>2</v>
      </c>
      <c r="DS237" s="15">
        <v>3</v>
      </c>
      <c r="DT237" s="15">
        <v>4</v>
      </c>
      <c r="DU237" s="17">
        <f t="shared" si="278"/>
        <v>19</v>
      </c>
      <c r="DV237" s="144">
        <f t="shared" si="253"/>
        <v>3.1666666666666665</v>
      </c>
      <c r="DW237" s="15">
        <v>4</v>
      </c>
      <c r="DX237" s="15">
        <v>4</v>
      </c>
      <c r="DY237" s="15">
        <v>2</v>
      </c>
      <c r="DZ237" s="15">
        <v>3</v>
      </c>
      <c r="EA237" s="15">
        <v>4</v>
      </c>
      <c r="EB237" s="15">
        <v>3</v>
      </c>
      <c r="EC237" s="17">
        <f t="shared" si="272"/>
        <v>20</v>
      </c>
      <c r="ED237" s="144">
        <f t="shared" si="263"/>
        <v>3.3333333333333335</v>
      </c>
      <c r="EE237" s="15">
        <v>3</v>
      </c>
      <c r="EF237" s="15">
        <v>4</v>
      </c>
      <c r="EG237" s="15">
        <v>2</v>
      </c>
      <c r="EH237" s="15">
        <v>3</v>
      </c>
      <c r="EI237" s="15">
        <v>4</v>
      </c>
      <c r="EJ237" s="15">
        <v>3</v>
      </c>
      <c r="EK237" s="15">
        <f t="shared" si="264"/>
        <v>19</v>
      </c>
      <c r="EL237" s="148">
        <f t="shared" si="275"/>
        <v>3.1666666666666665</v>
      </c>
      <c r="EM237" s="15">
        <v>3</v>
      </c>
      <c r="EN237" s="15">
        <v>2</v>
      </c>
      <c r="EO237" s="15">
        <v>3</v>
      </c>
      <c r="EP237" s="15">
        <v>4</v>
      </c>
      <c r="EQ237" s="15">
        <v>3</v>
      </c>
      <c r="ER237" s="17">
        <f t="shared" si="254"/>
        <v>15</v>
      </c>
      <c r="ES237" s="144">
        <f t="shared" si="265"/>
        <v>3</v>
      </c>
      <c r="ET237" s="15">
        <v>2</v>
      </c>
      <c r="EU237" s="15">
        <v>3</v>
      </c>
      <c r="EV237" s="15">
        <v>4</v>
      </c>
      <c r="EW237" s="15">
        <v>3</v>
      </c>
      <c r="EX237" s="15">
        <v>3</v>
      </c>
      <c r="EY237" s="17">
        <f t="shared" si="255"/>
        <v>15</v>
      </c>
      <c r="EZ237" s="144">
        <f t="shared" si="274"/>
        <v>3</v>
      </c>
      <c r="FA237" s="15">
        <v>3</v>
      </c>
      <c r="FB237" s="15">
        <v>3</v>
      </c>
      <c r="FC237" s="15">
        <v>4</v>
      </c>
      <c r="FD237" s="15">
        <v>3</v>
      </c>
      <c r="FE237" s="15">
        <v>2</v>
      </c>
      <c r="FF237" s="15">
        <v>3</v>
      </c>
      <c r="FG237" s="17">
        <f t="shared" si="242"/>
        <v>18</v>
      </c>
      <c r="FH237" s="153">
        <f t="shared" si="279"/>
        <v>3</v>
      </c>
      <c r="FI237" s="15">
        <v>3</v>
      </c>
      <c r="FJ237" s="15">
        <v>4</v>
      </c>
      <c r="FK237" s="15">
        <v>3</v>
      </c>
      <c r="FL237" s="15">
        <v>3</v>
      </c>
      <c r="FM237" s="15">
        <v>4</v>
      </c>
      <c r="FN237" s="17">
        <f t="shared" si="256"/>
        <v>17</v>
      </c>
      <c r="FO237" s="144">
        <f t="shared" si="257"/>
        <v>3.4</v>
      </c>
      <c r="FP237" s="15">
        <v>3</v>
      </c>
      <c r="FQ237" s="15">
        <v>4</v>
      </c>
      <c r="FR237" s="15">
        <v>3</v>
      </c>
      <c r="FS237" s="15">
        <v>3</v>
      </c>
      <c r="FT237" s="15">
        <v>2</v>
      </c>
      <c r="FU237" s="15">
        <v>3</v>
      </c>
      <c r="FV237" s="17">
        <f t="shared" si="273"/>
        <v>18</v>
      </c>
      <c r="FW237" s="144">
        <f t="shared" si="266"/>
        <v>3</v>
      </c>
      <c r="FX237" s="15">
        <v>3</v>
      </c>
      <c r="FY237" s="15">
        <v>2</v>
      </c>
      <c r="FZ237" s="15">
        <v>2</v>
      </c>
      <c r="GA237" s="15">
        <v>1</v>
      </c>
      <c r="GB237" s="15">
        <v>3</v>
      </c>
      <c r="GC237" s="15">
        <v>3</v>
      </c>
      <c r="GD237" s="17">
        <f t="shared" si="220"/>
        <v>14</v>
      </c>
      <c r="GE237" s="144">
        <f t="shared" si="234"/>
        <v>2.3333333333333335</v>
      </c>
      <c r="GF237" s="15" t="s">
        <v>1980</v>
      </c>
      <c r="GG237" s="15" t="s">
        <v>1981</v>
      </c>
      <c r="GH237" s="15" t="s">
        <v>1982</v>
      </c>
      <c r="GI237" s="15" t="s">
        <v>1983</v>
      </c>
      <c r="GJ237" s="15" t="s">
        <v>1984</v>
      </c>
      <c r="GK237" s="15" t="s">
        <v>1985</v>
      </c>
      <c r="GL237" s="15" t="s">
        <v>1986</v>
      </c>
    </row>
    <row r="238" spans="1:196" s="15" customFormat="1" ht="22.5" customHeight="1" x14ac:dyDescent="0.35">
      <c r="A238" s="29">
        <v>236</v>
      </c>
      <c r="B238" s="15" t="s">
        <v>1987</v>
      </c>
      <c r="C238" s="20" t="s">
        <v>1988</v>
      </c>
      <c r="D238" s="15" t="s">
        <v>353</v>
      </c>
      <c r="E238" s="15" t="s">
        <v>1925</v>
      </c>
      <c r="F238" s="15">
        <v>47</v>
      </c>
      <c r="G238" s="15">
        <v>4</v>
      </c>
      <c r="H238" s="15" t="s">
        <v>157</v>
      </c>
      <c r="I238" s="15" t="s">
        <v>172</v>
      </c>
      <c r="J238" s="132">
        <v>9000000</v>
      </c>
      <c r="K238" s="42">
        <v>6800000</v>
      </c>
      <c r="L238" s="15" t="s">
        <v>1095</v>
      </c>
      <c r="M238" s="15" t="s">
        <v>848</v>
      </c>
      <c r="N238" s="15">
        <v>530</v>
      </c>
      <c r="O238" s="15" t="s">
        <v>1622</v>
      </c>
      <c r="P238" s="15">
        <v>15</v>
      </c>
      <c r="Q238" s="15" t="s">
        <v>1964</v>
      </c>
      <c r="R238" s="15">
        <v>3</v>
      </c>
      <c r="S238" s="15">
        <v>4</v>
      </c>
      <c r="T238" s="15">
        <v>4</v>
      </c>
      <c r="U238" s="15">
        <v>3</v>
      </c>
      <c r="V238" s="15">
        <v>4</v>
      </c>
      <c r="W238" s="15">
        <v>3</v>
      </c>
      <c r="X238" s="15">
        <v>4</v>
      </c>
      <c r="Y238" s="15">
        <v>3</v>
      </c>
      <c r="Z238" s="15">
        <v>4</v>
      </c>
      <c r="AA238" s="15">
        <v>3</v>
      </c>
      <c r="AB238" s="17">
        <f t="shared" si="267"/>
        <v>35</v>
      </c>
      <c r="AC238" s="154">
        <f t="shared" si="268"/>
        <v>3.2</v>
      </c>
      <c r="AD238" s="15">
        <v>3</v>
      </c>
      <c r="AE238" s="15">
        <v>3</v>
      </c>
      <c r="AF238" s="15">
        <v>4</v>
      </c>
      <c r="AG238" s="15">
        <v>3</v>
      </c>
      <c r="AH238" s="15">
        <v>4</v>
      </c>
      <c r="AI238" s="15">
        <v>3</v>
      </c>
      <c r="AJ238" s="15">
        <v>3</v>
      </c>
      <c r="AK238" s="15">
        <v>4</v>
      </c>
      <c r="AL238" s="15">
        <v>4</v>
      </c>
      <c r="AM238" s="15">
        <f t="shared" si="244"/>
        <v>31</v>
      </c>
      <c r="AN238" s="170">
        <f t="shared" si="245"/>
        <v>3.4444444444444446</v>
      </c>
      <c r="AO238" s="15">
        <v>3</v>
      </c>
      <c r="AP238" s="15">
        <v>4</v>
      </c>
      <c r="AQ238" s="15">
        <v>3</v>
      </c>
      <c r="AR238" s="15">
        <v>4</v>
      </c>
      <c r="AS238" s="15">
        <v>3</v>
      </c>
      <c r="AT238" s="15">
        <v>4</v>
      </c>
      <c r="AU238" s="15">
        <v>3</v>
      </c>
      <c r="AV238" s="15">
        <v>3</v>
      </c>
      <c r="AW238" s="15">
        <v>4</v>
      </c>
      <c r="AX238" s="15">
        <v>3</v>
      </c>
      <c r="AY238" s="17">
        <f t="shared" si="235"/>
        <v>34</v>
      </c>
      <c r="AZ238" s="144">
        <f t="shared" si="246"/>
        <v>3.4</v>
      </c>
      <c r="BA238" s="15">
        <v>4</v>
      </c>
      <c r="BB238" s="15">
        <v>4</v>
      </c>
      <c r="BC238" s="15">
        <v>3</v>
      </c>
      <c r="BD238" s="15">
        <v>3</v>
      </c>
      <c r="BE238" s="15">
        <v>4</v>
      </c>
      <c r="BF238" s="15">
        <v>4</v>
      </c>
      <c r="BG238" s="15">
        <v>4</v>
      </c>
      <c r="BH238" s="15">
        <v>3</v>
      </c>
      <c r="BI238" s="15">
        <v>3</v>
      </c>
      <c r="BJ238" s="17">
        <f t="shared" si="247"/>
        <v>32</v>
      </c>
      <c r="BK238" s="144">
        <f t="shared" si="258"/>
        <v>3.5555555555555554</v>
      </c>
      <c r="BL238" s="15">
        <v>3</v>
      </c>
      <c r="BM238" s="15">
        <v>3</v>
      </c>
      <c r="BN238" s="15">
        <v>3</v>
      </c>
      <c r="BO238" s="17">
        <f t="shared" si="248"/>
        <v>9</v>
      </c>
      <c r="BP238" s="153">
        <f t="shared" si="277"/>
        <v>3</v>
      </c>
      <c r="BQ238" s="15">
        <v>4</v>
      </c>
      <c r="BR238" s="15">
        <v>4</v>
      </c>
      <c r="BS238" s="15">
        <v>3</v>
      </c>
      <c r="BT238" s="116">
        <f t="shared" si="238"/>
        <v>11</v>
      </c>
      <c r="BU238" s="144">
        <f t="shared" si="249"/>
        <v>3.6666666666666665</v>
      </c>
      <c r="BV238" s="15">
        <v>3</v>
      </c>
      <c r="BW238" s="15">
        <v>3</v>
      </c>
      <c r="BX238" s="17">
        <f t="shared" si="276"/>
        <v>6</v>
      </c>
      <c r="BY238" s="169">
        <f t="shared" si="239"/>
        <v>3</v>
      </c>
      <c r="BZ238" s="15">
        <v>4</v>
      </c>
      <c r="CA238" s="15">
        <v>3</v>
      </c>
      <c r="CB238" s="17">
        <f t="shared" si="259"/>
        <v>7</v>
      </c>
      <c r="CC238" s="144">
        <f>CB238/2</f>
        <v>3.5</v>
      </c>
      <c r="CD238" s="15">
        <v>3</v>
      </c>
      <c r="CE238" s="15">
        <v>4</v>
      </c>
      <c r="CF238" s="17">
        <f t="shared" si="270"/>
        <v>7</v>
      </c>
      <c r="CG238" s="144">
        <f t="shared" si="214"/>
        <v>3.5</v>
      </c>
      <c r="CH238" s="15">
        <v>3</v>
      </c>
      <c r="CI238" s="15">
        <v>4</v>
      </c>
      <c r="CJ238" s="17">
        <f t="shared" si="250"/>
        <v>7</v>
      </c>
      <c r="CK238" s="144">
        <f t="shared" si="204"/>
        <v>3.5</v>
      </c>
      <c r="CL238" s="15">
        <v>3</v>
      </c>
      <c r="CM238" s="15">
        <v>4</v>
      </c>
      <c r="CN238" s="17">
        <f t="shared" si="251"/>
        <v>7</v>
      </c>
      <c r="CO238" s="153">
        <f t="shared" si="260"/>
        <v>3.5</v>
      </c>
      <c r="CP238" s="15">
        <v>3</v>
      </c>
      <c r="CQ238" s="15">
        <v>3</v>
      </c>
      <c r="CR238" s="15">
        <v>3</v>
      </c>
      <c r="CS238" s="17">
        <f t="shared" si="252"/>
        <v>9</v>
      </c>
      <c r="CT238" s="144">
        <f t="shared" si="261"/>
        <v>3</v>
      </c>
      <c r="CU238" s="15">
        <v>4</v>
      </c>
      <c r="CV238" s="15">
        <v>3</v>
      </c>
      <c r="CW238" s="15">
        <v>3</v>
      </c>
      <c r="CX238" s="15">
        <v>3</v>
      </c>
      <c r="CY238" s="15">
        <v>4</v>
      </c>
      <c r="CZ238" s="15">
        <v>3</v>
      </c>
      <c r="DA238" s="15">
        <v>3</v>
      </c>
      <c r="DB238" s="15">
        <v>4</v>
      </c>
      <c r="DC238" s="17">
        <f t="shared" si="271"/>
        <v>27</v>
      </c>
      <c r="DD238" s="144">
        <f t="shared" si="228"/>
        <v>3.375</v>
      </c>
      <c r="DE238" s="15">
        <v>3</v>
      </c>
      <c r="DF238" s="15">
        <v>3</v>
      </c>
      <c r="DG238" s="15">
        <v>4</v>
      </c>
      <c r="DH238" s="15">
        <v>3</v>
      </c>
      <c r="DI238" s="15">
        <v>4</v>
      </c>
      <c r="DJ238" s="15">
        <v>3</v>
      </c>
      <c r="DK238" s="15">
        <v>4</v>
      </c>
      <c r="DL238" s="15">
        <v>3</v>
      </c>
      <c r="DM238" s="17">
        <f t="shared" si="262"/>
        <v>27</v>
      </c>
      <c r="DN238" s="144">
        <f t="shared" si="205"/>
        <v>3.375</v>
      </c>
      <c r="DO238" s="15">
        <v>3</v>
      </c>
      <c r="DP238" s="15">
        <v>3</v>
      </c>
      <c r="DQ238" s="15">
        <v>4</v>
      </c>
      <c r="DR238" s="15">
        <v>3</v>
      </c>
      <c r="DS238" s="15">
        <v>4</v>
      </c>
      <c r="DT238" s="15">
        <v>4</v>
      </c>
      <c r="DU238" s="17">
        <f t="shared" si="278"/>
        <v>21</v>
      </c>
      <c r="DV238" s="144">
        <f t="shared" si="253"/>
        <v>3.5</v>
      </c>
      <c r="DW238" s="15">
        <v>3</v>
      </c>
      <c r="DX238" s="15">
        <v>3</v>
      </c>
      <c r="DY238" s="15">
        <v>3</v>
      </c>
      <c r="DZ238" s="15">
        <v>4</v>
      </c>
      <c r="EA238" s="15">
        <v>3</v>
      </c>
      <c r="EB238" s="15">
        <v>4</v>
      </c>
      <c r="EC238" s="17">
        <f t="shared" si="272"/>
        <v>20</v>
      </c>
      <c r="ED238" s="144">
        <f t="shared" si="263"/>
        <v>3.3333333333333335</v>
      </c>
      <c r="EE238" s="15">
        <v>3</v>
      </c>
      <c r="EF238" s="15">
        <v>4</v>
      </c>
      <c r="EG238" s="15">
        <v>3</v>
      </c>
      <c r="EH238" s="15">
        <v>4</v>
      </c>
      <c r="EI238" s="15">
        <v>4</v>
      </c>
      <c r="EJ238" s="15">
        <v>4</v>
      </c>
      <c r="EK238" s="15">
        <f t="shared" si="264"/>
        <v>22</v>
      </c>
      <c r="EL238" s="148">
        <f t="shared" si="275"/>
        <v>3.6666666666666665</v>
      </c>
      <c r="EM238" s="15">
        <v>3</v>
      </c>
      <c r="EN238" s="15">
        <v>3</v>
      </c>
      <c r="EO238" s="15">
        <v>3</v>
      </c>
      <c r="EP238" s="15">
        <v>4</v>
      </c>
      <c r="EQ238" s="15">
        <v>4</v>
      </c>
      <c r="ER238" s="17">
        <f t="shared" si="254"/>
        <v>17</v>
      </c>
      <c r="ES238" s="144">
        <f t="shared" si="265"/>
        <v>3.4</v>
      </c>
      <c r="ET238" s="15">
        <v>4</v>
      </c>
      <c r="EU238" s="15">
        <v>3</v>
      </c>
      <c r="EV238" s="15">
        <v>3</v>
      </c>
      <c r="EW238" s="15">
        <v>3</v>
      </c>
      <c r="EX238" s="15">
        <v>4</v>
      </c>
      <c r="EY238" s="17">
        <f t="shared" si="255"/>
        <v>17</v>
      </c>
      <c r="EZ238" s="144">
        <f t="shared" si="274"/>
        <v>3.4</v>
      </c>
      <c r="FA238" s="15">
        <v>4</v>
      </c>
      <c r="FB238" s="15">
        <v>3</v>
      </c>
      <c r="FC238" s="15">
        <v>4</v>
      </c>
      <c r="FD238" s="15">
        <v>3</v>
      </c>
      <c r="FE238" s="15">
        <v>3</v>
      </c>
      <c r="FF238" s="15">
        <v>3</v>
      </c>
      <c r="FG238" s="17">
        <f t="shared" si="242"/>
        <v>20</v>
      </c>
      <c r="FH238" s="153">
        <f t="shared" si="279"/>
        <v>3.3333333333333335</v>
      </c>
      <c r="FI238" s="15">
        <v>4</v>
      </c>
      <c r="FJ238" s="15">
        <v>3</v>
      </c>
      <c r="FK238" s="15">
        <v>3</v>
      </c>
      <c r="FL238" s="15">
        <v>4</v>
      </c>
      <c r="FM238" s="15">
        <v>3</v>
      </c>
      <c r="FN238" s="17">
        <f t="shared" si="256"/>
        <v>17</v>
      </c>
      <c r="FO238" s="144">
        <f t="shared" si="257"/>
        <v>3.4</v>
      </c>
      <c r="FP238" s="15">
        <v>4</v>
      </c>
      <c r="FQ238" s="15">
        <v>4</v>
      </c>
      <c r="FR238" s="15">
        <v>3</v>
      </c>
      <c r="FS238" s="15">
        <v>3</v>
      </c>
      <c r="FT238" s="15">
        <v>3</v>
      </c>
      <c r="FU238" s="15">
        <v>3</v>
      </c>
      <c r="FV238" s="17">
        <f t="shared" si="273"/>
        <v>20</v>
      </c>
      <c r="FW238" s="144">
        <f t="shared" si="266"/>
        <v>3.3333333333333335</v>
      </c>
      <c r="FX238" s="15">
        <v>4</v>
      </c>
      <c r="FY238" s="15">
        <v>3</v>
      </c>
      <c r="FZ238" s="15">
        <v>4</v>
      </c>
      <c r="GA238" s="15">
        <v>3</v>
      </c>
      <c r="GB238" s="15">
        <v>4</v>
      </c>
      <c r="GC238" s="15">
        <v>3</v>
      </c>
      <c r="GD238" s="17">
        <f t="shared" si="220"/>
        <v>21</v>
      </c>
      <c r="GE238" s="144">
        <f t="shared" si="234"/>
        <v>3.5</v>
      </c>
      <c r="GF238" s="15" t="s">
        <v>1990</v>
      </c>
      <c r="GG238" s="15" t="s">
        <v>1942</v>
      </c>
      <c r="GH238" s="15" t="s">
        <v>1991</v>
      </c>
      <c r="GI238" s="15" t="s">
        <v>1992</v>
      </c>
      <c r="GJ238" s="15" t="s">
        <v>1993</v>
      </c>
      <c r="GK238" s="15" t="s">
        <v>1994</v>
      </c>
      <c r="GL238" s="15" t="s">
        <v>1995</v>
      </c>
      <c r="GM238" s="15" t="s">
        <v>1996</v>
      </c>
      <c r="GN238" s="15" t="s">
        <v>1997</v>
      </c>
    </row>
    <row r="239" spans="1:196" s="15" customFormat="1" ht="22.5" customHeight="1" x14ac:dyDescent="0.35">
      <c r="A239" s="29">
        <v>237</v>
      </c>
      <c r="B239" s="15" t="s">
        <v>1998</v>
      </c>
      <c r="C239" s="20" t="s">
        <v>1999</v>
      </c>
      <c r="D239" s="15" t="s">
        <v>353</v>
      </c>
      <c r="E239" s="15" t="s">
        <v>1925</v>
      </c>
      <c r="F239" s="15">
        <v>50</v>
      </c>
      <c r="G239" s="15">
        <v>4</v>
      </c>
      <c r="H239" s="15" t="s">
        <v>157</v>
      </c>
      <c r="I239" s="15" t="s">
        <v>158</v>
      </c>
      <c r="J239" s="132">
        <v>6500000</v>
      </c>
      <c r="K239" s="42">
        <v>5800000</v>
      </c>
      <c r="L239" s="15" t="s">
        <v>255</v>
      </c>
      <c r="M239" s="15" t="s">
        <v>848</v>
      </c>
      <c r="N239" s="15">
        <v>396</v>
      </c>
      <c r="O239" s="15" t="s">
        <v>234</v>
      </c>
      <c r="P239" s="15">
        <v>11</v>
      </c>
      <c r="Q239" s="15" t="s">
        <v>1929</v>
      </c>
      <c r="R239" s="15">
        <v>4</v>
      </c>
      <c r="S239" s="15">
        <v>4</v>
      </c>
      <c r="T239" s="15">
        <v>4</v>
      </c>
      <c r="U239" s="15">
        <v>4</v>
      </c>
      <c r="V239" s="15">
        <v>4</v>
      </c>
      <c r="W239" s="15">
        <v>4</v>
      </c>
      <c r="X239" s="15">
        <v>4</v>
      </c>
      <c r="Y239" s="15">
        <v>4</v>
      </c>
      <c r="Z239" s="15">
        <v>4</v>
      </c>
      <c r="AA239" s="15">
        <v>4</v>
      </c>
      <c r="AB239" s="17">
        <f t="shared" si="267"/>
        <v>40</v>
      </c>
      <c r="AC239" s="154">
        <f t="shared" si="268"/>
        <v>3.5</v>
      </c>
      <c r="AD239" s="15">
        <v>4</v>
      </c>
      <c r="AE239" s="15">
        <v>4</v>
      </c>
      <c r="AF239" s="15">
        <v>4</v>
      </c>
      <c r="AG239" s="15">
        <v>4</v>
      </c>
      <c r="AH239" s="15">
        <v>4</v>
      </c>
      <c r="AI239" s="15">
        <v>4</v>
      </c>
      <c r="AJ239" s="15">
        <v>4</v>
      </c>
      <c r="AK239" s="15">
        <v>4</v>
      </c>
      <c r="AL239" s="15">
        <v>4</v>
      </c>
      <c r="AM239" s="15">
        <f t="shared" si="244"/>
        <v>36</v>
      </c>
      <c r="AN239" s="170">
        <f t="shared" si="245"/>
        <v>4</v>
      </c>
      <c r="AO239" s="15">
        <v>3</v>
      </c>
      <c r="AP239" s="15">
        <v>3</v>
      </c>
      <c r="AQ239" s="15">
        <v>3</v>
      </c>
      <c r="AR239" s="15">
        <v>4</v>
      </c>
      <c r="AS239" s="15">
        <v>3</v>
      </c>
      <c r="AT239" s="15">
        <v>4</v>
      </c>
      <c r="AU239" s="15">
        <v>4</v>
      </c>
      <c r="AV239" s="15">
        <v>4</v>
      </c>
      <c r="AW239" s="15">
        <v>4</v>
      </c>
      <c r="AX239" s="15">
        <v>4</v>
      </c>
      <c r="AY239" s="17">
        <f t="shared" si="235"/>
        <v>36</v>
      </c>
      <c r="AZ239" s="144">
        <f t="shared" si="246"/>
        <v>3.6</v>
      </c>
      <c r="BA239" s="15">
        <v>4</v>
      </c>
      <c r="BB239" s="15">
        <v>4</v>
      </c>
      <c r="BC239" s="15">
        <v>4</v>
      </c>
      <c r="BD239" s="15">
        <v>4</v>
      </c>
      <c r="BE239" s="15">
        <v>4</v>
      </c>
      <c r="BF239" s="15">
        <v>4</v>
      </c>
      <c r="BG239" s="15">
        <v>4</v>
      </c>
      <c r="BH239" s="15">
        <v>4</v>
      </c>
      <c r="BI239" s="15">
        <v>3</v>
      </c>
      <c r="BJ239" s="17">
        <f t="shared" si="247"/>
        <v>35</v>
      </c>
      <c r="BK239" s="144">
        <f t="shared" si="258"/>
        <v>3.8888888888888888</v>
      </c>
      <c r="BL239" s="15">
        <v>3</v>
      </c>
      <c r="BM239" s="15">
        <v>3</v>
      </c>
      <c r="BN239" s="15">
        <v>3</v>
      </c>
      <c r="BO239" s="17">
        <f t="shared" si="248"/>
        <v>9</v>
      </c>
      <c r="BP239" s="153">
        <f t="shared" si="277"/>
        <v>3</v>
      </c>
      <c r="BQ239" s="15">
        <v>4</v>
      </c>
      <c r="BR239" s="15">
        <v>4</v>
      </c>
      <c r="BS239" s="15">
        <v>3</v>
      </c>
      <c r="BT239" s="116">
        <f t="shared" si="238"/>
        <v>11</v>
      </c>
      <c r="BU239" s="144">
        <f t="shared" si="249"/>
        <v>3.6666666666666665</v>
      </c>
      <c r="BV239" s="15">
        <v>4</v>
      </c>
      <c r="BW239" s="15">
        <v>3</v>
      </c>
      <c r="BX239" s="17">
        <f t="shared" si="276"/>
        <v>7</v>
      </c>
      <c r="BY239" s="169">
        <f t="shared" si="239"/>
        <v>3.5</v>
      </c>
      <c r="BZ239" s="15">
        <v>3</v>
      </c>
      <c r="CA239" s="15">
        <v>4</v>
      </c>
      <c r="CB239" s="17">
        <f t="shared" si="259"/>
        <v>7</v>
      </c>
      <c r="CC239" s="144">
        <f t="shared" si="269"/>
        <v>3.5</v>
      </c>
      <c r="CD239" s="15">
        <v>4</v>
      </c>
      <c r="CE239" s="15">
        <v>3</v>
      </c>
      <c r="CF239" s="17">
        <f t="shared" si="270"/>
        <v>7</v>
      </c>
      <c r="CG239" s="144">
        <f t="shared" si="214"/>
        <v>3.5</v>
      </c>
      <c r="CH239" s="15">
        <v>3</v>
      </c>
      <c r="CI239" s="15">
        <v>3</v>
      </c>
      <c r="CJ239" s="17">
        <f t="shared" si="250"/>
        <v>6</v>
      </c>
      <c r="CK239" s="144">
        <f t="shared" si="204"/>
        <v>3</v>
      </c>
      <c r="CL239" s="15">
        <v>3</v>
      </c>
      <c r="CM239" s="15">
        <v>3</v>
      </c>
      <c r="CN239" s="17">
        <f t="shared" si="251"/>
        <v>6</v>
      </c>
      <c r="CO239" s="153">
        <f t="shared" si="260"/>
        <v>3</v>
      </c>
      <c r="CP239" s="15">
        <v>3</v>
      </c>
      <c r="CQ239" s="15">
        <v>4</v>
      </c>
      <c r="CR239" s="15">
        <v>4</v>
      </c>
      <c r="CS239" s="17">
        <f t="shared" si="252"/>
        <v>11</v>
      </c>
      <c r="CT239" s="144">
        <f>CS239/3</f>
        <v>3.6666666666666665</v>
      </c>
      <c r="CU239" s="15">
        <v>4</v>
      </c>
      <c r="CV239" s="15">
        <v>3</v>
      </c>
      <c r="CW239" s="15">
        <v>4</v>
      </c>
      <c r="CX239" s="15">
        <v>3</v>
      </c>
      <c r="CY239" s="15">
        <v>4</v>
      </c>
      <c r="CZ239" s="15">
        <v>3</v>
      </c>
      <c r="DA239" s="15">
        <v>4</v>
      </c>
      <c r="DB239" s="15">
        <v>3</v>
      </c>
      <c r="DC239" s="17">
        <f t="shared" si="271"/>
        <v>28</v>
      </c>
      <c r="DD239" s="144">
        <f t="shared" si="228"/>
        <v>3.5</v>
      </c>
      <c r="DE239" s="15">
        <v>4</v>
      </c>
      <c r="DF239" s="15">
        <v>4</v>
      </c>
      <c r="DG239" s="15">
        <v>3</v>
      </c>
      <c r="DH239" s="15">
        <v>4</v>
      </c>
      <c r="DI239" s="15">
        <v>3</v>
      </c>
      <c r="DJ239" s="15">
        <v>4</v>
      </c>
      <c r="DK239" s="15">
        <v>4</v>
      </c>
      <c r="DL239" s="15">
        <v>3</v>
      </c>
      <c r="DM239" s="17">
        <f t="shared" si="262"/>
        <v>29</v>
      </c>
      <c r="DN239" s="144">
        <f t="shared" si="205"/>
        <v>3.625</v>
      </c>
      <c r="DO239" s="15">
        <v>3</v>
      </c>
      <c r="DP239" s="15">
        <v>4</v>
      </c>
      <c r="DQ239" s="15">
        <v>3</v>
      </c>
      <c r="DR239" s="15">
        <v>4</v>
      </c>
      <c r="DS239" s="15">
        <v>4</v>
      </c>
      <c r="DT239" s="15">
        <v>3</v>
      </c>
      <c r="DU239" s="17">
        <f t="shared" si="278"/>
        <v>21</v>
      </c>
      <c r="DV239" s="144">
        <f t="shared" si="253"/>
        <v>3.5</v>
      </c>
      <c r="DW239" s="15">
        <v>3</v>
      </c>
      <c r="DX239" s="15">
        <v>3</v>
      </c>
      <c r="DY239" s="15">
        <v>4</v>
      </c>
      <c r="DZ239" s="15">
        <v>3</v>
      </c>
      <c r="EA239" s="15">
        <v>4</v>
      </c>
      <c r="EB239" s="15">
        <v>4</v>
      </c>
      <c r="EC239" s="17">
        <f t="shared" si="272"/>
        <v>21</v>
      </c>
      <c r="ED239" s="144">
        <f t="shared" si="263"/>
        <v>3.5</v>
      </c>
      <c r="EE239" s="15">
        <v>3</v>
      </c>
      <c r="EF239" s="15">
        <v>4</v>
      </c>
      <c r="EG239" s="15">
        <v>3</v>
      </c>
      <c r="EH239" s="15">
        <v>3</v>
      </c>
      <c r="EI239" s="15">
        <v>4</v>
      </c>
      <c r="EJ239" s="15">
        <v>3</v>
      </c>
      <c r="EK239" s="15">
        <f t="shared" si="264"/>
        <v>20</v>
      </c>
      <c r="EL239" s="148">
        <f t="shared" si="275"/>
        <v>3.3333333333333335</v>
      </c>
      <c r="EM239" s="15">
        <v>3</v>
      </c>
      <c r="EN239" s="15">
        <v>3</v>
      </c>
      <c r="EO239" s="15">
        <v>3</v>
      </c>
      <c r="EP239" s="15">
        <v>4</v>
      </c>
      <c r="EQ239" s="15">
        <v>4</v>
      </c>
      <c r="ER239" s="17">
        <f t="shared" si="254"/>
        <v>17</v>
      </c>
      <c r="ES239" s="144">
        <f t="shared" si="265"/>
        <v>3.4</v>
      </c>
      <c r="ET239" s="15">
        <v>3</v>
      </c>
      <c r="EU239" s="15">
        <v>4</v>
      </c>
      <c r="EV239" s="15">
        <v>4</v>
      </c>
      <c r="EW239" s="15">
        <v>3</v>
      </c>
      <c r="EX239" s="15">
        <v>3</v>
      </c>
      <c r="EY239" s="17">
        <f t="shared" si="255"/>
        <v>17</v>
      </c>
      <c r="EZ239" s="144">
        <f t="shared" si="274"/>
        <v>3.4</v>
      </c>
      <c r="FA239" s="15">
        <v>4</v>
      </c>
      <c r="FB239" s="15">
        <v>3</v>
      </c>
      <c r="FC239" s="15">
        <v>4</v>
      </c>
      <c r="FD239" s="15">
        <v>3</v>
      </c>
      <c r="FE239" s="15">
        <v>4</v>
      </c>
      <c r="FF239" s="15">
        <v>3</v>
      </c>
      <c r="FG239" s="17">
        <f t="shared" si="242"/>
        <v>21</v>
      </c>
      <c r="FH239" s="153">
        <f t="shared" si="279"/>
        <v>3.5</v>
      </c>
      <c r="FI239" s="15">
        <v>3</v>
      </c>
      <c r="FJ239" s="15">
        <v>4</v>
      </c>
      <c r="FK239" s="15">
        <v>3</v>
      </c>
      <c r="FL239" s="15">
        <v>4</v>
      </c>
      <c r="FM239" s="15">
        <v>3</v>
      </c>
      <c r="FN239" s="17">
        <f t="shared" si="256"/>
        <v>17</v>
      </c>
      <c r="FO239" s="144">
        <f t="shared" si="257"/>
        <v>3.4</v>
      </c>
      <c r="FP239" s="15">
        <v>3</v>
      </c>
      <c r="FQ239" s="15">
        <v>3</v>
      </c>
      <c r="FR239" s="15">
        <v>3</v>
      </c>
      <c r="FS239" s="15">
        <v>3</v>
      </c>
      <c r="FT239" s="15">
        <v>4</v>
      </c>
      <c r="FU239" s="15">
        <v>3</v>
      </c>
      <c r="FV239" s="17">
        <f t="shared" si="273"/>
        <v>19</v>
      </c>
      <c r="FW239" s="144">
        <f t="shared" si="266"/>
        <v>3.1666666666666665</v>
      </c>
      <c r="FX239" s="15">
        <v>3</v>
      </c>
      <c r="FY239" s="15">
        <v>3</v>
      </c>
      <c r="FZ239" s="15">
        <v>3</v>
      </c>
      <c r="GA239" s="15">
        <v>3</v>
      </c>
      <c r="GB239" s="15">
        <v>3</v>
      </c>
      <c r="GC239" s="15">
        <v>3</v>
      </c>
      <c r="GD239" s="17">
        <f t="shared" si="220"/>
        <v>18</v>
      </c>
      <c r="GE239" s="144">
        <f t="shared" si="234"/>
        <v>3</v>
      </c>
      <c r="GF239" s="15" t="s">
        <v>2000</v>
      </c>
      <c r="GG239" s="15" t="s">
        <v>2001</v>
      </c>
      <c r="GH239" s="15" t="s">
        <v>2002</v>
      </c>
      <c r="GI239" s="15" t="s">
        <v>2003</v>
      </c>
      <c r="GJ239" s="15" t="s">
        <v>2004</v>
      </c>
      <c r="GK239" s="15" t="s">
        <v>2005</v>
      </c>
      <c r="GL239" s="15" t="s">
        <v>2006</v>
      </c>
      <c r="GM239" s="15" t="s">
        <v>2007</v>
      </c>
    </row>
    <row r="240" spans="1:196" s="15" customFormat="1" ht="22.5" customHeight="1" x14ac:dyDescent="0.35">
      <c r="A240" s="29">
        <v>238</v>
      </c>
      <c r="B240" s="15" t="s">
        <v>2008</v>
      </c>
      <c r="C240" s="20" t="s">
        <v>2009</v>
      </c>
      <c r="D240" s="15" t="s">
        <v>353</v>
      </c>
      <c r="E240" s="15" t="s">
        <v>1925</v>
      </c>
      <c r="F240" s="15">
        <v>54</v>
      </c>
      <c r="G240" s="15">
        <v>4</v>
      </c>
      <c r="H240" s="15" t="s">
        <v>215</v>
      </c>
      <c r="I240" s="15" t="s">
        <v>158</v>
      </c>
      <c r="J240" s="132">
        <v>4000000</v>
      </c>
      <c r="K240" s="42">
        <v>3750000</v>
      </c>
      <c r="L240" s="15" t="s">
        <v>173</v>
      </c>
      <c r="M240" s="15" t="s">
        <v>848</v>
      </c>
      <c r="N240" s="15">
        <v>264</v>
      </c>
      <c r="O240" s="15" t="s">
        <v>212</v>
      </c>
      <c r="P240" s="15">
        <v>8</v>
      </c>
      <c r="Q240" s="15" t="s">
        <v>1929</v>
      </c>
      <c r="R240" s="15">
        <v>3</v>
      </c>
      <c r="S240" s="15">
        <v>4</v>
      </c>
      <c r="T240" s="15">
        <v>4</v>
      </c>
      <c r="U240" s="15">
        <v>4</v>
      </c>
      <c r="V240" s="15">
        <v>4</v>
      </c>
      <c r="W240" s="15">
        <v>4</v>
      </c>
      <c r="Y240" s="15">
        <v>3</v>
      </c>
      <c r="Z240" s="15">
        <v>4</v>
      </c>
      <c r="AA240" s="15">
        <v>3</v>
      </c>
      <c r="AB240" s="17">
        <f t="shared" si="267"/>
        <v>33</v>
      </c>
      <c r="AC240" s="154">
        <f t="shared" si="268"/>
        <v>3.2</v>
      </c>
      <c r="AD240" s="15">
        <v>3</v>
      </c>
      <c r="AE240" s="15">
        <v>4</v>
      </c>
      <c r="AF240" s="15">
        <v>3</v>
      </c>
      <c r="AG240" s="15">
        <v>3</v>
      </c>
      <c r="AH240" s="15">
        <v>3</v>
      </c>
      <c r="AI240" s="15">
        <v>3</v>
      </c>
      <c r="AJ240" s="15">
        <v>3</v>
      </c>
      <c r="AK240" s="15">
        <v>3</v>
      </c>
      <c r="AL240" s="15">
        <v>3</v>
      </c>
      <c r="AM240" s="15">
        <f t="shared" si="244"/>
        <v>28</v>
      </c>
      <c r="AN240" s="170">
        <f t="shared" si="245"/>
        <v>3.1111111111111112</v>
      </c>
      <c r="AO240" s="15">
        <v>3</v>
      </c>
      <c r="AP240" s="15">
        <v>4</v>
      </c>
      <c r="AQ240" s="15">
        <v>3</v>
      </c>
      <c r="AR240" s="15">
        <v>4</v>
      </c>
      <c r="AS240" s="15">
        <v>3</v>
      </c>
      <c r="AT240" s="15">
        <v>4</v>
      </c>
      <c r="AU240" s="15">
        <v>3</v>
      </c>
      <c r="AV240" s="15">
        <v>4</v>
      </c>
      <c r="AW240" s="15">
        <v>4</v>
      </c>
      <c r="AX240" s="15">
        <v>4</v>
      </c>
      <c r="AY240" s="17">
        <f t="shared" si="235"/>
        <v>36</v>
      </c>
      <c r="AZ240" s="144">
        <f t="shared" si="246"/>
        <v>3.6</v>
      </c>
      <c r="BA240" s="15">
        <v>3</v>
      </c>
      <c r="BB240" s="15">
        <v>3</v>
      </c>
      <c r="BC240" s="15">
        <v>3</v>
      </c>
      <c r="BD240" s="15">
        <v>3</v>
      </c>
      <c r="BE240" s="15">
        <v>3</v>
      </c>
      <c r="BF240" s="15">
        <v>3</v>
      </c>
      <c r="BG240" s="15">
        <v>3</v>
      </c>
      <c r="BH240" s="15">
        <v>3</v>
      </c>
      <c r="BI240" s="15">
        <v>3</v>
      </c>
      <c r="BJ240" s="17">
        <f t="shared" si="247"/>
        <v>27</v>
      </c>
      <c r="BK240" s="144">
        <f t="shared" si="258"/>
        <v>3</v>
      </c>
      <c r="BL240" s="15">
        <v>3</v>
      </c>
      <c r="BM240" s="15">
        <v>3</v>
      </c>
      <c r="BN240" s="15">
        <v>3</v>
      </c>
      <c r="BO240" s="17">
        <f t="shared" si="248"/>
        <v>9</v>
      </c>
      <c r="BP240" s="153">
        <f t="shared" si="277"/>
        <v>3</v>
      </c>
      <c r="BQ240" s="15">
        <v>3</v>
      </c>
      <c r="BR240" s="15">
        <v>3</v>
      </c>
      <c r="BS240" s="15">
        <v>3</v>
      </c>
      <c r="BT240" s="116">
        <f t="shared" si="238"/>
        <v>9</v>
      </c>
      <c r="BU240" s="144">
        <f t="shared" si="249"/>
        <v>3</v>
      </c>
      <c r="BV240" s="15">
        <v>3</v>
      </c>
      <c r="BW240" s="15">
        <v>3</v>
      </c>
      <c r="BX240" s="17">
        <f t="shared" si="276"/>
        <v>6</v>
      </c>
      <c r="BY240" s="169">
        <f t="shared" si="239"/>
        <v>3</v>
      </c>
      <c r="BZ240" s="15">
        <v>3</v>
      </c>
      <c r="CA240" s="15">
        <v>3</v>
      </c>
      <c r="CB240" s="17">
        <f t="shared" si="259"/>
        <v>6</v>
      </c>
      <c r="CC240" s="144">
        <f t="shared" si="269"/>
        <v>3</v>
      </c>
      <c r="CD240" s="15">
        <v>2</v>
      </c>
      <c r="CE240" s="15">
        <v>2</v>
      </c>
      <c r="CF240" s="17">
        <f t="shared" si="270"/>
        <v>4</v>
      </c>
      <c r="CG240" s="144">
        <f t="shared" si="214"/>
        <v>2</v>
      </c>
      <c r="CH240" s="15">
        <v>3</v>
      </c>
      <c r="CI240" s="15">
        <v>3</v>
      </c>
      <c r="CJ240" s="17">
        <f t="shared" si="250"/>
        <v>6</v>
      </c>
      <c r="CK240" s="144">
        <f t="shared" si="204"/>
        <v>3</v>
      </c>
      <c r="CL240" s="15">
        <v>2</v>
      </c>
      <c r="CM240" s="15">
        <v>3</v>
      </c>
      <c r="CN240" s="17">
        <f t="shared" si="251"/>
        <v>5</v>
      </c>
      <c r="CO240" s="153">
        <f t="shared" si="260"/>
        <v>2.5</v>
      </c>
      <c r="CP240" s="15">
        <v>3</v>
      </c>
      <c r="CQ240" s="15">
        <v>3</v>
      </c>
      <c r="CR240" s="15">
        <v>3</v>
      </c>
      <c r="CS240" s="17">
        <f t="shared" si="252"/>
        <v>9</v>
      </c>
      <c r="CT240" s="144">
        <f t="shared" ref="CT240:CT254" si="280">CS240/3</f>
        <v>3</v>
      </c>
      <c r="CU240" s="15">
        <v>3</v>
      </c>
      <c r="CV240" s="15">
        <v>3</v>
      </c>
      <c r="CW240" s="15">
        <v>3</v>
      </c>
      <c r="CX240" s="15">
        <v>3</v>
      </c>
      <c r="CY240" s="15">
        <v>3</v>
      </c>
      <c r="CZ240" s="15">
        <v>3</v>
      </c>
      <c r="DA240" s="15">
        <v>3</v>
      </c>
      <c r="DB240" s="15">
        <v>3</v>
      </c>
      <c r="DC240" s="17">
        <f t="shared" si="271"/>
        <v>24</v>
      </c>
      <c r="DD240" s="144">
        <f t="shared" si="228"/>
        <v>3</v>
      </c>
      <c r="DE240" s="15">
        <v>3</v>
      </c>
      <c r="DF240" s="15">
        <v>3</v>
      </c>
      <c r="DG240" s="15">
        <v>3</v>
      </c>
      <c r="DH240" s="15">
        <v>3</v>
      </c>
      <c r="DI240" s="15">
        <v>3</v>
      </c>
      <c r="DJ240" s="15">
        <v>3</v>
      </c>
      <c r="DK240" s="15">
        <v>3</v>
      </c>
      <c r="DL240" s="15">
        <v>3</v>
      </c>
      <c r="DM240" s="17">
        <f t="shared" si="262"/>
        <v>24</v>
      </c>
      <c r="DN240" s="144">
        <f t="shared" si="205"/>
        <v>3</v>
      </c>
      <c r="DO240" s="15">
        <v>3</v>
      </c>
      <c r="DP240" s="15">
        <v>3</v>
      </c>
      <c r="DQ240" s="15">
        <v>3</v>
      </c>
      <c r="DR240" s="15">
        <v>3</v>
      </c>
      <c r="DS240" s="15">
        <v>3</v>
      </c>
      <c r="DT240" s="15">
        <v>3</v>
      </c>
      <c r="DU240" s="17">
        <f t="shared" si="278"/>
        <v>18</v>
      </c>
      <c r="DV240" s="144">
        <f t="shared" si="253"/>
        <v>3</v>
      </c>
      <c r="DW240" s="15">
        <v>3</v>
      </c>
      <c r="DX240" s="15">
        <v>3</v>
      </c>
      <c r="DY240" s="15">
        <v>3</v>
      </c>
      <c r="DZ240" s="15">
        <v>3</v>
      </c>
      <c r="EA240" s="15">
        <v>3</v>
      </c>
      <c r="EB240" s="15">
        <v>3</v>
      </c>
      <c r="EC240" s="17">
        <f t="shared" si="272"/>
        <v>18</v>
      </c>
      <c r="ED240" s="144">
        <f t="shared" si="263"/>
        <v>3</v>
      </c>
      <c r="EE240" s="15">
        <v>3</v>
      </c>
      <c r="EF240" s="15">
        <v>3</v>
      </c>
      <c r="EG240" s="15">
        <v>3</v>
      </c>
      <c r="EH240" s="15">
        <v>3</v>
      </c>
      <c r="EI240" s="15">
        <v>3</v>
      </c>
      <c r="EJ240" s="15">
        <v>3</v>
      </c>
      <c r="EK240" s="15">
        <f t="shared" si="264"/>
        <v>18</v>
      </c>
      <c r="EL240" s="148">
        <f t="shared" si="275"/>
        <v>3</v>
      </c>
      <c r="EM240" s="15">
        <v>3</v>
      </c>
      <c r="EN240" s="15">
        <v>3</v>
      </c>
      <c r="EO240" s="15">
        <v>3</v>
      </c>
      <c r="EP240" s="15">
        <v>3</v>
      </c>
      <c r="EQ240" s="15">
        <v>3</v>
      </c>
      <c r="ER240" s="17">
        <f t="shared" si="254"/>
        <v>15</v>
      </c>
      <c r="ES240" s="144">
        <f t="shared" si="265"/>
        <v>3</v>
      </c>
      <c r="ET240" s="15">
        <v>3</v>
      </c>
      <c r="EU240" s="15">
        <v>3</v>
      </c>
      <c r="EV240" s="15">
        <v>3</v>
      </c>
      <c r="EW240" s="15">
        <v>3</v>
      </c>
      <c r="EX240" s="15">
        <v>3</v>
      </c>
      <c r="EY240" s="17">
        <f t="shared" si="255"/>
        <v>15</v>
      </c>
      <c r="EZ240" s="144">
        <f t="shared" si="274"/>
        <v>3</v>
      </c>
      <c r="FA240" s="15">
        <v>3</v>
      </c>
      <c r="FB240" s="15">
        <v>3</v>
      </c>
      <c r="FC240" s="15">
        <v>3</v>
      </c>
      <c r="FD240" s="15">
        <v>3</v>
      </c>
      <c r="FE240" s="15">
        <v>3</v>
      </c>
      <c r="FF240" s="15">
        <v>3</v>
      </c>
      <c r="FG240" s="17">
        <f t="shared" si="242"/>
        <v>18</v>
      </c>
      <c r="FH240" s="153">
        <f t="shared" si="279"/>
        <v>3</v>
      </c>
      <c r="FI240" s="15">
        <v>3</v>
      </c>
      <c r="FJ240" s="15">
        <v>3</v>
      </c>
      <c r="FK240" s="15">
        <v>3</v>
      </c>
      <c r="FL240" s="15">
        <v>3</v>
      </c>
      <c r="FM240" s="15">
        <v>3</v>
      </c>
      <c r="FN240" s="17">
        <f t="shared" si="256"/>
        <v>15</v>
      </c>
      <c r="FO240" s="144">
        <f t="shared" si="257"/>
        <v>3</v>
      </c>
      <c r="FP240" s="15">
        <v>3</v>
      </c>
      <c r="FQ240" s="15">
        <v>3</v>
      </c>
      <c r="FR240" s="15">
        <v>3</v>
      </c>
      <c r="FS240" s="15">
        <v>3</v>
      </c>
      <c r="FT240" s="15">
        <v>3</v>
      </c>
      <c r="FU240" s="15">
        <v>3</v>
      </c>
      <c r="FV240" s="17">
        <f t="shared" si="273"/>
        <v>18</v>
      </c>
      <c r="FW240" s="144">
        <f t="shared" si="266"/>
        <v>3</v>
      </c>
      <c r="FX240" s="15">
        <v>3</v>
      </c>
      <c r="FY240" s="15">
        <v>3</v>
      </c>
      <c r="FZ240" s="15">
        <v>3</v>
      </c>
      <c r="GA240" s="15">
        <v>3</v>
      </c>
      <c r="GB240" s="15">
        <v>3</v>
      </c>
      <c r="GC240" s="15">
        <v>3</v>
      </c>
      <c r="GD240" s="17">
        <f t="shared" si="220"/>
        <v>18</v>
      </c>
      <c r="GE240" s="144">
        <f t="shared" si="234"/>
        <v>3</v>
      </c>
      <c r="GF240" s="15" t="s">
        <v>2010</v>
      </c>
      <c r="GG240" s="15" t="s">
        <v>2011</v>
      </c>
      <c r="GH240" s="15" t="s">
        <v>2012</v>
      </c>
      <c r="GI240" s="15" t="s">
        <v>2003</v>
      </c>
      <c r="GJ240" s="15" t="s">
        <v>2013</v>
      </c>
      <c r="GK240" s="15" t="s">
        <v>2014</v>
      </c>
      <c r="GM240" s="15" t="s">
        <v>2015</v>
      </c>
      <c r="GN240" s="15" t="s">
        <v>2016</v>
      </c>
    </row>
    <row r="241" spans="1:195" s="15" customFormat="1" ht="22.5" customHeight="1" x14ac:dyDescent="0.35">
      <c r="A241" s="29">
        <v>239</v>
      </c>
      <c r="B241" s="15" t="s">
        <v>2017</v>
      </c>
      <c r="C241" s="20" t="s">
        <v>2018</v>
      </c>
      <c r="D241" s="15" t="s">
        <v>353</v>
      </c>
      <c r="E241" s="15" t="s">
        <v>1925</v>
      </c>
      <c r="F241" s="15">
        <v>49</v>
      </c>
      <c r="G241" s="15">
        <v>5</v>
      </c>
      <c r="H241" s="15" t="s">
        <v>2019</v>
      </c>
      <c r="I241" s="15" t="s">
        <v>210</v>
      </c>
      <c r="J241" s="132">
        <v>4500000</v>
      </c>
      <c r="K241" s="42">
        <v>4200000</v>
      </c>
      <c r="L241" s="15" t="s">
        <v>173</v>
      </c>
      <c r="M241" s="15" t="s">
        <v>848</v>
      </c>
      <c r="N241" s="15">
        <v>264</v>
      </c>
      <c r="O241" s="15" t="s">
        <v>212</v>
      </c>
      <c r="P241" s="15">
        <v>7</v>
      </c>
      <c r="Q241" s="15" t="s">
        <v>1929</v>
      </c>
      <c r="R241" s="15">
        <v>4</v>
      </c>
      <c r="S241" s="15">
        <v>3</v>
      </c>
      <c r="T241" s="15">
        <v>3</v>
      </c>
      <c r="U241" s="15">
        <v>3</v>
      </c>
      <c r="V241" s="15">
        <v>4</v>
      </c>
      <c r="W241" s="15">
        <v>4</v>
      </c>
      <c r="X241" s="15">
        <v>3</v>
      </c>
      <c r="Y241" s="15">
        <v>3</v>
      </c>
      <c r="Z241" s="15">
        <v>3</v>
      </c>
      <c r="AA241" s="15">
        <v>3</v>
      </c>
      <c r="AB241" s="17">
        <f t="shared" si="267"/>
        <v>33</v>
      </c>
      <c r="AC241" s="154">
        <f t="shared" si="268"/>
        <v>3.1</v>
      </c>
      <c r="AD241" s="15">
        <v>3</v>
      </c>
      <c r="AE241" s="15">
        <v>3</v>
      </c>
      <c r="AF241" s="15">
        <v>3</v>
      </c>
      <c r="AG241" s="15">
        <v>3</v>
      </c>
      <c r="AH241" s="15">
        <v>3</v>
      </c>
      <c r="AI241" s="15">
        <v>2</v>
      </c>
      <c r="AJ241" s="15">
        <v>3</v>
      </c>
      <c r="AK241" s="15">
        <v>3</v>
      </c>
      <c r="AL241" s="15">
        <v>3</v>
      </c>
      <c r="AM241" s="15">
        <f t="shared" si="244"/>
        <v>26</v>
      </c>
      <c r="AN241" s="170">
        <f t="shared" si="245"/>
        <v>2.8888888888888888</v>
      </c>
      <c r="AO241" s="15">
        <v>3</v>
      </c>
      <c r="AP241" s="15">
        <v>3</v>
      </c>
      <c r="AQ241" s="15">
        <v>3</v>
      </c>
      <c r="AR241" s="15">
        <v>2</v>
      </c>
      <c r="AS241" s="15">
        <v>3</v>
      </c>
      <c r="AT241" s="15">
        <v>3</v>
      </c>
      <c r="AU241" s="15">
        <v>3</v>
      </c>
      <c r="AV241" s="15">
        <v>3</v>
      </c>
      <c r="AW241" s="15">
        <v>3</v>
      </c>
      <c r="AX241" s="15">
        <v>3</v>
      </c>
      <c r="AY241" s="17">
        <f t="shared" si="235"/>
        <v>29</v>
      </c>
      <c r="AZ241" s="144">
        <f t="shared" si="246"/>
        <v>2.9</v>
      </c>
      <c r="BA241" s="15">
        <v>3</v>
      </c>
      <c r="BB241" s="15">
        <v>3</v>
      </c>
      <c r="BC241" s="15">
        <v>3</v>
      </c>
      <c r="BD241" s="15">
        <v>3</v>
      </c>
      <c r="BE241" s="15">
        <v>3</v>
      </c>
      <c r="BF241" s="15">
        <v>3</v>
      </c>
      <c r="BG241" s="15">
        <v>2</v>
      </c>
      <c r="BH241" s="15">
        <v>2</v>
      </c>
      <c r="BI241" s="15">
        <v>3</v>
      </c>
      <c r="BJ241" s="17">
        <f t="shared" si="247"/>
        <v>25</v>
      </c>
      <c r="BK241" s="144">
        <f t="shared" si="258"/>
        <v>2.7777777777777777</v>
      </c>
      <c r="BL241" s="15">
        <v>3</v>
      </c>
      <c r="BM241" s="15">
        <v>3</v>
      </c>
      <c r="BN241" s="15">
        <v>3</v>
      </c>
      <c r="BO241" s="17">
        <f t="shared" si="248"/>
        <v>9</v>
      </c>
      <c r="BP241" s="153">
        <f t="shared" si="277"/>
        <v>3</v>
      </c>
      <c r="BQ241" s="15">
        <v>3</v>
      </c>
      <c r="BR241" s="15">
        <v>3</v>
      </c>
      <c r="BS241" s="15">
        <v>4</v>
      </c>
      <c r="BT241" s="116">
        <f t="shared" si="238"/>
        <v>10</v>
      </c>
      <c r="BU241" s="144">
        <f t="shared" si="249"/>
        <v>3.3333333333333335</v>
      </c>
      <c r="BV241" s="15">
        <v>3</v>
      </c>
      <c r="BW241" s="15">
        <v>3</v>
      </c>
      <c r="BX241" s="17">
        <f t="shared" si="276"/>
        <v>6</v>
      </c>
      <c r="BY241" s="169">
        <f t="shared" si="239"/>
        <v>3</v>
      </c>
      <c r="BZ241" s="15">
        <v>3</v>
      </c>
      <c r="CA241" s="15">
        <v>3</v>
      </c>
      <c r="CB241" s="17">
        <f t="shared" si="259"/>
        <v>6</v>
      </c>
      <c r="CC241" s="144">
        <f>CB241/2</f>
        <v>3</v>
      </c>
      <c r="CD241" s="15">
        <v>3</v>
      </c>
      <c r="CE241" s="15">
        <v>3</v>
      </c>
      <c r="CF241" s="17">
        <f t="shared" si="270"/>
        <v>6</v>
      </c>
      <c r="CG241" s="144">
        <f t="shared" si="214"/>
        <v>3</v>
      </c>
      <c r="CH241" s="15">
        <v>2</v>
      </c>
      <c r="CI241" s="15">
        <v>2</v>
      </c>
      <c r="CJ241" s="17">
        <f t="shared" si="250"/>
        <v>4</v>
      </c>
      <c r="CK241" s="144">
        <f t="shared" si="204"/>
        <v>2</v>
      </c>
      <c r="CL241" s="15">
        <v>2</v>
      </c>
      <c r="CM241" s="15">
        <v>2</v>
      </c>
      <c r="CN241" s="17">
        <f t="shared" si="251"/>
        <v>4</v>
      </c>
      <c r="CO241" s="153">
        <f t="shared" si="260"/>
        <v>2</v>
      </c>
      <c r="CP241" s="15">
        <v>3</v>
      </c>
      <c r="CQ241" s="15">
        <v>3</v>
      </c>
      <c r="CR241" s="15">
        <v>3</v>
      </c>
      <c r="CS241" s="17">
        <f t="shared" si="252"/>
        <v>9</v>
      </c>
      <c r="CT241" s="144">
        <f t="shared" si="280"/>
        <v>3</v>
      </c>
      <c r="CU241" s="15">
        <v>3</v>
      </c>
      <c r="CV241" s="15">
        <v>3</v>
      </c>
      <c r="CW241" s="15">
        <v>3</v>
      </c>
      <c r="CX241" s="15">
        <v>3</v>
      </c>
      <c r="CY241" s="15">
        <v>3</v>
      </c>
      <c r="CZ241" s="15">
        <v>3</v>
      </c>
      <c r="DA241" s="15">
        <v>4</v>
      </c>
      <c r="DB241" s="15">
        <v>3</v>
      </c>
      <c r="DC241" s="17">
        <f t="shared" si="271"/>
        <v>25</v>
      </c>
      <c r="DD241" s="144">
        <f t="shared" si="228"/>
        <v>3.125</v>
      </c>
      <c r="DE241" s="15">
        <v>3</v>
      </c>
      <c r="DF241" s="15">
        <v>3</v>
      </c>
      <c r="DG241" s="15">
        <v>3</v>
      </c>
      <c r="DH241" s="15">
        <v>3</v>
      </c>
      <c r="DI241" s="15">
        <v>2</v>
      </c>
      <c r="DJ241" s="15">
        <v>3</v>
      </c>
      <c r="DK241" s="15">
        <v>3</v>
      </c>
      <c r="DL241" s="15">
        <v>3</v>
      </c>
      <c r="DM241" s="17">
        <f t="shared" si="262"/>
        <v>23</v>
      </c>
      <c r="DN241" s="144">
        <f t="shared" si="205"/>
        <v>2.875</v>
      </c>
      <c r="DO241" s="15">
        <v>3</v>
      </c>
      <c r="DP241" s="15">
        <v>3</v>
      </c>
      <c r="DQ241" s="15">
        <v>3</v>
      </c>
      <c r="DR241" s="15">
        <v>4</v>
      </c>
      <c r="DS241" s="15">
        <v>3</v>
      </c>
      <c r="DT241" s="15">
        <v>3</v>
      </c>
      <c r="DU241" s="17">
        <f t="shared" si="278"/>
        <v>19</v>
      </c>
      <c r="DV241" s="144">
        <f t="shared" si="253"/>
        <v>3.1666666666666665</v>
      </c>
      <c r="DW241" s="15">
        <v>4</v>
      </c>
      <c r="DX241" s="15">
        <v>4</v>
      </c>
      <c r="DY241" s="15">
        <v>3</v>
      </c>
      <c r="DZ241" s="15">
        <v>3</v>
      </c>
      <c r="EA241" s="15">
        <v>3</v>
      </c>
      <c r="EB241" s="15">
        <v>3</v>
      </c>
      <c r="EC241" s="17">
        <f t="shared" si="272"/>
        <v>20</v>
      </c>
      <c r="ED241" s="144">
        <f t="shared" si="263"/>
        <v>3.3333333333333335</v>
      </c>
      <c r="EE241" s="15">
        <v>3</v>
      </c>
      <c r="EF241" s="15">
        <v>3</v>
      </c>
      <c r="EG241" s="15">
        <v>3</v>
      </c>
      <c r="EH241" s="15">
        <v>4</v>
      </c>
      <c r="EI241" s="15">
        <v>4</v>
      </c>
      <c r="EJ241" s="15">
        <v>3</v>
      </c>
      <c r="EK241" s="15">
        <f t="shared" si="264"/>
        <v>20</v>
      </c>
      <c r="EL241" s="148">
        <f t="shared" si="275"/>
        <v>3.3333333333333335</v>
      </c>
      <c r="EM241" s="15">
        <v>3</v>
      </c>
      <c r="EN241" s="15">
        <v>2</v>
      </c>
      <c r="EO241" s="15">
        <v>3</v>
      </c>
      <c r="EP241" s="15">
        <v>3</v>
      </c>
      <c r="EQ241" s="15">
        <v>2</v>
      </c>
      <c r="ER241" s="17">
        <f t="shared" si="254"/>
        <v>13</v>
      </c>
      <c r="ES241" s="144">
        <f t="shared" si="265"/>
        <v>2.6</v>
      </c>
      <c r="ET241" s="15">
        <v>3</v>
      </c>
      <c r="EU241" s="15">
        <v>3</v>
      </c>
      <c r="EV241" s="15">
        <v>3</v>
      </c>
      <c r="EW241" s="15">
        <v>2</v>
      </c>
      <c r="EX241" s="15">
        <v>3</v>
      </c>
      <c r="EY241" s="17">
        <f t="shared" si="255"/>
        <v>14</v>
      </c>
      <c r="EZ241" s="144">
        <f t="shared" si="274"/>
        <v>2.8</v>
      </c>
      <c r="FA241" s="15">
        <v>3</v>
      </c>
      <c r="FB241" s="15">
        <v>3</v>
      </c>
      <c r="FC241" s="15">
        <v>3</v>
      </c>
      <c r="FD241" s="15">
        <v>3</v>
      </c>
      <c r="FE241" s="15">
        <v>3</v>
      </c>
      <c r="FF241" s="15">
        <v>3</v>
      </c>
      <c r="FG241" s="17">
        <f t="shared" si="242"/>
        <v>18</v>
      </c>
      <c r="FH241" s="153">
        <f t="shared" si="279"/>
        <v>3</v>
      </c>
      <c r="FI241" s="15">
        <v>3</v>
      </c>
      <c r="FJ241" s="15">
        <v>3</v>
      </c>
      <c r="FK241" s="15">
        <v>2</v>
      </c>
      <c r="FL241" s="15">
        <v>3</v>
      </c>
      <c r="FM241" s="15">
        <v>3</v>
      </c>
      <c r="FN241" s="17">
        <f t="shared" si="256"/>
        <v>14</v>
      </c>
      <c r="FO241" s="144">
        <f t="shared" si="257"/>
        <v>2.8</v>
      </c>
      <c r="FP241" s="15">
        <v>2</v>
      </c>
      <c r="FQ241" s="15">
        <v>3</v>
      </c>
      <c r="FR241" s="15">
        <v>3</v>
      </c>
      <c r="FS241" s="15">
        <v>3</v>
      </c>
      <c r="FT241" s="15">
        <v>3</v>
      </c>
      <c r="FU241" s="15">
        <v>3</v>
      </c>
      <c r="FV241" s="17">
        <f t="shared" si="273"/>
        <v>17</v>
      </c>
      <c r="FW241" s="144">
        <f t="shared" si="266"/>
        <v>2.8333333333333335</v>
      </c>
      <c r="FX241" s="15">
        <v>3</v>
      </c>
      <c r="FY241" s="15">
        <v>2</v>
      </c>
      <c r="FZ241" s="15">
        <v>3</v>
      </c>
      <c r="GA241" s="15">
        <v>3</v>
      </c>
      <c r="GB241" s="15">
        <v>3</v>
      </c>
      <c r="GC241" s="15">
        <v>3</v>
      </c>
      <c r="GD241" s="17">
        <f t="shared" si="220"/>
        <v>17</v>
      </c>
      <c r="GE241" s="144">
        <f t="shared" si="234"/>
        <v>2.8333333333333335</v>
      </c>
      <c r="GF241" s="15" t="s">
        <v>2020</v>
      </c>
      <c r="GG241" s="15" t="s">
        <v>2021</v>
      </c>
      <c r="GH241" s="15" t="s">
        <v>2022</v>
      </c>
      <c r="GI241" s="15" t="s">
        <v>2023</v>
      </c>
      <c r="GJ241" s="15" t="s">
        <v>2024</v>
      </c>
      <c r="GK241" s="15" t="s">
        <v>2025</v>
      </c>
      <c r="GL241" s="15" t="s">
        <v>2026</v>
      </c>
      <c r="GM241" s="15" t="s">
        <v>2027</v>
      </c>
    </row>
    <row r="242" spans="1:195" s="15" customFormat="1" ht="22.5" customHeight="1" x14ac:dyDescent="0.35">
      <c r="A242" s="29">
        <v>240</v>
      </c>
      <c r="B242" s="15" t="s">
        <v>2028</v>
      </c>
      <c r="C242" s="20" t="s">
        <v>2029</v>
      </c>
      <c r="E242" s="15" t="s">
        <v>1925</v>
      </c>
      <c r="F242" s="15">
        <v>66</v>
      </c>
      <c r="G242" s="15">
        <v>3</v>
      </c>
      <c r="H242" s="15" t="s">
        <v>215</v>
      </c>
      <c r="I242" s="15" t="s">
        <v>210</v>
      </c>
      <c r="J242" s="132">
        <v>3500000</v>
      </c>
      <c r="K242" s="42">
        <v>2700000</v>
      </c>
      <c r="L242" s="15" t="s">
        <v>259</v>
      </c>
      <c r="M242" s="15" t="s">
        <v>848</v>
      </c>
      <c r="N242" s="15">
        <v>200</v>
      </c>
      <c r="O242" s="15" t="s">
        <v>174</v>
      </c>
      <c r="P242" s="15">
        <v>16</v>
      </c>
      <c r="Q242" s="15" t="s">
        <v>2030</v>
      </c>
      <c r="R242" s="15">
        <v>3</v>
      </c>
      <c r="S242" s="15">
        <v>3</v>
      </c>
      <c r="T242" s="15">
        <v>3</v>
      </c>
      <c r="U242" s="15">
        <v>3</v>
      </c>
      <c r="V242" s="15">
        <v>3</v>
      </c>
      <c r="W242" s="15">
        <v>3</v>
      </c>
      <c r="X242" s="15">
        <v>3</v>
      </c>
      <c r="Y242" s="15">
        <v>3</v>
      </c>
      <c r="Z242" s="15">
        <v>3</v>
      </c>
      <c r="AA242" s="15">
        <v>3</v>
      </c>
      <c r="AB242" s="17">
        <f t="shared" si="267"/>
        <v>30</v>
      </c>
      <c r="AC242" s="154">
        <f t="shared" si="268"/>
        <v>2</v>
      </c>
      <c r="AD242" s="15">
        <v>3</v>
      </c>
      <c r="AE242" s="15">
        <v>3</v>
      </c>
      <c r="AF242" s="15">
        <v>3</v>
      </c>
      <c r="AG242" s="15">
        <v>3</v>
      </c>
      <c r="AH242" s="15">
        <v>3</v>
      </c>
      <c r="AI242" s="15">
        <v>3</v>
      </c>
      <c r="AJ242" s="15">
        <v>3</v>
      </c>
      <c r="AK242" s="15">
        <v>3</v>
      </c>
      <c r="AL242" s="15">
        <v>3</v>
      </c>
      <c r="AM242" s="15">
        <f t="shared" si="244"/>
        <v>27</v>
      </c>
      <c r="AN242" s="170">
        <f t="shared" si="245"/>
        <v>3</v>
      </c>
      <c r="AO242" s="15">
        <v>3</v>
      </c>
      <c r="AP242" s="15">
        <v>3</v>
      </c>
      <c r="AQ242" s="15">
        <v>3</v>
      </c>
      <c r="AR242" s="15">
        <v>3</v>
      </c>
      <c r="AS242" s="15">
        <v>3</v>
      </c>
      <c r="AT242" s="15">
        <v>3</v>
      </c>
      <c r="AU242" s="15">
        <v>3</v>
      </c>
      <c r="AV242" s="15">
        <v>3</v>
      </c>
      <c r="AW242" s="15">
        <v>3</v>
      </c>
      <c r="AX242" s="15">
        <v>3</v>
      </c>
      <c r="AY242" s="17">
        <f t="shared" si="235"/>
        <v>30</v>
      </c>
      <c r="AZ242" s="144">
        <f t="shared" si="246"/>
        <v>3</v>
      </c>
      <c r="BA242" s="15">
        <v>3</v>
      </c>
      <c r="BB242" s="15">
        <v>3</v>
      </c>
      <c r="BC242" s="15">
        <v>3</v>
      </c>
      <c r="BD242" s="15">
        <v>3</v>
      </c>
      <c r="BE242" s="15">
        <v>3</v>
      </c>
      <c r="BF242" s="15">
        <v>2</v>
      </c>
      <c r="BG242" s="15">
        <v>3</v>
      </c>
      <c r="BH242" s="15">
        <v>3</v>
      </c>
      <c r="BI242" s="15">
        <v>3</v>
      </c>
      <c r="BJ242" s="17">
        <f t="shared" si="247"/>
        <v>26</v>
      </c>
      <c r="BK242" s="144">
        <f t="shared" si="258"/>
        <v>2.8888888888888888</v>
      </c>
      <c r="BL242" s="15">
        <v>3</v>
      </c>
      <c r="BM242" s="15">
        <v>3</v>
      </c>
      <c r="BN242" s="15">
        <v>3</v>
      </c>
      <c r="BO242" s="17">
        <f t="shared" si="248"/>
        <v>9</v>
      </c>
      <c r="BP242" s="153">
        <f t="shared" si="277"/>
        <v>3</v>
      </c>
      <c r="BQ242" s="15">
        <v>3</v>
      </c>
      <c r="BR242" s="15">
        <v>3</v>
      </c>
      <c r="BS242" s="15">
        <v>3</v>
      </c>
      <c r="BT242" s="116">
        <f t="shared" si="238"/>
        <v>9</v>
      </c>
      <c r="BU242" s="144">
        <f t="shared" si="249"/>
        <v>3</v>
      </c>
      <c r="BV242" s="15">
        <v>3</v>
      </c>
      <c r="BW242" s="15">
        <v>3</v>
      </c>
      <c r="BX242" s="17">
        <f t="shared" si="276"/>
        <v>6</v>
      </c>
      <c r="BY242" s="169">
        <f t="shared" si="239"/>
        <v>3</v>
      </c>
      <c r="BZ242" s="15">
        <v>3</v>
      </c>
      <c r="CA242" s="15">
        <v>3</v>
      </c>
      <c r="CB242" s="17">
        <f t="shared" si="259"/>
        <v>6</v>
      </c>
      <c r="CC242" s="144">
        <f t="shared" ref="CC242:CC252" si="281">CB242/2</f>
        <v>3</v>
      </c>
      <c r="CD242" s="15">
        <v>3</v>
      </c>
      <c r="CE242" s="15">
        <v>3</v>
      </c>
      <c r="CF242" s="17">
        <f t="shared" si="270"/>
        <v>6</v>
      </c>
      <c r="CG242" s="144">
        <f t="shared" si="214"/>
        <v>3</v>
      </c>
      <c r="CH242" s="15">
        <v>3</v>
      </c>
      <c r="CI242" s="15">
        <v>3</v>
      </c>
      <c r="CJ242" s="17">
        <f t="shared" si="250"/>
        <v>6</v>
      </c>
      <c r="CK242" s="144">
        <f t="shared" ref="CK242:CK305" si="282">CJ242/2</f>
        <v>3</v>
      </c>
      <c r="CL242" s="15">
        <v>3</v>
      </c>
      <c r="CM242" s="15">
        <v>3</v>
      </c>
      <c r="CN242" s="17">
        <f t="shared" si="251"/>
        <v>6</v>
      </c>
      <c r="CO242" s="153">
        <f t="shared" si="260"/>
        <v>3</v>
      </c>
      <c r="CP242" s="15">
        <v>3</v>
      </c>
      <c r="CQ242" s="15">
        <v>3</v>
      </c>
      <c r="CR242" s="15">
        <v>3</v>
      </c>
      <c r="CS242" s="17">
        <f t="shared" si="252"/>
        <v>9</v>
      </c>
      <c r="CT242" s="144">
        <f t="shared" si="280"/>
        <v>3</v>
      </c>
      <c r="CU242" s="15">
        <v>3</v>
      </c>
      <c r="CV242" s="15">
        <v>3</v>
      </c>
      <c r="CW242" s="15">
        <v>3</v>
      </c>
      <c r="CX242" s="15">
        <v>3</v>
      </c>
      <c r="CY242" s="15">
        <v>3</v>
      </c>
      <c r="CZ242" s="15">
        <v>2</v>
      </c>
      <c r="DA242" s="15">
        <v>3</v>
      </c>
      <c r="DB242" s="15">
        <v>1</v>
      </c>
      <c r="DC242" s="17">
        <f t="shared" si="271"/>
        <v>21</v>
      </c>
      <c r="DD242" s="144">
        <f t="shared" si="228"/>
        <v>2.625</v>
      </c>
      <c r="DE242" s="15">
        <v>3</v>
      </c>
      <c r="DF242" s="15">
        <v>3</v>
      </c>
      <c r="DG242" s="15">
        <v>2</v>
      </c>
      <c r="DH242" s="15">
        <v>3</v>
      </c>
      <c r="DI242" s="15">
        <v>3</v>
      </c>
      <c r="DJ242" s="15">
        <v>2</v>
      </c>
      <c r="DK242" s="15">
        <v>3</v>
      </c>
      <c r="DL242" s="15">
        <v>3</v>
      </c>
      <c r="DM242" s="17">
        <f t="shared" si="262"/>
        <v>22</v>
      </c>
      <c r="DN242" s="144">
        <f t="shared" ref="DN242:DN305" si="283">DM242/8</f>
        <v>2.75</v>
      </c>
      <c r="DO242" s="15">
        <v>3</v>
      </c>
      <c r="DP242" s="15">
        <v>3</v>
      </c>
      <c r="DQ242" s="15">
        <v>3</v>
      </c>
      <c r="DR242" s="15">
        <v>3</v>
      </c>
      <c r="DS242" s="15">
        <v>3</v>
      </c>
      <c r="DT242" s="15">
        <v>3</v>
      </c>
      <c r="DU242" s="17">
        <f t="shared" si="278"/>
        <v>18</v>
      </c>
      <c r="DV242" s="144">
        <f t="shared" si="253"/>
        <v>3</v>
      </c>
      <c r="DW242" s="15">
        <v>3</v>
      </c>
      <c r="DX242" s="15">
        <v>3</v>
      </c>
      <c r="DY242" s="15">
        <v>3</v>
      </c>
      <c r="DZ242" s="15">
        <v>3</v>
      </c>
      <c r="EA242" s="15">
        <v>2</v>
      </c>
      <c r="EB242" s="15">
        <v>3</v>
      </c>
      <c r="EC242" s="17">
        <f t="shared" si="272"/>
        <v>17</v>
      </c>
      <c r="ED242" s="144">
        <f t="shared" si="263"/>
        <v>2.8333333333333335</v>
      </c>
      <c r="EE242" s="15">
        <v>3</v>
      </c>
      <c r="EF242" s="15">
        <v>3</v>
      </c>
      <c r="EG242" s="15">
        <v>3</v>
      </c>
      <c r="EH242" s="15">
        <v>3</v>
      </c>
      <c r="EI242" s="15">
        <v>3</v>
      </c>
      <c r="EJ242" s="15">
        <v>3</v>
      </c>
      <c r="EK242" s="15">
        <f t="shared" si="264"/>
        <v>18</v>
      </c>
      <c r="EL242" s="148">
        <f t="shared" si="275"/>
        <v>3</v>
      </c>
      <c r="EM242" s="15">
        <v>3</v>
      </c>
      <c r="EN242" s="15">
        <v>3</v>
      </c>
      <c r="EO242" s="15">
        <v>3</v>
      </c>
      <c r="EP242" s="15">
        <v>3</v>
      </c>
      <c r="EQ242" s="15">
        <v>2</v>
      </c>
      <c r="ER242" s="17">
        <f t="shared" si="254"/>
        <v>14</v>
      </c>
      <c r="ES242" s="144">
        <f t="shared" si="265"/>
        <v>2.8</v>
      </c>
      <c r="ET242" s="15">
        <v>3</v>
      </c>
      <c r="EU242" s="15">
        <v>3</v>
      </c>
      <c r="EV242" s="15">
        <v>3</v>
      </c>
      <c r="EW242" s="15">
        <v>3</v>
      </c>
      <c r="EX242" s="15">
        <v>3</v>
      </c>
      <c r="EY242" s="17">
        <f t="shared" si="255"/>
        <v>15</v>
      </c>
      <c r="EZ242" s="144">
        <f t="shared" si="274"/>
        <v>3</v>
      </c>
      <c r="FA242" s="15">
        <v>3</v>
      </c>
      <c r="FB242" s="15">
        <v>3</v>
      </c>
      <c r="FC242" s="15">
        <v>2</v>
      </c>
      <c r="FD242" s="15">
        <v>3</v>
      </c>
      <c r="FE242" s="15">
        <v>3</v>
      </c>
      <c r="FF242" s="15">
        <v>3</v>
      </c>
      <c r="FG242" s="17">
        <f t="shared" si="242"/>
        <v>17</v>
      </c>
      <c r="FH242" s="153">
        <f t="shared" si="279"/>
        <v>2.8333333333333335</v>
      </c>
      <c r="FI242" s="15">
        <v>3</v>
      </c>
      <c r="FJ242" s="15">
        <v>3</v>
      </c>
      <c r="FK242" s="15">
        <v>3</v>
      </c>
      <c r="FL242" s="15">
        <v>2</v>
      </c>
      <c r="FM242" s="15">
        <v>2</v>
      </c>
      <c r="FN242" s="17">
        <f t="shared" si="256"/>
        <v>13</v>
      </c>
      <c r="FO242" s="144">
        <f t="shared" si="257"/>
        <v>2.6</v>
      </c>
      <c r="FP242" s="15">
        <v>3</v>
      </c>
      <c r="FQ242" s="15">
        <v>3</v>
      </c>
      <c r="FR242" s="15">
        <v>3</v>
      </c>
      <c r="FS242" s="15">
        <v>3</v>
      </c>
      <c r="FT242" s="15">
        <v>2</v>
      </c>
      <c r="FU242" s="15">
        <v>1</v>
      </c>
      <c r="FV242" s="17">
        <f t="shared" si="273"/>
        <v>15</v>
      </c>
      <c r="FW242" s="144">
        <f t="shared" si="266"/>
        <v>2.5</v>
      </c>
      <c r="FX242" s="15">
        <v>3</v>
      </c>
      <c r="FY242" s="15">
        <v>2</v>
      </c>
      <c r="FZ242" s="15">
        <v>1</v>
      </c>
      <c r="GA242" s="15">
        <v>2</v>
      </c>
      <c r="GB242" s="15">
        <v>3</v>
      </c>
      <c r="GC242" s="15">
        <v>3</v>
      </c>
      <c r="GD242" s="17">
        <f t="shared" si="220"/>
        <v>14</v>
      </c>
      <c r="GE242" s="144">
        <f t="shared" si="234"/>
        <v>2.3333333333333335</v>
      </c>
      <c r="GF242" s="15" t="s">
        <v>2031</v>
      </c>
      <c r="GG242" s="15" t="s">
        <v>2032</v>
      </c>
      <c r="GH242" s="15" t="s">
        <v>2033</v>
      </c>
      <c r="GI242" s="15" t="s">
        <v>2034</v>
      </c>
      <c r="GJ242" s="15" t="s">
        <v>2035</v>
      </c>
      <c r="GK242" s="15" t="s">
        <v>2036</v>
      </c>
      <c r="GL242" s="15" t="s">
        <v>2037</v>
      </c>
      <c r="GM242" s="15" t="s">
        <v>2038</v>
      </c>
    </row>
    <row r="243" spans="1:195" s="2" customFormat="1" ht="22.5" customHeight="1" x14ac:dyDescent="0.35">
      <c r="A243" s="29">
        <v>241</v>
      </c>
      <c r="B243" s="77" t="s">
        <v>2039</v>
      </c>
      <c r="C243" s="78" t="s">
        <v>2040</v>
      </c>
      <c r="D243" s="77" t="s">
        <v>846</v>
      </c>
      <c r="E243" s="77" t="s">
        <v>2041</v>
      </c>
      <c r="F243" s="77">
        <v>49</v>
      </c>
      <c r="G243" s="77">
        <v>4</v>
      </c>
      <c r="H243" s="77" t="s">
        <v>157</v>
      </c>
      <c r="I243" s="77" t="s">
        <v>172</v>
      </c>
      <c r="J243" s="125">
        <v>4500000</v>
      </c>
      <c r="K243" s="79">
        <v>3500000</v>
      </c>
      <c r="L243" s="77" t="s">
        <v>173</v>
      </c>
      <c r="M243" s="77" t="s">
        <v>147</v>
      </c>
      <c r="N243" s="77">
        <v>264</v>
      </c>
      <c r="O243" s="77" t="s">
        <v>174</v>
      </c>
      <c r="P243" s="77">
        <v>10</v>
      </c>
      <c r="Q243" s="77" t="s">
        <v>175</v>
      </c>
      <c r="R243" s="77">
        <v>3</v>
      </c>
      <c r="S243" s="77">
        <v>3</v>
      </c>
      <c r="T243" s="77">
        <v>3</v>
      </c>
      <c r="U243" s="77">
        <v>4</v>
      </c>
      <c r="V243" s="77">
        <v>3</v>
      </c>
      <c r="W243" s="77">
        <v>3</v>
      </c>
      <c r="X243" s="77">
        <v>3</v>
      </c>
      <c r="Y243" s="77">
        <v>2</v>
      </c>
      <c r="Z243" s="77">
        <v>3</v>
      </c>
      <c r="AA243" s="77">
        <v>3</v>
      </c>
      <c r="AB243" s="17">
        <f t="shared" si="267"/>
        <v>30</v>
      </c>
      <c r="AC243" s="154">
        <f t="shared" si="268"/>
        <v>3</v>
      </c>
      <c r="AD243" s="77">
        <v>3</v>
      </c>
      <c r="AE243" s="77">
        <v>3</v>
      </c>
      <c r="AF243" s="77">
        <v>3</v>
      </c>
      <c r="AG243" s="77">
        <v>3</v>
      </c>
      <c r="AH243" s="77">
        <v>3</v>
      </c>
      <c r="AI243" s="77">
        <v>3</v>
      </c>
      <c r="AJ243" s="77">
        <v>3</v>
      </c>
      <c r="AK243" s="77">
        <v>2</v>
      </c>
      <c r="AL243" s="77">
        <v>3</v>
      </c>
      <c r="AM243" s="15">
        <f t="shared" si="244"/>
        <v>26</v>
      </c>
      <c r="AN243" s="170">
        <f t="shared" si="245"/>
        <v>2.8888888888888888</v>
      </c>
      <c r="AO243" s="77">
        <v>3</v>
      </c>
      <c r="AP243" s="77">
        <v>3</v>
      </c>
      <c r="AQ243" s="77">
        <v>3</v>
      </c>
      <c r="AR243" s="77">
        <v>3</v>
      </c>
      <c r="AS243" s="77">
        <v>4</v>
      </c>
      <c r="AT243" s="77">
        <v>3</v>
      </c>
      <c r="AU243" s="77">
        <v>2</v>
      </c>
      <c r="AV243" s="77">
        <v>3</v>
      </c>
      <c r="AW243" s="77">
        <v>3</v>
      </c>
      <c r="AX243" s="77">
        <v>3</v>
      </c>
      <c r="AY243" s="17">
        <f t="shared" si="235"/>
        <v>30</v>
      </c>
      <c r="AZ243" s="144">
        <f t="shared" si="246"/>
        <v>3</v>
      </c>
      <c r="BA243" s="77">
        <v>3</v>
      </c>
      <c r="BB243" s="77">
        <v>3</v>
      </c>
      <c r="BC243" s="77">
        <v>3</v>
      </c>
      <c r="BD243" s="77">
        <v>3</v>
      </c>
      <c r="BE243" s="77">
        <v>2</v>
      </c>
      <c r="BF243" s="77">
        <v>3</v>
      </c>
      <c r="BG243" s="77">
        <v>3</v>
      </c>
      <c r="BH243" s="77">
        <v>3</v>
      </c>
      <c r="BI243" s="77">
        <v>3</v>
      </c>
      <c r="BJ243" s="17">
        <f t="shared" si="247"/>
        <v>26</v>
      </c>
      <c r="BK243" s="144">
        <f t="shared" si="258"/>
        <v>2.8888888888888888</v>
      </c>
      <c r="BL243" s="77">
        <v>3</v>
      </c>
      <c r="BM243" s="77">
        <v>3</v>
      </c>
      <c r="BN243" s="77">
        <v>3</v>
      </c>
      <c r="BO243" s="17">
        <f t="shared" si="248"/>
        <v>9</v>
      </c>
      <c r="BP243" s="153">
        <f t="shared" si="277"/>
        <v>3</v>
      </c>
      <c r="BQ243" s="77">
        <v>4</v>
      </c>
      <c r="BR243" s="77">
        <v>3</v>
      </c>
      <c r="BS243" s="77">
        <v>3</v>
      </c>
      <c r="BT243" s="116">
        <f t="shared" si="238"/>
        <v>10</v>
      </c>
      <c r="BU243" s="144">
        <f t="shared" si="249"/>
        <v>3.3333333333333335</v>
      </c>
      <c r="BV243" s="77">
        <v>2</v>
      </c>
      <c r="BW243" s="77">
        <v>3</v>
      </c>
      <c r="BX243" s="17">
        <f t="shared" si="276"/>
        <v>5</v>
      </c>
      <c r="BY243" s="169">
        <f t="shared" si="239"/>
        <v>2.5</v>
      </c>
      <c r="BZ243" s="77">
        <v>3</v>
      </c>
      <c r="CA243" s="77">
        <v>3</v>
      </c>
      <c r="CB243" s="17">
        <f t="shared" si="259"/>
        <v>6</v>
      </c>
      <c r="CC243" s="144">
        <f t="shared" si="281"/>
        <v>3</v>
      </c>
      <c r="CD243" s="77">
        <v>3</v>
      </c>
      <c r="CE243" s="77">
        <v>2</v>
      </c>
      <c r="CF243" s="17">
        <f t="shared" si="270"/>
        <v>5</v>
      </c>
      <c r="CG243" s="144">
        <f t="shared" si="214"/>
        <v>2.5</v>
      </c>
      <c r="CH243" s="77">
        <v>2</v>
      </c>
      <c r="CI243" s="77">
        <v>2</v>
      </c>
      <c r="CJ243" s="17">
        <f t="shared" si="250"/>
        <v>4</v>
      </c>
      <c r="CK243" s="144">
        <f t="shared" si="282"/>
        <v>2</v>
      </c>
      <c r="CL243" s="77">
        <v>2</v>
      </c>
      <c r="CM243" s="77">
        <v>2</v>
      </c>
      <c r="CN243" s="17">
        <f t="shared" si="251"/>
        <v>4</v>
      </c>
      <c r="CO243" s="153">
        <f t="shared" si="260"/>
        <v>2</v>
      </c>
      <c r="CP243" s="77">
        <v>2</v>
      </c>
      <c r="CQ243" s="77">
        <v>3</v>
      </c>
      <c r="CR243" s="77">
        <v>3</v>
      </c>
      <c r="CS243" s="17">
        <f t="shared" si="252"/>
        <v>8</v>
      </c>
      <c r="CT243" s="144">
        <f t="shared" si="280"/>
        <v>2.6666666666666665</v>
      </c>
      <c r="CU243" s="77">
        <v>3</v>
      </c>
      <c r="CV243" s="77">
        <v>3</v>
      </c>
      <c r="CW243" s="77">
        <v>3</v>
      </c>
      <c r="CX243" s="77">
        <v>3</v>
      </c>
      <c r="CY243" s="77">
        <v>3</v>
      </c>
      <c r="CZ243" s="77">
        <v>3</v>
      </c>
      <c r="DA243" s="77">
        <v>3</v>
      </c>
      <c r="DB243" s="77">
        <v>3</v>
      </c>
      <c r="DC243" s="17">
        <f t="shared" si="271"/>
        <v>24</v>
      </c>
      <c r="DD243" s="144">
        <f t="shared" si="228"/>
        <v>3</v>
      </c>
      <c r="DE243" s="77">
        <v>3</v>
      </c>
      <c r="DF243" s="77">
        <v>3</v>
      </c>
      <c r="DG243" s="77">
        <v>3</v>
      </c>
      <c r="DH243" s="77">
        <v>3</v>
      </c>
      <c r="DI243" s="77">
        <v>3</v>
      </c>
      <c r="DJ243" s="77">
        <v>3</v>
      </c>
      <c r="DK243" s="77">
        <v>3</v>
      </c>
      <c r="DL243" s="77">
        <v>3</v>
      </c>
      <c r="DM243" s="17">
        <f t="shared" si="262"/>
        <v>24</v>
      </c>
      <c r="DN243" s="144">
        <f t="shared" si="283"/>
        <v>3</v>
      </c>
      <c r="DO243" s="77">
        <v>3</v>
      </c>
      <c r="DP243" s="77">
        <v>3</v>
      </c>
      <c r="DQ243" s="77">
        <v>3</v>
      </c>
      <c r="DR243" s="77">
        <v>3</v>
      </c>
      <c r="DS243" s="77">
        <v>3</v>
      </c>
      <c r="DT243" s="77">
        <v>3</v>
      </c>
      <c r="DU243" s="17">
        <f t="shared" si="278"/>
        <v>18</v>
      </c>
      <c r="DV243" s="144">
        <f t="shared" si="253"/>
        <v>3</v>
      </c>
      <c r="DW243" s="77">
        <v>3</v>
      </c>
      <c r="DX243" s="77">
        <v>3</v>
      </c>
      <c r="DY243" s="77">
        <v>3</v>
      </c>
      <c r="DZ243" s="77">
        <v>3</v>
      </c>
      <c r="EA243" s="77">
        <v>3</v>
      </c>
      <c r="EB243" s="77">
        <v>3</v>
      </c>
      <c r="EC243" s="17">
        <f t="shared" si="272"/>
        <v>18</v>
      </c>
      <c r="ED243" s="144">
        <f t="shared" si="263"/>
        <v>3</v>
      </c>
      <c r="EE243" s="77">
        <v>3</v>
      </c>
      <c r="EF243" s="77">
        <v>3</v>
      </c>
      <c r="EG243" s="77">
        <v>3</v>
      </c>
      <c r="EH243" s="77">
        <v>3</v>
      </c>
      <c r="EI243" s="77">
        <v>3</v>
      </c>
      <c r="EJ243" s="77">
        <v>3</v>
      </c>
      <c r="EK243" s="15">
        <f t="shared" si="264"/>
        <v>18</v>
      </c>
      <c r="EL243" s="148">
        <f t="shared" si="275"/>
        <v>3</v>
      </c>
      <c r="EM243" s="77">
        <v>3</v>
      </c>
      <c r="EN243" s="77">
        <v>3</v>
      </c>
      <c r="EO243" s="77">
        <v>3</v>
      </c>
      <c r="EP243" s="77">
        <v>3</v>
      </c>
      <c r="EQ243" s="77">
        <v>3</v>
      </c>
      <c r="ER243" s="17">
        <f t="shared" si="254"/>
        <v>15</v>
      </c>
      <c r="ES243" s="144">
        <f>ER243/5</f>
        <v>3</v>
      </c>
      <c r="ET243" s="77">
        <v>3</v>
      </c>
      <c r="EU243" s="77">
        <v>3</v>
      </c>
      <c r="EV243" s="77">
        <v>3</v>
      </c>
      <c r="EW243" s="77">
        <v>3</v>
      </c>
      <c r="EX243" s="77">
        <v>3</v>
      </c>
      <c r="EY243" s="17">
        <f t="shared" si="255"/>
        <v>15</v>
      </c>
      <c r="EZ243" s="144">
        <f t="shared" si="274"/>
        <v>3</v>
      </c>
      <c r="FA243" s="77">
        <v>3</v>
      </c>
      <c r="FB243" s="77">
        <v>3</v>
      </c>
      <c r="FC243" s="77">
        <v>3</v>
      </c>
      <c r="FD243" s="77">
        <v>3</v>
      </c>
      <c r="FE243" s="77">
        <v>3</v>
      </c>
      <c r="FF243" s="77">
        <v>3</v>
      </c>
      <c r="FG243" s="17">
        <f t="shared" si="242"/>
        <v>18</v>
      </c>
      <c r="FH243" s="153">
        <f t="shared" si="279"/>
        <v>3</v>
      </c>
      <c r="FI243" s="77">
        <v>3</v>
      </c>
      <c r="FJ243" s="77">
        <v>3</v>
      </c>
      <c r="FK243" s="77">
        <v>3</v>
      </c>
      <c r="FL243" s="77">
        <v>3</v>
      </c>
      <c r="FM243" s="77">
        <v>3</v>
      </c>
      <c r="FN243" s="17">
        <f t="shared" si="256"/>
        <v>15</v>
      </c>
      <c r="FO243" s="144">
        <f t="shared" si="257"/>
        <v>3</v>
      </c>
      <c r="FP243" s="77">
        <v>3</v>
      </c>
      <c r="FQ243" s="77">
        <v>3</v>
      </c>
      <c r="FR243" s="77">
        <v>3</v>
      </c>
      <c r="FS243" s="77">
        <v>3</v>
      </c>
      <c r="FT243" s="77">
        <v>3</v>
      </c>
      <c r="FU243" s="77">
        <v>2</v>
      </c>
      <c r="FV243" s="17">
        <f t="shared" si="273"/>
        <v>17</v>
      </c>
      <c r="FW243" s="144">
        <f t="shared" si="266"/>
        <v>2.8333333333333335</v>
      </c>
      <c r="FX243" s="77">
        <v>3</v>
      </c>
      <c r="FY243" s="77">
        <v>3</v>
      </c>
      <c r="FZ243" s="77">
        <v>2</v>
      </c>
      <c r="GA243" s="77">
        <v>3</v>
      </c>
      <c r="GB243" s="77">
        <v>3</v>
      </c>
      <c r="GC243" s="77">
        <v>3</v>
      </c>
      <c r="GD243" s="17">
        <f t="shared" si="220"/>
        <v>17</v>
      </c>
      <c r="GE243" s="144">
        <f t="shared" si="234"/>
        <v>2.8333333333333335</v>
      </c>
      <c r="GF243" s="77" t="s">
        <v>2042</v>
      </c>
      <c r="GG243" s="77" t="s">
        <v>2043</v>
      </c>
      <c r="GH243" s="77" t="s">
        <v>2044</v>
      </c>
      <c r="GI243" s="77" t="s">
        <v>2045</v>
      </c>
      <c r="GJ243" s="77" t="s">
        <v>2046</v>
      </c>
      <c r="GK243" s="77" t="s">
        <v>2047</v>
      </c>
      <c r="GL243" s="77" t="s">
        <v>2048</v>
      </c>
      <c r="GM243" s="77" t="s">
        <v>2049</v>
      </c>
    </row>
    <row r="244" spans="1:195" s="2" customFormat="1" ht="22.5" customHeight="1" x14ac:dyDescent="0.35">
      <c r="A244" s="29">
        <v>242</v>
      </c>
      <c r="B244" s="77" t="s">
        <v>2050</v>
      </c>
      <c r="C244" s="78" t="s">
        <v>2051</v>
      </c>
      <c r="D244" s="77" t="s">
        <v>368</v>
      </c>
      <c r="E244" s="77" t="s">
        <v>2041</v>
      </c>
      <c r="F244" s="77">
        <v>43</v>
      </c>
      <c r="G244" s="77">
        <v>2</v>
      </c>
      <c r="H244" s="77" t="s">
        <v>157</v>
      </c>
      <c r="I244" s="77" t="s">
        <v>158</v>
      </c>
      <c r="J244" s="125">
        <v>2500000</v>
      </c>
      <c r="K244" s="79">
        <v>1900000</v>
      </c>
      <c r="L244" s="77" t="s">
        <v>318</v>
      </c>
      <c r="M244" s="77" t="s">
        <v>147</v>
      </c>
      <c r="N244" s="77">
        <v>120</v>
      </c>
      <c r="O244" s="77" t="s">
        <v>2052</v>
      </c>
      <c r="P244" s="77">
        <v>6</v>
      </c>
      <c r="Q244" s="77" t="s">
        <v>175</v>
      </c>
      <c r="R244" s="2">
        <v>3</v>
      </c>
      <c r="S244" s="77">
        <v>3</v>
      </c>
      <c r="T244" s="77">
        <v>3</v>
      </c>
      <c r="U244" s="77">
        <v>3</v>
      </c>
      <c r="V244" s="77">
        <v>3</v>
      </c>
      <c r="W244" s="77">
        <v>3</v>
      </c>
      <c r="X244" s="77">
        <v>3</v>
      </c>
      <c r="Y244" s="77">
        <v>3</v>
      </c>
      <c r="Z244" s="77">
        <v>3</v>
      </c>
      <c r="AA244" s="77">
        <v>3</v>
      </c>
      <c r="AB244" s="17">
        <f t="shared" si="267"/>
        <v>30</v>
      </c>
      <c r="AC244" s="154">
        <f t="shared" si="268"/>
        <v>3</v>
      </c>
      <c r="AD244" s="77">
        <v>3</v>
      </c>
      <c r="AE244" s="77">
        <v>3</v>
      </c>
      <c r="AF244" s="77">
        <v>3</v>
      </c>
      <c r="AG244" s="77">
        <v>3</v>
      </c>
      <c r="AH244" s="77">
        <v>3</v>
      </c>
      <c r="AI244" s="77">
        <v>3</v>
      </c>
      <c r="AJ244" s="77">
        <v>3</v>
      </c>
      <c r="AK244" s="77">
        <v>3</v>
      </c>
      <c r="AL244" s="77">
        <v>3</v>
      </c>
      <c r="AM244" s="15">
        <f t="shared" si="244"/>
        <v>27</v>
      </c>
      <c r="AN244" s="170">
        <f t="shared" si="245"/>
        <v>3</v>
      </c>
      <c r="AO244" s="77">
        <v>3</v>
      </c>
      <c r="AP244" s="77">
        <v>3</v>
      </c>
      <c r="AQ244" s="77">
        <v>3</v>
      </c>
      <c r="AR244" s="77">
        <v>3</v>
      </c>
      <c r="AS244" s="77">
        <v>4</v>
      </c>
      <c r="AT244" s="77">
        <v>3</v>
      </c>
      <c r="AU244" s="77">
        <v>2</v>
      </c>
      <c r="AV244" s="77">
        <v>3</v>
      </c>
      <c r="AW244" s="77">
        <v>3</v>
      </c>
      <c r="AX244" s="77">
        <v>3</v>
      </c>
      <c r="AY244" s="17">
        <f t="shared" si="235"/>
        <v>30</v>
      </c>
      <c r="AZ244" s="144">
        <f t="shared" si="246"/>
        <v>3</v>
      </c>
      <c r="BA244" s="77">
        <v>3</v>
      </c>
      <c r="BB244" s="77">
        <v>4</v>
      </c>
      <c r="BC244" s="77">
        <v>3</v>
      </c>
      <c r="BD244" s="77">
        <v>3</v>
      </c>
      <c r="BE244" s="77">
        <v>2</v>
      </c>
      <c r="BF244" s="77">
        <v>3</v>
      </c>
      <c r="BG244" s="77">
        <v>3</v>
      </c>
      <c r="BH244" s="77">
        <v>3</v>
      </c>
      <c r="BI244" s="77">
        <v>3</v>
      </c>
      <c r="BJ244" s="17">
        <f t="shared" si="247"/>
        <v>27</v>
      </c>
      <c r="BK244" s="144">
        <f t="shared" si="258"/>
        <v>3</v>
      </c>
      <c r="BL244" s="77">
        <v>3</v>
      </c>
      <c r="BM244" s="77">
        <v>3</v>
      </c>
      <c r="BN244" s="77">
        <v>3</v>
      </c>
      <c r="BO244" s="17">
        <f t="shared" si="248"/>
        <v>9</v>
      </c>
      <c r="BP244" s="153">
        <f t="shared" si="277"/>
        <v>3</v>
      </c>
      <c r="BQ244" s="77">
        <v>4</v>
      </c>
      <c r="BR244" s="77">
        <v>3</v>
      </c>
      <c r="BS244" s="77">
        <v>3</v>
      </c>
      <c r="BT244" s="116">
        <f t="shared" si="238"/>
        <v>10</v>
      </c>
      <c r="BU244" s="144">
        <f t="shared" si="249"/>
        <v>3.3333333333333335</v>
      </c>
      <c r="BV244" s="77">
        <v>2</v>
      </c>
      <c r="BW244" s="77">
        <v>3</v>
      </c>
      <c r="BX244" s="17">
        <f t="shared" si="276"/>
        <v>5</v>
      </c>
      <c r="BY244" s="169">
        <f t="shared" si="239"/>
        <v>2.5</v>
      </c>
      <c r="BZ244" s="77">
        <v>3</v>
      </c>
      <c r="CA244" s="77">
        <v>3</v>
      </c>
      <c r="CB244" s="17">
        <f t="shared" si="259"/>
        <v>6</v>
      </c>
      <c r="CC244" s="144">
        <f t="shared" si="281"/>
        <v>3</v>
      </c>
      <c r="CD244" s="77">
        <v>2</v>
      </c>
      <c r="CE244" s="77">
        <v>3</v>
      </c>
      <c r="CF244" s="17">
        <f t="shared" si="270"/>
        <v>5</v>
      </c>
      <c r="CG244" s="144">
        <f t="shared" si="214"/>
        <v>2.5</v>
      </c>
      <c r="CH244" s="77">
        <v>2</v>
      </c>
      <c r="CI244" s="77">
        <v>2</v>
      </c>
      <c r="CJ244" s="17">
        <f t="shared" si="250"/>
        <v>4</v>
      </c>
      <c r="CK244" s="144">
        <f t="shared" si="282"/>
        <v>2</v>
      </c>
      <c r="CL244" s="80">
        <v>2</v>
      </c>
      <c r="CM244" s="77">
        <v>2</v>
      </c>
      <c r="CN244" s="17">
        <f t="shared" si="251"/>
        <v>4</v>
      </c>
      <c r="CO244" s="153">
        <f t="shared" si="260"/>
        <v>2</v>
      </c>
      <c r="CP244" s="77">
        <v>2</v>
      </c>
      <c r="CQ244" s="77">
        <v>3</v>
      </c>
      <c r="CR244" s="77">
        <v>3</v>
      </c>
      <c r="CS244" s="17">
        <f t="shared" si="252"/>
        <v>8</v>
      </c>
      <c r="CT244" s="144">
        <f t="shared" si="280"/>
        <v>2.6666666666666665</v>
      </c>
      <c r="CU244" s="77">
        <v>3</v>
      </c>
      <c r="CV244" s="77">
        <v>3</v>
      </c>
      <c r="CW244" s="77">
        <v>3</v>
      </c>
      <c r="CX244" s="77">
        <v>3</v>
      </c>
      <c r="CY244" s="77">
        <v>3</v>
      </c>
      <c r="CZ244" s="77">
        <v>3</v>
      </c>
      <c r="DA244" s="77">
        <v>3</v>
      </c>
      <c r="DB244" s="77">
        <v>3</v>
      </c>
      <c r="DC244" s="17">
        <f t="shared" si="271"/>
        <v>24</v>
      </c>
      <c r="DD244" s="144">
        <f t="shared" si="228"/>
        <v>3</v>
      </c>
      <c r="DE244" s="77">
        <v>3</v>
      </c>
      <c r="DF244" s="77">
        <v>3</v>
      </c>
      <c r="DG244" s="77">
        <v>3</v>
      </c>
      <c r="DH244" s="77">
        <v>3</v>
      </c>
      <c r="DI244" s="77">
        <v>3</v>
      </c>
      <c r="DJ244" s="77">
        <v>3</v>
      </c>
      <c r="DK244" s="77">
        <v>3</v>
      </c>
      <c r="DL244" s="77">
        <v>3</v>
      </c>
      <c r="DM244" s="17">
        <f t="shared" si="262"/>
        <v>24</v>
      </c>
      <c r="DN244" s="144">
        <f t="shared" si="283"/>
        <v>3</v>
      </c>
      <c r="DO244" s="77">
        <v>3</v>
      </c>
      <c r="DP244" s="77">
        <v>3</v>
      </c>
      <c r="DQ244" s="77">
        <v>3</v>
      </c>
      <c r="DR244" s="77">
        <v>3</v>
      </c>
      <c r="DS244" s="77">
        <v>3</v>
      </c>
      <c r="DT244" s="77">
        <v>3</v>
      </c>
      <c r="DU244" s="17">
        <f t="shared" si="278"/>
        <v>18</v>
      </c>
      <c r="DV244" s="144">
        <f t="shared" si="253"/>
        <v>3</v>
      </c>
      <c r="DW244" s="77">
        <v>3</v>
      </c>
      <c r="DX244" s="77">
        <v>3</v>
      </c>
      <c r="DY244" s="77">
        <v>3</v>
      </c>
      <c r="DZ244" s="77">
        <v>3</v>
      </c>
      <c r="EA244" s="77">
        <v>3</v>
      </c>
      <c r="EB244" s="77">
        <v>3</v>
      </c>
      <c r="EC244" s="17">
        <f t="shared" si="272"/>
        <v>18</v>
      </c>
      <c r="ED244" s="144">
        <f t="shared" si="263"/>
        <v>3</v>
      </c>
      <c r="EE244" s="77">
        <v>3</v>
      </c>
      <c r="EF244" s="77">
        <v>3</v>
      </c>
      <c r="EG244" s="77">
        <v>3</v>
      </c>
      <c r="EH244" s="77">
        <v>3</v>
      </c>
      <c r="EI244" s="77">
        <v>3</v>
      </c>
      <c r="EJ244" s="77">
        <v>3</v>
      </c>
      <c r="EK244" s="15">
        <f t="shared" si="264"/>
        <v>18</v>
      </c>
      <c r="EL244" s="148">
        <f t="shared" si="275"/>
        <v>3</v>
      </c>
      <c r="EM244" s="77">
        <v>3</v>
      </c>
      <c r="EN244" s="77">
        <v>3</v>
      </c>
      <c r="EO244" s="77">
        <v>3</v>
      </c>
      <c r="EP244" s="77">
        <v>3</v>
      </c>
      <c r="EQ244" s="77">
        <v>3</v>
      </c>
      <c r="ER244" s="17">
        <f t="shared" si="254"/>
        <v>15</v>
      </c>
      <c r="ES244" s="144">
        <f t="shared" ref="ES244:ES263" si="284">ER244/5</f>
        <v>3</v>
      </c>
      <c r="ET244" s="77">
        <v>3</v>
      </c>
      <c r="EU244" s="77">
        <v>3</v>
      </c>
      <c r="EV244" s="77">
        <v>3</v>
      </c>
      <c r="EW244" s="77">
        <v>3</v>
      </c>
      <c r="EX244" s="77">
        <v>3</v>
      </c>
      <c r="EY244" s="17">
        <f t="shared" si="255"/>
        <v>15</v>
      </c>
      <c r="EZ244" s="144">
        <f t="shared" si="274"/>
        <v>3</v>
      </c>
      <c r="FA244" s="77">
        <v>3</v>
      </c>
      <c r="FB244" s="77">
        <v>3</v>
      </c>
      <c r="FC244" s="77">
        <v>3</v>
      </c>
      <c r="FD244" s="77">
        <v>3</v>
      </c>
      <c r="FE244" s="77">
        <v>3</v>
      </c>
      <c r="FF244" s="77">
        <v>3</v>
      </c>
      <c r="FG244" s="17">
        <f t="shared" si="242"/>
        <v>18</v>
      </c>
      <c r="FH244" s="153">
        <f t="shared" si="279"/>
        <v>3</v>
      </c>
      <c r="FI244" s="77">
        <v>3</v>
      </c>
      <c r="FJ244" s="77">
        <v>3</v>
      </c>
      <c r="FK244" s="77">
        <v>3</v>
      </c>
      <c r="FL244" s="77">
        <v>3</v>
      </c>
      <c r="FM244" s="77">
        <v>3</v>
      </c>
      <c r="FN244" s="17">
        <f t="shared" si="256"/>
        <v>15</v>
      </c>
      <c r="FO244" s="144">
        <f t="shared" si="257"/>
        <v>3</v>
      </c>
      <c r="FP244" s="77">
        <v>3</v>
      </c>
      <c r="FQ244" s="77">
        <v>3</v>
      </c>
      <c r="FR244" s="77">
        <v>3</v>
      </c>
      <c r="FS244" s="77">
        <v>3</v>
      </c>
      <c r="FT244" s="77">
        <v>3</v>
      </c>
      <c r="FU244" s="77">
        <v>2</v>
      </c>
      <c r="FV244" s="17">
        <f t="shared" si="273"/>
        <v>17</v>
      </c>
      <c r="FW244" s="144">
        <f t="shared" si="266"/>
        <v>2.8333333333333335</v>
      </c>
      <c r="FX244" s="77">
        <v>3</v>
      </c>
      <c r="FY244" s="77">
        <v>3</v>
      </c>
      <c r="FZ244" s="77">
        <v>2</v>
      </c>
      <c r="GA244" s="77">
        <v>3</v>
      </c>
      <c r="GB244" s="77">
        <v>3</v>
      </c>
      <c r="GC244" s="77">
        <v>3</v>
      </c>
      <c r="GD244" s="17">
        <f t="shared" si="220"/>
        <v>17</v>
      </c>
      <c r="GE244" s="144">
        <f t="shared" si="234"/>
        <v>2.8333333333333335</v>
      </c>
      <c r="GF244" s="77" t="s">
        <v>2053</v>
      </c>
      <c r="GG244" s="77" t="s">
        <v>2054</v>
      </c>
      <c r="GH244" s="77" t="s">
        <v>2055</v>
      </c>
      <c r="GI244" s="77" t="s">
        <v>2056</v>
      </c>
      <c r="GJ244" s="77" t="s">
        <v>2057</v>
      </c>
      <c r="GK244" s="77" t="s">
        <v>2058</v>
      </c>
      <c r="GL244" s="77" t="s">
        <v>2059</v>
      </c>
      <c r="GM244" s="77" t="s">
        <v>2060</v>
      </c>
    </row>
    <row r="245" spans="1:195" s="2" customFormat="1" ht="22.5" customHeight="1" x14ac:dyDescent="0.35">
      <c r="A245" s="29">
        <v>243</v>
      </c>
      <c r="B245" s="77" t="s">
        <v>2061</v>
      </c>
      <c r="C245" s="78" t="s">
        <v>2062</v>
      </c>
      <c r="D245" s="77" t="s">
        <v>368</v>
      </c>
      <c r="E245" s="77" t="s">
        <v>2041</v>
      </c>
      <c r="F245" s="77">
        <v>49</v>
      </c>
      <c r="G245" s="77">
        <v>3</v>
      </c>
      <c r="H245" s="77" t="s">
        <v>157</v>
      </c>
      <c r="I245" s="88" t="s">
        <v>210</v>
      </c>
      <c r="J245" s="125">
        <v>4500000</v>
      </c>
      <c r="K245" s="79">
        <v>3800000</v>
      </c>
      <c r="L245" s="77" t="s">
        <v>259</v>
      </c>
      <c r="M245" s="77" t="s">
        <v>147</v>
      </c>
      <c r="N245" s="77">
        <v>210</v>
      </c>
      <c r="O245" s="77" t="s">
        <v>212</v>
      </c>
      <c r="P245" s="77">
        <v>12</v>
      </c>
      <c r="Q245" s="77" t="s">
        <v>175</v>
      </c>
      <c r="R245" s="77">
        <v>3</v>
      </c>
      <c r="S245" s="77">
        <v>3</v>
      </c>
      <c r="T245" s="77">
        <v>3</v>
      </c>
      <c r="U245" s="77">
        <v>3</v>
      </c>
      <c r="V245" s="77">
        <v>3</v>
      </c>
      <c r="W245" s="77">
        <v>3</v>
      </c>
      <c r="X245" s="77">
        <v>4</v>
      </c>
      <c r="Y245" s="77">
        <v>4</v>
      </c>
      <c r="Z245" s="77">
        <v>3</v>
      </c>
      <c r="AA245" s="77">
        <v>3</v>
      </c>
      <c r="AB245" s="17">
        <f t="shared" si="267"/>
        <v>32</v>
      </c>
      <c r="AC245" s="154">
        <f t="shared" si="268"/>
        <v>3.2</v>
      </c>
      <c r="AD245" s="77">
        <v>3</v>
      </c>
      <c r="AE245" s="77">
        <v>4</v>
      </c>
      <c r="AF245" s="77">
        <v>3</v>
      </c>
      <c r="AG245" s="77">
        <v>4</v>
      </c>
      <c r="AH245" s="77">
        <v>3</v>
      </c>
      <c r="AI245" s="77">
        <v>3</v>
      </c>
      <c r="AJ245" s="77">
        <v>3</v>
      </c>
      <c r="AK245" s="77">
        <v>3</v>
      </c>
      <c r="AL245" s="77">
        <v>3</v>
      </c>
      <c r="AM245" s="15">
        <f t="shared" si="244"/>
        <v>29</v>
      </c>
      <c r="AN245" s="170">
        <f t="shared" si="245"/>
        <v>3.2222222222222223</v>
      </c>
      <c r="AO245" s="77">
        <v>3</v>
      </c>
      <c r="AP245" s="77">
        <v>3</v>
      </c>
      <c r="AQ245" s="77">
        <v>3</v>
      </c>
      <c r="AR245" s="77">
        <v>3</v>
      </c>
      <c r="AS245" s="77">
        <v>3</v>
      </c>
      <c r="AT245" s="77">
        <v>3</v>
      </c>
      <c r="AU245" s="77">
        <v>3</v>
      </c>
      <c r="AV245" s="77">
        <v>3</v>
      </c>
      <c r="AW245" s="77">
        <v>3</v>
      </c>
      <c r="AX245" s="77">
        <v>3</v>
      </c>
      <c r="AY245" s="17">
        <f t="shared" si="235"/>
        <v>30</v>
      </c>
      <c r="AZ245" s="144">
        <f t="shared" si="246"/>
        <v>3</v>
      </c>
      <c r="BA245" s="77">
        <v>3</v>
      </c>
      <c r="BB245" s="77">
        <v>3</v>
      </c>
      <c r="BC245" s="77">
        <v>3</v>
      </c>
      <c r="BD245" s="77">
        <v>3</v>
      </c>
      <c r="BE245" s="77">
        <v>3</v>
      </c>
      <c r="BF245" s="77">
        <v>3</v>
      </c>
      <c r="BG245" s="77">
        <v>3</v>
      </c>
      <c r="BH245" s="77">
        <v>3</v>
      </c>
      <c r="BI245" s="77">
        <v>3</v>
      </c>
      <c r="BJ245" s="17">
        <f t="shared" si="247"/>
        <v>27</v>
      </c>
      <c r="BK245" s="144">
        <f t="shared" si="258"/>
        <v>3</v>
      </c>
      <c r="BL245" s="77">
        <v>3</v>
      </c>
      <c r="BM245" s="77">
        <v>3</v>
      </c>
      <c r="BN245" s="77">
        <v>3</v>
      </c>
      <c r="BO245" s="17">
        <f t="shared" si="248"/>
        <v>9</v>
      </c>
      <c r="BP245" s="153">
        <f t="shared" si="277"/>
        <v>3</v>
      </c>
      <c r="BQ245" s="77">
        <v>4</v>
      </c>
      <c r="BR245" s="77" t="s">
        <v>2063</v>
      </c>
      <c r="BS245" s="77">
        <v>3</v>
      </c>
      <c r="BT245" s="116">
        <f t="shared" si="238"/>
        <v>7</v>
      </c>
      <c r="BU245" s="144">
        <f t="shared" si="249"/>
        <v>2.3333333333333335</v>
      </c>
      <c r="BV245" s="77">
        <v>3</v>
      </c>
      <c r="BW245" s="77">
        <v>3</v>
      </c>
      <c r="BX245" s="17">
        <f t="shared" si="276"/>
        <v>6</v>
      </c>
      <c r="BY245" s="169">
        <f t="shared" si="239"/>
        <v>3</v>
      </c>
      <c r="BZ245" s="77">
        <v>4</v>
      </c>
      <c r="CA245" s="77">
        <v>3</v>
      </c>
      <c r="CB245" s="17">
        <f t="shared" si="259"/>
        <v>7</v>
      </c>
      <c r="CC245" s="144">
        <f t="shared" si="281"/>
        <v>3.5</v>
      </c>
      <c r="CD245" s="77">
        <v>3</v>
      </c>
      <c r="CE245" s="77">
        <v>2</v>
      </c>
      <c r="CF245" s="17">
        <f t="shared" si="270"/>
        <v>5</v>
      </c>
      <c r="CG245" s="144">
        <f t="shared" si="214"/>
        <v>2.5</v>
      </c>
      <c r="CH245" s="77">
        <v>2</v>
      </c>
      <c r="CI245" s="77">
        <v>2</v>
      </c>
      <c r="CJ245" s="17">
        <f t="shared" si="250"/>
        <v>4</v>
      </c>
      <c r="CK245" s="144">
        <f t="shared" si="282"/>
        <v>2</v>
      </c>
      <c r="CL245" s="80">
        <v>2</v>
      </c>
      <c r="CM245" s="77">
        <v>2</v>
      </c>
      <c r="CN245" s="17">
        <f t="shared" si="251"/>
        <v>4</v>
      </c>
      <c r="CO245" s="153">
        <f t="shared" si="260"/>
        <v>2</v>
      </c>
      <c r="CP245" s="77">
        <v>3</v>
      </c>
      <c r="CQ245" s="77">
        <v>3</v>
      </c>
      <c r="CR245" s="77">
        <v>2</v>
      </c>
      <c r="CS245" s="17">
        <f t="shared" si="252"/>
        <v>8</v>
      </c>
      <c r="CT245" s="144">
        <f t="shared" si="280"/>
        <v>2.6666666666666665</v>
      </c>
      <c r="CU245" s="77">
        <v>3</v>
      </c>
      <c r="CV245" s="77">
        <v>3</v>
      </c>
      <c r="CW245" s="77">
        <v>3</v>
      </c>
      <c r="CX245" s="77">
        <v>3</v>
      </c>
      <c r="CY245" s="77">
        <v>3</v>
      </c>
      <c r="CZ245" s="77">
        <v>4</v>
      </c>
      <c r="DA245" s="77">
        <v>3</v>
      </c>
      <c r="DB245" s="77">
        <v>3</v>
      </c>
      <c r="DC245" s="17">
        <f t="shared" si="271"/>
        <v>25</v>
      </c>
      <c r="DD245" s="144">
        <f t="shared" si="228"/>
        <v>3.125</v>
      </c>
      <c r="DE245" s="77">
        <v>3</v>
      </c>
      <c r="DF245" s="77">
        <v>3</v>
      </c>
      <c r="DG245" s="77">
        <v>3</v>
      </c>
      <c r="DH245" s="77">
        <v>4</v>
      </c>
      <c r="DI245" s="77">
        <v>3</v>
      </c>
      <c r="DJ245" s="77">
        <v>4</v>
      </c>
      <c r="DK245" s="77">
        <v>3</v>
      </c>
      <c r="DL245" s="77">
        <v>3</v>
      </c>
      <c r="DM245" s="17">
        <f t="shared" si="262"/>
        <v>26</v>
      </c>
      <c r="DN245" s="144">
        <f t="shared" si="283"/>
        <v>3.25</v>
      </c>
      <c r="DO245" s="77">
        <v>3</v>
      </c>
      <c r="DP245" s="77">
        <v>3</v>
      </c>
      <c r="DQ245" s="77">
        <v>3</v>
      </c>
      <c r="DR245" s="77">
        <v>3</v>
      </c>
      <c r="DS245" s="77">
        <v>3</v>
      </c>
      <c r="DT245" s="77">
        <v>3</v>
      </c>
      <c r="DU245" s="17">
        <f>SUM(DO245:DT245)</f>
        <v>18</v>
      </c>
      <c r="DV245" s="144">
        <f t="shared" si="253"/>
        <v>3</v>
      </c>
      <c r="DW245" s="77">
        <v>3</v>
      </c>
      <c r="DX245" s="77">
        <v>3</v>
      </c>
      <c r="DY245" s="77">
        <v>3</v>
      </c>
      <c r="DZ245" s="77">
        <v>3</v>
      </c>
      <c r="EA245" s="77">
        <v>3</v>
      </c>
      <c r="EB245" s="77">
        <v>4</v>
      </c>
      <c r="EC245" s="17">
        <f t="shared" si="272"/>
        <v>19</v>
      </c>
      <c r="ED245" s="144">
        <f t="shared" si="263"/>
        <v>3.1666666666666665</v>
      </c>
      <c r="EE245" s="77">
        <v>3</v>
      </c>
      <c r="EF245" s="77">
        <v>3</v>
      </c>
      <c r="EG245" s="77">
        <v>3</v>
      </c>
      <c r="EH245" s="77">
        <v>3</v>
      </c>
      <c r="EI245" s="77">
        <v>3</v>
      </c>
      <c r="EJ245" s="77">
        <v>4</v>
      </c>
      <c r="EK245" s="15">
        <f t="shared" si="264"/>
        <v>19</v>
      </c>
      <c r="EL245" s="148">
        <f t="shared" si="275"/>
        <v>3.1666666666666665</v>
      </c>
      <c r="EM245" s="77">
        <v>3</v>
      </c>
      <c r="EN245" s="77">
        <v>3</v>
      </c>
      <c r="EO245" s="77">
        <v>3</v>
      </c>
      <c r="EP245" s="77">
        <v>3</v>
      </c>
      <c r="EQ245" s="77">
        <v>3</v>
      </c>
      <c r="ER245" s="17">
        <f t="shared" si="254"/>
        <v>15</v>
      </c>
      <c r="ES245" s="144">
        <f t="shared" si="284"/>
        <v>3</v>
      </c>
      <c r="ET245" s="77">
        <v>3</v>
      </c>
      <c r="EU245" s="77">
        <v>3</v>
      </c>
      <c r="EV245" s="77">
        <v>3</v>
      </c>
      <c r="EW245" s="77">
        <v>3</v>
      </c>
      <c r="EX245" s="77">
        <v>3</v>
      </c>
      <c r="EY245" s="17">
        <f t="shared" si="255"/>
        <v>15</v>
      </c>
      <c r="EZ245" s="144">
        <f t="shared" si="274"/>
        <v>3</v>
      </c>
      <c r="FA245" s="77">
        <v>3</v>
      </c>
      <c r="FB245" s="77">
        <v>3</v>
      </c>
      <c r="FC245" s="77">
        <v>4</v>
      </c>
      <c r="FD245" s="77">
        <v>3</v>
      </c>
      <c r="FE245" s="77">
        <v>4</v>
      </c>
      <c r="FF245" s="77">
        <v>3</v>
      </c>
      <c r="FG245" s="17">
        <f t="shared" si="242"/>
        <v>20</v>
      </c>
      <c r="FH245" s="153">
        <f t="shared" si="279"/>
        <v>3.3333333333333335</v>
      </c>
      <c r="FI245" s="77">
        <v>3</v>
      </c>
      <c r="FJ245" s="77">
        <v>4</v>
      </c>
      <c r="FK245" s="77">
        <v>3</v>
      </c>
      <c r="FL245" s="77">
        <v>3</v>
      </c>
      <c r="FM245" s="77">
        <v>3</v>
      </c>
      <c r="FN245" s="17">
        <f t="shared" si="256"/>
        <v>16</v>
      </c>
      <c r="FO245" s="144">
        <f t="shared" si="257"/>
        <v>3.2</v>
      </c>
      <c r="FP245" s="77">
        <v>3</v>
      </c>
      <c r="FQ245" s="77">
        <v>3</v>
      </c>
      <c r="FR245" s="77">
        <v>4</v>
      </c>
      <c r="FS245" s="77">
        <v>3</v>
      </c>
      <c r="FT245" s="77">
        <v>4</v>
      </c>
      <c r="FU245" s="77">
        <v>3</v>
      </c>
      <c r="FV245" s="17">
        <f t="shared" si="273"/>
        <v>20</v>
      </c>
      <c r="FW245" s="144">
        <f t="shared" si="266"/>
        <v>3.3333333333333335</v>
      </c>
      <c r="FX245" s="77">
        <v>3</v>
      </c>
      <c r="FY245" s="77">
        <v>3</v>
      </c>
      <c r="FZ245" s="77">
        <v>3</v>
      </c>
      <c r="GA245" s="77">
        <v>3</v>
      </c>
      <c r="GB245" s="77">
        <v>3</v>
      </c>
      <c r="GC245" s="77">
        <v>3</v>
      </c>
      <c r="GD245" s="17">
        <f t="shared" si="220"/>
        <v>18</v>
      </c>
      <c r="GE245" s="144">
        <f t="shared" si="234"/>
        <v>3</v>
      </c>
      <c r="GF245" s="77" t="s">
        <v>2064</v>
      </c>
      <c r="GG245" s="77" t="s">
        <v>2065</v>
      </c>
      <c r="GH245" s="77" t="s">
        <v>2066</v>
      </c>
      <c r="GI245" s="77" t="s">
        <v>2067</v>
      </c>
      <c r="GJ245" s="77" t="s">
        <v>2068</v>
      </c>
      <c r="GK245" s="77" t="s">
        <v>2069</v>
      </c>
      <c r="GL245" s="77" t="s">
        <v>2070</v>
      </c>
      <c r="GM245" s="77" t="s">
        <v>2071</v>
      </c>
    </row>
    <row r="246" spans="1:195" s="2" customFormat="1" ht="22.5" customHeight="1" x14ac:dyDescent="0.35">
      <c r="A246" s="29">
        <v>244</v>
      </c>
      <c r="B246" s="77" t="s">
        <v>2072</v>
      </c>
      <c r="C246" s="78" t="s">
        <v>2073</v>
      </c>
      <c r="D246" s="77" t="s">
        <v>846</v>
      </c>
      <c r="E246" s="77" t="s">
        <v>2041</v>
      </c>
      <c r="F246" s="77">
        <v>50</v>
      </c>
      <c r="G246" s="77">
        <v>3</v>
      </c>
      <c r="H246" s="77" t="s">
        <v>157</v>
      </c>
      <c r="I246" s="77" t="s">
        <v>172</v>
      </c>
      <c r="J246" s="125">
        <v>6500000</v>
      </c>
      <c r="K246" s="79">
        <v>6000000</v>
      </c>
      <c r="L246" s="77" t="s">
        <v>370</v>
      </c>
      <c r="M246" s="77" t="s">
        <v>147</v>
      </c>
      <c r="N246" s="77">
        <v>520</v>
      </c>
      <c r="O246" s="77" t="s">
        <v>234</v>
      </c>
      <c r="P246" s="77">
        <v>15</v>
      </c>
      <c r="Q246" s="77" t="s">
        <v>2074</v>
      </c>
      <c r="R246" s="77">
        <v>3</v>
      </c>
      <c r="S246" s="77">
        <v>4</v>
      </c>
      <c r="T246" s="77">
        <v>3</v>
      </c>
      <c r="U246" s="77">
        <v>3</v>
      </c>
      <c r="V246" s="77">
        <v>4</v>
      </c>
      <c r="W246" s="77">
        <v>3</v>
      </c>
      <c r="X246" s="77">
        <v>3</v>
      </c>
      <c r="Y246" s="77">
        <v>4</v>
      </c>
      <c r="Z246" s="77">
        <v>3</v>
      </c>
      <c r="AA246" s="77">
        <v>4</v>
      </c>
      <c r="AB246" s="17">
        <f t="shared" si="267"/>
        <v>34</v>
      </c>
      <c r="AC246" s="154">
        <f t="shared" si="268"/>
        <v>3</v>
      </c>
      <c r="AD246" s="77">
        <v>3</v>
      </c>
      <c r="AE246" s="77">
        <v>4</v>
      </c>
      <c r="AF246" s="77">
        <v>3</v>
      </c>
      <c r="AG246" s="77">
        <v>4</v>
      </c>
      <c r="AH246" s="77">
        <v>3</v>
      </c>
      <c r="AI246" s="77">
        <v>4</v>
      </c>
      <c r="AJ246" s="77">
        <v>3</v>
      </c>
      <c r="AK246" s="77">
        <v>4</v>
      </c>
      <c r="AL246" s="77">
        <v>3</v>
      </c>
      <c r="AM246" s="15">
        <f t="shared" si="244"/>
        <v>31</v>
      </c>
      <c r="AN246" s="170">
        <f t="shared" si="245"/>
        <v>3.4444444444444446</v>
      </c>
      <c r="AO246" s="77">
        <v>4</v>
      </c>
      <c r="AP246" s="77">
        <v>3</v>
      </c>
      <c r="AQ246" s="77">
        <v>4</v>
      </c>
      <c r="AR246" s="77">
        <v>3</v>
      </c>
      <c r="AS246" s="77">
        <v>4</v>
      </c>
      <c r="AT246" s="77">
        <v>3</v>
      </c>
      <c r="AU246" s="77">
        <v>3</v>
      </c>
      <c r="AV246" s="77">
        <v>4</v>
      </c>
      <c r="AW246" s="77">
        <v>3</v>
      </c>
      <c r="AX246" s="77">
        <v>4</v>
      </c>
      <c r="AY246" s="17">
        <f t="shared" si="235"/>
        <v>35</v>
      </c>
      <c r="AZ246" s="144">
        <f t="shared" si="246"/>
        <v>3.5</v>
      </c>
      <c r="BA246" s="77">
        <v>3</v>
      </c>
      <c r="BB246" s="77">
        <v>4</v>
      </c>
      <c r="BC246" s="77">
        <v>3</v>
      </c>
      <c r="BD246" s="77">
        <v>3</v>
      </c>
      <c r="BE246" s="77">
        <v>4</v>
      </c>
      <c r="BF246" s="77">
        <v>3</v>
      </c>
      <c r="BG246" s="77">
        <v>4</v>
      </c>
      <c r="BH246" s="77">
        <v>3</v>
      </c>
      <c r="BI246" s="77">
        <v>3</v>
      </c>
      <c r="BJ246" s="17">
        <f t="shared" si="247"/>
        <v>30</v>
      </c>
      <c r="BK246" s="144">
        <f t="shared" si="258"/>
        <v>3.3333333333333335</v>
      </c>
      <c r="BL246" s="77">
        <v>3</v>
      </c>
      <c r="BM246" s="77">
        <v>3</v>
      </c>
      <c r="BN246" s="77">
        <v>4</v>
      </c>
      <c r="BO246" s="17">
        <f t="shared" si="248"/>
        <v>10</v>
      </c>
      <c r="BP246" s="153">
        <f t="shared" si="277"/>
        <v>3.3333333333333335</v>
      </c>
      <c r="BQ246" s="77">
        <v>3</v>
      </c>
      <c r="BR246" s="77">
        <v>3</v>
      </c>
      <c r="BS246" s="77">
        <v>4</v>
      </c>
      <c r="BT246" s="116">
        <f t="shared" si="238"/>
        <v>10</v>
      </c>
      <c r="BU246" s="144">
        <f t="shared" si="249"/>
        <v>3.3333333333333335</v>
      </c>
      <c r="BV246" s="77">
        <v>3</v>
      </c>
      <c r="BW246" s="77">
        <v>3</v>
      </c>
      <c r="BX246" s="17">
        <f t="shared" si="276"/>
        <v>6</v>
      </c>
      <c r="BY246" s="169">
        <f t="shared" si="239"/>
        <v>3</v>
      </c>
      <c r="BZ246" s="77">
        <v>4</v>
      </c>
      <c r="CA246" s="77">
        <v>4</v>
      </c>
      <c r="CB246" s="17">
        <f t="shared" si="259"/>
        <v>8</v>
      </c>
      <c r="CC246" s="144">
        <f t="shared" si="281"/>
        <v>4</v>
      </c>
      <c r="CD246" s="77">
        <v>3</v>
      </c>
      <c r="CE246" s="77">
        <v>3</v>
      </c>
      <c r="CF246" s="17">
        <f t="shared" si="270"/>
        <v>6</v>
      </c>
      <c r="CG246" s="144">
        <f t="shared" si="214"/>
        <v>3</v>
      </c>
      <c r="CH246" s="77">
        <v>4</v>
      </c>
      <c r="CI246" s="77">
        <v>3</v>
      </c>
      <c r="CJ246" s="17">
        <f t="shared" si="250"/>
        <v>7</v>
      </c>
      <c r="CK246" s="144">
        <f t="shared" si="282"/>
        <v>3.5</v>
      </c>
      <c r="CL246" s="80">
        <v>4</v>
      </c>
      <c r="CM246" s="77">
        <v>3</v>
      </c>
      <c r="CN246" s="17">
        <f t="shared" si="251"/>
        <v>7</v>
      </c>
      <c r="CO246" s="153">
        <f t="shared" si="260"/>
        <v>3.5</v>
      </c>
      <c r="CP246" s="77">
        <v>3</v>
      </c>
      <c r="CQ246" s="77">
        <v>3</v>
      </c>
      <c r="CR246" s="77">
        <v>3</v>
      </c>
      <c r="CS246" s="17">
        <f t="shared" si="252"/>
        <v>9</v>
      </c>
      <c r="CT246" s="144">
        <f t="shared" si="280"/>
        <v>3</v>
      </c>
      <c r="CU246" s="77">
        <v>3</v>
      </c>
      <c r="CV246" s="77">
        <v>3</v>
      </c>
      <c r="CW246" s="77">
        <v>3</v>
      </c>
      <c r="CX246" s="77">
        <v>4</v>
      </c>
      <c r="CY246" s="77">
        <v>3</v>
      </c>
      <c r="CZ246" s="77">
        <v>3</v>
      </c>
      <c r="DA246" s="77">
        <v>3</v>
      </c>
      <c r="DB246" s="77">
        <v>3</v>
      </c>
      <c r="DC246" s="17">
        <f t="shared" si="271"/>
        <v>25</v>
      </c>
      <c r="DD246" s="144">
        <f t="shared" si="228"/>
        <v>3.125</v>
      </c>
      <c r="DE246" s="77">
        <v>3</v>
      </c>
      <c r="DF246" s="77">
        <v>4</v>
      </c>
      <c r="DG246" s="77">
        <v>3</v>
      </c>
      <c r="DH246" s="77">
        <v>4</v>
      </c>
      <c r="DI246" s="77">
        <v>3</v>
      </c>
      <c r="DJ246" s="77">
        <v>4</v>
      </c>
      <c r="DK246" s="77">
        <v>3</v>
      </c>
      <c r="DL246" s="77">
        <v>4</v>
      </c>
      <c r="DM246" s="17">
        <f t="shared" si="262"/>
        <v>28</v>
      </c>
      <c r="DN246" s="144">
        <f t="shared" si="283"/>
        <v>3.5</v>
      </c>
      <c r="DO246" s="77">
        <v>3</v>
      </c>
      <c r="DP246" s="77">
        <v>4</v>
      </c>
      <c r="DQ246" s="77">
        <v>3</v>
      </c>
      <c r="DR246" s="77">
        <v>4</v>
      </c>
      <c r="DS246" s="77">
        <v>3</v>
      </c>
      <c r="DT246" s="77">
        <v>4</v>
      </c>
      <c r="DU246" s="17">
        <f t="shared" ref="DU246:DU265" si="285">SUM(DO246:DT246)</f>
        <v>21</v>
      </c>
      <c r="DV246" s="144">
        <f t="shared" si="253"/>
        <v>3.5</v>
      </c>
      <c r="DW246" s="77">
        <v>3</v>
      </c>
      <c r="DX246" s="77">
        <v>4</v>
      </c>
      <c r="DY246" s="77">
        <v>3</v>
      </c>
      <c r="DZ246" s="77">
        <v>4</v>
      </c>
      <c r="EA246" s="77">
        <v>3</v>
      </c>
      <c r="EB246" s="77">
        <v>4</v>
      </c>
      <c r="EC246" s="17">
        <f t="shared" si="272"/>
        <v>21</v>
      </c>
      <c r="ED246" s="144">
        <f t="shared" si="263"/>
        <v>3.5</v>
      </c>
      <c r="EE246" s="77">
        <v>3</v>
      </c>
      <c r="EF246" s="77">
        <v>4</v>
      </c>
      <c r="EG246" s="77">
        <v>3</v>
      </c>
      <c r="EH246" s="77">
        <v>3</v>
      </c>
      <c r="EI246" s="77">
        <v>4</v>
      </c>
      <c r="EJ246" s="77">
        <v>3</v>
      </c>
      <c r="EK246" s="15">
        <f t="shared" si="264"/>
        <v>20</v>
      </c>
      <c r="EL246" s="148">
        <f t="shared" si="275"/>
        <v>3.3333333333333335</v>
      </c>
      <c r="EM246" s="77">
        <v>3</v>
      </c>
      <c r="EN246" s="77">
        <v>3</v>
      </c>
      <c r="EO246" s="77">
        <v>4</v>
      </c>
      <c r="EP246" s="77">
        <v>3</v>
      </c>
      <c r="EQ246" s="77">
        <v>4</v>
      </c>
      <c r="ER246" s="17">
        <f t="shared" si="254"/>
        <v>17</v>
      </c>
      <c r="ES246" s="144">
        <f t="shared" si="284"/>
        <v>3.4</v>
      </c>
      <c r="ET246" s="77">
        <v>3</v>
      </c>
      <c r="EU246" s="77">
        <v>3</v>
      </c>
      <c r="EV246" s="77">
        <v>4</v>
      </c>
      <c r="EW246" s="77">
        <v>3</v>
      </c>
      <c r="EX246" s="77">
        <v>4</v>
      </c>
      <c r="EY246" s="17">
        <f t="shared" si="255"/>
        <v>17</v>
      </c>
      <c r="EZ246" s="144">
        <f t="shared" si="274"/>
        <v>3.4</v>
      </c>
      <c r="FA246" s="77">
        <v>3</v>
      </c>
      <c r="FB246" s="77">
        <v>4</v>
      </c>
      <c r="FC246" s="77">
        <v>3</v>
      </c>
      <c r="FD246" s="77">
        <v>3</v>
      </c>
      <c r="FE246" s="77">
        <v>3</v>
      </c>
      <c r="FF246" s="77">
        <v>4</v>
      </c>
      <c r="FG246" s="17">
        <f t="shared" si="242"/>
        <v>20</v>
      </c>
      <c r="FH246" s="153">
        <f t="shared" si="279"/>
        <v>3.3333333333333335</v>
      </c>
      <c r="FI246" s="77">
        <v>3</v>
      </c>
      <c r="FJ246" s="77">
        <v>3</v>
      </c>
      <c r="FK246" s="77">
        <v>4</v>
      </c>
      <c r="FL246" s="77">
        <v>3</v>
      </c>
      <c r="FM246" s="77">
        <v>4</v>
      </c>
      <c r="FN246" s="17">
        <f t="shared" si="256"/>
        <v>17</v>
      </c>
      <c r="FO246" s="144">
        <f t="shared" si="257"/>
        <v>3.4</v>
      </c>
      <c r="FP246" s="77">
        <v>3</v>
      </c>
      <c r="FQ246" s="77">
        <v>4</v>
      </c>
      <c r="FR246" s="77">
        <v>3</v>
      </c>
      <c r="FS246" s="77">
        <v>4</v>
      </c>
      <c r="FT246" s="77">
        <v>3</v>
      </c>
      <c r="FU246" s="77">
        <v>4</v>
      </c>
      <c r="FV246" s="17">
        <f t="shared" si="273"/>
        <v>21</v>
      </c>
      <c r="FW246" s="144">
        <f t="shared" si="266"/>
        <v>3.5</v>
      </c>
      <c r="FX246" s="77">
        <v>3</v>
      </c>
      <c r="FY246" s="77">
        <v>4</v>
      </c>
      <c r="FZ246" s="77">
        <v>3</v>
      </c>
      <c r="GA246" s="77">
        <v>4</v>
      </c>
      <c r="GB246" s="77">
        <v>3</v>
      </c>
      <c r="GC246" s="77">
        <v>4</v>
      </c>
      <c r="GD246" s="17">
        <f t="shared" si="220"/>
        <v>21</v>
      </c>
      <c r="GE246" s="144">
        <f t="shared" ref="GE246:GE277" si="286">GD246/6</f>
        <v>3.5</v>
      </c>
      <c r="GF246" s="77" t="s">
        <v>2075</v>
      </c>
      <c r="GG246" s="77" t="s">
        <v>2076</v>
      </c>
      <c r="GH246" s="77" t="s">
        <v>2077</v>
      </c>
      <c r="GI246" s="77" t="s">
        <v>2078</v>
      </c>
      <c r="GJ246" s="77" t="s">
        <v>2079</v>
      </c>
      <c r="GK246" s="77" t="s">
        <v>2080</v>
      </c>
      <c r="GL246" s="77" t="s">
        <v>2081</v>
      </c>
      <c r="GM246" s="77" t="s">
        <v>2082</v>
      </c>
    </row>
    <row r="247" spans="1:195" s="2" customFormat="1" ht="22.5" customHeight="1" x14ac:dyDescent="0.35">
      <c r="A247" s="29">
        <v>245</v>
      </c>
      <c r="B247" s="77" t="s">
        <v>2083</v>
      </c>
      <c r="C247" s="78" t="s">
        <v>2084</v>
      </c>
      <c r="D247" s="77" t="s">
        <v>846</v>
      </c>
      <c r="E247" s="77" t="s">
        <v>2041</v>
      </c>
      <c r="F247" s="77"/>
      <c r="G247" s="77">
        <v>5</v>
      </c>
      <c r="H247" s="77" t="s">
        <v>157</v>
      </c>
      <c r="I247" s="77" t="s">
        <v>172</v>
      </c>
      <c r="J247" s="125">
        <v>5500000</v>
      </c>
      <c r="K247" s="79">
        <v>4900000</v>
      </c>
      <c r="L247" s="77" t="s">
        <v>255</v>
      </c>
      <c r="M247" s="77" t="s">
        <v>147</v>
      </c>
      <c r="N247" s="77">
        <v>396</v>
      </c>
      <c r="O247" s="77" t="s">
        <v>212</v>
      </c>
      <c r="P247" s="77">
        <v>9</v>
      </c>
      <c r="Q247" s="77" t="s">
        <v>175</v>
      </c>
      <c r="R247" s="77">
        <v>3</v>
      </c>
      <c r="S247" s="77">
        <v>4</v>
      </c>
      <c r="T247" s="77">
        <v>3</v>
      </c>
      <c r="U247" s="77">
        <v>4</v>
      </c>
      <c r="V247" s="77">
        <v>3</v>
      </c>
      <c r="W247" s="77">
        <v>4</v>
      </c>
      <c r="X247" s="77">
        <v>3</v>
      </c>
      <c r="Y247" s="77">
        <v>4</v>
      </c>
      <c r="Z247" s="77">
        <v>3</v>
      </c>
      <c r="AA247" s="77">
        <v>4</v>
      </c>
      <c r="AB247" s="17">
        <f t="shared" si="267"/>
        <v>35</v>
      </c>
      <c r="AC247" s="154">
        <f t="shared" si="268"/>
        <v>3</v>
      </c>
      <c r="AD247" s="77">
        <v>3</v>
      </c>
      <c r="AE247" s="77">
        <v>3</v>
      </c>
      <c r="AF247" s="77">
        <v>3</v>
      </c>
      <c r="AG247" s="77">
        <v>3</v>
      </c>
      <c r="AH247" s="77">
        <v>3</v>
      </c>
      <c r="AI247" s="77">
        <v>3</v>
      </c>
      <c r="AJ247" s="77">
        <v>3</v>
      </c>
      <c r="AK247" s="77">
        <v>3</v>
      </c>
      <c r="AL247" s="77">
        <v>3</v>
      </c>
      <c r="AM247" s="15">
        <f t="shared" si="244"/>
        <v>27</v>
      </c>
      <c r="AN247" s="170">
        <f t="shared" si="245"/>
        <v>3</v>
      </c>
      <c r="AO247" s="77">
        <v>4</v>
      </c>
      <c r="AP247" s="77">
        <v>3</v>
      </c>
      <c r="AQ247" s="77">
        <v>3</v>
      </c>
      <c r="AR247" s="77">
        <v>4</v>
      </c>
      <c r="AS247" s="77">
        <v>3</v>
      </c>
      <c r="AT247" s="77">
        <v>3</v>
      </c>
      <c r="AU247" s="77">
        <v>3</v>
      </c>
      <c r="AV247" s="77">
        <v>3</v>
      </c>
      <c r="AW247" s="77">
        <v>3</v>
      </c>
      <c r="AX247" s="77">
        <v>4</v>
      </c>
      <c r="AY247" s="17">
        <f t="shared" si="235"/>
        <v>33</v>
      </c>
      <c r="AZ247" s="144">
        <f t="shared" si="246"/>
        <v>3.3</v>
      </c>
      <c r="BA247" s="77">
        <v>3</v>
      </c>
      <c r="BB247" s="77">
        <v>4</v>
      </c>
      <c r="BC247" s="77">
        <v>3</v>
      </c>
      <c r="BD247" s="77">
        <v>4</v>
      </c>
      <c r="BE247" s="77">
        <v>3</v>
      </c>
      <c r="BF247" s="77">
        <v>4</v>
      </c>
      <c r="BG247" s="77">
        <v>3</v>
      </c>
      <c r="BH247" s="77">
        <v>3</v>
      </c>
      <c r="BI247" s="77">
        <v>3</v>
      </c>
      <c r="BJ247" s="17">
        <f t="shared" si="247"/>
        <v>30</v>
      </c>
      <c r="BK247" s="144">
        <f t="shared" si="258"/>
        <v>3.3333333333333335</v>
      </c>
      <c r="BL247" s="77">
        <v>3</v>
      </c>
      <c r="BM247" s="77">
        <v>3</v>
      </c>
      <c r="BN247" s="77">
        <v>4</v>
      </c>
      <c r="BO247" s="17">
        <f t="shared" si="248"/>
        <v>10</v>
      </c>
      <c r="BP247" s="153">
        <f t="shared" si="277"/>
        <v>3.3333333333333335</v>
      </c>
      <c r="BQ247" s="77">
        <v>3</v>
      </c>
      <c r="BR247" s="77">
        <v>3</v>
      </c>
      <c r="BS247" s="77">
        <v>3</v>
      </c>
      <c r="BT247" s="116">
        <f t="shared" si="238"/>
        <v>9</v>
      </c>
      <c r="BU247" s="144">
        <f t="shared" si="249"/>
        <v>3</v>
      </c>
      <c r="BV247" s="77">
        <v>3</v>
      </c>
      <c r="BW247" s="77">
        <v>4</v>
      </c>
      <c r="BX247" s="17">
        <f t="shared" si="276"/>
        <v>7</v>
      </c>
      <c r="BY247" s="169">
        <f t="shared" si="239"/>
        <v>3.5</v>
      </c>
      <c r="BZ247" s="77">
        <v>3</v>
      </c>
      <c r="CA247" s="77">
        <v>3</v>
      </c>
      <c r="CB247" s="17">
        <f t="shared" si="259"/>
        <v>6</v>
      </c>
      <c r="CC247" s="144">
        <f t="shared" si="281"/>
        <v>3</v>
      </c>
      <c r="CD247" s="77">
        <v>3</v>
      </c>
      <c r="CE247" s="77">
        <v>3</v>
      </c>
      <c r="CF247" s="17">
        <f>SUM(CD247:CE247)</f>
        <v>6</v>
      </c>
      <c r="CG247" s="144">
        <f t="shared" si="214"/>
        <v>3</v>
      </c>
      <c r="CH247" s="77">
        <v>4</v>
      </c>
      <c r="CI247" s="77">
        <v>3</v>
      </c>
      <c r="CJ247" s="17">
        <f t="shared" si="250"/>
        <v>7</v>
      </c>
      <c r="CK247" s="144">
        <f t="shared" si="282"/>
        <v>3.5</v>
      </c>
      <c r="CL247" s="80">
        <v>4</v>
      </c>
      <c r="CM247" s="77">
        <v>3</v>
      </c>
      <c r="CN247" s="17">
        <f t="shared" si="251"/>
        <v>7</v>
      </c>
      <c r="CO247" s="153">
        <f t="shared" si="260"/>
        <v>3.5</v>
      </c>
      <c r="CP247" s="77">
        <v>4</v>
      </c>
      <c r="CQ247" s="77">
        <v>3</v>
      </c>
      <c r="CR247" s="77">
        <v>4</v>
      </c>
      <c r="CS247" s="17">
        <f t="shared" si="252"/>
        <v>11</v>
      </c>
      <c r="CT247" s="144">
        <f t="shared" si="280"/>
        <v>3.6666666666666665</v>
      </c>
      <c r="CU247" s="77">
        <v>3</v>
      </c>
      <c r="CV247" s="77">
        <v>3</v>
      </c>
      <c r="CW247" s="77">
        <v>4</v>
      </c>
      <c r="CX247" s="77">
        <v>3</v>
      </c>
      <c r="CY247" s="77">
        <v>4</v>
      </c>
      <c r="CZ247" s="77">
        <v>3</v>
      </c>
      <c r="DA247" s="77">
        <v>3</v>
      </c>
      <c r="DB247" s="77">
        <v>3</v>
      </c>
      <c r="DC247" s="17">
        <f t="shared" si="271"/>
        <v>26</v>
      </c>
      <c r="DD247" s="144">
        <f t="shared" si="228"/>
        <v>3.25</v>
      </c>
      <c r="DE247" s="77">
        <v>3</v>
      </c>
      <c r="DF247" s="77">
        <v>3</v>
      </c>
      <c r="DG247" s="77">
        <v>4</v>
      </c>
      <c r="DH247" s="77">
        <v>3</v>
      </c>
      <c r="DI247" s="77">
        <v>3</v>
      </c>
      <c r="DJ247" s="77">
        <v>3</v>
      </c>
      <c r="DK247" s="77">
        <v>4</v>
      </c>
      <c r="DL247" s="77">
        <v>3</v>
      </c>
      <c r="DM247" s="17">
        <f t="shared" si="262"/>
        <v>26</v>
      </c>
      <c r="DN247" s="144">
        <f t="shared" si="283"/>
        <v>3.25</v>
      </c>
      <c r="DO247" s="77">
        <v>3</v>
      </c>
      <c r="DP247" s="77">
        <v>4</v>
      </c>
      <c r="DQ247" s="77">
        <v>3</v>
      </c>
      <c r="DR247" s="77">
        <v>4</v>
      </c>
      <c r="DS247" s="77">
        <v>3</v>
      </c>
      <c r="DT247" s="77">
        <v>3</v>
      </c>
      <c r="DU247" s="17">
        <f t="shared" si="285"/>
        <v>20</v>
      </c>
      <c r="DV247" s="144">
        <f t="shared" si="253"/>
        <v>3.3333333333333335</v>
      </c>
      <c r="DW247" s="77">
        <v>3</v>
      </c>
      <c r="DX247" s="77">
        <v>3</v>
      </c>
      <c r="DY247" s="77">
        <v>3</v>
      </c>
      <c r="DZ247" s="77">
        <v>3</v>
      </c>
      <c r="EA247" s="77">
        <v>3</v>
      </c>
      <c r="EB247" s="77">
        <v>4</v>
      </c>
      <c r="EC247" s="17">
        <f t="shared" si="272"/>
        <v>19</v>
      </c>
      <c r="ED247" s="144">
        <f t="shared" si="263"/>
        <v>3.1666666666666665</v>
      </c>
      <c r="EE247" s="77">
        <v>3</v>
      </c>
      <c r="EF247" s="77">
        <v>4</v>
      </c>
      <c r="EG247" s="77">
        <v>4</v>
      </c>
      <c r="EH247" s="77">
        <v>3</v>
      </c>
      <c r="EI247" s="77">
        <v>3</v>
      </c>
      <c r="EJ247" s="77">
        <v>3</v>
      </c>
      <c r="EK247" s="15">
        <f t="shared" si="264"/>
        <v>20</v>
      </c>
      <c r="EL247" s="148">
        <f t="shared" si="275"/>
        <v>3.3333333333333335</v>
      </c>
      <c r="EM247" s="77">
        <v>3</v>
      </c>
      <c r="EN247" s="77">
        <v>3</v>
      </c>
      <c r="EO247" s="77">
        <v>3</v>
      </c>
      <c r="EP247" s="77">
        <v>3</v>
      </c>
      <c r="EQ247" s="77">
        <v>3</v>
      </c>
      <c r="ER247" s="17">
        <f t="shared" si="254"/>
        <v>15</v>
      </c>
      <c r="ES247" s="144">
        <f t="shared" si="284"/>
        <v>3</v>
      </c>
      <c r="ET247" s="77">
        <v>4</v>
      </c>
      <c r="EU247" s="77">
        <v>3</v>
      </c>
      <c r="EV247" s="77">
        <v>3</v>
      </c>
      <c r="EW247" s="77">
        <v>3</v>
      </c>
      <c r="EX247" s="77">
        <v>3</v>
      </c>
      <c r="EY247" s="17">
        <f t="shared" si="255"/>
        <v>16</v>
      </c>
      <c r="EZ247" s="144">
        <f t="shared" si="274"/>
        <v>3.2</v>
      </c>
      <c r="FA247" s="77">
        <v>3</v>
      </c>
      <c r="FB247" s="77">
        <v>3</v>
      </c>
      <c r="FC247" s="77">
        <v>3</v>
      </c>
      <c r="FD247" s="77">
        <v>3</v>
      </c>
      <c r="FE247" s="77">
        <v>3</v>
      </c>
      <c r="FF247" s="77">
        <v>3</v>
      </c>
      <c r="FG247" s="17">
        <f t="shared" si="242"/>
        <v>18</v>
      </c>
      <c r="FH247" s="153">
        <f t="shared" si="279"/>
        <v>3</v>
      </c>
      <c r="FI247" s="77">
        <v>3</v>
      </c>
      <c r="FJ247" s="77">
        <v>3</v>
      </c>
      <c r="FK247" s="77">
        <v>3</v>
      </c>
      <c r="FL247" s="77">
        <v>4</v>
      </c>
      <c r="FM247" s="77">
        <v>3</v>
      </c>
      <c r="FN247" s="17">
        <f t="shared" si="256"/>
        <v>16</v>
      </c>
      <c r="FO247" s="144">
        <f t="shared" si="257"/>
        <v>3.2</v>
      </c>
      <c r="FP247" s="77">
        <v>3</v>
      </c>
      <c r="FQ247" s="77">
        <v>4</v>
      </c>
      <c r="FR247" s="77">
        <v>3</v>
      </c>
      <c r="FS247" s="77">
        <v>4</v>
      </c>
      <c r="FT247" s="77">
        <v>3</v>
      </c>
      <c r="FU247" s="77">
        <v>4</v>
      </c>
      <c r="FV247" s="17">
        <f t="shared" si="273"/>
        <v>21</v>
      </c>
      <c r="FW247" s="144">
        <f t="shared" si="266"/>
        <v>3.5</v>
      </c>
      <c r="FX247" s="77">
        <v>3</v>
      </c>
      <c r="FY247" s="77">
        <v>4</v>
      </c>
      <c r="FZ247" s="77">
        <v>3</v>
      </c>
      <c r="GA247" s="77">
        <v>4</v>
      </c>
      <c r="GB247" s="77">
        <v>3</v>
      </c>
      <c r="GC247" s="77">
        <v>4</v>
      </c>
      <c r="GD247" s="17">
        <f t="shared" si="220"/>
        <v>21</v>
      </c>
      <c r="GE247" s="144">
        <f t="shared" si="286"/>
        <v>3.5</v>
      </c>
      <c r="GF247" s="77" t="s">
        <v>2085</v>
      </c>
      <c r="GG247" s="77" t="s">
        <v>2086</v>
      </c>
      <c r="GH247" s="77" t="s">
        <v>2087</v>
      </c>
      <c r="GI247" s="77" t="s">
        <v>2088</v>
      </c>
      <c r="GJ247" s="77" t="s">
        <v>2089</v>
      </c>
      <c r="GK247" s="77" t="s">
        <v>2090</v>
      </c>
      <c r="GL247" s="77" t="s">
        <v>2091</v>
      </c>
      <c r="GM247" s="77" t="s">
        <v>2092</v>
      </c>
    </row>
    <row r="248" spans="1:195" s="2" customFormat="1" ht="22.5" customHeight="1" x14ac:dyDescent="0.35">
      <c r="A248" s="29">
        <v>246</v>
      </c>
      <c r="B248" s="77" t="s">
        <v>1192</v>
      </c>
      <c r="C248" s="78" t="s">
        <v>2093</v>
      </c>
      <c r="D248" s="77" t="s">
        <v>846</v>
      </c>
      <c r="E248" s="77" t="s">
        <v>2041</v>
      </c>
      <c r="F248" s="77">
        <v>42</v>
      </c>
      <c r="G248" s="77">
        <v>5</v>
      </c>
      <c r="H248" s="77" t="s">
        <v>157</v>
      </c>
      <c r="I248" s="77" t="s">
        <v>210</v>
      </c>
      <c r="J248" s="125">
        <v>4500000</v>
      </c>
      <c r="K248" s="79">
        <v>4000000</v>
      </c>
      <c r="L248" s="77" t="s">
        <v>255</v>
      </c>
      <c r="M248" s="88" t="s">
        <v>147</v>
      </c>
      <c r="N248" s="77">
        <v>350</v>
      </c>
      <c r="O248" s="77" t="s">
        <v>1641</v>
      </c>
      <c r="P248" s="77">
        <v>10</v>
      </c>
      <c r="Q248" s="77" t="s">
        <v>175</v>
      </c>
      <c r="R248" s="77">
        <v>3</v>
      </c>
      <c r="S248" s="77">
        <v>4</v>
      </c>
      <c r="T248" s="77">
        <v>3</v>
      </c>
      <c r="U248" s="77">
        <v>4</v>
      </c>
      <c r="V248" s="77">
        <v>3</v>
      </c>
      <c r="W248" s="77">
        <v>3</v>
      </c>
      <c r="X248" s="77">
        <v>3</v>
      </c>
      <c r="Y248" s="77">
        <v>3</v>
      </c>
      <c r="Z248" s="77">
        <v>3</v>
      </c>
      <c r="AA248" s="77">
        <v>3</v>
      </c>
      <c r="AB248" s="17">
        <f t="shared" si="267"/>
        <v>32</v>
      </c>
      <c r="AC248" s="154">
        <f t="shared" si="268"/>
        <v>3.5</v>
      </c>
      <c r="AD248" s="77">
        <v>4</v>
      </c>
      <c r="AE248" s="77">
        <v>3</v>
      </c>
      <c r="AF248" s="77">
        <v>4</v>
      </c>
      <c r="AG248" s="77">
        <v>3</v>
      </c>
      <c r="AH248" s="77">
        <v>3</v>
      </c>
      <c r="AI248" s="77">
        <v>3</v>
      </c>
      <c r="AJ248" s="77">
        <v>4</v>
      </c>
      <c r="AK248" s="77">
        <v>3</v>
      </c>
      <c r="AL248" s="77">
        <v>3</v>
      </c>
      <c r="AM248" s="15">
        <f t="shared" si="244"/>
        <v>30</v>
      </c>
      <c r="AN248" s="170">
        <f t="shared" si="245"/>
        <v>3.3333333333333335</v>
      </c>
      <c r="AO248" s="77">
        <v>4</v>
      </c>
      <c r="AP248" s="77">
        <v>3</v>
      </c>
      <c r="AQ248" s="77">
        <v>3</v>
      </c>
      <c r="AR248" s="77">
        <v>3</v>
      </c>
      <c r="AS248" s="77">
        <v>3</v>
      </c>
      <c r="AT248" s="77">
        <v>3</v>
      </c>
      <c r="AU248" s="77">
        <v>3</v>
      </c>
      <c r="AV248" s="77">
        <v>3</v>
      </c>
      <c r="AW248" s="77">
        <v>4</v>
      </c>
      <c r="AX248" s="77">
        <v>3</v>
      </c>
      <c r="AY248" s="17">
        <f t="shared" si="235"/>
        <v>32</v>
      </c>
      <c r="AZ248" s="144">
        <f t="shared" si="246"/>
        <v>3.2</v>
      </c>
      <c r="BA248" s="77">
        <v>3</v>
      </c>
      <c r="BB248" s="77">
        <v>4</v>
      </c>
      <c r="BC248" s="77">
        <v>3</v>
      </c>
      <c r="BD248" s="77">
        <v>3</v>
      </c>
      <c r="BE248" s="77">
        <v>4</v>
      </c>
      <c r="BF248" s="77">
        <v>3</v>
      </c>
      <c r="BG248" s="77">
        <v>4</v>
      </c>
      <c r="BH248" s="77">
        <v>3</v>
      </c>
      <c r="BI248" s="77">
        <v>3</v>
      </c>
      <c r="BJ248" s="17">
        <f t="shared" si="247"/>
        <v>30</v>
      </c>
      <c r="BK248" s="144">
        <f t="shared" si="258"/>
        <v>3.3333333333333335</v>
      </c>
      <c r="BL248" s="77">
        <v>3</v>
      </c>
      <c r="BM248" s="77">
        <v>3</v>
      </c>
      <c r="BN248" s="77">
        <v>3</v>
      </c>
      <c r="BO248" s="17">
        <f t="shared" si="248"/>
        <v>9</v>
      </c>
      <c r="BP248" s="153">
        <f t="shared" si="277"/>
        <v>3</v>
      </c>
      <c r="BQ248" s="77">
        <v>4</v>
      </c>
      <c r="BR248" s="77">
        <v>3</v>
      </c>
      <c r="BS248" s="77">
        <v>3</v>
      </c>
      <c r="BT248" s="116">
        <f t="shared" si="238"/>
        <v>10</v>
      </c>
      <c r="BU248" s="144">
        <f t="shared" si="249"/>
        <v>3.3333333333333335</v>
      </c>
      <c r="BV248" s="77">
        <v>3</v>
      </c>
      <c r="BW248" s="77">
        <v>4</v>
      </c>
      <c r="BX248" s="17">
        <f t="shared" si="276"/>
        <v>7</v>
      </c>
      <c r="BY248" s="169">
        <f t="shared" si="239"/>
        <v>3.5</v>
      </c>
      <c r="BZ248" s="77">
        <v>3</v>
      </c>
      <c r="CA248" s="77">
        <v>3</v>
      </c>
      <c r="CB248" s="17">
        <f t="shared" si="259"/>
        <v>6</v>
      </c>
      <c r="CC248" s="144">
        <f t="shared" si="281"/>
        <v>3</v>
      </c>
      <c r="CD248" s="77">
        <v>3</v>
      </c>
      <c r="CE248" s="77">
        <v>3</v>
      </c>
      <c r="CF248" s="17">
        <f t="shared" ref="CF248:CF269" si="287">SUM(CD248:CE248)</f>
        <v>6</v>
      </c>
      <c r="CG248" s="144">
        <f t="shared" si="214"/>
        <v>3</v>
      </c>
      <c r="CH248" s="77">
        <v>3</v>
      </c>
      <c r="CI248" s="77">
        <v>3</v>
      </c>
      <c r="CJ248" s="17">
        <f t="shared" si="250"/>
        <v>6</v>
      </c>
      <c r="CK248" s="144">
        <f t="shared" si="282"/>
        <v>3</v>
      </c>
      <c r="CL248" s="80">
        <v>3</v>
      </c>
      <c r="CM248" s="77">
        <v>3</v>
      </c>
      <c r="CN248" s="17">
        <f t="shared" si="251"/>
        <v>6</v>
      </c>
      <c r="CO248" s="153">
        <f t="shared" si="260"/>
        <v>3</v>
      </c>
      <c r="CP248" s="77"/>
      <c r="CQ248" s="77"/>
      <c r="CR248" s="77"/>
      <c r="CS248" s="17">
        <f t="shared" si="252"/>
        <v>0</v>
      </c>
      <c r="CT248" s="144">
        <f t="shared" si="280"/>
        <v>0</v>
      </c>
      <c r="CU248" s="77">
        <v>3</v>
      </c>
      <c r="CV248" s="77">
        <v>3</v>
      </c>
      <c r="CW248" s="77">
        <v>3</v>
      </c>
      <c r="CX248" s="77">
        <v>4</v>
      </c>
      <c r="CY248" s="77">
        <v>3</v>
      </c>
      <c r="CZ248" s="77">
        <v>3</v>
      </c>
      <c r="DA248" s="77">
        <v>4</v>
      </c>
      <c r="DB248" s="77">
        <v>3</v>
      </c>
      <c r="DC248" s="17">
        <f t="shared" si="271"/>
        <v>26</v>
      </c>
      <c r="DD248" s="144">
        <f t="shared" si="228"/>
        <v>3.25</v>
      </c>
      <c r="DE248" s="77">
        <v>3</v>
      </c>
      <c r="DF248" s="77">
        <v>4</v>
      </c>
      <c r="DG248" s="77">
        <v>3</v>
      </c>
      <c r="DH248" s="77">
        <v>4</v>
      </c>
      <c r="DI248" s="77">
        <v>3</v>
      </c>
      <c r="DJ248" s="77">
        <v>4</v>
      </c>
      <c r="DK248" s="77">
        <v>3</v>
      </c>
      <c r="DL248" s="77">
        <v>3</v>
      </c>
      <c r="DM248" s="17">
        <f t="shared" si="262"/>
        <v>27</v>
      </c>
      <c r="DN248" s="144">
        <f t="shared" si="283"/>
        <v>3.375</v>
      </c>
      <c r="DO248" s="77">
        <v>3</v>
      </c>
      <c r="DP248" s="77">
        <v>3</v>
      </c>
      <c r="DQ248" s="77">
        <v>3</v>
      </c>
      <c r="DR248" s="77">
        <v>3</v>
      </c>
      <c r="DS248" s="77">
        <v>3</v>
      </c>
      <c r="DT248" s="77">
        <v>3</v>
      </c>
      <c r="DU248" s="17">
        <f t="shared" si="285"/>
        <v>18</v>
      </c>
      <c r="DV248" s="144">
        <f t="shared" si="253"/>
        <v>3</v>
      </c>
      <c r="DW248" s="77">
        <v>3</v>
      </c>
      <c r="DX248" s="77">
        <v>4</v>
      </c>
      <c r="DY248" s="77">
        <v>3</v>
      </c>
      <c r="DZ248" s="77">
        <v>3</v>
      </c>
      <c r="EA248" s="77">
        <v>3</v>
      </c>
      <c r="EB248" s="77">
        <v>3</v>
      </c>
      <c r="EC248" s="17">
        <f t="shared" si="272"/>
        <v>19</v>
      </c>
      <c r="ED248" s="144">
        <f t="shared" si="263"/>
        <v>3.1666666666666665</v>
      </c>
      <c r="EE248" s="77">
        <v>3</v>
      </c>
      <c r="EF248" s="77">
        <v>3</v>
      </c>
      <c r="EG248" s="77">
        <v>3</v>
      </c>
      <c r="EH248" s="77">
        <v>3</v>
      </c>
      <c r="EI248" s="77">
        <v>4</v>
      </c>
      <c r="EJ248" s="77">
        <v>3</v>
      </c>
      <c r="EK248" s="15">
        <f t="shared" si="264"/>
        <v>19</v>
      </c>
      <c r="EL248" s="148">
        <f t="shared" si="275"/>
        <v>3.1666666666666665</v>
      </c>
      <c r="EM248" s="77">
        <v>3</v>
      </c>
      <c r="EN248" s="77">
        <v>3</v>
      </c>
      <c r="EO248" s="77">
        <v>4</v>
      </c>
      <c r="EP248" s="77">
        <v>3</v>
      </c>
      <c r="EQ248" s="77">
        <v>4</v>
      </c>
      <c r="ER248" s="17">
        <f t="shared" si="254"/>
        <v>17</v>
      </c>
      <c r="ES248" s="144">
        <f t="shared" si="284"/>
        <v>3.4</v>
      </c>
      <c r="ET248" s="77">
        <v>3</v>
      </c>
      <c r="EU248" s="77">
        <v>3</v>
      </c>
      <c r="EV248" s="77">
        <v>3</v>
      </c>
      <c r="EW248" s="77">
        <v>3</v>
      </c>
      <c r="EX248" s="77">
        <v>4</v>
      </c>
      <c r="EY248" s="17">
        <f t="shared" si="255"/>
        <v>16</v>
      </c>
      <c r="EZ248" s="144">
        <f>EY248/5</f>
        <v>3.2</v>
      </c>
      <c r="FA248" s="77">
        <v>3</v>
      </c>
      <c r="FB248" s="77">
        <v>3</v>
      </c>
      <c r="FC248" s="77">
        <v>3</v>
      </c>
      <c r="FD248" s="77">
        <v>3</v>
      </c>
      <c r="FE248" s="77">
        <v>3</v>
      </c>
      <c r="FF248" s="77">
        <v>3</v>
      </c>
      <c r="FG248" s="17">
        <f t="shared" si="242"/>
        <v>18</v>
      </c>
      <c r="FH248" s="153">
        <f t="shared" si="279"/>
        <v>3</v>
      </c>
      <c r="FI248" s="77">
        <v>3</v>
      </c>
      <c r="FJ248" s="77">
        <v>3</v>
      </c>
      <c r="FK248" s="77">
        <v>3</v>
      </c>
      <c r="FL248" s="77">
        <v>3</v>
      </c>
      <c r="FM248" s="77">
        <v>3</v>
      </c>
      <c r="FN248" s="17">
        <f t="shared" si="256"/>
        <v>15</v>
      </c>
      <c r="FO248" s="144">
        <f t="shared" si="257"/>
        <v>3</v>
      </c>
      <c r="FP248" s="77">
        <v>3</v>
      </c>
      <c r="FQ248" s="77">
        <v>3</v>
      </c>
      <c r="FR248" s="77">
        <v>3</v>
      </c>
      <c r="FS248" s="77">
        <v>3</v>
      </c>
      <c r="FT248" s="77">
        <v>3</v>
      </c>
      <c r="FU248" s="77">
        <v>3</v>
      </c>
      <c r="FV248" s="17">
        <f t="shared" si="273"/>
        <v>18</v>
      </c>
      <c r="FW248" s="144">
        <f t="shared" si="266"/>
        <v>3</v>
      </c>
      <c r="FX248" s="77">
        <v>3</v>
      </c>
      <c r="FY248" s="77">
        <v>3</v>
      </c>
      <c r="FZ248" s="77">
        <v>3</v>
      </c>
      <c r="GA248" s="77">
        <v>3</v>
      </c>
      <c r="GB248" s="77">
        <v>3</v>
      </c>
      <c r="GC248" s="77">
        <v>3</v>
      </c>
      <c r="GD248" s="17">
        <f t="shared" si="220"/>
        <v>18</v>
      </c>
      <c r="GE248" s="144">
        <f t="shared" si="286"/>
        <v>3</v>
      </c>
      <c r="GF248" s="77" t="s">
        <v>2094</v>
      </c>
      <c r="GG248" s="77" t="s">
        <v>2095</v>
      </c>
      <c r="GH248" s="77" t="s">
        <v>2096</v>
      </c>
      <c r="GI248" s="77" t="s">
        <v>2097</v>
      </c>
      <c r="GJ248" s="77" t="s">
        <v>2098</v>
      </c>
      <c r="GK248" s="77" t="s">
        <v>2099</v>
      </c>
      <c r="GL248" s="77" t="s">
        <v>2100</v>
      </c>
      <c r="GM248" s="77" t="s">
        <v>2101</v>
      </c>
    </row>
    <row r="249" spans="1:195" s="2" customFormat="1" ht="22.5" customHeight="1" x14ac:dyDescent="0.35">
      <c r="A249" s="29">
        <v>247</v>
      </c>
      <c r="B249" s="78" t="s">
        <v>2102</v>
      </c>
      <c r="C249" s="78" t="s">
        <v>2103</v>
      </c>
      <c r="D249" s="77" t="s">
        <v>846</v>
      </c>
      <c r="E249" s="77" t="s">
        <v>2041</v>
      </c>
      <c r="F249" s="77">
        <v>53</v>
      </c>
      <c r="G249" s="77">
        <v>5</v>
      </c>
      <c r="H249" s="77" t="s">
        <v>157</v>
      </c>
      <c r="I249" s="77" t="s">
        <v>172</v>
      </c>
      <c r="J249" s="125">
        <v>7000000</v>
      </c>
      <c r="K249" s="79">
        <v>6500000</v>
      </c>
      <c r="L249" s="77" t="s">
        <v>255</v>
      </c>
      <c r="M249" s="77" t="s">
        <v>147</v>
      </c>
      <c r="N249" s="77">
        <v>390</v>
      </c>
      <c r="O249" s="77" t="s">
        <v>234</v>
      </c>
      <c r="P249" s="77">
        <v>19</v>
      </c>
      <c r="Q249" s="77" t="s">
        <v>175</v>
      </c>
      <c r="R249" s="77">
        <v>3</v>
      </c>
      <c r="S249" s="77">
        <v>3</v>
      </c>
      <c r="T249" s="77">
        <v>3</v>
      </c>
      <c r="U249" s="77">
        <v>3</v>
      </c>
      <c r="V249" s="77">
        <v>3</v>
      </c>
      <c r="W249" s="77">
        <v>3</v>
      </c>
      <c r="X249" s="77">
        <v>3</v>
      </c>
      <c r="Y249" s="77">
        <v>3</v>
      </c>
      <c r="Z249" s="77">
        <v>3</v>
      </c>
      <c r="AA249" s="77">
        <v>3</v>
      </c>
      <c r="AB249" s="17">
        <f t="shared" si="267"/>
        <v>30</v>
      </c>
      <c r="AC249" s="154">
        <f t="shared" si="268"/>
        <v>3.3</v>
      </c>
      <c r="AD249" s="77">
        <v>3</v>
      </c>
      <c r="AE249" s="77">
        <v>3</v>
      </c>
      <c r="AF249" s="77">
        <v>3</v>
      </c>
      <c r="AG249" s="77">
        <v>3</v>
      </c>
      <c r="AH249" s="77">
        <v>3</v>
      </c>
      <c r="AI249" s="77">
        <v>3</v>
      </c>
      <c r="AJ249" s="77">
        <v>3</v>
      </c>
      <c r="AK249" s="77">
        <v>3</v>
      </c>
      <c r="AL249" s="77">
        <v>3</v>
      </c>
      <c r="AM249" s="15">
        <f t="shared" si="244"/>
        <v>27</v>
      </c>
      <c r="AN249" s="170">
        <f t="shared" si="245"/>
        <v>3</v>
      </c>
      <c r="AO249" s="77">
        <v>3</v>
      </c>
      <c r="AP249" s="77">
        <v>3</v>
      </c>
      <c r="AQ249" s="77">
        <v>3</v>
      </c>
      <c r="AR249" s="77">
        <v>3</v>
      </c>
      <c r="AS249" s="77">
        <v>3</v>
      </c>
      <c r="AT249" s="77">
        <v>3</v>
      </c>
      <c r="AU249" s="77">
        <v>3</v>
      </c>
      <c r="AV249" s="77">
        <v>3</v>
      </c>
      <c r="AW249" s="77">
        <v>3</v>
      </c>
      <c r="AX249" s="77">
        <v>3</v>
      </c>
      <c r="AY249" s="17">
        <f t="shared" si="235"/>
        <v>30</v>
      </c>
      <c r="AZ249" s="144">
        <f t="shared" si="246"/>
        <v>3</v>
      </c>
      <c r="BA249" s="77">
        <v>3</v>
      </c>
      <c r="BB249" s="77">
        <v>3</v>
      </c>
      <c r="BC249" s="77">
        <v>3</v>
      </c>
      <c r="BD249" s="77">
        <v>3</v>
      </c>
      <c r="BE249" s="77">
        <v>3</v>
      </c>
      <c r="BF249" s="77">
        <v>3</v>
      </c>
      <c r="BG249" s="77">
        <v>3</v>
      </c>
      <c r="BH249" s="77">
        <v>3</v>
      </c>
      <c r="BI249" s="77">
        <v>3</v>
      </c>
      <c r="BJ249" s="17">
        <f t="shared" si="247"/>
        <v>27</v>
      </c>
      <c r="BK249" s="144">
        <f t="shared" si="258"/>
        <v>3</v>
      </c>
      <c r="BL249" s="77">
        <v>3</v>
      </c>
      <c r="BM249" s="77">
        <v>3</v>
      </c>
      <c r="BN249" s="77">
        <v>3</v>
      </c>
      <c r="BO249" s="17">
        <f t="shared" si="248"/>
        <v>9</v>
      </c>
      <c r="BP249" s="153">
        <f t="shared" si="277"/>
        <v>3</v>
      </c>
      <c r="BQ249" s="77">
        <v>3</v>
      </c>
      <c r="BR249" s="77">
        <v>3</v>
      </c>
      <c r="BS249" s="77">
        <v>3</v>
      </c>
      <c r="BT249" s="116">
        <f t="shared" si="238"/>
        <v>9</v>
      </c>
      <c r="BU249" s="144">
        <f t="shared" si="249"/>
        <v>3</v>
      </c>
      <c r="BV249" s="77">
        <v>3</v>
      </c>
      <c r="BW249" s="77">
        <v>3</v>
      </c>
      <c r="BX249" s="17">
        <f t="shared" si="276"/>
        <v>6</v>
      </c>
      <c r="BY249" s="169">
        <f t="shared" ref="BY249:BY251" si="288">BX249/2</f>
        <v>3</v>
      </c>
      <c r="BZ249" s="77">
        <v>3</v>
      </c>
      <c r="CA249" s="77">
        <v>3</v>
      </c>
      <c r="CB249" s="17">
        <f t="shared" si="259"/>
        <v>6</v>
      </c>
      <c r="CC249" s="144">
        <f t="shared" si="281"/>
        <v>3</v>
      </c>
      <c r="CD249" s="77">
        <v>3</v>
      </c>
      <c r="CE249" s="77">
        <v>3</v>
      </c>
      <c r="CF249" s="17">
        <f t="shared" si="287"/>
        <v>6</v>
      </c>
      <c r="CG249" s="144">
        <f t="shared" ref="CG249:CG312" si="289">CF249/2</f>
        <v>3</v>
      </c>
      <c r="CH249" s="77">
        <v>3</v>
      </c>
      <c r="CI249" s="77">
        <v>3</v>
      </c>
      <c r="CJ249" s="17">
        <f t="shared" si="250"/>
        <v>6</v>
      </c>
      <c r="CK249" s="144">
        <f t="shared" si="282"/>
        <v>3</v>
      </c>
      <c r="CL249" s="77">
        <v>3</v>
      </c>
      <c r="CM249" s="77">
        <v>3</v>
      </c>
      <c r="CN249" s="17">
        <f t="shared" si="251"/>
        <v>6</v>
      </c>
      <c r="CO249" s="153">
        <f t="shared" si="260"/>
        <v>3</v>
      </c>
      <c r="CP249" s="77">
        <v>3</v>
      </c>
      <c r="CQ249" s="77">
        <v>3</v>
      </c>
      <c r="CR249" s="77">
        <v>3</v>
      </c>
      <c r="CS249" s="17">
        <f t="shared" si="252"/>
        <v>9</v>
      </c>
      <c r="CT249" s="144">
        <f t="shared" si="280"/>
        <v>3</v>
      </c>
      <c r="CU249" s="77">
        <v>3</v>
      </c>
      <c r="CV249" s="77">
        <v>3</v>
      </c>
      <c r="CW249" s="77">
        <v>3</v>
      </c>
      <c r="CX249" s="77">
        <v>3</v>
      </c>
      <c r="CY249" s="77">
        <v>3</v>
      </c>
      <c r="CZ249" s="77">
        <v>3</v>
      </c>
      <c r="DA249" s="77">
        <v>3</v>
      </c>
      <c r="DB249" s="77">
        <v>3</v>
      </c>
      <c r="DC249" s="17">
        <f t="shared" si="271"/>
        <v>24</v>
      </c>
      <c r="DD249" s="144">
        <f t="shared" si="228"/>
        <v>3</v>
      </c>
      <c r="DE249" s="77">
        <v>3</v>
      </c>
      <c r="DF249" s="77">
        <v>3</v>
      </c>
      <c r="DG249" s="77">
        <v>3</v>
      </c>
      <c r="DH249" s="77">
        <v>3</v>
      </c>
      <c r="DI249" s="77">
        <v>3</v>
      </c>
      <c r="DJ249" s="77">
        <v>3</v>
      </c>
      <c r="DK249" s="77">
        <v>3</v>
      </c>
      <c r="DL249" s="77">
        <v>3</v>
      </c>
      <c r="DM249" s="17">
        <f t="shared" si="262"/>
        <v>24</v>
      </c>
      <c r="DN249" s="144">
        <f t="shared" si="283"/>
        <v>3</v>
      </c>
      <c r="DO249" s="77">
        <v>3</v>
      </c>
      <c r="DP249" s="77">
        <v>3</v>
      </c>
      <c r="DQ249" s="77">
        <v>3</v>
      </c>
      <c r="DR249" s="77">
        <v>3</v>
      </c>
      <c r="DS249" s="77">
        <v>3</v>
      </c>
      <c r="DT249" s="77">
        <v>3</v>
      </c>
      <c r="DU249" s="17">
        <f t="shared" si="285"/>
        <v>18</v>
      </c>
      <c r="DV249" s="144">
        <f t="shared" si="253"/>
        <v>3</v>
      </c>
      <c r="DW249" s="77">
        <v>3</v>
      </c>
      <c r="DX249" s="77">
        <v>3</v>
      </c>
      <c r="DY249" s="77">
        <v>3</v>
      </c>
      <c r="DZ249" s="77">
        <v>3</v>
      </c>
      <c r="EA249" s="77">
        <v>3</v>
      </c>
      <c r="EB249" s="77">
        <v>3</v>
      </c>
      <c r="EC249" s="17">
        <f t="shared" si="272"/>
        <v>18</v>
      </c>
      <c r="ED249" s="144">
        <f t="shared" si="263"/>
        <v>3</v>
      </c>
      <c r="EE249" s="77">
        <v>3</v>
      </c>
      <c r="EF249" s="77">
        <v>3</v>
      </c>
      <c r="EG249" s="77">
        <v>3</v>
      </c>
      <c r="EH249" s="77">
        <v>3</v>
      </c>
      <c r="EI249" s="77">
        <v>3</v>
      </c>
      <c r="EJ249" s="77">
        <v>3</v>
      </c>
      <c r="EK249" s="15">
        <f t="shared" si="264"/>
        <v>18</v>
      </c>
      <c r="EL249" s="148">
        <f t="shared" si="275"/>
        <v>3</v>
      </c>
      <c r="EM249" s="77">
        <v>3</v>
      </c>
      <c r="EN249" s="77">
        <v>3</v>
      </c>
      <c r="EO249" s="77">
        <v>3</v>
      </c>
      <c r="EP249" s="77">
        <v>3</v>
      </c>
      <c r="EQ249" s="77">
        <v>3</v>
      </c>
      <c r="ER249" s="17">
        <f t="shared" si="254"/>
        <v>15</v>
      </c>
      <c r="ES249" s="144">
        <f t="shared" si="284"/>
        <v>3</v>
      </c>
      <c r="ET249" s="77">
        <v>3</v>
      </c>
      <c r="EU249" s="77">
        <v>3</v>
      </c>
      <c r="EV249" s="77">
        <v>3</v>
      </c>
      <c r="EW249" s="77">
        <v>3</v>
      </c>
      <c r="EX249" s="77">
        <v>3</v>
      </c>
      <c r="EY249" s="17">
        <f t="shared" si="255"/>
        <v>15</v>
      </c>
      <c r="EZ249" s="144">
        <f t="shared" ref="EZ249:EZ261" si="290">EY249/5</f>
        <v>3</v>
      </c>
      <c r="FA249" s="77">
        <v>3</v>
      </c>
      <c r="FB249" s="77">
        <v>3</v>
      </c>
      <c r="FC249" s="77">
        <v>3</v>
      </c>
      <c r="FD249" s="77">
        <v>3</v>
      </c>
      <c r="FE249" s="77">
        <v>3</v>
      </c>
      <c r="FF249" s="77">
        <v>3</v>
      </c>
      <c r="FG249" s="17">
        <f t="shared" si="242"/>
        <v>18</v>
      </c>
      <c r="FH249" s="153">
        <f t="shared" si="279"/>
        <v>3</v>
      </c>
      <c r="FI249" s="77">
        <v>3</v>
      </c>
      <c r="FJ249" s="77">
        <v>3</v>
      </c>
      <c r="FK249" s="77">
        <v>3</v>
      </c>
      <c r="FL249" s="77">
        <v>3</v>
      </c>
      <c r="FM249" s="77">
        <v>3</v>
      </c>
      <c r="FN249" s="17">
        <f t="shared" si="256"/>
        <v>15</v>
      </c>
      <c r="FO249" s="144">
        <f t="shared" si="257"/>
        <v>3</v>
      </c>
      <c r="FP249" s="77">
        <v>3</v>
      </c>
      <c r="FQ249" s="77">
        <v>3</v>
      </c>
      <c r="FR249" s="77">
        <v>3</v>
      </c>
      <c r="FS249" s="77">
        <v>3</v>
      </c>
      <c r="FT249" s="77">
        <v>3</v>
      </c>
      <c r="FU249" s="77">
        <v>3</v>
      </c>
      <c r="FV249" s="17">
        <f>SUM(FP249:FU249)</f>
        <v>18</v>
      </c>
      <c r="FW249" s="144">
        <f t="shared" si="266"/>
        <v>3</v>
      </c>
      <c r="FX249" s="77">
        <v>3</v>
      </c>
      <c r="FY249" s="77">
        <v>3</v>
      </c>
      <c r="FZ249" s="77">
        <v>3</v>
      </c>
      <c r="GA249" s="77">
        <v>3</v>
      </c>
      <c r="GB249" s="77">
        <v>3</v>
      </c>
      <c r="GC249" s="77">
        <v>3</v>
      </c>
      <c r="GD249" s="17">
        <f t="shared" si="220"/>
        <v>18</v>
      </c>
      <c r="GE249" s="144">
        <f t="shared" si="286"/>
        <v>3</v>
      </c>
      <c r="GF249" s="77" t="s">
        <v>2104</v>
      </c>
      <c r="GG249" s="77" t="s">
        <v>2105</v>
      </c>
      <c r="GH249" s="77" t="s">
        <v>2106</v>
      </c>
      <c r="GI249" s="77" t="s">
        <v>2107</v>
      </c>
      <c r="GJ249" s="77" t="s">
        <v>2108</v>
      </c>
      <c r="GK249" s="77" t="s">
        <v>2109</v>
      </c>
      <c r="GL249" s="77" t="s">
        <v>2110</v>
      </c>
      <c r="GM249" s="77" t="s">
        <v>2111</v>
      </c>
    </row>
    <row r="250" spans="1:195" s="2" customFormat="1" ht="22.5" customHeight="1" x14ac:dyDescent="0.35">
      <c r="A250" s="29">
        <v>248</v>
      </c>
      <c r="B250" s="77" t="s">
        <v>2112</v>
      </c>
      <c r="C250" s="78" t="s">
        <v>2113</v>
      </c>
      <c r="D250" s="77" t="s">
        <v>846</v>
      </c>
      <c r="E250" s="77" t="s">
        <v>2041</v>
      </c>
      <c r="F250" s="77">
        <v>63</v>
      </c>
      <c r="G250" s="77">
        <v>3</v>
      </c>
      <c r="H250" s="77" t="s">
        <v>157</v>
      </c>
      <c r="I250" s="77" t="s">
        <v>158</v>
      </c>
      <c r="J250" s="125">
        <v>6500000</v>
      </c>
      <c r="K250" s="79">
        <v>5500000</v>
      </c>
      <c r="L250" s="77" t="s">
        <v>370</v>
      </c>
      <c r="M250" s="77" t="s">
        <v>147</v>
      </c>
      <c r="N250" s="77">
        <v>490</v>
      </c>
      <c r="O250" s="77" t="s">
        <v>234</v>
      </c>
      <c r="P250" s="77">
        <v>11</v>
      </c>
      <c r="Q250" s="77" t="s">
        <v>175</v>
      </c>
      <c r="R250" s="77">
        <v>3</v>
      </c>
      <c r="S250" s="77">
        <v>3</v>
      </c>
      <c r="T250" s="77">
        <v>4</v>
      </c>
      <c r="U250" s="77">
        <v>3</v>
      </c>
      <c r="V250" s="77">
        <v>3</v>
      </c>
      <c r="W250" s="77">
        <v>3</v>
      </c>
      <c r="X250" s="77">
        <v>3</v>
      </c>
      <c r="Y250" s="77">
        <v>3</v>
      </c>
      <c r="Z250" s="77">
        <v>3</v>
      </c>
      <c r="AA250" s="77">
        <v>3</v>
      </c>
      <c r="AB250" s="17">
        <f t="shared" si="267"/>
        <v>31</v>
      </c>
      <c r="AC250" s="154">
        <f t="shared" si="268"/>
        <v>3.5</v>
      </c>
      <c r="AD250" s="77">
        <v>3</v>
      </c>
      <c r="AE250" s="77">
        <v>3</v>
      </c>
      <c r="AF250" s="77">
        <v>3</v>
      </c>
      <c r="AG250" s="77">
        <v>3</v>
      </c>
      <c r="AH250" s="77">
        <v>3</v>
      </c>
      <c r="AI250" s="77">
        <v>3</v>
      </c>
      <c r="AJ250" s="77">
        <v>3</v>
      </c>
      <c r="AK250" s="77">
        <v>3</v>
      </c>
      <c r="AL250" s="77">
        <v>3</v>
      </c>
      <c r="AM250" s="15">
        <f t="shared" si="244"/>
        <v>27</v>
      </c>
      <c r="AN250" s="170">
        <f t="shared" si="245"/>
        <v>3</v>
      </c>
      <c r="AO250" s="77">
        <v>4</v>
      </c>
      <c r="AP250" s="77">
        <v>4</v>
      </c>
      <c r="AQ250" s="77">
        <v>3</v>
      </c>
      <c r="AR250" s="77">
        <v>3</v>
      </c>
      <c r="AS250" s="77">
        <v>3</v>
      </c>
      <c r="AT250" s="77">
        <v>3</v>
      </c>
      <c r="AU250" s="77">
        <v>3</v>
      </c>
      <c r="AV250" s="77">
        <v>3</v>
      </c>
      <c r="AW250" s="77">
        <v>3</v>
      </c>
      <c r="AX250" s="77">
        <v>3</v>
      </c>
      <c r="AY250" s="17">
        <f t="shared" si="235"/>
        <v>32</v>
      </c>
      <c r="AZ250" s="144">
        <f t="shared" si="246"/>
        <v>3.2</v>
      </c>
      <c r="BA250" s="77">
        <v>4</v>
      </c>
      <c r="BB250" s="77">
        <v>4</v>
      </c>
      <c r="BC250" s="77">
        <v>3</v>
      </c>
      <c r="BD250" s="77">
        <v>3</v>
      </c>
      <c r="BE250" s="77">
        <v>3</v>
      </c>
      <c r="BF250" s="77">
        <v>3</v>
      </c>
      <c r="BG250" s="77">
        <v>3</v>
      </c>
      <c r="BH250" s="77">
        <v>3</v>
      </c>
      <c r="BI250" s="77">
        <v>3</v>
      </c>
      <c r="BJ250" s="17">
        <f t="shared" si="247"/>
        <v>29</v>
      </c>
      <c r="BK250" s="144">
        <f t="shared" si="258"/>
        <v>3.2222222222222223</v>
      </c>
      <c r="BL250" s="77">
        <v>3</v>
      </c>
      <c r="BM250" s="77">
        <v>3</v>
      </c>
      <c r="BN250" s="77">
        <v>3</v>
      </c>
      <c r="BO250" s="17">
        <f t="shared" si="248"/>
        <v>9</v>
      </c>
      <c r="BP250" s="153">
        <f t="shared" si="277"/>
        <v>3</v>
      </c>
      <c r="BQ250" s="77">
        <v>4</v>
      </c>
      <c r="BR250" s="77">
        <v>4</v>
      </c>
      <c r="BS250" s="77">
        <v>4</v>
      </c>
      <c r="BT250" s="116">
        <f t="shared" si="238"/>
        <v>12</v>
      </c>
      <c r="BU250" s="144">
        <f t="shared" si="249"/>
        <v>4</v>
      </c>
      <c r="BV250" s="77">
        <v>4</v>
      </c>
      <c r="BW250" s="77">
        <v>4</v>
      </c>
      <c r="BX250" s="17">
        <f t="shared" si="276"/>
        <v>8</v>
      </c>
      <c r="BY250" s="169">
        <f t="shared" si="288"/>
        <v>4</v>
      </c>
      <c r="BZ250" s="77">
        <v>3</v>
      </c>
      <c r="CA250" s="77">
        <v>3</v>
      </c>
      <c r="CB250" s="17">
        <f t="shared" si="259"/>
        <v>6</v>
      </c>
      <c r="CC250" s="144">
        <f t="shared" si="281"/>
        <v>3</v>
      </c>
      <c r="CD250" s="77">
        <v>3</v>
      </c>
      <c r="CE250" s="77">
        <v>3</v>
      </c>
      <c r="CF250" s="17">
        <f t="shared" si="287"/>
        <v>6</v>
      </c>
      <c r="CG250" s="144">
        <f t="shared" si="289"/>
        <v>3</v>
      </c>
      <c r="CH250" s="77">
        <v>3</v>
      </c>
      <c r="CI250" s="77">
        <v>3</v>
      </c>
      <c r="CJ250" s="17">
        <f t="shared" si="250"/>
        <v>6</v>
      </c>
      <c r="CK250" s="144">
        <f t="shared" si="282"/>
        <v>3</v>
      </c>
      <c r="CL250" s="80">
        <v>3</v>
      </c>
      <c r="CM250" s="77">
        <v>3</v>
      </c>
      <c r="CN250" s="17">
        <f t="shared" si="251"/>
        <v>6</v>
      </c>
      <c r="CO250" s="153">
        <f t="shared" si="260"/>
        <v>3</v>
      </c>
      <c r="CP250" s="77">
        <v>3</v>
      </c>
      <c r="CQ250" s="77">
        <v>3</v>
      </c>
      <c r="CR250" s="77">
        <v>3</v>
      </c>
      <c r="CS250" s="17">
        <f t="shared" si="252"/>
        <v>9</v>
      </c>
      <c r="CT250" s="144">
        <f t="shared" si="280"/>
        <v>3</v>
      </c>
      <c r="CU250" s="77">
        <v>3</v>
      </c>
      <c r="CV250" s="77">
        <v>3</v>
      </c>
      <c r="CW250" s="77">
        <v>3</v>
      </c>
      <c r="CX250" s="77">
        <v>3</v>
      </c>
      <c r="CY250" s="77">
        <v>3</v>
      </c>
      <c r="CZ250" s="77">
        <v>3</v>
      </c>
      <c r="DA250" s="77">
        <v>3</v>
      </c>
      <c r="DB250" s="77">
        <v>3</v>
      </c>
      <c r="DC250" s="17">
        <f t="shared" si="271"/>
        <v>24</v>
      </c>
      <c r="DD250" s="144">
        <f t="shared" si="228"/>
        <v>3</v>
      </c>
      <c r="DE250" s="77">
        <v>3</v>
      </c>
      <c r="DF250" s="77">
        <v>3</v>
      </c>
      <c r="DG250" s="77">
        <v>3</v>
      </c>
      <c r="DH250" s="77">
        <v>3</v>
      </c>
      <c r="DI250" s="77">
        <v>3</v>
      </c>
      <c r="DJ250" s="77">
        <v>3</v>
      </c>
      <c r="DK250" s="77">
        <v>3</v>
      </c>
      <c r="DL250" s="77">
        <v>3</v>
      </c>
      <c r="DM250" s="17">
        <f t="shared" si="262"/>
        <v>24</v>
      </c>
      <c r="DN250" s="144">
        <f t="shared" si="283"/>
        <v>3</v>
      </c>
      <c r="DO250" s="77">
        <v>3</v>
      </c>
      <c r="DP250" s="77">
        <v>3</v>
      </c>
      <c r="DQ250" s="77">
        <v>3</v>
      </c>
      <c r="DR250" s="77">
        <v>3</v>
      </c>
      <c r="DS250" s="77">
        <v>3</v>
      </c>
      <c r="DT250" s="77">
        <v>3</v>
      </c>
      <c r="DU250" s="17">
        <f t="shared" si="285"/>
        <v>18</v>
      </c>
      <c r="DV250" s="144">
        <f t="shared" si="253"/>
        <v>3</v>
      </c>
      <c r="DW250" s="77">
        <v>3</v>
      </c>
      <c r="DX250" s="77">
        <v>3</v>
      </c>
      <c r="DY250" s="77">
        <v>3</v>
      </c>
      <c r="DZ250" s="77">
        <v>3</v>
      </c>
      <c r="EA250" s="77">
        <v>3</v>
      </c>
      <c r="EB250" s="77">
        <v>3</v>
      </c>
      <c r="EC250" s="17">
        <f t="shared" si="272"/>
        <v>18</v>
      </c>
      <c r="ED250" s="144">
        <f t="shared" si="263"/>
        <v>3</v>
      </c>
      <c r="EE250" s="77">
        <v>3</v>
      </c>
      <c r="EF250" s="77">
        <v>3</v>
      </c>
      <c r="EG250" s="77">
        <v>3</v>
      </c>
      <c r="EH250" s="77">
        <v>3</v>
      </c>
      <c r="EI250" s="77">
        <v>3</v>
      </c>
      <c r="EJ250" s="77">
        <v>3</v>
      </c>
      <c r="EK250" s="15">
        <f t="shared" si="264"/>
        <v>18</v>
      </c>
      <c r="EL250" s="148">
        <f t="shared" si="275"/>
        <v>3</v>
      </c>
      <c r="EM250" s="77">
        <v>3</v>
      </c>
      <c r="EN250" s="77">
        <v>3</v>
      </c>
      <c r="EO250" s="77">
        <v>3</v>
      </c>
      <c r="EP250" s="77">
        <v>3</v>
      </c>
      <c r="EQ250" s="77">
        <v>3</v>
      </c>
      <c r="ER250" s="17">
        <f t="shared" si="254"/>
        <v>15</v>
      </c>
      <c r="ES250" s="144">
        <f t="shared" si="284"/>
        <v>3</v>
      </c>
      <c r="ET250" s="77">
        <v>3</v>
      </c>
      <c r="EU250" s="77">
        <v>3</v>
      </c>
      <c r="EV250" s="77">
        <v>3</v>
      </c>
      <c r="EW250" s="77">
        <v>3</v>
      </c>
      <c r="EX250" s="77">
        <v>3</v>
      </c>
      <c r="EY250" s="17">
        <f t="shared" si="255"/>
        <v>15</v>
      </c>
      <c r="EZ250" s="144">
        <f t="shared" si="290"/>
        <v>3</v>
      </c>
      <c r="FA250" s="77">
        <v>3</v>
      </c>
      <c r="FB250" s="77" t="s">
        <v>843</v>
      </c>
      <c r="FC250" s="77">
        <v>3</v>
      </c>
      <c r="FD250" s="77">
        <v>3</v>
      </c>
      <c r="FE250" s="77">
        <v>3</v>
      </c>
      <c r="FF250" s="77">
        <v>3</v>
      </c>
      <c r="FG250" s="17">
        <f t="shared" si="242"/>
        <v>15</v>
      </c>
      <c r="FH250" s="153">
        <f t="shared" si="279"/>
        <v>2.5</v>
      </c>
      <c r="FI250" s="77">
        <v>3</v>
      </c>
      <c r="FJ250" s="77">
        <v>3</v>
      </c>
      <c r="FK250" s="77">
        <v>3</v>
      </c>
      <c r="FL250" s="77">
        <v>3</v>
      </c>
      <c r="FM250" s="77">
        <v>3</v>
      </c>
      <c r="FN250" s="17">
        <f t="shared" si="256"/>
        <v>15</v>
      </c>
      <c r="FO250" s="144">
        <f t="shared" si="257"/>
        <v>3</v>
      </c>
      <c r="FP250" s="77">
        <v>3</v>
      </c>
      <c r="FQ250" s="77">
        <v>3</v>
      </c>
      <c r="FR250" s="77">
        <v>3</v>
      </c>
      <c r="FS250" s="77">
        <v>3</v>
      </c>
      <c r="FT250" s="77">
        <v>3</v>
      </c>
      <c r="FU250" s="77">
        <v>3</v>
      </c>
      <c r="FV250" s="17">
        <f t="shared" ref="FV250:FV313" si="291">SUM(FP250:FU250)</f>
        <v>18</v>
      </c>
      <c r="FW250" s="144">
        <f t="shared" si="266"/>
        <v>3</v>
      </c>
      <c r="FX250" s="77">
        <v>3</v>
      </c>
      <c r="FY250" s="77">
        <v>3</v>
      </c>
      <c r="FZ250" s="77">
        <v>3</v>
      </c>
      <c r="GA250" s="77">
        <v>3</v>
      </c>
      <c r="GB250" s="77">
        <v>3</v>
      </c>
      <c r="GC250" s="77">
        <v>3</v>
      </c>
      <c r="GD250" s="17">
        <f t="shared" si="220"/>
        <v>18</v>
      </c>
      <c r="GE250" s="144">
        <f t="shared" si="286"/>
        <v>3</v>
      </c>
      <c r="GF250" s="77" t="s">
        <v>2114</v>
      </c>
      <c r="GG250" s="77" t="s">
        <v>2115</v>
      </c>
      <c r="GH250" s="77" t="s">
        <v>2116</v>
      </c>
      <c r="GI250" s="77" t="s">
        <v>2117</v>
      </c>
      <c r="GJ250" s="77" t="s">
        <v>2118</v>
      </c>
      <c r="GK250" s="77" t="s">
        <v>2119</v>
      </c>
      <c r="GL250" s="77" t="s">
        <v>2120</v>
      </c>
      <c r="GM250" s="77" t="s">
        <v>2121</v>
      </c>
    </row>
    <row r="251" spans="1:195" s="2" customFormat="1" ht="22.5" customHeight="1" x14ac:dyDescent="0.35">
      <c r="A251" s="29">
        <v>249</v>
      </c>
      <c r="B251" s="77" t="s">
        <v>2122</v>
      </c>
      <c r="C251" s="78" t="s">
        <v>2123</v>
      </c>
      <c r="D251" s="77" t="s">
        <v>846</v>
      </c>
      <c r="E251" s="77" t="s">
        <v>2041</v>
      </c>
      <c r="F251" s="77"/>
      <c r="G251" s="77">
        <v>5</v>
      </c>
      <c r="H251" s="77" t="s">
        <v>157</v>
      </c>
      <c r="I251" s="77" t="s">
        <v>158</v>
      </c>
      <c r="J251" s="125">
        <v>5000000</v>
      </c>
      <c r="K251" s="79">
        <v>4500000</v>
      </c>
      <c r="L251" s="77" t="s">
        <v>259</v>
      </c>
      <c r="M251" s="77" t="s">
        <v>147</v>
      </c>
      <c r="N251" s="77">
        <v>160</v>
      </c>
      <c r="O251" s="77" t="s">
        <v>174</v>
      </c>
      <c r="P251" s="77">
        <v>12</v>
      </c>
      <c r="Q251" s="77" t="s">
        <v>175</v>
      </c>
      <c r="R251" s="77">
        <v>3</v>
      </c>
      <c r="S251" s="77">
        <v>3</v>
      </c>
      <c r="T251" s="77">
        <v>3</v>
      </c>
      <c r="U251" s="77">
        <v>3</v>
      </c>
      <c r="V251" s="77">
        <v>3</v>
      </c>
      <c r="W251" s="77">
        <v>3</v>
      </c>
      <c r="X251" s="77">
        <v>3</v>
      </c>
      <c r="Y251" s="77">
        <v>3</v>
      </c>
      <c r="Z251" s="77">
        <v>3</v>
      </c>
      <c r="AA251" s="77">
        <v>3</v>
      </c>
      <c r="AB251" s="17">
        <f t="shared" si="267"/>
        <v>30</v>
      </c>
      <c r="AC251" s="154">
        <f t="shared" si="268"/>
        <v>4</v>
      </c>
      <c r="AD251" s="77">
        <v>3</v>
      </c>
      <c r="AE251" s="77">
        <v>3</v>
      </c>
      <c r="AF251" s="77">
        <v>3</v>
      </c>
      <c r="AG251" s="77">
        <v>4</v>
      </c>
      <c r="AH251" s="77">
        <v>3</v>
      </c>
      <c r="AI251" s="77">
        <v>3</v>
      </c>
      <c r="AJ251" s="77">
        <v>3</v>
      </c>
      <c r="AK251" s="77">
        <v>2</v>
      </c>
      <c r="AL251" s="77">
        <v>3</v>
      </c>
      <c r="AM251" s="15">
        <f t="shared" si="244"/>
        <v>27</v>
      </c>
      <c r="AN251" s="170">
        <f t="shared" si="245"/>
        <v>3</v>
      </c>
      <c r="AO251" s="77">
        <v>3</v>
      </c>
      <c r="AP251" s="77">
        <v>3</v>
      </c>
      <c r="AQ251" s="77">
        <v>3</v>
      </c>
      <c r="AR251" s="77">
        <v>3</v>
      </c>
      <c r="AS251" s="77">
        <v>4</v>
      </c>
      <c r="AT251" s="77">
        <v>3</v>
      </c>
      <c r="AU251" s="77">
        <v>2</v>
      </c>
      <c r="AV251" s="77">
        <v>3</v>
      </c>
      <c r="AW251" s="77">
        <v>3</v>
      </c>
      <c r="AX251" s="77">
        <v>3</v>
      </c>
      <c r="AY251" s="17">
        <f t="shared" si="235"/>
        <v>30</v>
      </c>
      <c r="AZ251" s="144">
        <f t="shared" si="246"/>
        <v>3</v>
      </c>
      <c r="BA251" s="77">
        <v>3</v>
      </c>
      <c r="BB251" s="77">
        <v>4</v>
      </c>
      <c r="BC251" s="77">
        <v>3</v>
      </c>
      <c r="BD251" s="77">
        <v>3</v>
      </c>
      <c r="BE251" s="77">
        <v>2</v>
      </c>
      <c r="BF251" s="77">
        <v>3</v>
      </c>
      <c r="BG251" s="77">
        <v>3</v>
      </c>
      <c r="BH251" s="77">
        <v>3</v>
      </c>
      <c r="BI251" s="77">
        <v>3</v>
      </c>
      <c r="BJ251" s="17">
        <f t="shared" si="247"/>
        <v>27</v>
      </c>
      <c r="BK251" s="144">
        <f t="shared" si="258"/>
        <v>3</v>
      </c>
      <c r="BL251" s="77">
        <v>3</v>
      </c>
      <c r="BM251" s="77">
        <v>3</v>
      </c>
      <c r="BN251" s="77">
        <v>3</v>
      </c>
      <c r="BO251" s="17">
        <f t="shared" si="248"/>
        <v>9</v>
      </c>
      <c r="BP251" s="153">
        <f t="shared" si="277"/>
        <v>3</v>
      </c>
      <c r="BQ251" s="77">
        <v>4</v>
      </c>
      <c r="BR251" s="77">
        <v>3</v>
      </c>
      <c r="BS251" s="77">
        <v>3</v>
      </c>
      <c r="BT251" s="116">
        <f t="shared" si="238"/>
        <v>10</v>
      </c>
      <c r="BU251" s="144">
        <f t="shared" si="249"/>
        <v>3.3333333333333335</v>
      </c>
      <c r="BV251" s="77">
        <v>2</v>
      </c>
      <c r="BW251" s="77">
        <v>3</v>
      </c>
      <c r="BX251" s="17">
        <f t="shared" si="276"/>
        <v>5</v>
      </c>
      <c r="BY251" s="169">
        <f t="shared" si="288"/>
        <v>2.5</v>
      </c>
      <c r="BZ251" s="77">
        <v>3</v>
      </c>
      <c r="CA251" s="77">
        <v>2</v>
      </c>
      <c r="CB251" s="17">
        <f t="shared" si="259"/>
        <v>5</v>
      </c>
      <c r="CC251" s="144">
        <f t="shared" si="281"/>
        <v>2.5</v>
      </c>
      <c r="CD251" s="77">
        <v>3</v>
      </c>
      <c r="CE251" s="77">
        <v>2</v>
      </c>
      <c r="CF251" s="17">
        <f t="shared" si="287"/>
        <v>5</v>
      </c>
      <c r="CG251" s="144">
        <f t="shared" si="289"/>
        <v>2.5</v>
      </c>
      <c r="CH251" s="77">
        <v>3</v>
      </c>
      <c r="CI251" s="77">
        <v>3</v>
      </c>
      <c r="CJ251" s="17">
        <f t="shared" si="250"/>
        <v>6</v>
      </c>
      <c r="CK251" s="144">
        <f t="shared" si="282"/>
        <v>3</v>
      </c>
      <c r="CL251" s="80">
        <v>3</v>
      </c>
      <c r="CM251" s="77">
        <v>3</v>
      </c>
      <c r="CN251" s="17">
        <f t="shared" si="251"/>
        <v>6</v>
      </c>
      <c r="CO251" s="153">
        <f t="shared" si="260"/>
        <v>3</v>
      </c>
      <c r="CP251" s="77">
        <v>2</v>
      </c>
      <c r="CQ251" s="77">
        <v>3</v>
      </c>
      <c r="CR251" s="77">
        <v>3</v>
      </c>
      <c r="CS251" s="17">
        <f t="shared" si="252"/>
        <v>8</v>
      </c>
      <c r="CT251" s="144">
        <f t="shared" si="280"/>
        <v>2.6666666666666665</v>
      </c>
      <c r="CU251" s="77">
        <v>3</v>
      </c>
      <c r="CV251" s="77">
        <v>3</v>
      </c>
      <c r="CW251" s="77">
        <v>3</v>
      </c>
      <c r="CX251" s="77">
        <v>3</v>
      </c>
      <c r="CY251" s="77">
        <v>3</v>
      </c>
      <c r="CZ251" s="77">
        <v>3</v>
      </c>
      <c r="DA251" s="77">
        <v>3</v>
      </c>
      <c r="DB251" s="77">
        <v>3</v>
      </c>
      <c r="DC251" s="17">
        <f t="shared" si="271"/>
        <v>24</v>
      </c>
      <c r="DD251" s="144">
        <f t="shared" si="228"/>
        <v>3</v>
      </c>
      <c r="DE251" s="77">
        <v>3</v>
      </c>
      <c r="DF251" s="77">
        <v>3</v>
      </c>
      <c r="DG251" s="77">
        <v>3</v>
      </c>
      <c r="DH251" s="77">
        <v>3</v>
      </c>
      <c r="DI251" s="77">
        <v>3</v>
      </c>
      <c r="DJ251" s="77">
        <v>3</v>
      </c>
      <c r="DK251" s="77">
        <v>3</v>
      </c>
      <c r="DL251" s="77">
        <v>3</v>
      </c>
      <c r="DM251" s="17">
        <f t="shared" si="262"/>
        <v>24</v>
      </c>
      <c r="DN251" s="144">
        <f t="shared" si="283"/>
        <v>3</v>
      </c>
      <c r="DO251" s="77">
        <v>3</v>
      </c>
      <c r="DP251" s="77">
        <v>3</v>
      </c>
      <c r="DQ251" s="77">
        <v>3</v>
      </c>
      <c r="DR251" s="77">
        <v>3</v>
      </c>
      <c r="DS251" s="77">
        <v>3</v>
      </c>
      <c r="DT251" s="77">
        <v>3</v>
      </c>
      <c r="DU251" s="17">
        <f t="shared" si="285"/>
        <v>18</v>
      </c>
      <c r="DV251" s="144">
        <f t="shared" si="253"/>
        <v>3</v>
      </c>
      <c r="DW251" s="77">
        <v>3</v>
      </c>
      <c r="DX251" s="77">
        <v>3</v>
      </c>
      <c r="DY251" s="77">
        <v>3</v>
      </c>
      <c r="DZ251" s="77">
        <v>3</v>
      </c>
      <c r="EA251" s="77">
        <v>3</v>
      </c>
      <c r="EB251" s="77">
        <v>3</v>
      </c>
      <c r="EC251" s="17">
        <f t="shared" si="272"/>
        <v>18</v>
      </c>
      <c r="ED251" s="144">
        <f t="shared" si="263"/>
        <v>3</v>
      </c>
      <c r="EE251" s="77">
        <v>3</v>
      </c>
      <c r="EF251" s="77">
        <v>3</v>
      </c>
      <c r="EG251" s="77">
        <v>3</v>
      </c>
      <c r="EH251" s="77">
        <v>3</v>
      </c>
      <c r="EI251" s="77">
        <v>3</v>
      </c>
      <c r="EJ251" s="77">
        <v>3</v>
      </c>
      <c r="EK251" s="15">
        <f t="shared" si="264"/>
        <v>18</v>
      </c>
      <c r="EL251" s="148">
        <f t="shared" si="275"/>
        <v>3</v>
      </c>
      <c r="EM251" s="77">
        <v>3</v>
      </c>
      <c r="EN251" s="77">
        <v>3</v>
      </c>
      <c r="EO251" s="77">
        <v>3</v>
      </c>
      <c r="EP251" s="77">
        <v>3</v>
      </c>
      <c r="EQ251" s="77">
        <v>3</v>
      </c>
      <c r="ER251" s="17">
        <f t="shared" si="254"/>
        <v>15</v>
      </c>
      <c r="ES251" s="144">
        <f t="shared" si="284"/>
        <v>3</v>
      </c>
      <c r="ET251" s="77">
        <v>3</v>
      </c>
      <c r="EU251" s="77">
        <v>3</v>
      </c>
      <c r="EV251" s="77">
        <v>3</v>
      </c>
      <c r="EW251" s="77">
        <v>3</v>
      </c>
      <c r="EX251" s="77">
        <v>3</v>
      </c>
      <c r="EY251" s="17">
        <f t="shared" si="255"/>
        <v>15</v>
      </c>
      <c r="EZ251" s="144">
        <f t="shared" si="290"/>
        <v>3</v>
      </c>
      <c r="FA251" s="77">
        <v>3</v>
      </c>
      <c r="FB251" s="77">
        <v>3</v>
      </c>
      <c r="FC251" s="77">
        <v>3</v>
      </c>
      <c r="FD251" s="77">
        <v>3</v>
      </c>
      <c r="FE251" s="77">
        <v>3</v>
      </c>
      <c r="FF251" s="77">
        <v>3</v>
      </c>
      <c r="FG251" s="17">
        <f t="shared" si="242"/>
        <v>18</v>
      </c>
      <c r="FH251" s="153">
        <f t="shared" si="279"/>
        <v>3</v>
      </c>
      <c r="FI251" s="77">
        <v>3</v>
      </c>
      <c r="FJ251" s="77">
        <v>3</v>
      </c>
      <c r="FK251" s="77">
        <v>3</v>
      </c>
      <c r="FL251" s="77">
        <v>3</v>
      </c>
      <c r="FM251" s="77">
        <v>3</v>
      </c>
      <c r="FN251" s="17">
        <f t="shared" si="256"/>
        <v>15</v>
      </c>
      <c r="FO251" s="144">
        <f t="shared" si="257"/>
        <v>3</v>
      </c>
      <c r="FP251" s="77">
        <v>3</v>
      </c>
      <c r="FQ251" s="77">
        <v>3</v>
      </c>
      <c r="FR251" s="77">
        <v>3</v>
      </c>
      <c r="FS251" s="77">
        <v>3</v>
      </c>
      <c r="FT251" s="77">
        <v>3</v>
      </c>
      <c r="FU251" s="77">
        <v>3</v>
      </c>
      <c r="FV251" s="17">
        <f t="shared" si="291"/>
        <v>18</v>
      </c>
      <c r="FW251" s="144">
        <f t="shared" si="266"/>
        <v>3</v>
      </c>
      <c r="FX251" s="77">
        <v>3</v>
      </c>
      <c r="FY251" s="77">
        <v>3</v>
      </c>
      <c r="FZ251" s="77">
        <v>3</v>
      </c>
      <c r="GA251" s="77">
        <v>3</v>
      </c>
      <c r="GB251" s="77">
        <v>3</v>
      </c>
      <c r="GC251" s="77">
        <v>3</v>
      </c>
      <c r="GD251" s="17">
        <f t="shared" si="220"/>
        <v>18</v>
      </c>
      <c r="GE251" s="144">
        <f t="shared" si="286"/>
        <v>3</v>
      </c>
      <c r="GF251" s="77" t="s">
        <v>2124</v>
      </c>
      <c r="GG251" s="77" t="s">
        <v>2125</v>
      </c>
      <c r="GH251" s="77" t="s">
        <v>2126</v>
      </c>
      <c r="GI251" s="77" t="s">
        <v>2127</v>
      </c>
      <c r="GJ251" s="77" t="s">
        <v>2089</v>
      </c>
      <c r="GK251" s="77" t="s">
        <v>2119</v>
      </c>
      <c r="GL251" s="77" t="s">
        <v>2128</v>
      </c>
      <c r="GM251" s="77" t="s">
        <v>2129</v>
      </c>
    </row>
    <row r="252" spans="1:195" s="2" customFormat="1" ht="22.5" customHeight="1" x14ac:dyDescent="0.35">
      <c r="A252" s="29">
        <v>250</v>
      </c>
      <c r="B252" s="77" t="s">
        <v>2130</v>
      </c>
      <c r="C252" s="78" t="s">
        <v>2131</v>
      </c>
      <c r="D252" s="77" t="s">
        <v>846</v>
      </c>
      <c r="E252" s="77" t="s">
        <v>2041</v>
      </c>
      <c r="F252" s="77">
        <v>44</v>
      </c>
      <c r="G252" s="77">
        <v>6</v>
      </c>
      <c r="H252" s="77" t="s">
        <v>157</v>
      </c>
      <c r="I252" s="77" t="s">
        <v>158</v>
      </c>
      <c r="J252" s="125">
        <v>7500000</v>
      </c>
      <c r="K252" s="79">
        <v>6000000</v>
      </c>
      <c r="L252" s="77" t="s">
        <v>370</v>
      </c>
      <c r="M252" s="77" t="s">
        <v>147</v>
      </c>
      <c r="N252" s="77">
        <v>525</v>
      </c>
      <c r="O252" s="77" t="s">
        <v>1641</v>
      </c>
      <c r="P252" s="77">
        <v>7</v>
      </c>
      <c r="Q252" s="77" t="s">
        <v>175</v>
      </c>
      <c r="R252" s="77">
        <v>3</v>
      </c>
      <c r="S252" s="77">
        <v>3</v>
      </c>
      <c r="T252" s="77">
        <v>3</v>
      </c>
      <c r="U252" s="77">
        <v>3</v>
      </c>
      <c r="V252" s="77">
        <v>3</v>
      </c>
      <c r="W252" s="77">
        <v>3</v>
      </c>
      <c r="X252" s="77">
        <v>3</v>
      </c>
      <c r="Y252" s="77">
        <v>3</v>
      </c>
      <c r="Z252" s="77">
        <v>3</v>
      </c>
      <c r="AA252" s="77">
        <v>3</v>
      </c>
      <c r="AB252" s="17">
        <f t="shared" si="267"/>
        <v>30</v>
      </c>
      <c r="AC252" s="154">
        <f t="shared" si="268"/>
        <v>3.3</v>
      </c>
      <c r="AD252" s="77">
        <v>3</v>
      </c>
      <c r="AE252" s="77">
        <v>3</v>
      </c>
      <c r="AF252" s="77">
        <v>3</v>
      </c>
      <c r="AG252" s="77">
        <v>3</v>
      </c>
      <c r="AH252" s="77">
        <v>3</v>
      </c>
      <c r="AI252" s="77">
        <v>3</v>
      </c>
      <c r="AJ252" s="77">
        <v>3</v>
      </c>
      <c r="AK252" s="77">
        <v>3</v>
      </c>
      <c r="AL252" s="77">
        <v>3</v>
      </c>
      <c r="AM252" s="15">
        <f t="shared" si="244"/>
        <v>27</v>
      </c>
      <c r="AN252" s="170">
        <f t="shared" si="245"/>
        <v>3</v>
      </c>
      <c r="AO252" s="77">
        <v>3</v>
      </c>
      <c r="AP252" s="77">
        <v>3</v>
      </c>
      <c r="AQ252" s="77">
        <v>3</v>
      </c>
      <c r="AR252" s="77">
        <v>3</v>
      </c>
      <c r="AS252" s="77">
        <v>3</v>
      </c>
      <c r="AT252" s="77">
        <v>3</v>
      </c>
      <c r="AU252" s="77">
        <v>3</v>
      </c>
      <c r="AV252" s="77">
        <v>3</v>
      </c>
      <c r="AW252" s="77">
        <v>3</v>
      </c>
      <c r="AX252" s="77">
        <v>3</v>
      </c>
      <c r="AY252" s="17">
        <f t="shared" si="235"/>
        <v>30</v>
      </c>
      <c r="AZ252" s="144">
        <f t="shared" si="246"/>
        <v>3</v>
      </c>
      <c r="BA252" s="77">
        <v>3</v>
      </c>
      <c r="BB252" s="77">
        <v>3</v>
      </c>
      <c r="BC252" s="77">
        <v>3</v>
      </c>
      <c r="BD252" s="77">
        <v>3</v>
      </c>
      <c r="BE252" s="77">
        <v>3</v>
      </c>
      <c r="BF252" s="77">
        <v>3</v>
      </c>
      <c r="BG252" s="77">
        <v>3</v>
      </c>
      <c r="BH252" s="77">
        <v>3</v>
      </c>
      <c r="BI252" s="77">
        <v>3</v>
      </c>
      <c r="BJ252" s="17">
        <f t="shared" si="247"/>
        <v>27</v>
      </c>
      <c r="BK252" s="144">
        <f t="shared" si="258"/>
        <v>3</v>
      </c>
      <c r="BL252" s="77">
        <v>3</v>
      </c>
      <c r="BM252" s="77">
        <v>3</v>
      </c>
      <c r="BN252" s="77">
        <v>3</v>
      </c>
      <c r="BO252" s="17">
        <f t="shared" si="248"/>
        <v>9</v>
      </c>
      <c r="BP252" s="153">
        <f>BO252/3</f>
        <v>3</v>
      </c>
      <c r="BQ252" s="77">
        <v>3</v>
      </c>
      <c r="BR252" s="77">
        <v>3</v>
      </c>
      <c r="BS252" s="77">
        <v>3</v>
      </c>
      <c r="BT252" s="116">
        <f t="shared" si="238"/>
        <v>9</v>
      </c>
      <c r="BU252" s="144">
        <f t="shared" si="249"/>
        <v>3</v>
      </c>
      <c r="BV252" s="77">
        <v>3</v>
      </c>
      <c r="BW252" s="77">
        <v>3</v>
      </c>
      <c r="BX252" s="17">
        <f t="shared" si="276"/>
        <v>6</v>
      </c>
      <c r="BY252" s="169">
        <f t="shared" ref="BY252:BY315" si="292">BX252/2</f>
        <v>3</v>
      </c>
      <c r="BZ252" s="77">
        <v>3</v>
      </c>
      <c r="CA252" s="77">
        <v>3</v>
      </c>
      <c r="CB252" s="17">
        <f t="shared" si="259"/>
        <v>6</v>
      </c>
      <c r="CC252" s="144">
        <f t="shared" si="281"/>
        <v>3</v>
      </c>
      <c r="CD252" s="77">
        <v>3</v>
      </c>
      <c r="CE252" s="77">
        <v>3</v>
      </c>
      <c r="CF252" s="17">
        <f t="shared" si="287"/>
        <v>6</v>
      </c>
      <c r="CG252" s="144">
        <f t="shared" si="289"/>
        <v>3</v>
      </c>
      <c r="CH252" s="77">
        <v>3</v>
      </c>
      <c r="CI252" s="77">
        <v>3</v>
      </c>
      <c r="CJ252" s="17">
        <f t="shared" si="250"/>
        <v>6</v>
      </c>
      <c r="CK252" s="144">
        <f t="shared" si="282"/>
        <v>3</v>
      </c>
      <c r="CL252" s="77">
        <v>3</v>
      </c>
      <c r="CM252" s="77">
        <v>3</v>
      </c>
      <c r="CN252" s="17">
        <f t="shared" si="251"/>
        <v>6</v>
      </c>
      <c r="CO252" s="153">
        <f t="shared" si="260"/>
        <v>3</v>
      </c>
      <c r="CP252" s="77">
        <v>3</v>
      </c>
      <c r="CQ252" s="77">
        <v>3</v>
      </c>
      <c r="CR252" s="77">
        <v>3</v>
      </c>
      <c r="CS252" s="17">
        <f t="shared" si="252"/>
        <v>9</v>
      </c>
      <c r="CT252" s="144">
        <f t="shared" si="280"/>
        <v>3</v>
      </c>
      <c r="CU252" s="77">
        <v>3</v>
      </c>
      <c r="CV252" s="77">
        <v>3</v>
      </c>
      <c r="CW252" s="77">
        <v>3</v>
      </c>
      <c r="CX252" s="77">
        <v>3</v>
      </c>
      <c r="CY252" s="77">
        <v>3</v>
      </c>
      <c r="CZ252" s="77">
        <v>3</v>
      </c>
      <c r="DA252" s="77">
        <v>3</v>
      </c>
      <c r="DB252" s="77">
        <v>3</v>
      </c>
      <c r="DC252" s="17">
        <f t="shared" si="271"/>
        <v>24</v>
      </c>
      <c r="DD252" s="144">
        <f t="shared" si="228"/>
        <v>3</v>
      </c>
      <c r="DE252" s="77">
        <v>3</v>
      </c>
      <c r="DF252" s="77">
        <v>3</v>
      </c>
      <c r="DG252" s="77">
        <v>3</v>
      </c>
      <c r="DH252" s="77">
        <v>3</v>
      </c>
      <c r="DI252" s="77">
        <v>3</v>
      </c>
      <c r="DJ252" s="77">
        <v>3</v>
      </c>
      <c r="DK252" s="77">
        <v>3</v>
      </c>
      <c r="DL252" s="77">
        <v>3</v>
      </c>
      <c r="DM252" s="17">
        <f t="shared" si="262"/>
        <v>24</v>
      </c>
      <c r="DN252" s="144">
        <f t="shared" si="283"/>
        <v>3</v>
      </c>
      <c r="DO252" s="77">
        <v>3</v>
      </c>
      <c r="DP252" s="77">
        <v>3</v>
      </c>
      <c r="DQ252" s="77">
        <v>3</v>
      </c>
      <c r="DR252" s="77">
        <v>3</v>
      </c>
      <c r="DS252" s="77">
        <v>3</v>
      </c>
      <c r="DT252" s="77">
        <v>3</v>
      </c>
      <c r="DU252" s="17">
        <f t="shared" si="285"/>
        <v>18</v>
      </c>
      <c r="DV252" s="144">
        <f t="shared" si="253"/>
        <v>3</v>
      </c>
      <c r="DW252" s="77">
        <v>3</v>
      </c>
      <c r="DX252" s="77">
        <v>3</v>
      </c>
      <c r="DY252" s="77">
        <v>3</v>
      </c>
      <c r="DZ252" s="77">
        <v>3</v>
      </c>
      <c r="EA252" s="77">
        <v>3</v>
      </c>
      <c r="EB252" s="77">
        <v>3</v>
      </c>
      <c r="EC252" s="17">
        <f t="shared" si="272"/>
        <v>18</v>
      </c>
      <c r="ED252" s="144">
        <f t="shared" si="263"/>
        <v>3</v>
      </c>
      <c r="EE252" s="77">
        <v>3</v>
      </c>
      <c r="EF252" s="77">
        <v>3</v>
      </c>
      <c r="EG252" s="77">
        <v>3</v>
      </c>
      <c r="EH252" s="77">
        <v>3</v>
      </c>
      <c r="EI252" s="77">
        <v>3</v>
      </c>
      <c r="EJ252" s="77">
        <v>3</v>
      </c>
      <c r="EK252" s="15">
        <f t="shared" si="264"/>
        <v>18</v>
      </c>
      <c r="EL252" s="148">
        <f t="shared" si="275"/>
        <v>3</v>
      </c>
      <c r="EM252" s="77">
        <v>3</v>
      </c>
      <c r="EN252" s="77">
        <v>3</v>
      </c>
      <c r="EO252" s="77">
        <v>3</v>
      </c>
      <c r="EP252" s="77">
        <v>3</v>
      </c>
      <c r="EQ252" s="77">
        <v>3</v>
      </c>
      <c r="ER252" s="17">
        <f t="shared" si="254"/>
        <v>15</v>
      </c>
      <c r="ES252" s="144">
        <f t="shared" si="284"/>
        <v>3</v>
      </c>
      <c r="ET252" s="77">
        <v>3</v>
      </c>
      <c r="EU252" s="77">
        <v>3</v>
      </c>
      <c r="EV252" s="77">
        <v>3</v>
      </c>
      <c r="EW252" s="77">
        <v>3</v>
      </c>
      <c r="EX252" s="77">
        <v>3</v>
      </c>
      <c r="EY252" s="17">
        <f t="shared" si="255"/>
        <v>15</v>
      </c>
      <c r="EZ252" s="144">
        <f t="shared" si="290"/>
        <v>3</v>
      </c>
      <c r="FA252" s="77">
        <v>3</v>
      </c>
      <c r="FB252" s="77">
        <v>3</v>
      </c>
      <c r="FC252" s="77">
        <v>3</v>
      </c>
      <c r="FD252" s="77">
        <v>3</v>
      </c>
      <c r="FE252" s="77">
        <v>3</v>
      </c>
      <c r="FF252" s="77">
        <v>3</v>
      </c>
      <c r="FG252" s="17">
        <f t="shared" si="242"/>
        <v>18</v>
      </c>
      <c r="FH252" s="153">
        <f>FG252/6</f>
        <v>3</v>
      </c>
      <c r="FI252" s="77">
        <v>3</v>
      </c>
      <c r="FJ252" s="77">
        <v>3</v>
      </c>
      <c r="FK252" s="77">
        <v>3</v>
      </c>
      <c r="FL252" s="77">
        <v>3</v>
      </c>
      <c r="FM252" s="77">
        <v>3</v>
      </c>
      <c r="FN252" s="17">
        <f t="shared" si="256"/>
        <v>15</v>
      </c>
      <c r="FO252" s="144">
        <f t="shared" si="257"/>
        <v>3</v>
      </c>
      <c r="FP252" s="77">
        <v>3</v>
      </c>
      <c r="FQ252" s="77">
        <v>3</v>
      </c>
      <c r="FR252" s="77">
        <v>3</v>
      </c>
      <c r="FS252" s="77">
        <v>3</v>
      </c>
      <c r="FT252" s="77">
        <v>3</v>
      </c>
      <c r="FU252" s="77">
        <v>3</v>
      </c>
      <c r="FV252" s="17">
        <f t="shared" si="291"/>
        <v>18</v>
      </c>
      <c r="FW252" s="144">
        <f t="shared" si="266"/>
        <v>3</v>
      </c>
      <c r="FX252" s="77">
        <v>3</v>
      </c>
      <c r="FY252" s="77">
        <v>3</v>
      </c>
      <c r="FZ252" s="77">
        <v>3</v>
      </c>
      <c r="GA252" s="77">
        <v>3</v>
      </c>
      <c r="GB252" s="77">
        <v>3</v>
      </c>
      <c r="GC252" s="77">
        <v>3</v>
      </c>
      <c r="GD252" s="17">
        <f t="shared" si="220"/>
        <v>18</v>
      </c>
      <c r="GE252" s="144">
        <f t="shared" si="286"/>
        <v>3</v>
      </c>
      <c r="GF252" s="77" t="s">
        <v>2132</v>
      </c>
      <c r="GG252" s="77" t="s">
        <v>2133</v>
      </c>
      <c r="GH252" s="77" t="s">
        <v>2134</v>
      </c>
      <c r="GI252" s="77" t="s">
        <v>2135</v>
      </c>
      <c r="GJ252" s="77" t="s">
        <v>2136</v>
      </c>
      <c r="GK252" s="77" t="s">
        <v>2137</v>
      </c>
      <c r="GL252" s="77" t="s">
        <v>2138</v>
      </c>
      <c r="GM252" s="77" t="s">
        <v>2060</v>
      </c>
    </row>
    <row r="253" spans="1:195" s="2" customFormat="1" ht="22.5" customHeight="1" x14ac:dyDescent="0.35">
      <c r="A253" s="29">
        <v>251</v>
      </c>
      <c r="B253" s="77" t="s">
        <v>2139</v>
      </c>
      <c r="C253" s="77"/>
      <c r="D253" s="77" t="s">
        <v>846</v>
      </c>
      <c r="E253" s="77" t="s">
        <v>2041</v>
      </c>
      <c r="F253" s="77"/>
      <c r="G253" s="77">
        <v>4</v>
      </c>
      <c r="H253" s="77" t="s">
        <v>157</v>
      </c>
      <c r="I253" s="77" t="s">
        <v>172</v>
      </c>
      <c r="J253" s="125">
        <v>6500000</v>
      </c>
      <c r="K253" s="79">
        <v>6000000</v>
      </c>
      <c r="L253" s="77" t="s">
        <v>173</v>
      </c>
      <c r="M253" s="77" t="s">
        <v>147</v>
      </c>
      <c r="N253" s="77">
        <v>264</v>
      </c>
      <c r="O253" s="77" t="s">
        <v>174</v>
      </c>
      <c r="P253" s="77">
        <v>13</v>
      </c>
      <c r="Q253" s="77" t="s">
        <v>1857</v>
      </c>
      <c r="R253" s="77">
        <v>3</v>
      </c>
      <c r="S253" s="77">
        <v>3</v>
      </c>
      <c r="T253" s="77">
        <v>3</v>
      </c>
      <c r="U253" s="77">
        <v>3</v>
      </c>
      <c r="V253" s="77">
        <v>3</v>
      </c>
      <c r="W253" s="77">
        <v>3</v>
      </c>
      <c r="X253" s="77">
        <v>3</v>
      </c>
      <c r="Y253" s="77">
        <v>3</v>
      </c>
      <c r="Z253" s="77">
        <v>3</v>
      </c>
      <c r="AA253" s="77">
        <v>3</v>
      </c>
      <c r="AB253" s="17">
        <f t="shared" si="267"/>
        <v>30</v>
      </c>
      <c r="AC253" s="154">
        <f t="shared" si="268"/>
        <v>3.3</v>
      </c>
      <c r="AD253" s="77">
        <v>3</v>
      </c>
      <c r="AE253" s="77">
        <v>3</v>
      </c>
      <c r="AF253" s="77">
        <v>3</v>
      </c>
      <c r="AG253" s="77">
        <v>3</v>
      </c>
      <c r="AH253" s="77">
        <v>3</v>
      </c>
      <c r="AI253" s="77">
        <v>3</v>
      </c>
      <c r="AJ253" s="77">
        <v>3</v>
      </c>
      <c r="AK253" s="77">
        <v>3</v>
      </c>
      <c r="AL253" s="77">
        <v>3</v>
      </c>
      <c r="AM253" s="15">
        <f t="shared" si="244"/>
        <v>27</v>
      </c>
      <c r="AN253" s="170">
        <f t="shared" si="245"/>
        <v>3</v>
      </c>
      <c r="AO253" s="77">
        <v>3</v>
      </c>
      <c r="AP253" s="77">
        <v>3</v>
      </c>
      <c r="AQ253" s="77">
        <v>3</v>
      </c>
      <c r="AR253" s="77">
        <v>3</v>
      </c>
      <c r="AS253" s="77">
        <v>3</v>
      </c>
      <c r="AT253" s="77">
        <v>3</v>
      </c>
      <c r="AU253" s="77">
        <v>3</v>
      </c>
      <c r="AV253" s="77">
        <v>3</v>
      </c>
      <c r="AW253" s="77">
        <v>3</v>
      </c>
      <c r="AX253" s="77">
        <v>3</v>
      </c>
      <c r="AY253" s="17">
        <f t="shared" si="235"/>
        <v>30</v>
      </c>
      <c r="AZ253" s="144">
        <f t="shared" si="246"/>
        <v>3</v>
      </c>
      <c r="BA253" s="77">
        <v>3</v>
      </c>
      <c r="BB253" s="77">
        <v>3</v>
      </c>
      <c r="BC253" s="77">
        <v>3</v>
      </c>
      <c r="BD253" s="77">
        <v>3</v>
      </c>
      <c r="BE253" s="77">
        <v>3</v>
      </c>
      <c r="BF253" s="77">
        <v>3</v>
      </c>
      <c r="BG253" s="77">
        <v>3</v>
      </c>
      <c r="BH253" s="77">
        <v>3</v>
      </c>
      <c r="BI253" s="77">
        <v>3</v>
      </c>
      <c r="BJ253" s="17">
        <f t="shared" si="247"/>
        <v>27</v>
      </c>
      <c r="BK253" s="144">
        <f t="shared" si="258"/>
        <v>3</v>
      </c>
      <c r="BL253" s="77">
        <v>3</v>
      </c>
      <c r="BM253" s="77">
        <v>3</v>
      </c>
      <c r="BN253" s="77">
        <v>3</v>
      </c>
      <c r="BO253" s="17">
        <f t="shared" si="248"/>
        <v>9</v>
      </c>
      <c r="BP253" s="153">
        <f t="shared" ref="BP253:BP316" si="293">BO253/3</f>
        <v>3</v>
      </c>
      <c r="BQ253" s="77">
        <v>3</v>
      </c>
      <c r="BR253" s="77">
        <v>3</v>
      </c>
      <c r="BS253" s="77">
        <v>3</v>
      </c>
      <c r="BT253" s="116">
        <f t="shared" si="238"/>
        <v>9</v>
      </c>
      <c r="BU253" s="144">
        <f t="shared" si="249"/>
        <v>3</v>
      </c>
      <c r="BV253" s="77">
        <v>3</v>
      </c>
      <c r="BW253" s="77">
        <v>3</v>
      </c>
      <c r="BX253" s="17">
        <f t="shared" si="276"/>
        <v>6</v>
      </c>
      <c r="BY253" s="169">
        <f t="shared" si="292"/>
        <v>3</v>
      </c>
      <c r="BZ253" s="77">
        <v>3</v>
      </c>
      <c r="CA253" s="77">
        <v>3</v>
      </c>
      <c r="CB253" s="17">
        <f t="shared" si="259"/>
        <v>6</v>
      </c>
      <c r="CC253" s="144">
        <f>CB253/2</f>
        <v>3</v>
      </c>
      <c r="CD253" s="77">
        <v>3</v>
      </c>
      <c r="CE253" s="77">
        <v>3</v>
      </c>
      <c r="CF253" s="17">
        <f t="shared" si="287"/>
        <v>6</v>
      </c>
      <c r="CG253" s="144">
        <f t="shared" si="289"/>
        <v>3</v>
      </c>
      <c r="CH253" s="77">
        <v>3</v>
      </c>
      <c r="CI253" s="77">
        <v>3</v>
      </c>
      <c r="CJ253" s="17">
        <f t="shared" si="250"/>
        <v>6</v>
      </c>
      <c r="CK253" s="144">
        <f t="shared" si="282"/>
        <v>3</v>
      </c>
      <c r="CL253" s="77">
        <v>3</v>
      </c>
      <c r="CM253" s="77">
        <v>3</v>
      </c>
      <c r="CN253" s="17">
        <f t="shared" si="251"/>
        <v>6</v>
      </c>
      <c r="CO253" s="153">
        <f t="shared" si="260"/>
        <v>3</v>
      </c>
      <c r="CP253" s="77">
        <v>3</v>
      </c>
      <c r="CQ253" s="77">
        <v>3</v>
      </c>
      <c r="CR253" s="77">
        <v>3</v>
      </c>
      <c r="CS253" s="17">
        <f t="shared" si="252"/>
        <v>9</v>
      </c>
      <c r="CT253" s="144">
        <f t="shared" si="280"/>
        <v>3</v>
      </c>
      <c r="CU253" s="77">
        <v>3</v>
      </c>
      <c r="CV253" s="77">
        <v>3</v>
      </c>
      <c r="CW253" s="77">
        <v>3</v>
      </c>
      <c r="CX253" s="77">
        <v>3</v>
      </c>
      <c r="CY253" s="77">
        <v>3</v>
      </c>
      <c r="CZ253" s="77">
        <v>3</v>
      </c>
      <c r="DA253" s="77">
        <v>3</v>
      </c>
      <c r="DB253" s="77">
        <v>3</v>
      </c>
      <c r="DC253" s="17">
        <f t="shared" si="271"/>
        <v>24</v>
      </c>
      <c r="DD253" s="144">
        <f t="shared" si="228"/>
        <v>3</v>
      </c>
      <c r="DE253" s="77">
        <v>3</v>
      </c>
      <c r="DF253" s="77">
        <v>3</v>
      </c>
      <c r="DG253" s="77">
        <v>3</v>
      </c>
      <c r="DH253" s="77">
        <v>3</v>
      </c>
      <c r="DI253" s="77">
        <v>3</v>
      </c>
      <c r="DJ253" s="77">
        <v>3</v>
      </c>
      <c r="DK253" s="77">
        <v>3</v>
      </c>
      <c r="DL253" s="77">
        <v>3</v>
      </c>
      <c r="DM253" s="17">
        <f t="shared" si="262"/>
        <v>24</v>
      </c>
      <c r="DN253" s="144">
        <f t="shared" si="283"/>
        <v>3</v>
      </c>
      <c r="DO253" s="77">
        <v>3</v>
      </c>
      <c r="DP253" s="77">
        <v>3</v>
      </c>
      <c r="DQ253" s="77">
        <v>3</v>
      </c>
      <c r="DR253" s="77">
        <v>3</v>
      </c>
      <c r="DS253" s="77">
        <v>3</v>
      </c>
      <c r="DT253" s="77">
        <v>3</v>
      </c>
      <c r="DU253" s="17">
        <f t="shared" si="285"/>
        <v>18</v>
      </c>
      <c r="DV253" s="144">
        <f t="shared" si="253"/>
        <v>3</v>
      </c>
      <c r="DW253" s="77">
        <v>3</v>
      </c>
      <c r="DX253" s="77">
        <v>3</v>
      </c>
      <c r="DY253" s="77">
        <v>3</v>
      </c>
      <c r="DZ253" s="77">
        <v>3</v>
      </c>
      <c r="EA253" s="77">
        <v>3</v>
      </c>
      <c r="EB253" s="77">
        <v>3</v>
      </c>
      <c r="EC253" s="17">
        <f t="shared" si="272"/>
        <v>18</v>
      </c>
      <c r="ED253" s="144">
        <f t="shared" si="263"/>
        <v>3</v>
      </c>
      <c r="EE253" s="77">
        <v>3</v>
      </c>
      <c r="EF253" s="77">
        <v>3</v>
      </c>
      <c r="EG253" s="77">
        <v>3</v>
      </c>
      <c r="EH253" s="77">
        <v>3</v>
      </c>
      <c r="EI253" s="77">
        <v>3</v>
      </c>
      <c r="EJ253" s="77">
        <v>3</v>
      </c>
      <c r="EK253" s="15">
        <f t="shared" si="264"/>
        <v>18</v>
      </c>
      <c r="EL253" s="148">
        <f t="shared" si="275"/>
        <v>3</v>
      </c>
      <c r="EM253" s="77">
        <v>3</v>
      </c>
      <c r="EN253" s="77">
        <v>3</v>
      </c>
      <c r="EO253" s="77">
        <v>3</v>
      </c>
      <c r="EP253" s="77">
        <v>3</v>
      </c>
      <c r="EQ253" s="77">
        <v>3</v>
      </c>
      <c r="ER253" s="17">
        <f t="shared" si="254"/>
        <v>15</v>
      </c>
      <c r="ES253" s="144">
        <f t="shared" si="284"/>
        <v>3</v>
      </c>
      <c r="ET253" s="77">
        <v>3</v>
      </c>
      <c r="EU253" s="77">
        <v>3</v>
      </c>
      <c r="EV253" s="77">
        <v>3</v>
      </c>
      <c r="EW253" s="77">
        <v>3</v>
      </c>
      <c r="EX253" s="77">
        <v>3</v>
      </c>
      <c r="EY253" s="17">
        <f t="shared" si="255"/>
        <v>15</v>
      </c>
      <c r="EZ253" s="144">
        <f t="shared" si="290"/>
        <v>3</v>
      </c>
      <c r="FA253" s="77">
        <v>3</v>
      </c>
      <c r="FB253" s="77">
        <v>3</v>
      </c>
      <c r="FC253" s="77">
        <v>3</v>
      </c>
      <c r="FD253" s="77">
        <v>3</v>
      </c>
      <c r="FE253" s="77">
        <v>3</v>
      </c>
      <c r="FF253" s="77">
        <v>3</v>
      </c>
      <c r="FG253" s="17">
        <f t="shared" si="242"/>
        <v>18</v>
      </c>
      <c r="FH253" s="153">
        <f t="shared" ref="FH253:FH270" si="294">FG253/6</f>
        <v>3</v>
      </c>
      <c r="FI253" s="77">
        <v>3</v>
      </c>
      <c r="FJ253" s="77">
        <v>3</v>
      </c>
      <c r="FK253" s="77">
        <v>3</v>
      </c>
      <c r="FL253" s="77">
        <v>3</v>
      </c>
      <c r="FM253" s="77">
        <v>3</v>
      </c>
      <c r="FN253" s="17">
        <f t="shared" si="256"/>
        <v>15</v>
      </c>
      <c r="FO253" s="144">
        <f t="shared" si="257"/>
        <v>3</v>
      </c>
      <c r="FP253" s="77">
        <v>3</v>
      </c>
      <c r="FQ253" s="77">
        <v>3</v>
      </c>
      <c r="FR253" s="77">
        <v>3</v>
      </c>
      <c r="FS253" s="77">
        <v>3</v>
      </c>
      <c r="FT253" s="77">
        <v>3</v>
      </c>
      <c r="FU253" s="77">
        <v>3</v>
      </c>
      <c r="FV253" s="17">
        <f t="shared" si="291"/>
        <v>18</v>
      </c>
      <c r="FW253" s="144">
        <f t="shared" si="266"/>
        <v>3</v>
      </c>
      <c r="FX253" s="77">
        <v>3</v>
      </c>
      <c r="FY253" s="77">
        <v>3</v>
      </c>
      <c r="FZ253" s="77">
        <v>3</v>
      </c>
      <c r="GA253" s="77">
        <v>3</v>
      </c>
      <c r="GB253" s="77">
        <v>3</v>
      </c>
      <c r="GC253" s="77">
        <v>3</v>
      </c>
      <c r="GD253" s="17">
        <f t="shared" si="220"/>
        <v>18</v>
      </c>
      <c r="GE253" s="144">
        <f t="shared" si="286"/>
        <v>3</v>
      </c>
      <c r="GF253" s="77" t="s">
        <v>2140</v>
      </c>
      <c r="GG253" s="77" t="s">
        <v>2141</v>
      </c>
      <c r="GH253" s="77" t="s">
        <v>2142</v>
      </c>
      <c r="GI253" s="77" t="s">
        <v>2117</v>
      </c>
      <c r="GJ253" s="77" t="s">
        <v>2143</v>
      </c>
      <c r="GK253" s="77" t="s">
        <v>2047</v>
      </c>
      <c r="GL253" s="77" t="s">
        <v>2144</v>
      </c>
      <c r="GM253" s="77" t="s">
        <v>2145</v>
      </c>
    </row>
    <row r="254" spans="1:195" s="2" customFormat="1" ht="22.5" customHeight="1" x14ac:dyDescent="0.35">
      <c r="A254" s="29">
        <v>252</v>
      </c>
      <c r="B254" s="77" t="s">
        <v>352</v>
      </c>
      <c r="C254" s="78" t="s">
        <v>2146</v>
      </c>
      <c r="D254" s="77" t="s">
        <v>846</v>
      </c>
      <c r="E254" s="77" t="s">
        <v>2041</v>
      </c>
      <c r="F254" s="77"/>
      <c r="G254" s="77">
        <v>3</v>
      </c>
      <c r="H254" s="77" t="s">
        <v>157</v>
      </c>
      <c r="I254" s="77" t="s">
        <v>1545</v>
      </c>
      <c r="J254" s="125">
        <v>2500000</v>
      </c>
      <c r="K254" s="79">
        <v>2400000</v>
      </c>
      <c r="L254" s="77" t="s">
        <v>442</v>
      </c>
      <c r="M254" s="77" t="s">
        <v>147</v>
      </c>
      <c r="N254" s="77">
        <v>60</v>
      </c>
      <c r="O254" s="77" t="s">
        <v>272</v>
      </c>
      <c r="P254" s="77">
        <v>7</v>
      </c>
      <c r="Q254" s="77" t="s">
        <v>175</v>
      </c>
      <c r="R254" s="77">
        <v>3</v>
      </c>
      <c r="S254" s="77">
        <v>3</v>
      </c>
      <c r="T254" s="77">
        <v>3</v>
      </c>
      <c r="U254" s="77">
        <v>3</v>
      </c>
      <c r="V254" s="77">
        <v>3</v>
      </c>
      <c r="W254" s="77">
        <v>3</v>
      </c>
      <c r="X254" s="77">
        <v>3</v>
      </c>
      <c r="Y254" s="77">
        <v>3</v>
      </c>
      <c r="Z254" s="77">
        <v>3</v>
      </c>
      <c r="AA254" s="77">
        <v>3</v>
      </c>
      <c r="AB254" s="17">
        <f t="shared" si="267"/>
        <v>30</v>
      </c>
      <c r="AC254" s="154">
        <f t="shared" si="268"/>
        <v>3</v>
      </c>
      <c r="AD254" s="77">
        <v>3</v>
      </c>
      <c r="AE254" s="77">
        <v>3</v>
      </c>
      <c r="AF254" s="77">
        <v>3</v>
      </c>
      <c r="AG254" s="77">
        <v>3</v>
      </c>
      <c r="AH254" s="77">
        <v>3</v>
      </c>
      <c r="AI254" s="77">
        <v>3</v>
      </c>
      <c r="AJ254" s="77">
        <v>3</v>
      </c>
      <c r="AK254" s="77">
        <v>3</v>
      </c>
      <c r="AL254" s="77">
        <v>3</v>
      </c>
      <c r="AM254" s="15">
        <f t="shared" si="244"/>
        <v>27</v>
      </c>
      <c r="AN254" s="170">
        <f t="shared" si="245"/>
        <v>3</v>
      </c>
      <c r="AO254" s="77">
        <v>3</v>
      </c>
      <c r="AP254" s="77">
        <v>3</v>
      </c>
      <c r="AQ254" s="77">
        <v>3</v>
      </c>
      <c r="AR254" s="77">
        <v>3</v>
      </c>
      <c r="AS254" s="77">
        <v>3</v>
      </c>
      <c r="AT254" s="77">
        <v>3</v>
      </c>
      <c r="AU254" s="77">
        <v>3</v>
      </c>
      <c r="AV254" s="77">
        <v>3</v>
      </c>
      <c r="AW254" s="77">
        <v>3</v>
      </c>
      <c r="AX254" s="77">
        <v>3</v>
      </c>
      <c r="AY254" s="17">
        <f t="shared" si="235"/>
        <v>30</v>
      </c>
      <c r="AZ254" s="144">
        <f t="shared" si="246"/>
        <v>3</v>
      </c>
      <c r="BA254" s="77">
        <v>3</v>
      </c>
      <c r="BB254" s="77">
        <v>3</v>
      </c>
      <c r="BC254" s="77">
        <v>3</v>
      </c>
      <c r="BD254" s="77">
        <v>3</v>
      </c>
      <c r="BE254" s="77">
        <v>3</v>
      </c>
      <c r="BF254" s="77">
        <v>3</v>
      </c>
      <c r="BG254" s="77">
        <v>3</v>
      </c>
      <c r="BH254" s="77">
        <v>3</v>
      </c>
      <c r="BI254" s="77">
        <v>3</v>
      </c>
      <c r="BJ254" s="17">
        <f t="shared" si="247"/>
        <v>27</v>
      </c>
      <c r="BK254" s="144">
        <f t="shared" si="258"/>
        <v>3</v>
      </c>
      <c r="BL254" s="77">
        <v>3</v>
      </c>
      <c r="BM254" s="77">
        <v>3</v>
      </c>
      <c r="BN254" s="77">
        <v>3</v>
      </c>
      <c r="BO254" s="17">
        <f t="shared" si="248"/>
        <v>9</v>
      </c>
      <c r="BP254" s="153">
        <f t="shared" si="293"/>
        <v>3</v>
      </c>
      <c r="BQ254" s="77">
        <v>3</v>
      </c>
      <c r="BR254" s="77">
        <v>3</v>
      </c>
      <c r="BS254" s="77">
        <v>3</v>
      </c>
      <c r="BT254" s="116">
        <f t="shared" si="238"/>
        <v>9</v>
      </c>
      <c r="BU254" s="144">
        <f t="shared" si="249"/>
        <v>3</v>
      </c>
      <c r="BV254" s="77">
        <v>3</v>
      </c>
      <c r="BW254" s="77">
        <v>3</v>
      </c>
      <c r="BX254" s="17">
        <f t="shared" si="276"/>
        <v>6</v>
      </c>
      <c r="BY254" s="169">
        <f t="shared" si="292"/>
        <v>3</v>
      </c>
      <c r="BZ254" s="77">
        <v>3</v>
      </c>
      <c r="CA254" s="77">
        <v>3</v>
      </c>
      <c r="CB254" s="17">
        <f t="shared" si="259"/>
        <v>6</v>
      </c>
      <c r="CC254" s="144">
        <f t="shared" ref="CC254:CC267" si="295">CB254/2</f>
        <v>3</v>
      </c>
      <c r="CD254" s="77">
        <v>3</v>
      </c>
      <c r="CE254" s="77">
        <v>3</v>
      </c>
      <c r="CF254" s="17">
        <f t="shared" si="287"/>
        <v>6</v>
      </c>
      <c r="CG254" s="144">
        <f t="shared" si="289"/>
        <v>3</v>
      </c>
      <c r="CH254" s="77">
        <v>3</v>
      </c>
      <c r="CI254" s="77">
        <v>3</v>
      </c>
      <c r="CJ254" s="17">
        <f t="shared" si="250"/>
        <v>6</v>
      </c>
      <c r="CK254" s="144">
        <f t="shared" si="282"/>
        <v>3</v>
      </c>
      <c r="CL254" s="77">
        <v>3</v>
      </c>
      <c r="CM254" s="77">
        <v>3</v>
      </c>
      <c r="CN254" s="17">
        <f t="shared" si="251"/>
        <v>6</v>
      </c>
      <c r="CO254" s="153">
        <f t="shared" si="260"/>
        <v>3</v>
      </c>
      <c r="CP254" s="77">
        <v>3</v>
      </c>
      <c r="CQ254" s="77">
        <v>3</v>
      </c>
      <c r="CR254" s="77">
        <v>3</v>
      </c>
      <c r="CS254" s="17">
        <f t="shared" si="252"/>
        <v>9</v>
      </c>
      <c r="CT254" s="144">
        <f t="shared" si="280"/>
        <v>3</v>
      </c>
      <c r="CU254" s="77">
        <v>3</v>
      </c>
      <c r="CV254" s="77">
        <v>3</v>
      </c>
      <c r="CW254" s="77">
        <v>3</v>
      </c>
      <c r="CX254" s="77">
        <v>3</v>
      </c>
      <c r="CY254" s="77">
        <v>3</v>
      </c>
      <c r="CZ254" s="77">
        <v>3</v>
      </c>
      <c r="DA254" s="77">
        <v>3</v>
      </c>
      <c r="DB254" s="77">
        <v>3</v>
      </c>
      <c r="DC254" s="17">
        <f t="shared" si="271"/>
        <v>24</v>
      </c>
      <c r="DD254" s="144">
        <f t="shared" si="228"/>
        <v>3</v>
      </c>
      <c r="DE254" s="77">
        <v>3</v>
      </c>
      <c r="DF254" s="77">
        <v>3</v>
      </c>
      <c r="DG254" s="77">
        <v>3</v>
      </c>
      <c r="DH254" s="77">
        <v>3</v>
      </c>
      <c r="DI254" s="77">
        <v>3</v>
      </c>
      <c r="DJ254" s="77">
        <v>3</v>
      </c>
      <c r="DK254" s="77">
        <v>3</v>
      </c>
      <c r="DL254" s="77">
        <v>3</v>
      </c>
      <c r="DM254" s="17">
        <f t="shared" si="262"/>
        <v>24</v>
      </c>
      <c r="DN254" s="144">
        <f t="shared" si="283"/>
        <v>3</v>
      </c>
      <c r="DO254" s="77">
        <v>3</v>
      </c>
      <c r="DP254" s="77">
        <v>3</v>
      </c>
      <c r="DQ254" s="77">
        <v>3</v>
      </c>
      <c r="DR254" s="77">
        <v>3</v>
      </c>
      <c r="DS254" s="77">
        <v>3</v>
      </c>
      <c r="DT254" s="77">
        <v>3</v>
      </c>
      <c r="DU254" s="17">
        <f t="shared" si="285"/>
        <v>18</v>
      </c>
      <c r="DV254" s="144">
        <f t="shared" si="253"/>
        <v>3</v>
      </c>
      <c r="DW254" s="77">
        <v>3</v>
      </c>
      <c r="DX254" s="77">
        <v>3</v>
      </c>
      <c r="DY254" s="77">
        <v>3</v>
      </c>
      <c r="DZ254" s="77">
        <v>3</v>
      </c>
      <c r="EA254" s="77">
        <v>3</v>
      </c>
      <c r="EB254" s="77">
        <v>3</v>
      </c>
      <c r="EC254" s="17">
        <f t="shared" si="272"/>
        <v>18</v>
      </c>
      <c r="ED254" s="144">
        <f t="shared" si="263"/>
        <v>3</v>
      </c>
      <c r="EE254" s="77">
        <v>3</v>
      </c>
      <c r="EF254" s="77">
        <v>3</v>
      </c>
      <c r="EG254" s="77">
        <v>3</v>
      </c>
      <c r="EH254" s="77">
        <v>3</v>
      </c>
      <c r="EI254" s="77">
        <v>3</v>
      </c>
      <c r="EJ254" s="77">
        <v>3</v>
      </c>
      <c r="EK254" s="15">
        <f t="shared" si="264"/>
        <v>18</v>
      </c>
      <c r="EL254" s="148">
        <f t="shared" si="275"/>
        <v>3</v>
      </c>
      <c r="EM254" s="77">
        <v>3</v>
      </c>
      <c r="EN254" s="77">
        <v>3</v>
      </c>
      <c r="EO254" s="77">
        <v>3</v>
      </c>
      <c r="EP254" s="77">
        <v>3</v>
      </c>
      <c r="EQ254" s="77">
        <v>3</v>
      </c>
      <c r="ER254" s="17">
        <f t="shared" si="254"/>
        <v>15</v>
      </c>
      <c r="ES254" s="144">
        <f t="shared" si="284"/>
        <v>3</v>
      </c>
      <c r="ET254" s="77">
        <v>3</v>
      </c>
      <c r="EU254" s="77">
        <v>3</v>
      </c>
      <c r="EV254" s="77">
        <v>3</v>
      </c>
      <c r="EW254" s="77">
        <v>3</v>
      </c>
      <c r="EX254" s="77">
        <v>3</v>
      </c>
      <c r="EY254" s="17">
        <f t="shared" si="255"/>
        <v>15</v>
      </c>
      <c r="EZ254" s="144">
        <f t="shared" si="290"/>
        <v>3</v>
      </c>
      <c r="FA254" s="77">
        <v>3</v>
      </c>
      <c r="FB254" s="77">
        <v>3</v>
      </c>
      <c r="FC254" s="77">
        <v>3</v>
      </c>
      <c r="FD254" s="77">
        <v>3</v>
      </c>
      <c r="FE254" s="77">
        <v>3</v>
      </c>
      <c r="FF254" s="77">
        <v>3</v>
      </c>
      <c r="FG254" s="17">
        <f t="shared" si="242"/>
        <v>18</v>
      </c>
      <c r="FH254" s="153">
        <f t="shared" si="294"/>
        <v>3</v>
      </c>
      <c r="FI254" s="77">
        <v>3</v>
      </c>
      <c r="FJ254" s="77">
        <v>3</v>
      </c>
      <c r="FK254" s="77">
        <v>3</v>
      </c>
      <c r="FL254" s="77">
        <v>3</v>
      </c>
      <c r="FM254" s="77">
        <v>3</v>
      </c>
      <c r="FN254" s="17">
        <f t="shared" si="256"/>
        <v>15</v>
      </c>
      <c r="FO254" s="144">
        <f t="shared" si="257"/>
        <v>3</v>
      </c>
      <c r="FP254" s="77">
        <v>3</v>
      </c>
      <c r="FQ254" s="77">
        <v>3</v>
      </c>
      <c r="FR254" s="77">
        <v>3</v>
      </c>
      <c r="FS254" s="77">
        <v>3</v>
      </c>
      <c r="FT254" s="77">
        <v>3</v>
      </c>
      <c r="FU254" s="77">
        <v>3</v>
      </c>
      <c r="FV254" s="17">
        <f t="shared" si="291"/>
        <v>18</v>
      </c>
      <c r="FW254" s="144">
        <f t="shared" si="266"/>
        <v>3</v>
      </c>
      <c r="FX254" s="77">
        <v>3</v>
      </c>
      <c r="FY254" s="77">
        <v>3</v>
      </c>
      <c r="FZ254" s="77">
        <v>3</v>
      </c>
      <c r="GA254" s="77">
        <v>3</v>
      </c>
      <c r="GB254" s="77">
        <v>3</v>
      </c>
      <c r="GC254" s="77">
        <v>3</v>
      </c>
      <c r="GD254" s="17">
        <f t="shared" si="220"/>
        <v>18</v>
      </c>
      <c r="GE254" s="144">
        <f t="shared" si="286"/>
        <v>3</v>
      </c>
      <c r="GF254" s="77" t="s">
        <v>2147</v>
      </c>
      <c r="GG254" s="77" t="s">
        <v>2148</v>
      </c>
      <c r="GH254" s="77" t="s">
        <v>2149</v>
      </c>
      <c r="GI254" s="77" t="s">
        <v>2150</v>
      </c>
      <c r="GJ254" s="77" t="s">
        <v>2118</v>
      </c>
      <c r="GK254" s="77" t="s">
        <v>2099</v>
      </c>
      <c r="GL254" s="77" t="s">
        <v>2151</v>
      </c>
      <c r="GM254" s="77" t="s">
        <v>2152</v>
      </c>
    </row>
    <row r="255" spans="1:195" s="2" customFormat="1" ht="22.5" customHeight="1" x14ac:dyDescent="0.35">
      <c r="A255" s="29">
        <v>253</v>
      </c>
      <c r="B255" s="77" t="s">
        <v>2153</v>
      </c>
      <c r="C255" s="78" t="s">
        <v>2154</v>
      </c>
      <c r="D255" s="77" t="s">
        <v>846</v>
      </c>
      <c r="E255" s="77" t="s">
        <v>2041</v>
      </c>
      <c r="F255" s="77">
        <v>61</v>
      </c>
      <c r="G255" s="77">
        <v>5</v>
      </c>
      <c r="H255" s="77" t="s">
        <v>157</v>
      </c>
      <c r="I255" s="77" t="s">
        <v>210</v>
      </c>
      <c r="J255" s="125">
        <v>8500000</v>
      </c>
      <c r="K255" s="79">
        <v>7000000</v>
      </c>
      <c r="L255" s="77" t="s">
        <v>255</v>
      </c>
      <c r="M255" s="88" t="s">
        <v>147</v>
      </c>
      <c r="N255" s="77">
        <v>396</v>
      </c>
      <c r="O255" s="77" t="s">
        <v>644</v>
      </c>
      <c r="P255" s="77">
        <v>9</v>
      </c>
      <c r="Q255" s="77" t="s">
        <v>175</v>
      </c>
      <c r="R255" s="77">
        <v>3</v>
      </c>
      <c r="S255" s="77">
        <v>3</v>
      </c>
      <c r="T255" s="77">
        <v>3</v>
      </c>
      <c r="U255" s="77">
        <v>3</v>
      </c>
      <c r="V255" s="77">
        <v>3</v>
      </c>
      <c r="W255" s="77">
        <v>3</v>
      </c>
      <c r="X255" s="77">
        <v>3</v>
      </c>
      <c r="Y255" s="77">
        <v>3</v>
      </c>
      <c r="Z255" s="77">
        <v>3</v>
      </c>
      <c r="AA255" s="77">
        <v>3</v>
      </c>
      <c r="AB255" s="17">
        <f t="shared" si="267"/>
        <v>30</v>
      </c>
      <c r="AC255" s="154">
        <f t="shared" si="268"/>
        <v>3</v>
      </c>
      <c r="AD255" s="77">
        <v>3</v>
      </c>
      <c r="AE255" s="77">
        <v>3</v>
      </c>
      <c r="AF255" s="77">
        <v>3</v>
      </c>
      <c r="AG255" s="77">
        <v>3</v>
      </c>
      <c r="AH255" s="77">
        <v>3</v>
      </c>
      <c r="AI255" s="77">
        <v>3</v>
      </c>
      <c r="AJ255" s="77">
        <v>3</v>
      </c>
      <c r="AK255" s="77">
        <v>3</v>
      </c>
      <c r="AL255" s="77">
        <v>3</v>
      </c>
      <c r="AM255" s="15">
        <f t="shared" si="244"/>
        <v>27</v>
      </c>
      <c r="AN255" s="170">
        <f t="shared" si="245"/>
        <v>3</v>
      </c>
      <c r="AO255" s="77">
        <v>3</v>
      </c>
      <c r="AP255" s="77">
        <v>3</v>
      </c>
      <c r="AQ255" s="77">
        <v>3</v>
      </c>
      <c r="AR255" s="77">
        <v>3</v>
      </c>
      <c r="AS255" s="77">
        <v>3</v>
      </c>
      <c r="AT255" s="77">
        <v>3</v>
      </c>
      <c r="AU255" s="77">
        <v>3</v>
      </c>
      <c r="AV255" s="77">
        <v>3</v>
      </c>
      <c r="AW255" s="77">
        <v>3</v>
      </c>
      <c r="AX255" s="77">
        <v>3</v>
      </c>
      <c r="AY255" s="17">
        <f t="shared" si="235"/>
        <v>30</v>
      </c>
      <c r="AZ255" s="144">
        <f t="shared" si="246"/>
        <v>3</v>
      </c>
      <c r="BA255" s="77">
        <v>3</v>
      </c>
      <c r="BB255" s="77">
        <v>3</v>
      </c>
      <c r="BC255" s="77">
        <v>3</v>
      </c>
      <c r="BD255" s="77">
        <v>3</v>
      </c>
      <c r="BE255" s="77">
        <v>3</v>
      </c>
      <c r="BF255" s="77">
        <v>3</v>
      </c>
      <c r="BG255" s="77">
        <v>3</v>
      </c>
      <c r="BH255" s="77">
        <v>3</v>
      </c>
      <c r="BI255" s="77">
        <v>3</v>
      </c>
      <c r="BJ255" s="17">
        <f t="shared" si="247"/>
        <v>27</v>
      </c>
      <c r="BK255" s="144">
        <f t="shared" si="258"/>
        <v>3</v>
      </c>
      <c r="BL255" s="77">
        <v>3</v>
      </c>
      <c r="BM255" s="77">
        <v>3</v>
      </c>
      <c r="BN255" s="77">
        <v>3</v>
      </c>
      <c r="BO255" s="17">
        <f t="shared" si="248"/>
        <v>9</v>
      </c>
      <c r="BP255" s="153">
        <f t="shared" si="293"/>
        <v>3</v>
      </c>
      <c r="BQ255" s="77">
        <v>3</v>
      </c>
      <c r="BR255" s="77">
        <v>3</v>
      </c>
      <c r="BS255" s="77">
        <v>3</v>
      </c>
      <c r="BT255" s="116">
        <f t="shared" si="238"/>
        <v>9</v>
      </c>
      <c r="BU255" s="144">
        <f t="shared" si="249"/>
        <v>3</v>
      </c>
      <c r="BV255" s="77">
        <v>3</v>
      </c>
      <c r="BW255" s="77">
        <v>3</v>
      </c>
      <c r="BX255" s="17">
        <f t="shared" si="276"/>
        <v>6</v>
      </c>
      <c r="BY255" s="169">
        <f t="shared" si="292"/>
        <v>3</v>
      </c>
      <c r="BZ255" s="77">
        <v>3</v>
      </c>
      <c r="CA255" s="77">
        <v>3</v>
      </c>
      <c r="CB255" s="17">
        <f t="shared" si="259"/>
        <v>6</v>
      </c>
      <c r="CC255" s="144">
        <f t="shared" si="295"/>
        <v>3</v>
      </c>
      <c r="CD255" s="77">
        <v>3</v>
      </c>
      <c r="CE255" s="77">
        <v>3</v>
      </c>
      <c r="CF255" s="17">
        <f t="shared" si="287"/>
        <v>6</v>
      </c>
      <c r="CG255" s="144">
        <f t="shared" si="289"/>
        <v>3</v>
      </c>
      <c r="CH255" s="77">
        <v>3</v>
      </c>
      <c r="CI255" s="77">
        <v>3</v>
      </c>
      <c r="CJ255" s="17">
        <f t="shared" si="250"/>
        <v>6</v>
      </c>
      <c r="CK255" s="144">
        <f t="shared" si="282"/>
        <v>3</v>
      </c>
      <c r="CL255" s="77">
        <v>3</v>
      </c>
      <c r="CM255" s="77">
        <v>3</v>
      </c>
      <c r="CN255" s="17">
        <f t="shared" si="251"/>
        <v>6</v>
      </c>
      <c r="CO255" s="153">
        <f t="shared" si="260"/>
        <v>3</v>
      </c>
      <c r="CP255" s="77">
        <v>3</v>
      </c>
      <c r="CQ255" s="77">
        <v>3</v>
      </c>
      <c r="CR255" s="77">
        <v>3</v>
      </c>
      <c r="CS255" s="17">
        <f t="shared" si="252"/>
        <v>9</v>
      </c>
      <c r="CT255" s="144">
        <f>CS255/3</f>
        <v>3</v>
      </c>
      <c r="CU255" s="77">
        <v>3</v>
      </c>
      <c r="CV255" s="77">
        <v>3</v>
      </c>
      <c r="CW255" s="77">
        <v>3</v>
      </c>
      <c r="CX255" s="77">
        <v>3</v>
      </c>
      <c r="CY255" s="77">
        <v>3</v>
      </c>
      <c r="CZ255" s="77">
        <v>3</v>
      </c>
      <c r="DA255" s="77">
        <v>3</v>
      </c>
      <c r="DB255" s="77">
        <v>3</v>
      </c>
      <c r="DC255" s="17">
        <f t="shared" si="271"/>
        <v>24</v>
      </c>
      <c r="DD255" s="144">
        <f t="shared" si="228"/>
        <v>3</v>
      </c>
      <c r="DE255" s="77">
        <v>3</v>
      </c>
      <c r="DF255" s="77">
        <v>3</v>
      </c>
      <c r="DG255" s="77">
        <v>3</v>
      </c>
      <c r="DH255" s="77">
        <v>3</v>
      </c>
      <c r="DI255" s="77">
        <v>3</v>
      </c>
      <c r="DJ255" s="77">
        <v>3</v>
      </c>
      <c r="DK255" s="77">
        <v>3</v>
      </c>
      <c r="DL255" s="77">
        <v>3</v>
      </c>
      <c r="DM255" s="17">
        <f t="shared" si="262"/>
        <v>24</v>
      </c>
      <c r="DN255" s="144">
        <f t="shared" si="283"/>
        <v>3</v>
      </c>
      <c r="DO255" s="77">
        <v>3</v>
      </c>
      <c r="DP255" s="77">
        <v>3</v>
      </c>
      <c r="DQ255" s="77">
        <v>3</v>
      </c>
      <c r="DR255" s="77">
        <v>3</v>
      </c>
      <c r="DS255" s="77">
        <v>3</v>
      </c>
      <c r="DT255" s="77">
        <v>3</v>
      </c>
      <c r="DU255" s="17">
        <f t="shared" si="285"/>
        <v>18</v>
      </c>
      <c r="DV255" s="144">
        <f t="shared" si="253"/>
        <v>3</v>
      </c>
      <c r="DW255" s="77">
        <v>3</v>
      </c>
      <c r="DX255" s="77">
        <v>3</v>
      </c>
      <c r="DY255" s="77">
        <v>3</v>
      </c>
      <c r="DZ255" s="77">
        <v>3</v>
      </c>
      <c r="EA255" s="77">
        <v>3</v>
      </c>
      <c r="EB255" s="77">
        <v>3</v>
      </c>
      <c r="EC255" s="17">
        <f t="shared" si="272"/>
        <v>18</v>
      </c>
      <c r="ED255" s="144">
        <f t="shared" si="263"/>
        <v>3</v>
      </c>
      <c r="EE255" s="77">
        <v>3</v>
      </c>
      <c r="EF255" s="77">
        <v>3</v>
      </c>
      <c r="EG255" s="77">
        <v>3</v>
      </c>
      <c r="EH255" s="77">
        <v>3</v>
      </c>
      <c r="EI255" s="77">
        <v>3</v>
      </c>
      <c r="EJ255" s="77">
        <v>3</v>
      </c>
      <c r="EK255" s="15">
        <f t="shared" si="264"/>
        <v>18</v>
      </c>
      <c r="EL255" s="148">
        <f t="shared" si="275"/>
        <v>3</v>
      </c>
      <c r="EM255" s="77">
        <v>3</v>
      </c>
      <c r="EN255" s="77">
        <v>3</v>
      </c>
      <c r="EO255" s="77">
        <v>3</v>
      </c>
      <c r="EP255" s="77">
        <v>3</v>
      </c>
      <c r="EQ255" s="77">
        <v>3</v>
      </c>
      <c r="ER255" s="17">
        <f t="shared" si="254"/>
        <v>15</v>
      </c>
      <c r="ES255" s="144">
        <f t="shared" si="284"/>
        <v>3</v>
      </c>
      <c r="ET255" s="77">
        <v>3</v>
      </c>
      <c r="EU255" s="77">
        <v>3</v>
      </c>
      <c r="EV255" s="77">
        <v>3</v>
      </c>
      <c r="EW255" s="77">
        <v>3</v>
      </c>
      <c r="EX255" s="77">
        <v>3</v>
      </c>
      <c r="EY255" s="17">
        <f t="shared" si="255"/>
        <v>15</v>
      </c>
      <c r="EZ255" s="144">
        <f t="shared" si="290"/>
        <v>3</v>
      </c>
      <c r="FA255" s="77">
        <v>3</v>
      </c>
      <c r="FB255" s="77">
        <v>3</v>
      </c>
      <c r="FC255" s="77">
        <v>3</v>
      </c>
      <c r="FD255" s="77">
        <v>3</v>
      </c>
      <c r="FE255" s="77">
        <v>3</v>
      </c>
      <c r="FF255" s="77">
        <v>3</v>
      </c>
      <c r="FG255" s="17">
        <f t="shared" si="242"/>
        <v>18</v>
      </c>
      <c r="FH255" s="153">
        <f t="shared" si="294"/>
        <v>3</v>
      </c>
      <c r="FI255" s="77">
        <v>3</v>
      </c>
      <c r="FJ255" s="77">
        <v>3</v>
      </c>
      <c r="FK255" s="77">
        <v>3</v>
      </c>
      <c r="FL255" s="77">
        <v>3</v>
      </c>
      <c r="FM255" s="77">
        <v>3</v>
      </c>
      <c r="FN255" s="17">
        <f t="shared" si="256"/>
        <v>15</v>
      </c>
      <c r="FO255" s="144">
        <f t="shared" si="257"/>
        <v>3</v>
      </c>
      <c r="FP255" s="77">
        <v>3</v>
      </c>
      <c r="FQ255" s="77">
        <v>3</v>
      </c>
      <c r="FR255" s="77">
        <v>3</v>
      </c>
      <c r="FS255" s="77">
        <v>3</v>
      </c>
      <c r="FT255" s="77">
        <v>3</v>
      </c>
      <c r="FU255" s="77">
        <v>3</v>
      </c>
      <c r="FV255" s="17">
        <f t="shared" si="291"/>
        <v>18</v>
      </c>
      <c r="FW255" s="144">
        <f t="shared" si="266"/>
        <v>3</v>
      </c>
      <c r="FX255" s="77">
        <v>3</v>
      </c>
      <c r="FY255" s="77">
        <v>3</v>
      </c>
      <c r="FZ255" s="77">
        <v>3</v>
      </c>
      <c r="GA255" s="77">
        <v>3</v>
      </c>
      <c r="GB255" s="77">
        <v>3</v>
      </c>
      <c r="GC255" s="77">
        <v>3</v>
      </c>
      <c r="GD255" s="17">
        <f t="shared" si="220"/>
        <v>18</v>
      </c>
      <c r="GE255" s="144">
        <f t="shared" si="286"/>
        <v>3</v>
      </c>
      <c r="GF255" s="77" t="s">
        <v>2155</v>
      </c>
      <c r="GG255" s="77" t="s">
        <v>2156</v>
      </c>
      <c r="GH255" s="77" t="s">
        <v>2044</v>
      </c>
      <c r="GI255" s="77" t="s">
        <v>2157</v>
      </c>
      <c r="GJ255" s="77" t="s">
        <v>2089</v>
      </c>
      <c r="GK255" s="77" t="s">
        <v>2158</v>
      </c>
      <c r="GL255" s="77" t="s">
        <v>2159</v>
      </c>
      <c r="GM255" s="77" t="s">
        <v>2160</v>
      </c>
    </row>
    <row r="256" spans="1:195" s="2" customFormat="1" ht="22.5" customHeight="1" x14ac:dyDescent="0.35">
      <c r="A256" s="29">
        <v>254</v>
      </c>
      <c r="B256" s="77" t="s">
        <v>2161</v>
      </c>
      <c r="C256" s="78" t="s">
        <v>2162</v>
      </c>
      <c r="D256" s="77" t="s">
        <v>846</v>
      </c>
      <c r="E256" s="77" t="s">
        <v>2041</v>
      </c>
      <c r="F256" s="77">
        <v>49</v>
      </c>
      <c r="G256" s="77">
        <v>6</v>
      </c>
      <c r="H256" s="77" t="s">
        <v>157</v>
      </c>
      <c r="I256" s="77" t="s">
        <v>210</v>
      </c>
      <c r="J256" s="125">
        <v>27800000</v>
      </c>
      <c r="K256" s="79">
        <v>9500000</v>
      </c>
      <c r="L256" s="77" t="s">
        <v>250</v>
      </c>
      <c r="M256" s="77" t="s">
        <v>147</v>
      </c>
      <c r="N256" s="77">
        <v>1320</v>
      </c>
      <c r="O256" s="77">
        <v>11</v>
      </c>
      <c r="P256" s="77">
        <v>20</v>
      </c>
      <c r="Q256" s="77" t="s">
        <v>1857</v>
      </c>
      <c r="R256" s="77">
        <v>3</v>
      </c>
      <c r="S256" s="77">
        <v>3</v>
      </c>
      <c r="T256" s="77">
        <v>3</v>
      </c>
      <c r="U256" s="77">
        <v>3</v>
      </c>
      <c r="V256" s="77">
        <v>3</v>
      </c>
      <c r="W256" s="77">
        <v>3</v>
      </c>
      <c r="X256" s="77">
        <v>3</v>
      </c>
      <c r="Y256" s="77">
        <v>3</v>
      </c>
      <c r="Z256" s="77">
        <v>3</v>
      </c>
      <c r="AA256" s="77">
        <v>3</v>
      </c>
      <c r="AB256" s="17">
        <f t="shared" si="267"/>
        <v>30</v>
      </c>
      <c r="AC256" s="154">
        <f t="shared" si="268"/>
        <v>3</v>
      </c>
      <c r="AD256" s="77">
        <v>3</v>
      </c>
      <c r="AE256" s="77">
        <v>3</v>
      </c>
      <c r="AF256" s="77">
        <v>3</v>
      </c>
      <c r="AG256" s="77">
        <v>3</v>
      </c>
      <c r="AH256" s="77">
        <v>3</v>
      </c>
      <c r="AI256" s="77">
        <v>3</v>
      </c>
      <c r="AJ256" s="77">
        <v>3</v>
      </c>
      <c r="AK256" s="77">
        <v>3</v>
      </c>
      <c r="AL256" s="77">
        <v>3</v>
      </c>
      <c r="AM256" s="15">
        <f t="shared" si="244"/>
        <v>27</v>
      </c>
      <c r="AN256" s="170">
        <f t="shared" si="245"/>
        <v>3</v>
      </c>
      <c r="AO256" s="77">
        <v>3</v>
      </c>
      <c r="AP256" s="77">
        <v>3</v>
      </c>
      <c r="AQ256" s="77">
        <v>3</v>
      </c>
      <c r="AR256" s="77">
        <v>3</v>
      </c>
      <c r="AS256" s="77">
        <v>3</v>
      </c>
      <c r="AT256" s="77">
        <v>3</v>
      </c>
      <c r="AU256" s="77">
        <v>3</v>
      </c>
      <c r="AV256" s="77">
        <v>3</v>
      </c>
      <c r="AW256" s="77">
        <v>3</v>
      </c>
      <c r="AX256" s="77">
        <v>3</v>
      </c>
      <c r="AY256" s="17">
        <f t="shared" si="235"/>
        <v>30</v>
      </c>
      <c r="AZ256" s="144">
        <f t="shared" si="246"/>
        <v>3</v>
      </c>
      <c r="BA256" s="77">
        <v>3</v>
      </c>
      <c r="BB256" s="77">
        <v>3</v>
      </c>
      <c r="BC256" s="77">
        <v>3</v>
      </c>
      <c r="BD256" s="77">
        <v>3</v>
      </c>
      <c r="BE256" s="77">
        <v>3</v>
      </c>
      <c r="BF256" s="77">
        <v>3</v>
      </c>
      <c r="BG256" s="77">
        <v>3</v>
      </c>
      <c r="BH256" s="77">
        <v>3</v>
      </c>
      <c r="BI256" s="77">
        <v>3</v>
      </c>
      <c r="BJ256" s="17">
        <f t="shared" si="247"/>
        <v>27</v>
      </c>
      <c r="BK256" s="144">
        <f t="shared" si="258"/>
        <v>3</v>
      </c>
      <c r="BL256" s="77">
        <v>3</v>
      </c>
      <c r="BM256" s="77">
        <v>3</v>
      </c>
      <c r="BN256" s="77">
        <v>3</v>
      </c>
      <c r="BO256" s="17">
        <f t="shared" si="248"/>
        <v>9</v>
      </c>
      <c r="BP256" s="153">
        <f t="shared" si="293"/>
        <v>3</v>
      </c>
      <c r="BQ256" s="77">
        <v>3</v>
      </c>
      <c r="BR256" s="77">
        <v>3</v>
      </c>
      <c r="BS256" s="77">
        <v>3</v>
      </c>
      <c r="BT256" s="116">
        <f t="shared" si="238"/>
        <v>9</v>
      </c>
      <c r="BU256" s="144">
        <f t="shared" si="249"/>
        <v>3</v>
      </c>
      <c r="BV256" s="77">
        <v>3</v>
      </c>
      <c r="BW256" s="77">
        <v>3</v>
      </c>
      <c r="BX256" s="17">
        <f t="shared" si="276"/>
        <v>6</v>
      </c>
      <c r="BY256" s="169">
        <f t="shared" si="292"/>
        <v>3</v>
      </c>
      <c r="BZ256" s="77">
        <v>3</v>
      </c>
      <c r="CA256" s="77">
        <v>3</v>
      </c>
      <c r="CB256" s="17">
        <f t="shared" si="259"/>
        <v>6</v>
      </c>
      <c r="CC256" s="144">
        <f t="shared" si="295"/>
        <v>3</v>
      </c>
      <c r="CD256" s="77">
        <v>3</v>
      </c>
      <c r="CE256" s="77">
        <v>3</v>
      </c>
      <c r="CF256" s="17">
        <f t="shared" si="287"/>
        <v>6</v>
      </c>
      <c r="CG256" s="144">
        <f t="shared" si="289"/>
        <v>3</v>
      </c>
      <c r="CH256" s="77">
        <v>3</v>
      </c>
      <c r="CI256" s="77">
        <v>3</v>
      </c>
      <c r="CJ256" s="17">
        <f t="shared" si="250"/>
        <v>6</v>
      </c>
      <c r="CK256" s="144">
        <f t="shared" si="282"/>
        <v>3</v>
      </c>
      <c r="CL256" s="77">
        <v>3</v>
      </c>
      <c r="CM256" s="77">
        <v>3</v>
      </c>
      <c r="CN256" s="17">
        <f t="shared" si="251"/>
        <v>6</v>
      </c>
      <c r="CO256" s="153">
        <f t="shared" si="260"/>
        <v>3</v>
      </c>
      <c r="CP256" s="77">
        <v>3</v>
      </c>
      <c r="CQ256" s="77">
        <v>3</v>
      </c>
      <c r="CR256" s="77">
        <v>3</v>
      </c>
      <c r="CS256" s="17">
        <f t="shared" si="252"/>
        <v>9</v>
      </c>
      <c r="CT256" s="144">
        <f t="shared" ref="CT256:CT273" si="296">CS256/3</f>
        <v>3</v>
      </c>
      <c r="CU256" s="77">
        <v>3</v>
      </c>
      <c r="CV256" s="77">
        <v>3</v>
      </c>
      <c r="CW256" s="77">
        <v>3</v>
      </c>
      <c r="CX256" s="77">
        <v>3</v>
      </c>
      <c r="CY256" s="77">
        <v>3</v>
      </c>
      <c r="CZ256" s="77">
        <v>3</v>
      </c>
      <c r="DA256" s="77">
        <v>3</v>
      </c>
      <c r="DB256" s="77">
        <v>3</v>
      </c>
      <c r="DC256" s="17">
        <f t="shared" si="271"/>
        <v>24</v>
      </c>
      <c r="DD256" s="144">
        <f t="shared" si="228"/>
        <v>3</v>
      </c>
      <c r="DE256" s="77">
        <v>3</v>
      </c>
      <c r="DF256" s="77">
        <v>3</v>
      </c>
      <c r="DG256" s="77">
        <v>3</v>
      </c>
      <c r="DH256" s="77">
        <v>3</v>
      </c>
      <c r="DI256" s="77">
        <v>3</v>
      </c>
      <c r="DJ256" s="77">
        <v>3</v>
      </c>
      <c r="DK256" s="77">
        <v>3</v>
      </c>
      <c r="DL256" s="77">
        <v>3</v>
      </c>
      <c r="DM256" s="17">
        <f t="shared" si="262"/>
        <v>24</v>
      </c>
      <c r="DN256" s="144">
        <f t="shared" si="283"/>
        <v>3</v>
      </c>
      <c r="DO256" s="77">
        <v>3</v>
      </c>
      <c r="DP256" s="77">
        <v>3</v>
      </c>
      <c r="DQ256" s="77">
        <v>3</v>
      </c>
      <c r="DR256" s="77">
        <v>3</v>
      </c>
      <c r="DS256" s="77">
        <v>3</v>
      </c>
      <c r="DT256" s="77">
        <v>3</v>
      </c>
      <c r="DU256" s="17">
        <f t="shared" si="285"/>
        <v>18</v>
      </c>
      <c r="DV256" s="144">
        <f t="shared" si="253"/>
        <v>3</v>
      </c>
      <c r="DW256" s="77">
        <v>3</v>
      </c>
      <c r="DX256" s="77">
        <v>3</v>
      </c>
      <c r="DY256" s="77">
        <v>3</v>
      </c>
      <c r="DZ256" s="77">
        <v>3</v>
      </c>
      <c r="EA256" s="77">
        <v>3</v>
      </c>
      <c r="EB256" s="77">
        <v>3</v>
      </c>
      <c r="EC256" s="17">
        <f t="shared" si="272"/>
        <v>18</v>
      </c>
      <c r="ED256" s="144">
        <f t="shared" si="263"/>
        <v>3</v>
      </c>
      <c r="EE256" s="77">
        <v>3</v>
      </c>
      <c r="EF256" s="77">
        <v>3</v>
      </c>
      <c r="EG256" s="77">
        <v>3</v>
      </c>
      <c r="EH256" s="77">
        <v>3</v>
      </c>
      <c r="EI256" s="77">
        <v>3</v>
      </c>
      <c r="EJ256" s="77">
        <v>3</v>
      </c>
      <c r="EK256" s="15">
        <f t="shared" si="264"/>
        <v>18</v>
      </c>
      <c r="EL256" s="148">
        <f t="shared" si="275"/>
        <v>3</v>
      </c>
      <c r="EM256" s="77">
        <v>3</v>
      </c>
      <c r="EN256" s="77">
        <v>3</v>
      </c>
      <c r="EO256" s="77">
        <v>3</v>
      </c>
      <c r="EP256" s="77">
        <v>3</v>
      </c>
      <c r="EQ256" s="77">
        <v>3</v>
      </c>
      <c r="ER256" s="17">
        <f t="shared" si="254"/>
        <v>15</v>
      </c>
      <c r="ES256" s="144">
        <f t="shared" si="284"/>
        <v>3</v>
      </c>
      <c r="ET256" s="77">
        <v>3</v>
      </c>
      <c r="EU256" s="77">
        <v>3</v>
      </c>
      <c r="EV256" s="77">
        <v>3</v>
      </c>
      <c r="EW256" s="77">
        <v>3</v>
      </c>
      <c r="EX256" s="77">
        <v>3</v>
      </c>
      <c r="EY256" s="17">
        <f t="shared" si="255"/>
        <v>15</v>
      </c>
      <c r="EZ256" s="144">
        <f t="shared" si="290"/>
        <v>3</v>
      </c>
      <c r="FA256" s="77">
        <v>3</v>
      </c>
      <c r="FB256" s="77">
        <v>3</v>
      </c>
      <c r="FC256" s="77">
        <v>3</v>
      </c>
      <c r="FD256" s="77">
        <v>3</v>
      </c>
      <c r="FE256" s="77">
        <v>3</v>
      </c>
      <c r="FF256" s="77">
        <v>3</v>
      </c>
      <c r="FG256" s="17">
        <f t="shared" si="242"/>
        <v>18</v>
      </c>
      <c r="FH256" s="153">
        <f t="shared" si="294"/>
        <v>3</v>
      </c>
      <c r="FI256" s="77">
        <v>3</v>
      </c>
      <c r="FJ256" s="77">
        <v>3</v>
      </c>
      <c r="FK256" s="77">
        <v>3</v>
      </c>
      <c r="FL256" s="77">
        <v>4</v>
      </c>
      <c r="FM256" s="77">
        <v>4</v>
      </c>
      <c r="FN256" s="17">
        <f t="shared" si="256"/>
        <v>17</v>
      </c>
      <c r="FO256" s="144">
        <f t="shared" si="257"/>
        <v>3.4</v>
      </c>
      <c r="FP256" s="77">
        <v>4</v>
      </c>
      <c r="FQ256" s="77">
        <v>3</v>
      </c>
      <c r="FR256" s="77">
        <v>3</v>
      </c>
      <c r="FS256" s="77">
        <v>4</v>
      </c>
      <c r="FT256" s="77">
        <v>4</v>
      </c>
      <c r="FU256" s="77">
        <v>4</v>
      </c>
      <c r="FV256" s="17">
        <f t="shared" si="291"/>
        <v>22</v>
      </c>
      <c r="FW256" s="144">
        <f t="shared" si="266"/>
        <v>3.6666666666666665</v>
      </c>
      <c r="FX256" s="77">
        <v>3</v>
      </c>
      <c r="FY256" s="77">
        <v>3</v>
      </c>
      <c r="FZ256" s="77">
        <v>3</v>
      </c>
      <c r="GA256" s="77">
        <v>3</v>
      </c>
      <c r="GB256" s="77">
        <v>3</v>
      </c>
      <c r="GC256" s="77">
        <v>3</v>
      </c>
      <c r="GD256" s="17">
        <f t="shared" si="220"/>
        <v>18</v>
      </c>
      <c r="GE256" s="144">
        <f t="shared" si="286"/>
        <v>3</v>
      </c>
      <c r="GF256" s="77" t="s">
        <v>2163</v>
      </c>
      <c r="GG256" s="77" t="s">
        <v>2164</v>
      </c>
      <c r="GH256" s="77" t="s">
        <v>2165</v>
      </c>
      <c r="GI256" s="77" t="s">
        <v>2166</v>
      </c>
      <c r="GJ256" s="77" t="s">
        <v>2167</v>
      </c>
      <c r="GK256" s="77" t="s">
        <v>2168</v>
      </c>
      <c r="GL256" s="77" t="s">
        <v>2059</v>
      </c>
      <c r="GM256" s="77" t="s">
        <v>2169</v>
      </c>
    </row>
    <row r="257" spans="1:280" s="2" customFormat="1" ht="22.5" customHeight="1" x14ac:dyDescent="0.35">
      <c r="A257" s="29">
        <v>255</v>
      </c>
      <c r="B257" s="77" t="s">
        <v>2170</v>
      </c>
      <c r="C257" s="77"/>
      <c r="D257" s="77" t="s">
        <v>846</v>
      </c>
      <c r="E257" s="77" t="s">
        <v>2041</v>
      </c>
      <c r="F257" s="77">
        <v>59</v>
      </c>
      <c r="G257" s="77">
        <v>5</v>
      </c>
      <c r="H257" s="77" t="s">
        <v>157</v>
      </c>
      <c r="I257" s="77" t="s">
        <v>158</v>
      </c>
      <c r="J257" s="125">
        <v>6500000</v>
      </c>
      <c r="K257" s="79">
        <v>4700000</v>
      </c>
      <c r="L257" s="77" t="s">
        <v>173</v>
      </c>
      <c r="M257" s="77" t="s">
        <v>147</v>
      </c>
      <c r="N257" s="77">
        <v>264</v>
      </c>
      <c r="O257" s="77" t="s">
        <v>644</v>
      </c>
      <c r="P257" s="77">
        <v>19</v>
      </c>
      <c r="Q257" s="77" t="s">
        <v>1857</v>
      </c>
      <c r="R257" s="77">
        <v>3</v>
      </c>
      <c r="S257" s="77">
        <v>3</v>
      </c>
      <c r="T257" s="77">
        <v>3</v>
      </c>
      <c r="U257" s="77">
        <v>3</v>
      </c>
      <c r="V257" s="77">
        <v>3</v>
      </c>
      <c r="W257" s="77">
        <v>3</v>
      </c>
      <c r="X257" s="77">
        <v>4</v>
      </c>
      <c r="Y257" s="77">
        <v>4</v>
      </c>
      <c r="Z257" s="77">
        <v>3</v>
      </c>
      <c r="AA257" s="77">
        <v>3</v>
      </c>
      <c r="AB257" s="17">
        <f t="shared" si="267"/>
        <v>32</v>
      </c>
      <c r="AC257" s="154">
        <f t="shared" si="268"/>
        <v>3.2</v>
      </c>
      <c r="AD257" s="77">
        <v>4</v>
      </c>
      <c r="AE257" s="77">
        <v>4</v>
      </c>
      <c r="AF257" s="77">
        <v>3</v>
      </c>
      <c r="AG257" s="77">
        <v>3</v>
      </c>
      <c r="AH257" s="77">
        <v>3</v>
      </c>
      <c r="AI257" s="77">
        <v>3</v>
      </c>
      <c r="AJ257" s="77">
        <v>3</v>
      </c>
      <c r="AK257" s="77">
        <v>3</v>
      </c>
      <c r="AL257" s="77">
        <v>3</v>
      </c>
      <c r="AM257" s="15">
        <f t="shared" si="244"/>
        <v>29</v>
      </c>
      <c r="AN257" s="170">
        <f t="shared" si="245"/>
        <v>3.2222222222222223</v>
      </c>
      <c r="AO257" s="77">
        <v>3</v>
      </c>
      <c r="AP257" s="77">
        <v>3</v>
      </c>
      <c r="AQ257" s="77">
        <v>3</v>
      </c>
      <c r="AR257" s="77">
        <v>3</v>
      </c>
      <c r="AS257" s="77">
        <v>4</v>
      </c>
      <c r="AT257" s="77">
        <v>4</v>
      </c>
      <c r="AU257" s="77">
        <v>3</v>
      </c>
      <c r="AV257" s="77">
        <v>3</v>
      </c>
      <c r="AW257" s="77">
        <v>3</v>
      </c>
      <c r="AX257" s="77">
        <v>4</v>
      </c>
      <c r="AY257" s="17">
        <f t="shared" si="235"/>
        <v>33</v>
      </c>
      <c r="AZ257" s="144">
        <f t="shared" si="246"/>
        <v>3.3</v>
      </c>
      <c r="BA257" s="77">
        <v>3</v>
      </c>
      <c r="BB257" s="77">
        <v>3</v>
      </c>
      <c r="BC257" s="77">
        <v>4</v>
      </c>
      <c r="BD257" s="77">
        <v>3</v>
      </c>
      <c r="BE257" s="77">
        <v>3</v>
      </c>
      <c r="BF257" s="77">
        <v>4</v>
      </c>
      <c r="BG257" s="77">
        <v>3</v>
      </c>
      <c r="BH257" s="77">
        <v>3</v>
      </c>
      <c r="BI257" s="77">
        <v>3</v>
      </c>
      <c r="BJ257" s="17">
        <f t="shared" si="247"/>
        <v>29</v>
      </c>
      <c r="BK257" s="144">
        <f t="shared" si="258"/>
        <v>3.2222222222222223</v>
      </c>
      <c r="BL257" s="77">
        <v>3</v>
      </c>
      <c r="BM257" s="77">
        <v>3</v>
      </c>
      <c r="BN257" s="77">
        <v>3</v>
      </c>
      <c r="BO257" s="17">
        <f t="shared" si="248"/>
        <v>9</v>
      </c>
      <c r="BP257" s="153">
        <f t="shared" si="293"/>
        <v>3</v>
      </c>
      <c r="BQ257" s="77">
        <v>4</v>
      </c>
      <c r="BR257" s="77">
        <v>4</v>
      </c>
      <c r="BS257" s="77">
        <v>3</v>
      </c>
      <c r="BT257" s="116">
        <f t="shared" si="238"/>
        <v>11</v>
      </c>
      <c r="BU257" s="144">
        <f t="shared" si="249"/>
        <v>3.6666666666666665</v>
      </c>
      <c r="BV257" s="77">
        <v>3</v>
      </c>
      <c r="BW257" s="77">
        <v>3</v>
      </c>
      <c r="BX257" s="17">
        <f t="shared" si="276"/>
        <v>6</v>
      </c>
      <c r="BY257" s="169">
        <f t="shared" si="292"/>
        <v>3</v>
      </c>
      <c r="BZ257" s="77">
        <v>4</v>
      </c>
      <c r="CA257" s="77">
        <v>3</v>
      </c>
      <c r="CB257" s="17">
        <f t="shared" si="259"/>
        <v>7</v>
      </c>
      <c r="CC257" s="144">
        <f t="shared" si="295"/>
        <v>3.5</v>
      </c>
      <c r="CD257" s="77">
        <v>3</v>
      </c>
      <c r="CE257" s="77">
        <v>3</v>
      </c>
      <c r="CF257" s="17">
        <f t="shared" si="287"/>
        <v>6</v>
      </c>
      <c r="CG257" s="144">
        <f t="shared" si="289"/>
        <v>3</v>
      </c>
      <c r="CH257" s="77">
        <v>3</v>
      </c>
      <c r="CI257" s="77">
        <v>4</v>
      </c>
      <c r="CJ257" s="17">
        <f t="shared" si="250"/>
        <v>7</v>
      </c>
      <c r="CK257" s="144">
        <f t="shared" si="282"/>
        <v>3.5</v>
      </c>
      <c r="CL257" s="80">
        <v>3</v>
      </c>
      <c r="CM257" s="77">
        <v>3</v>
      </c>
      <c r="CN257" s="17">
        <f t="shared" si="251"/>
        <v>6</v>
      </c>
      <c r="CO257" s="153">
        <f t="shared" si="260"/>
        <v>3</v>
      </c>
      <c r="CP257" s="77">
        <v>4</v>
      </c>
      <c r="CQ257" s="77">
        <v>3</v>
      </c>
      <c r="CR257" s="77">
        <v>3</v>
      </c>
      <c r="CS257" s="17">
        <f t="shared" si="252"/>
        <v>10</v>
      </c>
      <c r="CT257" s="144">
        <f t="shared" si="296"/>
        <v>3.3333333333333335</v>
      </c>
      <c r="CU257" s="77">
        <v>3</v>
      </c>
      <c r="CV257" s="77">
        <v>3</v>
      </c>
      <c r="CW257" s="77">
        <v>3</v>
      </c>
      <c r="CX257" s="77">
        <v>4</v>
      </c>
      <c r="CY257" s="77">
        <v>4</v>
      </c>
      <c r="CZ257" s="77">
        <v>3</v>
      </c>
      <c r="DA257" s="77">
        <v>3</v>
      </c>
      <c r="DB257" s="77">
        <v>4</v>
      </c>
      <c r="DC257" s="17">
        <f t="shared" si="271"/>
        <v>27</v>
      </c>
      <c r="DD257" s="144">
        <f t="shared" si="228"/>
        <v>3.375</v>
      </c>
      <c r="DE257" s="77">
        <v>3</v>
      </c>
      <c r="DF257" s="77">
        <v>3</v>
      </c>
      <c r="DG257" s="77">
        <v>3</v>
      </c>
      <c r="DH257" s="77">
        <v>3</v>
      </c>
      <c r="DI257" s="77">
        <v>3</v>
      </c>
      <c r="DJ257" s="77">
        <v>3</v>
      </c>
      <c r="DK257" s="77">
        <v>4</v>
      </c>
      <c r="DL257" s="77">
        <v>3</v>
      </c>
      <c r="DM257" s="17">
        <f t="shared" si="262"/>
        <v>25</v>
      </c>
      <c r="DN257" s="144">
        <f t="shared" si="283"/>
        <v>3.125</v>
      </c>
      <c r="DO257" s="77">
        <v>3</v>
      </c>
      <c r="DP257" s="77">
        <v>3</v>
      </c>
      <c r="DQ257" s="77">
        <v>3</v>
      </c>
      <c r="DR257" s="77">
        <v>3</v>
      </c>
      <c r="DS257" s="77">
        <v>4</v>
      </c>
      <c r="DT257" s="77">
        <v>4</v>
      </c>
      <c r="DU257" s="17">
        <f t="shared" si="285"/>
        <v>20</v>
      </c>
      <c r="DV257" s="144">
        <f t="shared" si="253"/>
        <v>3.3333333333333335</v>
      </c>
      <c r="DW257" s="77">
        <v>3</v>
      </c>
      <c r="DX257" s="77">
        <v>3</v>
      </c>
      <c r="DY257" s="77">
        <v>3</v>
      </c>
      <c r="DZ257" s="77">
        <v>3</v>
      </c>
      <c r="EA257" s="77">
        <v>3</v>
      </c>
      <c r="EB257" s="77">
        <v>4</v>
      </c>
      <c r="EC257" s="17">
        <f t="shared" si="272"/>
        <v>19</v>
      </c>
      <c r="ED257" s="144">
        <f t="shared" si="263"/>
        <v>3.1666666666666665</v>
      </c>
      <c r="EE257" s="77">
        <v>4</v>
      </c>
      <c r="EF257" s="77">
        <v>3</v>
      </c>
      <c r="EG257" s="77">
        <v>3</v>
      </c>
      <c r="EH257" s="77">
        <v>3</v>
      </c>
      <c r="EI257" s="77">
        <v>3</v>
      </c>
      <c r="EJ257" s="77">
        <v>4</v>
      </c>
      <c r="EK257" s="15">
        <f t="shared" si="264"/>
        <v>20</v>
      </c>
      <c r="EL257" s="148">
        <f t="shared" si="275"/>
        <v>3.3333333333333335</v>
      </c>
      <c r="EM257" s="77">
        <v>3</v>
      </c>
      <c r="EN257" s="77">
        <v>3</v>
      </c>
      <c r="EO257" s="77">
        <v>3</v>
      </c>
      <c r="EP257" s="77">
        <v>4</v>
      </c>
      <c r="EQ257" s="77">
        <v>4</v>
      </c>
      <c r="ER257" s="17">
        <f t="shared" si="254"/>
        <v>17</v>
      </c>
      <c r="ES257" s="144">
        <f t="shared" si="284"/>
        <v>3.4</v>
      </c>
      <c r="ET257" s="77">
        <v>3</v>
      </c>
      <c r="EU257" s="77">
        <v>3</v>
      </c>
      <c r="EV257" s="77">
        <v>3</v>
      </c>
      <c r="EW257" s="77">
        <v>3</v>
      </c>
      <c r="EX257" s="77">
        <v>4</v>
      </c>
      <c r="EY257" s="17">
        <f t="shared" si="255"/>
        <v>16</v>
      </c>
      <c r="EZ257" s="144">
        <f t="shared" si="290"/>
        <v>3.2</v>
      </c>
      <c r="FA257" s="77">
        <v>3</v>
      </c>
      <c r="FB257" s="77">
        <v>3</v>
      </c>
      <c r="FC257" s="77">
        <v>3</v>
      </c>
      <c r="FD257" s="77">
        <v>3</v>
      </c>
      <c r="FE257" s="77">
        <v>3</v>
      </c>
      <c r="FF257" s="77">
        <v>3</v>
      </c>
      <c r="FG257" s="17">
        <f t="shared" si="242"/>
        <v>18</v>
      </c>
      <c r="FH257" s="153">
        <f t="shared" si="294"/>
        <v>3</v>
      </c>
      <c r="FI257" s="77">
        <v>3</v>
      </c>
      <c r="FJ257" s="77">
        <v>4</v>
      </c>
      <c r="FK257" s="77">
        <v>4</v>
      </c>
      <c r="FL257" s="77">
        <v>3</v>
      </c>
      <c r="FM257" s="77">
        <v>3</v>
      </c>
      <c r="FN257" s="17">
        <f t="shared" si="256"/>
        <v>17</v>
      </c>
      <c r="FO257" s="144">
        <f t="shared" si="257"/>
        <v>3.4</v>
      </c>
      <c r="FP257" s="77">
        <v>3</v>
      </c>
      <c r="FQ257" s="77">
        <v>3</v>
      </c>
      <c r="FR257" s="77">
        <v>3</v>
      </c>
      <c r="FS257" s="77">
        <v>4</v>
      </c>
      <c r="FT257" s="77">
        <v>3</v>
      </c>
      <c r="FU257" s="77">
        <v>3</v>
      </c>
      <c r="FV257" s="17">
        <f t="shared" si="291"/>
        <v>19</v>
      </c>
      <c r="FW257" s="144">
        <f t="shared" si="266"/>
        <v>3.1666666666666665</v>
      </c>
      <c r="FX257" s="77">
        <v>4</v>
      </c>
      <c r="FY257" s="77">
        <v>3</v>
      </c>
      <c r="FZ257" s="77">
        <v>3</v>
      </c>
      <c r="GA257" s="77">
        <v>3</v>
      </c>
      <c r="GB257" s="77">
        <v>3</v>
      </c>
      <c r="GC257" s="77">
        <v>3</v>
      </c>
      <c r="GD257" s="17">
        <f t="shared" si="220"/>
        <v>19</v>
      </c>
      <c r="GE257" s="144">
        <f t="shared" si="286"/>
        <v>3.1666666666666665</v>
      </c>
      <c r="GF257" s="77" t="s">
        <v>2171</v>
      </c>
      <c r="GG257" s="77" t="s">
        <v>2172</v>
      </c>
      <c r="GH257" s="77" t="s">
        <v>2173</v>
      </c>
      <c r="GI257" s="77" t="s">
        <v>2174</v>
      </c>
      <c r="GJ257" s="77" t="s">
        <v>2175</v>
      </c>
      <c r="GK257" s="77" t="s">
        <v>2176</v>
      </c>
      <c r="GL257" s="77" t="s">
        <v>2177</v>
      </c>
      <c r="GM257" s="77" t="s">
        <v>2178</v>
      </c>
    </row>
    <row r="258" spans="1:280" s="2" customFormat="1" ht="22.5" customHeight="1" x14ac:dyDescent="0.35">
      <c r="A258" s="29">
        <v>256</v>
      </c>
      <c r="B258" s="77" t="s">
        <v>2179</v>
      </c>
      <c r="C258" s="78" t="s">
        <v>2180</v>
      </c>
      <c r="D258" s="77" t="s">
        <v>846</v>
      </c>
      <c r="E258" s="77" t="s">
        <v>2181</v>
      </c>
      <c r="F258" s="77">
        <v>52</v>
      </c>
      <c r="G258" s="77">
        <v>6</v>
      </c>
      <c r="H258" s="77" t="s">
        <v>157</v>
      </c>
      <c r="I258" s="81" t="s">
        <v>210</v>
      </c>
      <c r="J258" s="125">
        <v>23000000</v>
      </c>
      <c r="K258" s="79">
        <v>18000000</v>
      </c>
      <c r="L258" s="77" t="s">
        <v>233</v>
      </c>
      <c r="M258" s="77" t="s">
        <v>147</v>
      </c>
      <c r="N258" s="77">
        <v>1056</v>
      </c>
      <c r="O258" s="77" t="s">
        <v>2182</v>
      </c>
      <c r="P258" s="88" t="s">
        <v>1475</v>
      </c>
      <c r="Q258" s="77" t="s">
        <v>1857</v>
      </c>
      <c r="R258" s="77">
        <v>4</v>
      </c>
      <c r="S258" s="77">
        <v>3</v>
      </c>
      <c r="T258" s="77">
        <v>3</v>
      </c>
      <c r="U258" s="77">
        <v>4</v>
      </c>
      <c r="V258" s="77">
        <v>4</v>
      </c>
      <c r="W258" s="77">
        <v>3</v>
      </c>
      <c r="X258" s="77">
        <v>3</v>
      </c>
      <c r="Y258" s="77">
        <v>2</v>
      </c>
      <c r="Z258" s="77">
        <v>3</v>
      </c>
      <c r="AA258" s="77">
        <v>4</v>
      </c>
      <c r="AB258" s="17">
        <f t="shared" si="267"/>
        <v>33</v>
      </c>
      <c r="AC258" s="154">
        <f t="shared" si="268"/>
        <v>3.4</v>
      </c>
      <c r="AD258" s="77">
        <v>4</v>
      </c>
      <c r="AE258" s="77">
        <v>3</v>
      </c>
      <c r="AF258" s="77">
        <v>3</v>
      </c>
      <c r="AG258" s="77">
        <v>3</v>
      </c>
      <c r="AH258" s="77">
        <v>4</v>
      </c>
      <c r="AI258" s="77">
        <v>3</v>
      </c>
      <c r="AJ258" s="77">
        <v>3</v>
      </c>
      <c r="AK258" s="77">
        <v>3</v>
      </c>
      <c r="AL258" s="77">
        <v>3</v>
      </c>
      <c r="AM258" s="15">
        <f t="shared" si="244"/>
        <v>29</v>
      </c>
      <c r="AN258" s="170">
        <f t="shared" si="245"/>
        <v>3.2222222222222223</v>
      </c>
      <c r="AO258" s="77">
        <v>3</v>
      </c>
      <c r="AP258" s="77">
        <v>3</v>
      </c>
      <c r="AQ258" s="77">
        <v>3</v>
      </c>
      <c r="AR258" s="77">
        <v>4</v>
      </c>
      <c r="AS258" s="77">
        <v>4</v>
      </c>
      <c r="AT258" s="77">
        <v>3</v>
      </c>
      <c r="AU258" s="77">
        <v>2</v>
      </c>
      <c r="AV258" s="77">
        <v>3</v>
      </c>
      <c r="AW258" s="77">
        <v>2</v>
      </c>
      <c r="AX258" s="77">
        <v>2</v>
      </c>
      <c r="AY258" s="17">
        <f t="shared" si="235"/>
        <v>29</v>
      </c>
      <c r="AZ258" s="144">
        <f t="shared" si="246"/>
        <v>2.9</v>
      </c>
      <c r="BA258" s="77">
        <v>3</v>
      </c>
      <c r="BB258" s="77">
        <v>3</v>
      </c>
      <c r="BC258" s="77">
        <v>3</v>
      </c>
      <c r="BD258" s="77">
        <v>3</v>
      </c>
      <c r="BE258" s="77">
        <v>3</v>
      </c>
      <c r="BF258" s="77">
        <v>4</v>
      </c>
      <c r="BG258" s="77">
        <v>4</v>
      </c>
      <c r="BH258" s="77">
        <v>3</v>
      </c>
      <c r="BI258" s="77">
        <v>3</v>
      </c>
      <c r="BJ258" s="17">
        <f t="shared" si="247"/>
        <v>29</v>
      </c>
      <c r="BK258" s="144">
        <f t="shared" si="258"/>
        <v>3.2222222222222223</v>
      </c>
      <c r="BL258" s="77">
        <v>2</v>
      </c>
      <c r="BM258" s="77"/>
      <c r="BN258" s="77">
        <v>3</v>
      </c>
      <c r="BO258" s="17">
        <f t="shared" si="248"/>
        <v>5</v>
      </c>
      <c r="BP258" s="153">
        <f t="shared" si="293"/>
        <v>1.6666666666666667</v>
      </c>
      <c r="BQ258" s="77">
        <v>3</v>
      </c>
      <c r="BR258" s="77">
        <v>3</v>
      </c>
      <c r="BS258" s="77">
        <v>3</v>
      </c>
      <c r="BT258" s="116">
        <f t="shared" si="238"/>
        <v>9</v>
      </c>
      <c r="BU258" s="144">
        <f t="shared" si="249"/>
        <v>3</v>
      </c>
      <c r="BV258" s="77">
        <v>4</v>
      </c>
      <c r="BW258" s="77">
        <v>3</v>
      </c>
      <c r="BX258" s="17">
        <f t="shared" si="276"/>
        <v>7</v>
      </c>
      <c r="BY258" s="169">
        <f t="shared" si="292"/>
        <v>3.5</v>
      </c>
      <c r="BZ258" s="77">
        <v>3</v>
      </c>
      <c r="CA258" s="77">
        <v>3</v>
      </c>
      <c r="CB258" s="17">
        <f t="shared" si="259"/>
        <v>6</v>
      </c>
      <c r="CC258" s="144">
        <f t="shared" si="295"/>
        <v>3</v>
      </c>
      <c r="CD258" s="77">
        <v>4</v>
      </c>
      <c r="CE258" s="77">
        <v>4</v>
      </c>
      <c r="CF258" s="17">
        <f t="shared" si="287"/>
        <v>8</v>
      </c>
      <c r="CG258" s="144">
        <f t="shared" si="289"/>
        <v>4</v>
      </c>
      <c r="CH258" s="77">
        <v>3</v>
      </c>
      <c r="CI258" s="77">
        <v>3</v>
      </c>
      <c r="CJ258" s="17">
        <f t="shared" si="250"/>
        <v>6</v>
      </c>
      <c r="CK258" s="144">
        <f t="shared" si="282"/>
        <v>3</v>
      </c>
      <c r="CL258" s="80">
        <v>3</v>
      </c>
      <c r="CM258" s="77">
        <v>3</v>
      </c>
      <c r="CN258" s="17">
        <f t="shared" si="251"/>
        <v>6</v>
      </c>
      <c r="CO258" s="153">
        <f t="shared" si="260"/>
        <v>3</v>
      </c>
      <c r="CP258" s="77">
        <v>4</v>
      </c>
      <c r="CQ258" s="77">
        <v>4</v>
      </c>
      <c r="CR258" s="77">
        <v>4</v>
      </c>
      <c r="CS258" s="17">
        <f t="shared" si="252"/>
        <v>12</v>
      </c>
      <c r="CT258" s="144">
        <f t="shared" si="296"/>
        <v>4</v>
      </c>
      <c r="CU258" s="77">
        <v>4</v>
      </c>
      <c r="CV258" s="77">
        <v>4</v>
      </c>
      <c r="CW258" s="77">
        <v>3</v>
      </c>
      <c r="CX258" s="77">
        <v>4</v>
      </c>
      <c r="CY258" s="77">
        <v>3</v>
      </c>
      <c r="CZ258" s="77">
        <v>3</v>
      </c>
      <c r="DA258" s="77">
        <v>3</v>
      </c>
      <c r="DB258" s="77">
        <v>3</v>
      </c>
      <c r="DC258" s="17">
        <f t="shared" si="271"/>
        <v>27</v>
      </c>
      <c r="DD258" s="144">
        <f t="shared" si="228"/>
        <v>3.375</v>
      </c>
      <c r="DE258" s="77">
        <v>3</v>
      </c>
      <c r="DF258" s="77">
        <v>3</v>
      </c>
      <c r="DG258" s="77">
        <v>3</v>
      </c>
      <c r="DH258" s="77">
        <v>3</v>
      </c>
      <c r="DI258" s="77">
        <v>2</v>
      </c>
      <c r="DJ258" s="77">
        <v>3</v>
      </c>
      <c r="DK258" s="77">
        <v>3</v>
      </c>
      <c r="DL258" s="77">
        <v>4</v>
      </c>
      <c r="DM258" s="17">
        <f t="shared" si="262"/>
        <v>24</v>
      </c>
      <c r="DN258" s="144">
        <f t="shared" si="283"/>
        <v>3</v>
      </c>
      <c r="DO258" s="77">
        <v>3</v>
      </c>
      <c r="DP258" s="77">
        <v>3</v>
      </c>
      <c r="DQ258" s="77">
        <v>3</v>
      </c>
      <c r="DR258" s="77">
        <v>3</v>
      </c>
      <c r="DS258" s="77">
        <v>3</v>
      </c>
      <c r="DT258" s="77">
        <v>4</v>
      </c>
      <c r="DU258" s="17">
        <f t="shared" si="285"/>
        <v>19</v>
      </c>
      <c r="DV258" s="144">
        <f t="shared" si="253"/>
        <v>3.1666666666666665</v>
      </c>
      <c r="DW258" s="77">
        <v>3</v>
      </c>
      <c r="DX258" s="77">
        <v>3</v>
      </c>
      <c r="DY258" s="77">
        <v>4</v>
      </c>
      <c r="DZ258" s="77">
        <v>3</v>
      </c>
      <c r="EA258" s="77">
        <v>4</v>
      </c>
      <c r="EB258" s="77">
        <v>3</v>
      </c>
      <c r="EC258" s="17">
        <f t="shared" si="272"/>
        <v>20</v>
      </c>
      <c r="ED258" s="144">
        <f t="shared" si="263"/>
        <v>3.3333333333333335</v>
      </c>
      <c r="EE258" s="77">
        <v>3</v>
      </c>
      <c r="EF258" s="77">
        <v>3</v>
      </c>
      <c r="EG258" s="77">
        <v>2</v>
      </c>
      <c r="EH258" s="77">
        <v>3</v>
      </c>
      <c r="EI258" s="77">
        <v>3</v>
      </c>
      <c r="EJ258" s="77">
        <v>1</v>
      </c>
      <c r="EK258" s="15">
        <f t="shared" si="264"/>
        <v>15</v>
      </c>
      <c r="EL258" s="148">
        <f t="shared" si="275"/>
        <v>2.5</v>
      </c>
      <c r="EM258" s="77">
        <v>2</v>
      </c>
      <c r="EN258" s="77">
        <v>3</v>
      </c>
      <c r="EO258" s="77">
        <v>3</v>
      </c>
      <c r="EP258" s="77">
        <v>3</v>
      </c>
      <c r="EQ258" s="77">
        <v>3</v>
      </c>
      <c r="ER258" s="17">
        <f t="shared" si="254"/>
        <v>14</v>
      </c>
      <c r="ES258" s="144">
        <f t="shared" si="284"/>
        <v>2.8</v>
      </c>
      <c r="ET258" s="77">
        <v>4</v>
      </c>
      <c r="EU258" s="77">
        <v>3</v>
      </c>
      <c r="EV258" s="77">
        <v>3</v>
      </c>
      <c r="EW258" s="77">
        <v>2</v>
      </c>
      <c r="EX258" s="77">
        <v>3</v>
      </c>
      <c r="EY258" s="17">
        <f t="shared" si="255"/>
        <v>15</v>
      </c>
      <c r="EZ258" s="144">
        <f t="shared" si="290"/>
        <v>3</v>
      </c>
      <c r="FA258" s="77">
        <v>3</v>
      </c>
      <c r="FB258" s="77">
        <v>3</v>
      </c>
      <c r="FC258" s="77">
        <v>3</v>
      </c>
      <c r="FD258" s="77">
        <v>3</v>
      </c>
      <c r="FE258" s="77">
        <v>4</v>
      </c>
      <c r="FF258" s="77">
        <v>3</v>
      </c>
      <c r="FG258" s="17">
        <f t="shared" si="242"/>
        <v>19</v>
      </c>
      <c r="FH258" s="153">
        <f t="shared" si="294"/>
        <v>3.1666666666666665</v>
      </c>
      <c r="FI258" s="77">
        <v>3</v>
      </c>
      <c r="FJ258" s="77">
        <v>3</v>
      </c>
      <c r="FK258" s="77">
        <v>3</v>
      </c>
      <c r="FL258" s="77">
        <v>4</v>
      </c>
      <c r="FM258" s="77">
        <v>3</v>
      </c>
      <c r="FN258" s="17">
        <f t="shared" si="256"/>
        <v>16</v>
      </c>
      <c r="FO258" s="144">
        <f t="shared" si="257"/>
        <v>3.2</v>
      </c>
      <c r="FP258" s="77">
        <v>3</v>
      </c>
      <c r="FQ258" s="77">
        <v>3</v>
      </c>
      <c r="FR258" s="77">
        <v>2</v>
      </c>
      <c r="FS258" s="77">
        <v>3</v>
      </c>
      <c r="FT258" s="77">
        <v>3</v>
      </c>
      <c r="FU258" s="77">
        <v>3</v>
      </c>
      <c r="FV258" s="17">
        <f t="shared" si="291"/>
        <v>17</v>
      </c>
      <c r="FW258" s="144">
        <f t="shared" si="266"/>
        <v>2.8333333333333335</v>
      </c>
      <c r="FX258" s="77">
        <v>3</v>
      </c>
      <c r="FY258" s="77">
        <v>3</v>
      </c>
      <c r="FZ258" s="77">
        <v>3</v>
      </c>
      <c r="GA258" s="77">
        <v>2</v>
      </c>
      <c r="GB258" s="77">
        <v>4</v>
      </c>
      <c r="GC258" s="77">
        <v>3</v>
      </c>
      <c r="GD258" s="17">
        <f t="shared" ref="GD258:GD321" si="297">SUM(FX258:GC258)</f>
        <v>18</v>
      </c>
      <c r="GE258" s="144">
        <f t="shared" si="286"/>
        <v>3</v>
      </c>
      <c r="GF258" s="77" t="s">
        <v>2184</v>
      </c>
      <c r="GG258" s="77" t="s">
        <v>2185</v>
      </c>
      <c r="GH258" s="77" t="s">
        <v>2186</v>
      </c>
      <c r="GI258" s="77" t="s">
        <v>2187</v>
      </c>
      <c r="GJ258" s="77" t="s">
        <v>2188</v>
      </c>
      <c r="GK258" s="77" t="s">
        <v>2189</v>
      </c>
      <c r="GL258" s="77" t="s">
        <v>2190</v>
      </c>
      <c r="GM258" s="77" t="s">
        <v>2191</v>
      </c>
    </row>
    <row r="259" spans="1:280" s="2" customFormat="1" ht="22.5" customHeight="1" x14ac:dyDescent="0.35">
      <c r="A259" s="29">
        <v>257</v>
      </c>
      <c r="B259" s="77" t="s">
        <v>2192</v>
      </c>
      <c r="C259" s="78" t="s">
        <v>2193</v>
      </c>
      <c r="D259" s="77" t="s">
        <v>846</v>
      </c>
      <c r="E259" s="77" t="s">
        <v>2181</v>
      </c>
      <c r="F259" s="77"/>
      <c r="G259" s="77">
        <v>5</v>
      </c>
      <c r="H259" s="77" t="s">
        <v>157</v>
      </c>
      <c r="I259" s="77" t="s">
        <v>210</v>
      </c>
      <c r="J259" s="125">
        <v>8800000</v>
      </c>
      <c r="K259" s="79">
        <v>8500000</v>
      </c>
      <c r="L259" s="77" t="s">
        <v>255</v>
      </c>
      <c r="M259" s="77" t="s">
        <v>147</v>
      </c>
      <c r="N259" s="77">
        <v>396</v>
      </c>
      <c r="O259" s="77" t="s">
        <v>212</v>
      </c>
      <c r="P259" s="77">
        <v>13</v>
      </c>
      <c r="Q259" s="77" t="s">
        <v>175</v>
      </c>
      <c r="R259" s="77">
        <v>3</v>
      </c>
      <c r="S259" s="77">
        <v>3</v>
      </c>
      <c r="T259" s="77">
        <v>3</v>
      </c>
      <c r="U259" s="77">
        <v>3</v>
      </c>
      <c r="V259" s="77">
        <v>4</v>
      </c>
      <c r="W259" s="77">
        <v>3</v>
      </c>
      <c r="X259" s="77">
        <v>3</v>
      </c>
      <c r="Y259" s="77">
        <v>3</v>
      </c>
      <c r="Z259" s="77">
        <v>3</v>
      </c>
      <c r="AA259" s="77">
        <v>4</v>
      </c>
      <c r="AB259" s="17">
        <f t="shared" si="267"/>
        <v>32</v>
      </c>
      <c r="AC259" s="154">
        <f t="shared" ref="AC259:AC290" si="298">AB247/10</f>
        <v>3.5</v>
      </c>
      <c r="AD259" s="77">
        <v>4</v>
      </c>
      <c r="AE259" s="77">
        <v>4</v>
      </c>
      <c r="AF259" s="77">
        <v>2</v>
      </c>
      <c r="AG259" s="77">
        <v>2</v>
      </c>
      <c r="AH259" s="77">
        <v>2</v>
      </c>
      <c r="AI259" s="77">
        <v>2</v>
      </c>
      <c r="AJ259" s="77">
        <v>4</v>
      </c>
      <c r="AK259" s="77">
        <v>3</v>
      </c>
      <c r="AL259" s="77">
        <v>4</v>
      </c>
      <c r="AM259" s="15">
        <f t="shared" si="244"/>
        <v>27</v>
      </c>
      <c r="AN259" s="170">
        <f t="shared" si="245"/>
        <v>3</v>
      </c>
      <c r="AO259" s="77">
        <v>3</v>
      </c>
      <c r="AP259" s="77">
        <v>4</v>
      </c>
      <c r="AQ259" s="77">
        <v>3</v>
      </c>
      <c r="AR259" s="77">
        <v>3</v>
      </c>
      <c r="AS259" s="77">
        <v>3</v>
      </c>
      <c r="AT259" s="77">
        <v>3</v>
      </c>
      <c r="AU259" s="77">
        <v>3</v>
      </c>
      <c r="AV259" s="77">
        <v>3</v>
      </c>
      <c r="AW259" s="77">
        <v>4</v>
      </c>
      <c r="AX259" s="77">
        <v>3</v>
      </c>
      <c r="AY259" s="17">
        <f t="shared" si="235"/>
        <v>32</v>
      </c>
      <c r="AZ259" s="144">
        <f t="shared" si="246"/>
        <v>3.2</v>
      </c>
      <c r="BA259" s="77">
        <v>3</v>
      </c>
      <c r="BB259" s="77">
        <v>3</v>
      </c>
      <c r="BC259" s="77">
        <v>3</v>
      </c>
      <c r="BD259" s="77">
        <v>4</v>
      </c>
      <c r="BE259" s="77">
        <v>4</v>
      </c>
      <c r="BF259" s="77">
        <v>3</v>
      </c>
      <c r="BG259" s="77">
        <v>4</v>
      </c>
      <c r="BH259" s="77">
        <v>3</v>
      </c>
      <c r="BI259" s="77">
        <v>3</v>
      </c>
      <c r="BJ259" s="17">
        <f t="shared" si="247"/>
        <v>30</v>
      </c>
      <c r="BK259" s="144">
        <f t="shared" si="258"/>
        <v>3.3333333333333335</v>
      </c>
      <c r="BL259" s="77">
        <v>3</v>
      </c>
      <c r="BM259" s="77">
        <v>3</v>
      </c>
      <c r="BN259" s="77">
        <v>3</v>
      </c>
      <c r="BO259" s="17">
        <f t="shared" si="248"/>
        <v>9</v>
      </c>
      <c r="BP259" s="153">
        <f t="shared" si="293"/>
        <v>3</v>
      </c>
      <c r="BQ259" s="77">
        <v>3</v>
      </c>
      <c r="BR259" s="77">
        <v>4</v>
      </c>
      <c r="BS259" s="77">
        <v>4</v>
      </c>
      <c r="BT259" s="116">
        <f t="shared" si="238"/>
        <v>11</v>
      </c>
      <c r="BU259" s="144">
        <f t="shared" si="249"/>
        <v>3.6666666666666665</v>
      </c>
      <c r="BV259" s="77">
        <v>3</v>
      </c>
      <c r="BW259" s="77">
        <v>3</v>
      </c>
      <c r="BX259" s="17">
        <f t="shared" si="276"/>
        <v>6</v>
      </c>
      <c r="BY259" s="169">
        <f t="shared" si="292"/>
        <v>3</v>
      </c>
      <c r="BZ259" s="77">
        <v>3</v>
      </c>
      <c r="CA259" s="77">
        <v>3</v>
      </c>
      <c r="CB259" s="17">
        <f t="shared" si="259"/>
        <v>6</v>
      </c>
      <c r="CC259" s="144">
        <f t="shared" si="295"/>
        <v>3</v>
      </c>
      <c r="CD259" s="77">
        <v>3</v>
      </c>
      <c r="CE259" s="77">
        <v>4</v>
      </c>
      <c r="CF259" s="17">
        <f t="shared" si="287"/>
        <v>7</v>
      </c>
      <c r="CG259" s="144">
        <f t="shared" si="289"/>
        <v>3.5</v>
      </c>
      <c r="CH259" s="77">
        <v>3</v>
      </c>
      <c r="CI259" s="77">
        <v>3</v>
      </c>
      <c r="CJ259" s="17">
        <f t="shared" si="250"/>
        <v>6</v>
      </c>
      <c r="CK259" s="144">
        <f t="shared" si="282"/>
        <v>3</v>
      </c>
      <c r="CL259" s="80">
        <v>4</v>
      </c>
      <c r="CM259" s="77">
        <v>3</v>
      </c>
      <c r="CN259" s="17">
        <f t="shared" si="251"/>
        <v>7</v>
      </c>
      <c r="CO259" s="153">
        <f t="shared" si="260"/>
        <v>3.5</v>
      </c>
      <c r="CP259" s="77">
        <v>4</v>
      </c>
      <c r="CQ259" s="77">
        <v>4</v>
      </c>
      <c r="CR259" s="77">
        <v>3</v>
      </c>
      <c r="CS259" s="17">
        <f t="shared" si="252"/>
        <v>11</v>
      </c>
      <c r="CT259" s="144">
        <f t="shared" si="296"/>
        <v>3.6666666666666665</v>
      </c>
      <c r="CU259" s="77">
        <v>3</v>
      </c>
      <c r="CV259" s="77">
        <v>3</v>
      </c>
      <c r="CW259" s="77">
        <v>4</v>
      </c>
      <c r="CX259" s="77">
        <v>3</v>
      </c>
      <c r="CY259" s="77">
        <v>3</v>
      </c>
      <c r="CZ259" s="77">
        <v>4</v>
      </c>
      <c r="DA259" s="77">
        <v>4</v>
      </c>
      <c r="DB259" s="77">
        <v>3</v>
      </c>
      <c r="DC259" s="17">
        <f t="shared" si="271"/>
        <v>27</v>
      </c>
      <c r="DD259" s="144">
        <f t="shared" si="228"/>
        <v>3.375</v>
      </c>
      <c r="DE259" s="77">
        <v>3</v>
      </c>
      <c r="DF259" s="77">
        <v>3</v>
      </c>
      <c r="DG259" s="77">
        <v>3</v>
      </c>
      <c r="DH259" s="77">
        <v>4</v>
      </c>
      <c r="DI259" s="77">
        <v>3</v>
      </c>
      <c r="DJ259" s="77">
        <v>3</v>
      </c>
      <c r="DK259" s="77">
        <v>3</v>
      </c>
      <c r="DL259" s="77">
        <v>3</v>
      </c>
      <c r="DM259" s="17">
        <f t="shared" si="262"/>
        <v>25</v>
      </c>
      <c r="DN259" s="144">
        <f t="shared" si="283"/>
        <v>3.125</v>
      </c>
      <c r="DO259" s="77">
        <v>3</v>
      </c>
      <c r="DP259" s="77">
        <v>3</v>
      </c>
      <c r="DQ259" s="77">
        <v>3</v>
      </c>
      <c r="DR259" s="77">
        <v>3</v>
      </c>
      <c r="DS259" s="77">
        <v>4</v>
      </c>
      <c r="DT259" s="77">
        <v>3</v>
      </c>
      <c r="DU259" s="17">
        <f t="shared" si="285"/>
        <v>19</v>
      </c>
      <c r="DV259" s="144">
        <f t="shared" si="253"/>
        <v>3.1666666666666665</v>
      </c>
      <c r="DW259" s="77">
        <v>3</v>
      </c>
      <c r="DX259" s="77">
        <v>3</v>
      </c>
      <c r="DY259" s="77">
        <v>3</v>
      </c>
      <c r="DZ259" s="77">
        <v>3</v>
      </c>
      <c r="EA259" s="77">
        <v>4</v>
      </c>
      <c r="EB259" s="77">
        <v>4</v>
      </c>
      <c r="EC259" s="17">
        <f t="shared" si="272"/>
        <v>20</v>
      </c>
      <c r="ED259" s="144">
        <f t="shared" si="263"/>
        <v>3.3333333333333335</v>
      </c>
      <c r="EE259" s="77">
        <v>3</v>
      </c>
      <c r="EF259" s="77">
        <v>3</v>
      </c>
      <c r="EG259" s="77">
        <v>3</v>
      </c>
      <c r="EH259" s="77">
        <v>4</v>
      </c>
      <c r="EI259" s="77">
        <v>3</v>
      </c>
      <c r="EJ259" s="77">
        <v>3</v>
      </c>
      <c r="EK259" s="15">
        <f t="shared" si="264"/>
        <v>19</v>
      </c>
      <c r="EL259" s="148">
        <f t="shared" si="275"/>
        <v>3.1666666666666665</v>
      </c>
      <c r="EM259" s="77">
        <v>3</v>
      </c>
      <c r="EN259" s="77">
        <v>3</v>
      </c>
      <c r="EO259" s="77">
        <v>4</v>
      </c>
      <c r="EP259" s="77">
        <v>4</v>
      </c>
      <c r="EQ259" s="77">
        <v>3</v>
      </c>
      <c r="ER259" s="17">
        <f t="shared" si="254"/>
        <v>17</v>
      </c>
      <c r="ES259" s="144">
        <f t="shared" si="284"/>
        <v>3.4</v>
      </c>
      <c r="ET259" s="77">
        <v>4</v>
      </c>
      <c r="EU259" s="77">
        <v>3</v>
      </c>
      <c r="EV259" s="77">
        <v>3</v>
      </c>
      <c r="EW259" s="77">
        <v>4</v>
      </c>
      <c r="EX259" s="77">
        <v>4</v>
      </c>
      <c r="EY259" s="17">
        <f t="shared" si="255"/>
        <v>18</v>
      </c>
      <c r="EZ259" s="144">
        <f t="shared" si="290"/>
        <v>3.6</v>
      </c>
      <c r="FA259" s="77">
        <v>3</v>
      </c>
      <c r="FB259" s="77">
        <v>3</v>
      </c>
      <c r="FC259" s="77">
        <v>3</v>
      </c>
      <c r="FD259" s="77">
        <v>3</v>
      </c>
      <c r="FE259" s="77">
        <v>3</v>
      </c>
      <c r="FF259" s="77">
        <v>3</v>
      </c>
      <c r="FG259" s="17">
        <f t="shared" si="242"/>
        <v>18</v>
      </c>
      <c r="FH259" s="153">
        <f t="shared" si="294"/>
        <v>3</v>
      </c>
      <c r="FI259" s="77">
        <v>3</v>
      </c>
      <c r="FJ259" s="77">
        <v>3</v>
      </c>
      <c r="FK259" s="77">
        <v>4</v>
      </c>
      <c r="FL259" s="77">
        <v>3</v>
      </c>
      <c r="FM259" s="77">
        <v>3</v>
      </c>
      <c r="FN259" s="17">
        <f t="shared" si="256"/>
        <v>16</v>
      </c>
      <c r="FO259" s="144">
        <f t="shared" si="257"/>
        <v>3.2</v>
      </c>
      <c r="FP259" s="77">
        <v>3</v>
      </c>
      <c r="FQ259" s="77">
        <v>3</v>
      </c>
      <c r="FR259" s="77">
        <v>4</v>
      </c>
      <c r="FS259" s="77">
        <v>4</v>
      </c>
      <c r="FT259" s="77">
        <v>3</v>
      </c>
      <c r="FU259" s="77">
        <v>3</v>
      </c>
      <c r="FV259" s="17">
        <f t="shared" si="291"/>
        <v>20</v>
      </c>
      <c r="FW259" s="144">
        <f t="shared" si="266"/>
        <v>3.3333333333333335</v>
      </c>
      <c r="FX259" s="77">
        <v>3</v>
      </c>
      <c r="FY259" s="77">
        <v>3</v>
      </c>
      <c r="FZ259" s="77">
        <v>4</v>
      </c>
      <c r="GA259" s="77">
        <v>4</v>
      </c>
      <c r="GB259" s="77">
        <v>3</v>
      </c>
      <c r="GC259" s="77">
        <v>3</v>
      </c>
      <c r="GD259" s="17">
        <f t="shared" si="297"/>
        <v>20</v>
      </c>
      <c r="GE259" s="144">
        <f t="shared" si="286"/>
        <v>3.3333333333333335</v>
      </c>
      <c r="GF259" s="77" t="s">
        <v>2194</v>
      </c>
      <c r="GG259" s="77" t="s">
        <v>2195</v>
      </c>
      <c r="GH259" s="77" t="s">
        <v>2196</v>
      </c>
      <c r="GI259" s="77" t="s">
        <v>2197</v>
      </c>
      <c r="GJ259" s="77" t="s">
        <v>2198</v>
      </c>
      <c r="GK259" s="77" t="s">
        <v>2199</v>
      </c>
      <c r="GL259" s="77" t="s">
        <v>2200</v>
      </c>
      <c r="GM259" s="77" t="s">
        <v>2201</v>
      </c>
    </row>
    <row r="260" spans="1:280" s="2" customFormat="1" ht="22.5" customHeight="1" x14ac:dyDescent="0.35">
      <c r="A260" s="29">
        <v>258</v>
      </c>
      <c r="B260" s="77" t="s">
        <v>2202</v>
      </c>
      <c r="C260" s="77"/>
      <c r="D260" s="77" t="s">
        <v>846</v>
      </c>
      <c r="E260" s="77" t="s">
        <v>2203</v>
      </c>
      <c r="F260" s="77">
        <v>49</v>
      </c>
      <c r="G260" s="77">
        <v>4</v>
      </c>
      <c r="H260" s="77" t="s">
        <v>744</v>
      </c>
      <c r="I260" s="77" t="s">
        <v>172</v>
      </c>
      <c r="J260" s="125">
        <v>6000000</v>
      </c>
      <c r="K260" s="79">
        <v>5300000</v>
      </c>
      <c r="L260" s="77" t="s">
        <v>930</v>
      </c>
      <c r="M260" s="77" t="s">
        <v>147</v>
      </c>
      <c r="N260" s="77">
        <v>264</v>
      </c>
      <c r="O260" s="77" t="s">
        <v>644</v>
      </c>
      <c r="P260" s="77">
        <v>13</v>
      </c>
      <c r="Q260" s="77" t="s">
        <v>175</v>
      </c>
      <c r="R260" s="77">
        <v>3</v>
      </c>
      <c r="S260" s="77">
        <v>3</v>
      </c>
      <c r="T260" s="77">
        <v>3</v>
      </c>
      <c r="U260" s="77">
        <v>3</v>
      </c>
      <c r="V260" s="77">
        <v>3</v>
      </c>
      <c r="W260" s="77">
        <v>3</v>
      </c>
      <c r="X260" s="77">
        <v>3</v>
      </c>
      <c r="Y260" s="77">
        <v>3</v>
      </c>
      <c r="Z260" s="77">
        <v>3</v>
      </c>
      <c r="AA260" s="77">
        <v>3</v>
      </c>
      <c r="AB260" s="17">
        <f t="shared" si="267"/>
        <v>30</v>
      </c>
      <c r="AC260" s="154">
        <f t="shared" si="298"/>
        <v>3.2</v>
      </c>
      <c r="AD260" s="77">
        <v>3</v>
      </c>
      <c r="AE260" s="77">
        <v>3</v>
      </c>
      <c r="AF260" s="77">
        <v>3</v>
      </c>
      <c r="AG260" s="77">
        <v>3</v>
      </c>
      <c r="AH260" s="77">
        <v>3</v>
      </c>
      <c r="AI260" s="77">
        <v>3</v>
      </c>
      <c r="AJ260" s="77">
        <v>3</v>
      </c>
      <c r="AK260" s="77">
        <v>3</v>
      </c>
      <c r="AL260" s="77">
        <v>3</v>
      </c>
      <c r="AM260" s="15">
        <f t="shared" si="244"/>
        <v>27</v>
      </c>
      <c r="AN260" s="170">
        <f t="shared" si="245"/>
        <v>3</v>
      </c>
      <c r="AO260" s="77">
        <v>3</v>
      </c>
      <c r="AP260" s="77">
        <v>3</v>
      </c>
      <c r="AQ260" s="77">
        <v>3</v>
      </c>
      <c r="AR260" s="77">
        <v>3</v>
      </c>
      <c r="AS260" s="77">
        <v>3</v>
      </c>
      <c r="AT260" s="77">
        <v>3</v>
      </c>
      <c r="AU260" s="77">
        <v>3</v>
      </c>
      <c r="AV260" s="77">
        <v>3</v>
      </c>
      <c r="AW260" s="77">
        <v>3</v>
      </c>
      <c r="AX260" s="77">
        <v>3</v>
      </c>
      <c r="AY260" s="17">
        <f t="shared" si="235"/>
        <v>30</v>
      </c>
      <c r="AZ260" s="144">
        <f t="shared" si="246"/>
        <v>3</v>
      </c>
      <c r="BA260" s="77">
        <v>3</v>
      </c>
      <c r="BB260" s="77">
        <v>3</v>
      </c>
      <c r="BC260" s="77">
        <v>3</v>
      </c>
      <c r="BD260" s="77">
        <v>3</v>
      </c>
      <c r="BE260" s="77">
        <v>3</v>
      </c>
      <c r="BF260" s="77">
        <v>3</v>
      </c>
      <c r="BG260" s="77">
        <v>3</v>
      </c>
      <c r="BH260" s="77">
        <v>3</v>
      </c>
      <c r="BI260" s="77">
        <v>3</v>
      </c>
      <c r="BJ260" s="17">
        <f t="shared" si="247"/>
        <v>27</v>
      </c>
      <c r="BK260" s="144">
        <f t="shared" si="258"/>
        <v>3</v>
      </c>
      <c r="BL260" s="77">
        <v>3</v>
      </c>
      <c r="BM260" s="77">
        <v>3</v>
      </c>
      <c r="BN260" s="77">
        <v>3</v>
      </c>
      <c r="BO260" s="17">
        <f t="shared" si="248"/>
        <v>9</v>
      </c>
      <c r="BP260" s="153">
        <f t="shared" si="293"/>
        <v>3</v>
      </c>
      <c r="BQ260" s="77">
        <v>3</v>
      </c>
      <c r="BR260" s="77">
        <v>3</v>
      </c>
      <c r="BS260" s="77">
        <v>3</v>
      </c>
      <c r="BT260" s="116">
        <f t="shared" si="238"/>
        <v>9</v>
      </c>
      <c r="BU260" s="144">
        <f t="shared" si="249"/>
        <v>3</v>
      </c>
      <c r="BV260" s="77">
        <v>3</v>
      </c>
      <c r="BW260" s="77">
        <v>3</v>
      </c>
      <c r="BX260" s="17">
        <f t="shared" si="276"/>
        <v>6</v>
      </c>
      <c r="BY260" s="169">
        <f t="shared" si="292"/>
        <v>3</v>
      </c>
      <c r="BZ260" s="77">
        <v>3</v>
      </c>
      <c r="CA260" s="77">
        <v>3</v>
      </c>
      <c r="CB260" s="17">
        <f t="shared" si="259"/>
        <v>6</v>
      </c>
      <c r="CC260" s="144">
        <f t="shared" si="295"/>
        <v>3</v>
      </c>
      <c r="CD260" s="77">
        <v>3</v>
      </c>
      <c r="CE260" s="77">
        <v>3</v>
      </c>
      <c r="CF260" s="17">
        <f t="shared" si="287"/>
        <v>6</v>
      </c>
      <c r="CG260" s="144">
        <f t="shared" si="289"/>
        <v>3</v>
      </c>
      <c r="CH260" s="77">
        <v>3</v>
      </c>
      <c r="CI260" s="77">
        <v>3</v>
      </c>
      <c r="CJ260" s="17">
        <f t="shared" si="250"/>
        <v>6</v>
      </c>
      <c r="CK260" s="144">
        <f t="shared" si="282"/>
        <v>3</v>
      </c>
      <c r="CL260" s="77">
        <v>3</v>
      </c>
      <c r="CM260" s="77">
        <v>3</v>
      </c>
      <c r="CN260" s="17">
        <f t="shared" si="251"/>
        <v>6</v>
      </c>
      <c r="CO260" s="153">
        <f t="shared" si="260"/>
        <v>3</v>
      </c>
      <c r="CP260" s="77">
        <v>3</v>
      </c>
      <c r="CQ260" s="77">
        <v>3</v>
      </c>
      <c r="CR260" s="77">
        <v>3</v>
      </c>
      <c r="CS260" s="17">
        <f t="shared" si="252"/>
        <v>9</v>
      </c>
      <c r="CT260" s="144">
        <f t="shared" si="296"/>
        <v>3</v>
      </c>
      <c r="CU260" s="77">
        <v>3</v>
      </c>
      <c r="CV260" s="77">
        <v>3</v>
      </c>
      <c r="CW260" s="77">
        <v>3</v>
      </c>
      <c r="CX260" s="77">
        <v>3</v>
      </c>
      <c r="CY260" s="77">
        <v>3</v>
      </c>
      <c r="CZ260" s="77">
        <v>3</v>
      </c>
      <c r="DA260" s="77">
        <v>3</v>
      </c>
      <c r="DB260" s="77">
        <v>3</v>
      </c>
      <c r="DC260" s="17">
        <f t="shared" si="271"/>
        <v>24</v>
      </c>
      <c r="DD260" s="144">
        <f t="shared" si="228"/>
        <v>3</v>
      </c>
      <c r="DE260" s="77">
        <v>3</v>
      </c>
      <c r="DF260" s="77">
        <v>3</v>
      </c>
      <c r="DG260" s="77">
        <v>3</v>
      </c>
      <c r="DH260" s="77">
        <v>3</v>
      </c>
      <c r="DI260" s="77">
        <v>3</v>
      </c>
      <c r="DJ260" s="77">
        <v>3</v>
      </c>
      <c r="DK260" s="77">
        <v>3</v>
      </c>
      <c r="DL260" s="77">
        <v>3</v>
      </c>
      <c r="DM260" s="17">
        <f t="shared" si="262"/>
        <v>24</v>
      </c>
      <c r="DN260" s="144">
        <f t="shared" si="283"/>
        <v>3</v>
      </c>
      <c r="DO260" s="77">
        <v>3</v>
      </c>
      <c r="DP260" s="77">
        <v>3</v>
      </c>
      <c r="DQ260" s="77">
        <v>3</v>
      </c>
      <c r="DR260" s="77">
        <v>3</v>
      </c>
      <c r="DS260" s="77">
        <v>3</v>
      </c>
      <c r="DT260" s="77">
        <v>3</v>
      </c>
      <c r="DU260" s="17">
        <f t="shared" si="285"/>
        <v>18</v>
      </c>
      <c r="DV260" s="144">
        <f t="shared" si="253"/>
        <v>3</v>
      </c>
      <c r="DW260" s="77">
        <v>3</v>
      </c>
      <c r="DX260" s="77">
        <v>3</v>
      </c>
      <c r="DY260" s="77">
        <v>3</v>
      </c>
      <c r="DZ260" s="77">
        <v>3</v>
      </c>
      <c r="EA260" s="77">
        <v>3</v>
      </c>
      <c r="EB260" s="77">
        <v>3</v>
      </c>
      <c r="EC260" s="17">
        <f t="shared" si="272"/>
        <v>18</v>
      </c>
      <c r="ED260" s="144">
        <f t="shared" si="263"/>
        <v>3</v>
      </c>
      <c r="EE260" s="77">
        <v>3</v>
      </c>
      <c r="EF260" s="77">
        <v>3</v>
      </c>
      <c r="EG260" s="77">
        <v>3</v>
      </c>
      <c r="EH260" s="77">
        <v>3</v>
      </c>
      <c r="EI260" s="77">
        <v>3</v>
      </c>
      <c r="EJ260" s="77">
        <v>3</v>
      </c>
      <c r="EK260" s="15">
        <f t="shared" si="264"/>
        <v>18</v>
      </c>
      <c r="EL260" s="148">
        <f t="shared" si="275"/>
        <v>3</v>
      </c>
      <c r="EM260" s="77">
        <v>3</v>
      </c>
      <c r="EN260" s="77">
        <v>3</v>
      </c>
      <c r="EO260" s="77">
        <v>3</v>
      </c>
      <c r="EP260" s="77">
        <v>3</v>
      </c>
      <c r="EQ260" s="77">
        <v>3</v>
      </c>
      <c r="ER260" s="17">
        <f t="shared" si="254"/>
        <v>15</v>
      </c>
      <c r="ES260" s="144">
        <f t="shared" si="284"/>
        <v>3</v>
      </c>
      <c r="ET260" s="77">
        <v>3</v>
      </c>
      <c r="EU260" s="77">
        <v>3</v>
      </c>
      <c r="EV260" s="77">
        <v>3</v>
      </c>
      <c r="EW260" s="77">
        <v>3</v>
      </c>
      <c r="EX260" s="77">
        <v>3</v>
      </c>
      <c r="EY260" s="17">
        <f t="shared" si="255"/>
        <v>15</v>
      </c>
      <c r="EZ260" s="144">
        <f t="shared" si="290"/>
        <v>3</v>
      </c>
      <c r="FA260" s="77">
        <v>3</v>
      </c>
      <c r="FB260" s="77">
        <v>3</v>
      </c>
      <c r="FC260" s="77">
        <v>3</v>
      </c>
      <c r="FD260" s="77">
        <v>3</v>
      </c>
      <c r="FE260" s="77">
        <v>3</v>
      </c>
      <c r="FF260" s="77">
        <v>3</v>
      </c>
      <c r="FG260" s="17">
        <f t="shared" si="242"/>
        <v>18</v>
      </c>
      <c r="FH260" s="153">
        <f t="shared" si="294"/>
        <v>3</v>
      </c>
      <c r="FI260" s="77">
        <v>3</v>
      </c>
      <c r="FJ260" s="77">
        <v>3</v>
      </c>
      <c r="FK260" s="77">
        <v>3</v>
      </c>
      <c r="FL260" s="77">
        <v>3</v>
      </c>
      <c r="FM260" s="77">
        <v>3</v>
      </c>
      <c r="FN260" s="17">
        <f t="shared" si="256"/>
        <v>15</v>
      </c>
      <c r="FO260" s="144">
        <f t="shared" si="257"/>
        <v>3</v>
      </c>
      <c r="FP260" s="77">
        <v>3</v>
      </c>
      <c r="FQ260" s="77">
        <v>3</v>
      </c>
      <c r="FR260" s="77">
        <v>3</v>
      </c>
      <c r="FS260" s="77">
        <v>3</v>
      </c>
      <c r="FT260" s="77">
        <v>3</v>
      </c>
      <c r="FU260" s="77">
        <v>3</v>
      </c>
      <c r="FV260" s="17">
        <f t="shared" si="291"/>
        <v>18</v>
      </c>
      <c r="FW260" s="144">
        <f t="shared" si="266"/>
        <v>3</v>
      </c>
      <c r="FX260" s="77">
        <v>3</v>
      </c>
      <c r="FY260" s="77">
        <v>3</v>
      </c>
      <c r="FZ260" s="77">
        <v>3</v>
      </c>
      <c r="GA260" s="77">
        <v>3</v>
      </c>
      <c r="GB260" s="77">
        <v>3</v>
      </c>
      <c r="GC260" s="77">
        <v>3</v>
      </c>
      <c r="GD260" s="17">
        <f t="shared" si="297"/>
        <v>18</v>
      </c>
      <c r="GE260" s="144">
        <f t="shared" si="286"/>
        <v>3</v>
      </c>
      <c r="GF260" s="77" t="s">
        <v>2204</v>
      </c>
      <c r="GG260" s="77" t="s">
        <v>2205</v>
      </c>
      <c r="GH260" s="77" t="s">
        <v>2206</v>
      </c>
      <c r="GI260" s="77" t="s">
        <v>2207</v>
      </c>
      <c r="GJ260" s="77" t="s">
        <v>2208</v>
      </c>
      <c r="GK260" s="77" t="s">
        <v>2209</v>
      </c>
      <c r="GL260" s="77" t="s">
        <v>2210</v>
      </c>
      <c r="GM260" s="77" t="s">
        <v>2211</v>
      </c>
    </row>
    <row r="261" spans="1:280" s="2" customFormat="1" ht="22.5" customHeight="1" x14ac:dyDescent="0.35">
      <c r="A261" s="29">
        <v>259</v>
      </c>
      <c r="B261" s="77" t="s">
        <v>2212</v>
      </c>
      <c r="C261" s="78" t="s">
        <v>2213</v>
      </c>
      <c r="D261" s="77" t="s">
        <v>846</v>
      </c>
      <c r="E261" s="77" t="s">
        <v>2214</v>
      </c>
      <c r="F261" s="77">
        <v>63</v>
      </c>
      <c r="G261" s="77">
        <v>4</v>
      </c>
      <c r="H261" s="77" t="s">
        <v>744</v>
      </c>
      <c r="I261" s="77" t="s">
        <v>158</v>
      </c>
      <c r="J261" s="125">
        <v>25000000</v>
      </c>
      <c r="K261" s="79">
        <v>18500000</v>
      </c>
      <c r="L261" s="77" t="s">
        <v>233</v>
      </c>
      <c r="M261" s="77" t="s">
        <v>147</v>
      </c>
      <c r="N261" s="77">
        <v>1056</v>
      </c>
      <c r="O261" s="77" t="s">
        <v>2215</v>
      </c>
      <c r="P261" s="77">
        <v>18</v>
      </c>
      <c r="Q261" s="77" t="s">
        <v>175</v>
      </c>
      <c r="R261" s="77">
        <v>3</v>
      </c>
      <c r="S261" s="77">
        <v>3</v>
      </c>
      <c r="T261" s="77">
        <v>3</v>
      </c>
      <c r="U261" s="77">
        <v>3</v>
      </c>
      <c r="V261" s="77">
        <v>3</v>
      </c>
      <c r="W261" s="77">
        <v>3</v>
      </c>
      <c r="X261" s="77">
        <v>3</v>
      </c>
      <c r="Y261" s="77">
        <v>3</v>
      </c>
      <c r="Z261" s="77">
        <v>3</v>
      </c>
      <c r="AA261" s="77">
        <v>3</v>
      </c>
      <c r="AB261" s="17">
        <f t="shared" si="267"/>
        <v>30</v>
      </c>
      <c r="AC261" s="154">
        <f t="shared" si="298"/>
        <v>3</v>
      </c>
      <c r="AD261" s="77">
        <v>3</v>
      </c>
      <c r="AE261" s="77">
        <v>3</v>
      </c>
      <c r="AF261" s="77">
        <v>3</v>
      </c>
      <c r="AG261" s="77">
        <v>3</v>
      </c>
      <c r="AH261" s="77">
        <v>3</v>
      </c>
      <c r="AI261" s="77">
        <v>3</v>
      </c>
      <c r="AJ261" s="77">
        <v>3</v>
      </c>
      <c r="AK261" s="77">
        <v>3</v>
      </c>
      <c r="AL261" s="77">
        <v>3</v>
      </c>
      <c r="AM261" s="15">
        <f t="shared" si="244"/>
        <v>27</v>
      </c>
      <c r="AN261" s="170">
        <f t="shared" si="245"/>
        <v>3</v>
      </c>
      <c r="AO261" s="77">
        <v>3</v>
      </c>
      <c r="AP261" s="77">
        <v>3</v>
      </c>
      <c r="AQ261" s="77">
        <v>3</v>
      </c>
      <c r="AR261" s="77">
        <v>3</v>
      </c>
      <c r="AS261" s="77">
        <v>3</v>
      </c>
      <c r="AT261" s="77">
        <v>3</v>
      </c>
      <c r="AU261" s="77">
        <v>3</v>
      </c>
      <c r="AV261" s="77">
        <v>3</v>
      </c>
      <c r="AW261" s="77">
        <v>3</v>
      </c>
      <c r="AX261" s="77">
        <v>3</v>
      </c>
      <c r="AY261" s="17">
        <f t="shared" si="235"/>
        <v>30</v>
      </c>
      <c r="AZ261" s="144">
        <f t="shared" si="246"/>
        <v>3</v>
      </c>
      <c r="BA261" s="77">
        <v>4</v>
      </c>
      <c r="BB261" s="77">
        <v>4</v>
      </c>
      <c r="BC261" s="77">
        <v>4</v>
      </c>
      <c r="BD261" s="77">
        <v>4</v>
      </c>
      <c r="BE261" s="77">
        <v>3</v>
      </c>
      <c r="BF261" s="77">
        <v>3</v>
      </c>
      <c r="BG261" s="77">
        <v>4</v>
      </c>
      <c r="BH261" s="77">
        <v>4</v>
      </c>
      <c r="BI261" s="77">
        <v>3</v>
      </c>
      <c r="BJ261" s="17">
        <f t="shared" si="247"/>
        <v>33</v>
      </c>
      <c r="BK261" s="144">
        <f t="shared" si="258"/>
        <v>3.6666666666666665</v>
      </c>
      <c r="BL261" s="77">
        <v>3</v>
      </c>
      <c r="BM261" s="77">
        <v>3</v>
      </c>
      <c r="BN261" s="77">
        <v>3</v>
      </c>
      <c r="BO261" s="17">
        <f t="shared" si="248"/>
        <v>9</v>
      </c>
      <c r="BP261" s="153">
        <f t="shared" si="293"/>
        <v>3</v>
      </c>
      <c r="BQ261" s="77">
        <v>4</v>
      </c>
      <c r="BR261" s="77">
        <v>4</v>
      </c>
      <c r="BS261" s="77">
        <v>4</v>
      </c>
      <c r="BT261" s="116">
        <f t="shared" si="238"/>
        <v>12</v>
      </c>
      <c r="BU261" s="144">
        <f t="shared" si="249"/>
        <v>4</v>
      </c>
      <c r="BV261" s="77">
        <v>3</v>
      </c>
      <c r="BW261" s="77">
        <v>4</v>
      </c>
      <c r="BX261" s="17">
        <f t="shared" si="276"/>
        <v>7</v>
      </c>
      <c r="BY261" s="169">
        <f t="shared" si="292"/>
        <v>3.5</v>
      </c>
      <c r="BZ261" s="77">
        <v>4</v>
      </c>
      <c r="CA261" s="77">
        <v>4</v>
      </c>
      <c r="CB261" s="17">
        <f t="shared" si="259"/>
        <v>8</v>
      </c>
      <c r="CC261" s="144">
        <f t="shared" si="295"/>
        <v>4</v>
      </c>
      <c r="CD261" s="77">
        <v>4</v>
      </c>
      <c r="CE261" s="77">
        <v>4</v>
      </c>
      <c r="CF261" s="17">
        <f t="shared" si="287"/>
        <v>8</v>
      </c>
      <c r="CG261" s="144">
        <f t="shared" si="289"/>
        <v>4</v>
      </c>
      <c r="CH261" s="77">
        <v>3</v>
      </c>
      <c r="CI261" s="77">
        <v>3</v>
      </c>
      <c r="CJ261" s="17">
        <f t="shared" si="250"/>
        <v>6</v>
      </c>
      <c r="CK261" s="144">
        <f t="shared" si="282"/>
        <v>3</v>
      </c>
      <c r="CL261" s="80">
        <v>3</v>
      </c>
      <c r="CM261" s="77">
        <v>3</v>
      </c>
      <c r="CN261" s="17">
        <f t="shared" si="251"/>
        <v>6</v>
      </c>
      <c r="CO261" s="153">
        <f t="shared" si="260"/>
        <v>3</v>
      </c>
      <c r="CP261" s="77">
        <v>3</v>
      </c>
      <c r="CQ261" s="77">
        <v>3</v>
      </c>
      <c r="CR261" s="77">
        <v>3</v>
      </c>
      <c r="CS261" s="17">
        <f t="shared" si="252"/>
        <v>9</v>
      </c>
      <c r="CT261" s="144">
        <f t="shared" si="296"/>
        <v>3</v>
      </c>
      <c r="CU261" s="77">
        <v>3</v>
      </c>
      <c r="CV261" s="77">
        <v>3</v>
      </c>
      <c r="CW261" s="77">
        <v>3</v>
      </c>
      <c r="CX261" s="77">
        <v>3</v>
      </c>
      <c r="CY261" s="77">
        <v>3</v>
      </c>
      <c r="CZ261" s="77">
        <v>3</v>
      </c>
      <c r="DA261" s="77">
        <v>3</v>
      </c>
      <c r="DB261" s="77">
        <v>3</v>
      </c>
      <c r="DC261" s="17">
        <f t="shared" si="271"/>
        <v>24</v>
      </c>
      <c r="DD261" s="144">
        <f t="shared" si="228"/>
        <v>3</v>
      </c>
      <c r="DE261" s="77">
        <v>3</v>
      </c>
      <c r="DF261" s="77">
        <v>3</v>
      </c>
      <c r="DG261" s="77">
        <v>3</v>
      </c>
      <c r="DH261" s="77">
        <v>3</v>
      </c>
      <c r="DI261" s="77">
        <v>3</v>
      </c>
      <c r="DJ261" s="77">
        <v>3</v>
      </c>
      <c r="DK261" s="77">
        <v>3</v>
      </c>
      <c r="DL261" s="77">
        <v>3</v>
      </c>
      <c r="DM261" s="17">
        <f t="shared" si="262"/>
        <v>24</v>
      </c>
      <c r="DN261" s="144">
        <f t="shared" si="283"/>
        <v>3</v>
      </c>
      <c r="DO261" s="77">
        <v>3</v>
      </c>
      <c r="DP261" s="77">
        <v>3</v>
      </c>
      <c r="DQ261" s="77">
        <v>3</v>
      </c>
      <c r="DR261" s="77">
        <v>3</v>
      </c>
      <c r="DS261" s="77">
        <v>3</v>
      </c>
      <c r="DT261" s="77">
        <v>3</v>
      </c>
      <c r="DU261" s="17">
        <f t="shared" si="285"/>
        <v>18</v>
      </c>
      <c r="DV261" s="144">
        <f t="shared" si="253"/>
        <v>3</v>
      </c>
      <c r="DW261" s="77">
        <v>3</v>
      </c>
      <c r="DX261" s="77">
        <v>3</v>
      </c>
      <c r="DY261" s="77">
        <v>3</v>
      </c>
      <c r="DZ261" s="77">
        <v>3</v>
      </c>
      <c r="EA261" s="77">
        <v>3</v>
      </c>
      <c r="EB261" s="77">
        <v>3</v>
      </c>
      <c r="EC261" s="17">
        <f t="shared" si="272"/>
        <v>18</v>
      </c>
      <c r="ED261" s="144">
        <f t="shared" si="263"/>
        <v>3</v>
      </c>
      <c r="EE261" s="77">
        <v>3</v>
      </c>
      <c r="EF261" s="77">
        <v>3</v>
      </c>
      <c r="EG261" s="77">
        <v>3</v>
      </c>
      <c r="EH261" s="77">
        <v>3</v>
      </c>
      <c r="EI261" s="77">
        <v>3</v>
      </c>
      <c r="EJ261" s="77">
        <v>3</v>
      </c>
      <c r="EK261" s="15">
        <f t="shared" si="264"/>
        <v>18</v>
      </c>
      <c r="EL261" s="148">
        <f t="shared" si="275"/>
        <v>3</v>
      </c>
      <c r="EM261" s="77">
        <v>3</v>
      </c>
      <c r="EN261" s="77">
        <v>3</v>
      </c>
      <c r="EO261" s="77">
        <v>3</v>
      </c>
      <c r="EP261" s="77">
        <v>3</v>
      </c>
      <c r="EQ261" s="77">
        <v>3</v>
      </c>
      <c r="ER261" s="17">
        <f t="shared" si="254"/>
        <v>15</v>
      </c>
      <c r="ES261" s="144">
        <f t="shared" si="284"/>
        <v>3</v>
      </c>
      <c r="ET261" s="77">
        <v>3</v>
      </c>
      <c r="EU261" s="77">
        <v>3</v>
      </c>
      <c r="EV261" s="77">
        <v>3</v>
      </c>
      <c r="EW261" s="77">
        <v>3</v>
      </c>
      <c r="EX261" s="77">
        <v>3</v>
      </c>
      <c r="EY261" s="17">
        <f t="shared" si="255"/>
        <v>15</v>
      </c>
      <c r="EZ261" s="144">
        <f t="shared" si="290"/>
        <v>3</v>
      </c>
      <c r="FA261" s="77">
        <v>3</v>
      </c>
      <c r="FB261" s="77">
        <v>3</v>
      </c>
      <c r="FC261" s="77">
        <v>3</v>
      </c>
      <c r="FD261" s="77">
        <v>4</v>
      </c>
      <c r="FE261" s="77">
        <v>4</v>
      </c>
      <c r="FF261" s="77">
        <v>4</v>
      </c>
      <c r="FG261" s="17">
        <f t="shared" si="242"/>
        <v>21</v>
      </c>
      <c r="FH261" s="153">
        <f t="shared" si="294"/>
        <v>3.5</v>
      </c>
      <c r="FI261" s="77">
        <v>3</v>
      </c>
      <c r="FJ261" s="77">
        <v>4</v>
      </c>
      <c r="FK261" s="77">
        <v>3</v>
      </c>
      <c r="FL261" s="77">
        <v>3</v>
      </c>
      <c r="FM261" s="77">
        <v>4</v>
      </c>
      <c r="FN261" s="17">
        <f t="shared" si="256"/>
        <v>17</v>
      </c>
      <c r="FO261" s="144">
        <f t="shared" si="257"/>
        <v>3.4</v>
      </c>
      <c r="FP261" s="77">
        <v>3</v>
      </c>
      <c r="FQ261" s="77">
        <v>3</v>
      </c>
      <c r="FR261" s="77">
        <v>3</v>
      </c>
      <c r="FS261" s="77">
        <v>3</v>
      </c>
      <c r="FT261" s="77">
        <v>3</v>
      </c>
      <c r="FU261" s="77">
        <v>3</v>
      </c>
      <c r="FV261" s="17">
        <f t="shared" si="291"/>
        <v>18</v>
      </c>
      <c r="FW261" s="144">
        <f t="shared" si="266"/>
        <v>3</v>
      </c>
      <c r="FX261" s="77">
        <v>3</v>
      </c>
      <c r="FY261" s="77">
        <v>3</v>
      </c>
      <c r="FZ261" s="77">
        <v>3</v>
      </c>
      <c r="GA261" s="77">
        <v>3</v>
      </c>
      <c r="GB261" s="77">
        <v>3</v>
      </c>
      <c r="GC261" s="77">
        <v>3</v>
      </c>
      <c r="GD261" s="17">
        <f t="shared" si="297"/>
        <v>18</v>
      </c>
      <c r="GE261" s="144">
        <f t="shared" si="286"/>
        <v>3</v>
      </c>
      <c r="GF261" s="77" t="s">
        <v>2216</v>
      </c>
      <c r="GG261" s="77" t="s">
        <v>2217</v>
      </c>
      <c r="GH261" s="77" t="s">
        <v>2218</v>
      </c>
      <c r="GI261" s="77" t="s">
        <v>2219</v>
      </c>
      <c r="GJ261" s="77" t="s">
        <v>2220</v>
      </c>
      <c r="GK261" s="77" t="s">
        <v>2221</v>
      </c>
      <c r="GL261" s="77" t="s">
        <v>2222</v>
      </c>
      <c r="GM261" s="77" t="s">
        <v>2223</v>
      </c>
    </row>
    <row r="262" spans="1:280" s="55" customFormat="1" ht="22.5" customHeight="1" x14ac:dyDescent="0.35">
      <c r="A262" s="93">
        <v>260</v>
      </c>
      <c r="B262" s="51" t="s">
        <v>2224</v>
      </c>
      <c r="C262" s="52" t="s">
        <v>2225</v>
      </c>
      <c r="D262" s="51" t="s">
        <v>846</v>
      </c>
      <c r="E262" s="51" t="s">
        <v>2041</v>
      </c>
      <c r="F262" s="51">
        <v>57</v>
      </c>
      <c r="G262" s="51">
        <v>3</v>
      </c>
      <c r="H262" s="51" t="s">
        <v>157</v>
      </c>
      <c r="I262" s="51" t="s">
        <v>172</v>
      </c>
      <c r="J262" s="126">
        <v>6500000</v>
      </c>
      <c r="K262" s="84">
        <v>5600000</v>
      </c>
      <c r="L262" s="51" t="s">
        <v>930</v>
      </c>
      <c r="M262" s="51" t="s">
        <v>147</v>
      </c>
      <c r="N262" s="51">
        <v>264</v>
      </c>
      <c r="O262" s="51" t="s">
        <v>921</v>
      </c>
      <c r="P262" s="51">
        <v>16</v>
      </c>
      <c r="Q262" s="51" t="s">
        <v>175</v>
      </c>
      <c r="R262" s="51">
        <v>4</v>
      </c>
      <c r="S262" s="51">
        <v>3</v>
      </c>
      <c r="T262" s="51">
        <v>3</v>
      </c>
      <c r="U262" s="51">
        <v>3</v>
      </c>
      <c r="V262" s="51">
        <v>3</v>
      </c>
      <c r="W262" s="51">
        <v>4</v>
      </c>
      <c r="X262" s="51">
        <v>4</v>
      </c>
      <c r="Y262" s="51">
        <v>3</v>
      </c>
      <c r="Z262" s="51">
        <v>3</v>
      </c>
      <c r="AA262" s="51">
        <v>3</v>
      </c>
      <c r="AB262" s="17">
        <f t="shared" si="267"/>
        <v>33</v>
      </c>
      <c r="AC262" s="154">
        <f t="shared" si="298"/>
        <v>3.1</v>
      </c>
      <c r="AD262" s="51">
        <v>4</v>
      </c>
      <c r="AE262" s="51">
        <v>4</v>
      </c>
      <c r="AF262" s="51">
        <v>3</v>
      </c>
      <c r="AG262" s="51">
        <v>3</v>
      </c>
      <c r="AH262" s="51">
        <v>3</v>
      </c>
      <c r="AI262" s="51">
        <v>4</v>
      </c>
      <c r="AJ262" s="51">
        <v>3</v>
      </c>
      <c r="AK262" s="51">
        <v>4</v>
      </c>
      <c r="AL262" s="51">
        <v>4</v>
      </c>
      <c r="AM262" s="15">
        <f t="shared" si="244"/>
        <v>32</v>
      </c>
      <c r="AN262" s="170">
        <f t="shared" si="245"/>
        <v>3.5555555555555554</v>
      </c>
      <c r="AO262" s="51">
        <v>3</v>
      </c>
      <c r="AP262" s="51">
        <v>4</v>
      </c>
      <c r="AQ262" s="51">
        <v>3</v>
      </c>
      <c r="AR262" s="51">
        <v>3</v>
      </c>
      <c r="AS262" s="51">
        <v>3</v>
      </c>
      <c r="AT262" s="51">
        <v>3</v>
      </c>
      <c r="AU262" s="51">
        <v>3</v>
      </c>
      <c r="AV262" s="51">
        <v>4</v>
      </c>
      <c r="AW262" s="51">
        <v>3</v>
      </c>
      <c r="AX262" s="51">
        <v>3</v>
      </c>
      <c r="AY262" s="17">
        <f t="shared" si="235"/>
        <v>32</v>
      </c>
      <c r="AZ262" s="144">
        <f t="shared" si="246"/>
        <v>3.2</v>
      </c>
      <c r="BA262" s="51">
        <v>3</v>
      </c>
      <c r="BB262" s="51">
        <v>3</v>
      </c>
      <c r="BC262" s="51">
        <v>3</v>
      </c>
      <c r="BD262" s="51">
        <v>4</v>
      </c>
      <c r="BE262" s="51">
        <v>3</v>
      </c>
      <c r="BF262" s="51">
        <v>3</v>
      </c>
      <c r="BG262" s="51">
        <v>3</v>
      </c>
      <c r="BH262" s="51">
        <v>4</v>
      </c>
      <c r="BI262" s="77">
        <v>3</v>
      </c>
      <c r="BJ262" s="17">
        <f t="shared" si="247"/>
        <v>29</v>
      </c>
      <c r="BK262" s="144">
        <f t="shared" si="258"/>
        <v>3.2222222222222223</v>
      </c>
      <c r="BL262" s="51">
        <v>3</v>
      </c>
      <c r="BM262" s="51">
        <v>3</v>
      </c>
      <c r="BN262" s="51">
        <v>3</v>
      </c>
      <c r="BO262" s="17">
        <f t="shared" si="248"/>
        <v>9</v>
      </c>
      <c r="BP262" s="153">
        <f t="shared" si="293"/>
        <v>3</v>
      </c>
      <c r="BQ262" s="51">
        <v>4</v>
      </c>
      <c r="BR262" s="51">
        <v>3</v>
      </c>
      <c r="BS262" s="51">
        <v>3</v>
      </c>
      <c r="BT262" s="116">
        <f t="shared" si="238"/>
        <v>10</v>
      </c>
      <c r="BU262" s="144">
        <f t="shared" si="249"/>
        <v>3.3333333333333335</v>
      </c>
      <c r="BV262" s="51">
        <v>3</v>
      </c>
      <c r="BW262" s="51">
        <v>3</v>
      </c>
      <c r="BX262" s="17">
        <f t="shared" si="276"/>
        <v>6</v>
      </c>
      <c r="BY262" s="169">
        <f t="shared" si="292"/>
        <v>3</v>
      </c>
      <c r="BZ262" s="51">
        <v>4</v>
      </c>
      <c r="CA262" s="51">
        <v>3</v>
      </c>
      <c r="CB262" s="17">
        <f t="shared" si="259"/>
        <v>7</v>
      </c>
      <c r="CC262" s="144">
        <f t="shared" si="295"/>
        <v>3.5</v>
      </c>
      <c r="CD262" s="51">
        <v>3</v>
      </c>
      <c r="CE262" s="51">
        <v>3</v>
      </c>
      <c r="CF262" s="17">
        <f t="shared" si="287"/>
        <v>6</v>
      </c>
      <c r="CG262" s="144">
        <f t="shared" si="289"/>
        <v>3</v>
      </c>
      <c r="CH262" s="51">
        <v>3</v>
      </c>
      <c r="CI262" s="51">
        <v>4</v>
      </c>
      <c r="CJ262" s="17">
        <f t="shared" si="250"/>
        <v>7</v>
      </c>
      <c r="CK262" s="144">
        <f t="shared" si="282"/>
        <v>3.5</v>
      </c>
      <c r="CL262" s="85">
        <v>3</v>
      </c>
      <c r="CM262" s="51">
        <v>3</v>
      </c>
      <c r="CN262" s="17">
        <f t="shared" si="251"/>
        <v>6</v>
      </c>
      <c r="CO262" s="153">
        <f t="shared" si="260"/>
        <v>3</v>
      </c>
      <c r="CP262" s="51">
        <v>3</v>
      </c>
      <c r="CQ262" s="51">
        <v>3</v>
      </c>
      <c r="CR262" s="51">
        <v>3</v>
      </c>
      <c r="CS262" s="17">
        <f t="shared" si="252"/>
        <v>9</v>
      </c>
      <c r="CT262" s="144">
        <f t="shared" si="296"/>
        <v>3</v>
      </c>
      <c r="CU262" s="51">
        <v>3</v>
      </c>
      <c r="CV262" s="51">
        <v>3</v>
      </c>
      <c r="CW262" s="51">
        <v>4</v>
      </c>
      <c r="CX262" s="51">
        <v>4</v>
      </c>
      <c r="CY262" s="51">
        <v>3</v>
      </c>
      <c r="CZ262" s="51">
        <v>3</v>
      </c>
      <c r="DA262" s="51">
        <v>4</v>
      </c>
      <c r="DB262" s="51">
        <v>3</v>
      </c>
      <c r="DC262" s="17">
        <f t="shared" si="271"/>
        <v>27</v>
      </c>
      <c r="DD262" s="144">
        <f t="shared" si="228"/>
        <v>3.375</v>
      </c>
      <c r="DE262" s="51">
        <v>4</v>
      </c>
      <c r="DF262" s="51">
        <v>3</v>
      </c>
      <c r="DG262" s="51">
        <v>3</v>
      </c>
      <c r="DH262" s="51">
        <v>3</v>
      </c>
      <c r="DI262" s="51">
        <v>3</v>
      </c>
      <c r="DJ262" s="51">
        <v>3</v>
      </c>
      <c r="DK262" s="51">
        <v>3</v>
      </c>
      <c r="DL262" s="51">
        <v>3</v>
      </c>
      <c r="DM262" s="17">
        <f t="shared" si="262"/>
        <v>25</v>
      </c>
      <c r="DN262" s="144">
        <f t="shared" si="283"/>
        <v>3.125</v>
      </c>
      <c r="DO262" s="51">
        <v>3</v>
      </c>
      <c r="DP262" s="51">
        <v>4</v>
      </c>
      <c r="DQ262" s="51">
        <v>4</v>
      </c>
      <c r="DR262" s="51">
        <v>3</v>
      </c>
      <c r="DS262" s="51">
        <v>3</v>
      </c>
      <c r="DT262" s="51">
        <v>3</v>
      </c>
      <c r="DU262" s="17">
        <f t="shared" si="285"/>
        <v>20</v>
      </c>
      <c r="DV262" s="144">
        <f t="shared" si="253"/>
        <v>3.3333333333333335</v>
      </c>
      <c r="DW262" s="51">
        <v>3</v>
      </c>
      <c r="DX262" s="51">
        <v>3</v>
      </c>
      <c r="DY262" s="51">
        <v>4</v>
      </c>
      <c r="DZ262" s="51">
        <v>4</v>
      </c>
      <c r="EA262" s="51">
        <v>3</v>
      </c>
      <c r="EB262" s="51">
        <v>3</v>
      </c>
      <c r="EC262" s="17">
        <f t="shared" si="272"/>
        <v>20</v>
      </c>
      <c r="ED262" s="144">
        <f t="shared" si="263"/>
        <v>3.3333333333333335</v>
      </c>
      <c r="EE262" s="51">
        <v>3</v>
      </c>
      <c r="EF262" s="51">
        <v>3</v>
      </c>
      <c r="EG262" s="51">
        <v>4</v>
      </c>
      <c r="EH262" s="51">
        <v>3</v>
      </c>
      <c r="EI262" s="51">
        <v>3</v>
      </c>
      <c r="EJ262" s="51">
        <v>3</v>
      </c>
      <c r="EK262" s="15">
        <f t="shared" si="264"/>
        <v>19</v>
      </c>
      <c r="EL262" s="148">
        <f t="shared" si="275"/>
        <v>3.1666666666666665</v>
      </c>
      <c r="EM262" s="51">
        <v>3</v>
      </c>
      <c r="EN262" s="51">
        <v>3</v>
      </c>
      <c r="EO262" s="51">
        <v>3</v>
      </c>
      <c r="EP262" s="51">
        <v>3</v>
      </c>
      <c r="EQ262" s="51">
        <v>3</v>
      </c>
      <c r="ER262" s="17">
        <f t="shared" si="254"/>
        <v>15</v>
      </c>
      <c r="ES262" s="144">
        <f t="shared" si="284"/>
        <v>3</v>
      </c>
      <c r="ET262" s="51">
        <v>4</v>
      </c>
      <c r="EU262" s="51">
        <v>4</v>
      </c>
      <c r="EV262" s="51">
        <v>3</v>
      </c>
      <c r="EW262" s="51">
        <v>3</v>
      </c>
      <c r="EX262" s="51">
        <v>3</v>
      </c>
      <c r="EY262" s="17">
        <f t="shared" si="255"/>
        <v>17</v>
      </c>
      <c r="EZ262" s="144">
        <f>EY262/5</f>
        <v>3.4</v>
      </c>
      <c r="FA262" s="51">
        <v>3</v>
      </c>
      <c r="FB262" s="51">
        <v>4</v>
      </c>
      <c r="FC262" s="51">
        <v>3</v>
      </c>
      <c r="FD262" s="51">
        <v>4</v>
      </c>
      <c r="FE262" s="51">
        <v>3</v>
      </c>
      <c r="FF262" s="51">
        <v>3</v>
      </c>
      <c r="FG262" s="17">
        <f t="shared" si="242"/>
        <v>20</v>
      </c>
      <c r="FH262" s="153">
        <f t="shared" si="294"/>
        <v>3.3333333333333335</v>
      </c>
      <c r="FI262" s="51">
        <v>3</v>
      </c>
      <c r="FJ262" s="51">
        <v>3</v>
      </c>
      <c r="FK262" s="51">
        <v>4</v>
      </c>
      <c r="FL262" s="51">
        <v>4</v>
      </c>
      <c r="FM262" s="51">
        <v>3</v>
      </c>
      <c r="FN262" s="17">
        <f t="shared" si="256"/>
        <v>17</v>
      </c>
      <c r="FO262" s="144">
        <f t="shared" si="257"/>
        <v>3.4</v>
      </c>
      <c r="FP262" s="51">
        <v>3</v>
      </c>
      <c r="FQ262" s="51">
        <v>3</v>
      </c>
      <c r="FR262" s="51">
        <v>3</v>
      </c>
      <c r="FS262" s="51">
        <v>4</v>
      </c>
      <c r="FT262" s="51">
        <v>4</v>
      </c>
      <c r="FU262" s="51">
        <v>4</v>
      </c>
      <c r="FV262" s="17">
        <f t="shared" si="291"/>
        <v>21</v>
      </c>
      <c r="FW262" s="144">
        <f t="shared" si="266"/>
        <v>3.5</v>
      </c>
      <c r="FX262" s="51">
        <v>4</v>
      </c>
      <c r="FY262" s="51">
        <v>3</v>
      </c>
      <c r="FZ262" s="51">
        <v>3</v>
      </c>
      <c r="GA262" s="51">
        <v>4</v>
      </c>
      <c r="GB262" s="51">
        <v>4</v>
      </c>
      <c r="GC262" s="51">
        <v>3</v>
      </c>
      <c r="GD262" s="17">
        <f t="shared" si="297"/>
        <v>21</v>
      </c>
      <c r="GE262" s="144">
        <f t="shared" si="286"/>
        <v>3.5</v>
      </c>
      <c r="GF262" s="51" t="s">
        <v>2226</v>
      </c>
      <c r="GG262" s="51" t="s">
        <v>2227</v>
      </c>
      <c r="GH262" s="51" t="s">
        <v>2228</v>
      </c>
      <c r="GI262" s="51" t="s">
        <v>2229</v>
      </c>
      <c r="GJ262" s="51" t="s">
        <v>2230</v>
      </c>
      <c r="GK262" s="51" t="s">
        <v>2231</v>
      </c>
      <c r="GL262" s="51" t="s">
        <v>2232</v>
      </c>
      <c r="GM262" s="51" t="s">
        <v>2233</v>
      </c>
    </row>
    <row r="263" spans="1:280" s="25" customFormat="1" ht="22.5" customHeight="1" x14ac:dyDescent="0.35">
      <c r="A263" s="34">
        <v>261</v>
      </c>
      <c r="B263" s="17" t="s">
        <v>2234</v>
      </c>
      <c r="C263" s="86" t="s">
        <v>2244</v>
      </c>
      <c r="D263" s="17" t="s">
        <v>846</v>
      </c>
      <c r="E263" s="17" t="s">
        <v>1414</v>
      </c>
      <c r="F263" s="17">
        <v>46</v>
      </c>
      <c r="G263" s="17">
        <v>4</v>
      </c>
      <c r="H263" s="17" t="s">
        <v>157</v>
      </c>
      <c r="I263" s="17" t="s">
        <v>172</v>
      </c>
      <c r="J263" s="133">
        <v>14500000</v>
      </c>
      <c r="K263" s="59">
        <v>13500000</v>
      </c>
      <c r="L263" s="17" t="s">
        <v>173</v>
      </c>
      <c r="M263" s="17" t="s">
        <v>147</v>
      </c>
      <c r="N263" s="17">
        <v>250</v>
      </c>
      <c r="O263" s="17" t="s">
        <v>1405</v>
      </c>
      <c r="P263" s="17" t="s">
        <v>1426</v>
      </c>
      <c r="Q263" s="17" t="s">
        <v>1427</v>
      </c>
      <c r="R263" s="60">
        <v>3</v>
      </c>
      <c r="S263" s="60">
        <v>3</v>
      </c>
      <c r="T263" s="60">
        <v>3</v>
      </c>
      <c r="U263" s="60">
        <v>3</v>
      </c>
      <c r="V263" s="60">
        <v>3</v>
      </c>
      <c r="W263" s="60">
        <v>3</v>
      </c>
      <c r="X263" s="60">
        <v>3</v>
      </c>
      <c r="Y263" s="60">
        <v>3</v>
      </c>
      <c r="Z263" s="60">
        <v>3</v>
      </c>
      <c r="AA263" s="60">
        <v>3</v>
      </c>
      <c r="AB263" s="17">
        <f t="shared" si="267"/>
        <v>30</v>
      </c>
      <c r="AC263" s="154">
        <f t="shared" si="298"/>
        <v>3</v>
      </c>
      <c r="AD263" s="60">
        <v>3</v>
      </c>
      <c r="AE263" s="60">
        <v>3</v>
      </c>
      <c r="AF263" s="60">
        <v>3</v>
      </c>
      <c r="AG263" s="60">
        <v>3</v>
      </c>
      <c r="AH263" s="60">
        <v>3</v>
      </c>
      <c r="AI263" s="60">
        <v>3</v>
      </c>
      <c r="AJ263" s="60">
        <v>3</v>
      </c>
      <c r="AK263" s="60">
        <v>3</v>
      </c>
      <c r="AL263" s="60">
        <v>3</v>
      </c>
      <c r="AM263" s="15">
        <f t="shared" si="244"/>
        <v>27</v>
      </c>
      <c r="AN263" s="170">
        <f t="shared" si="245"/>
        <v>3</v>
      </c>
      <c r="AO263" s="60">
        <v>3</v>
      </c>
      <c r="AP263" s="60">
        <v>3</v>
      </c>
      <c r="AQ263" s="60">
        <v>3</v>
      </c>
      <c r="AR263" s="60">
        <v>3</v>
      </c>
      <c r="AS263" s="60">
        <v>3</v>
      </c>
      <c r="AT263" s="60">
        <v>3</v>
      </c>
      <c r="AU263" s="60">
        <v>3</v>
      </c>
      <c r="AV263" s="60">
        <v>3</v>
      </c>
      <c r="AW263" s="60">
        <v>3</v>
      </c>
      <c r="AX263" s="60">
        <v>3</v>
      </c>
      <c r="AY263" s="17">
        <f t="shared" si="235"/>
        <v>30</v>
      </c>
      <c r="AZ263" s="144">
        <f t="shared" si="246"/>
        <v>3</v>
      </c>
      <c r="BA263" s="60">
        <v>3</v>
      </c>
      <c r="BB263" s="60">
        <v>3</v>
      </c>
      <c r="BC263" s="60">
        <v>3</v>
      </c>
      <c r="BD263" s="60">
        <v>3</v>
      </c>
      <c r="BE263" s="60">
        <v>3</v>
      </c>
      <c r="BF263" s="60">
        <v>3</v>
      </c>
      <c r="BG263" s="60">
        <v>3</v>
      </c>
      <c r="BH263" s="60">
        <v>3</v>
      </c>
      <c r="BI263" s="77">
        <v>3</v>
      </c>
      <c r="BJ263" s="17">
        <f t="shared" si="247"/>
        <v>27</v>
      </c>
      <c r="BK263" s="144">
        <f t="shared" si="258"/>
        <v>3</v>
      </c>
      <c r="BL263" s="60">
        <v>3</v>
      </c>
      <c r="BM263" s="60">
        <v>3</v>
      </c>
      <c r="BN263" s="60">
        <v>3</v>
      </c>
      <c r="BO263" s="17">
        <f t="shared" si="248"/>
        <v>9</v>
      </c>
      <c r="BP263" s="153">
        <f t="shared" si="293"/>
        <v>3</v>
      </c>
      <c r="BQ263" s="60">
        <v>3</v>
      </c>
      <c r="BR263" s="60">
        <v>4</v>
      </c>
      <c r="BS263" s="60">
        <v>4</v>
      </c>
      <c r="BT263" s="116">
        <f t="shared" si="238"/>
        <v>11</v>
      </c>
      <c r="BU263" s="144">
        <f t="shared" si="249"/>
        <v>3.6666666666666665</v>
      </c>
      <c r="BV263" s="17">
        <v>3</v>
      </c>
      <c r="BW263" s="17">
        <v>3</v>
      </c>
      <c r="BX263" s="17">
        <f t="shared" si="276"/>
        <v>6</v>
      </c>
      <c r="BY263" s="169">
        <f t="shared" si="292"/>
        <v>3</v>
      </c>
      <c r="BZ263" s="60">
        <v>4</v>
      </c>
      <c r="CA263" s="60">
        <v>4</v>
      </c>
      <c r="CB263" s="17">
        <f t="shared" si="259"/>
        <v>8</v>
      </c>
      <c r="CC263" s="144">
        <f t="shared" si="295"/>
        <v>4</v>
      </c>
      <c r="CD263" s="60">
        <v>3</v>
      </c>
      <c r="CE263" s="60">
        <v>2</v>
      </c>
      <c r="CF263" s="17">
        <f t="shared" si="287"/>
        <v>5</v>
      </c>
      <c r="CG263" s="144">
        <f t="shared" si="289"/>
        <v>2.5</v>
      </c>
      <c r="CH263" s="60">
        <v>3</v>
      </c>
      <c r="CI263" s="60">
        <v>3</v>
      </c>
      <c r="CJ263" s="17">
        <f t="shared" si="250"/>
        <v>6</v>
      </c>
      <c r="CK263" s="144">
        <f t="shared" si="282"/>
        <v>3</v>
      </c>
      <c r="CL263" s="60">
        <v>3</v>
      </c>
      <c r="CM263" s="60">
        <v>2</v>
      </c>
      <c r="CN263" s="17">
        <f t="shared" si="251"/>
        <v>5</v>
      </c>
      <c r="CO263" s="153">
        <f t="shared" si="260"/>
        <v>2.5</v>
      </c>
      <c r="CP263" s="17">
        <v>2</v>
      </c>
      <c r="CQ263" s="60">
        <v>3</v>
      </c>
      <c r="CR263" s="60">
        <v>2</v>
      </c>
      <c r="CS263" s="17">
        <f t="shared" si="252"/>
        <v>7</v>
      </c>
      <c r="CT263" s="144">
        <f t="shared" si="296"/>
        <v>2.3333333333333335</v>
      </c>
      <c r="CU263" s="60">
        <v>3</v>
      </c>
      <c r="CV263" s="60">
        <v>3</v>
      </c>
      <c r="CW263" s="60">
        <v>3</v>
      </c>
      <c r="CX263" s="60">
        <v>3</v>
      </c>
      <c r="CY263" s="60">
        <v>3</v>
      </c>
      <c r="CZ263" s="60">
        <v>3</v>
      </c>
      <c r="DA263" s="60">
        <v>3</v>
      </c>
      <c r="DB263" s="60">
        <v>3</v>
      </c>
      <c r="DC263" s="17">
        <f t="shared" si="271"/>
        <v>24</v>
      </c>
      <c r="DD263" s="144">
        <f t="shared" si="228"/>
        <v>3</v>
      </c>
      <c r="DE263" s="60">
        <v>3</v>
      </c>
      <c r="DF263" s="60">
        <v>3</v>
      </c>
      <c r="DG263" s="60">
        <v>3</v>
      </c>
      <c r="DH263" s="60">
        <v>3</v>
      </c>
      <c r="DI263" s="60">
        <v>3</v>
      </c>
      <c r="DJ263" s="60">
        <v>3</v>
      </c>
      <c r="DK263" s="60">
        <v>3</v>
      </c>
      <c r="DL263" s="60">
        <v>3</v>
      </c>
      <c r="DM263" s="17">
        <f t="shared" si="262"/>
        <v>24</v>
      </c>
      <c r="DN263" s="144">
        <f t="shared" si="283"/>
        <v>3</v>
      </c>
      <c r="DO263" s="60">
        <v>3</v>
      </c>
      <c r="DP263" s="60">
        <v>3</v>
      </c>
      <c r="DQ263" s="60">
        <v>3</v>
      </c>
      <c r="DR263" s="60">
        <v>3</v>
      </c>
      <c r="DS263" s="60">
        <v>3</v>
      </c>
      <c r="DT263" s="60">
        <v>3</v>
      </c>
      <c r="DU263" s="17">
        <f t="shared" si="285"/>
        <v>18</v>
      </c>
      <c r="DV263" s="144">
        <f t="shared" si="253"/>
        <v>3</v>
      </c>
      <c r="DW263" s="60">
        <v>3</v>
      </c>
      <c r="DX263" s="60">
        <v>3</v>
      </c>
      <c r="DY263" s="60">
        <v>3</v>
      </c>
      <c r="DZ263" s="60">
        <v>3</v>
      </c>
      <c r="EA263" s="60">
        <v>3</v>
      </c>
      <c r="EB263" s="60">
        <v>3</v>
      </c>
      <c r="EC263" s="17">
        <f t="shared" si="272"/>
        <v>18</v>
      </c>
      <c r="ED263" s="144">
        <f t="shared" si="263"/>
        <v>3</v>
      </c>
      <c r="EE263" s="60">
        <v>3</v>
      </c>
      <c r="EF263" s="60">
        <v>3</v>
      </c>
      <c r="EG263" s="60">
        <v>3</v>
      </c>
      <c r="EH263" s="60">
        <v>3</v>
      </c>
      <c r="EI263" s="60">
        <v>3</v>
      </c>
      <c r="EJ263" s="60">
        <v>3</v>
      </c>
      <c r="EK263" s="15">
        <f t="shared" si="264"/>
        <v>18</v>
      </c>
      <c r="EL263" s="148">
        <f t="shared" si="275"/>
        <v>3</v>
      </c>
      <c r="EM263" s="60">
        <v>3</v>
      </c>
      <c r="EN263" s="60">
        <v>3</v>
      </c>
      <c r="EO263" s="60">
        <v>3</v>
      </c>
      <c r="EP263" s="60">
        <v>3</v>
      </c>
      <c r="EQ263" s="60">
        <v>3</v>
      </c>
      <c r="ER263" s="17">
        <f t="shared" si="254"/>
        <v>15</v>
      </c>
      <c r="ES263" s="144">
        <f t="shared" si="284"/>
        <v>3</v>
      </c>
      <c r="ET263" s="60">
        <v>3</v>
      </c>
      <c r="EU263" s="60">
        <v>3</v>
      </c>
      <c r="EV263" s="60">
        <v>3</v>
      </c>
      <c r="EW263" s="60">
        <v>3</v>
      </c>
      <c r="EX263" s="60">
        <v>3</v>
      </c>
      <c r="EY263" s="17">
        <f t="shared" si="255"/>
        <v>15</v>
      </c>
      <c r="EZ263" s="144">
        <f t="shared" ref="EZ263:EZ283" si="299">EY263/5</f>
        <v>3</v>
      </c>
      <c r="FA263" s="60">
        <v>3</v>
      </c>
      <c r="FB263" s="60">
        <v>3</v>
      </c>
      <c r="FC263" s="60">
        <v>3</v>
      </c>
      <c r="FD263" s="60">
        <v>3</v>
      </c>
      <c r="FE263" s="60">
        <v>3</v>
      </c>
      <c r="FF263" s="60">
        <v>3</v>
      </c>
      <c r="FG263" s="17">
        <f t="shared" si="242"/>
        <v>18</v>
      </c>
      <c r="FH263" s="153">
        <f t="shared" si="294"/>
        <v>3</v>
      </c>
      <c r="FI263" s="60">
        <v>3</v>
      </c>
      <c r="FJ263" s="60">
        <v>3</v>
      </c>
      <c r="FK263" s="60">
        <v>3</v>
      </c>
      <c r="FL263" s="60">
        <v>3</v>
      </c>
      <c r="FM263" s="60">
        <v>3</v>
      </c>
      <c r="FN263" s="17">
        <f t="shared" si="256"/>
        <v>15</v>
      </c>
      <c r="FO263" s="144">
        <f t="shared" si="257"/>
        <v>3</v>
      </c>
      <c r="FP263" s="60">
        <v>3</v>
      </c>
      <c r="FQ263" s="60">
        <v>3</v>
      </c>
      <c r="FR263" s="60">
        <v>3</v>
      </c>
      <c r="FS263" s="60">
        <v>3</v>
      </c>
      <c r="FT263" s="60">
        <v>3</v>
      </c>
      <c r="FU263" s="60">
        <v>3</v>
      </c>
      <c r="FV263" s="17">
        <f t="shared" si="291"/>
        <v>18</v>
      </c>
      <c r="FW263" s="144">
        <f t="shared" si="266"/>
        <v>3</v>
      </c>
      <c r="FX263" s="60">
        <v>3</v>
      </c>
      <c r="FY263" s="60">
        <v>3</v>
      </c>
      <c r="FZ263" s="60">
        <v>3</v>
      </c>
      <c r="GA263" s="60">
        <v>3</v>
      </c>
      <c r="GB263" s="60">
        <v>3</v>
      </c>
      <c r="GC263" s="60">
        <v>3</v>
      </c>
      <c r="GD263" s="17">
        <f t="shared" si="297"/>
        <v>18</v>
      </c>
      <c r="GE263" s="144">
        <f t="shared" si="286"/>
        <v>3</v>
      </c>
      <c r="GF263" s="17" t="s">
        <v>1428</v>
      </c>
      <c r="GG263" s="17" t="s">
        <v>1429</v>
      </c>
      <c r="GH263" s="62" t="s">
        <v>1430</v>
      </c>
      <c r="GI263" s="17" t="s">
        <v>1431</v>
      </c>
      <c r="GJ263" s="17" t="s">
        <v>1432</v>
      </c>
      <c r="GK263" s="17" t="s">
        <v>1433</v>
      </c>
      <c r="GL263" s="17" t="s">
        <v>1434</v>
      </c>
      <c r="GM263" s="17" t="s">
        <v>411</v>
      </c>
      <c r="GN263" s="15"/>
      <c r="GO263" s="15"/>
      <c r="GP263" s="15"/>
      <c r="GQ263" s="15"/>
      <c r="GR263" s="15"/>
      <c r="GS263" s="15"/>
      <c r="GT263" s="15"/>
      <c r="GU263" s="15"/>
      <c r="GV263" s="15"/>
      <c r="GW263" s="15"/>
      <c r="GX263" s="15"/>
      <c r="GY263" s="15"/>
      <c r="GZ263" s="15"/>
      <c r="HA263" s="15"/>
      <c r="HB263" s="15"/>
      <c r="HC263" s="15"/>
      <c r="HD263" s="15"/>
      <c r="HE263" s="15"/>
      <c r="HF263" s="15"/>
      <c r="HG263" s="15"/>
      <c r="HH263" s="15"/>
      <c r="HI263" s="15"/>
      <c r="HJ263" s="15"/>
      <c r="HK263" s="15"/>
      <c r="HL263" s="15"/>
      <c r="HM263" s="15"/>
      <c r="HN263" s="15"/>
      <c r="HO263" s="15"/>
      <c r="HP263" s="15"/>
      <c r="HQ263" s="15"/>
      <c r="HR263" s="15"/>
      <c r="HS263" s="15"/>
      <c r="HT263" s="15"/>
      <c r="HU263" s="15"/>
      <c r="HV263" s="15"/>
      <c r="HW263" s="15"/>
      <c r="HX263" s="15"/>
      <c r="HY263" s="15"/>
      <c r="HZ263" s="15"/>
      <c r="IA263" s="15"/>
      <c r="IB263" s="15"/>
      <c r="IC263" s="15"/>
      <c r="ID263" s="15"/>
      <c r="IE263" s="15"/>
      <c r="IF263" s="15"/>
      <c r="IG263" s="15"/>
      <c r="IH263" s="15"/>
      <c r="II263" s="15"/>
      <c r="IJ263" s="15"/>
      <c r="IK263" s="15"/>
      <c r="IL263" s="15"/>
      <c r="IM263" s="15"/>
      <c r="IN263" s="15"/>
      <c r="IO263" s="15"/>
      <c r="IP263" s="15"/>
      <c r="IQ263" s="15"/>
      <c r="IR263" s="15"/>
      <c r="IS263" s="15"/>
      <c r="IT263" s="15"/>
      <c r="IU263" s="15"/>
      <c r="IV263" s="15"/>
      <c r="IW263" s="15"/>
      <c r="IX263" s="15"/>
      <c r="IY263" s="15"/>
      <c r="IZ263" s="15"/>
      <c r="JA263" s="15"/>
      <c r="JB263" s="15"/>
      <c r="JC263" s="15"/>
      <c r="JD263" s="15"/>
      <c r="JE263" s="15"/>
      <c r="JF263" s="15"/>
      <c r="JG263" s="15"/>
      <c r="JH263" s="15"/>
      <c r="JI263" s="15"/>
      <c r="JJ263" s="15"/>
      <c r="JK263" s="15"/>
      <c r="JL263" s="15"/>
      <c r="JM263" s="15"/>
      <c r="JN263" s="15"/>
      <c r="JO263" s="15"/>
      <c r="JP263" s="15"/>
      <c r="JQ263" s="15"/>
      <c r="JR263" s="15"/>
      <c r="JS263" s="15"/>
      <c r="JT263" s="15"/>
    </row>
    <row r="264" spans="1:280" s="25" customFormat="1" ht="22.5" customHeight="1" x14ac:dyDescent="0.35">
      <c r="A264" s="34">
        <v>262</v>
      </c>
      <c r="B264" s="17" t="s">
        <v>2235</v>
      </c>
      <c r="C264" s="87" t="s">
        <v>2245</v>
      </c>
      <c r="D264" s="17" t="s">
        <v>368</v>
      </c>
      <c r="E264" s="17" t="s">
        <v>1414</v>
      </c>
      <c r="F264" s="17">
        <v>41</v>
      </c>
      <c r="G264" s="17">
        <v>4</v>
      </c>
      <c r="H264" s="17" t="s">
        <v>355</v>
      </c>
      <c r="I264" s="17" t="s">
        <v>172</v>
      </c>
      <c r="J264" s="133">
        <v>5500000</v>
      </c>
      <c r="K264" s="59">
        <v>3000000</v>
      </c>
      <c r="L264" s="17" t="s">
        <v>173</v>
      </c>
      <c r="M264" s="17" t="s">
        <v>147</v>
      </c>
      <c r="N264" s="17">
        <v>250</v>
      </c>
      <c r="O264" s="17" t="s">
        <v>1349</v>
      </c>
      <c r="P264" s="17" t="s">
        <v>1436</v>
      </c>
      <c r="Q264" s="17" t="s">
        <v>389</v>
      </c>
      <c r="R264" s="60">
        <v>3</v>
      </c>
      <c r="S264" s="60">
        <v>3</v>
      </c>
      <c r="T264" s="60">
        <v>3</v>
      </c>
      <c r="U264" s="60">
        <v>3</v>
      </c>
      <c r="V264" s="60">
        <v>3</v>
      </c>
      <c r="W264" s="60">
        <v>3</v>
      </c>
      <c r="X264" s="60">
        <v>3</v>
      </c>
      <c r="Y264" s="60">
        <v>3</v>
      </c>
      <c r="Z264" s="60">
        <v>4</v>
      </c>
      <c r="AA264" s="60">
        <v>3</v>
      </c>
      <c r="AB264" s="17">
        <f t="shared" si="267"/>
        <v>31</v>
      </c>
      <c r="AC264" s="154">
        <f t="shared" si="298"/>
        <v>3</v>
      </c>
      <c r="AD264" s="60">
        <v>3</v>
      </c>
      <c r="AE264" s="60">
        <v>3</v>
      </c>
      <c r="AF264" s="60">
        <v>4</v>
      </c>
      <c r="AG264" s="60">
        <v>3</v>
      </c>
      <c r="AH264" s="60">
        <v>3</v>
      </c>
      <c r="AI264" s="60">
        <v>3</v>
      </c>
      <c r="AJ264" s="60">
        <v>3</v>
      </c>
      <c r="AK264" s="60">
        <v>3</v>
      </c>
      <c r="AL264" s="60">
        <v>3</v>
      </c>
      <c r="AM264" s="15">
        <f t="shared" si="244"/>
        <v>28</v>
      </c>
      <c r="AN264" s="170">
        <f t="shared" si="245"/>
        <v>3.1111111111111112</v>
      </c>
      <c r="AO264" s="60">
        <v>3</v>
      </c>
      <c r="AP264" s="60">
        <v>3</v>
      </c>
      <c r="AQ264" s="60">
        <v>3</v>
      </c>
      <c r="AR264" s="60">
        <v>3</v>
      </c>
      <c r="AS264" s="60">
        <v>3</v>
      </c>
      <c r="AT264" s="60">
        <v>3</v>
      </c>
      <c r="AU264" s="60">
        <v>3</v>
      </c>
      <c r="AV264" s="60">
        <v>3</v>
      </c>
      <c r="AW264" s="60">
        <v>3</v>
      </c>
      <c r="AX264" s="60">
        <v>3</v>
      </c>
      <c r="AY264" s="17">
        <f t="shared" si="235"/>
        <v>30</v>
      </c>
      <c r="AZ264" s="144">
        <f t="shared" si="246"/>
        <v>3</v>
      </c>
      <c r="BA264" s="60">
        <v>3</v>
      </c>
      <c r="BB264" s="60">
        <v>3</v>
      </c>
      <c r="BC264" s="60">
        <v>3</v>
      </c>
      <c r="BD264" s="60">
        <v>3</v>
      </c>
      <c r="BE264" s="60">
        <v>3</v>
      </c>
      <c r="BF264" s="60">
        <v>3</v>
      </c>
      <c r="BG264" s="60">
        <v>3</v>
      </c>
      <c r="BH264" s="60">
        <v>3</v>
      </c>
      <c r="BI264" s="77">
        <v>3</v>
      </c>
      <c r="BJ264" s="17">
        <f t="shared" si="247"/>
        <v>27</v>
      </c>
      <c r="BK264" s="144">
        <f t="shared" si="258"/>
        <v>3</v>
      </c>
      <c r="BL264" s="60">
        <v>3</v>
      </c>
      <c r="BM264" s="60">
        <v>3</v>
      </c>
      <c r="BN264" s="60">
        <v>3</v>
      </c>
      <c r="BO264" s="17">
        <f t="shared" si="248"/>
        <v>9</v>
      </c>
      <c r="BP264" s="153">
        <f t="shared" si="293"/>
        <v>3</v>
      </c>
      <c r="BQ264" s="60">
        <v>3</v>
      </c>
      <c r="BR264" s="60">
        <v>3</v>
      </c>
      <c r="BS264" s="60">
        <v>3</v>
      </c>
      <c r="BT264" s="116">
        <f t="shared" si="238"/>
        <v>9</v>
      </c>
      <c r="BU264" s="144">
        <f t="shared" si="249"/>
        <v>3</v>
      </c>
      <c r="BV264" s="60">
        <v>3</v>
      </c>
      <c r="BW264" s="60">
        <v>3</v>
      </c>
      <c r="BX264" s="17">
        <f t="shared" si="276"/>
        <v>6</v>
      </c>
      <c r="BY264" s="169">
        <f t="shared" si="292"/>
        <v>3</v>
      </c>
      <c r="BZ264" s="60">
        <v>3</v>
      </c>
      <c r="CA264" s="60">
        <v>3</v>
      </c>
      <c r="CB264" s="17">
        <f t="shared" si="259"/>
        <v>6</v>
      </c>
      <c r="CC264" s="144">
        <f t="shared" si="295"/>
        <v>3</v>
      </c>
      <c r="CD264" s="60">
        <v>3</v>
      </c>
      <c r="CE264" s="60">
        <v>3</v>
      </c>
      <c r="CF264" s="17">
        <f t="shared" si="287"/>
        <v>6</v>
      </c>
      <c r="CG264" s="144">
        <f t="shared" si="289"/>
        <v>3</v>
      </c>
      <c r="CH264" s="60">
        <v>3</v>
      </c>
      <c r="CI264" s="60">
        <v>3</v>
      </c>
      <c r="CJ264" s="17">
        <f t="shared" si="250"/>
        <v>6</v>
      </c>
      <c r="CK264" s="144">
        <f t="shared" si="282"/>
        <v>3</v>
      </c>
      <c r="CL264" s="60">
        <v>3</v>
      </c>
      <c r="CM264" s="60">
        <v>3</v>
      </c>
      <c r="CN264" s="17">
        <f t="shared" si="251"/>
        <v>6</v>
      </c>
      <c r="CO264" s="153">
        <f t="shared" si="260"/>
        <v>3</v>
      </c>
      <c r="CP264" s="60">
        <v>3</v>
      </c>
      <c r="CQ264" s="60">
        <v>3</v>
      </c>
      <c r="CR264" s="60">
        <v>3</v>
      </c>
      <c r="CS264" s="17">
        <f t="shared" si="252"/>
        <v>9</v>
      </c>
      <c r="CT264" s="144">
        <f t="shared" si="296"/>
        <v>3</v>
      </c>
      <c r="CU264" s="60">
        <v>3</v>
      </c>
      <c r="CV264" s="60">
        <v>3</v>
      </c>
      <c r="CW264" s="60">
        <v>3</v>
      </c>
      <c r="CX264" s="60">
        <v>3</v>
      </c>
      <c r="CY264" s="60">
        <v>3</v>
      </c>
      <c r="CZ264" s="60">
        <v>3</v>
      </c>
      <c r="DA264" s="60">
        <v>3</v>
      </c>
      <c r="DB264" s="60">
        <v>3</v>
      </c>
      <c r="DC264" s="17">
        <f t="shared" si="271"/>
        <v>24</v>
      </c>
      <c r="DD264" s="144">
        <f t="shared" si="228"/>
        <v>3</v>
      </c>
      <c r="DE264" s="60">
        <v>3</v>
      </c>
      <c r="DF264" s="60">
        <v>3</v>
      </c>
      <c r="DG264" s="60">
        <v>3</v>
      </c>
      <c r="DH264" s="60">
        <v>3</v>
      </c>
      <c r="DI264" s="60">
        <v>3</v>
      </c>
      <c r="DJ264" s="60">
        <v>3</v>
      </c>
      <c r="DK264" s="60">
        <v>3</v>
      </c>
      <c r="DL264" s="60">
        <v>3</v>
      </c>
      <c r="DM264" s="17">
        <f t="shared" si="262"/>
        <v>24</v>
      </c>
      <c r="DN264" s="144">
        <f t="shared" si="283"/>
        <v>3</v>
      </c>
      <c r="DO264" s="60">
        <v>3</v>
      </c>
      <c r="DP264" s="60">
        <v>3</v>
      </c>
      <c r="DQ264" s="60">
        <v>3</v>
      </c>
      <c r="DR264" s="60">
        <v>3</v>
      </c>
      <c r="DS264" s="60">
        <v>3</v>
      </c>
      <c r="DT264" s="60">
        <v>3</v>
      </c>
      <c r="DU264" s="17">
        <f t="shared" si="285"/>
        <v>18</v>
      </c>
      <c r="DV264" s="144">
        <f t="shared" si="253"/>
        <v>3</v>
      </c>
      <c r="DW264" s="60">
        <v>3</v>
      </c>
      <c r="DX264" s="60">
        <v>3</v>
      </c>
      <c r="DY264" s="60">
        <v>3</v>
      </c>
      <c r="DZ264" s="60">
        <v>3</v>
      </c>
      <c r="EA264" s="60">
        <v>3</v>
      </c>
      <c r="EB264" s="60">
        <v>3</v>
      </c>
      <c r="EC264" s="17">
        <f t="shared" si="272"/>
        <v>18</v>
      </c>
      <c r="ED264" s="144">
        <f t="shared" si="263"/>
        <v>3</v>
      </c>
      <c r="EE264" s="60">
        <v>3</v>
      </c>
      <c r="EF264" s="60">
        <v>3</v>
      </c>
      <c r="EG264" s="60">
        <v>3</v>
      </c>
      <c r="EH264" s="60">
        <v>3</v>
      </c>
      <c r="EI264" s="60">
        <v>3</v>
      </c>
      <c r="EJ264" s="60">
        <v>3</v>
      </c>
      <c r="EK264" s="15">
        <f t="shared" si="264"/>
        <v>18</v>
      </c>
      <c r="EL264" s="148">
        <f t="shared" si="275"/>
        <v>3</v>
      </c>
      <c r="EM264" s="60">
        <v>4</v>
      </c>
      <c r="EN264" s="60">
        <v>3</v>
      </c>
      <c r="EO264" s="60">
        <v>3</v>
      </c>
      <c r="EP264" s="60">
        <v>4</v>
      </c>
      <c r="EQ264" s="60">
        <v>3</v>
      </c>
      <c r="ER264" s="17">
        <f t="shared" si="254"/>
        <v>17</v>
      </c>
      <c r="ES264" s="144">
        <f>ER264/5</f>
        <v>3.4</v>
      </c>
      <c r="ET264" s="60">
        <v>3</v>
      </c>
      <c r="EU264" s="60">
        <v>3</v>
      </c>
      <c r="EV264" s="60">
        <v>3</v>
      </c>
      <c r="EW264" s="60">
        <v>3</v>
      </c>
      <c r="EX264" s="60">
        <v>3</v>
      </c>
      <c r="EY264" s="17">
        <f t="shared" si="255"/>
        <v>15</v>
      </c>
      <c r="EZ264" s="144">
        <f t="shared" si="299"/>
        <v>3</v>
      </c>
      <c r="FA264" s="60">
        <v>3</v>
      </c>
      <c r="FB264" s="60">
        <v>3</v>
      </c>
      <c r="FC264" s="60">
        <v>3</v>
      </c>
      <c r="FD264" s="60">
        <v>3</v>
      </c>
      <c r="FE264" s="60">
        <v>3</v>
      </c>
      <c r="FF264" s="60">
        <v>3</v>
      </c>
      <c r="FG264" s="17">
        <f t="shared" si="242"/>
        <v>18</v>
      </c>
      <c r="FH264" s="153">
        <f t="shared" si="294"/>
        <v>3</v>
      </c>
      <c r="FI264" s="60">
        <v>3</v>
      </c>
      <c r="FJ264" s="60">
        <v>3</v>
      </c>
      <c r="FK264" s="60">
        <v>3</v>
      </c>
      <c r="FL264" s="60">
        <v>4</v>
      </c>
      <c r="FM264" s="60">
        <v>3</v>
      </c>
      <c r="FN264" s="17">
        <f t="shared" si="256"/>
        <v>16</v>
      </c>
      <c r="FO264" s="144">
        <f t="shared" si="257"/>
        <v>3.2</v>
      </c>
      <c r="FP264" s="17">
        <v>3</v>
      </c>
      <c r="FQ264" s="17">
        <v>3</v>
      </c>
      <c r="FR264" s="17">
        <v>3</v>
      </c>
      <c r="FS264" s="60">
        <v>4</v>
      </c>
      <c r="FT264" s="60">
        <v>3</v>
      </c>
      <c r="FU264" s="60">
        <v>3</v>
      </c>
      <c r="FV264" s="17">
        <f t="shared" si="291"/>
        <v>19</v>
      </c>
      <c r="FW264" s="144">
        <f t="shared" si="266"/>
        <v>3.1666666666666665</v>
      </c>
      <c r="FX264" s="17">
        <v>3</v>
      </c>
      <c r="FY264" s="60">
        <v>3</v>
      </c>
      <c r="FZ264" s="60">
        <v>3</v>
      </c>
      <c r="GA264" s="60">
        <v>3</v>
      </c>
      <c r="GB264" s="60">
        <v>3</v>
      </c>
      <c r="GC264" s="60">
        <v>3</v>
      </c>
      <c r="GD264" s="17">
        <f t="shared" si="297"/>
        <v>18</v>
      </c>
      <c r="GE264" s="144">
        <f t="shared" si="286"/>
        <v>3</v>
      </c>
      <c r="GF264" s="62" t="s">
        <v>1437</v>
      </c>
      <c r="GG264" s="17" t="s">
        <v>1029</v>
      </c>
      <c r="GH264" s="62"/>
      <c r="GI264" s="17" t="s">
        <v>1438</v>
      </c>
      <c r="GJ264" s="17" t="s">
        <v>1439</v>
      </c>
      <c r="GK264" s="17" t="s">
        <v>1070</v>
      </c>
      <c r="GL264" s="62" t="s">
        <v>1440</v>
      </c>
      <c r="GM264" s="17" t="s">
        <v>1441</v>
      </c>
      <c r="GN264" s="15"/>
      <c r="GO264" s="15"/>
      <c r="GP264" s="15"/>
      <c r="GQ264" s="15"/>
      <c r="GR264" s="15"/>
      <c r="GS264" s="15"/>
      <c r="GT264" s="15"/>
      <c r="GU264" s="15"/>
      <c r="GV264" s="15"/>
      <c r="GW264" s="15"/>
      <c r="GX264" s="15"/>
      <c r="GY264" s="15"/>
      <c r="GZ264" s="15"/>
      <c r="HA264" s="15"/>
      <c r="HB264" s="15"/>
      <c r="HC264" s="15"/>
      <c r="HD264" s="15"/>
      <c r="HE264" s="15"/>
      <c r="HF264" s="15"/>
      <c r="HG264" s="15"/>
      <c r="HH264" s="15"/>
      <c r="HI264" s="15"/>
      <c r="HJ264" s="15"/>
      <c r="HK264" s="15"/>
      <c r="HL264" s="15"/>
      <c r="HM264" s="15"/>
      <c r="HN264" s="15"/>
      <c r="HO264" s="15"/>
      <c r="HP264" s="15"/>
      <c r="HQ264" s="15"/>
      <c r="HR264" s="15"/>
      <c r="HS264" s="15"/>
      <c r="HT264" s="15"/>
      <c r="HU264" s="15"/>
      <c r="HV264" s="15"/>
      <c r="HW264" s="15"/>
      <c r="HX264" s="15"/>
      <c r="HY264" s="15"/>
      <c r="HZ264" s="15"/>
      <c r="IA264" s="15"/>
      <c r="IB264" s="15"/>
      <c r="IC264" s="15"/>
      <c r="ID264" s="15"/>
      <c r="IE264" s="15"/>
      <c r="IF264" s="15"/>
      <c r="IG264" s="15"/>
      <c r="IH264" s="15"/>
      <c r="II264" s="15"/>
      <c r="IJ264" s="15"/>
      <c r="IK264" s="15"/>
      <c r="IL264" s="15"/>
      <c r="IM264" s="15"/>
      <c r="IN264" s="15"/>
      <c r="IO264" s="15"/>
      <c r="IP264" s="15"/>
      <c r="IQ264" s="15"/>
      <c r="IR264" s="15"/>
      <c r="IS264" s="15"/>
      <c r="IT264" s="15"/>
      <c r="IU264" s="15"/>
      <c r="IV264" s="15"/>
      <c r="IW264" s="15"/>
      <c r="IX264" s="15"/>
      <c r="IY264" s="15"/>
      <c r="IZ264" s="15"/>
      <c r="JA264" s="15"/>
      <c r="JB264" s="15"/>
      <c r="JC264" s="15"/>
      <c r="JD264" s="15"/>
      <c r="JE264" s="15"/>
      <c r="JF264" s="15"/>
      <c r="JG264" s="15"/>
      <c r="JH264" s="15"/>
      <c r="JI264" s="15"/>
      <c r="JJ264" s="15"/>
      <c r="JK264" s="15"/>
      <c r="JL264" s="15"/>
      <c r="JM264" s="15"/>
      <c r="JN264" s="15"/>
      <c r="JO264" s="15"/>
      <c r="JP264" s="15"/>
      <c r="JQ264" s="15"/>
      <c r="JR264" s="15"/>
      <c r="JS264" s="15"/>
      <c r="JT264" s="15"/>
    </row>
    <row r="265" spans="1:280" s="25" customFormat="1" ht="22.5" customHeight="1" x14ac:dyDescent="0.35">
      <c r="A265" s="34">
        <v>263</v>
      </c>
      <c r="B265" s="17" t="s">
        <v>2236</v>
      </c>
      <c r="C265" s="87" t="s">
        <v>2246</v>
      </c>
      <c r="D265" s="17" t="s">
        <v>368</v>
      </c>
      <c r="E265" s="17" t="s">
        <v>1443</v>
      </c>
      <c r="F265" s="17">
        <v>56</v>
      </c>
      <c r="G265" s="17">
        <v>3</v>
      </c>
      <c r="H265" s="17" t="s">
        <v>157</v>
      </c>
      <c r="I265" s="17" t="s">
        <v>158</v>
      </c>
      <c r="J265" s="133">
        <v>8000000</v>
      </c>
      <c r="K265" s="59">
        <v>4000000</v>
      </c>
      <c r="L265" s="17" t="s">
        <v>173</v>
      </c>
      <c r="M265" s="17" t="s">
        <v>147</v>
      </c>
      <c r="N265" s="17">
        <v>245</v>
      </c>
      <c r="O265" s="17" t="s">
        <v>1444</v>
      </c>
      <c r="P265" s="17" t="s">
        <v>1426</v>
      </c>
      <c r="Q265" s="17" t="s">
        <v>389</v>
      </c>
      <c r="R265" s="60">
        <v>3</v>
      </c>
      <c r="S265" s="60">
        <v>3</v>
      </c>
      <c r="T265" s="60">
        <v>3</v>
      </c>
      <c r="U265" s="60">
        <v>3</v>
      </c>
      <c r="V265" s="60">
        <v>3</v>
      </c>
      <c r="W265" s="60">
        <v>2</v>
      </c>
      <c r="X265" s="60">
        <v>2</v>
      </c>
      <c r="Y265" s="60">
        <v>3</v>
      </c>
      <c r="Z265" s="60">
        <v>3</v>
      </c>
      <c r="AA265" s="60">
        <v>2</v>
      </c>
      <c r="AB265" s="17">
        <f t="shared" si="267"/>
        <v>27</v>
      </c>
      <c r="AC265" s="154">
        <f t="shared" si="298"/>
        <v>3</v>
      </c>
      <c r="AD265" s="60">
        <v>3</v>
      </c>
      <c r="AE265" s="60">
        <v>2</v>
      </c>
      <c r="AF265" s="60">
        <v>3</v>
      </c>
      <c r="AG265" s="60">
        <v>3</v>
      </c>
      <c r="AH265" s="60">
        <v>3</v>
      </c>
      <c r="AI265" s="60">
        <v>3</v>
      </c>
      <c r="AJ265" s="60">
        <v>3</v>
      </c>
      <c r="AK265" s="60">
        <v>3</v>
      </c>
      <c r="AL265" s="60">
        <v>3</v>
      </c>
      <c r="AM265" s="15">
        <f t="shared" si="244"/>
        <v>26</v>
      </c>
      <c r="AN265" s="170">
        <f t="shared" si="245"/>
        <v>2.8888888888888888</v>
      </c>
      <c r="AO265" s="60">
        <v>2</v>
      </c>
      <c r="AP265" s="60">
        <v>3</v>
      </c>
      <c r="AQ265" s="60">
        <v>3</v>
      </c>
      <c r="AR265" s="60">
        <v>2</v>
      </c>
      <c r="AS265" s="17">
        <v>3</v>
      </c>
      <c r="AT265" s="17">
        <v>3</v>
      </c>
      <c r="AU265" s="17">
        <v>3</v>
      </c>
      <c r="AV265" s="17">
        <v>3</v>
      </c>
      <c r="AW265" s="17">
        <v>3</v>
      </c>
      <c r="AX265" s="60">
        <v>3</v>
      </c>
      <c r="AY265" s="17">
        <f t="shared" si="235"/>
        <v>28</v>
      </c>
      <c r="AZ265" s="144">
        <f t="shared" si="246"/>
        <v>2.8</v>
      </c>
      <c r="BA265" s="60">
        <v>3</v>
      </c>
      <c r="BB265" s="60">
        <v>2</v>
      </c>
      <c r="BC265" s="60">
        <v>2</v>
      </c>
      <c r="BD265" s="60">
        <v>2</v>
      </c>
      <c r="BE265" s="60">
        <v>2</v>
      </c>
      <c r="BF265" s="60">
        <v>3</v>
      </c>
      <c r="BG265" s="60">
        <v>3</v>
      </c>
      <c r="BH265" s="60">
        <v>3</v>
      </c>
      <c r="BI265" s="77">
        <v>3</v>
      </c>
      <c r="BJ265" s="17">
        <f t="shared" si="247"/>
        <v>23</v>
      </c>
      <c r="BK265" s="144">
        <f t="shared" si="258"/>
        <v>2.5555555555555554</v>
      </c>
      <c r="BL265" s="60">
        <v>2</v>
      </c>
      <c r="BM265" s="60">
        <v>2</v>
      </c>
      <c r="BN265" s="60">
        <v>2</v>
      </c>
      <c r="BO265" s="17">
        <f t="shared" si="248"/>
        <v>6</v>
      </c>
      <c r="BP265" s="153">
        <f t="shared" si="293"/>
        <v>2</v>
      </c>
      <c r="BQ265" s="60">
        <v>3</v>
      </c>
      <c r="BR265" s="60">
        <v>3</v>
      </c>
      <c r="BS265" s="60">
        <v>3</v>
      </c>
      <c r="BT265" s="116">
        <f t="shared" si="238"/>
        <v>9</v>
      </c>
      <c r="BU265" s="144">
        <f t="shared" si="249"/>
        <v>3</v>
      </c>
      <c r="BV265" s="17">
        <v>3</v>
      </c>
      <c r="BW265" s="17">
        <v>3</v>
      </c>
      <c r="BX265" s="17">
        <f t="shared" si="276"/>
        <v>6</v>
      </c>
      <c r="BY265" s="169">
        <f t="shared" si="292"/>
        <v>3</v>
      </c>
      <c r="BZ265" s="60">
        <v>3</v>
      </c>
      <c r="CA265" s="60">
        <v>3</v>
      </c>
      <c r="CB265" s="17">
        <f t="shared" si="259"/>
        <v>6</v>
      </c>
      <c r="CC265" s="144">
        <f>CB265/2</f>
        <v>3</v>
      </c>
      <c r="CD265" s="60">
        <v>3</v>
      </c>
      <c r="CE265" s="60">
        <v>2</v>
      </c>
      <c r="CF265" s="17">
        <f t="shared" si="287"/>
        <v>5</v>
      </c>
      <c r="CG265" s="144">
        <f t="shared" si="289"/>
        <v>2.5</v>
      </c>
      <c r="CH265" s="60">
        <v>2</v>
      </c>
      <c r="CI265" s="60">
        <v>2</v>
      </c>
      <c r="CJ265" s="17">
        <f t="shared" si="250"/>
        <v>4</v>
      </c>
      <c r="CK265" s="144">
        <f t="shared" si="282"/>
        <v>2</v>
      </c>
      <c r="CL265" s="60">
        <v>2</v>
      </c>
      <c r="CM265" s="60">
        <v>2</v>
      </c>
      <c r="CN265" s="17">
        <f t="shared" si="251"/>
        <v>4</v>
      </c>
      <c r="CO265" s="153">
        <f t="shared" si="260"/>
        <v>2</v>
      </c>
      <c r="CP265" s="60">
        <v>2</v>
      </c>
      <c r="CQ265" s="60">
        <v>3</v>
      </c>
      <c r="CR265" s="60">
        <v>3</v>
      </c>
      <c r="CS265" s="17">
        <f t="shared" si="252"/>
        <v>8</v>
      </c>
      <c r="CT265" s="144">
        <f t="shared" si="296"/>
        <v>2.6666666666666665</v>
      </c>
      <c r="CU265" s="60">
        <v>2</v>
      </c>
      <c r="CV265" s="60">
        <v>2</v>
      </c>
      <c r="CW265" s="60">
        <v>2</v>
      </c>
      <c r="CX265" s="60">
        <v>3</v>
      </c>
      <c r="CY265" s="60">
        <v>3</v>
      </c>
      <c r="CZ265" s="60">
        <v>3</v>
      </c>
      <c r="DA265" s="60">
        <v>3</v>
      </c>
      <c r="DB265" s="60">
        <v>3</v>
      </c>
      <c r="DC265" s="17">
        <f t="shared" si="271"/>
        <v>21</v>
      </c>
      <c r="DD265" s="144">
        <f t="shared" si="228"/>
        <v>2.625</v>
      </c>
      <c r="DE265" s="60">
        <v>2</v>
      </c>
      <c r="DF265" s="60">
        <v>2</v>
      </c>
      <c r="DG265" s="60">
        <v>2</v>
      </c>
      <c r="DH265" s="60">
        <v>2</v>
      </c>
      <c r="DI265" s="60">
        <v>2</v>
      </c>
      <c r="DJ265" s="60">
        <v>2</v>
      </c>
      <c r="DK265" s="60">
        <v>2</v>
      </c>
      <c r="DL265" s="60">
        <v>2</v>
      </c>
      <c r="DM265" s="17">
        <f t="shared" si="262"/>
        <v>16</v>
      </c>
      <c r="DN265" s="144">
        <f t="shared" si="283"/>
        <v>2</v>
      </c>
      <c r="DO265" s="17">
        <v>3</v>
      </c>
      <c r="DP265" s="60">
        <v>3</v>
      </c>
      <c r="DQ265" s="60">
        <v>3</v>
      </c>
      <c r="DR265" s="60">
        <v>3</v>
      </c>
      <c r="DS265" s="60">
        <v>2</v>
      </c>
      <c r="DT265" s="60">
        <v>2</v>
      </c>
      <c r="DU265" s="17">
        <f t="shared" si="285"/>
        <v>16</v>
      </c>
      <c r="DV265" s="144">
        <f t="shared" si="253"/>
        <v>2.6666666666666665</v>
      </c>
      <c r="DW265" s="60">
        <v>2</v>
      </c>
      <c r="DX265" s="60">
        <v>2</v>
      </c>
      <c r="DY265" s="60">
        <v>2</v>
      </c>
      <c r="DZ265" s="60">
        <v>2</v>
      </c>
      <c r="EA265" s="60">
        <v>2</v>
      </c>
      <c r="EB265" s="60">
        <v>2</v>
      </c>
      <c r="EC265" s="17">
        <f t="shared" si="272"/>
        <v>12</v>
      </c>
      <c r="ED265" s="144">
        <f t="shared" si="263"/>
        <v>2</v>
      </c>
      <c r="EE265" s="60">
        <v>3</v>
      </c>
      <c r="EF265" s="60">
        <v>3</v>
      </c>
      <c r="EG265" s="60">
        <v>3</v>
      </c>
      <c r="EH265" s="60">
        <v>3</v>
      </c>
      <c r="EI265" s="60">
        <v>3</v>
      </c>
      <c r="EJ265" s="60">
        <v>3</v>
      </c>
      <c r="EK265" s="15">
        <f t="shared" si="264"/>
        <v>18</v>
      </c>
      <c r="EL265" s="148">
        <f t="shared" si="275"/>
        <v>3</v>
      </c>
      <c r="EM265" s="60">
        <v>2</v>
      </c>
      <c r="EN265" s="60">
        <v>2</v>
      </c>
      <c r="EO265" s="60">
        <v>2</v>
      </c>
      <c r="EP265" s="60">
        <v>2</v>
      </c>
      <c r="EQ265" s="60">
        <v>2</v>
      </c>
      <c r="ER265" s="17">
        <f t="shared" si="254"/>
        <v>10</v>
      </c>
      <c r="ES265" s="144">
        <f t="shared" ref="ES265:ES285" si="300">ER265/5</f>
        <v>2</v>
      </c>
      <c r="ET265" s="60">
        <v>3</v>
      </c>
      <c r="EU265" s="60">
        <v>3</v>
      </c>
      <c r="EV265" s="60">
        <v>3</v>
      </c>
      <c r="EW265" s="17">
        <v>3</v>
      </c>
      <c r="EX265" s="60">
        <v>3</v>
      </c>
      <c r="EY265" s="17">
        <f t="shared" si="255"/>
        <v>15</v>
      </c>
      <c r="EZ265" s="144">
        <f t="shared" si="299"/>
        <v>3</v>
      </c>
      <c r="FA265" s="60">
        <v>3</v>
      </c>
      <c r="FB265" s="60">
        <v>3</v>
      </c>
      <c r="FC265" s="60">
        <v>3</v>
      </c>
      <c r="FD265" s="60">
        <v>2</v>
      </c>
      <c r="FE265" s="60">
        <v>3</v>
      </c>
      <c r="FF265" s="60">
        <v>4</v>
      </c>
      <c r="FG265" s="17">
        <f t="shared" si="242"/>
        <v>18</v>
      </c>
      <c r="FH265" s="153">
        <f t="shared" si="294"/>
        <v>3</v>
      </c>
      <c r="FI265" s="60">
        <v>2</v>
      </c>
      <c r="FJ265" s="60">
        <v>3</v>
      </c>
      <c r="FK265" s="60">
        <v>4</v>
      </c>
      <c r="FL265" s="60">
        <v>2</v>
      </c>
      <c r="FM265" s="60">
        <v>3</v>
      </c>
      <c r="FN265" s="17">
        <f t="shared" si="256"/>
        <v>14</v>
      </c>
      <c r="FO265" s="144">
        <f t="shared" si="257"/>
        <v>2.8</v>
      </c>
      <c r="FP265" s="17">
        <v>2</v>
      </c>
      <c r="FQ265" s="17">
        <v>3</v>
      </c>
      <c r="FR265" s="17">
        <v>2</v>
      </c>
      <c r="FS265" s="60">
        <v>2</v>
      </c>
      <c r="FT265" s="60">
        <v>3</v>
      </c>
      <c r="FU265" s="60">
        <v>3</v>
      </c>
      <c r="FV265" s="17">
        <f t="shared" si="291"/>
        <v>15</v>
      </c>
      <c r="FW265" s="144">
        <f t="shared" si="266"/>
        <v>2.5</v>
      </c>
      <c r="FX265" s="17">
        <v>3</v>
      </c>
      <c r="FY265" s="60">
        <v>3</v>
      </c>
      <c r="FZ265" s="60">
        <v>3</v>
      </c>
      <c r="GA265" s="60">
        <v>3</v>
      </c>
      <c r="GB265" s="60">
        <v>2</v>
      </c>
      <c r="GC265" s="60">
        <v>2</v>
      </c>
      <c r="GD265" s="17">
        <f t="shared" si="297"/>
        <v>16</v>
      </c>
      <c r="GE265" s="144">
        <f t="shared" si="286"/>
        <v>2.6666666666666665</v>
      </c>
      <c r="GF265" s="17" t="s">
        <v>1446</v>
      </c>
      <c r="GG265" s="17" t="s">
        <v>411</v>
      </c>
      <c r="GH265" s="17" t="s">
        <v>1447</v>
      </c>
      <c r="GI265" s="17" t="s">
        <v>1448</v>
      </c>
      <c r="GJ265" s="62" t="s">
        <v>1449</v>
      </c>
      <c r="GK265" s="17" t="s">
        <v>1450</v>
      </c>
      <c r="GL265" s="62" t="s">
        <v>1451</v>
      </c>
      <c r="GM265" s="17" t="s">
        <v>411</v>
      </c>
      <c r="GN265" s="15"/>
      <c r="GO265" s="15"/>
      <c r="GP265" s="15"/>
      <c r="GQ265" s="15"/>
      <c r="GR265" s="15"/>
      <c r="GS265" s="15"/>
      <c r="GT265" s="15"/>
      <c r="GU265" s="15"/>
      <c r="GV265" s="15"/>
      <c r="GW265" s="15"/>
      <c r="GX265" s="15"/>
      <c r="GY265" s="15"/>
      <c r="GZ265" s="15"/>
      <c r="HA265" s="15"/>
      <c r="HB265" s="15"/>
      <c r="HC265" s="15"/>
      <c r="HD265" s="15"/>
      <c r="HE265" s="15"/>
      <c r="HF265" s="15"/>
      <c r="HG265" s="15"/>
      <c r="HH265" s="15"/>
      <c r="HI265" s="15"/>
      <c r="HJ265" s="15"/>
      <c r="HK265" s="15"/>
      <c r="HL265" s="15"/>
      <c r="HM265" s="15"/>
      <c r="HN265" s="15"/>
      <c r="HO265" s="15"/>
      <c r="HP265" s="15"/>
      <c r="HQ265" s="15"/>
      <c r="HR265" s="15"/>
      <c r="HS265" s="15"/>
      <c r="HT265" s="15"/>
      <c r="HU265" s="15"/>
      <c r="HV265" s="15"/>
      <c r="HW265" s="15"/>
      <c r="HX265" s="15"/>
      <c r="HY265" s="15"/>
      <c r="HZ265" s="15"/>
      <c r="IA265" s="15"/>
      <c r="IB265" s="15"/>
      <c r="IC265" s="15"/>
      <c r="ID265" s="15"/>
      <c r="IE265" s="15"/>
      <c r="IF265" s="15"/>
      <c r="IG265" s="15"/>
      <c r="IH265" s="15"/>
      <c r="II265" s="15"/>
      <c r="IJ265" s="15"/>
      <c r="IK265" s="15"/>
      <c r="IL265" s="15"/>
      <c r="IM265" s="15"/>
      <c r="IN265" s="15"/>
      <c r="IO265" s="15"/>
      <c r="IP265" s="15"/>
      <c r="IQ265" s="15"/>
      <c r="IR265" s="15"/>
      <c r="IS265" s="15"/>
      <c r="IT265" s="15"/>
      <c r="IU265" s="15"/>
      <c r="IV265" s="15"/>
      <c r="IW265" s="15"/>
      <c r="IX265" s="15"/>
      <c r="IY265" s="15"/>
      <c r="IZ265" s="15"/>
      <c r="JA265" s="15"/>
      <c r="JB265" s="15"/>
      <c r="JC265" s="15"/>
      <c r="JD265" s="15"/>
      <c r="JE265" s="15"/>
      <c r="JF265" s="15"/>
      <c r="JG265" s="15"/>
      <c r="JH265" s="15"/>
      <c r="JI265" s="15"/>
      <c r="JJ265" s="15"/>
      <c r="JK265" s="15"/>
      <c r="JL265" s="15"/>
      <c r="JM265" s="15"/>
      <c r="JN265" s="15"/>
      <c r="JO265" s="15"/>
      <c r="JP265" s="15"/>
      <c r="JQ265" s="15"/>
      <c r="JR265" s="15"/>
      <c r="JS265" s="15"/>
      <c r="JT265" s="15"/>
    </row>
    <row r="266" spans="1:280" s="25" customFormat="1" ht="22.5" customHeight="1" x14ac:dyDescent="0.35">
      <c r="A266" s="34">
        <v>264</v>
      </c>
      <c r="B266" s="17" t="s">
        <v>2237</v>
      </c>
      <c r="C266" s="61" t="s">
        <v>945</v>
      </c>
      <c r="D266" s="17" t="s">
        <v>846</v>
      </c>
      <c r="E266" s="17" t="s">
        <v>1443</v>
      </c>
      <c r="F266" s="17">
        <v>58</v>
      </c>
      <c r="G266" s="17">
        <v>3</v>
      </c>
      <c r="H266" s="17" t="s">
        <v>157</v>
      </c>
      <c r="I266" s="17" t="s">
        <v>158</v>
      </c>
      <c r="J266" s="133">
        <v>9000000</v>
      </c>
      <c r="K266" s="59">
        <v>4500000</v>
      </c>
      <c r="L266" s="17" t="s">
        <v>173</v>
      </c>
      <c r="M266" s="17" t="s">
        <v>147</v>
      </c>
      <c r="N266" s="17">
        <v>250</v>
      </c>
      <c r="O266" s="17" t="s">
        <v>1405</v>
      </c>
      <c r="P266" s="17" t="s">
        <v>1453</v>
      </c>
      <c r="Q266" s="17" t="s">
        <v>389</v>
      </c>
      <c r="R266" s="60">
        <v>4</v>
      </c>
      <c r="S266" s="60">
        <v>3</v>
      </c>
      <c r="T266" s="60">
        <v>3</v>
      </c>
      <c r="U266" s="60">
        <v>3</v>
      </c>
      <c r="V266" s="60">
        <v>3</v>
      </c>
      <c r="W266" s="60">
        <v>3</v>
      </c>
      <c r="X266" s="60">
        <v>3</v>
      </c>
      <c r="Y266" s="60">
        <v>3</v>
      </c>
      <c r="Z266" s="60">
        <v>3</v>
      </c>
      <c r="AA266" s="60">
        <v>3</v>
      </c>
      <c r="AB266" s="17">
        <f t="shared" si="267"/>
        <v>31</v>
      </c>
      <c r="AC266" s="154">
        <f t="shared" si="298"/>
        <v>3</v>
      </c>
      <c r="AD266" s="60">
        <v>3</v>
      </c>
      <c r="AE266" s="60">
        <v>3</v>
      </c>
      <c r="AF266" s="60">
        <v>3</v>
      </c>
      <c r="AG266" s="60">
        <v>4</v>
      </c>
      <c r="AH266" s="60">
        <v>3</v>
      </c>
      <c r="AI266" s="60">
        <v>3</v>
      </c>
      <c r="AJ266" s="60">
        <v>3</v>
      </c>
      <c r="AK266" s="60">
        <v>3</v>
      </c>
      <c r="AL266" s="60">
        <v>3</v>
      </c>
      <c r="AM266" s="15">
        <f t="shared" si="244"/>
        <v>28</v>
      </c>
      <c r="AN266" s="170">
        <f t="shared" si="245"/>
        <v>3.1111111111111112</v>
      </c>
      <c r="AO266" s="60">
        <v>4</v>
      </c>
      <c r="AP266" s="60">
        <v>4</v>
      </c>
      <c r="AQ266" s="60">
        <v>3</v>
      </c>
      <c r="AR266" s="60">
        <v>3</v>
      </c>
      <c r="AS266" s="17">
        <v>3</v>
      </c>
      <c r="AT266" s="17">
        <v>3</v>
      </c>
      <c r="AU266" s="17">
        <v>3</v>
      </c>
      <c r="AV266" s="17">
        <v>3</v>
      </c>
      <c r="AW266" s="17">
        <v>3</v>
      </c>
      <c r="AX266" s="60">
        <v>3</v>
      </c>
      <c r="AY266" s="17">
        <f t="shared" si="235"/>
        <v>32</v>
      </c>
      <c r="AZ266" s="144">
        <f t="shared" si="246"/>
        <v>3.2</v>
      </c>
      <c r="BA266" s="60">
        <v>4</v>
      </c>
      <c r="BB266" s="60">
        <v>3</v>
      </c>
      <c r="BC266" s="17">
        <v>3</v>
      </c>
      <c r="BD266" s="60">
        <v>3</v>
      </c>
      <c r="BE266" s="60">
        <v>3</v>
      </c>
      <c r="BF266" s="60">
        <v>3</v>
      </c>
      <c r="BG266" s="60">
        <v>3</v>
      </c>
      <c r="BH266" s="60">
        <v>3</v>
      </c>
      <c r="BI266" s="60">
        <v>3</v>
      </c>
      <c r="BJ266" s="17">
        <f t="shared" si="247"/>
        <v>28</v>
      </c>
      <c r="BK266" s="144">
        <f t="shared" si="258"/>
        <v>3.1111111111111112</v>
      </c>
      <c r="BL266" s="60">
        <v>3</v>
      </c>
      <c r="BM266" s="60">
        <v>2</v>
      </c>
      <c r="BN266" s="60">
        <v>2</v>
      </c>
      <c r="BO266" s="17">
        <f t="shared" si="248"/>
        <v>7</v>
      </c>
      <c r="BP266" s="153">
        <f t="shared" si="293"/>
        <v>2.3333333333333335</v>
      </c>
      <c r="BQ266" s="60">
        <v>3</v>
      </c>
      <c r="BR266" s="60">
        <v>2</v>
      </c>
      <c r="BS266" s="60">
        <v>3</v>
      </c>
      <c r="BT266" s="116">
        <f t="shared" si="238"/>
        <v>8</v>
      </c>
      <c r="BU266" s="144">
        <f t="shared" si="249"/>
        <v>2.6666666666666665</v>
      </c>
      <c r="BV266" s="17">
        <v>3</v>
      </c>
      <c r="BW266" s="17">
        <v>3</v>
      </c>
      <c r="BX266" s="17">
        <f t="shared" si="276"/>
        <v>6</v>
      </c>
      <c r="BY266" s="169">
        <f t="shared" si="292"/>
        <v>3</v>
      </c>
      <c r="BZ266" s="60">
        <v>3</v>
      </c>
      <c r="CA266" s="60">
        <v>3</v>
      </c>
      <c r="CB266" s="17">
        <f t="shared" si="259"/>
        <v>6</v>
      </c>
      <c r="CC266" s="144">
        <f t="shared" si="295"/>
        <v>3</v>
      </c>
      <c r="CD266" s="60">
        <v>3</v>
      </c>
      <c r="CE266" s="60">
        <v>2</v>
      </c>
      <c r="CF266" s="17">
        <f t="shared" si="287"/>
        <v>5</v>
      </c>
      <c r="CG266" s="144">
        <f t="shared" si="289"/>
        <v>2.5</v>
      </c>
      <c r="CH266" s="60">
        <v>2</v>
      </c>
      <c r="CI266" s="60">
        <v>2</v>
      </c>
      <c r="CJ266" s="17">
        <f t="shared" si="250"/>
        <v>4</v>
      </c>
      <c r="CK266" s="144">
        <f t="shared" si="282"/>
        <v>2</v>
      </c>
      <c r="CL266" s="60">
        <v>2</v>
      </c>
      <c r="CM266" s="60">
        <v>2</v>
      </c>
      <c r="CN266" s="17">
        <f t="shared" si="251"/>
        <v>4</v>
      </c>
      <c r="CO266" s="153">
        <f t="shared" si="260"/>
        <v>2</v>
      </c>
      <c r="CP266" s="17">
        <v>3</v>
      </c>
      <c r="CQ266" s="60">
        <v>3</v>
      </c>
      <c r="CR266" s="60">
        <v>2</v>
      </c>
      <c r="CS266" s="17">
        <f t="shared" si="252"/>
        <v>8</v>
      </c>
      <c r="CT266" s="144">
        <f t="shared" si="296"/>
        <v>2.6666666666666665</v>
      </c>
      <c r="CU266" s="60">
        <v>3</v>
      </c>
      <c r="CV266" s="60">
        <v>3</v>
      </c>
      <c r="CW266" s="60">
        <v>3</v>
      </c>
      <c r="CX266" s="60">
        <v>3</v>
      </c>
      <c r="CY266" s="60">
        <v>3</v>
      </c>
      <c r="CZ266" s="60">
        <v>3</v>
      </c>
      <c r="DA266" s="60">
        <v>3</v>
      </c>
      <c r="DB266" s="60">
        <v>3</v>
      </c>
      <c r="DC266" s="17">
        <f t="shared" si="271"/>
        <v>24</v>
      </c>
      <c r="DD266" s="144">
        <f t="shared" si="228"/>
        <v>3</v>
      </c>
      <c r="DE266" s="60">
        <v>3</v>
      </c>
      <c r="DF266" s="60">
        <v>3</v>
      </c>
      <c r="DG266" s="60">
        <v>3</v>
      </c>
      <c r="DH266" s="60">
        <v>3</v>
      </c>
      <c r="DI266" s="60">
        <v>3</v>
      </c>
      <c r="DJ266" s="60">
        <v>3</v>
      </c>
      <c r="DK266" s="60">
        <v>3</v>
      </c>
      <c r="DL266" s="60">
        <v>3</v>
      </c>
      <c r="DM266" s="17">
        <f t="shared" si="262"/>
        <v>24</v>
      </c>
      <c r="DN266" s="144">
        <f t="shared" si="283"/>
        <v>3</v>
      </c>
      <c r="DO266" s="60">
        <v>3</v>
      </c>
      <c r="DP266" s="60">
        <v>3</v>
      </c>
      <c r="DQ266" s="60">
        <v>3</v>
      </c>
      <c r="DR266" s="60">
        <v>3</v>
      </c>
      <c r="DS266" s="60">
        <v>3</v>
      </c>
      <c r="DT266" s="60">
        <v>3</v>
      </c>
      <c r="DU266" s="17">
        <f>SUM(DO266:DT266)</f>
        <v>18</v>
      </c>
      <c r="DV266" s="144">
        <f t="shared" si="253"/>
        <v>3</v>
      </c>
      <c r="DW266" s="60">
        <v>3</v>
      </c>
      <c r="DX266" s="60">
        <v>3</v>
      </c>
      <c r="DY266" s="60">
        <v>3</v>
      </c>
      <c r="DZ266" s="60">
        <v>3</v>
      </c>
      <c r="EA266" s="60">
        <v>3</v>
      </c>
      <c r="EB266" s="60">
        <v>3</v>
      </c>
      <c r="EC266" s="17">
        <f t="shared" si="272"/>
        <v>18</v>
      </c>
      <c r="ED266" s="144">
        <f t="shared" si="263"/>
        <v>3</v>
      </c>
      <c r="EE266" s="60">
        <v>3</v>
      </c>
      <c r="EF266" s="60">
        <v>3</v>
      </c>
      <c r="EG266" s="60">
        <v>3</v>
      </c>
      <c r="EH266" s="60">
        <v>3</v>
      </c>
      <c r="EI266" s="60">
        <v>3</v>
      </c>
      <c r="EJ266" s="60">
        <v>3</v>
      </c>
      <c r="EK266" s="15">
        <f t="shared" si="264"/>
        <v>18</v>
      </c>
      <c r="EL266" s="148">
        <f t="shared" si="275"/>
        <v>3</v>
      </c>
      <c r="EM266" s="60">
        <v>3</v>
      </c>
      <c r="EN266" s="60">
        <v>3</v>
      </c>
      <c r="EO266" s="60">
        <v>3</v>
      </c>
      <c r="EP266" s="60">
        <v>3</v>
      </c>
      <c r="EQ266" s="60">
        <v>3</v>
      </c>
      <c r="ER266" s="17">
        <f t="shared" si="254"/>
        <v>15</v>
      </c>
      <c r="ES266" s="144">
        <f t="shared" si="300"/>
        <v>3</v>
      </c>
      <c r="ET266" s="60">
        <v>3</v>
      </c>
      <c r="EU266" s="60">
        <v>3</v>
      </c>
      <c r="EV266" s="60">
        <v>2</v>
      </c>
      <c r="EW266" s="17">
        <v>3</v>
      </c>
      <c r="EX266" s="17">
        <v>3</v>
      </c>
      <c r="EY266" s="17">
        <f t="shared" si="255"/>
        <v>14</v>
      </c>
      <c r="EZ266" s="144">
        <f t="shared" si="299"/>
        <v>2.8</v>
      </c>
      <c r="FA266" s="17">
        <v>3</v>
      </c>
      <c r="FB266" s="17">
        <v>3</v>
      </c>
      <c r="FC266" s="17">
        <v>3</v>
      </c>
      <c r="FD266" s="17">
        <v>3</v>
      </c>
      <c r="FE266" s="17">
        <v>3</v>
      </c>
      <c r="FF266" s="17">
        <v>3</v>
      </c>
      <c r="FG266" s="17">
        <f t="shared" si="242"/>
        <v>18</v>
      </c>
      <c r="FH266" s="153">
        <f t="shared" si="294"/>
        <v>3</v>
      </c>
      <c r="FI266" s="17">
        <v>3</v>
      </c>
      <c r="FJ266" s="17">
        <v>3</v>
      </c>
      <c r="FK266" s="17">
        <v>3</v>
      </c>
      <c r="FL266" s="17">
        <v>3</v>
      </c>
      <c r="FM266" s="17">
        <v>3</v>
      </c>
      <c r="FN266" s="17">
        <f t="shared" si="256"/>
        <v>15</v>
      </c>
      <c r="FO266" s="144">
        <f t="shared" si="257"/>
        <v>3</v>
      </c>
      <c r="FP266" s="17">
        <v>2</v>
      </c>
      <c r="FQ266" s="17">
        <v>3</v>
      </c>
      <c r="FR266" s="17">
        <v>3</v>
      </c>
      <c r="FS266" s="17">
        <v>3</v>
      </c>
      <c r="FT266" s="17">
        <v>3</v>
      </c>
      <c r="FU266" s="17">
        <v>3</v>
      </c>
      <c r="FV266" s="17">
        <f t="shared" si="291"/>
        <v>17</v>
      </c>
      <c r="FW266" s="144">
        <f t="shared" si="266"/>
        <v>2.8333333333333335</v>
      </c>
      <c r="FX266" s="17">
        <v>3</v>
      </c>
      <c r="FY266" s="17">
        <v>3</v>
      </c>
      <c r="FZ266" s="17">
        <v>3</v>
      </c>
      <c r="GA266" s="17">
        <v>3</v>
      </c>
      <c r="GB266" s="17">
        <v>3</v>
      </c>
      <c r="GC266" s="17">
        <v>3</v>
      </c>
      <c r="GD266" s="17">
        <f t="shared" si="297"/>
        <v>18</v>
      </c>
      <c r="GE266" s="144">
        <f t="shared" si="286"/>
        <v>3</v>
      </c>
      <c r="GF266" s="17" t="s">
        <v>1454</v>
      </c>
      <c r="GG266" s="17" t="s">
        <v>1455</v>
      </c>
      <c r="GH266" s="17" t="s">
        <v>1456</v>
      </c>
      <c r="GI266" s="17" t="s">
        <v>1457</v>
      </c>
      <c r="GJ266" s="62" t="s">
        <v>1458</v>
      </c>
      <c r="GK266" s="17" t="s">
        <v>1459</v>
      </c>
      <c r="GL266" s="17" t="s">
        <v>1334</v>
      </c>
      <c r="GM266" s="17" t="s">
        <v>411</v>
      </c>
      <c r="GN266" s="15"/>
      <c r="GO266" s="15"/>
      <c r="GP266" s="15"/>
      <c r="GQ266" s="15"/>
      <c r="GR266" s="15"/>
      <c r="GS266" s="15"/>
      <c r="GT266" s="15"/>
      <c r="GU266" s="15"/>
      <c r="GV266" s="15"/>
      <c r="GW266" s="15"/>
      <c r="GX266" s="15"/>
      <c r="GY266" s="15"/>
      <c r="GZ266" s="15"/>
      <c r="HA266" s="15"/>
      <c r="HB266" s="15"/>
      <c r="HC266" s="15"/>
      <c r="HD266" s="15"/>
      <c r="HE266" s="15"/>
      <c r="HF266" s="15"/>
      <c r="HG266" s="15"/>
      <c r="HH266" s="15"/>
      <c r="HI266" s="15"/>
      <c r="HJ266" s="15"/>
      <c r="HK266" s="15"/>
      <c r="HL266" s="15"/>
      <c r="HM266" s="15"/>
      <c r="HN266" s="15"/>
      <c r="HO266" s="15"/>
      <c r="HP266" s="15"/>
      <c r="HQ266" s="15"/>
      <c r="HR266" s="15"/>
      <c r="HS266" s="15"/>
      <c r="HT266" s="15"/>
      <c r="HU266" s="15"/>
      <c r="HV266" s="15"/>
      <c r="HW266" s="15"/>
      <c r="HX266" s="15"/>
      <c r="HY266" s="15"/>
      <c r="HZ266" s="15"/>
      <c r="IA266" s="15"/>
      <c r="IB266" s="15"/>
      <c r="IC266" s="15"/>
      <c r="ID266" s="15"/>
      <c r="IE266" s="15"/>
      <c r="IF266" s="15"/>
      <c r="IG266" s="15"/>
      <c r="IH266" s="15"/>
      <c r="II266" s="15"/>
      <c r="IJ266" s="15"/>
      <c r="IK266" s="15"/>
      <c r="IL266" s="15"/>
      <c r="IM266" s="15"/>
      <c r="IN266" s="15"/>
      <c r="IO266" s="15"/>
      <c r="IP266" s="15"/>
      <c r="IQ266" s="15"/>
      <c r="IR266" s="15"/>
      <c r="IS266" s="15"/>
      <c r="IT266" s="15"/>
      <c r="IU266" s="15"/>
      <c r="IV266" s="15"/>
      <c r="IW266" s="15"/>
      <c r="IX266" s="15"/>
      <c r="IY266" s="15"/>
      <c r="IZ266" s="15"/>
      <c r="JA266" s="15"/>
      <c r="JB266" s="15"/>
      <c r="JC266" s="15"/>
      <c r="JD266" s="15"/>
      <c r="JE266" s="15"/>
      <c r="JF266" s="15"/>
      <c r="JG266" s="15"/>
      <c r="JH266" s="15"/>
      <c r="JI266" s="15"/>
      <c r="JJ266" s="15"/>
      <c r="JK266" s="15"/>
      <c r="JL266" s="15"/>
      <c r="JM266" s="15"/>
      <c r="JN266" s="15"/>
      <c r="JO266" s="15"/>
      <c r="JP266" s="15"/>
      <c r="JQ266" s="15"/>
      <c r="JR266" s="15"/>
      <c r="JS266" s="15"/>
      <c r="JT266" s="15"/>
    </row>
    <row r="267" spans="1:280" s="25" customFormat="1" ht="22.5" customHeight="1" x14ac:dyDescent="0.35">
      <c r="A267" s="34">
        <v>265</v>
      </c>
      <c r="B267" s="17" t="s">
        <v>2238</v>
      </c>
      <c r="C267" s="61" t="s">
        <v>867</v>
      </c>
      <c r="D267" s="17" t="s">
        <v>846</v>
      </c>
      <c r="E267" s="17" t="s">
        <v>1461</v>
      </c>
      <c r="F267" s="17">
        <v>65</v>
      </c>
      <c r="G267" s="17">
        <v>3</v>
      </c>
      <c r="H267" s="17" t="s">
        <v>157</v>
      </c>
      <c r="I267" s="17" t="s">
        <v>210</v>
      </c>
      <c r="J267" s="133">
        <v>5500000</v>
      </c>
      <c r="K267" s="59">
        <v>3500000</v>
      </c>
      <c r="L267" s="17" t="s">
        <v>173</v>
      </c>
      <c r="M267" s="17" t="s">
        <v>147</v>
      </c>
      <c r="N267" s="17">
        <v>260</v>
      </c>
      <c r="O267" s="17" t="s">
        <v>1349</v>
      </c>
      <c r="P267" s="17" t="s">
        <v>1426</v>
      </c>
      <c r="Q267" s="17" t="s">
        <v>827</v>
      </c>
      <c r="R267" s="60">
        <v>3</v>
      </c>
      <c r="S267" s="60">
        <v>3</v>
      </c>
      <c r="T267" s="60">
        <v>3</v>
      </c>
      <c r="U267" s="60">
        <v>3</v>
      </c>
      <c r="V267" s="60">
        <v>3</v>
      </c>
      <c r="W267" s="60">
        <v>3</v>
      </c>
      <c r="X267" s="60">
        <v>3</v>
      </c>
      <c r="Y267" s="60">
        <v>3</v>
      </c>
      <c r="Z267" s="60">
        <v>3</v>
      </c>
      <c r="AA267" s="60">
        <v>3</v>
      </c>
      <c r="AB267" s="17">
        <f t="shared" si="267"/>
        <v>30</v>
      </c>
      <c r="AC267" s="154">
        <f t="shared" si="298"/>
        <v>3</v>
      </c>
      <c r="AD267" s="60">
        <v>3</v>
      </c>
      <c r="AE267" s="60">
        <v>3</v>
      </c>
      <c r="AF267" s="60">
        <v>3</v>
      </c>
      <c r="AG267" s="60">
        <v>3</v>
      </c>
      <c r="AH267" s="60">
        <v>3</v>
      </c>
      <c r="AI267" s="60">
        <v>3</v>
      </c>
      <c r="AJ267" s="60">
        <v>3</v>
      </c>
      <c r="AK267" s="60">
        <v>3</v>
      </c>
      <c r="AL267" s="60">
        <v>3</v>
      </c>
      <c r="AM267" s="15">
        <f t="shared" si="244"/>
        <v>27</v>
      </c>
      <c r="AN267" s="170">
        <f t="shared" si="245"/>
        <v>3</v>
      </c>
      <c r="AO267" s="60">
        <v>3</v>
      </c>
      <c r="AP267" s="60">
        <v>3</v>
      </c>
      <c r="AQ267" s="60">
        <v>3</v>
      </c>
      <c r="AR267" s="60">
        <v>3</v>
      </c>
      <c r="AS267" s="60">
        <v>3</v>
      </c>
      <c r="AT267" s="60">
        <v>3</v>
      </c>
      <c r="AU267" s="60">
        <v>3</v>
      </c>
      <c r="AV267" s="60">
        <v>3</v>
      </c>
      <c r="AW267" s="60">
        <v>3</v>
      </c>
      <c r="AX267" s="60">
        <v>3</v>
      </c>
      <c r="AY267" s="17">
        <f t="shared" si="235"/>
        <v>30</v>
      </c>
      <c r="AZ267" s="144">
        <f t="shared" si="246"/>
        <v>3</v>
      </c>
      <c r="BA267" s="60">
        <v>3</v>
      </c>
      <c r="BB267" s="60">
        <v>3</v>
      </c>
      <c r="BC267" s="60">
        <v>3</v>
      </c>
      <c r="BD267" s="60">
        <v>3</v>
      </c>
      <c r="BE267" s="60">
        <v>3</v>
      </c>
      <c r="BF267" s="60">
        <v>3</v>
      </c>
      <c r="BG267" s="60">
        <v>3</v>
      </c>
      <c r="BH267" s="60">
        <v>3</v>
      </c>
      <c r="BI267" s="60">
        <v>3</v>
      </c>
      <c r="BJ267" s="17">
        <f t="shared" si="247"/>
        <v>27</v>
      </c>
      <c r="BK267" s="144">
        <f t="shared" si="258"/>
        <v>3</v>
      </c>
      <c r="BL267" s="60">
        <v>3</v>
      </c>
      <c r="BM267" s="60">
        <v>3</v>
      </c>
      <c r="BN267" s="60">
        <v>3</v>
      </c>
      <c r="BO267" s="17">
        <f t="shared" si="248"/>
        <v>9</v>
      </c>
      <c r="BP267" s="153">
        <f t="shared" si="293"/>
        <v>3</v>
      </c>
      <c r="BQ267" s="60">
        <v>3</v>
      </c>
      <c r="BR267" s="60">
        <v>3</v>
      </c>
      <c r="BS267" s="60">
        <v>3</v>
      </c>
      <c r="BT267" s="116">
        <f t="shared" si="238"/>
        <v>9</v>
      </c>
      <c r="BU267" s="144">
        <f t="shared" si="249"/>
        <v>3</v>
      </c>
      <c r="BV267" s="60">
        <v>3</v>
      </c>
      <c r="BW267" s="60">
        <v>3</v>
      </c>
      <c r="BX267" s="17">
        <f>SUM(BV267:BW267)</f>
        <v>6</v>
      </c>
      <c r="BY267" s="169">
        <f t="shared" si="292"/>
        <v>3</v>
      </c>
      <c r="BZ267" s="60">
        <v>3</v>
      </c>
      <c r="CA267" s="60">
        <v>3</v>
      </c>
      <c r="CB267" s="17">
        <f t="shared" si="259"/>
        <v>6</v>
      </c>
      <c r="CC267" s="144">
        <f t="shared" si="295"/>
        <v>3</v>
      </c>
      <c r="CD267" s="60">
        <v>3</v>
      </c>
      <c r="CE267" s="60">
        <v>3</v>
      </c>
      <c r="CF267" s="17">
        <f t="shared" si="287"/>
        <v>6</v>
      </c>
      <c r="CG267" s="144">
        <f t="shared" si="289"/>
        <v>3</v>
      </c>
      <c r="CH267" s="60">
        <v>3</v>
      </c>
      <c r="CI267" s="60">
        <v>3</v>
      </c>
      <c r="CJ267" s="17">
        <f t="shared" si="250"/>
        <v>6</v>
      </c>
      <c r="CK267" s="144">
        <f t="shared" si="282"/>
        <v>3</v>
      </c>
      <c r="CL267" s="60">
        <v>3</v>
      </c>
      <c r="CM267" s="60">
        <v>3</v>
      </c>
      <c r="CN267" s="17">
        <f t="shared" si="251"/>
        <v>6</v>
      </c>
      <c r="CO267" s="153">
        <f t="shared" si="260"/>
        <v>3</v>
      </c>
      <c r="CP267" s="60">
        <v>3</v>
      </c>
      <c r="CQ267" s="60">
        <v>3</v>
      </c>
      <c r="CR267" s="60">
        <v>3</v>
      </c>
      <c r="CS267" s="17">
        <f t="shared" si="252"/>
        <v>9</v>
      </c>
      <c r="CT267" s="144">
        <f t="shared" si="296"/>
        <v>3</v>
      </c>
      <c r="CU267" s="60">
        <v>3</v>
      </c>
      <c r="CV267" s="60">
        <v>3</v>
      </c>
      <c r="CW267" s="60">
        <v>3</v>
      </c>
      <c r="CX267" s="60">
        <v>3</v>
      </c>
      <c r="CY267" s="60">
        <v>3</v>
      </c>
      <c r="CZ267" s="60">
        <v>3</v>
      </c>
      <c r="DA267" s="60">
        <v>3</v>
      </c>
      <c r="DB267" s="60">
        <v>3</v>
      </c>
      <c r="DC267" s="17">
        <f t="shared" si="271"/>
        <v>24</v>
      </c>
      <c r="DD267" s="144">
        <f t="shared" si="228"/>
        <v>3</v>
      </c>
      <c r="DE267" s="60">
        <v>3</v>
      </c>
      <c r="DF267" s="60">
        <v>3</v>
      </c>
      <c r="DG267" s="60">
        <v>3</v>
      </c>
      <c r="DH267" s="60">
        <v>3</v>
      </c>
      <c r="DI267" s="60">
        <v>3</v>
      </c>
      <c r="DJ267" s="60">
        <v>3</v>
      </c>
      <c r="DK267" s="60">
        <v>3</v>
      </c>
      <c r="DL267" s="60">
        <v>3</v>
      </c>
      <c r="DM267" s="17">
        <f t="shared" si="262"/>
        <v>24</v>
      </c>
      <c r="DN267" s="144">
        <f t="shared" si="283"/>
        <v>3</v>
      </c>
      <c r="DO267" s="60">
        <v>3</v>
      </c>
      <c r="DP267" s="60">
        <v>3</v>
      </c>
      <c r="DQ267" s="60">
        <v>3</v>
      </c>
      <c r="DR267" s="60">
        <v>3</v>
      </c>
      <c r="DS267" s="60">
        <v>3</v>
      </c>
      <c r="DT267" s="60">
        <v>3</v>
      </c>
      <c r="DU267" s="17">
        <f t="shared" ref="DU267:DU286" si="301">SUM(DO267:DT267)</f>
        <v>18</v>
      </c>
      <c r="DV267" s="144">
        <f t="shared" si="253"/>
        <v>3</v>
      </c>
      <c r="DW267" s="60">
        <v>3</v>
      </c>
      <c r="DX267" s="60">
        <v>3</v>
      </c>
      <c r="DY267" s="60">
        <v>3</v>
      </c>
      <c r="DZ267" s="60">
        <v>3</v>
      </c>
      <c r="EA267" s="60">
        <v>3</v>
      </c>
      <c r="EB267" s="60">
        <v>3</v>
      </c>
      <c r="EC267" s="17">
        <f t="shared" si="272"/>
        <v>18</v>
      </c>
      <c r="ED267" s="144">
        <f t="shared" si="263"/>
        <v>3</v>
      </c>
      <c r="EE267" s="60">
        <v>3</v>
      </c>
      <c r="EF267" s="60">
        <v>3</v>
      </c>
      <c r="EG267" s="60">
        <v>3</v>
      </c>
      <c r="EH267" s="60">
        <v>3</v>
      </c>
      <c r="EI267" s="60">
        <v>3</v>
      </c>
      <c r="EJ267" s="60">
        <v>3</v>
      </c>
      <c r="EK267" s="15">
        <f t="shared" si="264"/>
        <v>18</v>
      </c>
      <c r="EL267" s="148">
        <f t="shared" si="275"/>
        <v>3</v>
      </c>
      <c r="EM267" s="60">
        <v>3</v>
      </c>
      <c r="EN267" s="60">
        <v>3</v>
      </c>
      <c r="EO267" s="60">
        <v>3</v>
      </c>
      <c r="EP267" s="60">
        <v>3</v>
      </c>
      <c r="EQ267" s="60">
        <v>3</v>
      </c>
      <c r="ER267" s="17">
        <f t="shared" si="254"/>
        <v>15</v>
      </c>
      <c r="ES267" s="144">
        <f t="shared" si="300"/>
        <v>3</v>
      </c>
      <c r="ET267" s="60">
        <v>3</v>
      </c>
      <c r="EU267" s="60">
        <v>3</v>
      </c>
      <c r="EV267" s="60">
        <v>3</v>
      </c>
      <c r="EW267" s="60">
        <v>3</v>
      </c>
      <c r="EX267" s="60">
        <v>3</v>
      </c>
      <c r="EY267" s="17">
        <f t="shared" si="255"/>
        <v>15</v>
      </c>
      <c r="EZ267" s="144">
        <f t="shared" si="299"/>
        <v>3</v>
      </c>
      <c r="FA267" s="60">
        <v>3</v>
      </c>
      <c r="FB267" s="60">
        <v>3</v>
      </c>
      <c r="FC267" s="60">
        <v>3</v>
      </c>
      <c r="FD267" s="60">
        <v>3</v>
      </c>
      <c r="FE267" s="60">
        <v>3</v>
      </c>
      <c r="FF267" s="60">
        <v>3</v>
      </c>
      <c r="FG267" s="17">
        <f t="shared" si="242"/>
        <v>18</v>
      </c>
      <c r="FH267" s="153">
        <f t="shared" si="294"/>
        <v>3</v>
      </c>
      <c r="FI267" s="60">
        <v>3</v>
      </c>
      <c r="FJ267" s="60">
        <v>3</v>
      </c>
      <c r="FK267" s="60">
        <v>3</v>
      </c>
      <c r="FL267" s="60">
        <v>3</v>
      </c>
      <c r="FM267" s="60">
        <v>3</v>
      </c>
      <c r="FN267" s="17">
        <f t="shared" si="256"/>
        <v>15</v>
      </c>
      <c r="FO267" s="144">
        <f t="shared" si="257"/>
        <v>3</v>
      </c>
      <c r="FP267" s="60">
        <v>3</v>
      </c>
      <c r="FQ267" s="60">
        <v>3</v>
      </c>
      <c r="FR267" s="60">
        <v>3</v>
      </c>
      <c r="FS267" s="60">
        <v>3</v>
      </c>
      <c r="FT267" s="60">
        <v>3</v>
      </c>
      <c r="FU267" s="60">
        <v>3</v>
      </c>
      <c r="FV267" s="17">
        <f t="shared" si="291"/>
        <v>18</v>
      </c>
      <c r="FW267" s="144">
        <f t="shared" si="266"/>
        <v>3</v>
      </c>
      <c r="FX267" s="60">
        <v>3</v>
      </c>
      <c r="FY267" s="60">
        <v>3</v>
      </c>
      <c r="FZ267" s="60">
        <v>3</v>
      </c>
      <c r="GA267" s="60">
        <v>3</v>
      </c>
      <c r="GB267" s="60">
        <v>3</v>
      </c>
      <c r="GC267" s="60">
        <v>3</v>
      </c>
      <c r="GD267" s="17">
        <f t="shared" si="297"/>
        <v>18</v>
      </c>
      <c r="GE267" s="144">
        <f t="shared" si="286"/>
        <v>3</v>
      </c>
      <c r="GF267" s="17" t="s">
        <v>1462</v>
      </c>
      <c r="GG267" s="17" t="s">
        <v>411</v>
      </c>
      <c r="GH267" s="17" t="s">
        <v>1463</v>
      </c>
      <c r="GI267" s="17" t="s">
        <v>1464</v>
      </c>
      <c r="GJ267" s="17" t="s">
        <v>1465</v>
      </c>
      <c r="GK267" s="17" t="s">
        <v>1450</v>
      </c>
      <c r="GL267" s="62" t="s">
        <v>1466</v>
      </c>
      <c r="GM267" s="17" t="s">
        <v>411</v>
      </c>
      <c r="GN267" s="15"/>
      <c r="GO267" s="15"/>
      <c r="GP267" s="15"/>
      <c r="GQ267" s="15"/>
      <c r="GR267" s="15"/>
      <c r="GS267" s="15"/>
      <c r="GT267" s="15"/>
      <c r="GU267" s="15"/>
      <c r="GV267" s="15"/>
      <c r="GW267" s="15"/>
      <c r="GX267" s="15"/>
      <c r="GY267" s="15"/>
      <c r="GZ267" s="15"/>
      <c r="HA267" s="15"/>
      <c r="HB267" s="15"/>
      <c r="HC267" s="15"/>
      <c r="HD267" s="15"/>
      <c r="HE267" s="15"/>
      <c r="HF267" s="15"/>
      <c r="HG267" s="15"/>
      <c r="HH267" s="15"/>
      <c r="HI267" s="15"/>
      <c r="HJ267" s="15"/>
      <c r="HK267" s="15"/>
      <c r="HL267" s="15"/>
      <c r="HM267" s="15"/>
      <c r="HN267" s="15"/>
      <c r="HO267" s="15"/>
      <c r="HP267" s="15"/>
      <c r="HQ267" s="15"/>
      <c r="HR267" s="15"/>
      <c r="HS267" s="15"/>
      <c r="HT267" s="15"/>
      <c r="HU267" s="15"/>
      <c r="HV267" s="15"/>
      <c r="HW267" s="15"/>
      <c r="HX267" s="15"/>
      <c r="HY267" s="15"/>
      <c r="HZ267" s="15"/>
      <c r="IA267" s="15"/>
      <c r="IB267" s="15"/>
      <c r="IC267" s="15"/>
      <c r="ID267" s="15"/>
      <c r="IE267" s="15"/>
      <c r="IF267" s="15"/>
      <c r="IG267" s="15"/>
      <c r="IH267" s="15"/>
      <c r="II267" s="15"/>
      <c r="IJ267" s="15"/>
      <c r="IK267" s="15"/>
      <c r="IL267" s="15"/>
      <c r="IM267" s="15"/>
      <c r="IN267" s="15"/>
      <c r="IO267" s="15"/>
      <c r="IP267" s="15"/>
      <c r="IQ267" s="15"/>
      <c r="IR267" s="15"/>
      <c r="IS267" s="15"/>
      <c r="IT267" s="15"/>
      <c r="IU267" s="15"/>
      <c r="IV267" s="15"/>
      <c r="IW267" s="15"/>
      <c r="IX267" s="15"/>
      <c r="IY267" s="15"/>
      <c r="IZ267" s="15"/>
      <c r="JA267" s="15"/>
      <c r="JB267" s="15"/>
      <c r="JC267" s="15"/>
      <c r="JD267" s="15"/>
      <c r="JE267" s="15"/>
      <c r="JF267" s="15"/>
      <c r="JG267" s="15"/>
      <c r="JH267" s="15"/>
      <c r="JI267" s="15"/>
      <c r="JJ267" s="15"/>
      <c r="JK267" s="15"/>
      <c r="JL267" s="15"/>
      <c r="JM267" s="15"/>
      <c r="JN267" s="15"/>
      <c r="JO267" s="15"/>
      <c r="JP267" s="15"/>
      <c r="JQ267" s="15"/>
      <c r="JR267" s="15"/>
      <c r="JS267" s="15"/>
      <c r="JT267" s="15"/>
    </row>
    <row r="268" spans="1:280" s="25" customFormat="1" ht="22.5" customHeight="1" x14ac:dyDescent="0.35">
      <c r="A268" s="34">
        <v>266</v>
      </c>
      <c r="B268" s="17" t="s">
        <v>2239</v>
      </c>
      <c r="C268" s="61" t="s">
        <v>945</v>
      </c>
      <c r="D268" s="17" t="s">
        <v>846</v>
      </c>
      <c r="E268" s="17" t="s">
        <v>1398</v>
      </c>
      <c r="F268" s="17">
        <v>20</v>
      </c>
      <c r="G268" s="17">
        <v>3</v>
      </c>
      <c r="H268" s="17" t="s">
        <v>157</v>
      </c>
      <c r="I268" s="17" t="s">
        <v>172</v>
      </c>
      <c r="J268" s="133">
        <v>5000000</v>
      </c>
      <c r="K268" s="59">
        <v>4500000</v>
      </c>
      <c r="L268" s="17" t="s">
        <v>318</v>
      </c>
      <c r="M268" s="17" t="s">
        <v>147</v>
      </c>
      <c r="N268" s="17">
        <v>125</v>
      </c>
      <c r="O268" s="17" t="s">
        <v>1468</v>
      </c>
      <c r="P268" s="17" t="s">
        <v>1475</v>
      </c>
      <c r="Q268" s="17" t="s">
        <v>827</v>
      </c>
      <c r="R268" s="60">
        <v>3</v>
      </c>
      <c r="S268" s="60">
        <v>3</v>
      </c>
      <c r="T268" s="60">
        <v>3</v>
      </c>
      <c r="U268" s="60">
        <v>3</v>
      </c>
      <c r="V268" s="60">
        <v>3</v>
      </c>
      <c r="W268" s="60">
        <v>3</v>
      </c>
      <c r="X268" s="60">
        <v>3</v>
      </c>
      <c r="Y268" s="60">
        <v>3</v>
      </c>
      <c r="Z268" s="60">
        <v>3</v>
      </c>
      <c r="AA268" s="60">
        <v>3</v>
      </c>
      <c r="AB268" s="17">
        <f t="shared" si="267"/>
        <v>30</v>
      </c>
      <c r="AC268" s="154">
        <f t="shared" si="298"/>
        <v>3</v>
      </c>
      <c r="AD268" s="60">
        <v>3</v>
      </c>
      <c r="AE268" s="60">
        <v>3</v>
      </c>
      <c r="AF268" s="60">
        <v>3</v>
      </c>
      <c r="AG268" s="60">
        <v>3</v>
      </c>
      <c r="AH268" s="60">
        <v>3</v>
      </c>
      <c r="AI268" s="60">
        <v>3</v>
      </c>
      <c r="AJ268" s="60">
        <v>3</v>
      </c>
      <c r="AK268" s="60">
        <v>3</v>
      </c>
      <c r="AL268" s="60">
        <v>3</v>
      </c>
      <c r="AM268" s="15">
        <f t="shared" si="244"/>
        <v>27</v>
      </c>
      <c r="AN268" s="170">
        <f t="shared" si="245"/>
        <v>3</v>
      </c>
      <c r="AO268" s="60">
        <v>3</v>
      </c>
      <c r="AP268" s="60">
        <v>3</v>
      </c>
      <c r="AQ268" s="60">
        <v>3</v>
      </c>
      <c r="AR268" s="60">
        <v>3</v>
      </c>
      <c r="AS268" s="60">
        <v>3</v>
      </c>
      <c r="AT268" s="60">
        <v>3</v>
      </c>
      <c r="AU268" s="60">
        <v>3</v>
      </c>
      <c r="AV268" s="60">
        <v>3</v>
      </c>
      <c r="AW268" s="60">
        <v>3</v>
      </c>
      <c r="AX268" s="60">
        <v>3</v>
      </c>
      <c r="AY268" s="17">
        <f t="shared" si="235"/>
        <v>30</v>
      </c>
      <c r="AZ268" s="144">
        <f t="shared" si="246"/>
        <v>3</v>
      </c>
      <c r="BA268" s="60">
        <v>3</v>
      </c>
      <c r="BB268" s="60">
        <v>3</v>
      </c>
      <c r="BC268" s="60">
        <v>3</v>
      </c>
      <c r="BD268" s="60">
        <v>3</v>
      </c>
      <c r="BE268" s="60">
        <v>3</v>
      </c>
      <c r="BF268" s="60">
        <v>3</v>
      </c>
      <c r="BG268" s="60">
        <v>3</v>
      </c>
      <c r="BH268" s="60">
        <v>3</v>
      </c>
      <c r="BI268" s="60">
        <v>3</v>
      </c>
      <c r="BJ268" s="17">
        <f t="shared" si="247"/>
        <v>27</v>
      </c>
      <c r="BK268" s="144">
        <f t="shared" si="258"/>
        <v>3</v>
      </c>
      <c r="BL268" s="60">
        <v>3</v>
      </c>
      <c r="BM268" s="60">
        <v>3</v>
      </c>
      <c r="BN268" s="60">
        <v>3</v>
      </c>
      <c r="BO268" s="17">
        <f t="shared" si="248"/>
        <v>9</v>
      </c>
      <c r="BP268" s="153">
        <f t="shared" si="293"/>
        <v>3</v>
      </c>
      <c r="BQ268" s="60">
        <v>3</v>
      </c>
      <c r="BR268" s="60">
        <v>3</v>
      </c>
      <c r="BS268" s="60">
        <v>3</v>
      </c>
      <c r="BT268" s="116">
        <f t="shared" si="238"/>
        <v>9</v>
      </c>
      <c r="BU268" s="144">
        <f t="shared" si="249"/>
        <v>3</v>
      </c>
      <c r="BV268" s="60">
        <v>3</v>
      </c>
      <c r="BW268" s="60">
        <v>3</v>
      </c>
      <c r="BX268" s="17">
        <f t="shared" si="276"/>
        <v>6</v>
      </c>
      <c r="BY268" s="169">
        <f t="shared" si="292"/>
        <v>3</v>
      </c>
      <c r="BZ268" s="60">
        <v>3</v>
      </c>
      <c r="CA268" s="60">
        <v>3</v>
      </c>
      <c r="CB268" s="17">
        <f t="shared" si="259"/>
        <v>6</v>
      </c>
      <c r="CC268" s="144">
        <f>CB268/2</f>
        <v>3</v>
      </c>
      <c r="CD268" s="60">
        <v>3</v>
      </c>
      <c r="CE268" s="60">
        <v>3</v>
      </c>
      <c r="CF268" s="17">
        <f t="shared" si="287"/>
        <v>6</v>
      </c>
      <c r="CG268" s="144">
        <f t="shared" si="289"/>
        <v>3</v>
      </c>
      <c r="CH268" s="60">
        <v>3</v>
      </c>
      <c r="CI268" s="60">
        <v>3</v>
      </c>
      <c r="CJ268" s="17">
        <f t="shared" si="250"/>
        <v>6</v>
      </c>
      <c r="CK268" s="144">
        <f t="shared" si="282"/>
        <v>3</v>
      </c>
      <c r="CL268" s="60">
        <v>3</v>
      </c>
      <c r="CM268" s="60">
        <v>3</v>
      </c>
      <c r="CN268" s="17">
        <f t="shared" si="251"/>
        <v>6</v>
      </c>
      <c r="CO268" s="153">
        <f t="shared" si="260"/>
        <v>3</v>
      </c>
      <c r="CP268" s="60">
        <v>3</v>
      </c>
      <c r="CQ268" s="60">
        <v>3</v>
      </c>
      <c r="CR268" s="60">
        <v>3</v>
      </c>
      <c r="CS268" s="17">
        <f t="shared" si="252"/>
        <v>9</v>
      </c>
      <c r="CT268" s="144">
        <f t="shared" si="296"/>
        <v>3</v>
      </c>
      <c r="CU268" s="60">
        <v>3</v>
      </c>
      <c r="CV268" s="60">
        <v>3</v>
      </c>
      <c r="CW268" s="60">
        <v>3</v>
      </c>
      <c r="CX268" s="60">
        <v>3</v>
      </c>
      <c r="CY268" s="60">
        <v>3</v>
      </c>
      <c r="CZ268" s="60">
        <v>3</v>
      </c>
      <c r="DA268" s="60">
        <v>3</v>
      </c>
      <c r="DB268" s="60">
        <v>3</v>
      </c>
      <c r="DC268" s="17">
        <f t="shared" si="271"/>
        <v>24</v>
      </c>
      <c r="DD268" s="144">
        <f t="shared" ref="DD268:DD322" si="302">DC268/8</f>
        <v>3</v>
      </c>
      <c r="DE268" s="60">
        <v>3</v>
      </c>
      <c r="DF268" s="60">
        <v>3</v>
      </c>
      <c r="DG268" s="60">
        <v>3</v>
      </c>
      <c r="DH268" s="60">
        <v>3</v>
      </c>
      <c r="DI268" s="60">
        <v>3</v>
      </c>
      <c r="DJ268" s="60">
        <v>3</v>
      </c>
      <c r="DK268" s="60">
        <v>3</v>
      </c>
      <c r="DL268" s="60">
        <v>3</v>
      </c>
      <c r="DM268" s="17">
        <f t="shared" si="262"/>
        <v>24</v>
      </c>
      <c r="DN268" s="144">
        <f t="shared" si="283"/>
        <v>3</v>
      </c>
      <c r="DO268" s="60">
        <v>3</v>
      </c>
      <c r="DP268" s="60">
        <v>3</v>
      </c>
      <c r="DQ268" s="60">
        <v>3</v>
      </c>
      <c r="DR268" s="60">
        <v>3</v>
      </c>
      <c r="DS268" s="60">
        <v>3</v>
      </c>
      <c r="DT268" s="60">
        <v>3</v>
      </c>
      <c r="DU268" s="17">
        <f t="shared" si="301"/>
        <v>18</v>
      </c>
      <c r="DV268" s="144">
        <f t="shared" si="253"/>
        <v>3</v>
      </c>
      <c r="DW268" s="60">
        <v>3</v>
      </c>
      <c r="DX268" s="60">
        <v>3</v>
      </c>
      <c r="DY268" s="60">
        <v>3</v>
      </c>
      <c r="DZ268" s="60">
        <v>3</v>
      </c>
      <c r="EA268" s="60">
        <v>3</v>
      </c>
      <c r="EB268" s="60">
        <v>3</v>
      </c>
      <c r="EC268" s="17">
        <f t="shared" si="272"/>
        <v>18</v>
      </c>
      <c r="ED268" s="144">
        <f t="shared" si="263"/>
        <v>3</v>
      </c>
      <c r="EE268" s="60">
        <v>3</v>
      </c>
      <c r="EF268" s="60">
        <v>3</v>
      </c>
      <c r="EG268" s="60">
        <v>3</v>
      </c>
      <c r="EH268" s="60">
        <v>3</v>
      </c>
      <c r="EI268" s="60">
        <v>3</v>
      </c>
      <c r="EJ268" s="60">
        <v>3</v>
      </c>
      <c r="EK268" s="15">
        <f t="shared" si="264"/>
        <v>18</v>
      </c>
      <c r="EL268" s="148">
        <f t="shared" si="275"/>
        <v>3</v>
      </c>
      <c r="EM268" s="60">
        <v>3</v>
      </c>
      <c r="EN268" s="60">
        <v>3</v>
      </c>
      <c r="EO268" s="60">
        <v>3</v>
      </c>
      <c r="EP268" s="60">
        <v>3</v>
      </c>
      <c r="EQ268" s="60">
        <v>3</v>
      </c>
      <c r="ER268" s="17">
        <f t="shared" si="254"/>
        <v>15</v>
      </c>
      <c r="ES268" s="144">
        <f t="shared" si="300"/>
        <v>3</v>
      </c>
      <c r="ET268" s="60">
        <v>3</v>
      </c>
      <c r="EU268" s="60">
        <v>3</v>
      </c>
      <c r="EV268" s="60">
        <v>3</v>
      </c>
      <c r="EW268" s="60">
        <v>3</v>
      </c>
      <c r="EX268" s="60">
        <v>3</v>
      </c>
      <c r="EY268" s="17">
        <f t="shared" si="255"/>
        <v>15</v>
      </c>
      <c r="EZ268" s="144">
        <f t="shared" si="299"/>
        <v>3</v>
      </c>
      <c r="FA268" s="60">
        <v>3</v>
      </c>
      <c r="FB268" s="60">
        <v>3</v>
      </c>
      <c r="FC268" s="60">
        <v>3</v>
      </c>
      <c r="FD268" s="60">
        <v>3</v>
      </c>
      <c r="FE268" s="60">
        <v>3</v>
      </c>
      <c r="FF268" s="60">
        <v>3</v>
      </c>
      <c r="FG268" s="17">
        <f t="shared" si="242"/>
        <v>18</v>
      </c>
      <c r="FH268" s="153">
        <f t="shared" si="294"/>
        <v>3</v>
      </c>
      <c r="FI268" s="60">
        <v>3</v>
      </c>
      <c r="FJ268" s="60">
        <v>3</v>
      </c>
      <c r="FK268" s="60">
        <v>3</v>
      </c>
      <c r="FL268" s="60">
        <v>3</v>
      </c>
      <c r="FM268" s="60">
        <v>3</v>
      </c>
      <c r="FN268" s="17">
        <f t="shared" si="256"/>
        <v>15</v>
      </c>
      <c r="FO268" s="144">
        <f t="shared" si="257"/>
        <v>3</v>
      </c>
      <c r="FP268" s="60">
        <v>3</v>
      </c>
      <c r="FQ268" s="60">
        <v>3</v>
      </c>
      <c r="FR268" s="60">
        <v>3</v>
      </c>
      <c r="FS268" s="60">
        <v>3</v>
      </c>
      <c r="FT268" s="60">
        <v>3</v>
      </c>
      <c r="FU268" s="60">
        <v>3</v>
      </c>
      <c r="FV268" s="17">
        <f t="shared" si="291"/>
        <v>18</v>
      </c>
      <c r="FW268" s="144">
        <f t="shared" si="266"/>
        <v>3</v>
      </c>
      <c r="FX268" s="60">
        <v>3</v>
      </c>
      <c r="FY268" s="60">
        <v>3</v>
      </c>
      <c r="FZ268" s="60">
        <v>3</v>
      </c>
      <c r="GA268" s="60">
        <v>3</v>
      </c>
      <c r="GB268" s="60">
        <v>3</v>
      </c>
      <c r="GC268" s="60">
        <v>3</v>
      </c>
      <c r="GD268" s="17">
        <f t="shared" si="297"/>
        <v>18</v>
      </c>
      <c r="GE268" s="144">
        <f t="shared" si="286"/>
        <v>3</v>
      </c>
      <c r="GF268" s="62" t="s">
        <v>1469</v>
      </c>
      <c r="GG268" s="17" t="s">
        <v>411</v>
      </c>
      <c r="GH268" s="17" t="s">
        <v>1470</v>
      </c>
      <c r="GI268" s="17" t="s">
        <v>1471</v>
      </c>
      <c r="GJ268" s="17" t="s">
        <v>1472</v>
      </c>
      <c r="GK268" s="17" t="s">
        <v>1450</v>
      </c>
      <c r="GL268" s="17" t="s">
        <v>1473</v>
      </c>
      <c r="GM268" s="17" t="s">
        <v>411</v>
      </c>
      <c r="GN268" s="15"/>
      <c r="GO268" s="15"/>
      <c r="GP268" s="15"/>
      <c r="GQ268" s="15"/>
      <c r="GR268" s="15"/>
      <c r="GS268" s="15"/>
      <c r="GT268" s="15"/>
      <c r="GU268" s="15"/>
      <c r="GV268" s="15"/>
      <c r="GW268" s="15"/>
      <c r="GX268" s="15"/>
      <c r="GY268" s="15"/>
      <c r="GZ268" s="15"/>
      <c r="HA268" s="15"/>
      <c r="HB268" s="15"/>
      <c r="HC268" s="15"/>
      <c r="HD268" s="15"/>
      <c r="HE268" s="15"/>
      <c r="HF268" s="15"/>
      <c r="HG268" s="15"/>
      <c r="HH268" s="15"/>
      <c r="HI268" s="15"/>
      <c r="HJ268" s="15"/>
      <c r="HK268" s="15"/>
      <c r="HL268" s="15"/>
      <c r="HM268" s="15"/>
      <c r="HN268" s="15"/>
      <c r="HO268" s="15"/>
      <c r="HP268" s="15"/>
      <c r="HQ268" s="15"/>
      <c r="HR268" s="15"/>
      <c r="HS268" s="15"/>
      <c r="HT268" s="15"/>
      <c r="HU268" s="15"/>
      <c r="HV268" s="15"/>
      <c r="HW268" s="15"/>
      <c r="HX268" s="15"/>
      <c r="HY268" s="15"/>
      <c r="HZ268" s="15"/>
      <c r="IA268" s="15"/>
      <c r="IB268" s="15"/>
      <c r="IC268" s="15"/>
      <c r="ID268" s="15"/>
      <c r="IE268" s="15"/>
      <c r="IF268" s="15"/>
      <c r="IG268" s="15"/>
      <c r="IH268" s="15"/>
      <c r="II268" s="15"/>
      <c r="IJ268" s="15"/>
      <c r="IK268" s="15"/>
      <c r="IL268" s="15"/>
      <c r="IM268" s="15"/>
      <c r="IN268" s="15"/>
      <c r="IO268" s="15"/>
      <c r="IP268" s="15"/>
      <c r="IQ268" s="15"/>
      <c r="IR268" s="15"/>
      <c r="IS268" s="15"/>
      <c r="IT268" s="15"/>
      <c r="IU268" s="15"/>
      <c r="IV268" s="15"/>
      <c r="IW268" s="15"/>
      <c r="IX268" s="15"/>
      <c r="IY268" s="15"/>
      <c r="IZ268" s="15"/>
      <c r="JA268" s="15"/>
      <c r="JB268" s="15"/>
      <c r="JC268" s="15"/>
      <c r="JD268" s="15"/>
      <c r="JE268" s="15"/>
      <c r="JF268" s="15"/>
      <c r="JG268" s="15"/>
      <c r="JH268" s="15"/>
      <c r="JI268" s="15"/>
      <c r="JJ268" s="15"/>
      <c r="JK268" s="15"/>
      <c r="JL268" s="15"/>
      <c r="JM268" s="15"/>
      <c r="JN268" s="15"/>
      <c r="JO268" s="15"/>
      <c r="JP268" s="15"/>
      <c r="JQ268" s="15"/>
      <c r="JR268" s="15"/>
      <c r="JS268" s="15"/>
      <c r="JT268" s="15"/>
    </row>
    <row r="269" spans="1:280" s="25" customFormat="1" ht="22.5" customHeight="1" x14ac:dyDescent="0.35">
      <c r="A269" s="34">
        <v>267</v>
      </c>
      <c r="B269" s="17" t="s">
        <v>2240</v>
      </c>
      <c r="C269" s="61" t="s">
        <v>1065</v>
      </c>
      <c r="D269" s="17" t="s">
        <v>846</v>
      </c>
      <c r="E269" s="17" t="s">
        <v>1398</v>
      </c>
      <c r="F269" s="17">
        <v>28</v>
      </c>
      <c r="G269" s="17">
        <v>3</v>
      </c>
      <c r="H269" s="17" t="s">
        <v>344</v>
      </c>
      <c r="I269" s="17" t="s">
        <v>172</v>
      </c>
      <c r="J269" s="133">
        <v>8000000</v>
      </c>
      <c r="K269" s="59">
        <v>6000000</v>
      </c>
      <c r="L269" s="17" t="s">
        <v>173</v>
      </c>
      <c r="M269" s="17" t="s">
        <v>147</v>
      </c>
      <c r="N269" s="17">
        <v>250</v>
      </c>
      <c r="O269" s="17" t="s">
        <v>1405</v>
      </c>
      <c r="P269" s="17" t="s">
        <v>1475</v>
      </c>
      <c r="Q269" s="17" t="s">
        <v>389</v>
      </c>
      <c r="R269" s="60">
        <v>3</v>
      </c>
      <c r="S269" s="60">
        <v>3</v>
      </c>
      <c r="T269" s="60">
        <v>3</v>
      </c>
      <c r="U269" s="60">
        <v>3</v>
      </c>
      <c r="V269" s="60">
        <v>3</v>
      </c>
      <c r="W269" s="60">
        <v>3</v>
      </c>
      <c r="X269" s="60">
        <v>3</v>
      </c>
      <c r="Y269" s="60">
        <v>3</v>
      </c>
      <c r="Z269" s="60">
        <v>3</v>
      </c>
      <c r="AA269" s="60">
        <v>3</v>
      </c>
      <c r="AB269" s="17">
        <f t="shared" si="267"/>
        <v>30</v>
      </c>
      <c r="AC269" s="154">
        <f t="shared" si="298"/>
        <v>3.2</v>
      </c>
      <c r="AD269" s="60">
        <v>3</v>
      </c>
      <c r="AE269" s="60">
        <v>3</v>
      </c>
      <c r="AF269" s="60">
        <v>3</v>
      </c>
      <c r="AG269" s="60">
        <v>3</v>
      </c>
      <c r="AH269" s="60">
        <v>3</v>
      </c>
      <c r="AI269" s="60">
        <v>3</v>
      </c>
      <c r="AJ269" s="60">
        <v>3</v>
      </c>
      <c r="AK269" s="60">
        <v>3</v>
      </c>
      <c r="AL269" s="60">
        <v>3</v>
      </c>
      <c r="AM269" s="15">
        <f t="shared" si="244"/>
        <v>27</v>
      </c>
      <c r="AN269" s="170">
        <f t="shared" si="245"/>
        <v>3</v>
      </c>
      <c r="AO269" s="60">
        <v>3</v>
      </c>
      <c r="AP269" s="60">
        <v>3</v>
      </c>
      <c r="AQ269" s="60">
        <v>3</v>
      </c>
      <c r="AR269" s="60">
        <v>3</v>
      </c>
      <c r="AS269" s="60">
        <v>3</v>
      </c>
      <c r="AT269" s="60">
        <v>3</v>
      </c>
      <c r="AU269" s="60">
        <v>3</v>
      </c>
      <c r="AV269" s="60">
        <v>3</v>
      </c>
      <c r="AW269" s="60">
        <v>3</v>
      </c>
      <c r="AX269" s="60">
        <v>3</v>
      </c>
      <c r="AY269" s="17">
        <f t="shared" si="235"/>
        <v>30</v>
      </c>
      <c r="AZ269" s="144">
        <f t="shared" si="246"/>
        <v>3</v>
      </c>
      <c r="BA269" s="60">
        <v>3</v>
      </c>
      <c r="BB269" s="60">
        <v>3</v>
      </c>
      <c r="BC269" s="60">
        <v>3</v>
      </c>
      <c r="BD269" s="60">
        <v>3</v>
      </c>
      <c r="BE269" s="60">
        <v>3</v>
      </c>
      <c r="BF269" s="60">
        <v>3</v>
      </c>
      <c r="BG269" s="60">
        <v>3</v>
      </c>
      <c r="BH269" s="60">
        <v>3</v>
      </c>
      <c r="BI269" s="60">
        <v>3</v>
      </c>
      <c r="BJ269" s="17">
        <f t="shared" si="247"/>
        <v>27</v>
      </c>
      <c r="BK269" s="144">
        <f t="shared" si="258"/>
        <v>3</v>
      </c>
      <c r="BL269" s="60">
        <v>3</v>
      </c>
      <c r="BM269" s="60">
        <v>3</v>
      </c>
      <c r="BN269" s="60">
        <v>3</v>
      </c>
      <c r="BO269" s="17">
        <f t="shared" si="248"/>
        <v>9</v>
      </c>
      <c r="BP269" s="153">
        <f t="shared" si="293"/>
        <v>3</v>
      </c>
      <c r="BQ269" s="60">
        <v>3</v>
      </c>
      <c r="BR269" s="60">
        <v>3</v>
      </c>
      <c r="BS269" s="60">
        <v>3</v>
      </c>
      <c r="BT269" s="116">
        <f t="shared" si="238"/>
        <v>9</v>
      </c>
      <c r="BU269" s="144">
        <f t="shared" si="249"/>
        <v>3</v>
      </c>
      <c r="BV269" s="60">
        <v>3</v>
      </c>
      <c r="BW269" s="60">
        <v>3</v>
      </c>
      <c r="BX269" s="17">
        <f t="shared" si="276"/>
        <v>6</v>
      </c>
      <c r="BY269" s="169">
        <f t="shared" si="292"/>
        <v>3</v>
      </c>
      <c r="BZ269" s="60">
        <v>3</v>
      </c>
      <c r="CA269" s="60">
        <v>3</v>
      </c>
      <c r="CB269" s="17">
        <f t="shared" si="259"/>
        <v>6</v>
      </c>
      <c r="CC269" s="144">
        <f t="shared" ref="CC269:CC283" si="303">CB269/2</f>
        <v>3</v>
      </c>
      <c r="CD269" s="60">
        <v>3</v>
      </c>
      <c r="CE269" s="60">
        <v>3</v>
      </c>
      <c r="CF269" s="17">
        <f t="shared" si="287"/>
        <v>6</v>
      </c>
      <c r="CG269" s="144">
        <f t="shared" si="289"/>
        <v>3</v>
      </c>
      <c r="CH269" s="60">
        <v>3</v>
      </c>
      <c r="CI269" s="60">
        <v>3</v>
      </c>
      <c r="CJ269" s="17">
        <f t="shared" si="250"/>
        <v>6</v>
      </c>
      <c r="CK269" s="144">
        <f t="shared" si="282"/>
        <v>3</v>
      </c>
      <c r="CL269" s="60">
        <v>3</v>
      </c>
      <c r="CM269" s="60">
        <v>3</v>
      </c>
      <c r="CN269" s="17">
        <f t="shared" si="251"/>
        <v>6</v>
      </c>
      <c r="CO269" s="153">
        <f t="shared" si="260"/>
        <v>3</v>
      </c>
      <c r="CP269" s="60">
        <v>3</v>
      </c>
      <c r="CQ269" s="60">
        <v>3</v>
      </c>
      <c r="CR269" s="60">
        <v>3</v>
      </c>
      <c r="CS269" s="17">
        <f t="shared" si="252"/>
        <v>9</v>
      </c>
      <c r="CT269" s="144">
        <f t="shared" si="296"/>
        <v>3</v>
      </c>
      <c r="CU269" s="60">
        <v>3</v>
      </c>
      <c r="CV269" s="60">
        <v>3</v>
      </c>
      <c r="CW269" s="60">
        <v>3</v>
      </c>
      <c r="CX269" s="60">
        <v>3</v>
      </c>
      <c r="CY269" s="60">
        <v>3</v>
      </c>
      <c r="CZ269" s="60">
        <v>3</v>
      </c>
      <c r="DA269" s="60">
        <v>3</v>
      </c>
      <c r="DB269" s="60">
        <v>3</v>
      </c>
      <c r="DC269" s="17">
        <f t="shared" si="271"/>
        <v>24</v>
      </c>
      <c r="DD269" s="144">
        <f t="shared" si="302"/>
        <v>3</v>
      </c>
      <c r="DE269" s="60">
        <v>3</v>
      </c>
      <c r="DF269" s="60">
        <v>3</v>
      </c>
      <c r="DG269" s="60">
        <v>3</v>
      </c>
      <c r="DH269" s="60">
        <v>3</v>
      </c>
      <c r="DI269" s="60">
        <v>3</v>
      </c>
      <c r="DJ269" s="60">
        <v>3</v>
      </c>
      <c r="DK269" s="60">
        <v>3</v>
      </c>
      <c r="DL269" s="60">
        <v>3</v>
      </c>
      <c r="DM269" s="17">
        <f t="shared" si="262"/>
        <v>24</v>
      </c>
      <c r="DN269" s="144">
        <f t="shared" si="283"/>
        <v>3</v>
      </c>
      <c r="DO269" s="60">
        <v>3</v>
      </c>
      <c r="DP269" s="60">
        <v>3</v>
      </c>
      <c r="DQ269" s="60">
        <v>3</v>
      </c>
      <c r="DR269" s="60">
        <v>3</v>
      </c>
      <c r="DS269" s="60">
        <v>3</v>
      </c>
      <c r="DT269" s="60">
        <v>3</v>
      </c>
      <c r="DU269" s="17">
        <f t="shared" si="301"/>
        <v>18</v>
      </c>
      <c r="DV269" s="144">
        <f t="shared" si="253"/>
        <v>3</v>
      </c>
      <c r="DW269" s="60">
        <v>3</v>
      </c>
      <c r="DX269" s="60">
        <v>3</v>
      </c>
      <c r="DY269" s="60">
        <v>3</v>
      </c>
      <c r="DZ269" s="60">
        <v>3</v>
      </c>
      <c r="EA269" s="60">
        <v>3</v>
      </c>
      <c r="EB269" s="60">
        <v>3</v>
      </c>
      <c r="EC269" s="17">
        <f t="shared" si="272"/>
        <v>18</v>
      </c>
      <c r="ED269" s="144">
        <f t="shared" si="263"/>
        <v>3</v>
      </c>
      <c r="EE269" s="60">
        <v>3</v>
      </c>
      <c r="EF269" s="60">
        <v>3</v>
      </c>
      <c r="EG269" s="60">
        <v>3</v>
      </c>
      <c r="EH269" s="60">
        <v>3</v>
      </c>
      <c r="EI269" s="60">
        <v>3</v>
      </c>
      <c r="EJ269" s="60">
        <v>3</v>
      </c>
      <c r="EK269" s="15">
        <f t="shared" si="264"/>
        <v>18</v>
      </c>
      <c r="EL269" s="148">
        <f t="shared" si="275"/>
        <v>3</v>
      </c>
      <c r="EM269" s="60">
        <v>3</v>
      </c>
      <c r="EN269" s="60">
        <v>3</v>
      </c>
      <c r="EO269" s="60">
        <v>3</v>
      </c>
      <c r="EP269" s="60">
        <v>3</v>
      </c>
      <c r="EQ269" s="60">
        <v>3</v>
      </c>
      <c r="ER269" s="17">
        <f t="shared" si="254"/>
        <v>15</v>
      </c>
      <c r="ES269" s="144">
        <f t="shared" si="300"/>
        <v>3</v>
      </c>
      <c r="ET269" s="60">
        <v>3</v>
      </c>
      <c r="EU269" s="60">
        <v>3</v>
      </c>
      <c r="EV269" s="60">
        <v>3</v>
      </c>
      <c r="EW269" s="60">
        <v>3</v>
      </c>
      <c r="EX269" s="60">
        <v>3</v>
      </c>
      <c r="EY269" s="17">
        <f t="shared" si="255"/>
        <v>15</v>
      </c>
      <c r="EZ269" s="144">
        <f t="shared" si="299"/>
        <v>3</v>
      </c>
      <c r="FA269" s="60">
        <v>3</v>
      </c>
      <c r="FB269" s="60">
        <v>3</v>
      </c>
      <c r="FC269" s="60">
        <v>3</v>
      </c>
      <c r="FD269" s="60">
        <v>3</v>
      </c>
      <c r="FE269" s="60">
        <v>3</v>
      </c>
      <c r="FF269" s="60">
        <v>3</v>
      </c>
      <c r="FG269" s="17">
        <f t="shared" si="242"/>
        <v>18</v>
      </c>
      <c r="FH269" s="153">
        <f t="shared" si="294"/>
        <v>3</v>
      </c>
      <c r="FI269" s="60">
        <v>3</v>
      </c>
      <c r="FJ269" s="60">
        <v>3</v>
      </c>
      <c r="FK269" s="60">
        <v>3</v>
      </c>
      <c r="FL269" s="60">
        <v>3</v>
      </c>
      <c r="FM269" s="60">
        <v>3</v>
      </c>
      <c r="FN269" s="17">
        <f t="shared" si="256"/>
        <v>15</v>
      </c>
      <c r="FO269" s="144">
        <f t="shared" si="257"/>
        <v>3</v>
      </c>
      <c r="FP269" s="60">
        <v>3</v>
      </c>
      <c r="FQ269" s="60">
        <v>3</v>
      </c>
      <c r="FR269" s="60">
        <v>3</v>
      </c>
      <c r="FS269" s="60">
        <v>3</v>
      </c>
      <c r="FT269" s="60">
        <v>3</v>
      </c>
      <c r="FU269" s="60">
        <v>3</v>
      </c>
      <c r="FV269" s="17">
        <f t="shared" si="291"/>
        <v>18</v>
      </c>
      <c r="FW269" s="144">
        <f t="shared" si="266"/>
        <v>3</v>
      </c>
      <c r="FX269" s="60">
        <v>3</v>
      </c>
      <c r="FY269" s="60">
        <v>3</v>
      </c>
      <c r="FZ269" s="60">
        <v>3</v>
      </c>
      <c r="GA269" s="60">
        <v>3</v>
      </c>
      <c r="GB269" s="60">
        <v>3</v>
      </c>
      <c r="GC269" s="60">
        <v>3</v>
      </c>
      <c r="GD269" s="17">
        <f t="shared" si="297"/>
        <v>18</v>
      </c>
      <c r="GE269" s="144">
        <f t="shared" si="286"/>
        <v>3</v>
      </c>
      <c r="GF269" s="17" t="s">
        <v>1476</v>
      </c>
      <c r="GG269" s="17" t="s">
        <v>411</v>
      </c>
      <c r="GH269" s="17" t="s">
        <v>1477</v>
      </c>
      <c r="GI269" s="17" t="s">
        <v>1471</v>
      </c>
      <c r="GJ269" s="17" t="s">
        <v>1478</v>
      </c>
      <c r="GK269" s="17" t="s">
        <v>1450</v>
      </c>
      <c r="GL269" s="17" t="s">
        <v>1479</v>
      </c>
      <c r="GM269" s="17" t="s">
        <v>411</v>
      </c>
      <c r="GN269" s="15"/>
      <c r="GO269" s="15"/>
      <c r="GP269" s="15"/>
      <c r="GQ269" s="15"/>
      <c r="GR269" s="15"/>
      <c r="GS269" s="15"/>
      <c r="GT269" s="15"/>
      <c r="GU269" s="15"/>
      <c r="GV269" s="15"/>
      <c r="GW269" s="15"/>
      <c r="GX269" s="15"/>
      <c r="GY269" s="15"/>
      <c r="GZ269" s="15"/>
      <c r="HA269" s="15"/>
      <c r="HB269" s="15"/>
      <c r="HC269" s="15"/>
      <c r="HD269" s="15"/>
      <c r="HE269" s="15"/>
      <c r="HF269" s="15"/>
      <c r="HG269" s="15"/>
      <c r="HH269" s="15"/>
      <c r="HI269" s="15"/>
      <c r="HJ269" s="15"/>
      <c r="HK269" s="15"/>
      <c r="HL269" s="15"/>
      <c r="HM269" s="15"/>
      <c r="HN269" s="15"/>
      <c r="HO269" s="15"/>
      <c r="HP269" s="15"/>
      <c r="HQ269" s="15"/>
      <c r="HR269" s="15"/>
      <c r="HS269" s="15"/>
      <c r="HT269" s="15"/>
      <c r="HU269" s="15"/>
      <c r="HV269" s="15"/>
      <c r="HW269" s="15"/>
      <c r="HX269" s="15"/>
      <c r="HY269" s="15"/>
      <c r="HZ269" s="15"/>
      <c r="IA269" s="15"/>
      <c r="IB269" s="15"/>
      <c r="IC269" s="15"/>
      <c r="ID269" s="15"/>
      <c r="IE269" s="15"/>
      <c r="IF269" s="15"/>
      <c r="IG269" s="15"/>
      <c r="IH269" s="15"/>
      <c r="II269" s="15"/>
      <c r="IJ269" s="15"/>
      <c r="IK269" s="15"/>
      <c r="IL269" s="15"/>
      <c r="IM269" s="15"/>
      <c r="IN269" s="15"/>
      <c r="IO269" s="15"/>
      <c r="IP269" s="15"/>
      <c r="IQ269" s="15"/>
      <c r="IR269" s="15"/>
      <c r="IS269" s="15"/>
      <c r="IT269" s="15"/>
      <c r="IU269" s="15"/>
      <c r="IV269" s="15"/>
      <c r="IW269" s="15"/>
      <c r="IX269" s="15"/>
      <c r="IY269" s="15"/>
      <c r="IZ269" s="15"/>
      <c r="JA269" s="15"/>
      <c r="JB269" s="15"/>
      <c r="JC269" s="15"/>
      <c r="JD269" s="15"/>
      <c r="JE269" s="15"/>
      <c r="JF269" s="15"/>
      <c r="JG269" s="15"/>
      <c r="JH269" s="15"/>
      <c r="JI269" s="15"/>
      <c r="JJ269" s="15"/>
      <c r="JK269" s="15"/>
      <c r="JL269" s="15"/>
      <c r="JM269" s="15"/>
      <c r="JN269" s="15"/>
      <c r="JO269" s="15"/>
      <c r="JP269" s="15"/>
      <c r="JQ269" s="15"/>
      <c r="JR269" s="15"/>
      <c r="JS269" s="15"/>
      <c r="JT269" s="15"/>
    </row>
    <row r="270" spans="1:280" s="25" customFormat="1" ht="22.5" customHeight="1" x14ac:dyDescent="0.35">
      <c r="A270" s="34">
        <v>268</v>
      </c>
      <c r="B270" s="17" t="s">
        <v>2241</v>
      </c>
      <c r="C270" s="61" t="s">
        <v>1065</v>
      </c>
      <c r="D270" s="17" t="s">
        <v>846</v>
      </c>
      <c r="E270" s="17" t="s">
        <v>1461</v>
      </c>
      <c r="F270" s="17">
        <v>69</v>
      </c>
      <c r="G270" s="17">
        <v>2</v>
      </c>
      <c r="H270" s="17" t="s">
        <v>157</v>
      </c>
      <c r="I270" s="17" t="s">
        <v>172</v>
      </c>
      <c r="J270" s="133">
        <v>5000000</v>
      </c>
      <c r="K270" s="59">
        <v>4500000</v>
      </c>
      <c r="L270" s="17" t="s">
        <v>318</v>
      </c>
      <c r="M270" s="17" t="s">
        <v>147</v>
      </c>
      <c r="N270" s="17">
        <v>130</v>
      </c>
      <c r="O270" s="17" t="s">
        <v>1349</v>
      </c>
      <c r="P270" s="17" t="s">
        <v>1481</v>
      </c>
      <c r="Q270" s="17" t="s">
        <v>1482</v>
      </c>
      <c r="R270" s="60">
        <v>3</v>
      </c>
      <c r="S270" s="60">
        <v>3</v>
      </c>
      <c r="T270" s="60">
        <v>3</v>
      </c>
      <c r="U270" s="60">
        <v>3</v>
      </c>
      <c r="V270" s="60">
        <v>4</v>
      </c>
      <c r="W270" s="60">
        <v>4</v>
      </c>
      <c r="X270" s="60">
        <v>4</v>
      </c>
      <c r="Y270" s="60">
        <v>4</v>
      </c>
      <c r="Z270" s="60">
        <v>4</v>
      </c>
      <c r="AA270" s="60">
        <v>4</v>
      </c>
      <c r="AB270" s="17">
        <f t="shared" si="267"/>
        <v>36</v>
      </c>
      <c r="AC270" s="154">
        <f t="shared" si="298"/>
        <v>3.3</v>
      </c>
      <c r="AD270" s="60">
        <v>3</v>
      </c>
      <c r="AE270" s="60">
        <v>3</v>
      </c>
      <c r="AF270" s="60">
        <v>3</v>
      </c>
      <c r="AG270" s="60">
        <v>3</v>
      </c>
      <c r="AH270" s="60">
        <v>3</v>
      </c>
      <c r="AI270" s="60">
        <v>3</v>
      </c>
      <c r="AJ270" s="60">
        <v>3</v>
      </c>
      <c r="AK270" s="60">
        <v>2</v>
      </c>
      <c r="AL270" s="60">
        <v>2</v>
      </c>
      <c r="AM270" s="15">
        <f t="shared" si="244"/>
        <v>25</v>
      </c>
      <c r="AN270" s="170">
        <f t="shared" si="245"/>
        <v>2.7777777777777777</v>
      </c>
      <c r="AO270" s="60">
        <v>3</v>
      </c>
      <c r="AP270" s="60">
        <v>3</v>
      </c>
      <c r="AQ270" s="60">
        <v>2</v>
      </c>
      <c r="AR270" s="60">
        <v>3</v>
      </c>
      <c r="AS270" s="17">
        <v>3</v>
      </c>
      <c r="AT270" s="17">
        <v>3</v>
      </c>
      <c r="AU270" s="17">
        <v>2</v>
      </c>
      <c r="AV270" s="17">
        <v>2</v>
      </c>
      <c r="AW270" s="17">
        <v>3</v>
      </c>
      <c r="AX270" s="60">
        <v>3</v>
      </c>
      <c r="AY270" s="17">
        <f t="shared" si="235"/>
        <v>27</v>
      </c>
      <c r="AZ270" s="144">
        <f t="shared" si="246"/>
        <v>2.7</v>
      </c>
      <c r="BA270" s="60">
        <v>2</v>
      </c>
      <c r="BB270" s="60">
        <v>2</v>
      </c>
      <c r="BC270" s="17">
        <v>3</v>
      </c>
      <c r="BD270" s="60">
        <v>3</v>
      </c>
      <c r="BE270" s="60">
        <v>3</v>
      </c>
      <c r="BF270" s="60">
        <v>3</v>
      </c>
      <c r="BG270" s="60">
        <v>3</v>
      </c>
      <c r="BH270" s="60">
        <v>3</v>
      </c>
      <c r="BI270" s="60">
        <v>3</v>
      </c>
      <c r="BJ270" s="17">
        <f t="shared" si="247"/>
        <v>25</v>
      </c>
      <c r="BK270" s="144">
        <f t="shared" si="258"/>
        <v>2.7777777777777777</v>
      </c>
      <c r="BL270" s="60">
        <v>2</v>
      </c>
      <c r="BM270" s="60">
        <v>3</v>
      </c>
      <c r="BN270" s="60">
        <v>3</v>
      </c>
      <c r="BO270" s="17">
        <f t="shared" si="248"/>
        <v>8</v>
      </c>
      <c r="BP270" s="153">
        <f t="shared" si="293"/>
        <v>2.6666666666666665</v>
      </c>
      <c r="BQ270" s="60">
        <v>2</v>
      </c>
      <c r="BR270" s="60">
        <v>3</v>
      </c>
      <c r="BS270" s="60">
        <v>3</v>
      </c>
      <c r="BT270" s="116">
        <f t="shared" si="238"/>
        <v>8</v>
      </c>
      <c r="BU270" s="144">
        <f t="shared" si="249"/>
        <v>2.6666666666666665</v>
      </c>
      <c r="BV270" s="17">
        <v>2</v>
      </c>
      <c r="BW270" s="17">
        <v>3</v>
      </c>
      <c r="BX270" s="17">
        <f t="shared" si="276"/>
        <v>5</v>
      </c>
      <c r="BY270" s="169">
        <f t="shared" si="292"/>
        <v>2.5</v>
      </c>
      <c r="BZ270" s="60">
        <v>3</v>
      </c>
      <c r="CA270" s="60">
        <v>1</v>
      </c>
      <c r="CB270" s="17">
        <f t="shared" si="259"/>
        <v>4</v>
      </c>
      <c r="CC270" s="144">
        <f t="shared" si="303"/>
        <v>2</v>
      </c>
      <c r="CD270" s="60">
        <v>3</v>
      </c>
      <c r="CE270" s="60">
        <v>2</v>
      </c>
      <c r="CF270" s="17">
        <f>SUM(CD270:CE270)</f>
        <v>5</v>
      </c>
      <c r="CG270" s="144">
        <f t="shared" si="289"/>
        <v>2.5</v>
      </c>
      <c r="CH270" s="60">
        <v>3</v>
      </c>
      <c r="CI270" s="60">
        <v>3</v>
      </c>
      <c r="CJ270" s="17">
        <f t="shared" si="250"/>
        <v>6</v>
      </c>
      <c r="CK270" s="144">
        <f t="shared" si="282"/>
        <v>3</v>
      </c>
      <c r="CL270" s="60">
        <v>3</v>
      </c>
      <c r="CM270" s="60">
        <v>3</v>
      </c>
      <c r="CN270" s="17">
        <f t="shared" si="251"/>
        <v>6</v>
      </c>
      <c r="CO270" s="153">
        <f t="shared" si="260"/>
        <v>3</v>
      </c>
      <c r="CP270" s="17">
        <v>3</v>
      </c>
      <c r="CQ270" s="60">
        <v>3</v>
      </c>
      <c r="CR270" s="60">
        <v>3</v>
      </c>
      <c r="CS270" s="17">
        <f t="shared" si="252"/>
        <v>9</v>
      </c>
      <c r="CT270" s="144">
        <f t="shared" si="296"/>
        <v>3</v>
      </c>
      <c r="CU270" s="60">
        <v>2</v>
      </c>
      <c r="CV270" s="60">
        <v>2</v>
      </c>
      <c r="CW270" s="60">
        <v>2</v>
      </c>
      <c r="CX270" s="60">
        <v>3</v>
      </c>
      <c r="CY270" s="60">
        <v>3</v>
      </c>
      <c r="CZ270" s="60">
        <v>3</v>
      </c>
      <c r="DA270" s="60">
        <v>3</v>
      </c>
      <c r="DB270" s="60">
        <v>3</v>
      </c>
      <c r="DC270" s="17">
        <f t="shared" si="271"/>
        <v>21</v>
      </c>
      <c r="DD270" s="144">
        <f t="shared" si="302"/>
        <v>2.625</v>
      </c>
      <c r="DE270" s="60">
        <v>3</v>
      </c>
      <c r="DF270" s="60">
        <v>3</v>
      </c>
      <c r="DG270" s="60">
        <v>3</v>
      </c>
      <c r="DH270" s="60">
        <v>2</v>
      </c>
      <c r="DI270" s="60">
        <v>4</v>
      </c>
      <c r="DJ270" s="60">
        <v>4</v>
      </c>
      <c r="DK270" s="60">
        <v>4</v>
      </c>
      <c r="DL270" s="60">
        <v>4</v>
      </c>
      <c r="DM270" s="17">
        <f t="shared" si="262"/>
        <v>27</v>
      </c>
      <c r="DN270" s="144">
        <f t="shared" si="283"/>
        <v>3.375</v>
      </c>
      <c r="DO270" s="17">
        <v>4</v>
      </c>
      <c r="DP270" s="60">
        <v>3</v>
      </c>
      <c r="DQ270" s="60">
        <v>3</v>
      </c>
      <c r="DR270" s="60">
        <v>3</v>
      </c>
      <c r="DS270" s="60">
        <v>2</v>
      </c>
      <c r="DT270" s="60">
        <v>3</v>
      </c>
      <c r="DU270" s="17">
        <f t="shared" si="301"/>
        <v>18</v>
      </c>
      <c r="DV270" s="144">
        <f t="shared" si="253"/>
        <v>3</v>
      </c>
      <c r="DW270" s="60">
        <v>2</v>
      </c>
      <c r="DX270" s="60">
        <v>2</v>
      </c>
      <c r="DY270" s="60">
        <v>3</v>
      </c>
      <c r="DZ270" s="60">
        <v>3</v>
      </c>
      <c r="EA270" s="60">
        <v>3</v>
      </c>
      <c r="EB270" s="60">
        <v>2</v>
      </c>
      <c r="EC270" s="17">
        <f t="shared" si="272"/>
        <v>15</v>
      </c>
      <c r="ED270" s="144">
        <f t="shared" si="263"/>
        <v>2.5</v>
      </c>
      <c r="EE270" s="60">
        <v>3</v>
      </c>
      <c r="EF270" s="60">
        <v>3</v>
      </c>
      <c r="EG270" s="60">
        <v>3</v>
      </c>
      <c r="EH270" s="60">
        <v>2</v>
      </c>
      <c r="EI270" s="60">
        <v>1</v>
      </c>
      <c r="EJ270" s="60">
        <v>3</v>
      </c>
      <c r="EK270" s="15">
        <f t="shared" si="264"/>
        <v>15</v>
      </c>
      <c r="EL270" s="148">
        <f t="shared" si="275"/>
        <v>2.5</v>
      </c>
      <c r="EM270" s="60">
        <v>3</v>
      </c>
      <c r="EN270" s="60">
        <v>3</v>
      </c>
      <c r="EO270" s="60">
        <v>3</v>
      </c>
      <c r="EP270" s="60">
        <v>2</v>
      </c>
      <c r="EQ270" s="60">
        <v>2</v>
      </c>
      <c r="ER270" s="17">
        <f t="shared" si="254"/>
        <v>13</v>
      </c>
      <c r="ES270" s="144">
        <f t="shared" si="300"/>
        <v>2.6</v>
      </c>
      <c r="ET270" s="60">
        <v>3</v>
      </c>
      <c r="EU270" s="60">
        <v>3</v>
      </c>
      <c r="EV270" s="60">
        <v>2</v>
      </c>
      <c r="EW270" s="17">
        <v>2</v>
      </c>
      <c r="EX270" s="60">
        <v>3</v>
      </c>
      <c r="EY270" s="17">
        <f t="shared" si="255"/>
        <v>13</v>
      </c>
      <c r="EZ270" s="144">
        <f t="shared" si="299"/>
        <v>2.6</v>
      </c>
      <c r="FA270" s="60">
        <v>3</v>
      </c>
      <c r="FB270" s="60">
        <v>3</v>
      </c>
      <c r="FC270" s="60">
        <v>3</v>
      </c>
      <c r="FD270" s="60">
        <v>2</v>
      </c>
      <c r="FE270" s="60">
        <v>2</v>
      </c>
      <c r="FF270" s="60">
        <v>3</v>
      </c>
      <c r="FG270" s="17">
        <f t="shared" si="242"/>
        <v>16</v>
      </c>
      <c r="FH270" s="153">
        <f t="shared" si="294"/>
        <v>2.6666666666666665</v>
      </c>
      <c r="FI270" s="60">
        <v>3</v>
      </c>
      <c r="FJ270" s="60">
        <v>3</v>
      </c>
      <c r="FK270" s="60">
        <v>3</v>
      </c>
      <c r="FL270" s="60">
        <v>2</v>
      </c>
      <c r="FM270" s="60">
        <v>2</v>
      </c>
      <c r="FN270" s="17">
        <f t="shared" si="256"/>
        <v>13</v>
      </c>
      <c r="FO270" s="144">
        <f t="shared" si="257"/>
        <v>2.6</v>
      </c>
      <c r="FP270" s="17">
        <v>2</v>
      </c>
      <c r="FQ270" s="17">
        <v>2</v>
      </c>
      <c r="FR270" s="17">
        <v>2</v>
      </c>
      <c r="FS270" s="60">
        <v>3</v>
      </c>
      <c r="FT270" s="60">
        <v>2</v>
      </c>
      <c r="FU270" s="60">
        <v>3</v>
      </c>
      <c r="FV270" s="17">
        <f t="shared" si="291"/>
        <v>14</v>
      </c>
      <c r="FW270" s="144">
        <f t="shared" si="266"/>
        <v>2.3333333333333335</v>
      </c>
      <c r="FX270" s="17">
        <v>3</v>
      </c>
      <c r="FY270" s="60">
        <v>3</v>
      </c>
      <c r="FZ270" s="60">
        <v>3</v>
      </c>
      <c r="GA270" s="60">
        <v>3</v>
      </c>
      <c r="GB270" s="60">
        <v>2</v>
      </c>
      <c r="GC270" s="60">
        <v>2</v>
      </c>
      <c r="GD270" s="17">
        <f t="shared" si="297"/>
        <v>16</v>
      </c>
      <c r="GE270" s="144">
        <f t="shared" si="286"/>
        <v>2.6666666666666665</v>
      </c>
      <c r="GF270" s="62" t="s">
        <v>1485</v>
      </c>
      <c r="GG270" s="17" t="s">
        <v>755</v>
      </c>
      <c r="GH270" s="17" t="s">
        <v>1486</v>
      </c>
      <c r="GI270" s="56" t="s">
        <v>1401</v>
      </c>
      <c r="GJ270" s="17" t="s">
        <v>1487</v>
      </c>
      <c r="GK270" s="17" t="s">
        <v>1488</v>
      </c>
      <c r="GL270" s="62" t="s">
        <v>1489</v>
      </c>
      <c r="GM270" s="17" t="s">
        <v>411</v>
      </c>
      <c r="GN270" s="15"/>
      <c r="GO270" s="15"/>
      <c r="GP270" s="15"/>
      <c r="GQ270" s="15"/>
      <c r="GR270" s="15"/>
      <c r="GS270" s="15"/>
      <c r="GT270" s="15"/>
      <c r="GU270" s="15"/>
      <c r="GV270" s="15"/>
      <c r="GW270" s="15"/>
      <c r="GX270" s="15"/>
      <c r="GY270" s="15"/>
      <c r="GZ270" s="15"/>
      <c r="HA270" s="15"/>
      <c r="HB270" s="15"/>
      <c r="HC270" s="15"/>
      <c r="HD270" s="15"/>
      <c r="HE270" s="15"/>
      <c r="HF270" s="15"/>
      <c r="HG270" s="15"/>
      <c r="HH270" s="15"/>
      <c r="HI270" s="15"/>
      <c r="HJ270" s="15"/>
      <c r="HK270" s="15"/>
      <c r="HL270" s="15"/>
      <c r="HM270" s="15"/>
      <c r="HN270" s="15"/>
      <c r="HO270" s="15"/>
      <c r="HP270" s="15"/>
      <c r="HQ270" s="15"/>
      <c r="HR270" s="15"/>
      <c r="HS270" s="15"/>
      <c r="HT270" s="15"/>
      <c r="HU270" s="15"/>
      <c r="HV270" s="15"/>
      <c r="HW270" s="15"/>
      <c r="HX270" s="15"/>
      <c r="HY270" s="15"/>
      <c r="HZ270" s="15"/>
      <c r="IA270" s="15"/>
      <c r="IB270" s="15"/>
      <c r="IC270" s="15"/>
      <c r="ID270" s="15"/>
      <c r="IE270" s="15"/>
      <c r="IF270" s="15"/>
      <c r="IG270" s="15"/>
      <c r="IH270" s="15"/>
      <c r="II270" s="15"/>
      <c r="IJ270" s="15"/>
      <c r="IK270" s="15"/>
      <c r="IL270" s="15"/>
      <c r="IM270" s="15"/>
      <c r="IN270" s="15"/>
      <c r="IO270" s="15"/>
      <c r="IP270" s="15"/>
      <c r="IQ270" s="15"/>
      <c r="IR270" s="15"/>
      <c r="IS270" s="15"/>
      <c r="IT270" s="15"/>
      <c r="IU270" s="15"/>
      <c r="IV270" s="15"/>
      <c r="IW270" s="15"/>
      <c r="IX270" s="15"/>
      <c r="IY270" s="15"/>
      <c r="IZ270" s="15"/>
      <c r="JA270" s="15"/>
      <c r="JB270" s="15"/>
      <c r="JC270" s="15"/>
      <c r="JD270" s="15"/>
      <c r="JE270" s="15"/>
      <c r="JF270" s="15"/>
      <c r="JG270" s="15"/>
      <c r="JH270" s="15"/>
      <c r="JI270" s="15"/>
      <c r="JJ270" s="15"/>
      <c r="JK270" s="15"/>
      <c r="JL270" s="15"/>
      <c r="JM270" s="15"/>
      <c r="JN270" s="15"/>
      <c r="JO270" s="15"/>
      <c r="JP270" s="15"/>
      <c r="JQ270" s="15"/>
      <c r="JR270" s="15"/>
      <c r="JS270" s="15"/>
      <c r="JT270" s="15"/>
    </row>
    <row r="271" spans="1:280" s="25" customFormat="1" ht="22.5" customHeight="1" x14ac:dyDescent="0.35">
      <c r="A271" s="34">
        <v>269</v>
      </c>
      <c r="B271" s="17" t="s">
        <v>2242</v>
      </c>
      <c r="C271" s="61" t="s">
        <v>945</v>
      </c>
      <c r="D271" s="17" t="s">
        <v>368</v>
      </c>
      <c r="E271" s="17" t="s">
        <v>1398</v>
      </c>
      <c r="F271" s="17">
        <v>33</v>
      </c>
      <c r="G271" s="17">
        <v>3</v>
      </c>
      <c r="H271" s="17" t="s">
        <v>643</v>
      </c>
      <c r="I271" s="17" t="s">
        <v>172</v>
      </c>
      <c r="J271" s="133">
        <v>12000000</v>
      </c>
      <c r="K271" s="59">
        <v>8500000</v>
      </c>
      <c r="L271" s="17" t="s">
        <v>173</v>
      </c>
      <c r="M271" s="17" t="s">
        <v>147</v>
      </c>
      <c r="N271" s="17">
        <v>260</v>
      </c>
      <c r="O271" s="17" t="s">
        <v>1423</v>
      </c>
      <c r="P271" s="17" t="s">
        <v>1475</v>
      </c>
      <c r="Q271" s="17" t="s">
        <v>389</v>
      </c>
      <c r="R271" s="60">
        <v>3</v>
      </c>
      <c r="S271" s="60">
        <v>3</v>
      </c>
      <c r="T271" s="60">
        <v>3</v>
      </c>
      <c r="U271" s="60">
        <v>3</v>
      </c>
      <c r="V271" s="60">
        <v>3</v>
      </c>
      <c r="W271" s="60">
        <v>3</v>
      </c>
      <c r="X271" s="60">
        <v>3</v>
      </c>
      <c r="Y271" s="60">
        <v>3</v>
      </c>
      <c r="Z271" s="60">
        <v>3</v>
      </c>
      <c r="AA271" s="60">
        <v>3</v>
      </c>
      <c r="AB271" s="17">
        <f t="shared" si="267"/>
        <v>30</v>
      </c>
      <c r="AC271" s="154">
        <f t="shared" si="298"/>
        <v>3.2</v>
      </c>
      <c r="AD271" s="60">
        <v>3</v>
      </c>
      <c r="AE271" s="60">
        <v>3</v>
      </c>
      <c r="AF271" s="60">
        <v>3</v>
      </c>
      <c r="AG271" s="60">
        <v>3</v>
      </c>
      <c r="AH271" s="60">
        <v>3</v>
      </c>
      <c r="AI271" s="60">
        <v>3</v>
      </c>
      <c r="AJ271" s="60">
        <v>3</v>
      </c>
      <c r="AK271" s="60">
        <v>3</v>
      </c>
      <c r="AL271" s="60">
        <v>3</v>
      </c>
      <c r="AM271" s="15">
        <f t="shared" si="244"/>
        <v>27</v>
      </c>
      <c r="AN271" s="170">
        <f t="shared" si="245"/>
        <v>3</v>
      </c>
      <c r="AO271" s="60">
        <v>3</v>
      </c>
      <c r="AP271" s="60">
        <v>3</v>
      </c>
      <c r="AQ271" s="60">
        <v>3</v>
      </c>
      <c r="AR271" s="60">
        <v>3</v>
      </c>
      <c r="AS271" s="60">
        <v>3</v>
      </c>
      <c r="AT271" s="60">
        <v>3</v>
      </c>
      <c r="AU271" s="60">
        <v>3</v>
      </c>
      <c r="AV271" s="60">
        <v>3</v>
      </c>
      <c r="AW271" s="60">
        <v>3</v>
      </c>
      <c r="AX271" s="60">
        <v>3</v>
      </c>
      <c r="AY271" s="17">
        <f t="shared" si="235"/>
        <v>30</v>
      </c>
      <c r="AZ271" s="144">
        <f t="shared" si="246"/>
        <v>3</v>
      </c>
      <c r="BA271" s="60">
        <v>3</v>
      </c>
      <c r="BB271" s="60">
        <v>3</v>
      </c>
      <c r="BC271" s="60">
        <v>3</v>
      </c>
      <c r="BD271" s="60">
        <v>3</v>
      </c>
      <c r="BE271" s="60">
        <v>3</v>
      </c>
      <c r="BF271" s="60">
        <v>3</v>
      </c>
      <c r="BG271" s="60">
        <v>3</v>
      </c>
      <c r="BH271" s="60">
        <v>3</v>
      </c>
      <c r="BI271" s="60">
        <v>3</v>
      </c>
      <c r="BJ271" s="17">
        <f t="shared" si="247"/>
        <v>27</v>
      </c>
      <c r="BK271" s="144">
        <f t="shared" si="258"/>
        <v>3</v>
      </c>
      <c r="BL271" s="60">
        <v>3</v>
      </c>
      <c r="BM271" s="60">
        <v>3</v>
      </c>
      <c r="BN271" s="60">
        <v>3</v>
      </c>
      <c r="BO271" s="17">
        <f t="shared" si="248"/>
        <v>9</v>
      </c>
      <c r="BP271" s="153">
        <f t="shared" si="293"/>
        <v>3</v>
      </c>
      <c r="BQ271" s="60">
        <v>3</v>
      </c>
      <c r="BR271" s="60">
        <v>3</v>
      </c>
      <c r="BS271" s="60">
        <v>3</v>
      </c>
      <c r="BT271" s="116">
        <f t="shared" si="238"/>
        <v>9</v>
      </c>
      <c r="BU271" s="144">
        <f t="shared" si="249"/>
        <v>3</v>
      </c>
      <c r="BV271" s="60">
        <v>3</v>
      </c>
      <c r="BW271" s="60">
        <v>3</v>
      </c>
      <c r="BX271" s="17">
        <f t="shared" si="276"/>
        <v>6</v>
      </c>
      <c r="BY271" s="169">
        <f t="shared" si="292"/>
        <v>3</v>
      </c>
      <c r="BZ271" s="60">
        <v>3</v>
      </c>
      <c r="CA271" s="60">
        <v>3</v>
      </c>
      <c r="CB271" s="17">
        <f t="shared" si="259"/>
        <v>6</v>
      </c>
      <c r="CC271" s="144">
        <f t="shared" si="303"/>
        <v>3</v>
      </c>
      <c r="CD271" s="60">
        <v>3</v>
      </c>
      <c r="CE271" s="60">
        <v>3</v>
      </c>
      <c r="CF271" s="17">
        <f t="shared" ref="CF271:CF292" si="304">SUM(CD271:CE271)</f>
        <v>6</v>
      </c>
      <c r="CG271" s="144">
        <f t="shared" si="289"/>
        <v>3</v>
      </c>
      <c r="CH271" s="60">
        <v>3</v>
      </c>
      <c r="CI271" s="60">
        <v>3</v>
      </c>
      <c r="CJ271" s="17">
        <f t="shared" si="250"/>
        <v>6</v>
      </c>
      <c r="CK271" s="144">
        <f t="shared" si="282"/>
        <v>3</v>
      </c>
      <c r="CL271" s="60">
        <v>3</v>
      </c>
      <c r="CM271" s="60">
        <v>3</v>
      </c>
      <c r="CN271" s="17">
        <f t="shared" si="251"/>
        <v>6</v>
      </c>
      <c r="CO271" s="153">
        <f t="shared" si="260"/>
        <v>3</v>
      </c>
      <c r="CP271" s="60">
        <v>3</v>
      </c>
      <c r="CQ271" s="60">
        <v>3</v>
      </c>
      <c r="CR271" s="60">
        <v>3</v>
      </c>
      <c r="CS271" s="17">
        <f t="shared" si="252"/>
        <v>9</v>
      </c>
      <c r="CT271" s="144">
        <f t="shared" si="296"/>
        <v>3</v>
      </c>
      <c r="CU271" s="60">
        <v>3</v>
      </c>
      <c r="CV271" s="60">
        <v>3</v>
      </c>
      <c r="CW271" s="60">
        <v>3</v>
      </c>
      <c r="CX271" s="60">
        <v>3</v>
      </c>
      <c r="CY271" s="60">
        <v>3</v>
      </c>
      <c r="CZ271" s="60">
        <v>3</v>
      </c>
      <c r="DA271" s="60">
        <v>3</v>
      </c>
      <c r="DB271" s="60">
        <v>3</v>
      </c>
      <c r="DC271" s="17">
        <f t="shared" si="271"/>
        <v>24</v>
      </c>
      <c r="DD271" s="144">
        <f t="shared" si="302"/>
        <v>3</v>
      </c>
      <c r="DE271" s="60">
        <v>3</v>
      </c>
      <c r="DF271" s="60">
        <v>3</v>
      </c>
      <c r="DG271" s="60">
        <v>3</v>
      </c>
      <c r="DH271" s="60">
        <v>3</v>
      </c>
      <c r="DI271" s="60">
        <v>3</v>
      </c>
      <c r="DJ271" s="60">
        <v>3</v>
      </c>
      <c r="DK271" s="60">
        <v>3</v>
      </c>
      <c r="DL271" s="60">
        <v>3</v>
      </c>
      <c r="DM271" s="17">
        <f t="shared" si="262"/>
        <v>24</v>
      </c>
      <c r="DN271" s="144">
        <f t="shared" si="283"/>
        <v>3</v>
      </c>
      <c r="DO271" s="60">
        <v>3</v>
      </c>
      <c r="DP271" s="60">
        <v>3</v>
      </c>
      <c r="DQ271" s="60">
        <v>3</v>
      </c>
      <c r="DR271" s="60">
        <v>3</v>
      </c>
      <c r="DS271" s="60">
        <v>3</v>
      </c>
      <c r="DT271" s="60">
        <v>3</v>
      </c>
      <c r="DU271" s="17">
        <f t="shared" si="301"/>
        <v>18</v>
      </c>
      <c r="DV271" s="144">
        <f t="shared" si="253"/>
        <v>3</v>
      </c>
      <c r="DW271" s="60">
        <v>3</v>
      </c>
      <c r="DX271" s="60">
        <v>3</v>
      </c>
      <c r="DY271" s="60">
        <v>3</v>
      </c>
      <c r="DZ271" s="60">
        <v>3</v>
      </c>
      <c r="EA271" s="60">
        <v>3</v>
      </c>
      <c r="EB271" s="60">
        <v>3</v>
      </c>
      <c r="EC271" s="17">
        <f t="shared" si="272"/>
        <v>18</v>
      </c>
      <c r="ED271" s="144">
        <f t="shared" si="263"/>
        <v>3</v>
      </c>
      <c r="EE271" s="60">
        <v>3</v>
      </c>
      <c r="EF271" s="60">
        <v>3</v>
      </c>
      <c r="EG271" s="60">
        <v>3</v>
      </c>
      <c r="EH271" s="60">
        <v>3</v>
      </c>
      <c r="EI271" s="60">
        <v>3</v>
      </c>
      <c r="EJ271" s="60">
        <v>3</v>
      </c>
      <c r="EK271" s="15">
        <f t="shared" si="264"/>
        <v>18</v>
      </c>
      <c r="EL271" s="148">
        <f t="shared" si="275"/>
        <v>3</v>
      </c>
      <c r="EM271" s="60">
        <v>3</v>
      </c>
      <c r="EN271" s="60">
        <v>3</v>
      </c>
      <c r="EO271" s="60">
        <v>3</v>
      </c>
      <c r="EP271" s="60">
        <v>3</v>
      </c>
      <c r="EQ271" s="60">
        <v>3</v>
      </c>
      <c r="ER271" s="17">
        <f t="shared" si="254"/>
        <v>15</v>
      </c>
      <c r="ES271" s="144">
        <f t="shared" si="300"/>
        <v>3</v>
      </c>
      <c r="ET271" s="60">
        <v>3</v>
      </c>
      <c r="EU271" s="60">
        <v>3</v>
      </c>
      <c r="EV271" s="60">
        <v>3</v>
      </c>
      <c r="EW271" s="60">
        <v>3</v>
      </c>
      <c r="EX271" s="60">
        <v>3</v>
      </c>
      <c r="EY271" s="17">
        <f t="shared" si="255"/>
        <v>15</v>
      </c>
      <c r="EZ271" s="144">
        <f t="shared" si="299"/>
        <v>3</v>
      </c>
      <c r="FA271" s="60">
        <v>3</v>
      </c>
      <c r="FB271" s="60">
        <v>3</v>
      </c>
      <c r="FC271" s="60">
        <v>3</v>
      </c>
      <c r="FD271" s="60">
        <v>3</v>
      </c>
      <c r="FE271" s="60">
        <v>3</v>
      </c>
      <c r="FF271" s="60">
        <v>3</v>
      </c>
      <c r="FG271" s="17">
        <f t="shared" si="242"/>
        <v>18</v>
      </c>
      <c r="FH271" s="153">
        <f>FG271/6</f>
        <v>3</v>
      </c>
      <c r="FI271" s="60">
        <v>3</v>
      </c>
      <c r="FJ271" s="60">
        <v>3</v>
      </c>
      <c r="FK271" s="60">
        <v>3</v>
      </c>
      <c r="FL271" s="60">
        <v>3</v>
      </c>
      <c r="FM271" s="60">
        <v>3</v>
      </c>
      <c r="FN271" s="17">
        <f t="shared" si="256"/>
        <v>15</v>
      </c>
      <c r="FO271" s="144">
        <f t="shared" si="257"/>
        <v>3</v>
      </c>
      <c r="FP271" s="60">
        <v>3</v>
      </c>
      <c r="FQ271" s="60">
        <v>3</v>
      </c>
      <c r="FR271" s="60">
        <v>3</v>
      </c>
      <c r="FS271" s="60">
        <v>3</v>
      </c>
      <c r="FT271" s="60">
        <v>3</v>
      </c>
      <c r="FU271" s="60">
        <v>3</v>
      </c>
      <c r="FV271" s="17">
        <f t="shared" si="291"/>
        <v>18</v>
      </c>
      <c r="FW271" s="144">
        <f t="shared" si="266"/>
        <v>3</v>
      </c>
      <c r="FX271" s="60">
        <v>3</v>
      </c>
      <c r="FY271" s="60">
        <v>3</v>
      </c>
      <c r="FZ271" s="60">
        <v>3</v>
      </c>
      <c r="GA271" s="60">
        <v>3</v>
      </c>
      <c r="GB271" s="60">
        <v>3</v>
      </c>
      <c r="GC271" s="60">
        <v>3</v>
      </c>
      <c r="GD271" s="17">
        <f t="shared" si="297"/>
        <v>18</v>
      </c>
      <c r="GE271" s="144">
        <f t="shared" si="286"/>
        <v>3</v>
      </c>
      <c r="GF271" s="17"/>
      <c r="GG271" s="17"/>
      <c r="GH271" s="17"/>
      <c r="GI271" s="17"/>
      <c r="GJ271" s="17"/>
      <c r="GK271" s="17"/>
      <c r="GL271" s="17"/>
      <c r="GM271" s="17"/>
      <c r="GN271" s="15"/>
      <c r="GO271" s="15"/>
      <c r="GP271" s="15"/>
      <c r="GQ271" s="15"/>
      <c r="GR271" s="15"/>
      <c r="GS271" s="15"/>
      <c r="GT271" s="15"/>
      <c r="GU271" s="15"/>
      <c r="GV271" s="15"/>
      <c r="GW271" s="15"/>
      <c r="GX271" s="15"/>
      <c r="GY271" s="15"/>
      <c r="GZ271" s="15"/>
      <c r="HA271" s="15"/>
      <c r="HB271" s="15"/>
      <c r="HC271" s="15"/>
      <c r="HD271" s="15"/>
      <c r="HE271" s="15"/>
      <c r="HF271" s="15"/>
      <c r="HG271" s="15"/>
      <c r="HH271" s="15"/>
      <c r="HI271" s="15"/>
      <c r="HJ271" s="15"/>
      <c r="HK271" s="15"/>
      <c r="HL271" s="15"/>
      <c r="HM271" s="15"/>
      <c r="HN271" s="15"/>
      <c r="HO271" s="15"/>
      <c r="HP271" s="15"/>
      <c r="HQ271" s="15"/>
      <c r="HR271" s="15"/>
      <c r="HS271" s="15"/>
      <c r="HT271" s="15"/>
      <c r="HU271" s="15"/>
      <c r="HV271" s="15"/>
      <c r="HW271" s="15"/>
      <c r="HX271" s="15"/>
      <c r="HY271" s="15"/>
      <c r="HZ271" s="15"/>
      <c r="IA271" s="15"/>
      <c r="IB271" s="15"/>
      <c r="IC271" s="15"/>
      <c r="ID271" s="15"/>
      <c r="IE271" s="15"/>
      <c r="IF271" s="15"/>
      <c r="IG271" s="15"/>
      <c r="IH271" s="15"/>
      <c r="II271" s="15"/>
      <c r="IJ271" s="15"/>
      <c r="IK271" s="15"/>
      <c r="IL271" s="15"/>
      <c r="IM271" s="15"/>
      <c r="IN271" s="15"/>
      <c r="IO271" s="15"/>
      <c r="IP271" s="15"/>
      <c r="IQ271" s="15"/>
      <c r="IR271" s="15"/>
      <c r="IS271" s="15"/>
      <c r="IT271" s="15"/>
      <c r="IU271" s="15"/>
      <c r="IV271" s="15"/>
      <c r="IW271" s="15"/>
      <c r="IX271" s="15"/>
      <c r="IY271" s="15"/>
      <c r="IZ271" s="15"/>
      <c r="JA271" s="15"/>
      <c r="JB271" s="15"/>
      <c r="JC271" s="15"/>
      <c r="JD271" s="15"/>
      <c r="JE271" s="15"/>
      <c r="JF271" s="15"/>
      <c r="JG271" s="15"/>
      <c r="JH271" s="15"/>
      <c r="JI271" s="15"/>
      <c r="JJ271" s="15"/>
      <c r="JK271" s="15"/>
      <c r="JL271" s="15"/>
      <c r="JM271" s="15"/>
      <c r="JN271" s="15"/>
      <c r="JO271" s="15"/>
      <c r="JP271" s="15"/>
      <c r="JQ271" s="15"/>
      <c r="JR271" s="15"/>
      <c r="JS271" s="15"/>
      <c r="JT271" s="15"/>
    </row>
    <row r="272" spans="1:280" s="25" customFormat="1" ht="22.5" customHeight="1" x14ac:dyDescent="0.35">
      <c r="A272" s="34">
        <v>270</v>
      </c>
      <c r="B272" s="62" t="s">
        <v>2243</v>
      </c>
      <c r="C272" s="61" t="s">
        <v>959</v>
      </c>
      <c r="D272" s="17" t="s">
        <v>846</v>
      </c>
      <c r="E272" s="17" t="s">
        <v>778</v>
      </c>
      <c r="F272" s="17">
        <v>35</v>
      </c>
      <c r="G272" s="17">
        <v>2</v>
      </c>
      <c r="H272" s="17" t="s">
        <v>157</v>
      </c>
      <c r="I272" s="17" t="s">
        <v>158</v>
      </c>
      <c r="J272" s="133">
        <v>6000000</v>
      </c>
      <c r="K272" s="59">
        <v>3500000</v>
      </c>
      <c r="L272" s="17" t="s">
        <v>173</v>
      </c>
      <c r="M272" s="17" t="s">
        <v>147</v>
      </c>
      <c r="N272" s="17">
        <v>245</v>
      </c>
      <c r="O272" s="17" t="s">
        <v>1349</v>
      </c>
      <c r="P272" s="17" t="s">
        <v>1492</v>
      </c>
      <c r="Q272" s="17" t="s">
        <v>389</v>
      </c>
      <c r="R272" s="60">
        <v>3</v>
      </c>
      <c r="S272" s="60">
        <v>3</v>
      </c>
      <c r="T272" s="60">
        <v>3</v>
      </c>
      <c r="U272" s="60">
        <v>3</v>
      </c>
      <c r="V272" s="60">
        <v>3</v>
      </c>
      <c r="W272" s="60">
        <v>3</v>
      </c>
      <c r="X272" s="60">
        <v>3</v>
      </c>
      <c r="Y272" s="60">
        <v>3</v>
      </c>
      <c r="Z272" s="60">
        <v>3</v>
      </c>
      <c r="AA272" s="60">
        <v>3</v>
      </c>
      <c r="AB272" s="17">
        <f t="shared" si="267"/>
        <v>30</v>
      </c>
      <c r="AC272" s="154">
        <f t="shared" si="298"/>
        <v>3</v>
      </c>
      <c r="AD272" s="60">
        <v>3</v>
      </c>
      <c r="AE272" s="60">
        <v>3</v>
      </c>
      <c r="AF272" s="60">
        <v>3</v>
      </c>
      <c r="AG272" s="60">
        <v>3</v>
      </c>
      <c r="AH272" s="60">
        <v>3</v>
      </c>
      <c r="AI272" s="60">
        <v>3</v>
      </c>
      <c r="AJ272" s="60">
        <v>3</v>
      </c>
      <c r="AK272" s="60">
        <v>3</v>
      </c>
      <c r="AL272" s="60">
        <v>3</v>
      </c>
      <c r="AM272" s="15">
        <f t="shared" si="244"/>
        <v>27</v>
      </c>
      <c r="AN272" s="170">
        <f t="shared" si="245"/>
        <v>3</v>
      </c>
      <c r="AO272" s="60">
        <v>3</v>
      </c>
      <c r="AP272" s="60">
        <v>3</v>
      </c>
      <c r="AQ272" s="60">
        <v>3</v>
      </c>
      <c r="AR272" s="60">
        <v>3</v>
      </c>
      <c r="AS272" s="60">
        <v>3</v>
      </c>
      <c r="AT272" s="60">
        <v>3</v>
      </c>
      <c r="AU272" s="60">
        <v>3</v>
      </c>
      <c r="AV272" s="60">
        <v>3</v>
      </c>
      <c r="AW272" s="60">
        <v>3</v>
      </c>
      <c r="AX272" s="60">
        <v>3</v>
      </c>
      <c r="AY272" s="17">
        <f t="shared" si="235"/>
        <v>30</v>
      </c>
      <c r="AZ272" s="144">
        <f t="shared" si="246"/>
        <v>3</v>
      </c>
      <c r="BA272" s="60">
        <v>3</v>
      </c>
      <c r="BB272" s="60">
        <v>3</v>
      </c>
      <c r="BC272" s="60">
        <v>3</v>
      </c>
      <c r="BD272" s="60">
        <v>3</v>
      </c>
      <c r="BE272" s="60">
        <v>3</v>
      </c>
      <c r="BF272" s="60">
        <v>3</v>
      </c>
      <c r="BG272" s="60">
        <v>3</v>
      </c>
      <c r="BH272" s="60">
        <v>3</v>
      </c>
      <c r="BI272" s="60">
        <v>3</v>
      </c>
      <c r="BJ272" s="17">
        <f t="shared" si="247"/>
        <v>27</v>
      </c>
      <c r="BK272" s="144">
        <f t="shared" si="258"/>
        <v>3</v>
      </c>
      <c r="BL272" s="60">
        <v>2</v>
      </c>
      <c r="BM272" s="60">
        <v>2</v>
      </c>
      <c r="BN272" s="60">
        <v>3</v>
      </c>
      <c r="BO272" s="17">
        <f t="shared" si="248"/>
        <v>7</v>
      </c>
      <c r="BP272" s="153">
        <f t="shared" si="293"/>
        <v>2.3333333333333335</v>
      </c>
      <c r="BQ272" s="60">
        <v>3</v>
      </c>
      <c r="BR272" s="60">
        <v>4</v>
      </c>
      <c r="BS272" s="60">
        <v>4</v>
      </c>
      <c r="BT272" s="116">
        <f t="shared" si="238"/>
        <v>11</v>
      </c>
      <c r="BU272" s="144">
        <f t="shared" si="249"/>
        <v>3.6666666666666665</v>
      </c>
      <c r="BV272" s="17">
        <v>3</v>
      </c>
      <c r="BW272" s="17">
        <v>3</v>
      </c>
      <c r="BX272" s="17">
        <f t="shared" si="276"/>
        <v>6</v>
      </c>
      <c r="BY272" s="169">
        <f t="shared" si="292"/>
        <v>3</v>
      </c>
      <c r="BZ272" s="60">
        <v>4</v>
      </c>
      <c r="CA272" s="60">
        <v>4</v>
      </c>
      <c r="CB272" s="17">
        <f t="shared" si="259"/>
        <v>8</v>
      </c>
      <c r="CC272" s="144">
        <f t="shared" si="303"/>
        <v>4</v>
      </c>
      <c r="CD272" s="60">
        <v>3</v>
      </c>
      <c r="CE272" s="60">
        <v>2</v>
      </c>
      <c r="CF272" s="17">
        <f t="shared" si="304"/>
        <v>5</v>
      </c>
      <c r="CG272" s="144">
        <f t="shared" si="289"/>
        <v>2.5</v>
      </c>
      <c r="CH272" s="60">
        <v>2</v>
      </c>
      <c r="CI272" s="60">
        <v>2</v>
      </c>
      <c r="CJ272" s="17">
        <f t="shared" si="250"/>
        <v>4</v>
      </c>
      <c r="CK272" s="144">
        <f t="shared" si="282"/>
        <v>2</v>
      </c>
      <c r="CL272" s="60">
        <v>2</v>
      </c>
      <c r="CM272" s="60">
        <v>2</v>
      </c>
      <c r="CN272" s="17">
        <f t="shared" si="251"/>
        <v>4</v>
      </c>
      <c r="CO272" s="153">
        <f t="shared" si="260"/>
        <v>2</v>
      </c>
      <c r="CP272" s="17">
        <v>3</v>
      </c>
      <c r="CQ272" s="60">
        <v>3</v>
      </c>
      <c r="CR272" s="60">
        <v>3</v>
      </c>
      <c r="CS272" s="17">
        <f t="shared" si="252"/>
        <v>9</v>
      </c>
      <c r="CT272" s="144">
        <f>CS272/3</f>
        <v>3</v>
      </c>
      <c r="CU272" s="60">
        <v>3</v>
      </c>
      <c r="CV272" s="60">
        <v>3</v>
      </c>
      <c r="CW272" s="60">
        <v>3</v>
      </c>
      <c r="CX272" s="60">
        <v>3</v>
      </c>
      <c r="CY272" s="60">
        <v>3</v>
      </c>
      <c r="CZ272" s="60">
        <v>3</v>
      </c>
      <c r="DA272" s="60">
        <v>3</v>
      </c>
      <c r="DB272" s="60">
        <v>3</v>
      </c>
      <c r="DC272" s="17">
        <f t="shared" si="271"/>
        <v>24</v>
      </c>
      <c r="DD272" s="144">
        <f t="shared" si="302"/>
        <v>3</v>
      </c>
      <c r="DE272" s="60">
        <v>3</v>
      </c>
      <c r="DF272" s="60">
        <v>3</v>
      </c>
      <c r="DG272" s="60">
        <v>3</v>
      </c>
      <c r="DH272" s="60">
        <v>3</v>
      </c>
      <c r="DI272" s="60">
        <v>3</v>
      </c>
      <c r="DJ272" s="60">
        <v>3</v>
      </c>
      <c r="DK272" s="60">
        <v>3</v>
      </c>
      <c r="DL272" s="60">
        <v>3</v>
      </c>
      <c r="DM272" s="17">
        <f t="shared" si="262"/>
        <v>24</v>
      </c>
      <c r="DN272" s="144">
        <f t="shared" si="283"/>
        <v>3</v>
      </c>
      <c r="DO272" s="60">
        <v>3</v>
      </c>
      <c r="DP272" s="60">
        <v>3</v>
      </c>
      <c r="DQ272" s="60">
        <v>3</v>
      </c>
      <c r="DR272" s="60">
        <v>3</v>
      </c>
      <c r="DS272" s="60">
        <v>3</v>
      </c>
      <c r="DT272" s="60">
        <v>3</v>
      </c>
      <c r="DU272" s="17">
        <f t="shared" si="301"/>
        <v>18</v>
      </c>
      <c r="DV272" s="144">
        <f t="shared" si="253"/>
        <v>3</v>
      </c>
      <c r="DW272" s="60">
        <v>3</v>
      </c>
      <c r="DX272" s="60">
        <v>3</v>
      </c>
      <c r="DY272" s="60">
        <v>3</v>
      </c>
      <c r="DZ272" s="60">
        <v>3</v>
      </c>
      <c r="EA272" s="60">
        <v>3</v>
      </c>
      <c r="EB272" s="60">
        <v>3</v>
      </c>
      <c r="EC272" s="17">
        <f t="shared" si="272"/>
        <v>18</v>
      </c>
      <c r="ED272" s="144">
        <f t="shared" si="263"/>
        <v>3</v>
      </c>
      <c r="EE272" s="60">
        <v>3</v>
      </c>
      <c r="EF272" s="60">
        <v>3</v>
      </c>
      <c r="EG272" s="60">
        <v>3</v>
      </c>
      <c r="EH272" s="60">
        <v>3</v>
      </c>
      <c r="EI272" s="60">
        <v>3</v>
      </c>
      <c r="EJ272" s="60">
        <v>3</v>
      </c>
      <c r="EK272" s="15">
        <f t="shared" si="264"/>
        <v>18</v>
      </c>
      <c r="EL272" s="148">
        <f t="shared" si="275"/>
        <v>3</v>
      </c>
      <c r="EM272" s="60">
        <v>3</v>
      </c>
      <c r="EN272" s="60">
        <v>3</v>
      </c>
      <c r="EO272" s="60">
        <v>3</v>
      </c>
      <c r="EP272" s="60">
        <v>3</v>
      </c>
      <c r="EQ272" s="60">
        <v>3</v>
      </c>
      <c r="ER272" s="17">
        <f t="shared" si="254"/>
        <v>15</v>
      </c>
      <c r="ES272" s="144">
        <f t="shared" si="300"/>
        <v>3</v>
      </c>
      <c r="ET272" s="60">
        <v>3</v>
      </c>
      <c r="EU272" s="60">
        <v>3</v>
      </c>
      <c r="EV272" s="60">
        <v>3</v>
      </c>
      <c r="EW272" s="60">
        <v>3</v>
      </c>
      <c r="EX272" s="60">
        <v>3</v>
      </c>
      <c r="EY272" s="17">
        <f t="shared" si="255"/>
        <v>15</v>
      </c>
      <c r="EZ272" s="144">
        <f t="shared" si="299"/>
        <v>3</v>
      </c>
      <c r="FA272" s="60">
        <v>3</v>
      </c>
      <c r="FB272" s="60">
        <v>3</v>
      </c>
      <c r="FC272" s="60">
        <v>3</v>
      </c>
      <c r="FD272" s="60">
        <v>3</v>
      </c>
      <c r="FE272" s="60">
        <v>3</v>
      </c>
      <c r="FF272" s="60">
        <v>3</v>
      </c>
      <c r="FG272" s="17">
        <f t="shared" si="242"/>
        <v>18</v>
      </c>
      <c r="FH272" s="153">
        <f t="shared" ref="FH272:FH293" si="305">FG272/6</f>
        <v>3</v>
      </c>
      <c r="FI272" s="60">
        <v>3</v>
      </c>
      <c r="FJ272" s="60">
        <v>3</v>
      </c>
      <c r="FK272" s="60">
        <v>3</v>
      </c>
      <c r="FL272" s="60">
        <v>3</v>
      </c>
      <c r="FM272" s="60">
        <v>3</v>
      </c>
      <c r="FN272" s="17">
        <f t="shared" si="256"/>
        <v>15</v>
      </c>
      <c r="FO272" s="144">
        <f t="shared" si="257"/>
        <v>3</v>
      </c>
      <c r="FP272" s="60">
        <v>3</v>
      </c>
      <c r="FQ272" s="60">
        <v>3</v>
      </c>
      <c r="FR272" s="60">
        <v>3</v>
      </c>
      <c r="FS272" s="60">
        <v>3</v>
      </c>
      <c r="FT272" s="60">
        <v>3</v>
      </c>
      <c r="FU272" s="60">
        <v>3</v>
      </c>
      <c r="FV272" s="17">
        <f t="shared" si="291"/>
        <v>18</v>
      </c>
      <c r="FW272" s="144">
        <f t="shared" si="266"/>
        <v>3</v>
      </c>
      <c r="FX272" s="60">
        <v>3</v>
      </c>
      <c r="FY272" s="60">
        <v>3</v>
      </c>
      <c r="FZ272" s="60">
        <v>3</v>
      </c>
      <c r="GA272" s="60">
        <v>3</v>
      </c>
      <c r="GB272" s="60">
        <v>3</v>
      </c>
      <c r="GC272" s="60">
        <v>3</v>
      </c>
      <c r="GD272" s="17">
        <f t="shared" si="297"/>
        <v>18</v>
      </c>
      <c r="GE272" s="144">
        <f t="shared" si="286"/>
        <v>3</v>
      </c>
      <c r="GF272" s="17" t="s">
        <v>1493</v>
      </c>
      <c r="GG272" s="17" t="s">
        <v>1494</v>
      </c>
      <c r="GH272" s="17" t="s">
        <v>1495</v>
      </c>
      <c r="GI272" s="17" t="s">
        <v>1496</v>
      </c>
      <c r="GJ272" s="17"/>
      <c r="GK272" s="17"/>
      <c r="GL272" s="17"/>
      <c r="GM272" s="17"/>
      <c r="GN272" s="15"/>
      <c r="GO272" s="15"/>
      <c r="GP272" s="15"/>
      <c r="GQ272" s="15"/>
      <c r="GR272" s="15"/>
      <c r="GS272" s="15"/>
      <c r="GT272" s="15"/>
      <c r="GU272" s="15"/>
      <c r="GV272" s="15"/>
      <c r="GW272" s="15"/>
      <c r="GX272" s="15"/>
      <c r="GY272" s="15"/>
      <c r="GZ272" s="15"/>
      <c r="HA272" s="15"/>
      <c r="HB272" s="15"/>
      <c r="HC272" s="15"/>
      <c r="HD272" s="15"/>
      <c r="HE272" s="15"/>
      <c r="HF272" s="15"/>
      <c r="HG272" s="15"/>
      <c r="HH272" s="15"/>
      <c r="HI272" s="15"/>
      <c r="HJ272" s="15"/>
      <c r="HK272" s="15"/>
      <c r="HL272" s="15"/>
      <c r="HM272" s="15"/>
      <c r="HN272" s="15"/>
      <c r="HO272" s="15"/>
      <c r="HP272" s="15"/>
      <c r="HQ272" s="15"/>
      <c r="HR272" s="15"/>
      <c r="HS272" s="15"/>
      <c r="HT272" s="15"/>
      <c r="HU272" s="15"/>
      <c r="HV272" s="15"/>
      <c r="HW272" s="15"/>
      <c r="HX272" s="15"/>
      <c r="HY272" s="15"/>
      <c r="HZ272" s="15"/>
      <c r="IA272" s="15"/>
      <c r="IB272" s="15"/>
      <c r="IC272" s="15"/>
      <c r="ID272" s="15"/>
      <c r="IE272" s="15"/>
      <c r="IF272" s="15"/>
      <c r="IG272" s="15"/>
      <c r="IH272" s="15"/>
      <c r="II272" s="15"/>
      <c r="IJ272" s="15"/>
      <c r="IK272" s="15"/>
      <c r="IL272" s="15"/>
      <c r="IM272" s="15"/>
      <c r="IN272" s="15"/>
      <c r="IO272" s="15"/>
      <c r="IP272" s="15"/>
      <c r="IQ272" s="15"/>
      <c r="IR272" s="15"/>
      <c r="IS272" s="15"/>
      <c r="IT272" s="15"/>
      <c r="IU272" s="15"/>
      <c r="IV272" s="15"/>
      <c r="IW272" s="15"/>
      <c r="IX272" s="15"/>
      <c r="IY272" s="15"/>
      <c r="IZ272" s="15"/>
      <c r="JA272" s="15"/>
      <c r="JB272" s="15"/>
      <c r="JC272" s="15"/>
      <c r="JD272" s="15"/>
      <c r="JE272" s="15"/>
      <c r="JF272" s="15"/>
      <c r="JG272" s="15"/>
      <c r="JH272" s="15"/>
      <c r="JI272" s="15"/>
      <c r="JJ272" s="15"/>
      <c r="JK272" s="15"/>
      <c r="JL272" s="15"/>
      <c r="JM272" s="15"/>
      <c r="JN272" s="15"/>
      <c r="JO272" s="15"/>
      <c r="JP272" s="15"/>
      <c r="JQ272" s="15"/>
      <c r="JR272" s="15"/>
      <c r="JS272" s="15"/>
      <c r="JT272" s="15"/>
    </row>
    <row r="273" spans="1:280" s="25" customFormat="1" ht="22.5" customHeight="1" x14ac:dyDescent="0.35">
      <c r="A273" s="34">
        <v>271</v>
      </c>
      <c r="B273" s="17" t="s">
        <v>1806</v>
      </c>
      <c r="C273" s="82" t="s">
        <v>1807</v>
      </c>
      <c r="D273" s="17" t="s">
        <v>846</v>
      </c>
      <c r="E273" s="17" t="s">
        <v>1808</v>
      </c>
      <c r="F273" s="17"/>
      <c r="G273" s="17"/>
      <c r="H273" s="17" t="s">
        <v>157</v>
      </c>
      <c r="I273" s="17" t="s">
        <v>210</v>
      </c>
      <c r="J273" s="133">
        <v>7800000</v>
      </c>
      <c r="K273" s="59">
        <v>7200000</v>
      </c>
      <c r="L273" s="17" t="s">
        <v>173</v>
      </c>
      <c r="M273" s="17" t="s">
        <v>147</v>
      </c>
      <c r="N273" s="17">
        <v>264</v>
      </c>
      <c r="O273" s="17" t="s">
        <v>212</v>
      </c>
      <c r="P273" s="17" t="s">
        <v>1809</v>
      </c>
      <c r="Q273" s="17" t="s">
        <v>1810</v>
      </c>
      <c r="R273" s="83">
        <v>3</v>
      </c>
      <c r="S273" s="83">
        <v>4</v>
      </c>
      <c r="T273" s="83">
        <v>3</v>
      </c>
      <c r="U273" s="83">
        <v>4</v>
      </c>
      <c r="V273" s="83">
        <v>3</v>
      </c>
      <c r="W273" s="83">
        <v>4</v>
      </c>
      <c r="X273" s="83">
        <v>3</v>
      </c>
      <c r="Y273" s="83">
        <v>4</v>
      </c>
      <c r="Z273" s="83">
        <v>3</v>
      </c>
      <c r="AA273" s="83">
        <v>4</v>
      </c>
      <c r="AB273" s="17">
        <f t="shared" si="267"/>
        <v>35</v>
      </c>
      <c r="AC273" s="154">
        <f t="shared" si="298"/>
        <v>3</v>
      </c>
      <c r="AD273" s="83">
        <v>3</v>
      </c>
      <c r="AE273" s="83">
        <v>4</v>
      </c>
      <c r="AF273" s="83">
        <v>3</v>
      </c>
      <c r="AG273" s="83">
        <v>3</v>
      </c>
      <c r="AH273" s="83">
        <v>4</v>
      </c>
      <c r="AI273" s="83">
        <v>4</v>
      </c>
      <c r="AJ273" s="83">
        <v>3</v>
      </c>
      <c r="AK273" s="83">
        <v>4</v>
      </c>
      <c r="AL273" s="83">
        <v>3</v>
      </c>
      <c r="AM273" s="15">
        <f t="shared" si="244"/>
        <v>31</v>
      </c>
      <c r="AN273" s="170">
        <f t="shared" si="245"/>
        <v>3.4444444444444446</v>
      </c>
      <c r="AO273" s="83">
        <v>3</v>
      </c>
      <c r="AP273" s="83">
        <v>4</v>
      </c>
      <c r="AQ273" s="83">
        <v>3</v>
      </c>
      <c r="AR273" s="83">
        <v>4</v>
      </c>
      <c r="AS273" s="17">
        <v>4</v>
      </c>
      <c r="AT273" s="17">
        <v>3</v>
      </c>
      <c r="AU273" s="17">
        <v>3</v>
      </c>
      <c r="AV273" s="17">
        <v>4</v>
      </c>
      <c r="AW273" s="17">
        <v>3</v>
      </c>
      <c r="AX273" s="83">
        <v>3</v>
      </c>
      <c r="AY273" s="17">
        <f t="shared" si="235"/>
        <v>34</v>
      </c>
      <c r="AZ273" s="144">
        <f t="shared" si="246"/>
        <v>3.4</v>
      </c>
      <c r="BA273" s="83">
        <v>3</v>
      </c>
      <c r="BB273" s="83">
        <v>4</v>
      </c>
      <c r="BC273" s="17">
        <v>3</v>
      </c>
      <c r="BD273" s="83">
        <v>4</v>
      </c>
      <c r="BE273" s="83">
        <v>4</v>
      </c>
      <c r="BF273" s="83">
        <v>3</v>
      </c>
      <c r="BG273" s="83">
        <v>4</v>
      </c>
      <c r="BH273" s="83">
        <v>3</v>
      </c>
      <c r="BI273" s="60">
        <v>3</v>
      </c>
      <c r="BJ273" s="17">
        <f t="shared" si="247"/>
        <v>31</v>
      </c>
      <c r="BK273" s="144">
        <f t="shared" si="258"/>
        <v>3.4444444444444446</v>
      </c>
      <c r="BL273" s="83">
        <v>3</v>
      </c>
      <c r="BM273" s="83">
        <v>4</v>
      </c>
      <c r="BN273" s="83">
        <v>3</v>
      </c>
      <c r="BO273" s="17">
        <f t="shared" si="248"/>
        <v>10</v>
      </c>
      <c r="BP273" s="153">
        <f t="shared" si="293"/>
        <v>3.3333333333333335</v>
      </c>
      <c r="BQ273" s="83">
        <v>3</v>
      </c>
      <c r="BR273" s="83">
        <v>4</v>
      </c>
      <c r="BS273" s="83">
        <v>3</v>
      </c>
      <c r="BT273" s="116">
        <f t="shared" si="238"/>
        <v>10</v>
      </c>
      <c r="BU273" s="144">
        <f t="shared" si="249"/>
        <v>3.3333333333333335</v>
      </c>
      <c r="BV273" s="17" t="s">
        <v>791</v>
      </c>
      <c r="BW273" s="17">
        <v>3</v>
      </c>
      <c r="BX273" s="17">
        <f t="shared" si="276"/>
        <v>3</v>
      </c>
      <c r="BY273" s="169">
        <f t="shared" si="292"/>
        <v>1.5</v>
      </c>
      <c r="BZ273" s="83">
        <v>4</v>
      </c>
      <c r="CA273" s="83">
        <v>3</v>
      </c>
      <c r="CB273" s="17">
        <f t="shared" si="259"/>
        <v>7</v>
      </c>
      <c r="CC273" s="144">
        <f t="shared" si="303"/>
        <v>3.5</v>
      </c>
      <c r="CD273" s="83">
        <v>3</v>
      </c>
      <c r="CE273" s="83">
        <v>4</v>
      </c>
      <c r="CF273" s="17">
        <f t="shared" si="304"/>
        <v>7</v>
      </c>
      <c r="CG273" s="144">
        <f t="shared" si="289"/>
        <v>3.5</v>
      </c>
      <c r="CH273" s="83">
        <v>3</v>
      </c>
      <c r="CI273" s="83">
        <v>3</v>
      </c>
      <c r="CJ273" s="17">
        <f t="shared" si="250"/>
        <v>6</v>
      </c>
      <c r="CK273" s="144">
        <f t="shared" si="282"/>
        <v>3</v>
      </c>
      <c r="CL273" s="83">
        <v>3</v>
      </c>
      <c r="CM273" s="83">
        <v>4</v>
      </c>
      <c r="CN273" s="17">
        <f t="shared" si="251"/>
        <v>7</v>
      </c>
      <c r="CO273" s="153">
        <f t="shared" si="260"/>
        <v>3.5</v>
      </c>
      <c r="CP273" s="17">
        <v>3</v>
      </c>
      <c r="CQ273" s="83">
        <v>3</v>
      </c>
      <c r="CR273" s="83">
        <v>3</v>
      </c>
      <c r="CS273" s="17">
        <f t="shared" si="252"/>
        <v>9</v>
      </c>
      <c r="CT273" s="144">
        <f t="shared" si="296"/>
        <v>3</v>
      </c>
      <c r="CU273" s="83">
        <v>4</v>
      </c>
      <c r="CV273" s="83">
        <v>4</v>
      </c>
      <c r="CW273" s="83">
        <v>3</v>
      </c>
      <c r="CX273" s="83">
        <v>4</v>
      </c>
      <c r="CY273" s="83">
        <v>3</v>
      </c>
      <c r="CZ273" s="83">
        <v>4</v>
      </c>
      <c r="DA273" s="83">
        <v>3</v>
      </c>
      <c r="DB273" s="83">
        <v>3</v>
      </c>
      <c r="DC273" s="17">
        <f t="shared" si="271"/>
        <v>28</v>
      </c>
      <c r="DD273" s="144">
        <f t="shared" si="302"/>
        <v>3.5</v>
      </c>
      <c r="DE273" s="83">
        <v>3</v>
      </c>
      <c r="DF273" s="83">
        <v>4</v>
      </c>
      <c r="DG273" s="83">
        <v>3</v>
      </c>
      <c r="DH273" s="83">
        <v>4</v>
      </c>
      <c r="DI273" s="83">
        <v>3</v>
      </c>
      <c r="DJ273" s="83">
        <v>4</v>
      </c>
      <c r="DK273" s="83">
        <v>4</v>
      </c>
      <c r="DL273" s="83">
        <v>4</v>
      </c>
      <c r="DM273" s="17">
        <f t="shared" si="262"/>
        <v>29</v>
      </c>
      <c r="DN273" s="144">
        <f t="shared" si="283"/>
        <v>3.625</v>
      </c>
      <c r="DO273" s="17">
        <v>3</v>
      </c>
      <c r="DP273" s="83">
        <v>4</v>
      </c>
      <c r="DQ273" s="83">
        <v>3</v>
      </c>
      <c r="DR273" s="83">
        <v>4</v>
      </c>
      <c r="DS273" s="83">
        <v>3</v>
      </c>
      <c r="DT273" s="83">
        <v>4</v>
      </c>
      <c r="DU273" s="17">
        <f t="shared" si="301"/>
        <v>21</v>
      </c>
      <c r="DV273" s="144">
        <f t="shared" si="253"/>
        <v>3.5</v>
      </c>
      <c r="DW273" s="83">
        <v>3</v>
      </c>
      <c r="DX273" s="83">
        <v>3</v>
      </c>
      <c r="DY273" s="83">
        <v>3</v>
      </c>
      <c r="DZ273" s="83">
        <v>4</v>
      </c>
      <c r="EA273" s="83">
        <v>3</v>
      </c>
      <c r="EB273" s="83">
        <v>4</v>
      </c>
      <c r="EC273" s="17">
        <f t="shared" si="272"/>
        <v>20</v>
      </c>
      <c r="ED273" s="144">
        <f t="shared" si="263"/>
        <v>3.3333333333333335</v>
      </c>
      <c r="EE273" s="83">
        <v>3</v>
      </c>
      <c r="EF273" s="83">
        <v>4</v>
      </c>
      <c r="EG273" s="83">
        <v>3</v>
      </c>
      <c r="EH273" s="83">
        <v>4</v>
      </c>
      <c r="EI273" s="83">
        <v>3</v>
      </c>
      <c r="EJ273" s="83">
        <v>4</v>
      </c>
      <c r="EK273" s="15">
        <f t="shared" si="264"/>
        <v>21</v>
      </c>
      <c r="EL273" s="148">
        <f t="shared" si="275"/>
        <v>3.5</v>
      </c>
      <c r="EM273" s="83">
        <v>3</v>
      </c>
      <c r="EN273" s="83">
        <v>4</v>
      </c>
      <c r="EO273" s="83">
        <v>3</v>
      </c>
      <c r="EP273" s="83">
        <v>4</v>
      </c>
      <c r="EQ273" s="83">
        <v>3</v>
      </c>
      <c r="ER273" s="17">
        <f t="shared" si="254"/>
        <v>17</v>
      </c>
      <c r="ES273" s="144">
        <f t="shared" si="300"/>
        <v>3.4</v>
      </c>
      <c r="ET273" s="83">
        <v>3</v>
      </c>
      <c r="EU273" s="83">
        <v>4</v>
      </c>
      <c r="EV273" s="83">
        <v>3</v>
      </c>
      <c r="EW273" s="17">
        <v>4</v>
      </c>
      <c r="EX273" s="83">
        <v>4</v>
      </c>
      <c r="EY273" s="17">
        <f t="shared" si="255"/>
        <v>18</v>
      </c>
      <c r="EZ273" s="144">
        <f t="shared" si="299"/>
        <v>3.6</v>
      </c>
      <c r="FA273" s="83">
        <v>3</v>
      </c>
      <c r="FB273" s="83">
        <v>4</v>
      </c>
      <c r="FC273" s="83">
        <v>4</v>
      </c>
      <c r="FD273" s="83">
        <v>3</v>
      </c>
      <c r="FE273" s="83">
        <v>3</v>
      </c>
      <c r="FF273" s="83">
        <v>4</v>
      </c>
      <c r="FG273" s="17">
        <f t="shared" si="242"/>
        <v>21</v>
      </c>
      <c r="FH273" s="153">
        <f t="shared" si="305"/>
        <v>3.5</v>
      </c>
      <c r="FI273" s="83">
        <v>3</v>
      </c>
      <c r="FJ273" s="83">
        <v>4</v>
      </c>
      <c r="FK273" s="83">
        <v>3</v>
      </c>
      <c r="FL273" s="83">
        <v>4</v>
      </c>
      <c r="FM273" s="83">
        <v>3</v>
      </c>
      <c r="FN273" s="17">
        <f t="shared" si="256"/>
        <v>17</v>
      </c>
      <c r="FO273" s="144">
        <f t="shared" si="257"/>
        <v>3.4</v>
      </c>
      <c r="FP273" s="17">
        <v>3</v>
      </c>
      <c r="FQ273" s="17">
        <v>4</v>
      </c>
      <c r="FR273" s="17">
        <v>3</v>
      </c>
      <c r="FS273" s="83">
        <v>4</v>
      </c>
      <c r="FT273" s="83">
        <v>3</v>
      </c>
      <c r="FU273" s="83">
        <v>4</v>
      </c>
      <c r="FV273" s="17">
        <f t="shared" si="291"/>
        <v>21</v>
      </c>
      <c r="FW273" s="144">
        <f t="shared" si="266"/>
        <v>3.5</v>
      </c>
      <c r="FX273" s="17">
        <v>3</v>
      </c>
      <c r="FY273" s="83">
        <v>4</v>
      </c>
      <c r="FZ273" s="83">
        <v>4</v>
      </c>
      <c r="GA273" s="83">
        <v>3</v>
      </c>
      <c r="GB273" s="83">
        <v>3</v>
      </c>
      <c r="GC273" s="83">
        <v>4</v>
      </c>
      <c r="GD273" s="17">
        <f t="shared" si="297"/>
        <v>21</v>
      </c>
      <c r="GE273" s="144">
        <f t="shared" si="286"/>
        <v>3.5</v>
      </c>
      <c r="GF273" s="17" t="s">
        <v>1811</v>
      </c>
      <c r="GG273" s="17" t="s">
        <v>1812</v>
      </c>
      <c r="GH273" s="17" t="s">
        <v>1813</v>
      </c>
      <c r="GI273" s="17" t="s">
        <v>1814</v>
      </c>
      <c r="GJ273" s="17" t="s">
        <v>1815</v>
      </c>
      <c r="GK273" s="17" t="s">
        <v>1816</v>
      </c>
      <c r="GL273" s="17" t="s">
        <v>1817</v>
      </c>
      <c r="GM273" s="17" t="s">
        <v>1818</v>
      </c>
      <c r="GN273" s="15"/>
      <c r="GO273" s="15"/>
      <c r="GP273" s="15"/>
      <c r="GQ273" s="15"/>
      <c r="GR273" s="15"/>
      <c r="GS273" s="15"/>
      <c r="GT273" s="15"/>
      <c r="GU273" s="15"/>
      <c r="GV273" s="15"/>
      <c r="GW273" s="15"/>
      <c r="GX273" s="15"/>
      <c r="GY273" s="15"/>
      <c r="GZ273" s="15"/>
      <c r="HA273" s="15"/>
      <c r="HB273" s="15"/>
      <c r="HC273" s="15"/>
      <c r="HD273" s="15"/>
      <c r="HE273" s="15"/>
      <c r="HF273" s="15"/>
      <c r="HG273" s="15"/>
      <c r="HH273" s="15"/>
      <c r="HI273" s="15"/>
      <c r="HJ273" s="15"/>
      <c r="HK273" s="15"/>
      <c r="HL273" s="15"/>
      <c r="HM273" s="15"/>
      <c r="HN273" s="15"/>
      <c r="HO273" s="15"/>
      <c r="HP273" s="15"/>
      <c r="HQ273" s="15"/>
      <c r="HR273" s="15"/>
      <c r="HS273" s="15"/>
      <c r="HT273" s="15"/>
      <c r="HU273" s="15"/>
      <c r="HV273" s="15"/>
      <c r="HW273" s="15"/>
      <c r="HX273" s="15"/>
      <c r="HY273" s="15"/>
      <c r="HZ273" s="15"/>
      <c r="IA273" s="15"/>
      <c r="IB273" s="15"/>
      <c r="IC273" s="15"/>
      <c r="ID273" s="15"/>
      <c r="IE273" s="15"/>
      <c r="IF273" s="15"/>
      <c r="IG273" s="15"/>
      <c r="IH273" s="15"/>
      <c r="II273" s="15"/>
      <c r="IJ273" s="15"/>
      <c r="IK273" s="15"/>
      <c r="IL273" s="15"/>
      <c r="IM273" s="15"/>
      <c r="IN273" s="15"/>
      <c r="IO273" s="15"/>
      <c r="IP273" s="15"/>
      <c r="IQ273" s="15"/>
      <c r="IR273" s="15"/>
      <c r="IS273" s="15"/>
      <c r="IT273" s="15"/>
      <c r="IU273" s="15"/>
      <c r="IV273" s="15"/>
      <c r="IW273" s="15"/>
      <c r="IX273" s="15"/>
      <c r="IY273" s="15"/>
      <c r="IZ273" s="15"/>
      <c r="JA273" s="15"/>
      <c r="JB273" s="15"/>
      <c r="JC273" s="15"/>
      <c r="JD273" s="15"/>
      <c r="JE273" s="15"/>
      <c r="JF273" s="15"/>
      <c r="JG273" s="15"/>
      <c r="JH273" s="15"/>
      <c r="JI273" s="15"/>
      <c r="JJ273" s="15"/>
      <c r="JK273" s="15"/>
      <c r="JL273" s="15"/>
      <c r="JM273" s="15"/>
      <c r="JN273" s="15"/>
      <c r="JO273" s="15"/>
      <c r="JP273" s="15"/>
      <c r="JQ273" s="15"/>
      <c r="JR273" s="15"/>
      <c r="JS273" s="15"/>
      <c r="JT273" s="15"/>
    </row>
    <row r="274" spans="1:280" s="25" customFormat="1" ht="15.75" customHeight="1" x14ac:dyDescent="0.35">
      <c r="A274" s="34">
        <v>272</v>
      </c>
      <c r="B274" s="17" t="s">
        <v>1819</v>
      </c>
      <c r="C274" s="82" t="s">
        <v>1820</v>
      </c>
      <c r="D274" s="17" t="s">
        <v>846</v>
      </c>
      <c r="E274" s="17" t="s">
        <v>1821</v>
      </c>
      <c r="F274" s="17">
        <v>61</v>
      </c>
      <c r="G274" s="17">
        <v>5</v>
      </c>
      <c r="H274" s="17" t="s">
        <v>157</v>
      </c>
      <c r="I274" s="17" t="s">
        <v>158</v>
      </c>
      <c r="J274" s="133">
        <v>6000000</v>
      </c>
      <c r="K274" s="59">
        <v>5500000</v>
      </c>
      <c r="L274" s="17" t="s">
        <v>1415</v>
      </c>
      <c r="M274" s="17" t="s">
        <v>147</v>
      </c>
      <c r="N274" s="17">
        <v>320</v>
      </c>
      <c r="O274" s="17" t="s">
        <v>212</v>
      </c>
      <c r="P274" s="17" t="s">
        <v>896</v>
      </c>
      <c r="Q274" s="17" t="s">
        <v>1810</v>
      </c>
      <c r="R274" s="83">
        <v>4</v>
      </c>
      <c r="S274" s="83">
        <v>4</v>
      </c>
      <c r="T274" s="83">
        <v>4</v>
      </c>
      <c r="U274" s="83">
        <v>3</v>
      </c>
      <c r="V274" s="83">
        <v>3</v>
      </c>
      <c r="W274" s="83">
        <v>4</v>
      </c>
      <c r="X274" s="83">
        <v>3</v>
      </c>
      <c r="Y274" s="83">
        <v>4</v>
      </c>
      <c r="Z274" s="83">
        <v>3</v>
      </c>
      <c r="AA274" s="83">
        <v>3</v>
      </c>
      <c r="AB274" s="17">
        <f t="shared" si="267"/>
        <v>35</v>
      </c>
      <c r="AC274" s="154">
        <f t="shared" si="298"/>
        <v>3.3</v>
      </c>
      <c r="AD274" s="83">
        <v>4</v>
      </c>
      <c r="AE274" s="83">
        <v>3</v>
      </c>
      <c r="AF274" s="83">
        <v>4</v>
      </c>
      <c r="AG274" s="83">
        <v>4</v>
      </c>
      <c r="AH274" s="83">
        <v>3</v>
      </c>
      <c r="AI274" s="83">
        <v>4</v>
      </c>
      <c r="AJ274" s="83">
        <v>4</v>
      </c>
      <c r="AK274" s="83">
        <v>3</v>
      </c>
      <c r="AL274" s="83">
        <v>4</v>
      </c>
      <c r="AM274" s="15">
        <f t="shared" si="244"/>
        <v>33</v>
      </c>
      <c r="AN274" s="170">
        <f t="shared" si="245"/>
        <v>3.6666666666666665</v>
      </c>
      <c r="AO274" s="83">
        <v>4</v>
      </c>
      <c r="AP274" s="83">
        <v>3</v>
      </c>
      <c r="AQ274" s="83">
        <v>4</v>
      </c>
      <c r="AR274" s="83">
        <v>3</v>
      </c>
      <c r="AS274" s="17">
        <v>4</v>
      </c>
      <c r="AT274" s="17">
        <v>3</v>
      </c>
      <c r="AU274" s="17">
        <v>3</v>
      </c>
      <c r="AV274" s="17">
        <v>4</v>
      </c>
      <c r="AW274" s="17">
        <v>4</v>
      </c>
      <c r="AX274" s="83">
        <v>3</v>
      </c>
      <c r="AY274" s="17">
        <f t="shared" si="235"/>
        <v>35</v>
      </c>
      <c r="AZ274" s="144">
        <f t="shared" si="246"/>
        <v>3.5</v>
      </c>
      <c r="BA274" s="83">
        <v>4</v>
      </c>
      <c r="BB274" s="83">
        <v>4</v>
      </c>
      <c r="BC274" s="17">
        <v>4</v>
      </c>
      <c r="BD274" s="83">
        <v>3</v>
      </c>
      <c r="BE274" s="83">
        <v>4</v>
      </c>
      <c r="BF274" s="83">
        <v>3</v>
      </c>
      <c r="BG274" s="83">
        <v>4</v>
      </c>
      <c r="BH274" s="83">
        <v>3</v>
      </c>
      <c r="BI274" s="60">
        <v>3</v>
      </c>
      <c r="BJ274" s="17">
        <f t="shared" si="247"/>
        <v>32</v>
      </c>
      <c r="BK274" s="144">
        <f t="shared" si="258"/>
        <v>3.5555555555555554</v>
      </c>
      <c r="BL274" s="83">
        <v>3</v>
      </c>
      <c r="BM274" s="83">
        <v>4</v>
      </c>
      <c r="BN274" s="83">
        <v>3</v>
      </c>
      <c r="BO274" s="17">
        <f t="shared" si="248"/>
        <v>10</v>
      </c>
      <c r="BP274" s="153">
        <f t="shared" si="293"/>
        <v>3.3333333333333335</v>
      </c>
      <c r="BQ274" s="83">
        <v>3</v>
      </c>
      <c r="BR274" s="83">
        <v>4</v>
      </c>
      <c r="BS274" s="83">
        <v>3</v>
      </c>
      <c r="BT274" s="116">
        <f t="shared" si="238"/>
        <v>10</v>
      </c>
      <c r="BU274" s="144">
        <f t="shared" si="249"/>
        <v>3.3333333333333335</v>
      </c>
      <c r="BV274" s="17">
        <v>3</v>
      </c>
      <c r="BW274" s="17">
        <v>4</v>
      </c>
      <c r="BX274" s="17">
        <f t="shared" si="276"/>
        <v>7</v>
      </c>
      <c r="BY274" s="169">
        <f t="shared" si="292"/>
        <v>3.5</v>
      </c>
      <c r="BZ274" s="83">
        <v>3</v>
      </c>
      <c r="CA274" s="83">
        <v>4</v>
      </c>
      <c r="CB274" s="17">
        <f t="shared" si="259"/>
        <v>7</v>
      </c>
      <c r="CC274" s="144">
        <f t="shared" si="303"/>
        <v>3.5</v>
      </c>
      <c r="CD274" s="83">
        <v>3</v>
      </c>
      <c r="CE274" s="83">
        <v>4</v>
      </c>
      <c r="CF274" s="17">
        <f t="shared" si="304"/>
        <v>7</v>
      </c>
      <c r="CG274" s="144">
        <f t="shared" si="289"/>
        <v>3.5</v>
      </c>
      <c r="CH274" s="83">
        <v>4</v>
      </c>
      <c r="CI274" s="83">
        <v>4</v>
      </c>
      <c r="CJ274" s="17">
        <f t="shared" si="250"/>
        <v>8</v>
      </c>
      <c r="CK274" s="144">
        <f t="shared" si="282"/>
        <v>4</v>
      </c>
      <c r="CL274" s="83">
        <v>4</v>
      </c>
      <c r="CM274" s="83">
        <v>4</v>
      </c>
      <c r="CN274" s="17">
        <f t="shared" si="251"/>
        <v>8</v>
      </c>
      <c r="CO274" s="153">
        <f t="shared" si="260"/>
        <v>4</v>
      </c>
      <c r="CP274" s="17">
        <v>4</v>
      </c>
      <c r="CQ274" s="83">
        <v>3</v>
      </c>
      <c r="CR274" s="83">
        <v>3</v>
      </c>
      <c r="CS274" s="17">
        <f t="shared" si="252"/>
        <v>10</v>
      </c>
      <c r="CT274" s="144">
        <f>CS274/3</f>
        <v>3.3333333333333335</v>
      </c>
      <c r="CU274" s="83">
        <v>3</v>
      </c>
      <c r="CV274" s="83">
        <v>4</v>
      </c>
      <c r="CW274" s="83">
        <v>3</v>
      </c>
      <c r="CX274" s="83">
        <v>4</v>
      </c>
      <c r="CY274" s="83">
        <v>4</v>
      </c>
      <c r="CZ274" s="83">
        <v>4</v>
      </c>
      <c r="DA274" s="83">
        <v>3</v>
      </c>
      <c r="DB274" s="83">
        <v>4</v>
      </c>
      <c r="DC274" s="17">
        <f t="shared" si="271"/>
        <v>29</v>
      </c>
      <c r="DD274" s="144">
        <f t="shared" si="302"/>
        <v>3.625</v>
      </c>
      <c r="DE274" s="83">
        <v>3</v>
      </c>
      <c r="DF274" s="83">
        <v>4</v>
      </c>
      <c r="DG274" s="83">
        <v>3</v>
      </c>
      <c r="DH274" s="83">
        <v>4</v>
      </c>
      <c r="DI274" s="83">
        <v>4</v>
      </c>
      <c r="DJ274" s="83">
        <v>3</v>
      </c>
      <c r="DK274" s="83">
        <v>3</v>
      </c>
      <c r="DL274" s="83">
        <v>4</v>
      </c>
      <c r="DM274" s="17">
        <f t="shared" si="262"/>
        <v>28</v>
      </c>
      <c r="DN274" s="144">
        <f t="shared" si="283"/>
        <v>3.5</v>
      </c>
      <c r="DO274" s="17">
        <v>3</v>
      </c>
      <c r="DP274" s="83">
        <v>4</v>
      </c>
      <c r="DQ274" s="83">
        <v>3</v>
      </c>
      <c r="DR274" s="83">
        <v>3</v>
      </c>
      <c r="DS274" s="83">
        <v>4</v>
      </c>
      <c r="DT274" s="83">
        <v>3</v>
      </c>
      <c r="DU274" s="17">
        <f t="shared" si="301"/>
        <v>20</v>
      </c>
      <c r="DV274" s="144">
        <f t="shared" si="253"/>
        <v>3.3333333333333335</v>
      </c>
      <c r="DW274" s="83">
        <v>3</v>
      </c>
      <c r="DX274" s="83">
        <v>4</v>
      </c>
      <c r="DY274" s="83">
        <v>3</v>
      </c>
      <c r="DZ274" s="83">
        <v>4</v>
      </c>
      <c r="EA274" s="83">
        <v>3</v>
      </c>
      <c r="EB274" s="83">
        <v>4</v>
      </c>
      <c r="EC274" s="17">
        <f t="shared" si="272"/>
        <v>21</v>
      </c>
      <c r="ED274" s="144">
        <f t="shared" si="263"/>
        <v>3.5</v>
      </c>
      <c r="EE274" s="83">
        <v>3</v>
      </c>
      <c r="EF274" s="83">
        <v>4</v>
      </c>
      <c r="EG274" s="83">
        <v>3</v>
      </c>
      <c r="EH274" s="83">
        <v>4</v>
      </c>
      <c r="EI274" s="83">
        <v>3</v>
      </c>
      <c r="EJ274" s="83">
        <v>4</v>
      </c>
      <c r="EK274" s="15">
        <f t="shared" si="264"/>
        <v>21</v>
      </c>
      <c r="EL274" s="148">
        <f t="shared" si="275"/>
        <v>3.5</v>
      </c>
      <c r="EM274" s="83">
        <v>3</v>
      </c>
      <c r="EN274" s="83">
        <v>4</v>
      </c>
      <c r="EO274" s="83">
        <v>3</v>
      </c>
      <c r="EP274" s="83">
        <v>4</v>
      </c>
      <c r="EQ274" s="83">
        <v>3</v>
      </c>
      <c r="ER274" s="17">
        <f t="shared" si="254"/>
        <v>17</v>
      </c>
      <c r="ES274" s="144">
        <f t="shared" si="300"/>
        <v>3.4</v>
      </c>
      <c r="ET274" s="83">
        <v>4</v>
      </c>
      <c r="EU274" s="83">
        <v>3</v>
      </c>
      <c r="EV274" s="83">
        <v>4</v>
      </c>
      <c r="EW274" s="17">
        <v>3</v>
      </c>
      <c r="EX274" s="83">
        <v>4</v>
      </c>
      <c r="EY274" s="17">
        <f t="shared" si="255"/>
        <v>18</v>
      </c>
      <c r="EZ274" s="144">
        <f t="shared" si="299"/>
        <v>3.6</v>
      </c>
      <c r="FA274" s="83">
        <v>3</v>
      </c>
      <c r="FB274" s="83">
        <v>4</v>
      </c>
      <c r="FC274" s="83">
        <v>3</v>
      </c>
      <c r="FD274" s="83">
        <v>4</v>
      </c>
      <c r="FE274" s="83">
        <v>3</v>
      </c>
      <c r="FF274" s="83">
        <v>4</v>
      </c>
      <c r="FG274" s="17">
        <f t="shared" si="242"/>
        <v>21</v>
      </c>
      <c r="FH274" s="153">
        <f t="shared" si="305"/>
        <v>3.5</v>
      </c>
      <c r="FI274" s="83">
        <v>3</v>
      </c>
      <c r="FJ274" s="83">
        <v>4</v>
      </c>
      <c r="FK274" s="83">
        <v>3</v>
      </c>
      <c r="FL274" s="83">
        <v>4</v>
      </c>
      <c r="FM274" s="83">
        <v>3</v>
      </c>
      <c r="FN274" s="17">
        <f t="shared" si="256"/>
        <v>17</v>
      </c>
      <c r="FO274" s="144">
        <f t="shared" si="257"/>
        <v>3.4</v>
      </c>
      <c r="FP274" s="17">
        <v>4</v>
      </c>
      <c r="FQ274" s="17">
        <v>3</v>
      </c>
      <c r="FR274" s="17">
        <v>4</v>
      </c>
      <c r="FS274" s="83">
        <v>3</v>
      </c>
      <c r="FT274" s="83">
        <v>4</v>
      </c>
      <c r="FU274" s="83">
        <v>3</v>
      </c>
      <c r="FV274" s="17">
        <f t="shared" si="291"/>
        <v>21</v>
      </c>
      <c r="FW274" s="144">
        <f t="shared" si="266"/>
        <v>3.5</v>
      </c>
      <c r="FX274" s="17">
        <v>4</v>
      </c>
      <c r="FY274" s="83">
        <v>3</v>
      </c>
      <c r="FZ274" s="83">
        <v>4</v>
      </c>
      <c r="GA274" s="83">
        <v>3</v>
      </c>
      <c r="GB274" s="83">
        <v>4</v>
      </c>
      <c r="GC274" s="83">
        <v>3</v>
      </c>
      <c r="GD274" s="17">
        <f t="shared" si="297"/>
        <v>21</v>
      </c>
      <c r="GE274" s="144">
        <f t="shared" si="286"/>
        <v>3.5</v>
      </c>
      <c r="GF274" s="17" t="s">
        <v>1822</v>
      </c>
      <c r="GG274" s="17" t="s">
        <v>1823</v>
      </c>
      <c r="GH274" s="17" t="s">
        <v>1824</v>
      </c>
      <c r="GI274" s="17" t="s">
        <v>1825</v>
      </c>
      <c r="GJ274" s="17" t="s">
        <v>1826</v>
      </c>
      <c r="GK274" s="17" t="s">
        <v>1827</v>
      </c>
      <c r="GL274" s="17" t="s">
        <v>1828</v>
      </c>
      <c r="GM274" s="17" t="s">
        <v>1829</v>
      </c>
      <c r="GN274" s="15"/>
      <c r="GO274" s="15"/>
      <c r="GP274" s="15"/>
      <c r="GQ274" s="15"/>
      <c r="GR274" s="15"/>
      <c r="GS274" s="15"/>
      <c r="GT274" s="15"/>
      <c r="GU274" s="15"/>
      <c r="GV274" s="15"/>
      <c r="GW274" s="15"/>
      <c r="GX274" s="15"/>
      <c r="GY274" s="15"/>
      <c r="GZ274" s="15"/>
      <c r="HA274" s="15"/>
      <c r="HB274" s="15"/>
      <c r="HC274" s="15"/>
      <c r="HD274" s="15"/>
      <c r="HE274" s="15"/>
      <c r="HF274" s="15"/>
      <c r="HG274" s="15"/>
      <c r="HH274" s="15"/>
      <c r="HI274" s="15"/>
      <c r="HJ274" s="15"/>
      <c r="HK274" s="15"/>
      <c r="HL274" s="15"/>
      <c r="HM274" s="15"/>
      <c r="HN274" s="15"/>
      <c r="HO274" s="15"/>
      <c r="HP274" s="15"/>
      <c r="HQ274" s="15"/>
      <c r="HR274" s="15"/>
      <c r="HS274" s="15"/>
      <c r="HT274" s="15"/>
      <c r="HU274" s="15"/>
      <c r="HV274" s="15"/>
      <c r="HW274" s="15"/>
      <c r="HX274" s="15"/>
      <c r="HY274" s="15"/>
      <c r="HZ274" s="15"/>
      <c r="IA274" s="15"/>
      <c r="IB274" s="15"/>
      <c r="IC274" s="15"/>
      <c r="ID274" s="15"/>
      <c r="IE274" s="15"/>
      <c r="IF274" s="15"/>
      <c r="IG274" s="15"/>
      <c r="IH274" s="15"/>
      <c r="II274" s="15"/>
      <c r="IJ274" s="15"/>
      <c r="IK274" s="15"/>
      <c r="IL274" s="15"/>
      <c r="IM274" s="15"/>
      <c r="IN274" s="15"/>
      <c r="IO274" s="15"/>
      <c r="IP274" s="15"/>
      <c r="IQ274" s="15"/>
      <c r="IR274" s="15"/>
      <c r="IS274" s="15"/>
      <c r="IT274" s="15"/>
      <c r="IU274" s="15"/>
      <c r="IV274" s="15"/>
      <c r="IW274" s="15"/>
      <c r="IX274" s="15"/>
      <c r="IY274" s="15"/>
      <c r="IZ274" s="15"/>
      <c r="JA274" s="15"/>
      <c r="JB274" s="15"/>
      <c r="JC274" s="15"/>
      <c r="JD274" s="15"/>
      <c r="JE274" s="15"/>
      <c r="JF274" s="15"/>
      <c r="JG274" s="15"/>
      <c r="JH274" s="15"/>
      <c r="JI274" s="15"/>
      <c r="JJ274" s="15"/>
      <c r="JK274" s="15"/>
      <c r="JL274" s="15"/>
      <c r="JM274" s="15"/>
      <c r="JN274" s="15"/>
      <c r="JO274" s="15"/>
      <c r="JP274" s="15"/>
      <c r="JQ274" s="15"/>
      <c r="JR274" s="15"/>
      <c r="JS274" s="15"/>
      <c r="JT274" s="15"/>
    </row>
    <row r="275" spans="1:280" s="25" customFormat="1" ht="15.75" customHeight="1" x14ac:dyDescent="0.35">
      <c r="A275" s="34">
        <v>273</v>
      </c>
      <c r="B275" s="17" t="s">
        <v>1830</v>
      </c>
      <c r="C275" s="82" t="s">
        <v>1831</v>
      </c>
      <c r="D275" s="17" t="s">
        <v>846</v>
      </c>
      <c r="E275" s="17" t="s">
        <v>1832</v>
      </c>
      <c r="F275" s="17">
        <v>35</v>
      </c>
      <c r="G275" s="17">
        <v>3</v>
      </c>
      <c r="H275" s="17" t="s">
        <v>157</v>
      </c>
      <c r="I275" s="17" t="s">
        <v>158</v>
      </c>
      <c r="J275" s="133">
        <v>8400000</v>
      </c>
      <c r="K275" s="59">
        <v>6500000</v>
      </c>
      <c r="L275" s="17" t="s">
        <v>255</v>
      </c>
      <c r="M275" s="17" t="s">
        <v>147</v>
      </c>
      <c r="N275" s="17">
        <v>296</v>
      </c>
      <c r="O275" s="17" t="s">
        <v>1833</v>
      </c>
      <c r="P275" s="17" t="s">
        <v>1834</v>
      </c>
      <c r="Q275" s="17" t="s">
        <v>1810</v>
      </c>
      <c r="R275" s="83">
        <v>3</v>
      </c>
      <c r="S275" s="83">
        <v>3</v>
      </c>
      <c r="T275" s="83">
        <v>3</v>
      </c>
      <c r="U275" s="83">
        <v>3</v>
      </c>
      <c r="V275" s="83">
        <v>3</v>
      </c>
      <c r="W275" s="83">
        <v>3</v>
      </c>
      <c r="X275" s="83">
        <v>4</v>
      </c>
      <c r="Y275" s="83">
        <v>4</v>
      </c>
      <c r="Z275" s="83">
        <v>3</v>
      </c>
      <c r="AA275" s="83">
        <v>3</v>
      </c>
      <c r="AB275" s="17">
        <f t="shared" si="267"/>
        <v>32</v>
      </c>
      <c r="AC275" s="154">
        <f t="shared" si="298"/>
        <v>3</v>
      </c>
      <c r="AD275" s="83">
        <v>4</v>
      </c>
      <c r="AE275" s="83">
        <v>4</v>
      </c>
      <c r="AF275" s="83">
        <v>3</v>
      </c>
      <c r="AG275" s="83">
        <v>3</v>
      </c>
      <c r="AH275" s="83">
        <v>3</v>
      </c>
      <c r="AI275" s="83">
        <v>3</v>
      </c>
      <c r="AJ275" s="83">
        <v>4</v>
      </c>
      <c r="AK275" s="83">
        <v>4</v>
      </c>
      <c r="AL275" s="83">
        <v>3</v>
      </c>
      <c r="AM275" s="15">
        <f t="shared" si="244"/>
        <v>31</v>
      </c>
      <c r="AN275" s="170">
        <f t="shared" si="245"/>
        <v>3.4444444444444446</v>
      </c>
      <c r="AO275" s="83">
        <v>4</v>
      </c>
      <c r="AP275" s="83">
        <v>3</v>
      </c>
      <c r="AQ275" s="83">
        <v>4</v>
      </c>
      <c r="AR275" s="83">
        <v>3</v>
      </c>
      <c r="AS275" s="17">
        <v>4</v>
      </c>
      <c r="AT275" s="17">
        <v>3</v>
      </c>
      <c r="AU275" s="17">
        <v>4</v>
      </c>
      <c r="AV275" s="17">
        <v>3</v>
      </c>
      <c r="AW275" s="17">
        <v>4</v>
      </c>
      <c r="AX275" s="83">
        <v>3</v>
      </c>
      <c r="AY275" s="17">
        <f t="shared" si="235"/>
        <v>35</v>
      </c>
      <c r="AZ275" s="144">
        <f t="shared" si="246"/>
        <v>3.5</v>
      </c>
      <c r="BA275" s="83">
        <v>3</v>
      </c>
      <c r="BB275" s="83">
        <v>4</v>
      </c>
      <c r="BC275" s="17">
        <v>3</v>
      </c>
      <c r="BD275" s="83">
        <v>4</v>
      </c>
      <c r="BE275" s="83">
        <v>3</v>
      </c>
      <c r="BF275" s="83">
        <v>4</v>
      </c>
      <c r="BG275" s="83">
        <v>3</v>
      </c>
      <c r="BH275" s="83">
        <v>4</v>
      </c>
      <c r="BI275" s="60">
        <v>3</v>
      </c>
      <c r="BJ275" s="17">
        <f t="shared" si="247"/>
        <v>31</v>
      </c>
      <c r="BK275" s="144">
        <f t="shared" si="258"/>
        <v>3.4444444444444446</v>
      </c>
      <c r="BL275" s="83">
        <v>3</v>
      </c>
      <c r="BM275" s="83">
        <v>4</v>
      </c>
      <c r="BN275" s="83">
        <v>3</v>
      </c>
      <c r="BO275" s="17">
        <f t="shared" si="248"/>
        <v>10</v>
      </c>
      <c r="BP275" s="153">
        <f t="shared" si="293"/>
        <v>3.3333333333333335</v>
      </c>
      <c r="BQ275" s="83">
        <v>3</v>
      </c>
      <c r="BR275" s="83">
        <v>4</v>
      </c>
      <c r="BS275" s="83">
        <v>3</v>
      </c>
      <c r="BT275" s="116">
        <f t="shared" si="238"/>
        <v>10</v>
      </c>
      <c r="BU275" s="144">
        <f t="shared" si="249"/>
        <v>3.3333333333333335</v>
      </c>
      <c r="BV275" s="17">
        <v>3</v>
      </c>
      <c r="BW275" s="17">
        <v>4</v>
      </c>
      <c r="BX275" s="17">
        <f t="shared" si="276"/>
        <v>7</v>
      </c>
      <c r="BY275" s="169">
        <f t="shared" si="292"/>
        <v>3.5</v>
      </c>
      <c r="BZ275" s="83">
        <v>3</v>
      </c>
      <c r="CA275" s="83">
        <v>3</v>
      </c>
      <c r="CB275" s="17">
        <f t="shared" si="259"/>
        <v>6</v>
      </c>
      <c r="CC275" s="144">
        <f t="shared" si="303"/>
        <v>3</v>
      </c>
      <c r="CD275" s="83">
        <v>3</v>
      </c>
      <c r="CE275" s="83">
        <v>4</v>
      </c>
      <c r="CF275" s="17">
        <f t="shared" si="304"/>
        <v>7</v>
      </c>
      <c r="CG275" s="144">
        <f t="shared" si="289"/>
        <v>3.5</v>
      </c>
      <c r="CH275" s="83">
        <v>3</v>
      </c>
      <c r="CI275" s="83">
        <v>3</v>
      </c>
      <c r="CJ275" s="17">
        <f t="shared" si="250"/>
        <v>6</v>
      </c>
      <c r="CK275" s="144">
        <f t="shared" si="282"/>
        <v>3</v>
      </c>
      <c r="CL275" s="83">
        <v>3</v>
      </c>
      <c r="CM275" s="83">
        <v>3</v>
      </c>
      <c r="CN275" s="17">
        <f t="shared" si="251"/>
        <v>6</v>
      </c>
      <c r="CO275" s="153">
        <f t="shared" si="260"/>
        <v>3</v>
      </c>
      <c r="CP275" s="17">
        <v>3</v>
      </c>
      <c r="CQ275" s="83">
        <v>3</v>
      </c>
      <c r="CR275" s="83">
        <v>3</v>
      </c>
      <c r="CS275" s="17">
        <f t="shared" si="252"/>
        <v>9</v>
      </c>
      <c r="CT275" s="144">
        <f t="shared" ref="CT275:CT290" si="306">CS275/3</f>
        <v>3</v>
      </c>
      <c r="CU275" s="83">
        <v>3</v>
      </c>
      <c r="CV275" s="83">
        <v>3</v>
      </c>
      <c r="CW275" s="83">
        <v>3</v>
      </c>
      <c r="CX275" s="83">
        <v>3</v>
      </c>
      <c r="CY275" s="83">
        <v>4</v>
      </c>
      <c r="CZ275" s="83">
        <v>4</v>
      </c>
      <c r="DA275" s="83">
        <v>3</v>
      </c>
      <c r="DB275" s="83">
        <v>4</v>
      </c>
      <c r="DC275" s="17">
        <f t="shared" si="271"/>
        <v>27</v>
      </c>
      <c r="DD275" s="144">
        <f t="shared" si="302"/>
        <v>3.375</v>
      </c>
      <c r="DE275" s="83">
        <v>3</v>
      </c>
      <c r="DF275" s="83">
        <v>4</v>
      </c>
      <c r="DG275" s="83">
        <v>3</v>
      </c>
      <c r="DH275" s="83">
        <v>4</v>
      </c>
      <c r="DI275" s="83">
        <v>3</v>
      </c>
      <c r="DJ275" s="83">
        <v>4</v>
      </c>
      <c r="DK275" s="83">
        <v>3</v>
      </c>
      <c r="DL275" s="83">
        <v>3</v>
      </c>
      <c r="DM275" s="17">
        <f t="shared" si="262"/>
        <v>27</v>
      </c>
      <c r="DN275" s="144">
        <f t="shared" si="283"/>
        <v>3.375</v>
      </c>
      <c r="DO275" s="17">
        <v>3</v>
      </c>
      <c r="DP275" s="83">
        <v>4</v>
      </c>
      <c r="DQ275" s="83">
        <v>4</v>
      </c>
      <c r="DR275" s="83">
        <v>4</v>
      </c>
      <c r="DS275" s="83">
        <v>4</v>
      </c>
      <c r="DT275" s="83">
        <v>4</v>
      </c>
      <c r="DU275" s="17">
        <f t="shared" si="301"/>
        <v>23</v>
      </c>
      <c r="DV275" s="144">
        <f t="shared" si="253"/>
        <v>3.8333333333333335</v>
      </c>
      <c r="DW275" s="83">
        <v>4</v>
      </c>
      <c r="DX275" s="83">
        <v>3</v>
      </c>
      <c r="DY275" s="83">
        <v>3</v>
      </c>
      <c r="DZ275" s="83">
        <v>3</v>
      </c>
      <c r="EA275" s="83">
        <v>4</v>
      </c>
      <c r="EB275" s="83">
        <v>3</v>
      </c>
      <c r="EC275" s="17">
        <f t="shared" si="272"/>
        <v>20</v>
      </c>
      <c r="ED275" s="144">
        <f t="shared" si="263"/>
        <v>3.3333333333333335</v>
      </c>
      <c r="EE275" s="83">
        <v>3</v>
      </c>
      <c r="EF275" s="83">
        <v>4</v>
      </c>
      <c r="EG275" s="83">
        <v>3</v>
      </c>
      <c r="EH275" s="83">
        <v>3</v>
      </c>
      <c r="EI275" s="83">
        <v>4</v>
      </c>
      <c r="EJ275" s="83">
        <v>3</v>
      </c>
      <c r="EK275" s="15">
        <f t="shared" si="264"/>
        <v>20</v>
      </c>
      <c r="EL275" s="148">
        <f t="shared" si="275"/>
        <v>3.3333333333333335</v>
      </c>
      <c r="EM275" s="83">
        <v>3</v>
      </c>
      <c r="EN275" s="83">
        <v>3</v>
      </c>
      <c r="EO275" s="83">
        <v>4</v>
      </c>
      <c r="EP275" s="83">
        <v>4</v>
      </c>
      <c r="EQ275" s="83">
        <v>4</v>
      </c>
      <c r="ER275" s="17">
        <f t="shared" si="254"/>
        <v>18</v>
      </c>
      <c r="ES275" s="144">
        <f t="shared" si="300"/>
        <v>3.6</v>
      </c>
      <c r="ET275" s="83">
        <v>4</v>
      </c>
      <c r="EU275" s="83">
        <v>3</v>
      </c>
      <c r="EV275" s="83">
        <v>3</v>
      </c>
      <c r="EW275" s="17">
        <v>3</v>
      </c>
      <c r="EX275" s="83">
        <v>4</v>
      </c>
      <c r="EY275" s="17">
        <f t="shared" si="255"/>
        <v>17</v>
      </c>
      <c r="EZ275" s="144">
        <f t="shared" si="299"/>
        <v>3.4</v>
      </c>
      <c r="FA275" s="83">
        <v>4</v>
      </c>
      <c r="FB275" s="83">
        <v>3</v>
      </c>
      <c r="FC275" s="83">
        <v>4</v>
      </c>
      <c r="FD275" s="83">
        <v>3</v>
      </c>
      <c r="FE275" s="83">
        <v>4</v>
      </c>
      <c r="FF275" s="83">
        <v>3</v>
      </c>
      <c r="FG275" s="17">
        <f t="shared" si="242"/>
        <v>21</v>
      </c>
      <c r="FH275" s="153">
        <f t="shared" si="305"/>
        <v>3.5</v>
      </c>
      <c r="FI275" s="83">
        <v>3</v>
      </c>
      <c r="FJ275" s="83">
        <v>4</v>
      </c>
      <c r="FK275" s="83">
        <v>3</v>
      </c>
      <c r="FL275" s="83">
        <v>3</v>
      </c>
      <c r="FM275" s="83">
        <v>4</v>
      </c>
      <c r="FN275" s="17">
        <f t="shared" si="256"/>
        <v>17</v>
      </c>
      <c r="FO275" s="144">
        <f t="shared" si="257"/>
        <v>3.4</v>
      </c>
      <c r="FP275" s="17">
        <v>3</v>
      </c>
      <c r="FQ275" s="17">
        <v>3</v>
      </c>
      <c r="FR275" s="17">
        <v>4</v>
      </c>
      <c r="FS275" s="83">
        <v>3</v>
      </c>
      <c r="FT275" s="83">
        <v>4</v>
      </c>
      <c r="FU275" s="83">
        <v>3</v>
      </c>
      <c r="FV275" s="17">
        <f t="shared" si="291"/>
        <v>20</v>
      </c>
      <c r="FW275" s="144">
        <f t="shared" si="266"/>
        <v>3.3333333333333335</v>
      </c>
      <c r="FX275" s="17">
        <v>3</v>
      </c>
      <c r="FY275" s="83">
        <v>4</v>
      </c>
      <c r="FZ275" s="83">
        <v>3</v>
      </c>
      <c r="GA275" s="83">
        <v>4</v>
      </c>
      <c r="GB275" s="83">
        <v>3</v>
      </c>
      <c r="GC275" s="83">
        <v>4</v>
      </c>
      <c r="GD275" s="17">
        <f t="shared" si="297"/>
        <v>21</v>
      </c>
      <c r="GE275" s="144">
        <f t="shared" si="286"/>
        <v>3.5</v>
      </c>
      <c r="GF275" s="17" t="s">
        <v>1835</v>
      </c>
      <c r="GG275" s="17" t="s">
        <v>1836</v>
      </c>
      <c r="GH275" s="17" t="s">
        <v>1837</v>
      </c>
      <c r="GI275" s="17" t="s">
        <v>1838</v>
      </c>
      <c r="GJ275" s="17" t="s">
        <v>1839</v>
      </c>
      <c r="GK275" s="17" t="s">
        <v>1840</v>
      </c>
      <c r="GL275" s="17" t="s">
        <v>1841</v>
      </c>
      <c r="GM275" s="17" t="s">
        <v>1842</v>
      </c>
      <c r="GN275" s="15"/>
      <c r="GO275" s="15"/>
      <c r="GP275" s="15"/>
      <c r="GQ275" s="15"/>
      <c r="GR275" s="15"/>
      <c r="GS275" s="15"/>
      <c r="GT275" s="15"/>
      <c r="GU275" s="15"/>
      <c r="GV275" s="15"/>
      <c r="GW275" s="15"/>
      <c r="GX275" s="15"/>
      <c r="GY275" s="15"/>
      <c r="GZ275" s="15"/>
      <c r="HA275" s="15"/>
      <c r="HB275" s="15"/>
      <c r="HC275" s="15"/>
      <c r="HD275" s="15"/>
      <c r="HE275" s="15"/>
      <c r="HF275" s="15"/>
      <c r="HG275" s="15"/>
      <c r="HH275" s="15"/>
      <c r="HI275" s="15"/>
      <c r="HJ275" s="15"/>
      <c r="HK275" s="15"/>
      <c r="HL275" s="15"/>
      <c r="HM275" s="15"/>
      <c r="HN275" s="15"/>
      <c r="HO275" s="15"/>
      <c r="HP275" s="15"/>
      <c r="HQ275" s="15"/>
      <c r="HR275" s="15"/>
      <c r="HS275" s="15"/>
      <c r="HT275" s="15"/>
      <c r="HU275" s="15"/>
      <c r="HV275" s="15"/>
      <c r="HW275" s="15"/>
      <c r="HX275" s="15"/>
      <c r="HY275" s="15"/>
      <c r="HZ275" s="15"/>
      <c r="IA275" s="15"/>
      <c r="IB275" s="15"/>
      <c r="IC275" s="15"/>
      <c r="ID275" s="15"/>
      <c r="IE275" s="15"/>
      <c r="IF275" s="15"/>
      <c r="IG275" s="15"/>
      <c r="IH275" s="15"/>
      <c r="II275" s="15"/>
      <c r="IJ275" s="15"/>
      <c r="IK275" s="15"/>
      <c r="IL275" s="15"/>
      <c r="IM275" s="15"/>
      <c r="IN275" s="15"/>
      <c r="IO275" s="15"/>
      <c r="IP275" s="15"/>
      <c r="IQ275" s="15"/>
      <c r="IR275" s="15"/>
      <c r="IS275" s="15"/>
      <c r="IT275" s="15"/>
      <c r="IU275" s="15"/>
      <c r="IV275" s="15"/>
      <c r="IW275" s="15"/>
      <c r="IX275" s="15"/>
      <c r="IY275" s="15"/>
      <c r="IZ275" s="15"/>
      <c r="JA275" s="15"/>
      <c r="JB275" s="15"/>
      <c r="JC275" s="15"/>
      <c r="JD275" s="15"/>
      <c r="JE275" s="15"/>
      <c r="JF275" s="15"/>
      <c r="JG275" s="15"/>
      <c r="JH275" s="15"/>
      <c r="JI275" s="15"/>
      <c r="JJ275" s="15"/>
      <c r="JK275" s="15"/>
      <c r="JL275" s="15"/>
      <c r="JM275" s="15"/>
      <c r="JN275" s="15"/>
      <c r="JO275" s="15"/>
      <c r="JP275" s="15"/>
      <c r="JQ275" s="15"/>
      <c r="JR275" s="15"/>
      <c r="JS275" s="15"/>
      <c r="JT275" s="15"/>
    </row>
    <row r="276" spans="1:280" s="25" customFormat="1" ht="15.75" customHeight="1" x14ac:dyDescent="0.35">
      <c r="A276" s="34">
        <v>274</v>
      </c>
      <c r="B276" s="17" t="s">
        <v>1843</v>
      </c>
      <c r="C276" s="83"/>
      <c r="D276" s="17" t="s">
        <v>846</v>
      </c>
      <c r="E276" s="17" t="s">
        <v>1844</v>
      </c>
      <c r="F276" s="17">
        <v>59</v>
      </c>
      <c r="G276" s="17">
        <v>3</v>
      </c>
      <c r="H276" s="17" t="s">
        <v>157</v>
      </c>
      <c r="I276" s="17" t="s">
        <v>210</v>
      </c>
      <c r="J276" s="133">
        <v>4200000</v>
      </c>
      <c r="K276" s="59">
        <v>3800000</v>
      </c>
      <c r="L276" s="17" t="s">
        <v>259</v>
      </c>
      <c r="M276" s="17" t="s">
        <v>147</v>
      </c>
      <c r="N276" s="17">
        <v>315</v>
      </c>
      <c r="O276" s="17" t="s">
        <v>1845</v>
      </c>
      <c r="P276" s="17" t="s">
        <v>889</v>
      </c>
      <c r="Q276" s="17" t="s">
        <v>1810</v>
      </c>
      <c r="R276" s="83">
        <v>3</v>
      </c>
      <c r="S276" s="83">
        <v>4</v>
      </c>
      <c r="T276" s="83">
        <v>3</v>
      </c>
      <c r="U276" s="83">
        <v>3</v>
      </c>
      <c r="V276" s="83">
        <v>3</v>
      </c>
      <c r="W276" s="83">
        <v>4</v>
      </c>
      <c r="X276" s="83">
        <v>3</v>
      </c>
      <c r="Y276" s="83">
        <v>3</v>
      </c>
      <c r="Z276" s="83">
        <v>3</v>
      </c>
      <c r="AA276" s="83">
        <v>3</v>
      </c>
      <c r="AB276" s="17">
        <f t="shared" si="267"/>
        <v>32</v>
      </c>
      <c r="AC276" s="154">
        <f t="shared" si="298"/>
        <v>3.1</v>
      </c>
      <c r="AD276" s="83">
        <v>3</v>
      </c>
      <c r="AE276" s="83">
        <v>4</v>
      </c>
      <c r="AF276" s="83">
        <v>3</v>
      </c>
      <c r="AG276" s="83">
        <v>4</v>
      </c>
      <c r="AH276" s="83">
        <v>4</v>
      </c>
      <c r="AI276" s="83">
        <v>4</v>
      </c>
      <c r="AJ276" s="83">
        <v>4</v>
      </c>
      <c r="AK276" s="83">
        <v>4</v>
      </c>
      <c r="AL276" s="83">
        <v>3</v>
      </c>
      <c r="AM276" s="15">
        <f t="shared" si="244"/>
        <v>33</v>
      </c>
      <c r="AN276" s="170">
        <f t="shared" si="245"/>
        <v>3.6666666666666665</v>
      </c>
      <c r="AO276" s="83">
        <v>3</v>
      </c>
      <c r="AP276" s="83">
        <v>4</v>
      </c>
      <c r="AQ276" s="83">
        <v>3</v>
      </c>
      <c r="AR276" s="83">
        <v>4</v>
      </c>
      <c r="AS276" s="17">
        <v>3</v>
      </c>
      <c r="AT276" s="17">
        <v>3</v>
      </c>
      <c r="AU276" s="17">
        <v>3</v>
      </c>
      <c r="AV276" s="17">
        <v>4</v>
      </c>
      <c r="AW276" s="17">
        <v>3</v>
      </c>
      <c r="AX276" s="83">
        <v>3</v>
      </c>
      <c r="AY276" s="17">
        <f t="shared" si="235"/>
        <v>33</v>
      </c>
      <c r="AZ276" s="144">
        <f t="shared" si="246"/>
        <v>3.3</v>
      </c>
      <c r="BA276" s="83">
        <v>3</v>
      </c>
      <c r="BB276" s="83">
        <v>3</v>
      </c>
      <c r="BC276" s="17">
        <v>3</v>
      </c>
      <c r="BD276" s="83">
        <v>3</v>
      </c>
      <c r="BE276" s="83">
        <v>3</v>
      </c>
      <c r="BF276" s="83">
        <v>4</v>
      </c>
      <c r="BG276" s="83">
        <v>4</v>
      </c>
      <c r="BH276" s="83">
        <v>3</v>
      </c>
      <c r="BI276" s="60">
        <v>3</v>
      </c>
      <c r="BJ276" s="17">
        <f t="shared" si="247"/>
        <v>29</v>
      </c>
      <c r="BK276" s="144">
        <f t="shared" si="258"/>
        <v>3.2222222222222223</v>
      </c>
      <c r="BL276" s="83">
        <v>3</v>
      </c>
      <c r="BM276" s="83">
        <v>3</v>
      </c>
      <c r="BN276" s="83">
        <v>3</v>
      </c>
      <c r="BO276" s="17">
        <f t="shared" si="248"/>
        <v>9</v>
      </c>
      <c r="BP276" s="153">
        <f t="shared" si="293"/>
        <v>3</v>
      </c>
      <c r="BQ276" s="83">
        <v>3</v>
      </c>
      <c r="BR276" s="83">
        <v>3</v>
      </c>
      <c r="BS276" s="83">
        <v>3</v>
      </c>
      <c r="BT276" s="116">
        <f t="shared" si="238"/>
        <v>9</v>
      </c>
      <c r="BU276" s="144">
        <f t="shared" si="249"/>
        <v>3</v>
      </c>
      <c r="BV276" s="17">
        <v>3</v>
      </c>
      <c r="BW276" s="17">
        <v>4</v>
      </c>
      <c r="BX276" s="17">
        <f t="shared" si="276"/>
        <v>7</v>
      </c>
      <c r="BY276" s="169">
        <f t="shared" si="292"/>
        <v>3.5</v>
      </c>
      <c r="BZ276" s="83">
        <v>3</v>
      </c>
      <c r="CA276" s="83">
        <v>3</v>
      </c>
      <c r="CB276" s="17">
        <f t="shared" si="259"/>
        <v>6</v>
      </c>
      <c r="CC276" s="144">
        <f t="shared" si="303"/>
        <v>3</v>
      </c>
      <c r="CD276" s="83">
        <v>3</v>
      </c>
      <c r="CE276" s="83">
        <v>4</v>
      </c>
      <c r="CF276" s="17">
        <f t="shared" si="304"/>
        <v>7</v>
      </c>
      <c r="CG276" s="144">
        <f t="shared" si="289"/>
        <v>3.5</v>
      </c>
      <c r="CH276" s="83">
        <v>3</v>
      </c>
      <c r="CI276" s="83">
        <v>3</v>
      </c>
      <c r="CJ276" s="17">
        <f t="shared" si="250"/>
        <v>6</v>
      </c>
      <c r="CK276" s="144">
        <f t="shared" si="282"/>
        <v>3</v>
      </c>
      <c r="CL276" s="83">
        <v>4</v>
      </c>
      <c r="CM276" s="83">
        <v>3</v>
      </c>
      <c r="CN276" s="17">
        <f t="shared" si="251"/>
        <v>7</v>
      </c>
      <c r="CO276" s="153">
        <f t="shared" si="260"/>
        <v>3.5</v>
      </c>
      <c r="CP276" s="17">
        <v>3</v>
      </c>
      <c r="CQ276" s="83">
        <v>3</v>
      </c>
      <c r="CR276" s="83">
        <v>3</v>
      </c>
      <c r="CS276" s="17">
        <f t="shared" si="252"/>
        <v>9</v>
      </c>
      <c r="CT276" s="144">
        <f t="shared" si="306"/>
        <v>3</v>
      </c>
      <c r="CU276" s="83">
        <v>3</v>
      </c>
      <c r="CV276" s="83">
        <v>4</v>
      </c>
      <c r="CW276" s="83">
        <v>3</v>
      </c>
      <c r="CX276" s="83">
        <v>4</v>
      </c>
      <c r="CY276" s="83">
        <v>3</v>
      </c>
      <c r="CZ276" s="83">
        <v>3</v>
      </c>
      <c r="DA276" s="83">
        <v>4</v>
      </c>
      <c r="DB276" s="83">
        <v>3</v>
      </c>
      <c r="DC276" s="17">
        <f t="shared" si="271"/>
        <v>27</v>
      </c>
      <c r="DD276" s="144">
        <f t="shared" si="302"/>
        <v>3.375</v>
      </c>
      <c r="DE276" s="83">
        <v>3</v>
      </c>
      <c r="DF276" s="83">
        <v>3</v>
      </c>
      <c r="DG276" s="83">
        <v>3</v>
      </c>
      <c r="DH276" s="83">
        <v>3</v>
      </c>
      <c r="DI276" s="83">
        <v>3</v>
      </c>
      <c r="DJ276" s="83">
        <v>3</v>
      </c>
      <c r="DK276" s="83">
        <v>3</v>
      </c>
      <c r="DL276" s="83">
        <v>3</v>
      </c>
      <c r="DM276" s="17">
        <f t="shared" si="262"/>
        <v>24</v>
      </c>
      <c r="DN276" s="144">
        <f t="shared" si="283"/>
        <v>3</v>
      </c>
      <c r="DO276" s="17">
        <v>4</v>
      </c>
      <c r="DP276" s="83">
        <v>3</v>
      </c>
      <c r="DQ276" s="83">
        <v>4</v>
      </c>
      <c r="DR276" s="83">
        <v>3</v>
      </c>
      <c r="DS276" s="83">
        <v>3</v>
      </c>
      <c r="DT276" s="83">
        <v>4</v>
      </c>
      <c r="DU276" s="17">
        <f t="shared" si="301"/>
        <v>21</v>
      </c>
      <c r="DV276" s="144">
        <f t="shared" si="253"/>
        <v>3.5</v>
      </c>
      <c r="DW276" s="83">
        <v>3</v>
      </c>
      <c r="DX276" s="83">
        <v>3</v>
      </c>
      <c r="DY276" s="83">
        <v>3</v>
      </c>
      <c r="DZ276" s="83">
        <v>3</v>
      </c>
      <c r="EA276" s="83">
        <v>3</v>
      </c>
      <c r="EB276" s="83">
        <v>3</v>
      </c>
      <c r="EC276" s="17">
        <f t="shared" si="272"/>
        <v>18</v>
      </c>
      <c r="ED276" s="144">
        <f t="shared" si="263"/>
        <v>3</v>
      </c>
      <c r="EE276" s="83">
        <v>4</v>
      </c>
      <c r="EF276" s="83">
        <v>3</v>
      </c>
      <c r="EG276" s="83">
        <v>3</v>
      </c>
      <c r="EH276" s="83">
        <v>3</v>
      </c>
      <c r="EI276" s="83">
        <v>3</v>
      </c>
      <c r="EJ276" s="83">
        <v>4</v>
      </c>
      <c r="EK276" s="15">
        <f t="shared" si="264"/>
        <v>20</v>
      </c>
      <c r="EL276" s="148">
        <f t="shared" si="275"/>
        <v>3.3333333333333335</v>
      </c>
      <c r="EM276" s="83">
        <v>3</v>
      </c>
      <c r="EN276" s="83">
        <v>3</v>
      </c>
      <c r="EO276" s="83">
        <v>3</v>
      </c>
      <c r="EP276" s="83">
        <v>3</v>
      </c>
      <c r="EQ276" s="83">
        <v>3</v>
      </c>
      <c r="ER276" s="17">
        <f t="shared" si="254"/>
        <v>15</v>
      </c>
      <c r="ES276" s="144">
        <f t="shared" si="300"/>
        <v>3</v>
      </c>
      <c r="ET276" s="83">
        <v>4</v>
      </c>
      <c r="EU276" s="83">
        <v>4</v>
      </c>
      <c r="EV276" s="83">
        <v>4</v>
      </c>
      <c r="EW276" s="17">
        <v>4</v>
      </c>
      <c r="EX276" s="83">
        <v>4</v>
      </c>
      <c r="EY276" s="17">
        <f t="shared" si="255"/>
        <v>20</v>
      </c>
      <c r="EZ276" s="144">
        <f t="shared" si="299"/>
        <v>4</v>
      </c>
      <c r="FA276" s="83">
        <v>4</v>
      </c>
      <c r="FB276" s="83">
        <v>4</v>
      </c>
      <c r="FC276" s="83">
        <v>4</v>
      </c>
      <c r="FD276" s="83">
        <v>3</v>
      </c>
      <c r="FE276" s="83">
        <v>3</v>
      </c>
      <c r="FF276" s="83">
        <v>3</v>
      </c>
      <c r="FG276" s="17">
        <f t="shared" si="242"/>
        <v>21</v>
      </c>
      <c r="FH276" s="153">
        <f t="shared" si="305"/>
        <v>3.5</v>
      </c>
      <c r="FI276" s="83">
        <v>3</v>
      </c>
      <c r="FJ276" s="83">
        <v>3</v>
      </c>
      <c r="FK276" s="83">
        <v>3</v>
      </c>
      <c r="FL276" s="83">
        <v>3</v>
      </c>
      <c r="FM276" s="83">
        <v>3</v>
      </c>
      <c r="FN276" s="17">
        <f t="shared" si="256"/>
        <v>15</v>
      </c>
      <c r="FO276" s="144">
        <f t="shared" si="257"/>
        <v>3</v>
      </c>
      <c r="FP276" s="17">
        <v>3</v>
      </c>
      <c r="FQ276" s="17">
        <v>3</v>
      </c>
      <c r="FR276" s="17">
        <v>3</v>
      </c>
      <c r="FS276" s="83">
        <v>3</v>
      </c>
      <c r="FT276" s="83">
        <v>3</v>
      </c>
      <c r="FU276" s="83">
        <v>3</v>
      </c>
      <c r="FV276" s="17">
        <f t="shared" si="291"/>
        <v>18</v>
      </c>
      <c r="FW276" s="144">
        <f t="shared" si="266"/>
        <v>3</v>
      </c>
      <c r="FX276" s="17">
        <v>4</v>
      </c>
      <c r="FY276" s="83">
        <v>4</v>
      </c>
      <c r="FZ276" s="83">
        <v>4</v>
      </c>
      <c r="GA276" s="83">
        <v>4</v>
      </c>
      <c r="GB276" s="83">
        <v>4</v>
      </c>
      <c r="GC276" s="83">
        <v>3</v>
      </c>
      <c r="GD276" s="17">
        <f t="shared" si="297"/>
        <v>23</v>
      </c>
      <c r="GE276" s="144">
        <f t="shared" si="286"/>
        <v>3.8333333333333335</v>
      </c>
      <c r="GF276" s="17" t="s">
        <v>1846</v>
      </c>
      <c r="GG276" s="17"/>
      <c r="GH276" s="17" t="s">
        <v>1847</v>
      </c>
      <c r="GI276" s="17" t="s">
        <v>1848</v>
      </c>
      <c r="GJ276" s="17" t="s">
        <v>1849</v>
      </c>
      <c r="GK276" s="17" t="s">
        <v>1850</v>
      </c>
      <c r="GL276" s="17" t="s">
        <v>1851</v>
      </c>
      <c r="GM276" s="17" t="s">
        <v>1852</v>
      </c>
      <c r="GN276" s="15"/>
      <c r="GO276" s="15"/>
      <c r="GP276" s="15"/>
      <c r="GQ276" s="15"/>
      <c r="GR276" s="15"/>
      <c r="GS276" s="15"/>
      <c r="GT276" s="15"/>
      <c r="GU276" s="15"/>
      <c r="GV276" s="15"/>
      <c r="GW276" s="15"/>
      <c r="GX276" s="15"/>
      <c r="GY276" s="15"/>
      <c r="GZ276" s="15"/>
      <c r="HA276" s="15"/>
      <c r="HB276" s="15"/>
      <c r="HC276" s="15"/>
      <c r="HD276" s="15"/>
      <c r="HE276" s="15"/>
      <c r="HF276" s="15"/>
      <c r="HG276" s="15"/>
      <c r="HH276" s="15"/>
      <c r="HI276" s="15"/>
      <c r="HJ276" s="15"/>
      <c r="HK276" s="15"/>
      <c r="HL276" s="15"/>
      <c r="HM276" s="15"/>
      <c r="HN276" s="15"/>
      <c r="HO276" s="15"/>
      <c r="HP276" s="15"/>
      <c r="HQ276" s="15"/>
      <c r="HR276" s="15"/>
      <c r="HS276" s="15"/>
      <c r="HT276" s="15"/>
      <c r="HU276" s="15"/>
      <c r="HV276" s="15"/>
      <c r="HW276" s="15"/>
      <c r="HX276" s="15"/>
      <c r="HY276" s="15"/>
      <c r="HZ276" s="15"/>
      <c r="IA276" s="15"/>
      <c r="IB276" s="15"/>
      <c r="IC276" s="15"/>
      <c r="ID276" s="15"/>
      <c r="IE276" s="15"/>
      <c r="IF276" s="15"/>
      <c r="IG276" s="15"/>
      <c r="IH276" s="15"/>
      <c r="II276" s="15"/>
      <c r="IJ276" s="15"/>
      <c r="IK276" s="15"/>
      <c r="IL276" s="15"/>
      <c r="IM276" s="15"/>
      <c r="IN276" s="15"/>
      <c r="IO276" s="15"/>
      <c r="IP276" s="15"/>
      <c r="IQ276" s="15"/>
      <c r="IR276" s="15"/>
      <c r="IS276" s="15"/>
      <c r="IT276" s="15"/>
      <c r="IU276" s="15"/>
      <c r="IV276" s="15"/>
      <c r="IW276" s="15"/>
      <c r="IX276" s="15"/>
      <c r="IY276" s="15"/>
      <c r="IZ276" s="15"/>
      <c r="JA276" s="15"/>
      <c r="JB276" s="15"/>
      <c r="JC276" s="15"/>
      <c r="JD276" s="15"/>
      <c r="JE276" s="15"/>
      <c r="JF276" s="15"/>
      <c r="JG276" s="15"/>
      <c r="JH276" s="15"/>
      <c r="JI276" s="15"/>
      <c r="JJ276" s="15"/>
      <c r="JK276" s="15"/>
      <c r="JL276" s="15"/>
      <c r="JM276" s="15"/>
      <c r="JN276" s="15"/>
      <c r="JO276" s="15"/>
      <c r="JP276" s="15"/>
      <c r="JQ276" s="15"/>
      <c r="JR276" s="15"/>
      <c r="JS276" s="15"/>
      <c r="JT276" s="15"/>
    </row>
    <row r="277" spans="1:280" s="25" customFormat="1" ht="15.75" customHeight="1" x14ac:dyDescent="0.35">
      <c r="A277" s="34">
        <v>275</v>
      </c>
      <c r="B277" s="17" t="s">
        <v>1853</v>
      </c>
      <c r="C277" s="82" t="s">
        <v>1854</v>
      </c>
      <c r="D277" s="17" t="s">
        <v>846</v>
      </c>
      <c r="E277" s="17" t="s">
        <v>1855</v>
      </c>
      <c r="F277" s="17"/>
      <c r="G277" s="17">
        <v>4</v>
      </c>
      <c r="H277" s="17" t="s">
        <v>157</v>
      </c>
      <c r="I277" s="17" t="s">
        <v>1545</v>
      </c>
      <c r="J277" s="133">
        <v>6500000</v>
      </c>
      <c r="K277" s="59">
        <v>5700000</v>
      </c>
      <c r="L277" s="17" t="s">
        <v>173</v>
      </c>
      <c r="M277" s="17" t="s">
        <v>147</v>
      </c>
      <c r="N277" s="17">
        <v>232</v>
      </c>
      <c r="O277" s="17" t="s">
        <v>1405</v>
      </c>
      <c r="P277" s="17" t="s">
        <v>1856</v>
      </c>
      <c r="Q277" s="17" t="s">
        <v>1857</v>
      </c>
      <c r="R277" s="83">
        <v>3</v>
      </c>
      <c r="S277" s="83">
        <v>4</v>
      </c>
      <c r="T277" s="83">
        <v>3</v>
      </c>
      <c r="U277" s="83">
        <v>4</v>
      </c>
      <c r="V277" s="83">
        <v>3</v>
      </c>
      <c r="W277" s="83">
        <v>4</v>
      </c>
      <c r="X277" s="83">
        <v>3</v>
      </c>
      <c r="Y277" s="83">
        <v>4</v>
      </c>
      <c r="Z277" s="83">
        <v>3</v>
      </c>
      <c r="AA277" s="83">
        <v>3</v>
      </c>
      <c r="AB277" s="17">
        <f t="shared" si="267"/>
        <v>34</v>
      </c>
      <c r="AC277" s="154">
        <f t="shared" si="298"/>
        <v>2.7</v>
      </c>
      <c r="AD277" s="83">
        <v>3</v>
      </c>
      <c r="AE277" s="83">
        <v>4</v>
      </c>
      <c r="AF277" s="83">
        <v>3</v>
      </c>
      <c r="AG277" s="83">
        <v>4</v>
      </c>
      <c r="AH277" s="83">
        <v>4</v>
      </c>
      <c r="AI277" s="83">
        <v>4</v>
      </c>
      <c r="AJ277" s="83">
        <v>3</v>
      </c>
      <c r="AK277" s="83">
        <v>3</v>
      </c>
      <c r="AL277" s="83">
        <v>4</v>
      </c>
      <c r="AM277" s="15">
        <f t="shared" si="244"/>
        <v>32</v>
      </c>
      <c r="AN277" s="170">
        <f t="shared" si="245"/>
        <v>3.5555555555555554</v>
      </c>
      <c r="AO277" s="83">
        <v>3</v>
      </c>
      <c r="AP277" s="83">
        <v>4</v>
      </c>
      <c r="AQ277" s="83">
        <v>3</v>
      </c>
      <c r="AR277" s="83">
        <v>4</v>
      </c>
      <c r="AS277" s="17">
        <v>3</v>
      </c>
      <c r="AT277" s="17">
        <v>3</v>
      </c>
      <c r="AU277" s="17">
        <v>3</v>
      </c>
      <c r="AV277" s="17">
        <v>4</v>
      </c>
      <c r="AW277" s="17">
        <v>3</v>
      </c>
      <c r="AX277" s="83">
        <v>3</v>
      </c>
      <c r="AY277" s="17">
        <f t="shared" si="235"/>
        <v>33</v>
      </c>
      <c r="AZ277" s="144">
        <f t="shared" si="246"/>
        <v>3.3</v>
      </c>
      <c r="BA277" s="83">
        <v>3</v>
      </c>
      <c r="BB277" s="83">
        <v>3</v>
      </c>
      <c r="BC277" s="17">
        <v>4</v>
      </c>
      <c r="BD277" s="83">
        <v>3</v>
      </c>
      <c r="BE277" s="83">
        <v>4</v>
      </c>
      <c r="BF277" s="83">
        <v>3</v>
      </c>
      <c r="BG277" s="83">
        <v>3</v>
      </c>
      <c r="BH277" s="83">
        <v>4</v>
      </c>
      <c r="BI277" s="60">
        <v>3</v>
      </c>
      <c r="BJ277" s="17">
        <f t="shared" si="247"/>
        <v>30</v>
      </c>
      <c r="BK277" s="144">
        <f t="shared" si="258"/>
        <v>3.3333333333333335</v>
      </c>
      <c r="BL277" s="83">
        <v>3</v>
      </c>
      <c r="BM277" s="83">
        <v>4</v>
      </c>
      <c r="BN277" s="83">
        <v>3</v>
      </c>
      <c r="BO277" s="17">
        <f t="shared" si="248"/>
        <v>10</v>
      </c>
      <c r="BP277" s="153">
        <f t="shared" si="293"/>
        <v>3.3333333333333335</v>
      </c>
      <c r="BQ277" s="83">
        <v>4</v>
      </c>
      <c r="BR277" s="83">
        <v>3</v>
      </c>
      <c r="BS277" s="83">
        <v>4</v>
      </c>
      <c r="BT277" s="116">
        <f t="shared" si="238"/>
        <v>11</v>
      </c>
      <c r="BU277" s="144">
        <f t="shared" si="249"/>
        <v>3.6666666666666665</v>
      </c>
      <c r="BV277" s="17">
        <v>3</v>
      </c>
      <c r="BW277" s="17">
        <v>4</v>
      </c>
      <c r="BX277" s="17">
        <f t="shared" si="276"/>
        <v>7</v>
      </c>
      <c r="BY277" s="169">
        <f t="shared" si="292"/>
        <v>3.5</v>
      </c>
      <c r="BZ277" s="83">
        <v>3</v>
      </c>
      <c r="CA277" s="83">
        <v>3</v>
      </c>
      <c r="CB277" s="17">
        <f t="shared" si="259"/>
        <v>6</v>
      </c>
      <c r="CC277" s="144">
        <f t="shared" si="303"/>
        <v>3</v>
      </c>
      <c r="CD277" s="83">
        <v>4</v>
      </c>
      <c r="CE277" s="83">
        <v>3</v>
      </c>
      <c r="CF277" s="17">
        <f t="shared" si="304"/>
        <v>7</v>
      </c>
      <c r="CG277" s="144">
        <f t="shared" si="289"/>
        <v>3.5</v>
      </c>
      <c r="CH277" s="83">
        <v>3</v>
      </c>
      <c r="CI277" s="83">
        <v>3</v>
      </c>
      <c r="CJ277" s="17">
        <f t="shared" si="250"/>
        <v>6</v>
      </c>
      <c r="CK277" s="144">
        <f t="shared" si="282"/>
        <v>3</v>
      </c>
      <c r="CL277" s="83">
        <v>4</v>
      </c>
      <c r="CM277" s="83">
        <v>3</v>
      </c>
      <c r="CN277" s="17">
        <f t="shared" si="251"/>
        <v>7</v>
      </c>
      <c r="CO277" s="153">
        <f t="shared" si="260"/>
        <v>3.5</v>
      </c>
      <c r="CP277" s="17">
        <v>3</v>
      </c>
      <c r="CQ277" s="83">
        <v>4</v>
      </c>
      <c r="CR277" s="83">
        <v>3</v>
      </c>
      <c r="CS277" s="17">
        <f t="shared" si="252"/>
        <v>10</v>
      </c>
      <c r="CT277" s="144">
        <f t="shared" si="306"/>
        <v>3.3333333333333335</v>
      </c>
      <c r="CU277" s="83">
        <v>3</v>
      </c>
      <c r="CV277" s="83">
        <v>3</v>
      </c>
      <c r="CW277" s="83">
        <v>4</v>
      </c>
      <c r="CX277" s="83">
        <v>3</v>
      </c>
      <c r="CY277" s="83">
        <v>3</v>
      </c>
      <c r="CZ277" s="83">
        <v>4</v>
      </c>
      <c r="DA277" s="83">
        <v>4</v>
      </c>
      <c r="DB277" s="83">
        <v>4</v>
      </c>
      <c r="DC277" s="17">
        <f t="shared" si="271"/>
        <v>28</v>
      </c>
      <c r="DD277" s="144">
        <f t="shared" si="302"/>
        <v>3.5</v>
      </c>
      <c r="DE277" s="83">
        <v>3</v>
      </c>
      <c r="DF277" s="83">
        <v>3</v>
      </c>
      <c r="DG277" s="83">
        <v>3</v>
      </c>
      <c r="DH277" s="83">
        <v>3</v>
      </c>
      <c r="DI277" s="83">
        <v>4</v>
      </c>
      <c r="DJ277" s="83">
        <v>3</v>
      </c>
      <c r="DK277" s="83">
        <v>3</v>
      </c>
      <c r="DL277" s="83">
        <v>3</v>
      </c>
      <c r="DM277" s="17">
        <f t="shared" si="262"/>
        <v>25</v>
      </c>
      <c r="DN277" s="144">
        <f t="shared" si="283"/>
        <v>3.125</v>
      </c>
      <c r="DO277" s="17">
        <v>3</v>
      </c>
      <c r="DP277" s="83">
        <v>3</v>
      </c>
      <c r="DQ277" s="83">
        <v>3</v>
      </c>
      <c r="DR277" s="83">
        <v>3</v>
      </c>
      <c r="DS277" s="83">
        <v>3</v>
      </c>
      <c r="DT277" s="83">
        <v>3</v>
      </c>
      <c r="DU277" s="17">
        <f t="shared" si="301"/>
        <v>18</v>
      </c>
      <c r="DV277" s="144">
        <f t="shared" si="253"/>
        <v>3</v>
      </c>
      <c r="DW277" s="83">
        <v>3</v>
      </c>
      <c r="DX277" s="83">
        <v>4</v>
      </c>
      <c r="DY277" s="83">
        <v>3</v>
      </c>
      <c r="DZ277" s="83">
        <v>4</v>
      </c>
      <c r="EA277" s="83">
        <v>3</v>
      </c>
      <c r="EB277" s="83">
        <v>4</v>
      </c>
      <c r="EC277" s="17">
        <f t="shared" si="272"/>
        <v>21</v>
      </c>
      <c r="ED277" s="144">
        <f t="shared" si="263"/>
        <v>3.5</v>
      </c>
      <c r="EE277" s="83">
        <v>3</v>
      </c>
      <c r="EF277" s="83">
        <v>4</v>
      </c>
      <c r="EG277" s="83">
        <v>3</v>
      </c>
      <c r="EH277" s="83">
        <v>4</v>
      </c>
      <c r="EI277" s="83">
        <v>3</v>
      </c>
      <c r="EJ277" s="83">
        <v>3</v>
      </c>
      <c r="EK277" s="15">
        <f t="shared" si="264"/>
        <v>20</v>
      </c>
      <c r="EL277" s="148">
        <f t="shared" si="275"/>
        <v>3.3333333333333335</v>
      </c>
      <c r="EM277" s="83">
        <v>3</v>
      </c>
      <c r="EN277" s="83">
        <v>4</v>
      </c>
      <c r="EO277" s="83">
        <v>3</v>
      </c>
      <c r="EP277" s="83">
        <v>4</v>
      </c>
      <c r="EQ277" s="83">
        <v>3</v>
      </c>
      <c r="ER277" s="17">
        <f t="shared" si="254"/>
        <v>17</v>
      </c>
      <c r="ES277" s="144">
        <f t="shared" si="300"/>
        <v>3.4</v>
      </c>
      <c r="ET277" s="83">
        <v>3</v>
      </c>
      <c r="EU277" s="83">
        <v>3</v>
      </c>
      <c r="EV277" s="83">
        <v>4</v>
      </c>
      <c r="EW277" s="17">
        <v>4</v>
      </c>
      <c r="EX277" s="83">
        <v>4</v>
      </c>
      <c r="EY277" s="17">
        <f t="shared" si="255"/>
        <v>18</v>
      </c>
      <c r="EZ277" s="144">
        <f t="shared" si="299"/>
        <v>3.6</v>
      </c>
      <c r="FA277" s="83">
        <v>3</v>
      </c>
      <c r="FB277" s="83">
        <v>4</v>
      </c>
      <c r="FC277" s="83">
        <v>3</v>
      </c>
      <c r="FD277" s="83">
        <v>3</v>
      </c>
      <c r="FE277" s="83">
        <v>4</v>
      </c>
      <c r="FF277" s="83">
        <v>3</v>
      </c>
      <c r="FG277" s="17">
        <f t="shared" si="242"/>
        <v>20</v>
      </c>
      <c r="FH277" s="153">
        <f t="shared" si="305"/>
        <v>3.3333333333333335</v>
      </c>
      <c r="FI277" s="83">
        <v>3</v>
      </c>
      <c r="FJ277" s="83">
        <v>3</v>
      </c>
      <c r="FK277" s="83">
        <v>3</v>
      </c>
      <c r="FL277" s="83">
        <v>3</v>
      </c>
      <c r="FM277" s="83">
        <v>4</v>
      </c>
      <c r="FN277" s="17">
        <f t="shared" si="256"/>
        <v>16</v>
      </c>
      <c r="FO277" s="144">
        <f t="shared" si="257"/>
        <v>3.2</v>
      </c>
      <c r="FP277" s="17">
        <v>3</v>
      </c>
      <c r="FQ277" s="17">
        <v>3</v>
      </c>
      <c r="FR277" s="17">
        <v>3</v>
      </c>
      <c r="FS277" s="83">
        <v>4</v>
      </c>
      <c r="FT277" s="83">
        <v>4</v>
      </c>
      <c r="FU277" s="83">
        <v>4</v>
      </c>
      <c r="FV277" s="17">
        <f t="shared" si="291"/>
        <v>21</v>
      </c>
      <c r="FW277" s="144">
        <f t="shared" si="266"/>
        <v>3.5</v>
      </c>
      <c r="FX277" s="17">
        <v>3</v>
      </c>
      <c r="FY277" s="83">
        <v>3</v>
      </c>
      <c r="FZ277" s="83">
        <v>3</v>
      </c>
      <c r="GA277" s="83">
        <v>3</v>
      </c>
      <c r="GB277" s="83">
        <v>3</v>
      </c>
      <c r="GC277" s="83">
        <v>3</v>
      </c>
      <c r="GD277" s="17">
        <f t="shared" si="297"/>
        <v>18</v>
      </c>
      <c r="GE277" s="144">
        <f t="shared" si="286"/>
        <v>3</v>
      </c>
      <c r="GF277" s="17" t="s">
        <v>1858</v>
      </c>
      <c r="GG277" s="17" t="s">
        <v>1859</v>
      </c>
      <c r="GH277" s="17" t="s">
        <v>1860</v>
      </c>
      <c r="GI277" s="17" t="s">
        <v>1861</v>
      </c>
      <c r="GJ277" s="17" t="s">
        <v>1862</v>
      </c>
      <c r="GK277" s="17" t="s">
        <v>1863</v>
      </c>
      <c r="GL277" s="17" t="s">
        <v>1864</v>
      </c>
      <c r="GM277" s="17" t="s">
        <v>1865</v>
      </c>
      <c r="GN277" s="15"/>
      <c r="GO277" s="15"/>
      <c r="GP277" s="15"/>
      <c r="GQ277" s="15"/>
      <c r="GR277" s="15"/>
      <c r="GS277" s="15"/>
      <c r="GT277" s="15"/>
      <c r="GU277" s="15"/>
      <c r="GV277" s="15"/>
      <c r="GW277" s="15"/>
      <c r="GX277" s="15"/>
      <c r="GY277" s="15"/>
      <c r="GZ277" s="15"/>
      <c r="HA277" s="15"/>
      <c r="HB277" s="15"/>
      <c r="HC277" s="15"/>
      <c r="HD277" s="15"/>
      <c r="HE277" s="15"/>
      <c r="HF277" s="15"/>
      <c r="HG277" s="15"/>
      <c r="HH277" s="15"/>
      <c r="HI277" s="15"/>
      <c r="HJ277" s="15"/>
      <c r="HK277" s="15"/>
      <c r="HL277" s="15"/>
      <c r="HM277" s="15"/>
      <c r="HN277" s="15"/>
      <c r="HO277" s="15"/>
      <c r="HP277" s="15"/>
      <c r="HQ277" s="15"/>
      <c r="HR277" s="15"/>
      <c r="HS277" s="15"/>
      <c r="HT277" s="15"/>
      <c r="HU277" s="15"/>
      <c r="HV277" s="15"/>
      <c r="HW277" s="15"/>
      <c r="HX277" s="15"/>
      <c r="HY277" s="15"/>
      <c r="HZ277" s="15"/>
      <c r="IA277" s="15"/>
      <c r="IB277" s="15"/>
      <c r="IC277" s="15"/>
      <c r="ID277" s="15"/>
      <c r="IE277" s="15"/>
      <c r="IF277" s="15"/>
      <c r="IG277" s="15"/>
      <c r="IH277" s="15"/>
      <c r="II277" s="15"/>
      <c r="IJ277" s="15"/>
      <c r="IK277" s="15"/>
      <c r="IL277" s="15"/>
      <c r="IM277" s="15"/>
      <c r="IN277" s="15"/>
      <c r="IO277" s="15"/>
      <c r="IP277" s="15"/>
      <c r="IQ277" s="15"/>
      <c r="IR277" s="15"/>
      <c r="IS277" s="15"/>
      <c r="IT277" s="15"/>
      <c r="IU277" s="15"/>
      <c r="IV277" s="15"/>
      <c r="IW277" s="15"/>
      <c r="IX277" s="15"/>
      <c r="IY277" s="15"/>
      <c r="IZ277" s="15"/>
      <c r="JA277" s="15"/>
      <c r="JB277" s="15"/>
      <c r="JC277" s="15"/>
      <c r="JD277" s="15"/>
      <c r="JE277" s="15"/>
      <c r="JF277" s="15"/>
      <c r="JG277" s="15"/>
      <c r="JH277" s="15"/>
      <c r="JI277" s="15"/>
      <c r="JJ277" s="15"/>
      <c r="JK277" s="15"/>
      <c r="JL277" s="15"/>
      <c r="JM277" s="15"/>
      <c r="JN277" s="15"/>
      <c r="JO277" s="15"/>
      <c r="JP277" s="15"/>
      <c r="JQ277" s="15"/>
      <c r="JR277" s="15"/>
      <c r="JS277" s="15"/>
      <c r="JT277" s="15"/>
    </row>
    <row r="278" spans="1:280" s="25" customFormat="1" ht="15.75" customHeight="1" x14ac:dyDescent="0.35">
      <c r="A278" s="34">
        <v>276</v>
      </c>
      <c r="B278" s="17" t="s">
        <v>1866</v>
      </c>
      <c r="C278" s="82" t="s">
        <v>1867</v>
      </c>
      <c r="D278" s="17" t="s">
        <v>846</v>
      </c>
      <c r="E278" s="17" t="s">
        <v>1832</v>
      </c>
      <c r="F278" s="17">
        <v>60</v>
      </c>
      <c r="G278" s="17">
        <v>5</v>
      </c>
      <c r="H278" s="17" t="s">
        <v>157</v>
      </c>
      <c r="I278" s="17" t="s">
        <v>210</v>
      </c>
      <c r="J278" s="133">
        <v>7500000</v>
      </c>
      <c r="K278" s="59">
        <v>6000000</v>
      </c>
      <c r="L278" s="17" t="s">
        <v>173</v>
      </c>
      <c r="M278" s="17" t="s">
        <v>147</v>
      </c>
      <c r="N278" s="17">
        <v>264</v>
      </c>
      <c r="O278" s="17" t="s">
        <v>1405</v>
      </c>
      <c r="P278" s="17" t="s">
        <v>1868</v>
      </c>
      <c r="Q278" s="17" t="s">
        <v>1857</v>
      </c>
      <c r="R278" s="83">
        <v>3</v>
      </c>
      <c r="S278" s="83">
        <v>4</v>
      </c>
      <c r="T278" s="83">
        <v>3</v>
      </c>
      <c r="U278" s="83">
        <v>3</v>
      </c>
      <c r="V278" s="83">
        <v>3</v>
      </c>
      <c r="W278" s="83">
        <v>4</v>
      </c>
      <c r="X278" s="83">
        <v>3</v>
      </c>
      <c r="Y278" s="83">
        <v>3</v>
      </c>
      <c r="Z278" s="83">
        <v>4</v>
      </c>
      <c r="AA278" s="83">
        <v>3</v>
      </c>
      <c r="AB278" s="17">
        <f t="shared" si="267"/>
        <v>33</v>
      </c>
      <c r="AC278" s="154">
        <f t="shared" si="298"/>
        <v>3.1</v>
      </c>
      <c r="AD278" s="83">
        <v>3</v>
      </c>
      <c r="AE278" s="83">
        <v>3</v>
      </c>
      <c r="AF278" s="83">
        <v>3</v>
      </c>
      <c r="AG278" s="83">
        <v>3</v>
      </c>
      <c r="AH278" s="83">
        <v>4</v>
      </c>
      <c r="AI278" s="83">
        <v>3</v>
      </c>
      <c r="AJ278" s="83">
        <v>3</v>
      </c>
      <c r="AK278" s="83">
        <v>4</v>
      </c>
      <c r="AL278" s="83">
        <v>4</v>
      </c>
      <c r="AM278" s="15">
        <f t="shared" si="244"/>
        <v>30</v>
      </c>
      <c r="AN278" s="170">
        <f t="shared" si="245"/>
        <v>3.3333333333333335</v>
      </c>
      <c r="AO278" s="83">
        <v>3</v>
      </c>
      <c r="AP278" s="83">
        <v>4</v>
      </c>
      <c r="AQ278" s="83">
        <v>4</v>
      </c>
      <c r="AR278" s="83">
        <v>3</v>
      </c>
      <c r="AS278" s="17">
        <v>4</v>
      </c>
      <c r="AT278" s="17">
        <v>3</v>
      </c>
      <c r="AU278" s="17">
        <v>3</v>
      </c>
      <c r="AV278" s="17">
        <v>4</v>
      </c>
      <c r="AW278" s="17">
        <v>4</v>
      </c>
      <c r="AX278" s="83">
        <v>3</v>
      </c>
      <c r="AY278" s="17">
        <f t="shared" si="235"/>
        <v>35</v>
      </c>
      <c r="AZ278" s="144">
        <f t="shared" si="246"/>
        <v>3.5</v>
      </c>
      <c r="BA278" s="83">
        <v>3</v>
      </c>
      <c r="BB278" s="83"/>
      <c r="BC278" s="17">
        <v>4</v>
      </c>
      <c r="BD278" s="83">
        <v>3</v>
      </c>
      <c r="BE278" s="83">
        <v>3</v>
      </c>
      <c r="BF278" s="83">
        <v>4</v>
      </c>
      <c r="BG278" s="83">
        <v>3</v>
      </c>
      <c r="BH278" s="83">
        <v>3</v>
      </c>
      <c r="BI278" s="60">
        <v>3</v>
      </c>
      <c r="BJ278" s="17">
        <f t="shared" si="247"/>
        <v>26</v>
      </c>
      <c r="BK278" s="144">
        <f t="shared" si="258"/>
        <v>2.8888888888888888</v>
      </c>
      <c r="BL278" s="83">
        <v>4</v>
      </c>
      <c r="BM278" s="83">
        <v>3</v>
      </c>
      <c r="BN278" s="83">
        <v>3</v>
      </c>
      <c r="BO278" s="17">
        <f t="shared" si="248"/>
        <v>10</v>
      </c>
      <c r="BP278" s="153">
        <f t="shared" si="293"/>
        <v>3.3333333333333335</v>
      </c>
      <c r="BQ278" s="83">
        <v>4</v>
      </c>
      <c r="BR278" s="83">
        <v>3</v>
      </c>
      <c r="BS278" s="83">
        <v>3</v>
      </c>
      <c r="BT278" s="116">
        <f t="shared" si="238"/>
        <v>10</v>
      </c>
      <c r="BU278" s="144">
        <f t="shared" si="249"/>
        <v>3.3333333333333335</v>
      </c>
      <c r="BV278" s="17">
        <v>4</v>
      </c>
      <c r="BW278" s="17">
        <v>3</v>
      </c>
      <c r="BX278" s="17">
        <f t="shared" si="276"/>
        <v>7</v>
      </c>
      <c r="BY278" s="169">
        <f t="shared" si="292"/>
        <v>3.5</v>
      </c>
      <c r="BZ278" s="83">
        <v>3</v>
      </c>
      <c r="CA278" s="83">
        <v>4</v>
      </c>
      <c r="CB278" s="17">
        <f t="shared" si="259"/>
        <v>7</v>
      </c>
      <c r="CC278" s="144">
        <f t="shared" si="303"/>
        <v>3.5</v>
      </c>
      <c r="CD278" s="83">
        <v>3</v>
      </c>
      <c r="CE278" s="83">
        <v>4</v>
      </c>
      <c r="CF278" s="17">
        <f t="shared" si="304"/>
        <v>7</v>
      </c>
      <c r="CG278" s="144">
        <f t="shared" si="289"/>
        <v>3.5</v>
      </c>
      <c r="CH278" s="83">
        <v>3</v>
      </c>
      <c r="CI278" s="83">
        <v>3</v>
      </c>
      <c r="CJ278" s="17">
        <f t="shared" si="250"/>
        <v>6</v>
      </c>
      <c r="CK278" s="144">
        <f t="shared" si="282"/>
        <v>3</v>
      </c>
      <c r="CL278" s="83">
        <v>4</v>
      </c>
      <c r="CM278" s="83">
        <v>4</v>
      </c>
      <c r="CN278" s="17">
        <f t="shared" si="251"/>
        <v>8</v>
      </c>
      <c r="CO278" s="153">
        <f t="shared" si="260"/>
        <v>4</v>
      </c>
      <c r="CP278" s="17">
        <v>3</v>
      </c>
      <c r="CQ278" s="83">
        <v>3</v>
      </c>
      <c r="CR278" s="83">
        <v>3</v>
      </c>
      <c r="CS278" s="17">
        <f t="shared" si="252"/>
        <v>9</v>
      </c>
      <c r="CT278" s="144">
        <f t="shared" si="306"/>
        <v>3</v>
      </c>
      <c r="CU278" s="83">
        <v>4</v>
      </c>
      <c r="CV278" s="83">
        <v>4</v>
      </c>
      <c r="CW278" s="83">
        <v>4</v>
      </c>
      <c r="CX278" s="83">
        <v>3</v>
      </c>
      <c r="CY278" s="83">
        <v>3</v>
      </c>
      <c r="CZ278" s="83">
        <v>4</v>
      </c>
      <c r="DA278" s="83">
        <v>3</v>
      </c>
      <c r="DB278" s="83">
        <v>3</v>
      </c>
      <c r="DC278" s="17">
        <f t="shared" si="271"/>
        <v>28</v>
      </c>
      <c r="DD278" s="144">
        <f t="shared" si="302"/>
        <v>3.5</v>
      </c>
      <c r="DE278" s="83">
        <v>3</v>
      </c>
      <c r="DF278" s="83">
        <v>4</v>
      </c>
      <c r="DG278" s="83">
        <v>4</v>
      </c>
      <c r="DH278" s="83">
        <v>4</v>
      </c>
      <c r="DI278" s="83">
        <v>3</v>
      </c>
      <c r="DJ278" s="83">
        <v>4</v>
      </c>
      <c r="DK278" s="83">
        <v>3</v>
      </c>
      <c r="DL278" s="83">
        <v>3</v>
      </c>
      <c r="DM278" s="17">
        <f t="shared" si="262"/>
        <v>28</v>
      </c>
      <c r="DN278" s="144">
        <f t="shared" si="283"/>
        <v>3.5</v>
      </c>
      <c r="DO278" s="17">
        <v>3</v>
      </c>
      <c r="DP278" s="83">
        <v>3</v>
      </c>
      <c r="DQ278" s="83">
        <v>4</v>
      </c>
      <c r="DR278" s="83">
        <v>4</v>
      </c>
      <c r="DS278" s="83">
        <v>4</v>
      </c>
      <c r="DT278" s="83">
        <v>4</v>
      </c>
      <c r="DU278" s="17">
        <f t="shared" si="301"/>
        <v>22</v>
      </c>
      <c r="DV278" s="144">
        <f t="shared" si="253"/>
        <v>3.6666666666666665</v>
      </c>
      <c r="DW278" s="83">
        <v>3</v>
      </c>
      <c r="DX278" s="83">
        <v>4</v>
      </c>
      <c r="DY278" s="83">
        <v>3</v>
      </c>
      <c r="DZ278" s="83">
        <v>4</v>
      </c>
      <c r="EA278" s="83">
        <v>3</v>
      </c>
      <c r="EB278" s="83">
        <v>4</v>
      </c>
      <c r="EC278" s="17">
        <f t="shared" si="272"/>
        <v>21</v>
      </c>
      <c r="ED278" s="144">
        <f t="shared" si="263"/>
        <v>3.5</v>
      </c>
      <c r="EE278" s="83">
        <v>3</v>
      </c>
      <c r="EF278" s="83">
        <v>4</v>
      </c>
      <c r="EG278" s="83">
        <v>4</v>
      </c>
      <c r="EH278" s="83">
        <v>4</v>
      </c>
      <c r="EI278" s="83">
        <v>3</v>
      </c>
      <c r="EJ278" s="83">
        <v>3</v>
      </c>
      <c r="EK278" s="15">
        <f t="shared" si="264"/>
        <v>21</v>
      </c>
      <c r="EL278" s="148">
        <f t="shared" si="275"/>
        <v>3.5</v>
      </c>
      <c r="EM278" s="83">
        <v>3</v>
      </c>
      <c r="EN278" s="83">
        <v>3</v>
      </c>
      <c r="EO278" s="83">
        <v>4</v>
      </c>
      <c r="EP278" s="83">
        <v>4</v>
      </c>
      <c r="EQ278" s="83">
        <v>3</v>
      </c>
      <c r="ER278" s="17">
        <f t="shared" si="254"/>
        <v>17</v>
      </c>
      <c r="ES278" s="144">
        <f t="shared" si="300"/>
        <v>3.4</v>
      </c>
      <c r="ET278" s="83">
        <v>3</v>
      </c>
      <c r="EU278" s="83">
        <v>4</v>
      </c>
      <c r="EV278" s="83">
        <v>3</v>
      </c>
      <c r="EW278" s="17">
        <v>3</v>
      </c>
      <c r="EX278" s="83">
        <v>3</v>
      </c>
      <c r="EY278" s="17">
        <f t="shared" si="255"/>
        <v>16</v>
      </c>
      <c r="EZ278" s="144">
        <f t="shared" si="299"/>
        <v>3.2</v>
      </c>
      <c r="FA278" s="83">
        <v>4</v>
      </c>
      <c r="FB278" s="83">
        <v>4</v>
      </c>
      <c r="FC278" s="83">
        <v>4</v>
      </c>
      <c r="FD278" s="83">
        <v>4</v>
      </c>
      <c r="FE278" s="83">
        <v>3</v>
      </c>
      <c r="FF278" s="83">
        <v>3</v>
      </c>
      <c r="FG278" s="17">
        <f t="shared" si="242"/>
        <v>22</v>
      </c>
      <c r="FH278" s="153">
        <f t="shared" si="305"/>
        <v>3.6666666666666665</v>
      </c>
      <c r="FI278" s="83">
        <v>4</v>
      </c>
      <c r="FJ278" s="83">
        <v>3</v>
      </c>
      <c r="FK278" s="83">
        <v>4</v>
      </c>
      <c r="FL278" s="83">
        <v>3</v>
      </c>
      <c r="FM278" s="83">
        <v>4</v>
      </c>
      <c r="FN278" s="17">
        <f t="shared" si="256"/>
        <v>18</v>
      </c>
      <c r="FO278" s="144">
        <f t="shared" si="257"/>
        <v>3.6</v>
      </c>
      <c r="FP278" s="17">
        <v>3</v>
      </c>
      <c r="FQ278" s="17">
        <v>4</v>
      </c>
      <c r="FR278" s="17">
        <v>4</v>
      </c>
      <c r="FS278" s="83">
        <v>3</v>
      </c>
      <c r="FT278" s="83">
        <v>3</v>
      </c>
      <c r="FU278" s="83">
        <v>4</v>
      </c>
      <c r="FV278" s="17">
        <f t="shared" si="291"/>
        <v>21</v>
      </c>
      <c r="FW278" s="144">
        <f t="shared" si="266"/>
        <v>3.5</v>
      </c>
      <c r="FX278" s="17">
        <v>3</v>
      </c>
      <c r="FY278" s="83">
        <v>3</v>
      </c>
      <c r="FZ278" s="83">
        <v>4</v>
      </c>
      <c r="GA278" s="83">
        <v>3</v>
      </c>
      <c r="GB278" s="83">
        <v>4</v>
      </c>
      <c r="GC278" s="83">
        <v>3</v>
      </c>
      <c r="GD278" s="17">
        <f t="shared" si="297"/>
        <v>20</v>
      </c>
      <c r="GE278" s="144">
        <f t="shared" ref="GE278:GE309" si="307">GD278/6</f>
        <v>3.3333333333333335</v>
      </c>
      <c r="GF278" s="17" t="s">
        <v>1869</v>
      </c>
      <c r="GG278" s="17" t="s">
        <v>1870</v>
      </c>
      <c r="GH278" s="17" t="s">
        <v>1871</v>
      </c>
      <c r="GI278" s="17" t="s">
        <v>1872</v>
      </c>
      <c r="GJ278" s="83" t="s">
        <v>1873</v>
      </c>
      <c r="GK278" s="17" t="s">
        <v>1874</v>
      </c>
      <c r="GL278" s="17" t="s">
        <v>1875</v>
      </c>
      <c r="GM278" s="17" t="s">
        <v>1876</v>
      </c>
      <c r="GN278" s="15"/>
      <c r="GO278" s="15"/>
      <c r="GP278" s="15"/>
      <c r="GQ278" s="15"/>
      <c r="GR278" s="15"/>
      <c r="GS278" s="15"/>
      <c r="GT278" s="15"/>
      <c r="GU278" s="15"/>
      <c r="GV278" s="15"/>
      <c r="GW278" s="15"/>
      <c r="GX278" s="15"/>
      <c r="GY278" s="15"/>
      <c r="GZ278" s="15"/>
      <c r="HA278" s="15"/>
      <c r="HB278" s="15"/>
      <c r="HC278" s="15"/>
      <c r="HD278" s="15"/>
      <c r="HE278" s="15"/>
      <c r="HF278" s="15"/>
      <c r="HG278" s="15"/>
      <c r="HH278" s="15"/>
      <c r="HI278" s="15"/>
      <c r="HJ278" s="15"/>
      <c r="HK278" s="15"/>
      <c r="HL278" s="15"/>
      <c r="HM278" s="15"/>
      <c r="HN278" s="15"/>
      <c r="HO278" s="15"/>
      <c r="HP278" s="15"/>
      <c r="HQ278" s="15"/>
      <c r="HR278" s="15"/>
      <c r="HS278" s="15"/>
      <c r="HT278" s="15"/>
      <c r="HU278" s="15"/>
      <c r="HV278" s="15"/>
      <c r="HW278" s="15"/>
      <c r="HX278" s="15"/>
      <c r="HY278" s="15"/>
      <c r="HZ278" s="15"/>
      <c r="IA278" s="15"/>
      <c r="IB278" s="15"/>
      <c r="IC278" s="15"/>
      <c r="ID278" s="15"/>
      <c r="IE278" s="15"/>
      <c r="IF278" s="15"/>
      <c r="IG278" s="15"/>
      <c r="IH278" s="15"/>
      <c r="II278" s="15"/>
      <c r="IJ278" s="15"/>
      <c r="IK278" s="15"/>
      <c r="IL278" s="15"/>
      <c r="IM278" s="15"/>
      <c r="IN278" s="15"/>
      <c r="IO278" s="15"/>
      <c r="IP278" s="15"/>
      <c r="IQ278" s="15"/>
      <c r="IR278" s="15"/>
      <c r="IS278" s="15"/>
      <c r="IT278" s="15"/>
      <c r="IU278" s="15"/>
      <c r="IV278" s="15"/>
      <c r="IW278" s="15"/>
      <c r="IX278" s="15"/>
      <c r="IY278" s="15"/>
      <c r="IZ278" s="15"/>
      <c r="JA278" s="15"/>
      <c r="JB278" s="15"/>
      <c r="JC278" s="15"/>
      <c r="JD278" s="15"/>
      <c r="JE278" s="15"/>
      <c r="JF278" s="15"/>
      <c r="JG278" s="15"/>
      <c r="JH278" s="15"/>
      <c r="JI278" s="15"/>
      <c r="JJ278" s="15"/>
      <c r="JK278" s="15"/>
      <c r="JL278" s="15"/>
      <c r="JM278" s="15"/>
      <c r="JN278" s="15"/>
      <c r="JO278" s="15"/>
      <c r="JP278" s="15"/>
      <c r="JQ278" s="15"/>
      <c r="JR278" s="15"/>
      <c r="JS278" s="15"/>
      <c r="JT278" s="15"/>
    </row>
    <row r="279" spans="1:280" s="25" customFormat="1" ht="15.75" customHeight="1" x14ac:dyDescent="0.35">
      <c r="A279" s="34">
        <v>277</v>
      </c>
      <c r="B279" s="17" t="s">
        <v>1877</v>
      </c>
      <c r="C279" s="82" t="s">
        <v>1878</v>
      </c>
      <c r="D279" s="17" t="s">
        <v>846</v>
      </c>
      <c r="E279" s="17" t="s">
        <v>1879</v>
      </c>
      <c r="F279" s="17">
        <v>55</v>
      </c>
      <c r="G279" s="17">
        <v>4</v>
      </c>
      <c r="H279" s="17" t="s">
        <v>157</v>
      </c>
      <c r="I279" s="17" t="s">
        <v>158</v>
      </c>
      <c r="J279" s="133">
        <v>7500000</v>
      </c>
      <c r="K279" s="59">
        <v>7000000</v>
      </c>
      <c r="L279" s="17" t="s">
        <v>173</v>
      </c>
      <c r="M279" s="17" t="s">
        <v>147</v>
      </c>
      <c r="N279" s="17">
        <v>264</v>
      </c>
      <c r="O279" s="17" t="s">
        <v>1405</v>
      </c>
      <c r="P279" s="17" t="s">
        <v>1142</v>
      </c>
      <c r="Q279" s="17" t="s">
        <v>1857</v>
      </c>
      <c r="R279" s="83">
        <v>3</v>
      </c>
      <c r="S279" s="83">
        <v>4</v>
      </c>
      <c r="T279" s="83">
        <v>3</v>
      </c>
      <c r="U279" s="83">
        <v>4</v>
      </c>
      <c r="V279" s="83">
        <v>3</v>
      </c>
      <c r="W279" s="83">
        <v>4</v>
      </c>
      <c r="X279" s="83">
        <v>3</v>
      </c>
      <c r="Y279" s="83">
        <v>4</v>
      </c>
      <c r="Z279" s="83">
        <v>3</v>
      </c>
      <c r="AA279" s="83">
        <v>3</v>
      </c>
      <c r="AB279" s="17">
        <f t="shared" si="267"/>
        <v>34</v>
      </c>
      <c r="AC279" s="154">
        <f t="shared" si="298"/>
        <v>3</v>
      </c>
      <c r="AD279" s="83">
        <v>3</v>
      </c>
      <c r="AE279" s="83">
        <v>3</v>
      </c>
      <c r="AF279" s="83">
        <v>3</v>
      </c>
      <c r="AG279" s="83">
        <v>4</v>
      </c>
      <c r="AH279" s="83">
        <v>4</v>
      </c>
      <c r="AI279" s="83">
        <v>4</v>
      </c>
      <c r="AJ279" s="83">
        <v>3</v>
      </c>
      <c r="AK279" s="83">
        <v>3</v>
      </c>
      <c r="AL279" s="83">
        <v>4</v>
      </c>
      <c r="AM279" s="15">
        <f t="shared" si="244"/>
        <v>31</v>
      </c>
      <c r="AN279" s="170">
        <f t="shared" si="245"/>
        <v>3.4444444444444446</v>
      </c>
      <c r="AO279" s="83">
        <v>3</v>
      </c>
      <c r="AP279" s="83">
        <v>4</v>
      </c>
      <c r="AQ279" s="83">
        <v>3</v>
      </c>
      <c r="AR279" s="83">
        <v>4</v>
      </c>
      <c r="AS279" s="17">
        <v>3</v>
      </c>
      <c r="AT279" s="17">
        <v>3</v>
      </c>
      <c r="AU279" s="17">
        <v>3</v>
      </c>
      <c r="AV279" s="17">
        <v>3</v>
      </c>
      <c r="AW279" s="17">
        <v>3</v>
      </c>
      <c r="AX279" s="83">
        <v>3</v>
      </c>
      <c r="AY279" s="17">
        <f t="shared" ref="AY279:AY322" si="308">SUM(AO279:AX279)</f>
        <v>32</v>
      </c>
      <c r="AZ279" s="144">
        <f t="shared" si="246"/>
        <v>3.2</v>
      </c>
      <c r="BA279" s="83">
        <v>4</v>
      </c>
      <c r="BB279" s="83">
        <v>4</v>
      </c>
      <c r="BC279" s="17">
        <v>3</v>
      </c>
      <c r="BD279" s="83">
        <v>3</v>
      </c>
      <c r="BE279" s="83">
        <v>4</v>
      </c>
      <c r="BF279" s="83">
        <v>3</v>
      </c>
      <c r="BG279" s="83">
        <v>3</v>
      </c>
      <c r="BH279" s="83">
        <v>4</v>
      </c>
      <c r="BI279" s="60">
        <v>3</v>
      </c>
      <c r="BJ279" s="17">
        <f t="shared" si="247"/>
        <v>31</v>
      </c>
      <c r="BK279" s="144">
        <f t="shared" si="258"/>
        <v>3.4444444444444446</v>
      </c>
      <c r="BL279" s="83">
        <v>3</v>
      </c>
      <c r="BM279" s="83">
        <v>4</v>
      </c>
      <c r="BN279" s="83">
        <v>3</v>
      </c>
      <c r="BO279" s="17">
        <f t="shared" si="248"/>
        <v>10</v>
      </c>
      <c r="BP279" s="153">
        <f t="shared" si="293"/>
        <v>3.3333333333333335</v>
      </c>
      <c r="BQ279" s="83">
        <v>3</v>
      </c>
      <c r="BR279" s="83">
        <v>4</v>
      </c>
      <c r="BS279" s="83">
        <v>3</v>
      </c>
      <c r="BT279" s="116">
        <f t="shared" si="238"/>
        <v>10</v>
      </c>
      <c r="BU279" s="144">
        <f t="shared" si="249"/>
        <v>3.3333333333333335</v>
      </c>
      <c r="BV279" s="17">
        <v>3</v>
      </c>
      <c r="BW279" s="17">
        <v>4</v>
      </c>
      <c r="BX279" s="17">
        <f t="shared" si="276"/>
        <v>7</v>
      </c>
      <c r="BY279" s="169">
        <f t="shared" si="292"/>
        <v>3.5</v>
      </c>
      <c r="BZ279" s="83">
        <v>3</v>
      </c>
      <c r="CA279" s="83">
        <v>4</v>
      </c>
      <c r="CB279" s="17">
        <f t="shared" si="259"/>
        <v>7</v>
      </c>
      <c r="CC279" s="144">
        <f t="shared" si="303"/>
        <v>3.5</v>
      </c>
      <c r="CD279" s="83">
        <v>3</v>
      </c>
      <c r="CE279" s="83">
        <v>3</v>
      </c>
      <c r="CF279" s="17">
        <f t="shared" si="304"/>
        <v>6</v>
      </c>
      <c r="CG279" s="144">
        <f t="shared" si="289"/>
        <v>3</v>
      </c>
      <c r="CH279" s="83">
        <v>3</v>
      </c>
      <c r="CI279" s="83" t="s">
        <v>791</v>
      </c>
      <c r="CJ279" s="17">
        <f t="shared" si="250"/>
        <v>3</v>
      </c>
      <c r="CK279" s="144">
        <f t="shared" si="282"/>
        <v>1.5</v>
      </c>
      <c r="CL279" s="83">
        <v>3</v>
      </c>
      <c r="CM279" s="83" t="s">
        <v>844</v>
      </c>
      <c r="CN279" s="17">
        <f t="shared" si="251"/>
        <v>3</v>
      </c>
      <c r="CO279" s="153">
        <f t="shared" si="260"/>
        <v>1.5</v>
      </c>
      <c r="CP279" s="17" t="s">
        <v>1880</v>
      </c>
      <c r="CQ279" s="83">
        <v>3</v>
      </c>
      <c r="CR279" s="83">
        <v>3</v>
      </c>
      <c r="CS279" s="17">
        <f t="shared" si="252"/>
        <v>6</v>
      </c>
      <c r="CT279" s="144">
        <f t="shared" si="306"/>
        <v>2</v>
      </c>
      <c r="CU279" s="83">
        <v>3</v>
      </c>
      <c r="CV279" s="83">
        <v>4</v>
      </c>
      <c r="CW279" s="83">
        <v>3</v>
      </c>
      <c r="CX279" s="83">
        <v>3</v>
      </c>
      <c r="CY279" s="83">
        <v>4</v>
      </c>
      <c r="CZ279" s="83">
        <v>3</v>
      </c>
      <c r="DA279" s="83">
        <v>4</v>
      </c>
      <c r="DB279" s="83">
        <v>3</v>
      </c>
      <c r="DC279" s="17">
        <f t="shared" si="271"/>
        <v>27</v>
      </c>
      <c r="DD279" s="144">
        <f t="shared" si="302"/>
        <v>3.375</v>
      </c>
      <c r="DE279" s="83">
        <v>3</v>
      </c>
      <c r="DF279" s="83">
        <v>3</v>
      </c>
      <c r="DG279" s="83">
        <v>3</v>
      </c>
      <c r="DH279" s="83">
        <v>4</v>
      </c>
      <c r="DI279" s="83">
        <v>3</v>
      </c>
      <c r="DJ279" s="83">
        <v>3</v>
      </c>
      <c r="DK279" s="83">
        <v>4</v>
      </c>
      <c r="DL279" s="83">
        <v>3</v>
      </c>
      <c r="DM279" s="17">
        <f t="shared" si="262"/>
        <v>26</v>
      </c>
      <c r="DN279" s="144">
        <f t="shared" si="283"/>
        <v>3.25</v>
      </c>
      <c r="DO279" s="17">
        <v>4</v>
      </c>
      <c r="DP279" s="83">
        <v>3</v>
      </c>
      <c r="DQ279" s="83">
        <v>3</v>
      </c>
      <c r="DR279" s="83">
        <v>3</v>
      </c>
      <c r="DS279" s="83">
        <v>3</v>
      </c>
      <c r="DT279" s="83">
        <v>4</v>
      </c>
      <c r="DU279" s="17">
        <f t="shared" si="301"/>
        <v>20</v>
      </c>
      <c r="DV279" s="144">
        <f t="shared" si="253"/>
        <v>3.3333333333333335</v>
      </c>
      <c r="DW279" s="83">
        <v>4</v>
      </c>
      <c r="DX279" s="83">
        <v>3</v>
      </c>
      <c r="DY279" s="83">
        <v>3</v>
      </c>
      <c r="DZ279" s="83">
        <v>4</v>
      </c>
      <c r="EA279" s="83">
        <v>3</v>
      </c>
      <c r="EB279" s="83">
        <v>3</v>
      </c>
      <c r="EC279" s="17">
        <f t="shared" si="272"/>
        <v>20</v>
      </c>
      <c r="ED279" s="144">
        <f t="shared" si="263"/>
        <v>3.3333333333333335</v>
      </c>
      <c r="EE279" s="83">
        <v>3</v>
      </c>
      <c r="EF279" s="83">
        <v>3</v>
      </c>
      <c r="EG279" s="83">
        <v>4</v>
      </c>
      <c r="EH279" s="83">
        <v>3</v>
      </c>
      <c r="EI279" s="83">
        <v>3</v>
      </c>
      <c r="EJ279" s="83">
        <v>3</v>
      </c>
      <c r="EK279" s="15">
        <f t="shared" si="264"/>
        <v>19</v>
      </c>
      <c r="EL279" s="148">
        <f t="shared" si="275"/>
        <v>3.1666666666666665</v>
      </c>
      <c r="EM279" s="83">
        <v>4</v>
      </c>
      <c r="EN279" s="83">
        <v>3</v>
      </c>
      <c r="EO279" s="83">
        <v>3</v>
      </c>
      <c r="EP279" s="83">
        <v>3</v>
      </c>
      <c r="EQ279" s="83">
        <v>3</v>
      </c>
      <c r="ER279" s="17">
        <f t="shared" si="254"/>
        <v>16</v>
      </c>
      <c r="ES279" s="144">
        <f t="shared" si="300"/>
        <v>3.2</v>
      </c>
      <c r="ET279" s="83">
        <v>3</v>
      </c>
      <c r="EU279" s="83">
        <v>3</v>
      </c>
      <c r="EV279" s="83">
        <v>3</v>
      </c>
      <c r="EW279" s="17">
        <v>4</v>
      </c>
      <c r="EX279" s="83">
        <v>4</v>
      </c>
      <c r="EY279" s="17">
        <f t="shared" si="255"/>
        <v>17</v>
      </c>
      <c r="EZ279" s="144">
        <f t="shared" si="299"/>
        <v>3.4</v>
      </c>
      <c r="FA279" s="83">
        <v>4</v>
      </c>
      <c r="FB279" s="83">
        <v>4</v>
      </c>
      <c r="FC279" s="83">
        <v>3</v>
      </c>
      <c r="FD279" s="83">
        <v>4</v>
      </c>
      <c r="FE279" s="83">
        <v>3</v>
      </c>
      <c r="FF279" s="83">
        <v>3</v>
      </c>
      <c r="FG279" s="17">
        <f t="shared" si="242"/>
        <v>21</v>
      </c>
      <c r="FH279" s="153">
        <f t="shared" si="305"/>
        <v>3.5</v>
      </c>
      <c r="FI279" s="83">
        <v>3</v>
      </c>
      <c r="FJ279" s="83">
        <v>3</v>
      </c>
      <c r="FK279" s="83">
        <v>4</v>
      </c>
      <c r="FL279" s="83">
        <v>3</v>
      </c>
      <c r="FM279" s="83">
        <v>3</v>
      </c>
      <c r="FN279" s="17">
        <f t="shared" si="256"/>
        <v>16</v>
      </c>
      <c r="FO279" s="144">
        <f t="shared" si="257"/>
        <v>3.2</v>
      </c>
      <c r="FP279" s="17">
        <v>3</v>
      </c>
      <c r="FQ279" s="17">
        <v>4</v>
      </c>
      <c r="FR279" s="17">
        <v>3</v>
      </c>
      <c r="FS279" s="83">
        <v>3</v>
      </c>
      <c r="FT279" s="83">
        <v>4</v>
      </c>
      <c r="FU279" s="83">
        <v>3</v>
      </c>
      <c r="FV279" s="17">
        <f t="shared" si="291"/>
        <v>20</v>
      </c>
      <c r="FW279" s="144">
        <f t="shared" si="266"/>
        <v>3.3333333333333335</v>
      </c>
      <c r="FX279" s="17">
        <v>3</v>
      </c>
      <c r="FY279" s="83">
        <v>4</v>
      </c>
      <c r="FZ279" s="83">
        <v>3</v>
      </c>
      <c r="GA279" s="83">
        <v>4</v>
      </c>
      <c r="GB279" s="83">
        <v>3</v>
      </c>
      <c r="GC279" s="83">
        <v>4</v>
      </c>
      <c r="GD279" s="17">
        <f t="shared" si="297"/>
        <v>21</v>
      </c>
      <c r="GE279" s="144">
        <f t="shared" si="307"/>
        <v>3.5</v>
      </c>
      <c r="GF279" s="17" t="s">
        <v>1881</v>
      </c>
      <c r="GG279" s="17" t="s">
        <v>1882</v>
      </c>
      <c r="GH279" s="17" t="s">
        <v>1883</v>
      </c>
      <c r="GI279" s="17" t="s">
        <v>1884</v>
      </c>
      <c r="GJ279" s="17" t="s">
        <v>1885</v>
      </c>
      <c r="GK279" s="17" t="s">
        <v>1886</v>
      </c>
      <c r="GL279" s="17" t="s">
        <v>1887</v>
      </c>
      <c r="GM279" s="17" t="s">
        <v>1888</v>
      </c>
      <c r="GN279" s="15"/>
      <c r="GO279" s="15"/>
      <c r="GP279" s="15"/>
      <c r="GQ279" s="15"/>
      <c r="GR279" s="15"/>
      <c r="GS279" s="15"/>
      <c r="GT279" s="15"/>
      <c r="GU279" s="15"/>
      <c r="GV279" s="15"/>
      <c r="GW279" s="15"/>
      <c r="GX279" s="15"/>
      <c r="GY279" s="15"/>
      <c r="GZ279" s="15"/>
      <c r="HA279" s="15"/>
      <c r="HB279" s="15"/>
      <c r="HC279" s="15"/>
      <c r="HD279" s="15"/>
      <c r="HE279" s="15"/>
      <c r="HF279" s="15"/>
      <c r="HG279" s="15"/>
      <c r="HH279" s="15"/>
      <c r="HI279" s="15"/>
      <c r="HJ279" s="15"/>
      <c r="HK279" s="15"/>
      <c r="HL279" s="15"/>
      <c r="HM279" s="15"/>
      <c r="HN279" s="15"/>
      <c r="HO279" s="15"/>
      <c r="HP279" s="15"/>
      <c r="HQ279" s="15"/>
      <c r="HR279" s="15"/>
      <c r="HS279" s="15"/>
      <c r="HT279" s="15"/>
      <c r="HU279" s="15"/>
      <c r="HV279" s="15"/>
      <c r="HW279" s="15"/>
      <c r="HX279" s="15"/>
      <c r="HY279" s="15"/>
      <c r="HZ279" s="15"/>
      <c r="IA279" s="15"/>
      <c r="IB279" s="15"/>
      <c r="IC279" s="15"/>
      <c r="ID279" s="15"/>
      <c r="IE279" s="15"/>
      <c r="IF279" s="15"/>
      <c r="IG279" s="15"/>
      <c r="IH279" s="15"/>
      <c r="II279" s="15"/>
      <c r="IJ279" s="15"/>
      <c r="IK279" s="15"/>
      <c r="IL279" s="15"/>
      <c r="IM279" s="15"/>
      <c r="IN279" s="15"/>
      <c r="IO279" s="15"/>
      <c r="IP279" s="15"/>
      <c r="IQ279" s="15"/>
      <c r="IR279" s="15"/>
      <c r="IS279" s="15"/>
      <c r="IT279" s="15"/>
      <c r="IU279" s="15"/>
      <c r="IV279" s="15"/>
      <c r="IW279" s="15"/>
      <c r="IX279" s="15"/>
      <c r="IY279" s="15"/>
      <c r="IZ279" s="15"/>
      <c r="JA279" s="15"/>
      <c r="JB279" s="15"/>
      <c r="JC279" s="15"/>
      <c r="JD279" s="15"/>
      <c r="JE279" s="15"/>
      <c r="JF279" s="15"/>
      <c r="JG279" s="15"/>
      <c r="JH279" s="15"/>
      <c r="JI279" s="15"/>
      <c r="JJ279" s="15"/>
      <c r="JK279" s="15"/>
      <c r="JL279" s="15"/>
      <c r="JM279" s="15"/>
      <c r="JN279" s="15"/>
      <c r="JO279" s="15"/>
      <c r="JP279" s="15"/>
      <c r="JQ279" s="15"/>
      <c r="JR279" s="15"/>
      <c r="JS279" s="15"/>
      <c r="JT279" s="15"/>
    </row>
    <row r="280" spans="1:280" s="25" customFormat="1" ht="15.75" customHeight="1" x14ac:dyDescent="0.35">
      <c r="A280" s="34">
        <v>278</v>
      </c>
      <c r="B280" s="17" t="s">
        <v>1889</v>
      </c>
      <c r="C280" s="82" t="s">
        <v>1890</v>
      </c>
      <c r="D280" s="17" t="s">
        <v>846</v>
      </c>
      <c r="E280" s="17" t="s">
        <v>1879</v>
      </c>
      <c r="F280" s="17">
        <v>43</v>
      </c>
      <c r="G280" s="17">
        <v>5</v>
      </c>
      <c r="H280" s="17" t="s">
        <v>157</v>
      </c>
      <c r="I280" s="17" t="s">
        <v>172</v>
      </c>
      <c r="J280" s="133">
        <v>8500000</v>
      </c>
      <c r="K280" s="59">
        <v>7500000</v>
      </c>
      <c r="L280" s="17" t="s">
        <v>173</v>
      </c>
      <c r="M280" s="17" t="s">
        <v>147</v>
      </c>
      <c r="N280" s="17">
        <v>264</v>
      </c>
      <c r="O280" s="17" t="s">
        <v>212</v>
      </c>
      <c r="P280" s="17" t="s">
        <v>1142</v>
      </c>
      <c r="Q280" s="17" t="s">
        <v>1857</v>
      </c>
      <c r="R280" s="83">
        <v>3</v>
      </c>
      <c r="S280" s="83">
        <v>4</v>
      </c>
      <c r="T280" s="83">
        <v>3</v>
      </c>
      <c r="U280" s="83">
        <v>4</v>
      </c>
      <c r="V280" s="83">
        <v>3</v>
      </c>
      <c r="W280" s="83">
        <v>4</v>
      </c>
      <c r="X280" s="83">
        <v>3</v>
      </c>
      <c r="Y280" s="83">
        <v>4</v>
      </c>
      <c r="Z280" s="83">
        <v>3</v>
      </c>
      <c r="AA280" s="83">
        <v>4</v>
      </c>
      <c r="AB280" s="17">
        <f t="shared" si="267"/>
        <v>35</v>
      </c>
      <c r="AC280" s="154">
        <f t="shared" si="298"/>
        <v>3</v>
      </c>
      <c r="AD280" s="83">
        <v>3</v>
      </c>
      <c r="AE280" s="83">
        <v>4</v>
      </c>
      <c r="AF280" s="83">
        <v>3</v>
      </c>
      <c r="AG280" s="83">
        <v>4</v>
      </c>
      <c r="AH280" s="83">
        <v>3</v>
      </c>
      <c r="AI280" s="83">
        <v>4</v>
      </c>
      <c r="AJ280" s="83">
        <v>3</v>
      </c>
      <c r="AK280" s="83">
        <v>4</v>
      </c>
      <c r="AL280" s="83">
        <v>3</v>
      </c>
      <c r="AM280" s="15">
        <f t="shared" si="244"/>
        <v>31</v>
      </c>
      <c r="AN280" s="170">
        <f t="shared" si="245"/>
        <v>3.4444444444444446</v>
      </c>
      <c r="AO280" s="83">
        <v>4</v>
      </c>
      <c r="AP280" s="83">
        <v>3</v>
      </c>
      <c r="AQ280" s="83">
        <v>4</v>
      </c>
      <c r="AR280" s="83">
        <v>3</v>
      </c>
      <c r="AS280" s="17">
        <v>3</v>
      </c>
      <c r="AT280" s="17">
        <v>4</v>
      </c>
      <c r="AU280" s="17">
        <v>3</v>
      </c>
      <c r="AV280" s="17">
        <v>4</v>
      </c>
      <c r="AW280" s="17">
        <v>3</v>
      </c>
      <c r="AX280" s="83">
        <v>4</v>
      </c>
      <c r="AY280" s="17">
        <f t="shared" si="308"/>
        <v>35</v>
      </c>
      <c r="AZ280" s="144">
        <f t="shared" si="246"/>
        <v>3.5</v>
      </c>
      <c r="BA280" s="83">
        <v>3</v>
      </c>
      <c r="BB280" s="83">
        <v>4</v>
      </c>
      <c r="BC280" s="17">
        <v>3</v>
      </c>
      <c r="BD280" s="83">
        <v>4</v>
      </c>
      <c r="BE280" s="83">
        <v>3</v>
      </c>
      <c r="BF280" s="83">
        <v>4</v>
      </c>
      <c r="BG280" s="83">
        <v>3</v>
      </c>
      <c r="BH280" s="83">
        <v>4</v>
      </c>
      <c r="BI280" s="60">
        <v>3</v>
      </c>
      <c r="BJ280" s="17">
        <f t="shared" si="247"/>
        <v>31</v>
      </c>
      <c r="BK280" s="144">
        <f t="shared" si="258"/>
        <v>3.4444444444444446</v>
      </c>
      <c r="BL280" s="83">
        <v>3</v>
      </c>
      <c r="BM280" s="83">
        <v>4</v>
      </c>
      <c r="BN280" s="83">
        <v>3</v>
      </c>
      <c r="BO280" s="17">
        <f t="shared" si="248"/>
        <v>10</v>
      </c>
      <c r="BP280" s="153">
        <f t="shared" si="293"/>
        <v>3.3333333333333335</v>
      </c>
      <c r="BQ280" s="83">
        <v>3</v>
      </c>
      <c r="BR280" s="83">
        <v>4</v>
      </c>
      <c r="BS280" s="83">
        <v>3</v>
      </c>
      <c r="BT280" s="116">
        <f t="shared" si="238"/>
        <v>10</v>
      </c>
      <c r="BU280" s="144">
        <f t="shared" si="249"/>
        <v>3.3333333333333335</v>
      </c>
      <c r="BV280" s="17">
        <v>3</v>
      </c>
      <c r="BW280" s="17">
        <v>4</v>
      </c>
      <c r="BX280" s="17">
        <f t="shared" si="276"/>
        <v>7</v>
      </c>
      <c r="BY280" s="169">
        <f t="shared" si="292"/>
        <v>3.5</v>
      </c>
      <c r="BZ280" s="83">
        <v>3</v>
      </c>
      <c r="CA280" s="83">
        <v>4</v>
      </c>
      <c r="CB280" s="17">
        <f t="shared" si="259"/>
        <v>7</v>
      </c>
      <c r="CC280" s="144">
        <f>CB280/2</f>
        <v>3.5</v>
      </c>
      <c r="CD280" s="83">
        <v>4</v>
      </c>
      <c r="CE280" s="83">
        <v>3</v>
      </c>
      <c r="CF280" s="17">
        <f t="shared" si="304"/>
        <v>7</v>
      </c>
      <c r="CG280" s="144">
        <f t="shared" si="289"/>
        <v>3.5</v>
      </c>
      <c r="CH280" s="83" t="s">
        <v>791</v>
      </c>
      <c r="CI280" s="83">
        <v>3</v>
      </c>
      <c r="CJ280" s="17">
        <f t="shared" si="250"/>
        <v>3</v>
      </c>
      <c r="CK280" s="144">
        <f t="shared" si="282"/>
        <v>1.5</v>
      </c>
      <c r="CL280" s="83" t="s">
        <v>791</v>
      </c>
      <c r="CM280" s="83">
        <v>3</v>
      </c>
      <c r="CN280" s="17">
        <f t="shared" si="251"/>
        <v>3</v>
      </c>
      <c r="CO280" s="153">
        <f t="shared" si="260"/>
        <v>1.5</v>
      </c>
      <c r="CP280" s="17">
        <v>4</v>
      </c>
      <c r="CQ280" s="83">
        <v>3</v>
      </c>
      <c r="CR280" s="83">
        <v>4</v>
      </c>
      <c r="CS280" s="17">
        <f t="shared" si="252"/>
        <v>11</v>
      </c>
      <c r="CT280" s="144">
        <f t="shared" si="306"/>
        <v>3.6666666666666665</v>
      </c>
      <c r="CU280" s="83">
        <v>3</v>
      </c>
      <c r="CV280" s="83">
        <v>4</v>
      </c>
      <c r="CW280" s="83">
        <v>3</v>
      </c>
      <c r="CX280" s="83">
        <v>4</v>
      </c>
      <c r="CY280" s="83">
        <v>3</v>
      </c>
      <c r="CZ280" s="83">
        <v>4</v>
      </c>
      <c r="DA280" s="83">
        <v>3</v>
      </c>
      <c r="DB280" s="83">
        <v>4</v>
      </c>
      <c r="DC280" s="17">
        <f t="shared" si="271"/>
        <v>28</v>
      </c>
      <c r="DD280" s="144">
        <f t="shared" si="302"/>
        <v>3.5</v>
      </c>
      <c r="DE280" s="83">
        <v>4</v>
      </c>
      <c r="DF280" s="83">
        <v>4</v>
      </c>
      <c r="DG280" s="83">
        <v>4</v>
      </c>
      <c r="DH280" s="83">
        <v>3</v>
      </c>
      <c r="DI280" s="83">
        <v>4</v>
      </c>
      <c r="DJ280" s="83">
        <v>3</v>
      </c>
      <c r="DK280" s="83">
        <v>3</v>
      </c>
      <c r="DL280" s="83">
        <v>4</v>
      </c>
      <c r="DM280" s="17">
        <f t="shared" si="262"/>
        <v>29</v>
      </c>
      <c r="DN280" s="144">
        <f t="shared" si="283"/>
        <v>3.625</v>
      </c>
      <c r="DO280" s="17">
        <v>3</v>
      </c>
      <c r="DP280" s="83">
        <v>4</v>
      </c>
      <c r="DQ280" s="83">
        <v>3</v>
      </c>
      <c r="DR280" s="83">
        <v>3</v>
      </c>
      <c r="DS280" s="83">
        <v>4</v>
      </c>
      <c r="DT280" s="83">
        <v>3</v>
      </c>
      <c r="DU280" s="17">
        <f t="shared" si="301"/>
        <v>20</v>
      </c>
      <c r="DV280" s="144">
        <f t="shared" si="253"/>
        <v>3.3333333333333335</v>
      </c>
      <c r="DW280" s="83">
        <v>3</v>
      </c>
      <c r="DX280" s="83">
        <v>4</v>
      </c>
      <c r="DY280" s="83">
        <v>3</v>
      </c>
      <c r="DZ280" s="83">
        <v>4</v>
      </c>
      <c r="EA280" s="83">
        <v>4</v>
      </c>
      <c r="EB280" s="83">
        <v>4</v>
      </c>
      <c r="EC280" s="17">
        <f t="shared" si="272"/>
        <v>22</v>
      </c>
      <c r="ED280" s="144">
        <f t="shared" si="263"/>
        <v>3.6666666666666665</v>
      </c>
      <c r="EE280" s="83">
        <v>3</v>
      </c>
      <c r="EF280" s="83">
        <v>3</v>
      </c>
      <c r="EG280" s="83">
        <v>4</v>
      </c>
      <c r="EH280" s="83">
        <v>3</v>
      </c>
      <c r="EI280" s="83">
        <v>4</v>
      </c>
      <c r="EJ280" s="83">
        <v>4</v>
      </c>
      <c r="EK280" s="15">
        <f t="shared" si="264"/>
        <v>21</v>
      </c>
      <c r="EL280" s="148">
        <f t="shared" si="275"/>
        <v>3.5</v>
      </c>
      <c r="EM280" s="83">
        <v>3</v>
      </c>
      <c r="EN280" s="83">
        <v>3</v>
      </c>
      <c r="EO280" s="83">
        <v>3</v>
      </c>
      <c r="EP280" s="83">
        <v>4</v>
      </c>
      <c r="EQ280" s="83">
        <v>4</v>
      </c>
      <c r="ER280" s="17">
        <f t="shared" si="254"/>
        <v>17</v>
      </c>
      <c r="ES280" s="144">
        <f t="shared" si="300"/>
        <v>3.4</v>
      </c>
      <c r="ET280" s="83">
        <v>3</v>
      </c>
      <c r="EU280" s="83">
        <v>3</v>
      </c>
      <c r="EV280" s="83">
        <v>4</v>
      </c>
      <c r="EW280" s="17">
        <v>3</v>
      </c>
      <c r="EX280" s="83">
        <v>4</v>
      </c>
      <c r="EY280" s="17">
        <f t="shared" si="255"/>
        <v>17</v>
      </c>
      <c r="EZ280" s="144">
        <f t="shared" si="299"/>
        <v>3.4</v>
      </c>
      <c r="FA280" s="83">
        <v>4</v>
      </c>
      <c r="FB280" s="83">
        <v>3</v>
      </c>
      <c r="FC280" s="83">
        <v>3</v>
      </c>
      <c r="FD280" s="83">
        <v>4</v>
      </c>
      <c r="FE280" s="83">
        <v>4</v>
      </c>
      <c r="FF280" s="83">
        <v>4</v>
      </c>
      <c r="FG280" s="17">
        <f t="shared" si="242"/>
        <v>22</v>
      </c>
      <c r="FH280" s="153">
        <f t="shared" si="305"/>
        <v>3.6666666666666665</v>
      </c>
      <c r="FI280" s="83">
        <v>4</v>
      </c>
      <c r="FJ280" s="83">
        <v>4</v>
      </c>
      <c r="FK280" s="83">
        <v>3</v>
      </c>
      <c r="FL280" s="83">
        <v>3</v>
      </c>
      <c r="FM280" s="83">
        <v>3</v>
      </c>
      <c r="FN280" s="17">
        <f t="shared" si="256"/>
        <v>17</v>
      </c>
      <c r="FO280" s="144">
        <f t="shared" si="257"/>
        <v>3.4</v>
      </c>
      <c r="FP280" s="17">
        <v>3</v>
      </c>
      <c r="FQ280" s="17">
        <v>4</v>
      </c>
      <c r="FR280" s="17">
        <v>3</v>
      </c>
      <c r="FS280" s="83">
        <v>4</v>
      </c>
      <c r="FT280" s="83">
        <v>3</v>
      </c>
      <c r="FU280" s="83">
        <v>4</v>
      </c>
      <c r="FV280" s="17">
        <f t="shared" si="291"/>
        <v>21</v>
      </c>
      <c r="FW280" s="144">
        <f t="shared" si="266"/>
        <v>3.5</v>
      </c>
      <c r="FX280" s="17">
        <v>3</v>
      </c>
      <c r="FY280" s="83">
        <v>3</v>
      </c>
      <c r="FZ280" s="83">
        <v>3</v>
      </c>
      <c r="GA280" s="83">
        <v>3</v>
      </c>
      <c r="GB280" s="83">
        <v>4</v>
      </c>
      <c r="GC280" s="83">
        <v>4</v>
      </c>
      <c r="GD280" s="17">
        <f t="shared" si="297"/>
        <v>20</v>
      </c>
      <c r="GE280" s="144">
        <f t="shared" si="307"/>
        <v>3.3333333333333335</v>
      </c>
      <c r="GF280" s="17" t="s">
        <v>1892</v>
      </c>
      <c r="GG280" s="17" t="s">
        <v>1893</v>
      </c>
      <c r="GH280" s="17" t="s">
        <v>1894</v>
      </c>
      <c r="GI280" s="17" t="s">
        <v>1895</v>
      </c>
      <c r="GJ280" s="17" t="s">
        <v>1896</v>
      </c>
      <c r="GK280" s="17" t="s">
        <v>1897</v>
      </c>
      <c r="GL280" s="17" t="s">
        <v>1898</v>
      </c>
      <c r="GM280" s="17" t="s">
        <v>1899</v>
      </c>
      <c r="GN280" s="15"/>
      <c r="GO280" s="15"/>
      <c r="GP280" s="15"/>
      <c r="GQ280" s="15"/>
      <c r="GR280" s="15"/>
      <c r="GS280" s="15"/>
      <c r="GT280" s="15"/>
      <c r="GU280" s="15"/>
      <c r="GV280" s="15"/>
      <c r="GW280" s="15"/>
      <c r="GX280" s="15"/>
      <c r="GY280" s="15"/>
      <c r="GZ280" s="15"/>
      <c r="HA280" s="15"/>
      <c r="HB280" s="15"/>
      <c r="HC280" s="15"/>
      <c r="HD280" s="15"/>
      <c r="HE280" s="15"/>
      <c r="HF280" s="15"/>
      <c r="HG280" s="15"/>
      <c r="HH280" s="15"/>
      <c r="HI280" s="15"/>
      <c r="HJ280" s="15"/>
      <c r="HK280" s="15"/>
      <c r="HL280" s="15"/>
      <c r="HM280" s="15"/>
      <c r="HN280" s="15"/>
      <c r="HO280" s="15"/>
      <c r="HP280" s="15"/>
      <c r="HQ280" s="15"/>
      <c r="HR280" s="15"/>
      <c r="HS280" s="15"/>
      <c r="HT280" s="15"/>
      <c r="HU280" s="15"/>
      <c r="HV280" s="15"/>
      <c r="HW280" s="15"/>
      <c r="HX280" s="15"/>
      <c r="HY280" s="15"/>
      <c r="HZ280" s="15"/>
      <c r="IA280" s="15"/>
      <c r="IB280" s="15"/>
      <c r="IC280" s="15"/>
      <c r="ID280" s="15"/>
      <c r="IE280" s="15"/>
      <c r="IF280" s="15"/>
      <c r="IG280" s="15"/>
      <c r="IH280" s="15"/>
      <c r="II280" s="15"/>
      <c r="IJ280" s="15"/>
      <c r="IK280" s="15"/>
      <c r="IL280" s="15"/>
      <c r="IM280" s="15"/>
      <c r="IN280" s="15"/>
      <c r="IO280" s="15"/>
      <c r="IP280" s="15"/>
      <c r="IQ280" s="15"/>
      <c r="IR280" s="15"/>
      <c r="IS280" s="15"/>
      <c r="IT280" s="15"/>
      <c r="IU280" s="15"/>
      <c r="IV280" s="15"/>
      <c r="IW280" s="15"/>
      <c r="IX280" s="15"/>
      <c r="IY280" s="15"/>
      <c r="IZ280" s="15"/>
      <c r="JA280" s="15"/>
      <c r="JB280" s="15"/>
      <c r="JC280" s="15"/>
      <c r="JD280" s="15"/>
      <c r="JE280" s="15"/>
      <c r="JF280" s="15"/>
      <c r="JG280" s="15"/>
      <c r="JH280" s="15"/>
      <c r="JI280" s="15"/>
      <c r="JJ280" s="15"/>
      <c r="JK280" s="15"/>
      <c r="JL280" s="15"/>
      <c r="JM280" s="15"/>
      <c r="JN280" s="15"/>
      <c r="JO280" s="15"/>
      <c r="JP280" s="15"/>
      <c r="JQ280" s="15"/>
      <c r="JR280" s="15"/>
      <c r="JS280" s="15"/>
      <c r="JT280" s="15"/>
    </row>
    <row r="281" spans="1:280" s="25" customFormat="1" ht="15.75" customHeight="1" x14ac:dyDescent="0.35">
      <c r="A281" s="34">
        <v>279</v>
      </c>
      <c r="B281" s="17" t="s">
        <v>1900</v>
      </c>
      <c r="C281" s="82" t="s">
        <v>1901</v>
      </c>
      <c r="D281" s="17" t="s">
        <v>846</v>
      </c>
      <c r="E281" s="17" t="s">
        <v>1879</v>
      </c>
      <c r="F281" s="17">
        <v>51</v>
      </c>
      <c r="G281" s="17">
        <v>4</v>
      </c>
      <c r="H281" s="17" t="s">
        <v>157</v>
      </c>
      <c r="I281" s="17" t="s">
        <v>158</v>
      </c>
      <c r="J281" s="133">
        <v>5200000</v>
      </c>
      <c r="K281" s="59">
        <v>5000000</v>
      </c>
      <c r="L281" s="17" t="s">
        <v>173</v>
      </c>
      <c r="M281" s="17" t="s">
        <v>147</v>
      </c>
      <c r="N281" s="17">
        <v>264</v>
      </c>
      <c r="O281" s="17" t="s">
        <v>644</v>
      </c>
      <c r="P281" s="17" t="s">
        <v>1809</v>
      </c>
      <c r="Q281" s="17" t="s">
        <v>1857</v>
      </c>
      <c r="R281" s="83">
        <v>3</v>
      </c>
      <c r="S281" s="83">
        <v>4</v>
      </c>
      <c r="T281" s="83">
        <v>3</v>
      </c>
      <c r="U281" s="83">
        <v>4</v>
      </c>
      <c r="V281" s="83">
        <v>3</v>
      </c>
      <c r="W281" s="83">
        <v>4</v>
      </c>
      <c r="X281" s="83">
        <v>3</v>
      </c>
      <c r="Y281" s="83">
        <v>4</v>
      </c>
      <c r="Z281" s="83">
        <v>3</v>
      </c>
      <c r="AA281" s="83">
        <v>4</v>
      </c>
      <c r="AB281" s="17">
        <f t="shared" si="267"/>
        <v>35</v>
      </c>
      <c r="AC281" s="154">
        <f t="shared" si="298"/>
        <v>3</v>
      </c>
      <c r="AD281" s="83">
        <v>3</v>
      </c>
      <c r="AE281" s="83">
        <v>4</v>
      </c>
      <c r="AF281" s="83">
        <v>3</v>
      </c>
      <c r="AG281" s="83">
        <v>3</v>
      </c>
      <c r="AH281" s="83">
        <v>3</v>
      </c>
      <c r="AI281" s="83">
        <v>4</v>
      </c>
      <c r="AJ281" s="83">
        <v>3</v>
      </c>
      <c r="AK281" s="83">
        <v>4</v>
      </c>
      <c r="AL281" s="83">
        <v>3</v>
      </c>
      <c r="AM281" s="15">
        <f t="shared" si="244"/>
        <v>30</v>
      </c>
      <c r="AN281" s="170">
        <f t="shared" si="245"/>
        <v>3.3333333333333335</v>
      </c>
      <c r="AO281" s="83">
        <v>3</v>
      </c>
      <c r="AP281" s="83">
        <v>3</v>
      </c>
      <c r="AQ281" s="83">
        <v>3</v>
      </c>
      <c r="AR281" s="83">
        <v>2</v>
      </c>
      <c r="AS281" s="17">
        <v>3</v>
      </c>
      <c r="AT281" s="17">
        <v>3</v>
      </c>
      <c r="AU281" s="17">
        <v>3</v>
      </c>
      <c r="AV281" s="17">
        <v>4</v>
      </c>
      <c r="AW281" s="17">
        <v>3</v>
      </c>
      <c r="AX281" s="83">
        <v>3</v>
      </c>
      <c r="AY281" s="17">
        <f t="shared" si="308"/>
        <v>30</v>
      </c>
      <c r="AZ281" s="144">
        <f t="shared" si="246"/>
        <v>3</v>
      </c>
      <c r="BA281" s="83">
        <v>4</v>
      </c>
      <c r="BB281" s="83">
        <v>3</v>
      </c>
      <c r="BC281" s="17">
        <v>4</v>
      </c>
      <c r="BD281" s="83">
        <v>3</v>
      </c>
      <c r="BE281" s="83">
        <v>4</v>
      </c>
      <c r="BF281" s="83">
        <v>3</v>
      </c>
      <c r="BG281" s="83">
        <v>3</v>
      </c>
      <c r="BH281" s="83">
        <v>4</v>
      </c>
      <c r="BI281" s="60">
        <v>3</v>
      </c>
      <c r="BJ281" s="17">
        <f t="shared" si="247"/>
        <v>31</v>
      </c>
      <c r="BK281" s="144">
        <f t="shared" si="258"/>
        <v>3.4444444444444446</v>
      </c>
      <c r="BL281" s="83">
        <v>3</v>
      </c>
      <c r="BM281" s="83">
        <v>4</v>
      </c>
      <c r="BN281" s="83">
        <v>3</v>
      </c>
      <c r="BO281" s="17">
        <f t="shared" si="248"/>
        <v>10</v>
      </c>
      <c r="BP281" s="153">
        <f t="shared" si="293"/>
        <v>3.3333333333333335</v>
      </c>
      <c r="BQ281" s="83">
        <v>3</v>
      </c>
      <c r="BR281" s="83">
        <v>4</v>
      </c>
      <c r="BS281" s="83">
        <v>3</v>
      </c>
      <c r="BT281" s="116">
        <f t="shared" ref="BT281:BT322" si="309">SUM(BQ281:BS281)</f>
        <v>10</v>
      </c>
      <c r="BU281" s="144">
        <f t="shared" si="249"/>
        <v>3.3333333333333335</v>
      </c>
      <c r="BV281" s="17">
        <v>3</v>
      </c>
      <c r="BW281" s="17">
        <v>4</v>
      </c>
      <c r="BX281" s="17">
        <f t="shared" si="276"/>
        <v>7</v>
      </c>
      <c r="BY281" s="169">
        <f t="shared" si="292"/>
        <v>3.5</v>
      </c>
      <c r="BZ281" s="83">
        <v>3</v>
      </c>
      <c r="CA281" s="83">
        <v>4</v>
      </c>
      <c r="CB281" s="17">
        <f t="shared" si="259"/>
        <v>7</v>
      </c>
      <c r="CC281" s="144">
        <f t="shared" si="303"/>
        <v>3.5</v>
      </c>
      <c r="CD281" s="83">
        <v>3</v>
      </c>
      <c r="CE281" s="83">
        <v>4</v>
      </c>
      <c r="CF281" s="17">
        <f t="shared" si="304"/>
        <v>7</v>
      </c>
      <c r="CG281" s="144">
        <f t="shared" si="289"/>
        <v>3.5</v>
      </c>
      <c r="CH281" s="83">
        <v>3</v>
      </c>
      <c r="CI281" s="83">
        <v>3</v>
      </c>
      <c r="CJ281" s="17">
        <f t="shared" si="250"/>
        <v>6</v>
      </c>
      <c r="CK281" s="144">
        <f t="shared" si="282"/>
        <v>3</v>
      </c>
      <c r="CL281" s="83" t="s">
        <v>791</v>
      </c>
      <c r="CM281" s="83">
        <v>4</v>
      </c>
      <c r="CN281" s="17">
        <f t="shared" si="251"/>
        <v>4</v>
      </c>
      <c r="CO281" s="153">
        <f t="shared" si="260"/>
        <v>2</v>
      </c>
      <c r="CP281" s="17">
        <v>3</v>
      </c>
      <c r="CQ281" s="83">
        <v>4</v>
      </c>
      <c r="CR281" s="83">
        <v>3</v>
      </c>
      <c r="CS281" s="17">
        <f t="shared" si="252"/>
        <v>10</v>
      </c>
      <c r="CT281" s="144">
        <f t="shared" si="306"/>
        <v>3.3333333333333335</v>
      </c>
      <c r="CU281" s="83">
        <v>3</v>
      </c>
      <c r="CV281" s="83">
        <v>4</v>
      </c>
      <c r="CW281" s="83">
        <v>3</v>
      </c>
      <c r="CX281" s="83">
        <v>3</v>
      </c>
      <c r="CY281" s="83">
        <v>4</v>
      </c>
      <c r="CZ281" s="83">
        <v>3</v>
      </c>
      <c r="DA281" s="83">
        <v>4</v>
      </c>
      <c r="DB281" s="83">
        <v>3</v>
      </c>
      <c r="DC281" s="17">
        <f t="shared" si="271"/>
        <v>27</v>
      </c>
      <c r="DD281" s="144">
        <f t="shared" si="302"/>
        <v>3.375</v>
      </c>
      <c r="DE281" s="83">
        <v>3</v>
      </c>
      <c r="DF281" s="83">
        <v>4</v>
      </c>
      <c r="DG281" s="83">
        <v>3</v>
      </c>
      <c r="DH281" s="83">
        <v>4</v>
      </c>
      <c r="DI281" s="83">
        <v>3</v>
      </c>
      <c r="DJ281" s="83">
        <v>4</v>
      </c>
      <c r="DK281" s="83">
        <v>3</v>
      </c>
      <c r="DL281" s="83">
        <v>4</v>
      </c>
      <c r="DM281" s="17">
        <f t="shared" si="262"/>
        <v>28</v>
      </c>
      <c r="DN281" s="144">
        <f t="shared" si="283"/>
        <v>3.5</v>
      </c>
      <c r="DO281" s="17">
        <v>3</v>
      </c>
      <c r="DP281" s="83">
        <v>4</v>
      </c>
      <c r="DQ281" s="83">
        <v>4</v>
      </c>
      <c r="DR281" s="83">
        <v>4</v>
      </c>
      <c r="DS281" s="83">
        <v>4</v>
      </c>
      <c r="DT281" s="83">
        <v>4</v>
      </c>
      <c r="DU281" s="17">
        <f t="shared" si="301"/>
        <v>23</v>
      </c>
      <c r="DV281" s="144">
        <f t="shared" si="253"/>
        <v>3.8333333333333335</v>
      </c>
      <c r="DW281" s="83">
        <v>3</v>
      </c>
      <c r="DX281" s="83">
        <v>4</v>
      </c>
      <c r="DY281" s="83">
        <v>3</v>
      </c>
      <c r="DZ281" s="83">
        <v>4</v>
      </c>
      <c r="EA281" s="83">
        <v>3</v>
      </c>
      <c r="EB281" s="83">
        <v>3</v>
      </c>
      <c r="EC281" s="17">
        <f t="shared" si="272"/>
        <v>20</v>
      </c>
      <c r="ED281" s="144">
        <f t="shared" si="263"/>
        <v>3.3333333333333335</v>
      </c>
      <c r="EE281" s="83">
        <v>3</v>
      </c>
      <c r="EF281" s="83">
        <v>4</v>
      </c>
      <c r="EG281" s="83">
        <v>3</v>
      </c>
      <c r="EH281" s="83">
        <v>4</v>
      </c>
      <c r="EI281" s="83">
        <v>3</v>
      </c>
      <c r="EJ281" s="83">
        <v>4</v>
      </c>
      <c r="EK281" s="15">
        <f t="shared" si="264"/>
        <v>21</v>
      </c>
      <c r="EL281" s="148">
        <f t="shared" si="275"/>
        <v>3.5</v>
      </c>
      <c r="EM281" s="83">
        <v>3</v>
      </c>
      <c r="EN281" s="83">
        <v>4</v>
      </c>
      <c r="EO281" s="83">
        <v>3</v>
      </c>
      <c r="EP281" s="83">
        <v>4</v>
      </c>
      <c r="EQ281" s="83">
        <v>3</v>
      </c>
      <c r="ER281" s="17">
        <f t="shared" si="254"/>
        <v>17</v>
      </c>
      <c r="ES281" s="144">
        <f t="shared" si="300"/>
        <v>3.4</v>
      </c>
      <c r="ET281" s="83">
        <v>4</v>
      </c>
      <c r="EU281" s="83">
        <v>3</v>
      </c>
      <c r="EV281" s="83">
        <v>4</v>
      </c>
      <c r="EW281" s="17">
        <v>3</v>
      </c>
      <c r="EX281" s="83">
        <v>4</v>
      </c>
      <c r="EY281" s="17">
        <f t="shared" si="255"/>
        <v>18</v>
      </c>
      <c r="EZ281" s="144">
        <f t="shared" si="299"/>
        <v>3.6</v>
      </c>
      <c r="FA281" s="83">
        <v>3</v>
      </c>
      <c r="FB281" s="83">
        <v>4</v>
      </c>
      <c r="FC281" s="83">
        <v>4</v>
      </c>
      <c r="FD281" s="83">
        <v>3</v>
      </c>
      <c r="FE281" s="83">
        <v>4</v>
      </c>
      <c r="FF281" s="83">
        <v>3</v>
      </c>
      <c r="FG281" s="17">
        <f t="shared" si="242"/>
        <v>21</v>
      </c>
      <c r="FH281" s="153">
        <f t="shared" si="305"/>
        <v>3.5</v>
      </c>
      <c r="FI281" s="83">
        <v>4</v>
      </c>
      <c r="FJ281" s="83">
        <v>3</v>
      </c>
      <c r="FK281" s="83">
        <v>4</v>
      </c>
      <c r="FL281" s="83">
        <v>3</v>
      </c>
      <c r="FM281" s="83">
        <v>4</v>
      </c>
      <c r="FN281" s="17">
        <f t="shared" si="256"/>
        <v>18</v>
      </c>
      <c r="FO281" s="144">
        <f t="shared" si="257"/>
        <v>3.6</v>
      </c>
      <c r="FP281" s="17">
        <v>3</v>
      </c>
      <c r="FQ281" s="17">
        <v>4</v>
      </c>
      <c r="FR281" s="17">
        <v>3</v>
      </c>
      <c r="FS281" s="83">
        <v>4</v>
      </c>
      <c r="FT281" s="83">
        <v>4</v>
      </c>
      <c r="FU281" s="83">
        <v>4</v>
      </c>
      <c r="FV281" s="17">
        <f t="shared" si="291"/>
        <v>22</v>
      </c>
      <c r="FW281" s="144">
        <f t="shared" si="266"/>
        <v>3.6666666666666665</v>
      </c>
      <c r="FX281" s="17">
        <v>3</v>
      </c>
      <c r="FY281" s="83">
        <v>3</v>
      </c>
      <c r="FZ281" s="83">
        <v>3</v>
      </c>
      <c r="GA281" s="83">
        <v>4</v>
      </c>
      <c r="GB281" s="83">
        <v>3</v>
      </c>
      <c r="GC281" s="83"/>
      <c r="GD281" s="17">
        <f t="shared" si="297"/>
        <v>16</v>
      </c>
      <c r="GE281" s="144">
        <f t="shared" si="307"/>
        <v>2.6666666666666665</v>
      </c>
      <c r="GF281" s="17" t="s">
        <v>1903</v>
      </c>
      <c r="GG281" s="17" t="s">
        <v>1904</v>
      </c>
      <c r="GH281" s="17" t="s">
        <v>1905</v>
      </c>
      <c r="GI281" s="17" t="s">
        <v>1906</v>
      </c>
      <c r="GJ281" s="17" t="s">
        <v>1907</v>
      </c>
      <c r="GK281" s="17" t="s">
        <v>1908</v>
      </c>
      <c r="GL281" s="17" t="s">
        <v>1909</v>
      </c>
      <c r="GM281" s="17" t="s">
        <v>1910</v>
      </c>
      <c r="GN281" s="15"/>
      <c r="GO281" s="15"/>
      <c r="GP281" s="15"/>
      <c r="GQ281" s="15"/>
      <c r="GR281" s="15"/>
      <c r="GS281" s="15"/>
      <c r="GT281" s="15"/>
      <c r="GU281" s="15"/>
      <c r="GV281" s="15"/>
      <c r="GW281" s="15"/>
      <c r="GX281" s="15"/>
      <c r="GY281" s="15"/>
      <c r="GZ281" s="15"/>
      <c r="HA281" s="15"/>
      <c r="HB281" s="15"/>
      <c r="HC281" s="15"/>
      <c r="HD281" s="15"/>
      <c r="HE281" s="15"/>
      <c r="HF281" s="15"/>
      <c r="HG281" s="15"/>
      <c r="HH281" s="15"/>
      <c r="HI281" s="15"/>
      <c r="HJ281" s="15"/>
      <c r="HK281" s="15"/>
      <c r="HL281" s="15"/>
      <c r="HM281" s="15"/>
      <c r="HN281" s="15"/>
      <c r="HO281" s="15"/>
      <c r="HP281" s="15"/>
      <c r="HQ281" s="15"/>
      <c r="HR281" s="15"/>
      <c r="HS281" s="15"/>
      <c r="HT281" s="15"/>
      <c r="HU281" s="15"/>
      <c r="HV281" s="15"/>
      <c r="HW281" s="15"/>
      <c r="HX281" s="15"/>
      <c r="HY281" s="15"/>
      <c r="HZ281" s="15"/>
      <c r="IA281" s="15"/>
      <c r="IB281" s="15"/>
      <c r="IC281" s="15"/>
      <c r="ID281" s="15"/>
      <c r="IE281" s="15"/>
      <c r="IF281" s="15"/>
      <c r="IG281" s="15"/>
      <c r="IH281" s="15"/>
      <c r="II281" s="15"/>
      <c r="IJ281" s="15"/>
      <c r="IK281" s="15"/>
      <c r="IL281" s="15"/>
      <c r="IM281" s="15"/>
      <c r="IN281" s="15"/>
      <c r="IO281" s="15"/>
      <c r="IP281" s="15"/>
      <c r="IQ281" s="15"/>
      <c r="IR281" s="15"/>
      <c r="IS281" s="15"/>
      <c r="IT281" s="15"/>
      <c r="IU281" s="15"/>
      <c r="IV281" s="15"/>
      <c r="IW281" s="15"/>
      <c r="IX281" s="15"/>
      <c r="IY281" s="15"/>
      <c r="IZ281" s="15"/>
      <c r="JA281" s="15"/>
      <c r="JB281" s="15"/>
      <c r="JC281" s="15"/>
      <c r="JD281" s="15"/>
      <c r="JE281" s="15"/>
      <c r="JF281" s="15"/>
      <c r="JG281" s="15"/>
      <c r="JH281" s="15"/>
      <c r="JI281" s="15"/>
      <c r="JJ281" s="15"/>
      <c r="JK281" s="15"/>
      <c r="JL281" s="15"/>
      <c r="JM281" s="15"/>
      <c r="JN281" s="15"/>
      <c r="JO281" s="15"/>
      <c r="JP281" s="15"/>
      <c r="JQ281" s="15"/>
      <c r="JR281" s="15"/>
      <c r="JS281" s="15"/>
      <c r="JT281" s="15"/>
    </row>
    <row r="282" spans="1:280" s="25" customFormat="1" ht="15.75" customHeight="1" x14ac:dyDescent="0.35">
      <c r="A282" s="34">
        <v>280</v>
      </c>
      <c r="B282" s="17" t="s">
        <v>1911</v>
      </c>
      <c r="C282" s="82" t="s">
        <v>1912</v>
      </c>
      <c r="D282" s="17" t="s">
        <v>846</v>
      </c>
      <c r="E282" s="17" t="s">
        <v>1879</v>
      </c>
      <c r="F282" s="17">
        <v>56</v>
      </c>
      <c r="G282" s="17">
        <v>5</v>
      </c>
      <c r="H282" s="17" t="s">
        <v>157</v>
      </c>
      <c r="I282" s="17" t="s">
        <v>210</v>
      </c>
      <c r="J282" s="133">
        <v>4800000</v>
      </c>
      <c r="K282" s="59">
        <v>4500000</v>
      </c>
      <c r="L282" s="17" t="s">
        <v>173</v>
      </c>
      <c r="M282" s="17" t="s">
        <v>147</v>
      </c>
      <c r="N282" s="17">
        <v>264</v>
      </c>
      <c r="O282" s="17" t="s">
        <v>1444</v>
      </c>
      <c r="P282" s="17" t="s">
        <v>1426</v>
      </c>
      <c r="Q282" s="17" t="s">
        <v>1857</v>
      </c>
      <c r="R282" s="83">
        <v>3</v>
      </c>
      <c r="S282" s="83">
        <v>4</v>
      </c>
      <c r="T282" s="83">
        <v>3</v>
      </c>
      <c r="U282" s="83">
        <v>4</v>
      </c>
      <c r="V282" s="83">
        <v>3</v>
      </c>
      <c r="W282" s="83">
        <v>4</v>
      </c>
      <c r="X282" s="83">
        <v>3</v>
      </c>
      <c r="Y282" s="83">
        <v>4</v>
      </c>
      <c r="Z282" s="83">
        <v>3</v>
      </c>
      <c r="AA282" s="83">
        <v>4</v>
      </c>
      <c r="AB282" s="17">
        <f t="shared" si="267"/>
        <v>35</v>
      </c>
      <c r="AC282" s="154">
        <f t="shared" si="298"/>
        <v>3.6</v>
      </c>
      <c r="AD282" s="83">
        <v>3</v>
      </c>
      <c r="AE282" s="83">
        <v>4</v>
      </c>
      <c r="AF282" s="83">
        <v>4</v>
      </c>
      <c r="AG282" s="83">
        <v>3</v>
      </c>
      <c r="AH282" s="83">
        <v>4</v>
      </c>
      <c r="AI282" s="83">
        <v>3</v>
      </c>
      <c r="AJ282" s="83">
        <v>4</v>
      </c>
      <c r="AK282" s="83">
        <v>3</v>
      </c>
      <c r="AL282" s="83">
        <v>4</v>
      </c>
      <c r="AM282" s="15">
        <f t="shared" si="244"/>
        <v>32</v>
      </c>
      <c r="AN282" s="170">
        <f t="shared" si="245"/>
        <v>3.5555555555555554</v>
      </c>
      <c r="AO282" s="83">
        <v>3</v>
      </c>
      <c r="AP282" s="83">
        <v>4</v>
      </c>
      <c r="AQ282" s="83">
        <v>3</v>
      </c>
      <c r="AR282" s="83">
        <v>4</v>
      </c>
      <c r="AS282" s="17">
        <v>4</v>
      </c>
      <c r="AT282" s="17">
        <v>3</v>
      </c>
      <c r="AU282" s="17" t="s">
        <v>1913</v>
      </c>
      <c r="AV282" s="17">
        <v>4</v>
      </c>
      <c r="AW282" s="17">
        <v>3</v>
      </c>
      <c r="AX282" s="83">
        <v>3</v>
      </c>
      <c r="AY282" s="17">
        <f t="shared" si="308"/>
        <v>31</v>
      </c>
      <c r="AZ282" s="144">
        <f t="shared" si="246"/>
        <v>3.1</v>
      </c>
      <c r="BA282" s="83">
        <v>3</v>
      </c>
      <c r="BB282" s="83">
        <v>4</v>
      </c>
      <c r="BC282" s="17">
        <v>4</v>
      </c>
      <c r="BD282" s="83">
        <v>3</v>
      </c>
      <c r="BE282" s="83">
        <v>4</v>
      </c>
      <c r="BF282" s="83">
        <v>3</v>
      </c>
      <c r="BG282" s="83">
        <v>4</v>
      </c>
      <c r="BH282" s="83">
        <v>3</v>
      </c>
      <c r="BI282" s="83">
        <v>3</v>
      </c>
      <c r="BJ282" s="17">
        <f t="shared" si="247"/>
        <v>31</v>
      </c>
      <c r="BK282" s="144">
        <f t="shared" si="258"/>
        <v>3.4444444444444446</v>
      </c>
      <c r="BL282" s="83">
        <v>3</v>
      </c>
      <c r="BM282" s="83">
        <v>3</v>
      </c>
      <c r="BN282" s="83" t="s">
        <v>1914</v>
      </c>
      <c r="BO282" s="17">
        <f t="shared" si="248"/>
        <v>6</v>
      </c>
      <c r="BP282" s="153">
        <f t="shared" si="293"/>
        <v>2</v>
      </c>
      <c r="BQ282" s="83">
        <v>4</v>
      </c>
      <c r="BR282" s="83">
        <v>3</v>
      </c>
      <c r="BS282" s="83">
        <v>4</v>
      </c>
      <c r="BT282" s="116">
        <f t="shared" si="309"/>
        <v>11</v>
      </c>
      <c r="BU282" s="144">
        <f t="shared" si="249"/>
        <v>3.6666666666666665</v>
      </c>
      <c r="BV282" s="17">
        <v>3</v>
      </c>
      <c r="BW282" s="17">
        <v>3</v>
      </c>
      <c r="BX282" s="17">
        <f t="shared" si="276"/>
        <v>6</v>
      </c>
      <c r="BY282" s="169">
        <f t="shared" si="292"/>
        <v>3</v>
      </c>
      <c r="BZ282" s="83">
        <v>4</v>
      </c>
      <c r="CA282" s="83">
        <v>4</v>
      </c>
      <c r="CB282" s="17">
        <f t="shared" si="259"/>
        <v>8</v>
      </c>
      <c r="CC282" s="144">
        <f t="shared" si="303"/>
        <v>4</v>
      </c>
      <c r="CD282" s="83">
        <v>3</v>
      </c>
      <c r="CE282" s="83">
        <v>4</v>
      </c>
      <c r="CF282" s="17">
        <f t="shared" si="304"/>
        <v>7</v>
      </c>
      <c r="CG282" s="144">
        <f t="shared" si="289"/>
        <v>3.5</v>
      </c>
      <c r="CH282" s="83" t="s">
        <v>1914</v>
      </c>
      <c r="CI282" s="83">
        <v>3</v>
      </c>
      <c r="CJ282" s="17">
        <f t="shared" si="250"/>
        <v>3</v>
      </c>
      <c r="CK282" s="144">
        <f t="shared" si="282"/>
        <v>1.5</v>
      </c>
      <c r="CL282" s="83">
        <v>3</v>
      </c>
      <c r="CM282" s="83">
        <v>4</v>
      </c>
      <c r="CN282" s="17">
        <f t="shared" si="251"/>
        <v>7</v>
      </c>
      <c r="CO282" s="153">
        <f t="shared" si="260"/>
        <v>3.5</v>
      </c>
      <c r="CP282" s="17">
        <v>4</v>
      </c>
      <c r="CQ282" s="83">
        <v>3</v>
      </c>
      <c r="CR282" s="83">
        <v>4</v>
      </c>
      <c r="CS282" s="17">
        <f t="shared" si="252"/>
        <v>11</v>
      </c>
      <c r="CT282" s="144">
        <f t="shared" si="306"/>
        <v>3.6666666666666665</v>
      </c>
      <c r="CU282" s="83">
        <v>3</v>
      </c>
      <c r="CV282" s="83">
        <v>3</v>
      </c>
      <c r="CW282" s="83">
        <v>4</v>
      </c>
      <c r="CX282" s="83">
        <v>4</v>
      </c>
      <c r="CY282" s="83">
        <v>3</v>
      </c>
      <c r="CZ282" s="83">
        <v>4</v>
      </c>
      <c r="DA282" s="83">
        <v>3</v>
      </c>
      <c r="DB282" s="83">
        <v>3</v>
      </c>
      <c r="DC282" s="17">
        <f t="shared" si="271"/>
        <v>27</v>
      </c>
      <c r="DD282" s="144">
        <f t="shared" si="302"/>
        <v>3.375</v>
      </c>
      <c r="DE282" s="83">
        <v>3</v>
      </c>
      <c r="DF282" s="83">
        <v>4</v>
      </c>
      <c r="DG282" s="83">
        <v>3</v>
      </c>
      <c r="DH282" s="83">
        <v>3</v>
      </c>
      <c r="DI282" s="83">
        <v>4</v>
      </c>
      <c r="DJ282" s="83">
        <v>4</v>
      </c>
      <c r="DK282" s="83">
        <v>3</v>
      </c>
      <c r="DL282" s="83">
        <v>4</v>
      </c>
      <c r="DM282" s="17">
        <f t="shared" si="262"/>
        <v>28</v>
      </c>
      <c r="DN282" s="144">
        <f t="shared" si="283"/>
        <v>3.5</v>
      </c>
      <c r="DO282" s="17">
        <v>4</v>
      </c>
      <c r="DP282" s="83">
        <v>3</v>
      </c>
      <c r="DQ282" s="83">
        <v>4</v>
      </c>
      <c r="DR282" s="83">
        <v>3</v>
      </c>
      <c r="DS282" s="83">
        <v>4</v>
      </c>
      <c r="DT282" s="83">
        <v>3</v>
      </c>
      <c r="DU282" s="17">
        <f t="shared" si="301"/>
        <v>21</v>
      </c>
      <c r="DV282" s="144">
        <f t="shared" si="253"/>
        <v>3.5</v>
      </c>
      <c r="DW282" s="83">
        <v>3</v>
      </c>
      <c r="DX282" s="83">
        <v>4</v>
      </c>
      <c r="DY282" s="83">
        <v>3</v>
      </c>
      <c r="DZ282" s="83">
        <v>4</v>
      </c>
      <c r="EA282" s="83">
        <v>4</v>
      </c>
      <c r="EB282" s="83">
        <v>3</v>
      </c>
      <c r="EC282" s="17">
        <f t="shared" si="272"/>
        <v>21</v>
      </c>
      <c r="ED282" s="144">
        <f t="shared" si="263"/>
        <v>3.5</v>
      </c>
      <c r="EE282" s="83">
        <v>3</v>
      </c>
      <c r="EF282" s="83">
        <v>4</v>
      </c>
      <c r="EG282" s="83">
        <v>3</v>
      </c>
      <c r="EH282" s="83">
        <v>4</v>
      </c>
      <c r="EI282" s="83">
        <v>3</v>
      </c>
      <c r="EJ282" s="83">
        <v>4</v>
      </c>
      <c r="EK282" s="15">
        <f t="shared" si="264"/>
        <v>21</v>
      </c>
      <c r="EL282" s="148">
        <f t="shared" si="275"/>
        <v>3.5</v>
      </c>
      <c r="EM282" s="83">
        <v>3</v>
      </c>
      <c r="EN282" s="83">
        <v>4</v>
      </c>
      <c r="EO282" s="83">
        <v>4</v>
      </c>
      <c r="EP282" s="83">
        <v>3</v>
      </c>
      <c r="EQ282" s="83">
        <v>4</v>
      </c>
      <c r="ER282" s="17">
        <f t="shared" si="254"/>
        <v>18</v>
      </c>
      <c r="ES282" s="144">
        <f t="shared" si="300"/>
        <v>3.6</v>
      </c>
      <c r="ET282" s="83">
        <v>4</v>
      </c>
      <c r="EU282" s="83">
        <v>4</v>
      </c>
      <c r="EV282" s="83">
        <v>3</v>
      </c>
      <c r="EW282" s="17">
        <v>3</v>
      </c>
      <c r="EX282" s="83">
        <v>4</v>
      </c>
      <c r="EY282" s="17">
        <f t="shared" si="255"/>
        <v>18</v>
      </c>
      <c r="EZ282" s="144">
        <f t="shared" si="299"/>
        <v>3.6</v>
      </c>
      <c r="FA282" s="83">
        <v>3</v>
      </c>
      <c r="FB282" s="83">
        <v>4</v>
      </c>
      <c r="FC282" s="83">
        <v>3</v>
      </c>
      <c r="FD282" s="83">
        <v>3</v>
      </c>
      <c r="FE282" s="83">
        <v>4</v>
      </c>
      <c r="FF282" s="83">
        <v>3</v>
      </c>
      <c r="FG282" s="17">
        <f t="shared" si="242"/>
        <v>20</v>
      </c>
      <c r="FH282" s="153">
        <f t="shared" si="305"/>
        <v>3.3333333333333335</v>
      </c>
      <c r="FI282" s="83">
        <v>3</v>
      </c>
      <c r="FJ282" s="83">
        <v>4</v>
      </c>
      <c r="FK282" s="83">
        <v>3</v>
      </c>
      <c r="FL282" s="83">
        <v>3</v>
      </c>
      <c r="FM282" s="83">
        <v>4</v>
      </c>
      <c r="FN282" s="17">
        <f t="shared" si="256"/>
        <v>17</v>
      </c>
      <c r="FO282" s="144">
        <f t="shared" si="257"/>
        <v>3.4</v>
      </c>
      <c r="FP282" s="17">
        <v>3</v>
      </c>
      <c r="FQ282" s="17">
        <v>4</v>
      </c>
      <c r="FR282" s="17">
        <v>3</v>
      </c>
      <c r="FS282" s="83">
        <v>4</v>
      </c>
      <c r="FT282" s="83">
        <v>3</v>
      </c>
      <c r="FU282" s="83">
        <v>4</v>
      </c>
      <c r="FV282" s="17">
        <f t="shared" si="291"/>
        <v>21</v>
      </c>
      <c r="FW282" s="144">
        <f t="shared" si="266"/>
        <v>3.5</v>
      </c>
      <c r="FX282" s="17">
        <v>3</v>
      </c>
      <c r="FY282" s="83">
        <v>4</v>
      </c>
      <c r="FZ282" s="83">
        <v>3</v>
      </c>
      <c r="GA282" s="83">
        <v>4</v>
      </c>
      <c r="GB282" s="83">
        <v>3</v>
      </c>
      <c r="GC282" s="83">
        <v>3</v>
      </c>
      <c r="GD282" s="17">
        <f t="shared" si="297"/>
        <v>20</v>
      </c>
      <c r="GE282" s="144">
        <f t="shared" si="307"/>
        <v>3.3333333333333335</v>
      </c>
      <c r="GF282" s="17" t="s">
        <v>1915</v>
      </c>
      <c r="GG282" s="17" t="s">
        <v>1916</v>
      </c>
      <c r="GH282" s="17" t="s">
        <v>1917</v>
      </c>
      <c r="GI282" s="17" t="s">
        <v>1918</v>
      </c>
      <c r="GJ282" s="17" t="s">
        <v>1919</v>
      </c>
      <c r="GK282" s="17" t="s">
        <v>1920</v>
      </c>
      <c r="GL282" s="17" t="s">
        <v>1921</v>
      </c>
      <c r="GM282" s="17" t="s">
        <v>1922</v>
      </c>
      <c r="GN282" s="15"/>
      <c r="GO282" s="15"/>
      <c r="GP282" s="15"/>
      <c r="GQ282" s="15"/>
      <c r="GR282" s="15"/>
      <c r="GS282" s="15"/>
      <c r="GT282" s="15"/>
      <c r="GU282" s="15"/>
      <c r="GV282" s="15"/>
      <c r="GW282" s="15"/>
      <c r="GX282" s="15"/>
      <c r="GY282" s="15"/>
      <c r="GZ282" s="15"/>
      <c r="HA282" s="15"/>
      <c r="HB282" s="15"/>
      <c r="HC282" s="15"/>
      <c r="HD282" s="15"/>
      <c r="HE282" s="15"/>
      <c r="HF282" s="15"/>
      <c r="HG282" s="15"/>
      <c r="HH282" s="15"/>
      <c r="HI282" s="15"/>
      <c r="HJ282" s="15"/>
      <c r="HK282" s="15"/>
      <c r="HL282" s="15"/>
      <c r="HM282" s="15"/>
      <c r="HN282" s="15"/>
      <c r="HO282" s="15"/>
      <c r="HP282" s="15"/>
      <c r="HQ282" s="15"/>
      <c r="HR282" s="15"/>
      <c r="HS282" s="15"/>
      <c r="HT282" s="15"/>
      <c r="HU282" s="15"/>
      <c r="HV282" s="15"/>
      <c r="HW282" s="15"/>
      <c r="HX282" s="15"/>
      <c r="HY282" s="15"/>
      <c r="HZ282" s="15"/>
      <c r="IA282" s="15"/>
      <c r="IB282" s="15"/>
      <c r="IC282" s="15"/>
      <c r="ID282" s="15"/>
      <c r="IE282" s="15"/>
      <c r="IF282" s="15"/>
      <c r="IG282" s="15"/>
      <c r="IH282" s="15"/>
      <c r="II282" s="15"/>
      <c r="IJ282" s="15"/>
      <c r="IK282" s="15"/>
      <c r="IL282" s="15"/>
      <c r="IM282" s="15"/>
      <c r="IN282" s="15"/>
      <c r="IO282" s="15"/>
      <c r="IP282" s="15"/>
      <c r="IQ282" s="15"/>
      <c r="IR282" s="15"/>
      <c r="IS282" s="15"/>
      <c r="IT282" s="15"/>
      <c r="IU282" s="15"/>
      <c r="IV282" s="15"/>
      <c r="IW282" s="15"/>
      <c r="IX282" s="15"/>
      <c r="IY282" s="15"/>
      <c r="IZ282" s="15"/>
      <c r="JA282" s="15"/>
      <c r="JB282" s="15"/>
      <c r="JC282" s="15"/>
      <c r="JD282" s="15"/>
      <c r="JE282" s="15"/>
      <c r="JF282" s="15"/>
      <c r="JG282" s="15"/>
      <c r="JH282" s="15"/>
      <c r="JI282" s="15"/>
      <c r="JJ282" s="15"/>
      <c r="JK282" s="15"/>
      <c r="JL282" s="15"/>
      <c r="JM282" s="15"/>
      <c r="JN282" s="15"/>
      <c r="JO282" s="15"/>
      <c r="JP282" s="15"/>
      <c r="JQ282" s="15"/>
      <c r="JR282" s="15"/>
      <c r="JS282" s="15"/>
      <c r="JT282" s="15"/>
    </row>
    <row r="283" spans="1:280" s="55" customFormat="1" ht="22.5" customHeight="1" x14ac:dyDescent="0.35">
      <c r="A283" s="93">
        <v>281</v>
      </c>
      <c r="B283" s="51" t="s">
        <v>257</v>
      </c>
      <c r="C283" s="51">
        <v>85278290061</v>
      </c>
      <c r="D283" s="51" t="s">
        <v>146</v>
      </c>
      <c r="E283" s="51" t="s">
        <v>258</v>
      </c>
      <c r="F283" s="51">
        <v>44</v>
      </c>
      <c r="G283" s="51">
        <v>4</v>
      </c>
      <c r="H283" s="51" t="s">
        <v>157</v>
      </c>
      <c r="I283" s="53" t="s">
        <v>158</v>
      </c>
      <c r="J283" s="121">
        <v>5000000</v>
      </c>
      <c r="K283" s="53">
        <v>4000000</v>
      </c>
      <c r="L283" s="51" t="s">
        <v>259</v>
      </c>
      <c r="M283" s="51" t="s">
        <v>147</v>
      </c>
      <c r="N283" s="51">
        <v>72</v>
      </c>
      <c r="O283" s="51" t="s">
        <v>260</v>
      </c>
      <c r="P283" s="51">
        <v>20</v>
      </c>
      <c r="Q283" s="51" t="s">
        <v>175</v>
      </c>
      <c r="R283" s="51">
        <v>3</v>
      </c>
      <c r="S283" s="51">
        <v>3</v>
      </c>
      <c r="T283" s="51">
        <v>4</v>
      </c>
      <c r="U283" s="51">
        <v>3</v>
      </c>
      <c r="V283" s="51">
        <v>3</v>
      </c>
      <c r="W283" s="51">
        <v>3</v>
      </c>
      <c r="X283" s="51">
        <v>3</v>
      </c>
      <c r="Y283" s="51">
        <v>3</v>
      </c>
      <c r="Z283" s="51">
        <v>4</v>
      </c>
      <c r="AA283" s="51">
        <v>3</v>
      </c>
      <c r="AB283" s="17">
        <f t="shared" si="267"/>
        <v>32</v>
      </c>
      <c r="AC283" s="154">
        <f t="shared" si="298"/>
        <v>3</v>
      </c>
      <c r="AD283" s="51">
        <v>3</v>
      </c>
      <c r="AE283" s="51">
        <v>3</v>
      </c>
      <c r="AF283" s="51">
        <v>3</v>
      </c>
      <c r="AG283" s="51">
        <v>3</v>
      </c>
      <c r="AH283" s="51">
        <v>3</v>
      </c>
      <c r="AI283" s="51">
        <v>4</v>
      </c>
      <c r="AJ283" s="51">
        <v>4</v>
      </c>
      <c r="AK283" s="51">
        <v>3</v>
      </c>
      <c r="AL283" s="51">
        <v>3</v>
      </c>
      <c r="AM283" s="15">
        <f t="shared" si="244"/>
        <v>29</v>
      </c>
      <c r="AN283" s="170">
        <f t="shared" si="245"/>
        <v>3.2222222222222223</v>
      </c>
      <c r="AO283" s="51">
        <v>3</v>
      </c>
      <c r="AP283" s="51">
        <v>4</v>
      </c>
      <c r="AQ283" s="51">
        <v>3</v>
      </c>
      <c r="AR283" s="51">
        <v>3</v>
      </c>
      <c r="AS283" s="51">
        <v>3</v>
      </c>
      <c r="AT283" s="51">
        <v>3</v>
      </c>
      <c r="AU283" s="51">
        <v>3</v>
      </c>
      <c r="AV283" s="51">
        <v>3</v>
      </c>
      <c r="AW283" s="51">
        <v>3</v>
      </c>
      <c r="AX283" s="51">
        <v>3</v>
      </c>
      <c r="AY283" s="17">
        <f t="shared" si="308"/>
        <v>31</v>
      </c>
      <c r="AZ283" s="144">
        <f t="shared" si="246"/>
        <v>3.1</v>
      </c>
      <c r="BA283" s="51">
        <v>3</v>
      </c>
      <c r="BB283" s="51">
        <v>3</v>
      </c>
      <c r="BC283" s="51">
        <v>3</v>
      </c>
      <c r="BD283" s="51">
        <v>3</v>
      </c>
      <c r="BE283" s="51">
        <v>3</v>
      </c>
      <c r="BF283" s="51">
        <v>3</v>
      </c>
      <c r="BG283" s="51">
        <v>3</v>
      </c>
      <c r="BH283" s="51">
        <v>3</v>
      </c>
      <c r="BI283" s="51">
        <v>3</v>
      </c>
      <c r="BJ283" s="17">
        <f t="shared" si="247"/>
        <v>27</v>
      </c>
      <c r="BK283" s="144">
        <f t="shared" si="258"/>
        <v>3</v>
      </c>
      <c r="BL283" s="51">
        <v>3</v>
      </c>
      <c r="BM283" s="51">
        <v>3</v>
      </c>
      <c r="BN283" s="51">
        <v>3</v>
      </c>
      <c r="BO283" s="17">
        <f t="shared" si="248"/>
        <v>9</v>
      </c>
      <c r="BP283" s="153">
        <f t="shared" si="293"/>
        <v>3</v>
      </c>
      <c r="BQ283" s="51">
        <v>4</v>
      </c>
      <c r="BR283" s="51">
        <v>3</v>
      </c>
      <c r="BS283" s="51">
        <v>3</v>
      </c>
      <c r="BT283" s="116">
        <f t="shared" si="309"/>
        <v>10</v>
      </c>
      <c r="BU283" s="144">
        <f t="shared" si="249"/>
        <v>3.3333333333333335</v>
      </c>
      <c r="BV283" s="51">
        <v>2</v>
      </c>
      <c r="BW283" s="51">
        <v>2</v>
      </c>
      <c r="BX283" s="17">
        <f t="shared" si="276"/>
        <v>4</v>
      </c>
      <c r="BY283" s="169">
        <f t="shared" si="292"/>
        <v>2</v>
      </c>
      <c r="BZ283" s="51">
        <v>3</v>
      </c>
      <c r="CA283" s="51">
        <v>3</v>
      </c>
      <c r="CB283" s="17">
        <f t="shared" si="259"/>
        <v>6</v>
      </c>
      <c r="CC283" s="144">
        <f t="shared" si="303"/>
        <v>3</v>
      </c>
      <c r="CD283" s="51">
        <v>2</v>
      </c>
      <c r="CE283" s="51">
        <v>2</v>
      </c>
      <c r="CF283" s="17">
        <f t="shared" si="304"/>
        <v>4</v>
      </c>
      <c r="CG283" s="144">
        <f t="shared" si="289"/>
        <v>2</v>
      </c>
      <c r="CH283" s="51">
        <v>2</v>
      </c>
      <c r="CI283" s="51">
        <v>2</v>
      </c>
      <c r="CJ283" s="17">
        <f t="shared" si="250"/>
        <v>4</v>
      </c>
      <c r="CK283" s="144">
        <f t="shared" si="282"/>
        <v>2</v>
      </c>
      <c r="CL283" s="54">
        <v>2</v>
      </c>
      <c r="CM283" s="51">
        <v>2</v>
      </c>
      <c r="CN283" s="17">
        <f t="shared" si="251"/>
        <v>4</v>
      </c>
      <c r="CO283" s="153">
        <f t="shared" si="260"/>
        <v>2</v>
      </c>
      <c r="CP283" s="51">
        <v>2</v>
      </c>
      <c r="CQ283" s="51">
        <v>3</v>
      </c>
      <c r="CR283" s="51">
        <v>3</v>
      </c>
      <c r="CS283" s="17">
        <f t="shared" si="252"/>
        <v>8</v>
      </c>
      <c r="CT283" s="144">
        <f t="shared" si="306"/>
        <v>2.6666666666666665</v>
      </c>
      <c r="CU283" s="51">
        <v>3</v>
      </c>
      <c r="CV283" s="51">
        <v>3</v>
      </c>
      <c r="CW283" s="51">
        <v>4</v>
      </c>
      <c r="CX283" s="51">
        <v>3</v>
      </c>
      <c r="CY283" s="51">
        <v>3</v>
      </c>
      <c r="CZ283" s="51">
        <v>3</v>
      </c>
      <c r="DA283" s="51">
        <v>3</v>
      </c>
      <c r="DB283" s="51">
        <v>3</v>
      </c>
      <c r="DC283" s="17">
        <f t="shared" si="271"/>
        <v>25</v>
      </c>
      <c r="DD283" s="144">
        <f t="shared" si="302"/>
        <v>3.125</v>
      </c>
      <c r="DE283" s="51">
        <v>3</v>
      </c>
      <c r="DF283" s="51">
        <v>3</v>
      </c>
      <c r="DG283" s="51">
        <v>2</v>
      </c>
      <c r="DH283" s="51">
        <v>4</v>
      </c>
      <c r="DI283" s="51">
        <v>3</v>
      </c>
      <c r="DJ283" s="51">
        <v>3</v>
      </c>
      <c r="DK283" s="51">
        <v>3</v>
      </c>
      <c r="DL283" s="51">
        <v>3</v>
      </c>
      <c r="DM283" s="17">
        <f t="shared" si="262"/>
        <v>24</v>
      </c>
      <c r="DN283" s="144">
        <f t="shared" si="283"/>
        <v>3</v>
      </c>
      <c r="DO283" s="51">
        <v>4</v>
      </c>
      <c r="DP283" s="51">
        <v>3</v>
      </c>
      <c r="DQ283" s="51">
        <v>3</v>
      </c>
      <c r="DR283" s="51">
        <v>3</v>
      </c>
      <c r="DS283" s="51">
        <v>3</v>
      </c>
      <c r="DT283" s="51">
        <v>3</v>
      </c>
      <c r="DU283" s="17">
        <f t="shared" si="301"/>
        <v>19</v>
      </c>
      <c r="DV283" s="144">
        <f t="shared" si="253"/>
        <v>3.1666666666666665</v>
      </c>
      <c r="DW283" s="51">
        <v>3</v>
      </c>
      <c r="DX283" s="51">
        <v>3</v>
      </c>
      <c r="DY283" s="51">
        <v>4</v>
      </c>
      <c r="DZ283" s="51">
        <v>3</v>
      </c>
      <c r="EA283" s="51">
        <v>3</v>
      </c>
      <c r="EB283" s="51">
        <v>4</v>
      </c>
      <c r="EC283" s="17">
        <f t="shared" si="272"/>
        <v>20</v>
      </c>
      <c r="ED283" s="144">
        <f t="shared" si="263"/>
        <v>3.3333333333333335</v>
      </c>
      <c r="EE283" s="51">
        <v>3</v>
      </c>
      <c r="EF283" s="51">
        <v>3</v>
      </c>
      <c r="EG283" s="51">
        <v>3</v>
      </c>
      <c r="EH283" s="51">
        <v>3</v>
      </c>
      <c r="EI283" s="51">
        <v>3</v>
      </c>
      <c r="EJ283" s="51">
        <v>3</v>
      </c>
      <c r="EK283" s="15">
        <f t="shared" si="264"/>
        <v>18</v>
      </c>
      <c r="EL283" s="148">
        <f t="shared" si="275"/>
        <v>3</v>
      </c>
      <c r="EM283" s="51">
        <v>3</v>
      </c>
      <c r="EN283" s="51">
        <v>3</v>
      </c>
      <c r="EO283" s="51">
        <v>4</v>
      </c>
      <c r="EP283" s="51">
        <v>3</v>
      </c>
      <c r="EQ283" s="51">
        <v>3</v>
      </c>
      <c r="ER283" s="17">
        <f t="shared" si="254"/>
        <v>16</v>
      </c>
      <c r="ES283" s="144">
        <f t="shared" si="300"/>
        <v>3.2</v>
      </c>
      <c r="ET283" s="51">
        <v>3</v>
      </c>
      <c r="EU283" s="51">
        <v>3</v>
      </c>
      <c r="EV283" s="51">
        <v>4</v>
      </c>
      <c r="EW283" s="51">
        <v>3</v>
      </c>
      <c r="EX283" s="51">
        <v>3</v>
      </c>
      <c r="EY283" s="17">
        <f t="shared" si="255"/>
        <v>16</v>
      </c>
      <c r="EZ283" s="144">
        <f t="shared" si="299"/>
        <v>3.2</v>
      </c>
      <c r="FA283" s="51">
        <v>4</v>
      </c>
      <c r="FB283" s="51">
        <v>4</v>
      </c>
      <c r="FC283" s="51">
        <v>3</v>
      </c>
      <c r="FD283" s="51">
        <v>3</v>
      </c>
      <c r="FE283" s="51">
        <v>3</v>
      </c>
      <c r="FF283" s="51">
        <v>4</v>
      </c>
      <c r="FG283" s="17">
        <f t="shared" ref="FG283:FG322" si="310">SUM(FA283:FF283)</f>
        <v>21</v>
      </c>
      <c r="FH283" s="153">
        <f t="shared" si="305"/>
        <v>3.5</v>
      </c>
      <c r="FI283" s="51">
        <v>3</v>
      </c>
      <c r="FJ283" s="51">
        <v>3</v>
      </c>
      <c r="FK283" s="51">
        <v>2</v>
      </c>
      <c r="FL283" s="51">
        <v>2</v>
      </c>
      <c r="FM283" s="51">
        <v>3</v>
      </c>
      <c r="FN283" s="17">
        <f t="shared" si="256"/>
        <v>13</v>
      </c>
      <c r="FO283" s="144">
        <f t="shared" si="257"/>
        <v>2.6</v>
      </c>
      <c r="FP283" s="51">
        <v>2</v>
      </c>
      <c r="FQ283" s="51">
        <v>3</v>
      </c>
      <c r="FR283" s="51">
        <v>3</v>
      </c>
      <c r="FS283" s="51">
        <v>2</v>
      </c>
      <c r="FT283" s="51">
        <v>4</v>
      </c>
      <c r="FU283" s="51">
        <v>2</v>
      </c>
      <c r="FV283" s="17">
        <f>SUM(FP283:FU283)</f>
        <v>16</v>
      </c>
      <c r="FW283" s="144">
        <f t="shared" si="266"/>
        <v>2.6666666666666665</v>
      </c>
      <c r="FX283" s="51">
        <v>3</v>
      </c>
      <c r="FY283" s="51">
        <v>2</v>
      </c>
      <c r="FZ283" s="51">
        <v>4</v>
      </c>
      <c r="GA283" s="51">
        <v>4</v>
      </c>
      <c r="GB283" s="51">
        <v>3</v>
      </c>
      <c r="GC283" s="51">
        <v>3</v>
      </c>
      <c r="GD283" s="17">
        <f t="shared" si="297"/>
        <v>19</v>
      </c>
      <c r="GE283" s="144">
        <f t="shared" si="307"/>
        <v>3.1666666666666665</v>
      </c>
      <c r="GF283" s="51" t="s">
        <v>162</v>
      </c>
      <c r="GG283" s="51" t="s">
        <v>163</v>
      </c>
      <c r="GH283" s="51" t="s">
        <v>206</v>
      </c>
      <c r="GI283" s="51" t="s">
        <v>219</v>
      </c>
      <c r="GJ283" s="51" t="s">
        <v>166</v>
      </c>
      <c r="GK283" s="51" t="s">
        <v>256</v>
      </c>
      <c r="GL283" s="51" t="s">
        <v>222</v>
      </c>
      <c r="GM283" s="51" t="s">
        <v>195</v>
      </c>
    </row>
    <row r="284" spans="1:280" s="2" customFormat="1" ht="22.5" customHeight="1" x14ac:dyDescent="0.35">
      <c r="A284" s="29">
        <v>282</v>
      </c>
      <c r="B284" s="88" t="s">
        <v>2250</v>
      </c>
      <c r="C284" s="8">
        <v>81268445392</v>
      </c>
      <c r="D284" s="9" t="s">
        <v>146</v>
      </c>
      <c r="E284" s="9" t="s">
        <v>214</v>
      </c>
      <c r="F284" s="1">
        <v>44</v>
      </c>
      <c r="G284" s="1">
        <v>6</v>
      </c>
      <c r="H284" s="9" t="s">
        <v>157</v>
      </c>
      <c r="I284" s="9" t="s">
        <v>210</v>
      </c>
      <c r="J284" s="127">
        <v>4000000</v>
      </c>
      <c r="K284" s="7">
        <v>4000000</v>
      </c>
      <c r="L284" s="9" t="s">
        <v>173</v>
      </c>
      <c r="M284" s="9" t="s">
        <v>147</v>
      </c>
      <c r="N284" s="1">
        <v>280</v>
      </c>
      <c r="O284" s="9" t="s">
        <v>234</v>
      </c>
      <c r="P284" s="1">
        <v>20</v>
      </c>
      <c r="Q284" s="9" t="s">
        <v>175</v>
      </c>
      <c r="R284" s="9">
        <v>3</v>
      </c>
      <c r="S284" s="9">
        <v>3</v>
      </c>
      <c r="T284" s="9">
        <v>3</v>
      </c>
      <c r="U284" s="9">
        <v>3</v>
      </c>
      <c r="V284" s="9">
        <v>3</v>
      </c>
      <c r="W284" s="9">
        <v>3</v>
      </c>
      <c r="X284" s="9">
        <v>3</v>
      </c>
      <c r="Y284" s="9">
        <v>3</v>
      </c>
      <c r="Z284" s="9">
        <v>3</v>
      </c>
      <c r="AA284" s="9">
        <v>3</v>
      </c>
      <c r="AB284" s="17">
        <f t="shared" si="267"/>
        <v>30</v>
      </c>
      <c r="AC284" s="154">
        <f t="shared" si="298"/>
        <v>3</v>
      </c>
      <c r="AD284" s="9">
        <v>3</v>
      </c>
      <c r="AE284" s="9">
        <v>2</v>
      </c>
      <c r="AF284" s="9">
        <v>3</v>
      </c>
      <c r="AG284" s="9">
        <v>3</v>
      </c>
      <c r="AH284" s="9">
        <v>3</v>
      </c>
      <c r="AI284" s="9">
        <v>3</v>
      </c>
      <c r="AJ284" s="9">
        <v>3</v>
      </c>
      <c r="AK284" s="9">
        <v>3</v>
      </c>
      <c r="AL284" s="9">
        <v>3</v>
      </c>
      <c r="AM284" s="15">
        <f t="shared" si="244"/>
        <v>26</v>
      </c>
      <c r="AN284" s="170">
        <f t="shared" si="245"/>
        <v>2.8888888888888888</v>
      </c>
      <c r="AO284" s="9">
        <v>3</v>
      </c>
      <c r="AP284" s="9">
        <v>3</v>
      </c>
      <c r="AQ284" s="9">
        <v>3</v>
      </c>
      <c r="AR284" s="9">
        <v>3</v>
      </c>
      <c r="AS284" s="9">
        <v>2</v>
      </c>
      <c r="AT284" s="9">
        <v>2</v>
      </c>
      <c r="AU284" s="9">
        <v>3</v>
      </c>
      <c r="AV284" s="9">
        <v>3</v>
      </c>
      <c r="AW284" s="9">
        <v>3</v>
      </c>
      <c r="AX284" s="9">
        <v>3</v>
      </c>
      <c r="AY284" s="17">
        <f t="shared" si="308"/>
        <v>28</v>
      </c>
      <c r="AZ284" s="144">
        <f t="shared" si="246"/>
        <v>2.8</v>
      </c>
      <c r="BA284" s="9">
        <v>3</v>
      </c>
      <c r="BB284" s="9">
        <v>3</v>
      </c>
      <c r="BC284" s="9">
        <v>3</v>
      </c>
      <c r="BD284" s="9">
        <v>3</v>
      </c>
      <c r="BE284" s="9">
        <v>3</v>
      </c>
      <c r="BF284" s="9">
        <v>3</v>
      </c>
      <c r="BG284" s="9">
        <v>3</v>
      </c>
      <c r="BH284" s="9">
        <v>3</v>
      </c>
      <c r="BI284" s="9">
        <v>3</v>
      </c>
      <c r="BJ284" s="17">
        <f t="shared" si="247"/>
        <v>27</v>
      </c>
      <c r="BK284" s="144">
        <f t="shared" si="258"/>
        <v>3</v>
      </c>
      <c r="BL284" s="9">
        <v>3</v>
      </c>
      <c r="BM284" s="9">
        <v>3</v>
      </c>
      <c r="BN284" s="9">
        <v>3</v>
      </c>
      <c r="BO284" s="17">
        <f t="shared" si="248"/>
        <v>9</v>
      </c>
      <c r="BP284" s="153">
        <f t="shared" si="293"/>
        <v>3</v>
      </c>
      <c r="BQ284" s="9">
        <v>3</v>
      </c>
      <c r="BR284" s="9">
        <v>3</v>
      </c>
      <c r="BS284" s="9">
        <v>3</v>
      </c>
      <c r="BT284" s="116">
        <f t="shared" si="309"/>
        <v>9</v>
      </c>
      <c r="BU284" s="144">
        <f t="shared" si="249"/>
        <v>3</v>
      </c>
      <c r="BV284" s="9">
        <v>2</v>
      </c>
      <c r="BW284" s="9">
        <v>3</v>
      </c>
      <c r="BX284" s="17">
        <f t="shared" si="276"/>
        <v>5</v>
      </c>
      <c r="BY284" s="169">
        <f>BX284/2</f>
        <v>2.5</v>
      </c>
      <c r="BZ284" s="9">
        <v>3</v>
      </c>
      <c r="CA284" s="9">
        <v>3</v>
      </c>
      <c r="CB284" s="17">
        <f t="shared" si="259"/>
        <v>6</v>
      </c>
      <c r="CC284" s="144">
        <f>CB284/2</f>
        <v>3</v>
      </c>
      <c r="CD284" s="9">
        <v>3</v>
      </c>
      <c r="CE284" s="9">
        <v>2</v>
      </c>
      <c r="CF284" s="17">
        <f t="shared" si="304"/>
        <v>5</v>
      </c>
      <c r="CG284" s="144">
        <f t="shared" si="289"/>
        <v>2.5</v>
      </c>
      <c r="CH284" s="9">
        <v>2</v>
      </c>
      <c r="CI284" s="9">
        <v>1</v>
      </c>
      <c r="CJ284" s="17">
        <f t="shared" si="250"/>
        <v>3</v>
      </c>
      <c r="CK284" s="144">
        <f t="shared" si="282"/>
        <v>1.5</v>
      </c>
      <c r="CL284" s="46">
        <v>1</v>
      </c>
      <c r="CM284" s="9">
        <v>1</v>
      </c>
      <c r="CN284" s="17">
        <f t="shared" si="251"/>
        <v>2</v>
      </c>
      <c r="CO284" s="153">
        <f t="shared" si="260"/>
        <v>1</v>
      </c>
      <c r="CP284" s="9">
        <v>2</v>
      </c>
      <c r="CQ284" s="9">
        <v>2</v>
      </c>
      <c r="CR284" s="9">
        <v>2</v>
      </c>
      <c r="CS284" s="17">
        <f t="shared" si="252"/>
        <v>6</v>
      </c>
      <c r="CT284" s="144">
        <f t="shared" si="306"/>
        <v>2</v>
      </c>
      <c r="CU284" s="9">
        <v>3</v>
      </c>
      <c r="CV284" s="9">
        <v>3</v>
      </c>
      <c r="CW284" s="9">
        <v>3</v>
      </c>
      <c r="CX284" s="9">
        <v>3</v>
      </c>
      <c r="CY284" s="9">
        <v>3</v>
      </c>
      <c r="CZ284" s="9">
        <v>3</v>
      </c>
      <c r="DA284" s="9">
        <v>2</v>
      </c>
      <c r="DB284" s="9">
        <v>3</v>
      </c>
      <c r="DC284" s="17">
        <f t="shared" si="271"/>
        <v>23</v>
      </c>
      <c r="DD284" s="144">
        <f t="shared" si="302"/>
        <v>2.875</v>
      </c>
      <c r="DE284" s="9">
        <v>3</v>
      </c>
      <c r="DF284" s="9">
        <v>3</v>
      </c>
      <c r="DG284" s="9">
        <v>2</v>
      </c>
      <c r="DH284" s="9">
        <v>3</v>
      </c>
      <c r="DI284" s="9">
        <v>3</v>
      </c>
      <c r="DJ284" s="9">
        <v>3</v>
      </c>
      <c r="DK284" s="9">
        <v>3</v>
      </c>
      <c r="DL284" s="9">
        <v>3</v>
      </c>
      <c r="DM284" s="17">
        <f t="shared" si="262"/>
        <v>23</v>
      </c>
      <c r="DN284" s="144">
        <f t="shared" si="283"/>
        <v>2.875</v>
      </c>
      <c r="DO284" s="9">
        <v>3</v>
      </c>
      <c r="DP284" s="9">
        <v>3</v>
      </c>
      <c r="DQ284" s="9">
        <v>3</v>
      </c>
      <c r="DR284" s="9">
        <v>3</v>
      </c>
      <c r="DS284" s="9">
        <v>3</v>
      </c>
      <c r="DT284" s="9">
        <v>3</v>
      </c>
      <c r="DU284" s="17">
        <f t="shared" si="301"/>
        <v>18</v>
      </c>
      <c r="DV284" s="144">
        <f t="shared" si="253"/>
        <v>3</v>
      </c>
      <c r="DW284" s="9">
        <v>3</v>
      </c>
      <c r="DX284" s="9">
        <v>3</v>
      </c>
      <c r="DY284" s="9">
        <v>3</v>
      </c>
      <c r="DZ284" s="9">
        <v>3</v>
      </c>
      <c r="EA284" s="9">
        <v>3</v>
      </c>
      <c r="EB284" s="9">
        <v>3</v>
      </c>
      <c r="EC284" s="17">
        <f t="shared" si="272"/>
        <v>18</v>
      </c>
      <c r="ED284" s="144">
        <f t="shared" si="263"/>
        <v>3</v>
      </c>
      <c r="EE284" s="9">
        <v>3</v>
      </c>
      <c r="EF284" s="9">
        <v>3</v>
      </c>
      <c r="EG284" s="9">
        <v>3</v>
      </c>
      <c r="EH284" s="9">
        <v>3</v>
      </c>
      <c r="EI284" s="9">
        <v>3</v>
      </c>
      <c r="EJ284" s="9">
        <v>3</v>
      </c>
      <c r="EK284" s="15">
        <f t="shared" si="264"/>
        <v>18</v>
      </c>
      <c r="EL284" s="148">
        <f t="shared" si="275"/>
        <v>3</v>
      </c>
      <c r="EM284" s="9">
        <v>3</v>
      </c>
      <c r="EN284" s="9">
        <v>2</v>
      </c>
      <c r="EO284" s="9">
        <v>3</v>
      </c>
      <c r="EP284" s="9">
        <v>3</v>
      </c>
      <c r="EQ284" s="9">
        <v>3</v>
      </c>
      <c r="ER284" s="17">
        <f t="shared" si="254"/>
        <v>14</v>
      </c>
      <c r="ES284" s="144">
        <f t="shared" si="300"/>
        <v>2.8</v>
      </c>
      <c r="ET284" s="9">
        <v>2</v>
      </c>
      <c r="EU284" s="9">
        <v>2</v>
      </c>
      <c r="EV284" s="9">
        <v>3</v>
      </c>
      <c r="EW284" s="9">
        <v>2</v>
      </c>
      <c r="EX284" s="9">
        <v>3</v>
      </c>
      <c r="EY284" s="17">
        <f t="shared" si="255"/>
        <v>12</v>
      </c>
      <c r="EZ284" s="144">
        <f>EY284/5</f>
        <v>2.4</v>
      </c>
      <c r="FA284" s="9">
        <v>3</v>
      </c>
      <c r="FB284" s="9">
        <v>3</v>
      </c>
      <c r="FC284" s="9">
        <v>3</v>
      </c>
      <c r="FD284" s="9">
        <v>3</v>
      </c>
      <c r="FE284" s="9">
        <v>3</v>
      </c>
      <c r="FF284" s="9">
        <v>3</v>
      </c>
      <c r="FG284" s="17">
        <f t="shared" si="310"/>
        <v>18</v>
      </c>
      <c r="FH284" s="153">
        <f t="shared" si="305"/>
        <v>3</v>
      </c>
      <c r="FI284" s="9">
        <v>3</v>
      </c>
      <c r="FJ284" s="9">
        <v>2</v>
      </c>
      <c r="FK284" s="9">
        <v>3</v>
      </c>
      <c r="FL284" s="9">
        <v>3</v>
      </c>
      <c r="FM284" s="9">
        <v>3</v>
      </c>
      <c r="FN284" s="17">
        <f t="shared" si="256"/>
        <v>14</v>
      </c>
      <c r="FO284" s="144">
        <f t="shared" si="257"/>
        <v>2.8</v>
      </c>
      <c r="FP284" s="9">
        <v>2</v>
      </c>
      <c r="FQ284" s="9">
        <v>3</v>
      </c>
      <c r="FR284" s="9">
        <v>3</v>
      </c>
      <c r="FS284" s="9">
        <v>3</v>
      </c>
      <c r="FT284" s="9">
        <v>3</v>
      </c>
      <c r="FU284" s="9">
        <v>3</v>
      </c>
      <c r="FV284" s="17">
        <f t="shared" si="291"/>
        <v>17</v>
      </c>
      <c r="FW284" s="144">
        <f t="shared" si="266"/>
        <v>2.8333333333333335</v>
      </c>
      <c r="FX284" s="9">
        <v>3</v>
      </c>
      <c r="FY284" s="9">
        <v>3</v>
      </c>
      <c r="FZ284" s="9">
        <v>2</v>
      </c>
      <c r="GA284" s="9">
        <v>3</v>
      </c>
      <c r="GB284" s="9">
        <v>3</v>
      </c>
      <c r="GC284" s="9">
        <v>3</v>
      </c>
      <c r="GD284" s="17">
        <f t="shared" si="297"/>
        <v>17</v>
      </c>
      <c r="GE284" s="144">
        <f t="shared" si="307"/>
        <v>2.8333333333333335</v>
      </c>
      <c r="GF284" s="9" t="s">
        <v>162</v>
      </c>
      <c r="GG284" s="9" t="s">
        <v>163</v>
      </c>
      <c r="GH284" s="9" t="s">
        <v>262</v>
      </c>
      <c r="GI284" s="9" t="s">
        <v>263</v>
      </c>
      <c r="GJ284" s="9" t="s">
        <v>166</v>
      </c>
      <c r="GK284" s="9" t="s">
        <v>190</v>
      </c>
      <c r="GL284" s="9" t="s">
        <v>191</v>
      </c>
      <c r="GM284" s="9" t="s">
        <v>195</v>
      </c>
    </row>
    <row r="285" spans="1:280" s="2" customFormat="1" ht="22.5" customHeight="1" x14ac:dyDescent="0.35">
      <c r="A285" s="29">
        <v>283</v>
      </c>
      <c r="B285" s="88" t="s">
        <v>2251</v>
      </c>
      <c r="C285" s="8">
        <v>82386661271</v>
      </c>
      <c r="D285" s="9" t="s">
        <v>146</v>
      </c>
      <c r="E285" s="9" t="s">
        <v>254</v>
      </c>
      <c r="F285" s="1">
        <v>51</v>
      </c>
      <c r="G285" s="1">
        <v>4</v>
      </c>
      <c r="H285" s="9" t="s">
        <v>157</v>
      </c>
      <c r="I285" s="9" t="s">
        <v>210</v>
      </c>
      <c r="J285" s="127">
        <v>2000000</v>
      </c>
      <c r="K285" s="7">
        <v>1800000</v>
      </c>
      <c r="L285" s="9" t="s">
        <v>173</v>
      </c>
      <c r="M285" s="9" t="s">
        <v>147</v>
      </c>
      <c r="N285" s="1">
        <v>250</v>
      </c>
      <c r="O285" s="9" t="s">
        <v>265</v>
      </c>
      <c r="P285" s="1">
        <v>15</v>
      </c>
      <c r="Q285" s="9" t="s">
        <v>175</v>
      </c>
      <c r="R285" s="9">
        <v>4</v>
      </c>
      <c r="S285" s="9">
        <v>3</v>
      </c>
      <c r="T285" s="9">
        <v>4</v>
      </c>
      <c r="U285" s="9">
        <v>3</v>
      </c>
      <c r="V285" s="9">
        <v>3</v>
      </c>
      <c r="W285" s="9">
        <v>3</v>
      </c>
      <c r="X285" s="9">
        <v>3</v>
      </c>
      <c r="Y285" s="9">
        <v>3</v>
      </c>
      <c r="Z285" s="9">
        <v>3</v>
      </c>
      <c r="AA285" s="9">
        <v>3</v>
      </c>
      <c r="AB285" s="17">
        <f t="shared" si="267"/>
        <v>32</v>
      </c>
      <c r="AC285" s="154">
        <f t="shared" si="298"/>
        <v>3.5</v>
      </c>
      <c r="AD285" s="9">
        <v>4</v>
      </c>
      <c r="AE285" s="9">
        <v>4</v>
      </c>
      <c r="AF285" s="9">
        <v>4</v>
      </c>
      <c r="AG285" s="9">
        <v>3</v>
      </c>
      <c r="AH285" s="9">
        <v>3</v>
      </c>
      <c r="AI285" s="9">
        <v>3</v>
      </c>
      <c r="AJ285" s="9">
        <v>4</v>
      </c>
      <c r="AK285" s="9">
        <v>4</v>
      </c>
      <c r="AL285" s="9">
        <v>4</v>
      </c>
      <c r="AM285" s="15">
        <f t="shared" si="244"/>
        <v>33</v>
      </c>
      <c r="AN285" s="170">
        <f t="shared" si="245"/>
        <v>3.6666666666666665</v>
      </c>
      <c r="AO285" s="9">
        <v>3</v>
      </c>
      <c r="AP285" s="9">
        <v>3</v>
      </c>
      <c r="AQ285" s="9">
        <v>3</v>
      </c>
      <c r="AR285" s="9">
        <v>3</v>
      </c>
      <c r="AS285" s="9">
        <v>3</v>
      </c>
      <c r="AT285" s="9">
        <v>3</v>
      </c>
      <c r="AU285" s="9">
        <v>3</v>
      </c>
      <c r="AV285" s="9">
        <v>3</v>
      </c>
      <c r="AW285" s="9">
        <v>3</v>
      </c>
      <c r="AX285" s="9">
        <v>3</v>
      </c>
      <c r="AY285" s="17">
        <f t="shared" si="308"/>
        <v>30</v>
      </c>
      <c r="AZ285" s="144">
        <f t="shared" si="246"/>
        <v>3</v>
      </c>
      <c r="BA285" s="9">
        <v>3</v>
      </c>
      <c r="BB285" s="9">
        <v>3</v>
      </c>
      <c r="BC285" s="9">
        <v>2</v>
      </c>
      <c r="BD285" s="9">
        <v>3</v>
      </c>
      <c r="BE285" s="9">
        <v>3</v>
      </c>
      <c r="BF285" s="9">
        <v>3</v>
      </c>
      <c r="BG285" s="9">
        <v>3</v>
      </c>
      <c r="BH285" s="9">
        <v>3</v>
      </c>
      <c r="BI285" s="9">
        <v>3</v>
      </c>
      <c r="BJ285" s="17">
        <f t="shared" si="247"/>
        <v>26</v>
      </c>
      <c r="BK285" s="144">
        <f t="shared" si="258"/>
        <v>2.8888888888888888</v>
      </c>
      <c r="BL285" s="9">
        <v>3</v>
      </c>
      <c r="BM285" s="9">
        <v>3</v>
      </c>
      <c r="BN285" s="9">
        <v>3</v>
      </c>
      <c r="BO285" s="17">
        <f t="shared" si="248"/>
        <v>9</v>
      </c>
      <c r="BP285" s="153">
        <f t="shared" si="293"/>
        <v>3</v>
      </c>
      <c r="BQ285" s="9">
        <v>3</v>
      </c>
      <c r="BR285" s="9">
        <v>2</v>
      </c>
      <c r="BS285" s="9">
        <v>3</v>
      </c>
      <c r="BT285" s="116">
        <f t="shared" si="309"/>
        <v>8</v>
      </c>
      <c r="BU285" s="144">
        <f t="shared" si="249"/>
        <v>2.6666666666666665</v>
      </c>
      <c r="BV285" s="9">
        <v>2</v>
      </c>
      <c r="BW285" s="9">
        <v>3</v>
      </c>
      <c r="BX285" s="17">
        <f t="shared" si="276"/>
        <v>5</v>
      </c>
      <c r="BY285" s="169">
        <f t="shared" si="292"/>
        <v>2.5</v>
      </c>
      <c r="BZ285" s="9">
        <v>3</v>
      </c>
      <c r="CA285" s="9">
        <v>3</v>
      </c>
      <c r="CB285" s="17">
        <f t="shared" si="259"/>
        <v>6</v>
      </c>
      <c r="CC285" s="144">
        <f t="shared" ref="CC285:CC304" si="311">CB285/2</f>
        <v>3</v>
      </c>
      <c r="CD285" s="9">
        <v>3</v>
      </c>
      <c r="CE285" s="9">
        <v>2</v>
      </c>
      <c r="CF285" s="17">
        <f t="shared" si="304"/>
        <v>5</v>
      </c>
      <c r="CG285" s="144">
        <f t="shared" si="289"/>
        <v>2.5</v>
      </c>
      <c r="CH285" s="9">
        <v>2</v>
      </c>
      <c r="CI285" s="9">
        <v>2</v>
      </c>
      <c r="CJ285" s="17">
        <f t="shared" si="250"/>
        <v>4</v>
      </c>
      <c r="CK285" s="144">
        <f t="shared" si="282"/>
        <v>2</v>
      </c>
      <c r="CL285" s="46">
        <v>1</v>
      </c>
      <c r="CM285" s="9">
        <v>1</v>
      </c>
      <c r="CN285" s="17">
        <f t="shared" si="251"/>
        <v>2</v>
      </c>
      <c r="CO285" s="153">
        <f t="shared" si="260"/>
        <v>1</v>
      </c>
      <c r="CP285" s="9">
        <v>3</v>
      </c>
      <c r="CQ285" s="9">
        <v>2</v>
      </c>
      <c r="CR285" s="9">
        <v>3</v>
      </c>
      <c r="CS285" s="17">
        <f t="shared" si="252"/>
        <v>8</v>
      </c>
      <c r="CT285" s="144">
        <f t="shared" si="306"/>
        <v>2.6666666666666665</v>
      </c>
      <c r="CU285" s="9">
        <v>3</v>
      </c>
      <c r="CV285" s="9">
        <v>3</v>
      </c>
      <c r="CW285" s="9">
        <v>3</v>
      </c>
      <c r="CX285" s="9">
        <v>3</v>
      </c>
      <c r="CY285" s="9">
        <v>3</v>
      </c>
      <c r="CZ285" s="9">
        <v>3</v>
      </c>
      <c r="DA285" s="9">
        <v>2</v>
      </c>
      <c r="DB285" s="9">
        <v>3</v>
      </c>
      <c r="DC285" s="17">
        <f t="shared" si="271"/>
        <v>23</v>
      </c>
      <c r="DD285" s="144">
        <f t="shared" si="302"/>
        <v>2.875</v>
      </c>
      <c r="DE285" s="9">
        <v>3</v>
      </c>
      <c r="DF285" s="9">
        <v>3</v>
      </c>
      <c r="DG285" s="9">
        <v>2</v>
      </c>
      <c r="DH285" s="9">
        <v>3</v>
      </c>
      <c r="DI285" s="9">
        <v>3</v>
      </c>
      <c r="DJ285" s="9">
        <v>3</v>
      </c>
      <c r="DK285" s="9">
        <v>3</v>
      </c>
      <c r="DL285" s="9">
        <v>3</v>
      </c>
      <c r="DM285" s="17">
        <f t="shared" si="262"/>
        <v>23</v>
      </c>
      <c r="DN285" s="144">
        <f t="shared" si="283"/>
        <v>2.875</v>
      </c>
      <c r="DO285" s="9">
        <v>3</v>
      </c>
      <c r="DP285" s="9">
        <v>3</v>
      </c>
      <c r="DQ285" s="9">
        <v>3</v>
      </c>
      <c r="DR285" s="9">
        <v>3</v>
      </c>
      <c r="DS285" s="9">
        <v>3</v>
      </c>
      <c r="DT285" s="9">
        <v>3</v>
      </c>
      <c r="DU285" s="17">
        <f t="shared" si="301"/>
        <v>18</v>
      </c>
      <c r="DV285" s="144">
        <f t="shared" si="253"/>
        <v>3</v>
      </c>
      <c r="DW285" s="9">
        <v>3</v>
      </c>
      <c r="DX285" s="9">
        <v>3</v>
      </c>
      <c r="DY285" s="9">
        <v>3</v>
      </c>
      <c r="DZ285" s="9">
        <v>3</v>
      </c>
      <c r="EA285" s="9">
        <v>3</v>
      </c>
      <c r="EB285" s="9">
        <v>3</v>
      </c>
      <c r="EC285" s="17">
        <f t="shared" si="272"/>
        <v>18</v>
      </c>
      <c r="ED285" s="144">
        <f t="shared" si="263"/>
        <v>3</v>
      </c>
      <c r="EE285" s="9">
        <v>3</v>
      </c>
      <c r="EF285" s="9">
        <v>3</v>
      </c>
      <c r="EG285" s="9">
        <v>3</v>
      </c>
      <c r="EH285" s="9">
        <v>3</v>
      </c>
      <c r="EI285" s="9">
        <v>3</v>
      </c>
      <c r="EJ285" s="9">
        <v>3</v>
      </c>
      <c r="EK285" s="15">
        <f t="shared" si="264"/>
        <v>18</v>
      </c>
      <c r="EL285" s="148">
        <f t="shared" si="275"/>
        <v>3</v>
      </c>
      <c r="EM285" s="9">
        <v>3</v>
      </c>
      <c r="EN285" s="9">
        <v>3</v>
      </c>
      <c r="EO285" s="9">
        <v>3</v>
      </c>
      <c r="EP285" s="9">
        <v>3</v>
      </c>
      <c r="EQ285" s="9">
        <v>3</v>
      </c>
      <c r="ER285" s="17">
        <f t="shared" si="254"/>
        <v>15</v>
      </c>
      <c r="ES285" s="144">
        <f t="shared" si="300"/>
        <v>3</v>
      </c>
      <c r="ET285" s="9">
        <v>3</v>
      </c>
      <c r="EU285" s="9">
        <v>2</v>
      </c>
      <c r="EV285" s="9">
        <v>3</v>
      </c>
      <c r="EW285" s="9">
        <v>2</v>
      </c>
      <c r="EX285" s="9">
        <v>2</v>
      </c>
      <c r="EY285" s="17">
        <f t="shared" si="255"/>
        <v>12</v>
      </c>
      <c r="EZ285" s="144">
        <f t="shared" ref="EZ285:EZ307" si="312">EY285/5</f>
        <v>2.4</v>
      </c>
      <c r="FA285" s="9">
        <v>3</v>
      </c>
      <c r="FB285" s="9">
        <v>3</v>
      </c>
      <c r="FC285" s="9">
        <v>3</v>
      </c>
      <c r="FD285" s="9">
        <v>3</v>
      </c>
      <c r="FE285" s="9">
        <v>3</v>
      </c>
      <c r="FF285" s="9">
        <v>3</v>
      </c>
      <c r="FG285" s="17">
        <f t="shared" si="310"/>
        <v>18</v>
      </c>
      <c r="FH285" s="153">
        <f t="shared" si="305"/>
        <v>3</v>
      </c>
      <c r="FI285" s="9">
        <v>3</v>
      </c>
      <c r="FJ285" s="9">
        <v>3</v>
      </c>
      <c r="FK285" s="9">
        <v>3</v>
      </c>
      <c r="FL285" s="9">
        <v>2</v>
      </c>
      <c r="FM285" s="9">
        <v>3</v>
      </c>
      <c r="FN285" s="17">
        <f t="shared" si="256"/>
        <v>14</v>
      </c>
      <c r="FO285" s="144">
        <f t="shared" si="257"/>
        <v>2.8</v>
      </c>
      <c r="FP285" s="9">
        <v>2</v>
      </c>
      <c r="FQ285" s="9">
        <v>3</v>
      </c>
      <c r="FR285" s="9">
        <v>3</v>
      </c>
      <c r="FS285" s="9">
        <v>3</v>
      </c>
      <c r="FT285" s="9">
        <v>3</v>
      </c>
      <c r="FU285" s="9">
        <v>3</v>
      </c>
      <c r="FV285" s="17">
        <f t="shared" si="291"/>
        <v>17</v>
      </c>
      <c r="FW285" s="144">
        <f t="shared" si="266"/>
        <v>2.8333333333333335</v>
      </c>
      <c r="FX285" s="9">
        <v>3</v>
      </c>
      <c r="FY285" s="9">
        <v>2</v>
      </c>
      <c r="FZ285" s="9">
        <v>3</v>
      </c>
      <c r="GA285" s="9">
        <v>3</v>
      </c>
      <c r="GB285" s="9">
        <v>4</v>
      </c>
      <c r="GC285" s="9">
        <v>2</v>
      </c>
      <c r="GD285" s="17">
        <f t="shared" si="297"/>
        <v>17</v>
      </c>
      <c r="GE285" s="144">
        <f t="shared" si="307"/>
        <v>2.8333333333333335</v>
      </c>
      <c r="GF285" s="9" t="s">
        <v>266</v>
      </c>
      <c r="GG285" s="9" t="s">
        <v>163</v>
      </c>
      <c r="GH285" s="9" t="s">
        <v>177</v>
      </c>
      <c r="GI285" s="9" t="s">
        <v>267</v>
      </c>
      <c r="GJ285" s="9" t="s">
        <v>166</v>
      </c>
      <c r="GK285" s="9" t="s">
        <v>190</v>
      </c>
      <c r="GL285" s="9" t="s">
        <v>191</v>
      </c>
      <c r="GM285" s="9" t="s">
        <v>195</v>
      </c>
    </row>
    <row r="286" spans="1:280" s="2" customFormat="1" ht="22.5" customHeight="1" x14ac:dyDescent="0.35">
      <c r="A286" s="29">
        <v>284</v>
      </c>
      <c r="B286" s="88" t="s">
        <v>2252</v>
      </c>
      <c r="C286" s="8">
        <v>8127613789</v>
      </c>
      <c r="D286" s="9" t="s">
        <v>146</v>
      </c>
      <c r="E286" s="9" t="s">
        <v>269</v>
      </c>
      <c r="F286" s="1">
        <v>46</v>
      </c>
      <c r="G286" s="1">
        <v>4</v>
      </c>
      <c r="H286" s="9" t="s">
        <v>270</v>
      </c>
      <c r="I286" s="9" t="s">
        <v>172</v>
      </c>
      <c r="J286" s="127">
        <v>3000000</v>
      </c>
      <c r="K286" s="7">
        <v>3000000</v>
      </c>
      <c r="L286" s="9" t="s">
        <v>271</v>
      </c>
      <c r="M286" s="9" t="s">
        <v>147</v>
      </c>
      <c r="N286" s="1">
        <v>40</v>
      </c>
      <c r="O286" s="9" t="s">
        <v>272</v>
      </c>
      <c r="P286" s="1">
        <v>8</v>
      </c>
      <c r="Q286" s="9" t="s">
        <v>175</v>
      </c>
      <c r="R286" s="9">
        <v>3</v>
      </c>
      <c r="S286" s="9">
        <v>2</v>
      </c>
      <c r="T286" s="9">
        <v>3</v>
      </c>
      <c r="U286" s="9">
        <v>3</v>
      </c>
      <c r="V286" s="9">
        <v>3</v>
      </c>
      <c r="W286" s="9">
        <v>3</v>
      </c>
      <c r="X286" s="9">
        <v>3</v>
      </c>
      <c r="Y286" s="9">
        <v>3</v>
      </c>
      <c r="Z286" s="9">
        <v>3</v>
      </c>
      <c r="AA286" s="9">
        <v>3</v>
      </c>
      <c r="AB286" s="17">
        <f t="shared" si="267"/>
        <v>29</v>
      </c>
      <c r="AC286" s="154">
        <f t="shared" si="298"/>
        <v>3.5</v>
      </c>
      <c r="AD286" s="9">
        <v>3</v>
      </c>
      <c r="AE286" s="9">
        <v>3</v>
      </c>
      <c r="AF286" s="9">
        <v>3</v>
      </c>
      <c r="AG286" s="9">
        <v>2</v>
      </c>
      <c r="AH286" s="9">
        <v>3</v>
      </c>
      <c r="AI286" s="9">
        <v>3</v>
      </c>
      <c r="AJ286" s="9">
        <v>3</v>
      </c>
      <c r="AK286" s="9">
        <v>3</v>
      </c>
      <c r="AL286" s="9">
        <v>3</v>
      </c>
      <c r="AM286" s="15">
        <f t="shared" si="244"/>
        <v>26</v>
      </c>
      <c r="AN286" s="170">
        <f t="shared" si="245"/>
        <v>2.8888888888888888</v>
      </c>
      <c r="AO286" s="9">
        <v>3</v>
      </c>
      <c r="AP286" s="9">
        <v>3</v>
      </c>
      <c r="AQ286" s="9">
        <v>3</v>
      </c>
      <c r="AR286" s="9">
        <v>3</v>
      </c>
      <c r="AS286" s="9">
        <v>3</v>
      </c>
      <c r="AT286" s="9">
        <v>3</v>
      </c>
      <c r="AU286" s="9">
        <v>3</v>
      </c>
      <c r="AV286" s="9">
        <v>3</v>
      </c>
      <c r="AW286" s="9">
        <v>3</v>
      </c>
      <c r="AX286" s="9">
        <v>3</v>
      </c>
      <c r="AY286" s="17">
        <f t="shared" si="308"/>
        <v>30</v>
      </c>
      <c r="AZ286" s="144">
        <f t="shared" si="246"/>
        <v>3</v>
      </c>
      <c r="BA286" s="9">
        <v>3</v>
      </c>
      <c r="BB286" s="9">
        <v>3</v>
      </c>
      <c r="BC286" s="9">
        <v>3</v>
      </c>
      <c r="BD286" s="9">
        <v>3</v>
      </c>
      <c r="BE286" s="9">
        <v>3</v>
      </c>
      <c r="BF286" s="9">
        <v>3</v>
      </c>
      <c r="BG286" s="9">
        <v>3</v>
      </c>
      <c r="BH286" s="9">
        <v>3</v>
      </c>
      <c r="BI286" s="9">
        <v>3</v>
      </c>
      <c r="BJ286" s="17">
        <f t="shared" si="247"/>
        <v>27</v>
      </c>
      <c r="BK286" s="144">
        <f t="shared" si="258"/>
        <v>3</v>
      </c>
      <c r="BL286" s="9">
        <v>3</v>
      </c>
      <c r="BM286" s="9">
        <v>3</v>
      </c>
      <c r="BN286" s="9">
        <v>3</v>
      </c>
      <c r="BO286" s="17">
        <f t="shared" si="248"/>
        <v>9</v>
      </c>
      <c r="BP286" s="153">
        <f t="shared" si="293"/>
        <v>3</v>
      </c>
      <c r="BQ286" s="9">
        <v>3</v>
      </c>
      <c r="BR286" s="9">
        <v>3</v>
      </c>
      <c r="BS286" s="9">
        <v>3</v>
      </c>
      <c r="BT286" s="116">
        <f t="shared" si="309"/>
        <v>9</v>
      </c>
      <c r="BU286" s="144">
        <f t="shared" si="249"/>
        <v>3</v>
      </c>
      <c r="BV286" s="9">
        <v>3</v>
      </c>
      <c r="BW286" s="9">
        <v>3</v>
      </c>
      <c r="BX286" s="17">
        <f t="shared" si="276"/>
        <v>6</v>
      </c>
      <c r="BY286" s="169">
        <f t="shared" si="292"/>
        <v>3</v>
      </c>
      <c r="BZ286" s="9">
        <v>3</v>
      </c>
      <c r="CA286" s="9">
        <v>3</v>
      </c>
      <c r="CB286" s="17">
        <f t="shared" si="259"/>
        <v>6</v>
      </c>
      <c r="CC286" s="144">
        <f t="shared" si="311"/>
        <v>3</v>
      </c>
      <c r="CD286" s="9">
        <v>3</v>
      </c>
      <c r="CE286" s="9">
        <v>3</v>
      </c>
      <c r="CF286" s="17">
        <f t="shared" si="304"/>
        <v>6</v>
      </c>
      <c r="CG286" s="144">
        <f t="shared" si="289"/>
        <v>3</v>
      </c>
      <c r="CH286" s="9">
        <v>3</v>
      </c>
      <c r="CI286" s="9">
        <v>3</v>
      </c>
      <c r="CJ286" s="17">
        <f t="shared" si="250"/>
        <v>6</v>
      </c>
      <c r="CK286" s="144">
        <f t="shared" si="282"/>
        <v>3</v>
      </c>
      <c r="CL286" s="46">
        <v>3</v>
      </c>
      <c r="CM286" s="9">
        <v>3</v>
      </c>
      <c r="CN286" s="17">
        <f t="shared" si="251"/>
        <v>6</v>
      </c>
      <c r="CO286" s="153">
        <f t="shared" si="260"/>
        <v>3</v>
      </c>
      <c r="CP286" s="9">
        <v>3</v>
      </c>
      <c r="CQ286" s="9">
        <v>3</v>
      </c>
      <c r="CR286" s="9">
        <v>3</v>
      </c>
      <c r="CS286" s="17">
        <f t="shared" si="252"/>
        <v>9</v>
      </c>
      <c r="CT286" s="144">
        <f t="shared" si="306"/>
        <v>3</v>
      </c>
      <c r="CU286" s="9">
        <v>3</v>
      </c>
      <c r="CV286" s="9">
        <v>3</v>
      </c>
      <c r="CW286" s="9">
        <v>3</v>
      </c>
      <c r="CX286" s="9">
        <v>3</v>
      </c>
      <c r="CY286" s="9">
        <v>3</v>
      </c>
      <c r="CZ286" s="9">
        <v>3</v>
      </c>
      <c r="DA286" s="9">
        <v>3</v>
      </c>
      <c r="DB286" s="9">
        <v>3</v>
      </c>
      <c r="DC286" s="17">
        <f t="shared" si="271"/>
        <v>24</v>
      </c>
      <c r="DD286" s="144">
        <f t="shared" si="302"/>
        <v>3</v>
      </c>
      <c r="DE286" s="9">
        <v>3</v>
      </c>
      <c r="DF286" s="9">
        <v>3</v>
      </c>
      <c r="DG286" s="9">
        <v>3</v>
      </c>
      <c r="DH286" s="9">
        <v>3</v>
      </c>
      <c r="DI286" s="9">
        <v>3</v>
      </c>
      <c r="DJ286" s="9">
        <v>3</v>
      </c>
      <c r="DK286" s="9">
        <v>3</v>
      </c>
      <c r="DL286" s="9">
        <v>3</v>
      </c>
      <c r="DM286" s="17">
        <f t="shared" si="262"/>
        <v>24</v>
      </c>
      <c r="DN286" s="144">
        <f t="shared" si="283"/>
        <v>3</v>
      </c>
      <c r="DO286" s="9">
        <v>3</v>
      </c>
      <c r="DP286" s="9">
        <v>3</v>
      </c>
      <c r="DQ286" s="9">
        <v>3</v>
      </c>
      <c r="DR286" s="9">
        <v>3</v>
      </c>
      <c r="DS286" s="9">
        <v>3</v>
      </c>
      <c r="DT286" s="9">
        <v>3</v>
      </c>
      <c r="DU286" s="17">
        <f t="shared" si="301"/>
        <v>18</v>
      </c>
      <c r="DV286" s="144">
        <f t="shared" si="253"/>
        <v>3</v>
      </c>
      <c r="DW286" s="9">
        <v>3</v>
      </c>
      <c r="DX286" s="9">
        <v>3</v>
      </c>
      <c r="DY286" s="9">
        <v>3</v>
      </c>
      <c r="DZ286" s="9">
        <v>3</v>
      </c>
      <c r="EA286" s="9">
        <v>3</v>
      </c>
      <c r="EB286" s="9">
        <v>3</v>
      </c>
      <c r="EC286" s="17">
        <f t="shared" si="272"/>
        <v>18</v>
      </c>
      <c r="ED286" s="144">
        <f t="shared" si="263"/>
        <v>3</v>
      </c>
      <c r="EE286" s="9">
        <v>3</v>
      </c>
      <c r="EF286" s="9">
        <v>3</v>
      </c>
      <c r="EG286" s="9">
        <v>3</v>
      </c>
      <c r="EH286" s="9">
        <v>3</v>
      </c>
      <c r="EI286" s="9">
        <v>3</v>
      </c>
      <c r="EJ286" s="9">
        <v>3</v>
      </c>
      <c r="EK286" s="15">
        <f t="shared" si="264"/>
        <v>18</v>
      </c>
      <c r="EL286" s="148">
        <f t="shared" si="275"/>
        <v>3</v>
      </c>
      <c r="EM286" s="9">
        <v>3</v>
      </c>
      <c r="EN286" s="9">
        <v>3</v>
      </c>
      <c r="EO286" s="9">
        <v>3</v>
      </c>
      <c r="EP286" s="9">
        <v>3</v>
      </c>
      <c r="EQ286" s="9">
        <v>3</v>
      </c>
      <c r="ER286" s="17">
        <f t="shared" si="254"/>
        <v>15</v>
      </c>
      <c r="ES286" s="144">
        <f>ER286/5</f>
        <v>3</v>
      </c>
      <c r="ET286" s="9">
        <v>3</v>
      </c>
      <c r="EU286" s="9">
        <v>3</v>
      </c>
      <c r="EV286" s="9">
        <v>3</v>
      </c>
      <c r="EW286" s="9">
        <v>3</v>
      </c>
      <c r="EX286" s="9">
        <v>3</v>
      </c>
      <c r="EY286" s="17">
        <f t="shared" si="255"/>
        <v>15</v>
      </c>
      <c r="EZ286" s="144">
        <f t="shared" si="312"/>
        <v>3</v>
      </c>
      <c r="FA286" s="9">
        <v>3</v>
      </c>
      <c r="FB286" s="9">
        <v>3</v>
      </c>
      <c r="FC286" s="9">
        <v>3</v>
      </c>
      <c r="FD286" s="9">
        <v>3</v>
      </c>
      <c r="FE286" s="9">
        <v>3</v>
      </c>
      <c r="FF286" s="9">
        <v>3</v>
      </c>
      <c r="FG286" s="17">
        <f t="shared" si="310"/>
        <v>18</v>
      </c>
      <c r="FH286" s="153">
        <f t="shared" si="305"/>
        <v>3</v>
      </c>
      <c r="FI286" s="9">
        <v>3</v>
      </c>
      <c r="FJ286" s="9">
        <v>3</v>
      </c>
      <c r="FK286" s="9">
        <v>3</v>
      </c>
      <c r="FL286" s="9">
        <v>3</v>
      </c>
      <c r="FM286" s="9">
        <v>3</v>
      </c>
      <c r="FN286" s="17">
        <f t="shared" si="256"/>
        <v>15</v>
      </c>
      <c r="FO286" s="144">
        <f t="shared" si="257"/>
        <v>3</v>
      </c>
      <c r="FP286" s="9">
        <v>3</v>
      </c>
      <c r="FQ286" s="9">
        <v>3</v>
      </c>
      <c r="FR286" s="9">
        <v>3</v>
      </c>
      <c r="FS286" s="9">
        <v>3</v>
      </c>
      <c r="FT286" s="9">
        <v>3</v>
      </c>
      <c r="FU286" s="9">
        <v>3</v>
      </c>
      <c r="FV286" s="17">
        <f t="shared" si="291"/>
        <v>18</v>
      </c>
      <c r="FW286" s="144">
        <f t="shared" si="266"/>
        <v>3</v>
      </c>
      <c r="FX286" s="9">
        <v>3</v>
      </c>
      <c r="FY286" s="9">
        <v>3</v>
      </c>
      <c r="FZ286" s="9">
        <v>3</v>
      </c>
      <c r="GA286" s="9">
        <v>3</v>
      </c>
      <c r="GB286" s="9">
        <v>3</v>
      </c>
      <c r="GC286" s="9">
        <v>3</v>
      </c>
      <c r="GD286" s="17">
        <f t="shared" si="297"/>
        <v>18</v>
      </c>
      <c r="GE286" s="144">
        <f t="shared" si="307"/>
        <v>3</v>
      </c>
      <c r="GF286" s="9" t="s">
        <v>273</v>
      </c>
      <c r="GG286" s="9" t="s">
        <v>274</v>
      </c>
      <c r="GH286" s="9" t="s">
        <v>275</v>
      </c>
      <c r="GI286" s="9" t="s">
        <v>276</v>
      </c>
      <c r="GJ286" s="9" t="s">
        <v>166</v>
      </c>
      <c r="GK286" s="9" t="s">
        <v>277</v>
      </c>
      <c r="GL286" s="9" t="s">
        <v>278</v>
      </c>
      <c r="GM286" s="9" t="s">
        <v>195</v>
      </c>
    </row>
    <row r="287" spans="1:280" s="2" customFormat="1" ht="22.5" customHeight="1" x14ac:dyDescent="0.35">
      <c r="A287" s="29">
        <v>285</v>
      </c>
      <c r="B287" s="88" t="s">
        <v>2253</v>
      </c>
      <c r="C287" s="8">
        <v>85263078953</v>
      </c>
      <c r="D287" s="9" t="s">
        <v>146</v>
      </c>
      <c r="E287" s="9" t="s">
        <v>280</v>
      </c>
      <c r="F287" s="1">
        <v>40</v>
      </c>
      <c r="G287" s="1">
        <v>5</v>
      </c>
      <c r="H287" s="9" t="s">
        <v>157</v>
      </c>
      <c r="I287" s="9" t="s">
        <v>158</v>
      </c>
      <c r="J287" s="127">
        <v>3000000</v>
      </c>
      <c r="K287" s="7">
        <v>3000000</v>
      </c>
      <c r="L287" s="9" t="s">
        <v>255</v>
      </c>
      <c r="M287" s="9" t="s">
        <v>147</v>
      </c>
      <c r="N287" s="1">
        <v>429</v>
      </c>
      <c r="O287" s="9" t="s">
        <v>212</v>
      </c>
      <c r="P287" s="1">
        <v>22</v>
      </c>
      <c r="Q287" s="9" t="s">
        <v>281</v>
      </c>
      <c r="R287" s="9">
        <v>2</v>
      </c>
      <c r="S287" s="9">
        <v>3</v>
      </c>
      <c r="T287" s="9">
        <v>3</v>
      </c>
      <c r="U287" s="9">
        <v>3</v>
      </c>
      <c r="V287" s="9">
        <v>3</v>
      </c>
      <c r="W287" s="9">
        <v>3</v>
      </c>
      <c r="X287" s="9">
        <v>3</v>
      </c>
      <c r="Y287" s="9">
        <v>2</v>
      </c>
      <c r="Z287" s="9">
        <v>2</v>
      </c>
      <c r="AA287" s="9">
        <v>2</v>
      </c>
      <c r="AB287" s="17">
        <f t="shared" si="267"/>
        <v>26</v>
      </c>
      <c r="AC287" s="154">
        <f t="shared" si="298"/>
        <v>3.2</v>
      </c>
      <c r="AD287" s="9">
        <v>2</v>
      </c>
      <c r="AE287" s="9">
        <v>3</v>
      </c>
      <c r="AF287" s="9">
        <v>3</v>
      </c>
      <c r="AG287" s="9">
        <v>3</v>
      </c>
      <c r="AH287" s="9">
        <v>3</v>
      </c>
      <c r="AI287" s="9">
        <v>3</v>
      </c>
      <c r="AJ287" s="9">
        <v>3</v>
      </c>
      <c r="AK287" s="9">
        <v>3</v>
      </c>
      <c r="AL287" s="9">
        <v>3</v>
      </c>
      <c r="AM287" s="15">
        <f t="shared" si="244"/>
        <v>26</v>
      </c>
      <c r="AN287" s="170">
        <f t="shared" si="245"/>
        <v>2.8888888888888888</v>
      </c>
      <c r="AO287" s="9">
        <v>2</v>
      </c>
      <c r="AP287" s="9">
        <v>2</v>
      </c>
      <c r="AQ287" s="9">
        <v>2</v>
      </c>
      <c r="AR287" s="9">
        <v>2</v>
      </c>
      <c r="AS287" s="9">
        <v>2</v>
      </c>
      <c r="AT287" s="9">
        <v>2</v>
      </c>
      <c r="AU287" s="9">
        <v>3</v>
      </c>
      <c r="AV287" s="9">
        <v>3</v>
      </c>
      <c r="AW287" s="9">
        <v>3</v>
      </c>
      <c r="AX287" s="9">
        <v>3</v>
      </c>
      <c r="AY287" s="17">
        <f t="shared" si="308"/>
        <v>24</v>
      </c>
      <c r="AZ287" s="144">
        <f t="shared" si="246"/>
        <v>2.4</v>
      </c>
      <c r="BA287" s="9">
        <v>2</v>
      </c>
      <c r="BB287" s="9">
        <v>2</v>
      </c>
      <c r="BC287" s="9">
        <v>2</v>
      </c>
      <c r="BD287" s="9">
        <v>2</v>
      </c>
      <c r="BE287" s="9">
        <v>2</v>
      </c>
      <c r="BF287" s="9">
        <v>2</v>
      </c>
      <c r="BG287" s="9">
        <v>2</v>
      </c>
      <c r="BH287" s="9">
        <v>3</v>
      </c>
      <c r="BI287" s="9">
        <v>2</v>
      </c>
      <c r="BJ287" s="17">
        <f t="shared" si="247"/>
        <v>19</v>
      </c>
      <c r="BK287" s="144">
        <f t="shared" si="258"/>
        <v>2.1111111111111112</v>
      </c>
      <c r="BL287" s="9">
        <v>3</v>
      </c>
      <c r="BM287" s="9">
        <v>3</v>
      </c>
      <c r="BN287" s="9">
        <v>3</v>
      </c>
      <c r="BO287" s="17">
        <f t="shared" si="248"/>
        <v>9</v>
      </c>
      <c r="BP287" s="153">
        <f t="shared" si="293"/>
        <v>3</v>
      </c>
      <c r="BQ287" s="9">
        <v>3</v>
      </c>
      <c r="BR287" s="9">
        <v>3</v>
      </c>
      <c r="BS287" s="9">
        <v>3</v>
      </c>
      <c r="BT287" s="116">
        <f t="shared" si="309"/>
        <v>9</v>
      </c>
      <c r="BU287" s="144">
        <f t="shared" si="249"/>
        <v>3</v>
      </c>
      <c r="BV287" s="9">
        <v>3</v>
      </c>
      <c r="BW287" s="9">
        <v>3</v>
      </c>
      <c r="BX287" s="17">
        <f>SUM(BV287:BW287)</f>
        <v>6</v>
      </c>
      <c r="BY287" s="169">
        <f t="shared" si="292"/>
        <v>3</v>
      </c>
      <c r="BZ287" s="9">
        <v>3</v>
      </c>
      <c r="CA287" s="9">
        <v>3</v>
      </c>
      <c r="CB287" s="17">
        <f t="shared" si="259"/>
        <v>6</v>
      </c>
      <c r="CC287" s="144">
        <f t="shared" si="311"/>
        <v>3</v>
      </c>
      <c r="CD287" s="9">
        <v>2</v>
      </c>
      <c r="CE287" s="9">
        <v>3</v>
      </c>
      <c r="CF287" s="17">
        <f t="shared" si="304"/>
        <v>5</v>
      </c>
      <c r="CG287" s="144">
        <f t="shared" si="289"/>
        <v>2.5</v>
      </c>
      <c r="CH287" s="9">
        <v>2</v>
      </c>
      <c r="CI287" s="9">
        <v>2</v>
      </c>
      <c r="CJ287" s="17">
        <f t="shared" si="250"/>
        <v>4</v>
      </c>
      <c r="CK287" s="144">
        <f t="shared" si="282"/>
        <v>2</v>
      </c>
      <c r="CL287" s="46">
        <v>2</v>
      </c>
      <c r="CM287" s="9">
        <v>2</v>
      </c>
      <c r="CN287" s="17">
        <f t="shared" si="251"/>
        <v>4</v>
      </c>
      <c r="CO287" s="153">
        <f t="shared" si="260"/>
        <v>2</v>
      </c>
      <c r="CP287" s="9">
        <v>2</v>
      </c>
      <c r="CQ287" s="9">
        <v>2</v>
      </c>
      <c r="CR287" s="9">
        <v>2</v>
      </c>
      <c r="CS287" s="17">
        <f t="shared" si="252"/>
        <v>6</v>
      </c>
      <c r="CT287" s="144">
        <f t="shared" si="306"/>
        <v>2</v>
      </c>
      <c r="CU287" s="9">
        <v>2</v>
      </c>
      <c r="CV287" s="9">
        <v>3</v>
      </c>
      <c r="CW287" s="9">
        <v>3</v>
      </c>
      <c r="CX287" s="9">
        <v>3</v>
      </c>
      <c r="CY287" s="9">
        <v>3</v>
      </c>
      <c r="CZ287" s="9">
        <v>3</v>
      </c>
      <c r="DA287" s="9">
        <v>3</v>
      </c>
      <c r="DB287" s="9">
        <v>3</v>
      </c>
      <c r="DC287" s="17">
        <f t="shared" si="271"/>
        <v>23</v>
      </c>
      <c r="DD287" s="144">
        <f t="shared" si="302"/>
        <v>2.875</v>
      </c>
      <c r="DE287" s="9">
        <v>3</v>
      </c>
      <c r="DF287" s="9">
        <v>3</v>
      </c>
      <c r="DG287" s="9">
        <v>3</v>
      </c>
      <c r="DH287" s="9">
        <v>3</v>
      </c>
      <c r="DI287" s="9">
        <v>3</v>
      </c>
      <c r="DJ287" s="9">
        <v>3</v>
      </c>
      <c r="DK287" s="9">
        <v>3</v>
      </c>
      <c r="DL287" s="9">
        <v>3</v>
      </c>
      <c r="DM287" s="17">
        <f t="shared" si="262"/>
        <v>24</v>
      </c>
      <c r="DN287" s="144">
        <f t="shared" si="283"/>
        <v>3</v>
      </c>
      <c r="DO287" s="9">
        <v>3</v>
      </c>
      <c r="DP287" s="9">
        <v>2</v>
      </c>
      <c r="DQ287" s="9">
        <v>3</v>
      </c>
      <c r="DR287" s="9">
        <v>3</v>
      </c>
      <c r="DS287" s="9">
        <v>3</v>
      </c>
      <c r="DT287" s="9">
        <v>3</v>
      </c>
      <c r="DU287" s="17">
        <f>SUM(DO287:DT287)</f>
        <v>17</v>
      </c>
      <c r="DV287" s="144">
        <f t="shared" si="253"/>
        <v>2.8333333333333335</v>
      </c>
      <c r="DW287" s="9">
        <v>3</v>
      </c>
      <c r="DX287" s="9">
        <v>3</v>
      </c>
      <c r="DY287" s="9">
        <v>3</v>
      </c>
      <c r="DZ287" s="9">
        <v>3</v>
      </c>
      <c r="EA287" s="9">
        <v>3</v>
      </c>
      <c r="EB287" s="9">
        <v>3</v>
      </c>
      <c r="EC287" s="17">
        <f t="shared" si="272"/>
        <v>18</v>
      </c>
      <c r="ED287" s="144">
        <f t="shared" si="263"/>
        <v>3</v>
      </c>
      <c r="EE287" s="9">
        <v>3</v>
      </c>
      <c r="EF287" s="9">
        <v>2</v>
      </c>
      <c r="EG287" s="9">
        <v>2</v>
      </c>
      <c r="EH287" s="9">
        <v>2</v>
      </c>
      <c r="EI287" s="9">
        <v>2</v>
      </c>
      <c r="EJ287" s="9">
        <v>2</v>
      </c>
      <c r="EK287" s="15">
        <f t="shared" si="264"/>
        <v>13</v>
      </c>
      <c r="EL287" s="148">
        <f t="shared" si="275"/>
        <v>2.1666666666666665</v>
      </c>
      <c r="EM287" s="9">
        <v>3</v>
      </c>
      <c r="EN287" s="9">
        <v>3</v>
      </c>
      <c r="EO287" s="9">
        <v>3</v>
      </c>
      <c r="EP287" s="9">
        <v>3</v>
      </c>
      <c r="EQ287" s="9">
        <v>3</v>
      </c>
      <c r="ER287" s="17">
        <f t="shared" si="254"/>
        <v>15</v>
      </c>
      <c r="ES287" s="144">
        <f>ER287/5</f>
        <v>3</v>
      </c>
      <c r="ET287" s="9">
        <v>2</v>
      </c>
      <c r="EU287" s="9">
        <v>2</v>
      </c>
      <c r="EV287" s="9">
        <v>2</v>
      </c>
      <c r="EW287" s="9">
        <v>2</v>
      </c>
      <c r="EX287" s="9">
        <v>2</v>
      </c>
      <c r="EY287" s="17">
        <f t="shared" si="255"/>
        <v>10</v>
      </c>
      <c r="EZ287" s="144">
        <f t="shared" si="312"/>
        <v>2</v>
      </c>
      <c r="FA287" s="9">
        <v>3</v>
      </c>
      <c r="FB287" s="9">
        <v>3</v>
      </c>
      <c r="FC287" s="9">
        <v>3</v>
      </c>
      <c r="FD287" s="9">
        <v>3</v>
      </c>
      <c r="FE287" s="9">
        <v>3</v>
      </c>
      <c r="FF287" s="9">
        <v>3</v>
      </c>
      <c r="FG287" s="17">
        <f t="shared" si="310"/>
        <v>18</v>
      </c>
      <c r="FH287" s="153">
        <f t="shared" si="305"/>
        <v>3</v>
      </c>
      <c r="FI287" s="9">
        <v>2</v>
      </c>
      <c r="FJ287" s="9">
        <v>2</v>
      </c>
      <c r="FK287" s="9">
        <v>2</v>
      </c>
      <c r="FL287" s="9">
        <v>2</v>
      </c>
      <c r="FM287" s="9">
        <v>2</v>
      </c>
      <c r="FN287" s="17">
        <f t="shared" si="256"/>
        <v>10</v>
      </c>
      <c r="FO287" s="144">
        <f t="shared" si="257"/>
        <v>2</v>
      </c>
      <c r="FP287" s="9">
        <v>3</v>
      </c>
      <c r="FQ287" s="9">
        <v>3</v>
      </c>
      <c r="FR287" s="9">
        <v>3</v>
      </c>
      <c r="FS287" s="9">
        <v>3</v>
      </c>
      <c r="FT287" s="9">
        <v>3</v>
      </c>
      <c r="FU287" s="9">
        <v>3</v>
      </c>
      <c r="FV287" s="17">
        <f t="shared" si="291"/>
        <v>18</v>
      </c>
      <c r="FW287" s="144">
        <f t="shared" si="266"/>
        <v>3</v>
      </c>
      <c r="FX287" s="9">
        <v>3</v>
      </c>
      <c r="FY287" s="9">
        <v>3</v>
      </c>
      <c r="FZ287" s="9">
        <v>3</v>
      </c>
      <c r="GA287" s="9">
        <v>2</v>
      </c>
      <c r="GB287" s="9">
        <v>2</v>
      </c>
      <c r="GC287" s="9">
        <v>2</v>
      </c>
      <c r="GD287" s="17">
        <f t="shared" si="297"/>
        <v>15</v>
      </c>
      <c r="GE287" s="144">
        <f t="shared" si="307"/>
        <v>2.5</v>
      </c>
      <c r="GF287" s="9" t="s">
        <v>283</v>
      </c>
      <c r="GG287" s="9" t="s">
        <v>274</v>
      </c>
      <c r="GH287" s="9" t="s">
        <v>284</v>
      </c>
      <c r="GI287" s="9" t="s">
        <v>285</v>
      </c>
      <c r="GJ287" s="9" t="s">
        <v>286</v>
      </c>
      <c r="GK287" s="9" t="s">
        <v>287</v>
      </c>
      <c r="GL287" s="9" t="s">
        <v>288</v>
      </c>
      <c r="GM287" s="9" t="s">
        <v>289</v>
      </c>
    </row>
    <row r="288" spans="1:280" s="2" customFormat="1" ht="22.5" customHeight="1" x14ac:dyDescent="0.35">
      <c r="A288" s="29">
        <v>286</v>
      </c>
      <c r="B288" s="88" t="s">
        <v>2254</v>
      </c>
      <c r="C288" s="8">
        <v>81276767858</v>
      </c>
      <c r="D288" s="12" t="s">
        <v>146</v>
      </c>
      <c r="E288" s="12" t="s">
        <v>280</v>
      </c>
      <c r="F288" s="1">
        <v>50</v>
      </c>
      <c r="G288" s="1">
        <v>3</v>
      </c>
      <c r="H288" s="12" t="s">
        <v>157</v>
      </c>
      <c r="I288" s="12" t="s">
        <v>210</v>
      </c>
      <c r="J288" s="127">
        <v>1000000</v>
      </c>
      <c r="K288" s="7">
        <v>1000000</v>
      </c>
      <c r="L288" s="12" t="s">
        <v>173</v>
      </c>
      <c r="M288" s="12" t="s">
        <v>147</v>
      </c>
      <c r="N288" s="1">
        <v>40</v>
      </c>
      <c r="O288" s="88" t="s">
        <v>272</v>
      </c>
      <c r="P288" s="88" t="s">
        <v>1436</v>
      </c>
      <c r="Q288" s="88" t="s">
        <v>281</v>
      </c>
      <c r="R288" s="12">
        <v>3</v>
      </c>
      <c r="S288" s="13">
        <v>3</v>
      </c>
      <c r="T288" s="13">
        <v>3</v>
      </c>
      <c r="U288" s="13">
        <v>3</v>
      </c>
      <c r="V288" s="13">
        <v>3</v>
      </c>
      <c r="W288" s="13">
        <v>3</v>
      </c>
      <c r="X288" s="13">
        <v>3</v>
      </c>
      <c r="Y288" s="13">
        <v>3</v>
      </c>
      <c r="Z288" s="13">
        <v>3</v>
      </c>
      <c r="AA288" s="13">
        <v>3</v>
      </c>
      <c r="AB288" s="17">
        <f t="shared" si="267"/>
        <v>30</v>
      </c>
      <c r="AC288" s="154">
        <f t="shared" si="298"/>
        <v>3.2</v>
      </c>
      <c r="AD288" s="13">
        <v>3</v>
      </c>
      <c r="AE288" s="13">
        <v>3</v>
      </c>
      <c r="AF288" s="13">
        <v>3</v>
      </c>
      <c r="AG288" s="13">
        <v>3</v>
      </c>
      <c r="AH288" s="13">
        <v>3</v>
      </c>
      <c r="AI288" s="13">
        <v>3</v>
      </c>
      <c r="AJ288" s="13">
        <v>3</v>
      </c>
      <c r="AK288" s="13">
        <v>3</v>
      </c>
      <c r="AL288" s="13">
        <v>3</v>
      </c>
      <c r="AM288" s="15">
        <f t="shared" ref="AM288:AM322" si="313">SUM(AD288+AE288+AF288+AG288+AH288+AI288+AJ288++AK288+AL288)</f>
        <v>27</v>
      </c>
      <c r="AN288" s="170">
        <f t="shared" ref="AN288:AN322" si="314">AM288/9</f>
        <v>3</v>
      </c>
      <c r="AO288" s="13">
        <v>3</v>
      </c>
      <c r="AP288" s="13">
        <v>3</v>
      </c>
      <c r="AQ288" s="13">
        <v>3</v>
      </c>
      <c r="AR288" s="13">
        <v>3</v>
      </c>
      <c r="AS288" s="13">
        <v>3</v>
      </c>
      <c r="AT288" s="13">
        <v>3</v>
      </c>
      <c r="AU288" s="13">
        <v>3</v>
      </c>
      <c r="AV288" s="13">
        <v>3</v>
      </c>
      <c r="AW288" s="13">
        <v>3</v>
      </c>
      <c r="AX288" s="13">
        <v>3</v>
      </c>
      <c r="AY288" s="17">
        <f t="shared" si="308"/>
        <v>30</v>
      </c>
      <c r="AZ288" s="144">
        <f t="shared" ref="AZ288:AZ322" si="315">AY288/10</f>
        <v>3</v>
      </c>
      <c r="BA288" s="13">
        <v>3</v>
      </c>
      <c r="BB288" s="13">
        <v>3</v>
      </c>
      <c r="BC288" s="13">
        <v>3</v>
      </c>
      <c r="BD288" s="13">
        <v>3</v>
      </c>
      <c r="BE288" s="13">
        <v>3</v>
      </c>
      <c r="BF288" s="13">
        <v>3</v>
      </c>
      <c r="BG288" s="13">
        <v>3</v>
      </c>
      <c r="BH288" s="13">
        <v>3</v>
      </c>
      <c r="BI288" s="13">
        <v>3</v>
      </c>
      <c r="BJ288" s="17">
        <f t="shared" ref="BJ288:BJ322" si="316">SUM(BA288:BI288)</f>
        <v>27</v>
      </c>
      <c r="BK288" s="144">
        <f t="shared" si="258"/>
        <v>3</v>
      </c>
      <c r="BL288" s="13">
        <v>3</v>
      </c>
      <c r="BM288" s="13">
        <v>3</v>
      </c>
      <c r="BN288" s="13">
        <v>3</v>
      </c>
      <c r="BO288" s="17">
        <f t="shared" ref="BO288:BO322" si="317">SUM(BL288:BN288)</f>
        <v>9</v>
      </c>
      <c r="BP288" s="153">
        <f t="shared" si="293"/>
        <v>3</v>
      </c>
      <c r="BQ288" s="13">
        <v>3</v>
      </c>
      <c r="BR288" s="13">
        <v>3</v>
      </c>
      <c r="BS288" s="13">
        <v>3</v>
      </c>
      <c r="BT288" s="116">
        <f t="shared" si="309"/>
        <v>9</v>
      </c>
      <c r="BU288" s="144">
        <f t="shared" ref="BU288:BU322" si="318">BT288/3</f>
        <v>3</v>
      </c>
      <c r="BV288" s="13">
        <v>2</v>
      </c>
      <c r="BW288" s="13">
        <v>2</v>
      </c>
      <c r="BX288" s="17">
        <f t="shared" si="276"/>
        <v>4</v>
      </c>
      <c r="BY288" s="169">
        <f t="shared" si="292"/>
        <v>2</v>
      </c>
      <c r="BZ288" s="13">
        <v>3</v>
      </c>
      <c r="CA288" s="13">
        <v>3</v>
      </c>
      <c r="CB288" s="17">
        <f t="shared" si="259"/>
        <v>6</v>
      </c>
      <c r="CC288" s="144">
        <f t="shared" si="311"/>
        <v>3</v>
      </c>
      <c r="CD288" s="13">
        <v>2</v>
      </c>
      <c r="CE288" s="13">
        <v>2</v>
      </c>
      <c r="CF288" s="17">
        <f t="shared" si="304"/>
        <v>4</v>
      </c>
      <c r="CG288" s="144">
        <f t="shared" si="289"/>
        <v>2</v>
      </c>
      <c r="CH288" s="13">
        <v>2</v>
      </c>
      <c r="CI288" s="13">
        <v>2</v>
      </c>
      <c r="CJ288" s="17">
        <f t="shared" ref="CJ288:CJ322" si="319">SUM(CH288:CI288)</f>
        <v>4</v>
      </c>
      <c r="CK288" s="144">
        <f t="shared" si="282"/>
        <v>2</v>
      </c>
      <c r="CL288" s="46">
        <v>2</v>
      </c>
      <c r="CM288" s="13">
        <v>2</v>
      </c>
      <c r="CN288" s="17">
        <f t="shared" ref="CN288:CN322" si="320">SUM(CL288:CM288)</f>
        <v>4</v>
      </c>
      <c r="CO288" s="153">
        <f t="shared" si="260"/>
        <v>2</v>
      </c>
      <c r="CP288" s="13">
        <v>2</v>
      </c>
      <c r="CQ288" s="13">
        <v>3</v>
      </c>
      <c r="CR288" s="13">
        <v>3</v>
      </c>
      <c r="CS288" s="17">
        <f t="shared" ref="CS288:CS322" si="321">SUM(CP288:CR288)</f>
        <v>8</v>
      </c>
      <c r="CT288" s="144">
        <f t="shared" si="306"/>
        <v>2.6666666666666665</v>
      </c>
      <c r="CU288" s="13">
        <v>3</v>
      </c>
      <c r="CV288" s="13">
        <v>3</v>
      </c>
      <c r="CW288" s="13">
        <v>3</v>
      </c>
      <c r="CX288" s="13">
        <v>3</v>
      </c>
      <c r="CY288" s="13">
        <v>3</v>
      </c>
      <c r="CZ288" s="13">
        <v>3</v>
      </c>
      <c r="DA288" s="13">
        <v>3</v>
      </c>
      <c r="DB288" s="13">
        <v>3</v>
      </c>
      <c r="DC288" s="17">
        <f t="shared" si="271"/>
        <v>24</v>
      </c>
      <c r="DD288" s="144">
        <f t="shared" si="302"/>
        <v>3</v>
      </c>
      <c r="DE288" s="13">
        <v>3</v>
      </c>
      <c r="DF288" s="13">
        <v>3</v>
      </c>
      <c r="DG288" s="13">
        <v>2</v>
      </c>
      <c r="DH288" s="13">
        <v>3</v>
      </c>
      <c r="DI288" s="13">
        <v>3</v>
      </c>
      <c r="DJ288" s="13">
        <v>3</v>
      </c>
      <c r="DK288" s="13">
        <v>3</v>
      </c>
      <c r="DL288" s="13">
        <v>3</v>
      </c>
      <c r="DM288" s="17">
        <f t="shared" si="262"/>
        <v>23</v>
      </c>
      <c r="DN288" s="144">
        <f t="shared" si="283"/>
        <v>2.875</v>
      </c>
      <c r="DO288" s="13">
        <v>3</v>
      </c>
      <c r="DP288" s="13">
        <v>3</v>
      </c>
      <c r="DQ288" s="13">
        <v>3</v>
      </c>
      <c r="DR288" s="13">
        <v>3</v>
      </c>
      <c r="DS288" s="13">
        <v>3</v>
      </c>
      <c r="DT288" s="13">
        <v>3</v>
      </c>
      <c r="DU288" s="17">
        <f t="shared" ref="DU288:DU304" si="322">SUM(DO288:DT288)</f>
        <v>18</v>
      </c>
      <c r="DV288" s="144">
        <f t="shared" ref="DV288:DV322" si="323">DU288/6</f>
        <v>3</v>
      </c>
      <c r="DW288" s="13">
        <v>3</v>
      </c>
      <c r="DX288" s="13">
        <v>3</v>
      </c>
      <c r="DY288" s="13">
        <v>3</v>
      </c>
      <c r="DZ288" s="13">
        <v>3</v>
      </c>
      <c r="EA288" s="13">
        <v>3</v>
      </c>
      <c r="EB288" s="13">
        <v>3</v>
      </c>
      <c r="EC288" s="17">
        <f t="shared" si="272"/>
        <v>18</v>
      </c>
      <c r="ED288" s="144">
        <f t="shared" si="263"/>
        <v>3</v>
      </c>
      <c r="EE288" s="13">
        <v>3</v>
      </c>
      <c r="EF288" s="13">
        <v>3</v>
      </c>
      <c r="EG288" s="13">
        <v>3</v>
      </c>
      <c r="EH288" s="13">
        <v>3</v>
      </c>
      <c r="EI288" s="13">
        <v>3</v>
      </c>
      <c r="EJ288" s="13">
        <v>3</v>
      </c>
      <c r="EK288" s="15">
        <f t="shared" si="264"/>
        <v>18</v>
      </c>
      <c r="EL288" s="148">
        <f t="shared" si="275"/>
        <v>3</v>
      </c>
      <c r="EM288" s="13">
        <v>3</v>
      </c>
      <c r="EN288" s="13">
        <v>3</v>
      </c>
      <c r="EO288" s="13">
        <v>3</v>
      </c>
      <c r="EP288" s="13">
        <v>3</v>
      </c>
      <c r="EQ288" s="13">
        <v>3</v>
      </c>
      <c r="ER288" s="17">
        <f t="shared" ref="ER288:ER322" si="324">SUM(EM288:EQ288)</f>
        <v>15</v>
      </c>
      <c r="ES288" s="144">
        <f t="shared" ref="ES288:ES311" si="325">ER288/5</f>
        <v>3</v>
      </c>
      <c r="ET288" s="13">
        <v>3</v>
      </c>
      <c r="EU288" s="13">
        <v>2</v>
      </c>
      <c r="EV288" s="13">
        <v>3</v>
      </c>
      <c r="EW288" s="13">
        <v>3</v>
      </c>
      <c r="EX288" s="13">
        <v>3</v>
      </c>
      <c r="EY288" s="17">
        <f t="shared" ref="EY288:EY322" si="326">SUM(ET288:EX288)</f>
        <v>14</v>
      </c>
      <c r="EZ288" s="144">
        <f t="shared" si="312"/>
        <v>2.8</v>
      </c>
      <c r="FA288" s="13">
        <v>3</v>
      </c>
      <c r="FB288" s="13">
        <v>3</v>
      </c>
      <c r="FC288" s="13">
        <v>3</v>
      </c>
      <c r="FD288" s="13">
        <v>3</v>
      </c>
      <c r="FE288" s="13">
        <v>3</v>
      </c>
      <c r="FF288" s="13">
        <v>3</v>
      </c>
      <c r="FG288" s="17">
        <f t="shared" si="310"/>
        <v>18</v>
      </c>
      <c r="FH288" s="153">
        <f t="shared" si="305"/>
        <v>3</v>
      </c>
      <c r="FI288" s="13">
        <v>3</v>
      </c>
      <c r="FJ288" s="13">
        <v>3</v>
      </c>
      <c r="FK288" s="13">
        <v>3</v>
      </c>
      <c r="FL288" s="13">
        <v>3</v>
      </c>
      <c r="FM288" s="13">
        <v>3</v>
      </c>
      <c r="FN288" s="17">
        <f t="shared" ref="FN288:FN322" si="327">SUM(FI288:FM288)</f>
        <v>15</v>
      </c>
      <c r="FO288" s="144">
        <f t="shared" ref="FO288:FO322" si="328">FN288/5</f>
        <v>3</v>
      </c>
      <c r="FP288" s="13">
        <v>2</v>
      </c>
      <c r="FQ288" s="13">
        <v>3</v>
      </c>
      <c r="FR288" s="13">
        <v>3</v>
      </c>
      <c r="FS288" s="13">
        <v>2</v>
      </c>
      <c r="FT288" s="13">
        <v>3</v>
      </c>
      <c r="FU288" s="13">
        <v>2</v>
      </c>
      <c r="FV288" s="17">
        <f t="shared" si="291"/>
        <v>15</v>
      </c>
      <c r="FW288" s="144">
        <f t="shared" si="266"/>
        <v>2.5</v>
      </c>
      <c r="FX288" s="13">
        <v>3</v>
      </c>
      <c r="FY288" s="13">
        <v>2</v>
      </c>
      <c r="FZ288" s="13">
        <v>3</v>
      </c>
      <c r="GA288" s="13">
        <v>3</v>
      </c>
      <c r="GB288" s="13">
        <v>3</v>
      </c>
      <c r="GC288" s="13">
        <v>3</v>
      </c>
      <c r="GD288" s="17">
        <f t="shared" si="297"/>
        <v>17</v>
      </c>
      <c r="GE288" s="144">
        <f t="shared" si="307"/>
        <v>2.8333333333333335</v>
      </c>
      <c r="GF288" s="13" t="s">
        <v>313</v>
      </c>
      <c r="GG288" s="13" t="s">
        <v>314</v>
      </c>
      <c r="GH288" s="13" t="s">
        <v>218</v>
      </c>
      <c r="GI288" s="13" t="s">
        <v>315</v>
      </c>
      <c r="GJ288" s="13" t="s">
        <v>316</v>
      </c>
      <c r="GK288" s="13" t="s">
        <v>256</v>
      </c>
      <c r="GL288" s="13" t="s">
        <v>222</v>
      </c>
      <c r="GM288" s="13" t="s">
        <v>223</v>
      </c>
    </row>
    <row r="289" spans="1:195" s="2" customFormat="1" ht="22.5" customHeight="1" x14ac:dyDescent="0.35">
      <c r="A289" s="29">
        <v>287</v>
      </c>
      <c r="B289" s="88" t="s">
        <v>2255</v>
      </c>
      <c r="C289" s="8">
        <v>85357823568</v>
      </c>
      <c r="D289" s="13" t="s">
        <v>146</v>
      </c>
      <c r="E289" s="13" t="s">
        <v>280</v>
      </c>
      <c r="F289" s="1">
        <v>54</v>
      </c>
      <c r="G289" s="1">
        <v>4</v>
      </c>
      <c r="H289" s="13" t="s">
        <v>157</v>
      </c>
      <c r="I289" s="13" t="s">
        <v>210</v>
      </c>
      <c r="J289" s="127">
        <v>1000000</v>
      </c>
      <c r="K289" s="7">
        <v>1000000</v>
      </c>
      <c r="L289" s="13" t="s">
        <v>318</v>
      </c>
      <c r="M289" s="13" t="s">
        <v>147</v>
      </c>
      <c r="N289" s="1">
        <v>40</v>
      </c>
      <c r="O289" s="13" t="s">
        <v>226</v>
      </c>
      <c r="P289" s="88" t="s">
        <v>1436</v>
      </c>
      <c r="Q289" s="88" t="s">
        <v>281</v>
      </c>
      <c r="R289" s="13">
        <v>3</v>
      </c>
      <c r="S289" s="13">
        <v>3</v>
      </c>
      <c r="T289" s="13">
        <v>3</v>
      </c>
      <c r="U289" s="13">
        <v>3</v>
      </c>
      <c r="V289" s="13">
        <v>3</v>
      </c>
      <c r="W289" s="13">
        <v>3</v>
      </c>
      <c r="X289" s="13">
        <v>3</v>
      </c>
      <c r="Y289" s="13">
        <v>3</v>
      </c>
      <c r="Z289" s="13">
        <v>3</v>
      </c>
      <c r="AA289" s="13">
        <v>3</v>
      </c>
      <c r="AB289" s="17">
        <f t="shared" si="267"/>
        <v>30</v>
      </c>
      <c r="AC289" s="154">
        <f t="shared" si="298"/>
        <v>3.4</v>
      </c>
      <c r="AD289" s="13">
        <v>3</v>
      </c>
      <c r="AE289" s="13">
        <v>3</v>
      </c>
      <c r="AF289" s="13">
        <v>3</v>
      </c>
      <c r="AG289" s="13">
        <v>3</v>
      </c>
      <c r="AH289" s="13">
        <v>3</v>
      </c>
      <c r="AI289" s="13">
        <v>3</v>
      </c>
      <c r="AJ289" s="13">
        <v>3</v>
      </c>
      <c r="AK289" s="13">
        <v>3</v>
      </c>
      <c r="AL289" s="13">
        <v>3</v>
      </c>
      <c r="AM289" s="15">
        <f t="shared" si="313"/>
        <v>27</v>
      </c>
      <c r="AN289" s="170">
        <f t="shared" si="314"/>
        <v>3</v>
      </c>
      <c r="AO289" s="13">
        <v>3</v>
      </c>
      <c r="AP289" s="13">
        <v>3</v>
      </c>
      <c r="AQ289" s="13">
        <v>3</v>
      </c>
      <c r="AR289" s="13">
        <v>3</v>
      </c>
      <c r="AS289" s="13">
        <v>3</v>
      </c>
      <c r="AT289" s="13">
        <v>3</v>
      </c>
      <c r="AU289" s="13">
        <v>3</v>
      </c>
      <c r="AV289" s="13">
        <v>3</v>
      </c>
      <c r="AW289" s="13">
        <v>3</v>
      </c>
      <c r="AX289" s="13">
        <v>3</v>
      </c>
      <c r="AY289" s="17">
        <f t="shared" si="308"/>
        <v>30</v>
      </c>
      <c r="AZ289" s="144">
        <f t="shared" si="315"/>
        <v>3</v>
      </c>
      <c r="BA289" s="13">
        <v>3</v>
      </c>
      <c r="BB289" s="13">
        <v>3</v>
      </c>
      <c r="BC289" s="13">
        <v>3</v>
      </c>
      <c r="BD289" s="13">
        <v>3</v>
      </c>
      <c r="BE289" s="13">
        <v>3</v>
      </c>
      <c r="BF289" s="13">
        <v>3</v>
      </c>
      <c r="BG289" s="13">
        <v>3</v>
      </c>
      <c r="BH289" s="13">
        <v>3</v>
      </c>
      <c r="BI289" s="13">
        <v>3</v>
      </c>
      <c r="BJ289" s="17">
        <f t="shared" si="316"/>
        <v>27</v>
      </c>
      <c r="BK289" s="144">
        <f t="shared" ref="BK289:BK322" si="329">BJ289/9</f>
        <v>3</v>
      </c>
      <c r="BL289" s="13">
        <v>3</v>
      </c>
      <c r="BM289" s="13">
        <v>3</v>
      </c>
      <c r="BN289" s="13">
        <v>3</v>
      </c>
      <c r="BO289" s="17">
        <f t="shared" si="317"/>
        <v>9</v>
      </c>
      <c r="BP289" s="153">
        <f t="shared" si="293"/>
        <v>3</v>
      </c>
      <c r="BQ289" s="13">
        <v>3</v>
      </c>
      <c r="BR289" s="13">
        <v>3</v>
      </c>
      <c r="BS289" s="13">
        <v>3</v>
      </c>
      <c r="BT289" s="116">
        <f t="shared" si="309"/>
        <v>9</v>
      </c>
      <c r="BU289" s="144">
        <f t="shared" si="318"/>
        <v>3</v>
      </c>
      <c r="BV289" s="13">
        <v>3</v>
      </c>
      <c r="BW289" s="13">
        <v>3</v>
      </c>
      <c r="BX289" s="17">
        <f t="shared" si="276"/>
        <v>6</v>
      </c>
      <c r="BY289" s="169">
        <f t="shared" si="292"/>
        <v>3</v>
      </c>
      <c r="BZ289" s="13">
        <v>3</v>
      </c>
      <c r="CA289" s="13">
        <v>3</v>
      </c>
      <c r="CB289" s="17">
        <f t="shared" ref="CB289:CB322" si="330">SUM(BZ289:CA289)</f>
        <v>6</v>
      </c>
      <c r="CC289" s="144">
        <f t="shared" si="311"/>
        <v>3</v>
      </c>
      <c r="CD289" s="13">
        <v>3</v>
      </c>
      <c r="CE289" s="13">
        <v>3</v>
      </c>
      <c r="CF289" s="17">
        <f t="shared" si="304"/>
        <v>6</v>
      </c>
      <c r="CG289" s="144">
        <f t="shared" si="289"/>
        <v>3</v>
      </c>
      <c r="CH289" s="13">
        <v>2</v>
      </c>
      <c r="CI289" s="13">
        <v>2</v>
      </c>
      <c r="CJ289" s="17">
        <f t="shared" si="319"/>
        <v>4</v>
      </c>
      <c r="CK289" s="144">
        <f t="shared" si="282"/>
        <v>2</v>
      </c>
      <c r="CL289" s="46">
        <v>2</v>
      </c>
      <c r="CM289" s="13">
        <v>2</v>
      </c>
      <c r="CN289" s="17">
        <f t="shared" si="320"/>
        <v>4</v>
      </c>
      <c r="CO289" s="153">
        <f t="shared" ref="CO289:CO322" si="331">CN289/2</f>
        <v>2</v>
      </c>
      <c r="CP289" s="13">
        <v>3</v>
      </c>
      <c r="CQ289" s="13">
        <v>3</v>
      </c>
      <c r="CR289" s="13">
        <v>3</v>
      </c>
      <c r="CS289" s="17">
        <f t="shared" si="321"/>
        <v>9</v>
      </c>
      <c r="CT289" s="144">
        <f t="shared" si="306"/>
        <v>3</v>
      </c>
      <c r="CU289" s="13">
        <v>3</v>
      </c>
      <c r="CV289" s="13">
        <v>3</v>
      </c>
      <c r="CW289" s="13">
        <v>3</v>
      </c>
      <c r="CX289" s="13">
        <v>3</v>
      </c>
      <c r="CY289" s="13">
        <v>3</v>
      </c>
      <c r="CZ289" s="13">
        <v>3</v>
      </c>
      <c r="DA289" s="13">
        <v>3</v>
      </c>
      <c r="DB289" s="13">
        <v>3</v>
      </c>
      <c r="DC289" s="17">
        <f t="shared" si="271"/>
        <v>24</v>
      </c>
      <c r="DD289" s="144">
        <f t="shared" si="302"/>
        <v>3</v>
      </c>
      <c r="DE289" s="13">
        <v>3</v>
      </c>
      <c r="DF289" s="13">
        <v>3</v>
      </c>
      <c r="DG289" s="13">
        <v>3</v>
      </c>
      <c r="DH289" s="13">
        <v>3</v>
      </c>
      <c r="DI289" s="13">
        <v>3</v>
      </c>
      <c r="DJ289" s="13">
        <v>3</v>
      </c>
      <c r="DK289" s="13">
        <v>3</v>
      </c>
      <c r="DL289" s="13">
        <v>3</v>
      </c>
      <c r="DM289" s="17">
        <f t="shared" ref="DM289:DM322" si="332">SUM(DE289:DL289)</f>
        <v>24</v>
      </c>
      <c r="DN289" s="144">
        <f t="shared" si="283"/>
        <v>3</v>
      </c>
      <c r="DO289" s="13">
        <v>3</v>
      </c>
      <c r="DP289" s="13">
        <v>3</v>
      </c>
      <c r="DQ289" s="13">
        <v>3</v>
      </c>
      <c r="DR289" s="13">
        <v>3</v>
      </c>
      <c r="DS289" s="13">
        <v>3</v>
      </c>
      <c r="DT289" s="13">
        <v>3</v>
      </c>
      <c r="DU289" s="17">
        <f t="shared" si="322"/>
        <v>18</v>
      </c>
      <c r="DV289" s="144">
        <f t="shared" si="323"/>
        <v>3</v>
      </c>
      <c r="DW289" s="13">
        <v>3</v>
      </c>
      <c r="DX289" s="13">
        <v>3</v>
      </c>
      <c r="DY289" s="13">
        <v>3</v>
      </c>
      <c r="DZ289" s="13">
        <v>3</v>
      </c>
      <c r="EA289" s="13">
        <v>3</v>
      </c>
      <c r="EB289" s="13">
        <v>3</v>
      </c>
      <c r="EC289" s="17">
        <f t="shared" si="272"/>
        <v>18</v>
      </c>
      <c r="ED289" s="144">
        <f t="shared" ref="ED289:ED322" si="333">EC289/6</f>
        <v>3</v>
      </c>
      <c r="EE289" s="13">
        <v>3</v>
      </c>
      <c r="EF289" s="13">
        <v>3</v>
      </c>
      <c r="EG289" s="13">
        <v>3</v>
      </c>
      <c r="EH289" s="13">
        <v>3</v>
      </c>
      <c r="EI289" s="13">
        <v>3</v>
      </c>
      <c r="EJ289" s="13">
        <v>3</v>
      </c>
      <c r="EK289" s="15">
        <f t="shared" ref="EK289:EK322" si="334">SUM(EE289:EJ289)</f>
        <v>18</v>
      </c>
      <c r="EL289" s="148">
        <f t="shared" si="275"/>
        <v>3</v>
      </c>
      <c r="EM289" s="13">
        <v>3</v>
      </c>
      <c r="EN289" s="13">
        <v>3</v>
      </c>
      <c r="EO289" s="13">
        <v>3</v>
      </c>
      <c r="EP289" s="13">
        <v>3</v>
      </c>
      <c r="EQ289" s="13">
        <v>3</v>
      </c>
      <c r="ER289" s="17">
        <f t="shared" si="324"/>
        <v>15</v>
      </c>
      <c r="ES289" s="144">
        <f t="shared" si="325"/>
        <v>3</v>
      </c>
      <c r="ET289" s="13">
        <v>3</v>
      </c>
      <c r="EU289" s="13">
        <v>3</v>
      </c>
      <c r="EV289" s="13">
        <v>3</v>
      </c>
      <c r="EW289" s="13">
        <v>3</v>
      </c>
      <c r="EX289" s="13">
        <v>3</v>
      </c>
      <c r="EY289" s="17">
        <f t="shared" si="326"/>
        <v>15</v>
      </c>
      <c r="EZ289" s="144">
        <f t="shared" si="312"/>
        <v>3</v>
      </c>
      <c r="FA289" s="13">
        <v>3</v>
      </c>
      <c r="FB289" s="13">
        <v>3</v>
      </c>
      <c r="FC289" s="13">
        <v>3</v>
      </c>
      <c r="FD289" s="13">
        <v>3</v>
      </c>
      <c r="FE289" s="13">
        <v>3</v>
      </c>
      <c r="FF289" s="13">
        <v>3</v>
      </c>
      <c r="FG289" s="17">
        <f t="shared" si="310"/>
        <v>18</v>
      </c>
      <c r="FH289" s="153">
        <f t="shared" si="305"/>
        <v>3</v>
      </c>
      <c r="FI289" s="13">
        <v>3</v>
      </c>
      <c r="FJ289" s="13">
        <v>3</v>
      </c>
      <c r="FK289" s="13">
        <v>3</v>
      </c>
      <c r="FL289" s="13">
        <v>3</v>
      </c>
      <c r="FM289" s="13">
        <v>3</v>
      </c>
      <c r="FN289" s="17">
        <f t="shared" si="327"/>
        <v>15</v>
      </c>
      <c r="FO289" s="144">
        <f t="shared" si="328"/>
        <v>3</v>
      </c>
      <c r="FP289" s="13">
        <v>3</v>
      </c>
      <c r="FQ289" s="13">
        <v>3</v>
      </c>
      <c r="FR289" s="13">
        <v>3</v>
      </c>
      <c r="FS289" s="13">
        <v>3</v>
      </c>
      <c r="FT289" s="13">
        <v>3</v>
      </c>
      <c r="FU289" s="13">
        <v>3</v>
      </c>
      <c r="FV289" s="17">
        <f t="shared" si="291"/>
        <v>18</v>
      </c>
      <c r="FW289" s="144">
        <f t="shared" ref="FW289:FW322" si="335">FV289/6</f>
        <v>3</v>
      </c>
      <c r="FX289" s="13">
        <v>3</v>
      </c>
      <c r="FY289" s="13">
        <v>3</v>
      </c>
      <c r="FZ289" s="13">
        <v>3</v>
      </c>
      <c r="GA289" s="13">
        <v>3</v>
      </c>
      <c r="GB289" s="13">
        <v>3</v>
      </c>
      <c r="GC289" s="13">
        <v>3</v>
      </c>
      <c r="GD289" s="17">
        <f t="shared" si="297"/>
        <v>18</v>
      </c>
      <c r="GE289" s="144">
        <f t="shared" si="307"/>
        <v>3</v>
      </c>
      <c r="GF289" s="13" t="s">
        <v>313</v>
      </c>
      <c r="GG289" s="13" t="s">
        <v>274</v>
      </c>
      <c r="GH289" s="13" t="s">
        <v>319</v>
      </c>
      <c r="GI289" s="13" t="s">
        <v>315</v>
      </c>
      <c r="GJ289" s="13" t="s">
        <v>316</v>
      </c>
      <c r="GK289" s="13" t="s">
        <v>256</v>
      </c>
      <c r="GL289" s="13" t="s">
        <v>320</v>
      </c>
      <c r="GM289" s="13" t="s">
        <v>223</v>
      </c>
    </row>
    <row r="290" spans="1:195" s="15" customFormat="1" ht="15.75" customHeight="1" x14ac:dyDescent="0.35">
      <c r="A290" s="29">
        <v>288</v>
      </c>
      <c r="B290" s="15" t="s">
        <v>2256</v>
      </c>
      <c r="C290" s="13">
        <v>81365307537</v>
      </c>
      <c r="D290" s="15" t="s">
        <v>146</v>
      </c>
      <c r="E290" s="15" t="s">
        <v>322</v>
      </c>
      <c r="F290" s="15">
        <v>52</v>
      </c>
      <c r="G290" s="15">
        <v>5</v>
      </c>
      <c r="H290" s="15" t="s">
        <v>157</v>
      </c>
      <c r="I290" s="15" t="s">
        <v>210</v>
      </c>
      <c r="J290" s="136">
        <v>1000000</v>
      </c>
      <c r="K290" s="19">
        <v>1000000</v>
      </c>
      <c r="L290" s="15" t="s">
        <v>318</v>
      </c>
      <c r="M290" s="15" t="s">
        <v>147</v>
      </c>
      <c r="N290" s="15">
        <v>40</v>
      </c>
      <c r="O290" s="15" t="s">
        <v>226</v>
      </c>
      <c r="P290" s="15">
        <v>10</v>
      </c>
      <c r="Q290" s="15" t="s">
        <v>175</v>
      </c>
      <c r="R290" s="15">
        <v>3</v>
      </c>
      <c r="S290" s="15">
        <v>3</v>
      </c>
      <c r="T290" s="15">
        <v>4</v>
      </c>
      <c r="U290" s="15">
        <v>3</v>
      </c>
      <c r="V290" s="15">
        <v>3</v>
      </c>
      <c r="W290" s="15">
        <v>3</v>
      </c>
      <c r="X290" s="15">
        <v>3</v>
      </c>
      <c r="Y290" s="15">
        <v>3</v>
      </c>
      <c r="Z290" s="15">
        <v>3</v>
      </c>
      <c r="AA290" s="15">
        <v>3</v>
      </c>
      <c r="AB290" s="17">
        <f t="shared" si="267"/>
        <v>31</v>
      </c>
      <c r="AC290" s="154">
        <f t="shared" si="298"/>
        <v>3.3</v>
      </c>
      <c r="AD290" s="15">
        <v>3</v>
      </c>
      <c r="AE290" s="15">
        <v>3</v>
      </c>
      <c r="AF290" s="15">
        <v>3</v>
      </c>
      <c r="AG290" s="15">
        <v>3</v>
      </c>
      <c r="AH290" s="15">
        <v>3</v>
      </c>
      <c r="AI290" s="15">
        <v>3</v>
      </c>
      <c r="AJ290" s="15">
        <v>3</v>
      </c>
      <c r="AK290" s="15">
        <v>4</v>
      </c>
      <c r="AL290" s="15">
        <v>4</v>
      </c>
      <c r="AM290" s="15">
        <f t="shared" si="313"/>
        <v>29</v>
      </c>
      <c r="AN290" s="170">
        <f t="shared" si="314"/>
        <v>3.2222222222222223</v>
      </c>
      <c r="AO290" s="15">
        <v>3</v>
      </c>
      <c r="AP290" s="15">
        <v>3</v>
      </c>
      <c r="AQ290" s="15">
        <v>3</v>
      </c>
      <c r="AR290" s="15">
        <v>3</v>
      </c>
      <c r="AS290" s="15">
        <v>4</v>
      </c>
      <c r="AT290" s="15">
        <v>3</v>
      </c>
      <c r="AU290" s="15">
        <v>3</v>
      </c>
      <c r="AV290" s="15">
        <v>3</v>
      </c>
      <c r="AW290" s="15">
        <v>3</v>
      </c>
      <c r="AX290" s="15">
        <v>3</v>
      </c>
      <c r="AY290" s="17">
        <f t="shared" si="308"/>
        <v>31</v>
      </c>
      <c r="AZ290" s="144">
        <f t="shared" si="315"/>
        <v>3.1</v>
      </c>
      <c r="BA290" s="15">
        <v>3</v>
      </c>
      <c r="BB290" s="15">
        <v>3</v>
      </c>
      <c r="BC290" s="15">
        <v>4</v>
      </c>
      <c r="BD290" s="15">
        <v>3</v>
      </c>
      <c r="BE290" s="15">
        <v>3</v>
      </c>
      <c r="BF290" s="15">
        <v>3</v>
      </c>
      <c r="BG290" s="15">
        <v>3</v>
      </c>
      <c r="BH290" s="15">
        <v>3</v>
      </c>
      <c r="BI290" s="15">
        <v>3</v>
      </c>
      <c r="BJ290" s="17">
        <f t="shared" si="316"/>
        <v>28</v>
      </c>
      <c r="BK290" s="144">
        <f t="shared" si="329"/>
        <v>3.1111111111111112</v>
      </c>
      <c r="BL290" s="15">
        <v>4</v>
      </c>
      <c r="BM290" s="15">
        <v>3</v>
      </c>
      <c r="BN290" s="15">
        <v>3</v>
      </c>
      <c r="BO290" s="17">
        <f t="shared" si="317"/>
        <v>10</v>
      </c>
      <c r="BP290" s="153">
        <f t="shared" si="293"/>
        <v>3.3333333333333335</v>
      </c>
      <c r="BQ290" s="15">
        <v>3</v>
      </c>
      <c r="BR290" s="15">
        <v>3</v>
      </c>
      <c r="BS290" s="15">
        <v>3</v>
      </c>
      <c r="BT290" s="116">
        <f t="shared" si="309"/>
        <v>9</v>
      </c>
      <c r="BU290" s="144">
        <f t="shared" si="318"/>
        <v>3</v>
      </c>
      <c r="BV290" s="15">
        <v>3</v>
      </c>
      <c r="BW290" s="15">
        <v>3</v>
      </c>
      <c r="BX290" s="17">
        <f t="shared" si="276"/>
        <v>6</v>
      </c>
      <c r="BY290" s="169">
        <f t="shared" si="292"/>
        <v>3</v>
      </c>
      <c r="BZ290" s="15">
        <v>3</v>
      </c>
      <c r="CA290" s="15">
        <v>3</v>
      </c>
      <c r="CB290" s="17">
        <f t="shared" si="330"/>
        <v>6</v>
      </c>
      <c r="CC290" s="144">
        <f t="shared" si="311"/>
        <v>3</v>
      </c>
      <c r="CD290" s="15">
        <v>3</v>
      </c>
      <c r="CE290" s="15">
        <v>3</v>
      </c>
      <c r="CF290" s="17">
        <f t="shared" si="304"/>
        <v>6</v>
      </c>
      <c r="CG290" s="144">
        <f t="shared" si="289"/>
        <v>3</v>
      </c>
      <c r="CH290" s="15">
        <v>3</v>
      </c>
      <c r="CI290" s="15">
        <v>3</v>
      </c>
      <c r="CJ290" s="17">
        <f t="shared" si="319"/>
        <v>6</v>
      </c>
      <c r="CK290" s="144">
        <f t="shared" si="282"/>
        <v>3</v>
      </c>
      <c r="CL290" s="16">
        <v>3</v>
      </c>
      <c r="CM290" s="15">
        <v>3</v>
      </c>
      <c r="CN290" s="17">
        <f t="shared" si="320"/>
        <v>6</v>
      </c>
      <c r="CO290" s="153">
        <f t="shared" si="331"/>
        <v>3</v>
      </c>
      <c r="CP290" s="15">
        <v>3</v>
      </c>
      <c r="CQ290" s="15">
        <v>3</v>
      </c>
      <c r="CR290" s="15">
        <v>3</v>
      </c>
      <c r="CS290" s="17">
        <f t="shared" si="321"/>
        <v>9</v>
      </c>
      <c r="CT290" s="144">
        <f t="shared" si="306"/>
        <v>3</v>
      </c>
      <c r="CU290" s="15">
        <v>2</v>
      </c>
      <c r="CV290" s="15">
        <v>2</v>
      </c>
      <c r="CW290" s="15">
        <v>3</v>
      </c>
      <c r="CX290" s="15">
        <v>3</v>
      </c>
      <c r="CY290" s="15">
        <v>3</v>
      </c>
      <c r="CZ290" s="15">
        <v>3</v>
      </c>
      <c r="DA290" s="15">
        <v>3</v>
      </c>
      <c r="DB290" s="15">
        <v>3</v>
      </c>
      <c r="DC290" s="17">
        <f t="shared" si="271"/>
        <v>22</v>
      </c>
      <c r="DD290" s="144">
        <f t="shared" si="302"/>
        <v>2.75</v>
      </c>
      <c r="DE290" s="15">
        <v>3</v>
      </c>
      <c r="DF290" s="15">
        <v>4</v>
      </c>
      <c r="DG290" s="15">
        <v>3</v>
      </c>
      <c r="DH290" s="15">
        <v>3</v>
      </c>
      <c r="DI290" s="15">
        <v>3</v>
      </c>
      <c r="DJ290" s="15">
        <v>3</v>
      </c>
      <c r="DK290" s="15">
        <v>3</v>
      </c>
      <c r="DL290" s="15">
        <v>3</v>
      </c>
      <c r="DM290" s="17">
        <f t="shared" si="332"/>
        <v>25</v>
      </c>
      <c r="DN290" s="144">
        <f t="shared" si="283"/>
        <v>3.125</v>
      </c>
      <c r="DO290" s="15">
        <v>3</v>
      </c>
      <c r="DP290" s="15">
        <v>3</v>
      </c>
      <c r="DQ290" s="15">
        <v>3</v>
      </c>
      <c r="DR290" s="15">
        <v>3</v>
      </c>
      <c r="DS290" s="15">
        <v>4</v>
      </c>
      <c r="DT290" s="15">
        <v>3</v>
      </c>
      <c r="DU290" s="17">
        <f t="shared" si="322"/>
        <v>19</v>
      </c>
      <c r="DV290" s="144">
        <f t="shared" si="323"/>
        <v>3.1666666666666665</v>
      </c>
      <c r="DW290" s="15">
        <v>3</v>
      </c>
      <c r="DX290" s="15">
        <v>3</v>
      </c>
      <c r="DY290" s="15">
        <v>2</v>
      </c>
      <c r="DZ290" s="15">
        <v>3</v>
      </c>
      <c r="EA290" s="15">
        <v>3</v>
      </c>
      <c r="EB290" s="15">
        <v>3</v>
      </c>
      <c r="EC290" s="17">
        <f t="shared" si="272"/>
        <v>17</v>
      </c>
      <c r="ED290" s="144">
        <f t="shared" si="333"/>
        <v>2.8333333333333335</v>
      </c>
      <c r="EE290" s="15">
        <v>3</v>
      </c>
      <c r="EF290" s="15">
        <v>3</v>
      </c>
      <c r="EG290" s="15">
        <v>3</v>
      </c>
      <c r="EH290" s="15">
        <v>3</v>
      </c>
      <c r="EI290" s="15">
        <v>3</v>
      </c>
      <c r="EJ290" s="15">
        <v>3</v>
      </c>
      <c r="EK290" s="15">
        <f t="shared" si="334"/>
        <v>18</v>
      </c>
      <c r="EL290" s="148">
        <f t="shared" si="275"/>
        <v>3</v>
      </c>
      <c r="EM290" s="15">
        <v>3</v>
      </c>
      <c r="EN290" s="15">
        <v>3</v>
      </c>
      <c r="EO290" s="15">
        <v>3</v>
      </c>
      <c r="EP290" s="15">
        <v>3</v>
      </c>
      <c r="EQ290" s="15">
        <v>3</v>
      </c>
      <c r="ER290" s="17">
        <f t="shared" si="324"/>
        <v>15</v>
      </c>
      <c r="ES290" s="144">
        <f t="shared" si="325"/>
        <v>3</v>
      </c>
      <c r="ET290" s="15">
        <v>3</v>
      </c>
      <c r="EU290" s="15">
        <v>3</v>
      </c>
      <c r="EV290" s="15">
        <v>3</v>
      </c>
      <c r="EW290" s="15">
        <v>3</v>
      </c>
      <c r="EX290" s="15">
        <v>3</v>
      </c>
      <c r="EY290" s="17">
        <f t="shared" si="326"/>
        <v>15</v>
      </c>
      <c r="EZ290" s="144">
        <f t="shared" si="312"/>
        <v>3</v>
      </c>
      <c r="FA290" s="15">
        <v>3</v>
      </c>
      <c r="FB290" s="15">
        <v>4</v>
      </c>
      <c r="FC290" s="15">
        <v>3</v>
      </c>
      <c r="FD290" s="15">
        <v>3</v>
      </c>
      <c r="FE290" s="15">
        <v>3</v>
      </c>
      <c r="FF290" s="15">
        <v>3</v>
      </c>
      <c r="FG290" s="17">
        <f t="shared" si="310"/>
        <v>19</v>
      </c>
      <c r="FH290" s="153">
        <f t="shared" si="305"/>
        <v>3.1666666666666665</v>
      </c>
      <c r="FI290" s="15">
        <v>3</v>
      </c>
      <c r="FJ290" s="15">
        <v>3</v>
      </c>
      <c r="FK290" s="15">
        <v>3</v>
      </c>
      <c r="FL290" s="15">
        <v>3</v>
      </c>
      <c r="FM290" s="15">
        <v>3</v>
      </c>
      <c r="FN290" s="17">
        <f t="shared" si="327"/>
        <v>15</v>
      </c>
      <c r="FO290" s="144">
        <f t="shared" si="328"/>
        <v>3</v>
      </c>
      <c r="FP290" s="15">
        <v>3</v>
      </c>
      <c r="FQ290" s="15">
        <v>3</v>
      </c>
      <c r="FR290" s="15">
        <v>3</v>
      </c>
      <c r="FS290" s="15">
        <v>4</v>
      </c>
      <c r="FT290" s="15">
        <v>4</v>
      </c>
      <c r="FU290" s="15">
        <v>3</v>
      </c>
      <c r="FV290" s="17">
        <f t="shared" si="291"/>
        <v>20</v>
      </c>
      <c r="FW290" s="144">
        <f t="shared" si="335"/>
        <v>3.3333333333333335</v>
      </c>
      <c r="FX290" s="15">
        <v>3</v>
      </c>
      <c r="FY290" s="15">
        <v>3</v>
      </c>
      <c r="FZ290" s="15">
        <v>3</v>
      </c>
      <c r="GA290" s="15">
        <v>3</v>
      </c>
      <c r="GB290" s="15">
        <v>3</v>
      </c>
      <c r="GC290" s="15">
        <v>3</v>
      </c>
      <c r="GD290" s="17">
        <f t="shared" si="297"/>
        <v>18</v>
      </c>
      <c r="GE290" s="144">
        <f t="shared" si="307"/>
        <v>3</v>
      </c>
      <c r="GF290" s="15" t="s">
        <v>313</v>
      </c>
      <c r="GG290" s="15" t="s">
        <v>324</v>
      </c>
      <c r="GH290" s="15" t="s">
        <v>218</v>
      </c>
      <c r="GI290" s="15" t="s">
        <v>315</v>
      </c>
      <c r="GJ290" s="15" t="s">
        <v>316</v>
      </c>
      <c r="GK290" s="15" t="s">
        <v>256</v>
      </c>
      <c r="GL290" s="15" t="s">
        <v>222</v>
      </c>
      <c r="GM290" s="15" t="s">
        <v>223</v>
      </c>
    </row>
    <row r="291" spans="1:195" s="15" customFormat="1" ht="15.75" customHeight="1" x14ac:dyDescent="0.35">
      <c r="A291" s="34">
        <v>289</v>
      </c>
      <c r="B291" s="17" t="s">
        <v>2257</v>
      </c>
      <c r="C291" s="14">
        <v>85278767807</v>
      </c>
      <c r="D291" s="17" t="s">
        <v>146</v>
      </c>
      <c r="E291" s="17" t="s">
        <v>322</v>
      </c>
      <c r="F291" s="17">
        <v>40</v>
      </c>
      <c r="G291" s="17">
        <v>6</v>
      </c>
      <c r="H291" s="17" t="s">
        <v>270</v>
      </c>
      <c r="I291" s="17" t="s">
        <v>172</v>
      </c>
      <c r="J291" s="135">
        <v>1000000</v>
      </c>
      <c r="K291" s="18">
        <v>1000000</v>
      </c>
      <c r="L291" s="17" t="s">
        <v>318</v>
      </c>
      <c r="M291" s="17" t="s">
        <v>147</v>
      </c>
      <c r="N291" s="17">
        <v>135</v>
      </c>
      <c r="O291" s="17" t="s">
        <v>226</v>
      </c>
      <c r="P291" s="17">
        <v>4</v>
      </c>
      <c r="Q291" s="17" t="s">
        <v>175</v>
      </c>
      <c r="R291" s="17">
        <v>3</v>
      </c>
      <c r="S291" s="17">
        <v>3</v>
      </c>
      <c r="T291" s="17">
        <v>3</v>
      </c>
      <c r="U291" s="17">
        <v>3</v>
      </c>
      <c r="V291" s="17">
        <v>3</v>
      </c>
      <c r="W291" s="17">
        <v>3</v>
      </c>
      <c r="X291" s="17">
        <v>3</v>
      </c>
      <c r="Y291" s="17">
        <v>3</v>
      </c>
      <c r="Z291" s="17">
        <v>3</v>
      </c>
      <c r="AA291" s="17">
        <v>3</v>
      </c>
      <c r="AB291" s="17">
        <f t="shared" ref="AB291:AB322" si="336">R291+S291+T291+U291+V291+W291+X291+Y291+Z291+AA291</f>
        <v>30</v>
      </c>
      <c r="AC291" s="154">
        <f t="shared" ref="AC291:AC322" si="337">AB279/10</f>
        <v>3.4</v>
      </c>
      <c r="AD291" s="17">
        <v>3</v>
      </c>
      <c r="AE291" s="17">
        <v>3</v>
      </c>
      <c r="AF291" s="17">
        <v>3</v>
      </c>
      <c r="AG291" s="17">
        <v>3</v>
      </c>
      <c r="AH291" s="17">
        <v>3</v>
      </c>
      <c r="AI291" s="17">
        <v>3</v>
      </c>
      <c r="AJ291" s="17">
        <v>3</v>
      </c>
      <c r="AK291" s="17">
        <v>3</v>
      </c>
      <c r="AL291" s="17">
        <v>3</v>
      </c>
      <c r="AM291" s="15">
        <f t="shared" si="313"/>
        <v>27</v>
      </c>
      <c r="AN291" s="170">
        <f t="shared" si="314"/>
        <v>3</v>
      </c>
      <c r="AO291" s="17">
        <v>3</v>
      </c>
      <c r="AP291" s="17">
        <v>3</v>
      </c>
      <c r="AQ291" s="17">
        <v>3</v>
      </c>
      <c r="AR291" s="17">
        <v>3</v>
      </c>
      <c r="AS291" s="17">
        <v>3</v>
      </c>
      <c r="AT291" s="17">
        <v>3</v>
      </c>
      <c r="AU291" s="17">
        <v>3</v>
      </c>
      <c r="AV291" s="17">
        <v>3</v>
      </c>
      <c r="AW291" s="17">
        <v>3</v>
      </c>
      <c r="AX291" s="17">
        <v>3</v>
      </c>
      <c r="AY291" s="17">
        <f t="shared" si="308"/>
        <v>30</v>
      </c>
      <c r="AZ291" s="144">
        <f t="shared" si="315"/>
        <v>3</v>
      </c>
      <c r="BA291" s="17">
        <v>3</v>
      </c>
      <c r="BB291" s="17">
        <v>3</v>
      </c>
      <c r="BC291" s="17">
        <v>3</v>
      </c>
      <c r="BD291" s="17">
        <v>3</v>
      </c>
      <c r="BE291" s="17">
        <v>3</v>
      </c>
      <c r="BF291" s="17">
        <v>3</v>
      </c>
      <c r="BG291" s="17">
        <v>3</v>
      </c>
      <c r="BH291" s="17">
        <v>3</v>
      </c>
      <c r="BI291" s="17">
        <v>3</v>
      </c>
      <c r="BJ291" s="17">
        <f t="shared" si="316"/>
        <v>27</v>
      </c>
      <c r="BK291" s="144">
        <f t="shared" si="329"/>
        <v>3</v>
      </c>
      <c r="BL291" s="17">
        <v>3</v>
      </c>
      <c r="BM291" s="17">
        <v>3</v>
      </c>
      <c r="BN291" s="17">
        <v>3</v>
      </c>
      <c r="BO291" s="17">
        <f t="shared" si="317"/>
        <v>9</v>
      </c>
      <c r="BP291" s="153">
        <f t="shared" si="293"/>
        <v>3</v>
      </c>
      <c r="BQ291" s="17">
        <v>3</v>
      </c>
      <c r="BR291" s="17">
        <v>3</v>
      </c>
      <c r="BS291" s="17">
        <v>3</v>
      </c>
      <c r="BT291" s="116">
        <f t="shared" si="309"/>
        <v>9</v>
      </c>
      <c r="BU291" s="144">
        <f t="shared" si="318"/>
        <v>3</v>
      </c>
      <c r="BV291" s="17">
        <v>3</v>
      </c>
      <c r="BW291" s="17">
        <v>3</v>
      </c>
      <c r="BX291" s="17">
        <f t="shared" si="276"/>
        <v>6</v>
      </c>
      <c r="BY291" s="169">
        <f t="shared" si="292"/>
        <v>3</v>
      </c>
      <c r="BZ291" s="17">
        <v>3</v>
      </c>
      <c r="CA291" s="17">
        <v>3</v>
      </c>
      <c r="CB291" s="17">
        <f t="shared" si="330"/>
        <v>6</v>
      </c>
      <c r="CC291" s="144">
        <f t="shared" si="311"/>
        <v>3</v>
      </c>
      <c r="CD291" s="17">
        <v>3</v>
      </c>
      <c r="CE291" s="17">
        <v>3</v>
      </c>
      <c r="CF291" s="17">
        <f t="shared" si="304"/>
        <v>6</v>
      </c>
      <c r="CG291" s="144">
        <f t="shared" si="289"/>
        <v>3</v>
      </c>
      <c r="CH291" s="17">
        <v>3</v>
      </c>
      <c r="CI291" s="17">
        <v>3</v>
      </c>
      <c r="CJ291" s="17">
        <f t="shared" si="319"/>
        <v>6</v>
      </c>
      <c r="CK291" s="144">
        <f t="shared" si="282"/>
        <v>3</v>
      </c>
      <c r="CL291" s="47">
        <v>3</v>
      </c>
      <c r="CM291" s="17">
        <v>3</v>
      </c>
      <c r="CN291" s="17">
        <f t="shared" si="320"/>
        <v>6</v>
      </c>
      <c r="CO291" s="153">
        <f t="shared" si="331"/>
        <v>3</v>
      </c>
      <c r="CP291" s="17">
        <v>3</v>
      </c>
      <c r="CQ291" s="17">
        <v>3</v>
      </c>
      <c r="CR291" s="17">
        <v>3</v>
      </c>
      <c r="CS291" s="17">
        <f t="shared" si="321"/>
        <v>9</v>
      </c>
      <c r="CT291" s="144">
        <f>CS291/3</f>
        <v>3</v>
      </c>
      <c r="CU291" s="17">
        <v>3</v>
      </c>
      <c r="CV291" s="17">
        <v>3</v>
      </c>
      <c r="CW291" s="17">
        <v>3</v>
      </c>
      <c r="CX291" s="17">
        <v>3</v>
      </c>
      <c r="CY291" s="17">
        <v>3</v>
      </c>
      <c r="CZ291" s="17">
        <v>3</v>
      </c>
      <c r="DA291" s="17">
        <v>3</v>
      </c>
      <c r="DB291" s="17">
        <v>3</v>
      </c>
      <c r="DC291" s="17">
        <f t="shared" ref="DC291:DC322" si="338">SUM(CU291:DB291)</f>
        <v>24</v>
      </c>
      <c r="DD291" s="144">
        <f t="shared" si="302"/>
        <v>3</v>
      </c>
      <c r="DE291" s="17">
        <v>3</v>
      </c>
      <c r="DF291" s="17">
        <v>3</v>
      </c>
      <c r="DG291" s="17">
        <v>3</v>
      </c>
      <c r="DH291" s="17">
        <v>3</v>
      </c>
      <c r="DI291" s="17">
        <v>3</v>
      </c>
      <c r="DJ291" s="17">
        <v>3</v>
      </c>
      <c r="DK291" s="17">
        <v>3</v>
      </c>
      <c r="DL291" s="17">
        <v>3</v>
      </c>
      <c r="DM291" s="17">
        <f t="shared" si="332"/>
        <v>24</v>
      </c>
      <c r="DN291" s="144">
        <f t="shared" si="283"/>
        <v>3</v>
      </c>
      <c r="DO291" s="17">
        <v>3</v>
      </c>
      <c r="DP291" s="17">
        <v>3</v>
      </c>
      <c r="DQ291" s="17">
        <v>3</v>
      </c>
      <c r="DR291" s="17">
        <v>3</v>
      </c>
      <c r="DS291" s="17">
        <v>3</v>
      </c>
      <c r="DT291" s="17">
        <v>3</v>
      </c>
      <c r="DU291" s="17">
        <f t="shared" si="322"/>
        <v>18</v>
      </c>
      <c r="DV291" s="144">
        <f t="shared" si="323"/>
        <v>3</v>
      </c>
      <c r="DW291" s="17">
        <v>3</v>
      </c>
      <c r="DX291" s="17">
        <v>3</v>
      </c>
      <c r="DY291" s="17">
        <v>3</v>
      </c>
      <c r="DZ291" s="17">
        <v>3</v>
      </c>
      <c r="EA291" s="17">
        <v>3</v>
      </c>
      <c r="EB291" s="17">
        <v>3</v>
      </c>
      <c r="EC291" s="17">
        <f t="shared" ref="EC291:EC322" si="339">SUM(DW291:EB291)</f>
        <v>18</v>
      </c>
      <c r="ED291" s="144">
        <f t="shared" si="333"/>
        <v>3</v>
      </c>
      <c r="EE291" s="17">
        <v>3</v>
      </c>
      <c r="EF291" s="17">
        <v>3</v>
      </c>
      <c r="EG291" s="17">
        <v>3</v>
      </c>
      <c r="EH291" s="17">
        <v>3</v>
      </c>
      <c r="EI291" s="17">
        <v>3</v>
      </c>
      <c r="EJ291" s="17">
        <v>3</v>
      </c>
      <c r="EK291" s="15">
        <f t="shared" si="334"/>
        <v>18</v>
      </c>
      <c r="EL291" s="148">
        <f t="shared" si="275"/>
        <v>3</v>
      </c>
      <c r="EM291" s="17">
        <v>3</v>
      </c>
      <c r="EN291" s="17">
        <v>3</v>
      </c>
      <c r="EO291" s="17">
        <v>3</v>
      </c>
      <c r="EP291" s="17">
        <v>3</v>
      </c>
      <c r="EQ291" s="17">
        <v>3</v>
      </c>
      <c r="ER291" s="17">
        <f t="shared" si="324"/>
        <v>15</v>
      </c>
      <c r="ES291" s="144">
        <f t="shared" si="325"/>
        <v>3</v>
      </c>
      <c r="ET291" s="17">
        <v>3</v>
      </c>
      <c r="EU291" s="17">
        <v>3</v>
      </c>
      <c r="EV291" s="17">
        <v>3</v>
      </c>
      <c r="EW291" s="17">
        <v>3</v>
      </c>
      <c r="EX291" s="17">
        <v>3</v>
      </c>
      <c r="EY291" s="17">
        <f t="shared" si="326"/>
        <v>15</v>
      </c>
      <c r="EZ291" s="144">
        <f t="shared" si="312"/>
        <v>3</v>
      </c>
      <c r="FA291" s="17">
        <v>3</v>
      </c>
      <c r="FB291" s="17">
        <v>3</v>
      </c>
      <c r="FC291" s="17">
        <v>3</v>
      </c>
      <c r="FD291" s="17">
        <v>3</v>
      </c>
      <c r="FE291" s="17">
        <v>3</v>
      </c>
      <c r="FF291" s="17">
        <v>3</v>
      </c>
      <c r="FG291" s="17">
        <f t="shared" si="310"/>
        <v>18</v>
      </c>
      <c r="FH291" s="153">
        <f t="shared" si="305"/>
        <v>3</v>
      </c>
      <c r="FI291" s="17">
        <v>3</v>
      </c>
      <c r="FJ291" s="17">
        <v>3</v>
      </c>
      <c r="FK291" s="17">
        <v>3</v>
      </c>
      <c r="FL291" s="17">
        <v>3</v>
      </c>
      <c r="FM291" s="17">
        <v>3</v>
      </c>
      <c r="FN291" s="17">
        <f t="shared" si="327"/>
        <v>15</v>
      </c>
      <c r="FO291" s="144">
        <f t="shared" si="328"/>
        <v>3</v>
      </c>
      <c r="FP291" s="17">
        <v>3</v>
      </c>
      <c r="FQ291" s="17">
        <v>3</v>
      </c>
      <c r="FR291" s="17">
        <v>3</v>
      </c>
      <c r="FS291" s="17">
        <v>3</v>
      </c>
      <c r="FT291" s="17">
        <v>3</v>
      </c>
      <c r="FU291" s="17">
        <v>3</v>
      </c>
      <c r="FV291" s="17">
        <f t="shared" si="291"/>
        <v>18</v>
      </c>
      <c r="FW291" s="144">
        <f t="shared" si="335"/>
        <v>3</v>
      </c>
      <c r="FX291" s="17">
        <v>3</v>
      </c>
      <c r="FY291" s="17">
        <v>3</v>
      </c>
      <c r="FZ291" s="17">
        <v>3</v>
      </c>
      <c r="GA291" s="17">
        <v>3</v>
      </c>
      <c r="GB291" s="17">
        <v>3</v>
      </c>
      <c r="GC291" s="17">
        <v>3</v>
      </c>
      <c r="GD291" s="17">
        <f t="shared" si="297"/>
        <v>18</v>
      </c>
      <c r="GE291" s="144">
        <f t="shared" si="307"/>
        <v>3</v>
      </c>
      <c r="GF291" s="17" t="s">
        <v>216</v>
      </c>
      <c r="GG291" s="17" t="s">
        <v>324</v>
      </c>
      <c r="GH291" s="17" t="s">
        <v>218</v>
      </c>
      <c r="GI291" s="17" t="s">
        <v>219</v>
      </c>
      <c r="GJ291" s="17" t="s">
        <v>327</v>
      </c>
      <c r="GK291" s="17" t="s">
        <v>256</v>
      </c>
      <c r="GL291" s="17" t="s">
        <v>222</v>
      </c>
      <c r="GM291" s="17" t="s">
        <v>223</v>
      </c>
    </row>
    <row r="292" spans="1:195" s="15" customFormat="1" ht="15.75" customHeight="1" x14ac:dyDescent="0.35">
      <c r="A292" s="34">
        <v>290</v>
      </c>
      <c r="B292" s="17" t="s">
        <v>2258</v>
      </c>
      <c r="C292" s="14"/>
      <c r="D292" s="17" t="s">
        <v>146</v>
      </c>
      <c r="E292" s="17" t="s">
        <v>329</v>
      </c>
      <c r="F292" s="17">
        <v>66</v>
      </c>
      <c r="G292" s="17">
        <v>3</v>
      </c>
      <c r="H292" s="17" t="s">
        <v>157</v>
      </c>
      <c r="I292" s="17" t="s">
        <v>210</v>
      </c>
      <c r="J292" s="135">
        <v>1000000</v>
      </c>
      <c r="K292" s="18">
        <v>1000000</v>
      </c>
      <c r="L292" s="17" t="s">
        <v>173</v>
      </c>
      <c r="M292" s="17" t="s">
        <v>147</v>
      </c>
      <c r="N292" s="17">
        <v>20</v>
      </c>
      <c r="O292" s="17" t="s">
        <v>226</v>
      </c>
      <c r="P292" s="17">
        <v>6</v>
      </c>
      <c r="Q292" s="17" t="s">
        <v>175</v>
      </c>
      <c r="R292" s="17">
        <v>3</v>
      </c>
      <c r="S292" s="17">
        <v>3</v>
      </c>
      <c r="T292" s="17">
        <v>3</v>
      </c>
      <c r="U292" s="17">
        <v>3</v>
      </c>
      <c r="V292" s="17">
        <v>3</v>
      </c>
      <c r="W292" s="17">
        <v>3</v>
      </c>
      <c r="X292" s="17">
        <v>3</v>
      </c>
      <c r="Y292" s="17">
        <v>3</v>
      </c>
      <c r="Z292" s="17">
        <v>3</v>
      </c>
      <c r="AA292" s="17">
        <v>3</v>
      </c>
      <c r="AB292" s="17">
        <f t="shared" si="336"/>
        <v>30</v>
      </c>
      <c r="AC292" s="154">
        <f t="shared" si="337"/>
        <v>3.5</v>
      </c>
      <c r="AD292" s="17">
        <v>3</v>
      </c>
      <c r="AE292" s="17">
        <v>3</v>
      </c>
      <c r="AF292" s="17">
        <v>3</v>
      </c>
      <c r="AG292" s="17">
        <v>3</v>
      </c>
      <c r="AH292" s="17">
        <v>3</v>
      </c>
      <c r="AI292" s="17">
        <v>3</v>
      </c>
      <c r="AJ292" s="17">
        <v>3</v>
      </c>
      <c r="AK292" s="17">
        <v>3</v>
      </c>
      <c r="AL292" s="17">
        <v>3</v>
      </c>
      <c r="AM292" s="15">
        <f t="shared" si="313"/>
        <v>27</v>
      </c>
      <c r="AN292" s="170">
        <f t="shared" si="314"/>
        <v>3</v>
      </c>
      <c r="AO292" s="17">
        <v>3</v>
      </c>
      <c r="AP292" s="17">
        <v>3</v>
      </c>
      <c r="AQ292" s="17">
        <v>3</v>
      </c>
      <c r="AR292" s="17">
        <v>3</v>
      </c>
      <c r="AS292" s="17">
        <v>3</v>
      </c>
      <c r="AT292" s="17">
        <v>3</v>
      </c>
      <c r="AU292" s="17">
        <v>3</v>
      </c>
      <c r="AV292" s="17">
        <v>3</v>
      </c>
      <c r="AW292" s="17">
        <v>3</v>
      </c>
      <c r="AX292" s="17">
        <v>3</v>
      </c>
      <c r="AY292" s="17">
        <f t="shared" si="308"/>
        <v>30</v>
      </c>
      <c r="AZ292" s="144">
        <f t="shared" si="315"/>
        <v>3</v>
      </c>
      <c r="BA292" s="17">
        <v>3</v>
      </c>
      <c r="BB292" s="17">
        <v>3</v>
      </c>
      <c r="BC292" s="17">
        <v>3</v>
      </c>
      <c r="BD292" s="17">
        <v>3</v>
      </c>
      <c r="BE292" s="17">
        <v>3</v>
      </c>
      <c r="BF292" s="17">
        <v>3</v>
      </c>
      <c r="BG292" s="17">
        <v>3</v>
      </c>
      <c r="BH292" s="17">
        <v>3</v>
      </c>
      <c r="BI292" s="17">
        <v>3</v>
      </c>
      <c r="BJ292" s="17">
        <f t="shared" si="316"/>
        <v>27</v>
      </c>
      <c r="BK292" s="144">
        <f t="shared" si="329"/>
        <v>3</v>
      </c>
      <c r="BL292" s="17">
        <v>3</v>
      </c>
      <c r="BM292" s="17">
        <v>3</v>
      </c>
      <c r="BN292" s="17">
        <v>3</v>
      </c>
      <c r="BO292" s="17">
        <f t="shared" si="317"/>
        <v>9</v>
      </c>
      <c r="BP292" s="153">
        <f t="shared" si="293"/>
        <v>3</v>
      </c>
      <c r="BQ292" s="17">
        <v>3</v>
      </c>
      <c r="BR292" s="17">
        <v>3</v>
      </c>
      <c r="BS292" s="17">
        <v>4</v>
      </c>
      <c r="BT292" s="116">
        <f t="shared" si="309"/>
        <v>10</v>
      </c>
      <c r="BU292" s="144">
        <f t="shared" si="318"/>
        <v>3.3333333333333335</v>
      </c>
      <c r="BV292" s="17">
        <v>3</v>
      </c>
      <c r="BW292" s="17">
        <v>4</v>
      </c>
      <c r="BX292" s="17">
        <f t="shared" si="276"/>
        <v>7</v>
      </c>
      <c r="BY292" s="169">
        <f t="shared" si="292"/>
        <v>3.5</v>
      </c>
      <c r="BZ292" s="17">
        <v>3</v>
      </c>
      <c r="CA292" s="17">
        <v>3</v>
      </c>
      <c r="CB292" s="17">
        <f t="shared" si="330"/>
        <v>6</v>
      </c>
      <c r="CC292" s="144">
        <f t="shared" si="311"/>
        <v>3</v>
      </c>
      <c r="CD292" s="17">
        <v>3</v>
      </c>
      <c r="CE292" s="17">
        <v>2</v>
      </c>
      <c r="CF292" s="17">
        <f t="shared" si="304"/>
        <v>5</v>
      </c>
      <c r="CG292" s="144">
        <f t="shared" si="289"/>
        <v>2.5</v>
      </c>
      <c r="CH292" s="17">
        <v>3</v>
      </c>
      <c r="CI292" s="17">
        <v>2</v>
      </c>
      <c r="CJ292" s="17">
        <f t="shared" si="319"/>
        <v>5</v>
      </c>
      <c r="CK292" s="144">
        <f t="shared" si="282"/>
        <v>2.5</v>
      </c>
      <c r="CL292" s="47">
        <v>3</v>
      </c>
      <c r="CM292" s="17">
        <v>3</v>
      </c>
      <c r="CN292" s="17">
        <f t="shared" si="320"/>
        <v>6</v>
      </c>
      <c r="CO292" s="153">
        <f t="shared" si="331"/>
        <v>3</v>
      </c>
      <c r="CP292" s="17">
        <v>3</v>
      </c>
      <c r="CQ292" s="17">
        <v>3</v>
      </c>
      <c r="CR292" s="17">
        <v>3</v>
      </c>
      <c r="CS292" s="17">
        <f t="shared" si="321"/>
        <v>9</v>
      </c>
      <c r="CT292" s="144">
        <f>CS292/3</f>
        <v>3</v>
      </c>
      <c r="CU292" s="17">
        <v>3</v>
      </c>
      <c r="CV292" s="17">
        <v>2</v>
      </c>
      <c r="CW292" s="17">
        <v>3</v>
      </c>
      <c r="CX292" s="17">
        <v>3</v>
      </c>
      <c r="CY292" s="17">
        <v>3</v>
      </c>
      <c r="CZ292" s="17">
        <v>3</v>
      </c>
      <c r="DA292" s="17">
        <v>4</v>
      </c>
      <c r="DB292" s="17">
        <v>3</v>
      </c>
      <c r="DC292" s="17">
        <f t="shared" si="338"/>
        <v>24</v>
      </c>
      <c r="DD292" s="144">
        <f t="shared" si="302"/>
        <v>3</v>
      </c>
      <c r="DE292" s="17">
        <v>3</v>
      </c>
      <c r="DF292" s="17">
        <v>3</v>
      </c>
      <c r="DG292" s="17">
        <v>3</v>
      </c>
      <c r="DH292" s="17">
        <v>1</v>
      </c>
      <c r="DI292" s="17">
        <v>2</v>
      </c>
      <c r="DJ292" s="17">
        <v>4</v>
      </c>
      <c r="DK292" s="17">
        <v>3</v>
      </c>
      <c r="DL292" s="17">
        <v>2</v>
      </c>
      <c r="DM292" s="17">
        <f t="shared" si="332"/>
        <v>21</v>
      </c>
      <c r="DN292" s="144">
        <f t="shared" si="283"/>
        <v>2.625</v>
      </c>
      <c r="DO292" s="17">
        <v>3</v>
      </c>
      <c r="DP292" s="17">
        <v>2</v>
      </c>
      <c r="DQ292" s="17">
        <v>4</v>
      </c>
      <c r="DR292" s="17">
        <v>3</v>
      </c>
      <c r="DS292" s="17">
        <v>3</v>
      </c>
      <c r="DT292" s="17">
        <v>3</v>
      </c>
      <c r="DU292" s="17">
        <f t="shared" si="322"/>
        <v>18</v>
      </c>
      <c r="DV292" s="144">
        <f t="shared" si="323"/>
        <v>3</v>
      </c>
      <c r="DW292" s="17">
        <v>3</v>
      </c>
      <c r="DX292" s="17">
        <v>3</v>
      </c>
      <c r="DY292" s="17">
        <v>2</v>
      </c>
      <c r="DZ292" s="17">
        <v>4</v>
      </c>
      <c r="EA292" s="17">
        <v>3</v>
      </c>
      <c r="EB292" s="17">
        <v>4</v>
      </c>
      <c r="EC292" s="17">
        <f t="shared" si="339"/>
        <v>19</v>
      </c>
      <c r="ED292" s="144">
        <f t="shared" si="333"/>
        <v>3.1666666666666665</v>
      </c>
      <c r="EE292" s="17">
        <v>3</v>
      </c>
      <c r="EF292" s="17">
        <v>3</v>
      </c>
      <c r="EG292" s="17">
        <v>2</v>
      </c>
      <c r="EH292" s="17">
        <v>3</v>
      </c>
      <c r="EI292" s="17">
        <v>3</v>
      </c>
      <c r="EJ292" s="17">
        <v>2</v>
      </c>
      <c r="EK292" s="15">
        <f t="shared" si="334"/>
        <v>16</v>
      </c>
      <c r="EL292" s="148">
        <f t="shared" si="275"/>
        <v>2.6666666666666665</v>
      </c>
      <c r="EM292" s="17">
        <v>3</v>
      </c>
      <c r="EN292" s="17">
        <v>3</v>
      </c>
      <c r="EO292" s="17">
        <v>2</v>
      </c>
      <c r="EP292" s="17">
        <v>4</v>
      </c>
      <c r="EQ292" s="17">
        <v>3</v>
      </c>
      <c r="ER292" s="17">
        <f t="shared" si="324"/>
        <v>15</v>
      </c>
      <c r="ES292" s="144">
        <f t="shared" si="325"/>
        <v>3</v>
      </c>
      <c r="ET292" s="17">
        <v>3</v>
      </c>
      <c r="EU292" s="17">
        <v>3</v>
      </c>
      <c r="EV292" s="17">
        <v>3</v>
      </c>
      <c r="EW292" s="17">
        <v>4</v>
      </c>
      <c r="EX292" s="17">
        <v>3</v>
      </c>
      <c r="EY292" s="17">
        <f t="shared" si="326"/>
        <v>16</v>
      </c>
      <c r="EZ292" s="144">
        <f t="shared" si="312"/>
        <v>3.2</v>
      </c>
      <c r="FA292" s="17">
        <v>3</v>
      </c>
      <c r="FB292" s="17">
        <v>2</v>
      </c>
      <c r="FC292" s="17">
        <v>4</v>
      </c>
      <c r="FD292" s="17">
        <v>3</v>
      </c>
      <c r="FE292" s="17">
        <v>3</v>
      </c>
      <c r="FF292" s="17">
        <v>3</v>
      </c>
      <c r="FG292" s="17">
        <f t="shared" si="310"/>
        <v>18</v>
      </c>
      <c r="FH292" s="153">
        <f t="shared" si="305"/>
        <v>3</v>
      </c>
      <c r="FI292" s="17">
        <v>3</v>
      </c>
      <c r="FJ292" s="17">
        <v>2</v>
      </c>
      <c r="FK292" s="17">
        <v>2</v>
      </c>
      <c r="FL292" s="17">
        <v>3</v>
      </c>
      <c r="FM292" s="17">
        <v>3</v>
      </c>
      <c r="FN292" s="17">
        <f t="shared" si="327"/>
        <v>13</v>
      </c>
      <c r="FO292" s="144">
        <f t="shared" si="328"/>
        <v>2.6</v>
      </c>
      <c r="FP292" s="17">
        <v>3</v>
      </c>
      <c r="FQ292" s="17">
        <v>3</v>
      </c>
      <c r="FR292" s="17">
        <v>2</v>
      </c>
      <c r="FS292" s="17">
        <v>4</v>
      </c>
      <c r="FT292" s="17">
        <v>3</v>
      </c>
      <c r="FU292" s="17">
        <v>3</v>
      </c>
      <c r="FV292" s="17">
        <f t="shared" si="291"/>
        <v>18</v>
      </c>
      <c r="FW292" s="144">
        <f t="shared" si="335"/>
        <v>3</v>
      </c>
      <c r="FX292" s="17">
        <v>3</v>
      </c>
      <c r="FY292" s="17">
        <v>4</v>
      </c>
      <c r="FZ292" s="17">
        <v>2</v>
      </c>
      <c r="GA292" s="17">
        <v>3</v>
      </c>
      <c r="GB292" s="17">
        <v>3</v>
      </c>
      <c r="GC292" s="17">
        <v>3</v>
      </c>
      <c r="GD292" s="17">
        <f t="shared" si="297"/>
        <v>18</v>
      </c>
      <c r="GE292" s="144">
        <f t="shared" si="307"/>
        <v>3</v>
      </c>
      <c r="GF292" s="17" t="s">
        <v>330</v>
      </c>
      <c r="GG292" s="17" t="s">
        <v>274</v>
      </c>
      <c r="GH292" s="17" t="s">
        <v>331</v>
      </c>
      <c r="GI292" s="17" t="s">
        <v>332</v>
      </c>
      <c r="GJ292" s="17" t="s">
        <v>327</v>
      </c>
      <c r="GK292" s="17" t="s">
        <v>256</v>
      </c>
      <c r="GL292" s="17" t="s">
        <v>222</v>
      </c>
      <c r="GM292" s="17" t="s">
        <v>289</v>
      </c>
    </row>
    <row r="293" spans="1:195" s="15" customFormat="1" ht="15.75" customHeight="1" x14ac:dyDescent="0.35">
      <c r="A293" s="34">
        <v>291</v>
      </c>
      <c r="B293" s="17" t="s">
        <v>2259</v>
      </c>
      <c r="C293" s="14"/>
      <c r="D293" s="17" t="s">
        <v>146</v>
      </c>
      <c r="E293" s="17" t="s">
        <v>322</v>
      </c>
      <c r="F293" s="17">
        <v>47</v>
      </c>
      <c r="G293" s="17">
        <v>6</v>
      </c>
      <c r="H293" s="17" t="s">
        <v>157</v>
      </c>
      <c r="I293" s="17" t="s">
        <v>210</v>
      </c>
      <c r="J293" s="135">
        <v>2000000</v>
      </c>
      <c r="K293" s="18">
        <v>1500000</v>
      </c>
      <c r="L293" s="17" t="s">
        <v>173</v>
      </c>
      <c r="M293" s="17" t="s">
        <v>147</v>
      </c>
      <c r="N293" s="17">
        <v>50</v>
      </c>
      <c r="O293" s="17" t="s">
        <v>226</v>
      </c>
      <c r="P293" s="17">
        <v>6</v>
      </c>
      <c r="Q293" s="17" t="s">
        <v>175</v>
      </c>
      <c r="R293" s="17">
        <v>3</v>
      </c>
      <c r="S293" s="17">
        <v>3</v>
      </c>
      <c r="T293" s="17">
        <v>3</v>
      </c>
      <c r="U293" s="17">
        <v>3</v>
      </c>
      <c r="V293" s="17">
        <v>3</v>
      </c>
      <c r="W293" s="17">
        <v>3</v>
      </c>
      <c r="X293" s="17">
        <v>3</v>
      </c>
      <c r="Y293" s="17">
        <v>3</v>
      </c>
      <c r="Z293" s="17">
        <v>3</v>
      </c>
      <c r="AA293" s="17">
        <v>3</v>
      </c>
      <c r="AB293" s="17">
        <f t="shared" si="336"/>
        <v>30</v>
      </c>
      <c r="AC293" s="154">
        <f t="shared" si="337"/>
        <v>3.5</v>
      </c>
      <c r="AD293" s="17">
        <v>3</v>
      </c>
      <c r="AE293" s="17">
        <v>3</v>
      </c>
      <c r="AF293" s="17">
        <v>3</v>
      </c>
      <c r="AG293" s="17">
        <v>3</v>
      </c>
      <c r="AH293" s="17">
        <v>3</v>
      </c>
      <c r="AI293" s="17">
        <v>3</v>
      </c>
      <c r="AJ293" s="17">
        <v>3</v>
      </c>
      <c r="AK293" s="17">
        <v>3</v>
      </c>
      <c r="AL293" s="17">
        <v>3</v>
      </c>
      <c r="AM293" s="15">
        <f t="shared" si="313"/>
        <v>27</v>
      </c>
      <c r="AN293" s="170">
        <f t="shared" si="314"/>
        <v>3</v>
      </c>
      <c r="AO293" s="17">
        <v>3</v>
      </c>
      <c r="AP293" s="17">
        <v>3</v>
      </c>
      <c r="AQ293" s="17">
        <v>3</v>
      </c>
      <c r="AR293" s="17">
        <v>3</v>
      </c>
      <c r="AS293" s="17">
        <v>3</v>
      </c>
      <c r="AT293" s="17">
        <v>3</v>
      </c>
      <c r="AU293" s="17">
        <v>3</v>
      </c>
      <c r="AV293" s="17">
        <v>3</v>
      </c>
      <c r="AW293" s="17">
        <v>3</v>
      </c>
      <c r="AX293" s="17">
        <v>3</v>
      </c>
      <c r="AY293" s="17">
        <f t="shared" si="308"/>
        <v>30</v>
      </c>
      <c r="AZ293" s="144">
        <f t="shared" si="315"/>
        <v>3</v>
      </c>
      <c r="BA293" s="17">
        <v>3</v>
      </c>
      <c r="BB293" s="17">
        <v>3</v>
      </c>
      <c r="BC293" s="17">
        <v>3</v>
      </c>
      <c r="BD293" s="17">
        <v>3</v>
      </c>
      <c r="BE293" s="17">
        <v>3</v>
      </c>
      <c r="BF293" s="17">
        <v>3</v>
      </c>
      <c r="BG293" s="17">
        <v>3</v>
      </c>
      <c r="BH293" s="17">
        <v>3</v>
      </c>
      <c r="BI293" s="17">
        <v>3</v>
      </c>
      <c r="BJ293" s="17">
        <f t="shared" si="316"/>
        <v>27</v>
      </c>
      <c r="BK293" s="144">
        <f t="shared" si="329"/>
        <v>3</v>
      </c>
      <c r="BL293" s="17">
        <v>3</v>
      </c>
      <c r="BM293" s="17">
        <v>3</v>
      </c>
      <c r="BN293" s="17">
        <v>3</v>
      </c>
      <c r="BO293" s="17">
        <f t="shared" si="317"/>
        <v>9</v>
      </c>
      <c r="BP293" s="153">
        <f t="shared" si="293"/>
        <v>3</v>
      </c>
      <c r="BQ293" s="17">
        <v>3</v>
      </c>
      <c r="BR293" s="17">
        <v>3</v>
      </c>
      <c r="BS293" s="17">
        <v>3</v>
      </c>
      <c r="BT293" s="116">
        <f t="shared" si="309"/>
        <v>9</v>
      </c>
      <c r="BU293" s="144">
        <f t="shared" si="318"/>
        <v>3</v>
      </c>
      <c r="BV293" s="17">
        <v>3</v>
      </c>
      <c r="BW293" s="17">
        <v>3</v>
      </c>
      <c r="BX293" s="17">
        <f t="shared" si="276"/>
        <v>6</v>
      </c>
      <c r="BY293" s="169">
        <f t="shared" si="292"/>
        <v>3</v>
      </c>
      <c r="BZ293" s="17">
        <v>3</v>
      </c>
      <c r="CA293" s="17">
        <v>3</v>
      </c>
      <c r="CB293" s="17">
        <f t="shared" si="330"/>
        <v>6</v>
      </c>
      <c r="CC293" s="144">
        <f t="shared" si="311"/>
        <v>3</v>
      </c>
      <c r="CD293" s="17">
        <v>3</v>
      </c>
      <c r="CE293" s="17">
        <v>3</v>
      </c>
      <c r="CF293" s="17">
        <f>SUM(CD293:CE293)</f>
        <v>6</v>
      </c>
      <c r="CG293" s="144">
        <f t="shared" si="289"/>
        <v>3</v>
      </c>
      <c r="CH293" s="17">
        <v>3</v>
      </c>
      <c r="CI293" s="17">
        <v>3</v>
      </c>
      <c r="CJ293" s="17">
        <f t="shared" si="319"/>
        <v>6</v>
      </c>
      <c r="CK293" s="144">
        <f t="shared" si="282"/>
        <v>3</v>
      </c>
      <c r="CL293" s="47">
        <v>3</v>
      </c>
      <c r="CM293" s="17">
        <v>3</v>
      </c>
      <c r="CN293" s="17">
        <f t="shared" si="320"/>
        <v>6</v>
      </c>
      <c r="CO293" s="153">
        <f t="shared" si="331"/>
        <v>3</v>
      </c>
      <c r="CP293" s="17">
        <v>3</v>
      </c>
      <c r="CQ293" s="17">
        <v>3</v>
      </c>
      <c r="CR293" s="17">
        <v>3</v>
      </c>
      <c r="CS293" s="17">
        <f t="shared" si="321"/>
        <v>9</v>
      </c>
      <c r="CT293" s="144">
        <f t="shared" ref="CT293:CT308" si="340">CS293/3</f>
        <v>3</v>
      </c>
      <c r="CU293" s="17">
        <v>3</v>
      </c>
      <c r="CV293" s="17">
        <v>3</v>
      </c>
      <c r="CW293" s="17">
        <v>3</v>
      </c>
      <c r="CX293" s="17">
        <v>3</v>
      </c>
      <c r="CY293" s="17">
        <v>3</v>
      </c>
      <c r="CZ293" s="17">
        <v>3</v>
      </c>
      <c r="DA293" s="17">
        <v>3</v>
      </c>
      <c r="DB293" s="17">
        <v>3</v>
      </c>
      <c r="DC293" s="17">
        <f t="shared" si="338"/>
        <v>24</v>
      </c>
      <c r="DD293" s="144">
        <f t="shared" si="302"/>
        <v>3</v>
      </c>
      <c r="DE293" s="17">
        <v>3</v>
      </c>
      <c r="DF293" s="17">
        <v>3</v>
      </c>
      <c r="DG293" s="17">
        <v>3</v>
      </c>
      <c r="DH293" s="17">
        <v>3</v>
      </c>
      <c r="DI293" s="17">
        <v>3</v>
      </c>
      <c r="DJ293" s="17">
        <v>3</v>
      </c>
      <c r="DK293" s="17">
        <v>3</v>
      </c>
      <c r="DL293" s="17">
        <v>3</v>
      </c>
      <c r="DM293" s="17">
        <f t="shared" si="332"/>
        <v>24</v>
      </c>
      <c r="DN293" s="144">
        <f t="shared" si="283"/>
        <v>3</v>
      </c>
      <c r="DO293" s="17">
        <v>3</v>
      </c>
      <c r="DP293" s="17">
        <v>3</v>
      </c>
      <c r="DQ293" s="17">
        <v>3</v>
      </c>
      <c r="DR293" s="17">
        <v>3</v>
      </c>
      <c r="DS293" s="17">
        <v>3</v>
      </c>
      <c r="DT293" s="17">
        <v>3</v>
      </c>
      <c r="DU293" s="17">
        <f t="shared" si="322"/>
        <v>18</v>
      </c>
      <c r="DV293" s="144">
        <f t="shared" si="323"/>
        <v>3</v>
      </c>
      <c r="DW293" s="17">
        <v>3</v>
      </c>
      <c r="DX293" s="17">
        <v>3</v>
      </c>
      <c r="DY293" s="17">
        <v>3</v>
      </c>
      <c r="DZ293" s="17">
        <v>3</v>
      </c>
      <c r="EA293" s="17">
        <v>3</v>
      </c>
      <c r="EB293" s="17">
        <v>3</v>
      </c>
      <c r="EC293" s="17">
        <f t="shared" si="339"/>
        <v>18</v>
      </c>
      <c r="ED293" s="144">
        <f t="shared" si="333"/>
        <v>3</v>
      </c>
      <c r="EE293" s="17">
        <v>3</v>
      </c>
      <c r="EF293" s="17">
        <v>3</v>
      </c>
      <c r="EG293" s="17">
        <v>3</v>
      </c>
      <c r="EH293" s="17">
        <v>3</v>
      </c>
      <c r="EI293" s="17">
        <v>3</v>
      </c>
      <c r="EJ293" s="17">
        <v>3</v>
      </c>
      <c r="EK293" s="15">
        <f t="shared" si="334"/>
        <v>18</v>
      </c>
      <c r="EL293" s="148">
        <f t="shared" si="275"/>
        <v>3</v>
      </c>
      <c r="EM293" s="17">
        <v>3</v>
      </c>
      <c r="EN293" s="17">
        <v>3</v>
      </c>
      <c r="EO293" s="17">
        <v>3</v>
      </c>
      <c r="EP293" s="17">
        <v>3</v>
      </c>
      <c r="EQ293" s="17">
        <v>3</v>
      </c>
      <c r="ER293" s="17">
        <f t="shared" si="324"/>
        <v>15</v>
      </c>
      <c r="ES293" s="144">
        <f t="shared" si="325"/>
        <v>3</v>
      </c>
      <c r="ET293" s="17">
        <v>3</v>
      </c>
      <c r="EU293" s="17">
        <v>3</v>
      </c>
      <c r="EV293" s="17">
        <v>3</v>
      </c>
      <c r="EW293" s="17">
        <v>3</v>
      </c>
      <c r="EX293" s="17">
        <v>3</v>
      </c>
      <c r="EY293" s="17">
        <f t="shared" si="326"/>
        <v>15</v>
      </c>
      <c r="EZ293" s="144">
        <f t="shared" si="312"/>
        <v>3</v>
      </c>
      <c r="FA293" s="17">
        <v>3</v>
      </c>
      <c r="FB293" s="17">
        <v>3</v>
      </c>
      <c r="FC293" s="17">
        <v>3</v>
      </c>
      <c r="FD293" s="17">
        <v>3</v>
      </c>
      <c r="FE293" s="17">
        <v>3</v>
      </c>
      <c r="FF293" s="17">
        <v>3</v>
      </c>
      <c r="FG293" s="17">
        <f t="shared" si="310"/>
        <v>18</v>
      </c>
      <c r="FH293" s="153">
        <f t="shared" si="305"/>
        <v>3</v>
      </c>
      <c r="FI293" s="17">
        <v>3</v>
      </c>
      <c r="FJ293" s="17">
        <v>3</v>
      </c>
      <c r="FK293" s="17">
        <v>3</v>
      </c>
      <c r="FL293" s="17">
        <v>3</v>
      </c>
      <c r="FM293" s="17">
        <v>3</v>
      </c>
      <c r="FN293" s="17">
        <f t="shared" si="327"/>
        <v>15</v>
      </c>
      <c r="FO293" s="144">
        <f t="shared" si="328"/>
        <v>3</v>
      </c>
      <c r="FP293" s="17">
        <v>3</v>
      </c>
      <c r="FQ293" s="17">
        <v>3</v>
      </c>
      <c r="FR293" s="17">
        <v>3</v>
      </c>
      <c r="FS293" s="17">
        <v>3</v>
      </c>
      <c r="FT293" s="17">
        <v>3</v>
      </c>
      <c r="FU293" s="17">
        <v>3</v>
      </c>
      <c r="FV293" s="17">
        <f t="shared" si="291"/>
        <v>18</v>
      </c>
      <c r="FW293" s="144">
        <f t="shared" si="335"/>
        <v>3</v>
      </c>
      <c r="FX293" s="17">
        <v>3</v>
      </c>
      <c r="FY293" s="17">
        <v>3</v>
      </c>
      <c r="FZ293" s="17">
        <v>3</v>
      </c>
      <c r="GA293" s="17">
        <v>3</v>
      </c>
      <c r="GB293" s="17">
        <v>3</v>
      </c>
      <c r="GC293" s="17">
        <v>3</v>
      </c>
      <c r="GD293" s="17">
        <f t="shared" si="297"/>
        <v>18</v>
      </c>
      <c r="GE293" s="144">
        <f t="shared" si="307"/>
        <v>3</v>
      </c>
      <c r="GF293" s="17" t="s">
        <v>313</v>
      </c>
      <c r="GG293" s="17" t="s">
        <v>334</v>
      </c>
      <c r="GH293" s="17" t="s">
        <v>335</v>
      </c>
      <c r="GI293" s="17" t="s">
        <v>315</v>
      </c>
      <c r="GJ293" s="17" t="s">
        <v>316</v>
      </c>
      <c r="GK293" s="17" t="s">
        <v>256</v>
      </c>
      <c r="GL293" s="17" t="s">
        <v>222</v>
      </c>
      <c r="GM293" s="17" t="s">
        <v>223</v>
      </c>
    </row>
    <row r="294" spans="1:195" s="15" customFormat="1" ht="15.75" customHeight="1" x14ac:dyDescent="0.35">
      <c r="A294" s="34">
        <v>292</v>
      </c>
      <c r="B294" s="17" t="s">
        <v>2260</v>
      </c>
      <c r="C294" s="14"/>
      <c r="D294" s="17" t="s">
        <v>146</v>
      </c>
      <c r="E294" s="17" t="s">
        <v>322</v>
      </c>
      <c r="F294" s="17">
        <v>44</v>
      </c>
      <c r="G294" s="17">
        <v>5</v>
      </c>
      <c r="H294" s="17" t="s">
        <v>157</v>
      </c>
      <c r="I294" s="17" t="s">
        <v>172</v>
      </c>
      <c r="J294" s="135">
        <v>9000000</v>
      </c>
      <c r="K294" s="18">
        <v>6000000</v>
      </c>
      <c r="L294" s="17" t="s">
        <v>255</v>
      </c>
      <c r="M294" s="17" t="s">
        <v>147</v>
      </c>
      <c r="N294" s="17">
        <v>420</v>
      </c>
      <c r="O294" s="17" t="s">
        <v>251</v>
      </c>
      <c r="P294" s="17">
        <v>15</v>
      </c>
      <c r="Q294" s="17" t="s">
        <v>175</v>
      </c>
      <c r="R294" s="17">
        <v>3</v>
      </c>
      <c r="S294" s="17">
        <v>3</v>
      </c>
      <c r="T294" s="17">
        <v>3</v>
      </c>
      <c r="U294" s="17">
        <v>3</v>
      </c>
      <c r="V294" s="17">
        <v>3</v>
      </c>
      <c r="W294" s="17">
        <v>3</v>
      </c>
      <c r="X294" s="17">
        <v>3</v>
      </c>
      <c r="Y294" s="17">
        <v>3</v>
      </c>
      <c r="Z294" s="17">
        <v>3</v>
      </c>
      <c r="AA294" s="17">
        <v>3</v>
      </c>
      <c r="AB294" s="17">
        <f t="shared" si="336"/>
        <v>30</v>
      </c>
      <c r="AC294" s="154">
        <f t="shared" si="337"/>
        <v>3.5</v>
      </c>
      <c r="AD294" s="17">
        <v>3</v>
      </c>
      <c r="AE294" s="17">
        <v>3</v>
      </c>
      <c r="AF294" s="17">
        <v>3</v>
      </c>
      <c r="AG294" s="17">
        <v>3</v>
      </c>
      <c r="AH294" s="17">
        <v>3</v>
      </c>
      <c r="AI294" s="17">
        <v>3</v>
      </c>
      <c r="AJ294" s="17">
        <v>3</v>
      </c>
      <c r="AK294" s="17">
        <v>3</v>
      </c>
      <c r="AL294" s="17">
        <v>3</v>
      </c>
      <c r="AM294" s="15">
        <f t="shared" si="313"/>
        <v>27</v>
      </c>
      <c r="AN294" s="170">
        <f t="shared" si="314"/>
        <v>3</v>
      </c>
      <c r="AO294" s="17">
        <v>3</v>
      </c>
      <c r="AP294" s="17">
        <v>3</v>
      </c>
      <c r="AQ294" s="17">
        <v>3</v>
      </c>
      <c r="AR294" s="17">
        <v>3</v>
      </c>
      <c r="AS294" s="17">
        <v>3</v>
      </c>
      <c r="AT294" s="17">
        <v>3</v>
      </c>
      <c r="AU294" s="17">
        <v>3</v>
      </c>
      <c r="AV294" s="17">
        <v>3</v>
      </c>
      <c r="AW294" s="17">
        <v>3</v>
      </c>
      <c r="AX294" s="17">
        <v>3</v>
      </c>
      <c r="AY294" s="17">
        <f t="shared" si="308"/>
        <v>30</v>
      </c>
      <c r="AZ294" s="144">
        <f t="shared" si="315"/>
        <v>3</v>
      </c>
      <c r="BA294" s="17">
        <v>3</v>
      </c>
      <c r="BB294" s="17">
        <v>3</v>
      </c>
      <c r="BC294" s="17">
        <v>3</v>
      </c>
      <c r="BD294" s="17">
        <v>3</v>
      </c>
      <c r="BE294" s="17">
        <v>3</v>
      </c>
      <c r="BF294" s="17">
        <v>3</v>
      </c>
      <c r="BG294" s="17">
        <v>3</v>
      </c>
      <c r="BH294" s="17">
        <v>3</v>
      </c>
      <c r="BI294" s="17">
        <v>3</v>
      </c>
      <c r="BJ294" s="17">
        <f t="shared" si="316"/>
        <v>27</v>
      </c>
      <c r="BK294" s="144">
        <f t="shared" si="329"/>
        <v>3</v>
      </c>
      <c r="BL294" s="17">
        <v>4</v>
      </c>
      <c r="BM294" s="17">
        <v>3</v>
      </c>
      <c r="BN294" s="17">
        <v>3</v>
      </c>
      <c r="BO294" s="17">
        <f t="shared" si="317"/>
        <v>10</v>
      </c>
      <c r="BP294" s="153">
        <f t="shared" si="293"/>
        <v>3.3333333333333335</v>
      </c>
      <c r="BQ294" s="17">
        <v>3</v>
      </c>
      <c r="BR294" s="17">
        <v>3</v>
      </c>
      <c r="BS294" s="17">
        <v>3</v>
      </c>
      <c r="BT294" s="116">
        <f t="shared" si="309"/>
        <v>9</v>
      </c>
      <c r="BU294" s="144">
        <f t="shared" si="318"/>
        <v>3</v>
      </c>
      <c r="BV294" s="17">
        <v>4</v>
      </c>
      <c r="BW294" s="17">
        <v>4</v>
      </c>
      <c r="BX294" s="17">
        <f t="shared" si="276"/>
        <v>8</v>
      </c>
      <c r="BY294" s="169">
        <f t="shared" si="292"/>
        <v>4</v>
      </c>
      <c r="BZ294" s="17">
        <v>4</v>
      </c>
      <c r="CA294" s="17">
        <v>4</v>
      </c>
      <c r="CB294" s="17">
        <f t="shared" si="330"/>
        <v>8</v>
      </c>
      <c r="CC294" s="144">
        <f t="shared" si="311"/>
        <v>4</v>
      </c>
      <c r="CD294" s="17">
        <v>4</v>
      </c>
      <c r="CE294" s="17">
        <v>3</v>
      </c>
      <c r="CF294" s="17">
        <f t="shared" ref="CF294:CF318" si="341">SUM(CD294:CE294)</f>
        <v>7</v>
      </c>
      <c r="CG294" s="144">
        <f t="shared" si="289"/>
        <v>3.5</v>
      </c>
      <c r="CH294" s="17">
        <v>2</v>
      </c>
      <c r="CI294" s="17">
        <v>2</v>
      </c>
      <c r="CJ294" s="17">
        <f t="shared" si="319"/>
        <v>4</v>
      </c>
      <c r="CK294" s="144">
        <f t="shared" si="282"/>
        <v>2</v>
      </c>
      <c r="CL294" s="47">
        <v>2</v>
      </c>
      <c r="CM294" s="17">
        <v>2</v>
      </c>
      <c r="CN294" s="17">
        <f t="shared" si="320"/>
        <v>4</v>
      </c>
      <c r="CO294" s="153">
        <f t="shared" si="331"/>
        <v>2</v>
      </c>
      <c r="CP294" s="17">
        <v>3</v>
      </c>
      <c r="CQ294" s="17">
        <v>3</v>
      </c>
      <c r="CR294" s="17">
        <v>3</v>
      </c>
      <c r="CS294" s="17">
        <f t="shared" si="321"/>
        <v>9</v>
      </c>
      <c r="CT294" s="144">
        <f t="shared" si="340"/>
        <v>3</v>
      </c>
      <c r="CU294" s="17">
        <v>3</v>
      </c>
      <c r="CV294" s="17">
        <v>3</v>
      </c>
      <c r="CW294" s="17">
        <v>3</v>
      </c>
      <c r="CX294" s="17">
        <v>3</v>
      </c>
      <c r="CY294" s="17">
        <v>3</v>
      </c>
      <c r="CZ294" s="17">
        <v>3</v>
      </c>
      <c r="DA294" s="17">
        <v>3</v>
      </c>
      <c r="DB294" s="17">
        <v>3</v>
      </c>
      <c r="DC294" s="17">
        <f t="shared" si="338"/>
        <v>24</v>
      </c>
      <c r="DD294" s="144">
        <f t="shared" si="302"/>
        <v>3</v>
      </c>
      <c r="DE294" s="17">
        <v>3</v>
      </c>
      <c r="DF294" s="17">
        <v>3</v>
      </c>
      <c r="DG294" s="17">
        <v>3</v>
      </c>
      <c r="DH294" s="17">
        <v>3</v>
      </c>
      <c r="DI294" s="17">
        <v>3</v>
      </c>
      <c r="DJ294" s="17">
        <v>3</v>
      </c>
      <c r="DK294" s="17">
        <v>3</v>
      </c>
      <c r="DL294" s="17">
        <v>3</v>
      </c>
      <c r="DM294" s="17">
        <f t="shared" si="332"/>
        <v>24</v>
      </c>
      <c r="DN294" s="144">
        <f t="shared" si="283"/>
        <v>3</v>
      </c>
      <c r="DO294" s="17">
        <v>3</v>
      </c>
      <c r="DP294" s="17">
        <v>3</v>
      </c>
      <c r="DQ294" s="17">
        <v>3</v>
      </c>
      <c r="DR294" s="17">
        <v>3</v>
      </c>
      <c r="DS294" s="17">
        <v>3</v>
      </c>
      <c r="DT294" s="17">
        <v>3</v>
      </c>
      <c r="DU294" s="17">
        <f t="shared" si="322"/>
        <v>18</v>
      </c>
      <c r="DV294" s="144">
        <f t="shared" si="323"/>
        <v>3</v>
      </c>
      <c r="DW294" s="17">
        <v>3</v>
      </c>
      <c r="DX294" s="17">
        <v>3</v>
      </c>
      <c r="DY294" s="17">
        <v>3</v>
      </c>
      <c r="DZ294" s="17">
        <v>3</v>
      </c>
      <c r="EA294" s="17">
        <v>3</v>
      </c>
      <c r="EB294" s="17">
        <v>3</v>
      </c>
      <c r="EC294" s="17">
        <f t="shared" si="339"/>
        <v>18</v>
      </c>
      <c r="ED294" s="144">
        <f t="shared" si="333"/>
        <v>3</v>
      </c>
      <c r="EE294" s="17">
        <v>3</v>
      </c>
      <c r="EF294" s="17">
        <v>3</v>
      </c>
      <c r="EG294" s="17">
        <v>3</v>
      </c>
      <c r="EH294" s="17">
        <v>3</v>
      </c>
      <c r="EI294" s="17">
        <v>3</v>
      </c>
      <c r="EJ294" s="17">
        <v>3</v>
      </c>
      <c r="EK294" s="15">
        <f t="shared" si="334"/>
        <v>18</v>
      </c>
      <c r="EL294" s="148">
        <f t="shared" si="275"/>
        <v>3</v>
      </c>
      <c r="EM294" s="17">
        <v>3</v>
      </c>
      <c r="EN294" s="17">
        <v>3</v>
      </c>
      <c r="EO294" s="17">
        <v>3</v>
      </c>
      <c r="EP294" s="17">
        <v>3</v>
      </c>
      <c r="EQ294" s="17">
        <v>3</v>
      </c>
      <c r="ER294" s="17">
        <f t="shared" si="324"/>
        <v>15</v>
      </c>
      <c r="ES294" s="144">
        <f t="shared" si="325"/>
        <v>3</v>
      </c>
      <c r="ET294" s="17">
        <v>3</v>
      </c>
      <c r="EU294" s="17">
        <v>3</v>
      </c>
      <c r="EV294" s="17">
        <v>3</v>
      </c>
      <c r="EW294" s="17">
        <v>3</v>
      </c>
      <c r="EX294" s="17">
        <v>3</v>
      </c>
      <c r="EY294" s="17">
        <f t="shared" si="326"/>
        <v>15</v>
      </c>
      <c r="EZ294" s="144">
        <f t="shared" si="312"/>
        <v>3</v>
      </c>
      <c r="FA294" s="17">
        <v>3</v>
      </c>
      <c r="FB294" s="17">
        <v>3</v>
      </c>
      <c r="FC294" s="17">
        <v>3</v>
      </c>
      <c r="FD294" s="17">
        <v>4</v>
      </c>
      <c r="FE294" s="17">
        <v>4</v>
      </c>
      <c r="FF294" s="17">
        <v>3</v>
      </c>
      <c r="FG294" s="17">
        <f t="shared" si="310"/>
        <v>20</v>
      </c>
      <c r="FH294" s="153">
        <f>FG294/6</f>
        <v>3.3333333333333335</v>
      </c>
      <c r="FI294" s="17">
        <v>3</v>
      </c>
      <c r="FJ294" s="17">
        <v>3</v>
      </c>
      <c r="FK294" s="17">
        <v>3</v>
      </c>
      <c r="FL294" s="17">
        <v>3</v>
      </c>
      <c r="FM294" s="17">
        <v>3</v>
      </c>
      <c r="FN294" s="17">
        <f t="shared" si="327"/>
        <v>15</v>
      </c>
      <c r="FO294" s="144">
        <f t="shared" si="328"/>
        <v>3</v>
      </c>
      <c r="FP294" s="17">
        <v>3</v>
      </c>
      <c r="FQ294" s="17">
        <v>3</v>
      </c>
      <c r="FR294" s="17">
        <v>3</v>
      </c>
      <c r="FS294" s="17">
        <v>3</v>
      </c>
      <c r="FT294" s="17">
        <v>3</v>
      </c>
      <c r="FU294" s="17">
        <v>3</v>
      </c>
      <c r="FV294" s="17">
        <f t="shared" si="291"/>
        <v>18</v>
      </c>
      <c r="FW294" s="144">
        <f t="shared" si="335"/>
        <v>3</v>
      </c>
      <c r="FX294" s="17">
        <v>3</v>
      </c>
      <c r="FY294" s="17">
        <v>3</v>
      </c>
      <c r="FZ294" s="17">
        <v>3</v>
      </c>
      <c r="GA294" s="17">
        <v>3</v>
      </c>
      <c r="GB294" s="17">
        <v>3</v>
      </c>
      <c r="GC294" s="17">
        <v>3</v>
      </c>
      <c r="GD294" s="17">
        <f t="shared" si="297"/>
        <v>18</v>
      </c>
      <c r="GE294" s="144">
        <f t="shared" si="307"/>
        <v>3</v>
      </c>
      <c r="GF294" s="17" t="s">
        <v>337</v>
      </c>
      <c r="GG294" s="17" t="s">
        <v>274</v>
      </c>
      <c r="GH294" s="17" t="s">
        <v>338</v>
      </c>
      <c r="GI294" s="17" t="s">
        <v>339</v>
      </c>
      <c r="GJ294" s="17" t="s">
        <v>340</v>
      </c>
      <c r="GK294" s="17" t="s">
        <v>341</v>
      </c>
      <c r="GL294" s="17" t="s">
        <v>342</v>
      </c>
      <c r="GM294" s="17" t="s">
        <v>289</v>
      </c>
    </row>
    <row r="295" spans="1:195" s="15" customFormat="1" ht="15.75" customHeight="1" x14ac:dyDescent="0.35">
      <c r="A295" s="34">
        <v>293</v>
      </c>
      <c r="B295" s="17" t="s">
        <v>2261</v>
      </c>
      <c r="C295" s="14"/>
      <c r="D295" s="17" t="s">
        <v>146</v>
      </c>
      <c r="E295" s="17" t="s">
        <v>269</v>
      </c>
      <c r="F295" s="17">
        <v>48</v>
      </c>
      <c r="G295" s="17">
        <v>4</v>
      </c>
      <c r="H295" s="17" t="s">
        <v>344</v>
      </c>
      <c r="I295" s="17" t="s">
        <v>210</v>
      </c>
      <c r="J295" s="135">
        <v>1000000</v>
      </c>
      <c r="K295" s="18">
        <v>2000000</v>
      </c>
      <c r="L295" s="17" t="s">
        <v>318</v>
      </c>
      <c r="M295" s="17" t="s">
        <v>345</v>
      </c>
      <c r="N295" s="17">
        <v>14</v>
      </c>
      <c r="O295" s="17">
        <v>0.25</v>
      </c>
      <c r="P295" s="17">
        <v>17</v>
      </c>
      <c r="Q295" s="17" t="s">
        <v>175</v>
      </c>
      <c r="R295" s="17">
        <v>3</v>
      </c>
      <c r="S295" s="17">
        <v>3</v>
      </c>
      <c r="T295" s="17">
        <v>3</v>
      </c>
      <c r="U295" s="17">
        <v>3</v>
      </c>
      <c r="V295" s="17">
        <v>3</v>
      </c>
      <c r="W295" s="17">
        <v>3</v>
      </c>
      <c r="X295" s="17">
        <v>3</v>
      </c>
      <c r="Y295" s="17">
        <v>3</v>
      </c>
      <c r="Z295" s="17">
        <v>3</v>
      </c>
      <c r="AA295" s="17">
        <v>3</v>
      </c>
      <c r="AB295" s="17">
        <f t="shared" si="336"/>
        <v>30</v>
      </c>
      <c r="AC295" s="154">
        <f t="shared" si="337"/>
        <v>3.2</v>
      </c>
      <c r="AD295" s="17">
        <v>3</v>
      </c>
      <c r="AE295" s="17">
        <v>3</v>
      </c>
      <c r="AF295" s="17">
        <v>3</v>
      </c>
      <c r="AG295" s="17">
        <v>3</v>
      </c>
      <c r="AH295" s="17">
        <v>3</v>
      </c>
      <c r="AI295" s="17">
        <v>3</v>
      </c>
      <c r="AJ295" s="17">
        <v>3</v>
      </c>
      <c r="AK295" s="17">
        <v>3</v>
      </c>
      <c r="AL295" s="17">
        <v>3</v>
      </c>
      <c r="AM295" s="15">
        <f t="shared" si="313"/>
        <v>27</v>
      </c>
      <c r="AN295" s="170">
        <f t="shared" si="314"/>
        <v>3</v>
      </c>
      <c r="AO295" s="17">
        <v>4</v>
      </c>
      <c r="AP295" s="17">
        <v>4</v>
      </c>
      <c r="AQ295" s="17">
        <v>4</v>
      </c>
      <c r="AR295" s="17">
        <v>3</v>
      </c>
      <c r="AS295" s="17">
        <v>3</v>
      </c>
      <c r="AT295" s="17">
        <v>3</v>
      </c>
      <c r="AU295" s="17">
        <v>3</v>
      </c>
      <c r="AV295" s="17">
        <v>3</v>
      </c>
      <c r="AW295" s="17">
        <v>3</v>
      </c>
      <c r="AX295" s="17">
        <v>3</v>
      </c>
      <c r="AY295" s="17">
        <f t="shared" si="308"/>
        <v>33</v>
      </c>
      <c r="AZ295" s="144">
        <f t="shared" si="315"/>
        <v>3.3</v>
      </c>
      <c r="BA295" s="17">
        <v>3</v>
      </c>
      <c r="BB295" s="17">
        <v>3</v>
      </c>
      <c r="BC295" s="17">
        <v>3</v>
      </c>
      <c r="BD295" s="17">
        <v>3</v>
      </c>
      <c r="BE295" s="17">
        <v>3</v>
      </c>
      <c r="BF295" s="17">
        <v>3</v>
      </c>
      <c r="BG295" s="17">
        <v>3</v>
      </c>
      <c r="BH295" s="17">
        <v>3</v>
      </c>
      <c r="BI295" s="17">
        <v>3</v>
      </c>
      <c r="BJ295" s="17">
        <f t="shared" si="316"/>
        <v>27</v>
      </c>
      <c r="BK295" s="144">
        <f t="shared" si="329"/>
        <v>3</v>
      </c>
      <c r="BL295" s="17">
        <v>3</v>
      </c>
      <c r="BM295" s="17">
        <v>3</v>
      </c>
      <c r="BN295" s="17">
        <v>3</v>
      </c>
      <c r="BO295" s="17">
        <f t="shared" si="317"/>
        <v>9</v>
      </c>
      <c r="BP295" s="153">
        <f t="shared" si="293"/>
        <v>3</v>
      </c>
      <c r="BQ295" s="17">
        <v>3</v>
      </c>
      <c r="BR295" s="17">
        <v>2</v>
      </c>
      <c r="BS295" s="17">
        <v>3</v>
      </c>
      <c r="BT295" s="116">
        <f t="shared" si="309"/>
        <v>8</v>
      </c>
      <c r="BU295" s="144">
        <f t="shared" si="318"/>
        <v>2.6666666666666665</v>
      </c>
      <c r="BV295" s="17">
        <v>3</v>
      </c>
      <c r="BW295" s="17">
        <v>3</v>
      </c>
      <c r="BX295" s="17">
        <f t="shared" si="276"/>
        <v>6</v>
      </c>
      <c r="BY295" s="169">
        <f t="shared" si="292"/>
        <v>3</v>
      </c>
      <c r="BZ295" s="17">
        <v>4</v>
      </c>
      <c r="CA295" s="17">
        <v>4</v>
      </c>
      <c r="CB295" s="17">
        <f t="shared" si="330"/>
        <v>8</v>
      </c>
      <c r="CC295" s="144">
        <f t="shared" si="311"/>
        <v>4</v>
      </c>
      <c r="CD295" s="17">
        <v>3</v>
      </c>
      <c r="CE295" s="17">
        <v>3</v>
      </c>
      <c r="CF295" s="17">
        <f t="shared" si="341"/>
        <v>6</v>
      </c>
      <c r="CG295" s="144">
        <f t="shared" si="289"/>
        <v>3</v>
      </c>
      <c r="CH295" s="17">
        <v>3</v>
      </c>
      <c r="CI295" s="17">
        <v>3</v>
      </c>
      <c r="CJ295" s="17">
        <f t="shared" si="319"/>
        <v>6</v>
      </c>
      <c r="CK295" s="144">
        <f t="shared" si="282"/>
        <v>3</v>
      </c>
      <c r="CL295" s="47">
        <v>3</v>
      </c>
      <c r="CM295" s="17">
        <v>3</v>
      </c>
      <c r="CN295" s="17">
        <f t="shared" si="320"/>
        <v>6</v>
      </c>
      <c r="CO295" s="153">
        <f t="shared" si="331"/>
        <v>3</v>
      </c>
      <c r="CP295" s="17">
        <v>3</v>
      </c>
      <c r="CQ295" s="17">
        <v>3</v>
      </c>
      <c r="CR295" s="17">
        <v>2</v>
      </c>
      <c r="CS295" s="17">
        <f t="shared" si="321"/>
        <v>8</v>
      </c>
      <c r="CT295" s="144">
        <f t="shared" si="340"/>
        <v>2.6666666666666665</v>
      </c>
      <c r="CU295" s="17">
        <v>3</v>
      </c>
      <c r="CV295" s="17">
        <v>3</v>
      </c>
      <c r="CW295" s="17">
        <v>3</v>
      </c>
      <c r="CX295" s="17">
        <v>3</v>
      </c>
      <c r="CY295" s="17">
        <v>3</v>
      </c>
      <c r="CZ295" s="17">
        <v>3</v>
      </c>
      <c r="DA295" s="17">
        <v>3</v>
      </c>
      <c r="DB295" s="17">
        <v>3</v>
      </c>
      <c r="DC295" s="17">
        <f t="shared" si="338"/>
        <v>24</v>
      </c>
      <c r="DD295" s="144">
        <f t="shared" si="302"/>
        <v>3</v>
      </c>
      <c r="DE295" s="17">
        <v>3</v>
      </c>
      <c r="DF295" s="17">
        <v>3</v>
      </c>
      <c r="DG295" s="17">
        <v>3</v>
      </c>
      <c r="DH295" s="17">
        <v>3</v>
      </c>
      <c r="DI295" s="17">
        <v>3</v>
      </c>
      <c r="DJ295" s="17">
        <v>3</v>
      </c>
      <c r="DK295" s="17">
        <v>3</v>
      </c>
      <c r="DL295" s="17">
        <v>3</v>
      </c>
      <c r="DM295" s="17">
        <f t="shared" si="332"/>
        <v>24</v>
      </c>
      <c r="DN295" s="144">
        <f t="shared" si="283"/>
        <v>3</v>
      </c>
      <c r="DO295" s="17">
        <v>3</v>
      </c>
      <c r="DP295" s="17">
        <v>3</v>
      </c>
      <c r="DQ295" s="17">
        <v>3</v>
      </c>
      <c r="DR295" s="17">
        <v>3</v>
      </c>
      <c r="DS295" s="17">
        <v>3</v>
      </c>
      <c r="DT295" s="17">
        <v>3</v>
      </c>
      <c r="DU295" s="17">
        <f t="shared" si="322"/>
        <v>18</v>
      </c>
      <c r="DV295" s="144">
        <f t="shared" si="323"/>
        <v>3</v>
      </c>
      <c r="DW295" s="17">
        <v>3</v>
      </c>
      <c r="DX295" s="17">
        <v>3</v>
      </c>
      <c r="DY295" s="17">
        <v>3</v>
      </c>
      <c r="DZ295" s="17">
        <v>3</v>
      </c>
      <c r="EA295" s="17">
        <v>3</v>
      </c>
      <c r="EB295" s="17">
        <v>3</v>
      </c>
      <c r="EC295" s="17">
        <f t="shared" si="339"/>
        <v>18</v>
      </c>
      <c r="ED295" s="144">
        <f t="shared" si="333"/>
        <v>3</v>
      </c>
      <c r="EE295" s="17">
        <v>3</v>
      </c>
      <c r="EF295" s="17">
        <v>3</v>
      </c>
      <c r="EG295" s="17">
        <v>3</v>
      </c>
      <c r="EH295" s="17">
        <v>3</v>
      </c>
      <c r="EI295" s="17">
        <v>3</v>
      </c>
      <c r="EJ295" s="17">
        <v>3</v>
      </c>
      <c r="EK295" s="15">
        <f t="shared" si="334"/>
        <v>18</v>
      </c>
      <c r="EL295" s="148">
        <f t="shared" si="275"/>
        <v>3</v>
      </c>
      <c r="EM295" s="17">
        <v>3</v>
      </c>
      <c r="EN295" s="17">
        <v>3</v>
      </c>
      <c r="EO295" s="17">
        <v>3</v>
      </c>
      <c r="EP295" s="17">
        <v>3</v>
      </c>
      <c r="EQ295" s="17">
        <v>3</v>
      </c>
      <c r="ER295" s="17">
        <f t="shared" si="324"/>
        <v>15</v>
      </c>
      <c r="ES295" s="144">
        <f t="shared" si="325"/>
        <v>3</v>
      </c>
      <c r="ET295" s="17">
        <v>3</v>
      </c>
      <c r="EU295" s="17">
        <v>3</v>
      </c>
      <c r="EV295" s="17">
        <v>3</v>
      </c>
      <c r="EW295" s="17">
        <v>3</v>
      </c>
      <c r="EX295" s="17">
        <v>3</v>
      </c>
      <c r="EY295" s="17">
        <f t="shared" si="326"/>
        <v>15</v>
      </c>
      <c r="EZ295" s="144">
        <f t="shared" si="312"/>
        <v>3</v>
      </c>
      <c r="FA295" s="17">
        <v>3</v>
      </c>
      <c r="FB295" s="17">
        <v>3</v>
      </c>
      <c r="FC295" s="17">
        <v>3</v>
      </c>
      <c r="FD295" s="17">
        <v>3</v>
      </c>
      <c r="FE295" s="17">
        <v>3</v>
      </c>
      <c r="FF295" s="17">
        <v>3</v>
      </c>
      <c r="FG295" s="17">
        <f t="shared" si="310"/>
        <v>18</v>
      </c>
      <c r="FH295" s="153">
        <f t="shared" ref="FH295:FH315" si="342">FG295/6</f>
        <v>3</v>
      </c>
      <c r="FI295" s="17">
        <v>3</v>
      </c>
      <c r="FJ295" s="17">
        <v>3</v>
      </c>
      <c r="FK295" s="17">
        <v>3</v>
      </c>
      <c r="FL295" s="17">
        <v>3</v>
      </c>
      <c r="FM295" s="17">
        <v>3</v>
      </c>
      <c r="FN295" s="17">
        <f t="shared" si="327"/>
        <v>15</v>
      </c>
      <c r="FO295" s="144">
        <f t="shared" si="328"/>
        <v>3</v>
      </c>
      <c r="FP295" s="17">
        <v>3</v>
      </c>
      <c r="FQ295" s="17">
        <v>3</v>
      </c>
      <c r="FR295" s="17">
        <v>3</v>
      </c>
      <c r="FS295" s="17">
        <v>3</v>
      </c>
      <c r="FT295" s="17">
        <v>3</v>
      </c>
      <c r="FU295" s="17">
        <v>3</v>
      </c>
      <c r="FV295" s="17">
        <f t="shared" si="291"/>
        <v>18</v>
      </c>
      <c r="FW295" s="144">
        <f t="shared" si="335"/>
        <v>3</v>
      </c>
      <c r="FX295" s="17">
        <v>3</v>
      </c>
      <c r="FY295" s="17">
        <v>3</v>
      </c>
      <c r="FZ295" s="17">
        <v>3</v>
      </c>
      <c r="GA295" s="17">
        <v>3</v>
      </c>
      <c r="GB295" s="17">
        <v>3</v>
      </c>
      <c r="GC295" s="17">
        <v>3</v>
      </c>
      <c r="GD295" s="17">
        <f t="shared" si="297"/>
        <v>18</v>
      </c>
      <c r="GE295" s="144">
        <f t="shared" si="307"/>
        <v>3</v>
      </c>
      <c r="GF295" s="17" t="s">
        <v>346</v>
      </c>
      <c r="GG295" s="17" t="s">
        <v>274</v>
      </c>
      <c r="GH295" s="17" t="s">
        <v>347</v>
      </c>
      <c r="GI295" s="17" t="s">
        <v>348</v>
      </c>
      <c r="GJ295" s="17" t="s">
        <v>349</v>
      </c>
      <c r="GK295" s="17" t="s">
        <v>341</v>
      </c>
      <c r="GL295" s="17" t="s">
        <v>350</v>
      </c>
      <c r="GM295" s="17" t="s">
        <v>274</v>
      </c>
    </row>
    <row r="296" spans="1:195" s="15" customFormat="1" ht="15.75" customHeight="1" x14ac:dyDescent="0.35">
      <c r="A296" s="34">
        <v>294</v>
      </c>
      <c r="B296" s="17" t="s">
        <v>2262</v>
      </c>
      <c r="C296" s="14"/>
      <c r="D296" s="17" t="s">
        <v>146</v>
      </c>
      <c r="E296" s="17" t="s">
        <v>269</v>
      </c>
      <c r="F296" s="17">
        <v>49</v>
      </c>
      <c r="G296" s="17">
        <v>4</v>
      </c>
      <c r="H296" s="17" t="s">
        <v>344</v>
      </c>
      <c r="I296" s="17" t="s">
        <v>210</v>
      </c>
      <c r="J296" s="135">
        <v>1000000</v>
      </c>
      <c r="K296" s="18">
        <v>2000000</v>
      </c>
      <c r="L296" s="17" t="s">
        <v>318</v>
      </c>
      <c r="M296" s="17" t="s">
        <v>345</v>
      </c>
      <c r="N296" s="17">
        <v>14</v>
      </c>
      <c r="O296" s="17">
        <v>0.25</v>
      </c>
      <c r="P296" s="17">
        <v>17</v>
      </c>
      <c r="Q296" s="17" t="s">
        <v>175</v>
      </c>
      <c r="R296" s="17">
        <v>3</v>
      </c>
      <c r="S296" s="17">
        <v>3</v>
      </c>
      <c r="T296" s="17">
        <v>3</v>
      </c>
      <c r="U296" s="17">
        <v>3</v>
      </c>
      <c r="V296" s="17">
        <v>3</v>
      </c>
      <c r="W296" s="17">
        <v>3</v>
      </c>
      <c r="X296" s="17">
        <v>3</v>
      </c>
      <c r="Y296" s="17">
        <v>3</v>
      </c>
      <c r="Z296" s="17">
        <v>3</v>
      </c>
      <c r="AA296" s="17">
        <v>3</v>
      </c>
      <c r="AB296" s="17">
        <f t="shared" si="336"/>
        <v>30</v>
      </c>
      <c r="AC296" s="154">
        <f t="shared" si="337"/>
        <v>3</v>
      </c>
      <c r="AD296" s="17">
        <v>3</v>
      </c>
      <c r="AE296" s="17">
        <v>3</v>
      </c>
      <c r="AF296" s="17">
        <v>3</v>
      </c>
      <c r="AG296" s="17">
        <v>3</v>
      </c>
      <c r="AH296" s="17">
        <v>3</v>
      </c>
      <c r="AI296" s="17">
        <v>3</v>
      </c>
      <c r="AJ296" s="17">
        <v>3</v>
      </c>
      <c r="AK296" s="17">
        <v>3</v>
      </c>
      <c r="AL296" s="17">
        <v>3</v>
      </c>
      <c r="AM296" s="15">
        <f t="shared" si="313"/>
        <v>27</v>
      </c>
      <c r="AN296" s="170">
        <f t="shared" si="314"/>
        <v>3</v>
      </c>
      <c r="AO296" s="17">
        <v>4</v>
      </c>
      <c r="AP296" s="17">
        <v>4</v>
      </c>
      <c r="AQ296" s="17">
        <v>4</v>
      </c>
      <c r="AR296" s="17">
        <v>3</v>
      </c>
      <c r="AS296" s="17">
        <v>3</v>
      </c>
      <c r="AT296" s="17">
        <v>3</v>
      </c>
      <c r="AU296" s="17">
        <v>3</v>
      </c>
      <c r="AV296" s="17">
        <v>3</v>
      </c>
      <c r="AW296" s="17">
        <v>3</v>
      </c>
      <c r="AX296" s="17">
        <v>3</v>
      </c>
      <c r="AY296" s="17">
        <f t="shared" si="308"/>
        <v>33</v>
      </c>
      <c r="AZ296" s="144">
        <f t="shared" si="315"/>
        <v>3.3</v>
      </c>
      <c r="BA296" s="17">
        <v>3</v>
      </c>
      <c r="BB296" s="17">
        <v>3</v>
      </c>
      <c r="BC296" s="17">
        <v>3</v>
      </c>
      <c r="BD296" s="17">
        <v>3</v>
      </c>
      <c r="BE296" s="17">
        <v>3</v>
      </c>
      <c r="BF296" s="17">
        <v>3</v>
      </c>
      <c r="BG296" s="17">
        <v>3</v>
      </c>
      <c r="BH296" s="17">
        <v>3</v>
      </c>
      <c r="BI296" s="17">
        <v>3</v>
      </c>
      <c r="BJ296" s="17">
        <f t="shared" si="316"/>
        <v>27</v>
      </c>
      <c r="BK296" s="144">
        <f t="shared" si="329"/>
        <v>3</v>
      </c>
      <c r="BL296" s="17">
        <v>3</v>
      </c>
      <c r="BM296" s="17">
        <v>3</v>
      </c>
      <c r="BN296" s="17">
        <v>3</v>
      </c>
      <c r="BO296" s="17">
        <f t="shared" si="317"/>
        <v>9</v>
      </c>
      <c r="BP296" s="153">
        <f>BO296/3</f>
        <v>3</v>
      </c>
      <c r="BQ296" s="17">
        <v>3</v>
      </c>
      <c r="BR296" s="17">
        <v>2</v>
      </c>
      <c r="BS296" s="17">
        <v>3</v>
      </c>
      <c r="BT296" s="116">
        <f t="shared" si="309"/>
        <v>8</v>
      </c>
      <c r="BU296" s="144">
        <f t="shared" si="318"/>
        <v>2.6666666666666665</v>
      </c>
      <c r="BV296" s="17">
        <v>3</v>
      </c>
      <c r="BW296" s="17">
        <v>3</v>
      </c>
      <c r="BX296" s="17">
        <f t="shared" si="276"/>
        <v>6</v>
      </c>
      <c r="BY296" s="169">
        <f t="shared" si="292"/>
        <v>3</v>
      </c>
      <c r="BZ296" s="17">
        <v>4</v>
      </c>
      <c r="CA296" s="17">
        <v>4</v>
      </c>
      <c r="CB296" s="17">
        <f t="shared" si="330"/>
        <v>8</v>
      </c>
      <c r="CC296" s="144">
        <f>CB296/2</f>
        <v>4</v>
      </c>
      <c r="CD296" s="17">
        <v>3</v>
      </c>
      <c r="CE296" s="17">
        <v>3</v>
      </c>
      <c r="CF296" s="17">
        <f t="shared" si="341"/>
        <v>6</v>
      </c>
      <c r="CG296" s="144">
        <f t="shared" si="289"/>
        <v>3</v>
      </c>
      <c r="CH296" s="17">
        <v>3</v>
      </c>
      <c r="CI296" s="17">
        <v>3</v>
      </c>
      <c r="CJ296" s="17">
        <f t="shared" si="319"/>
        <v>6</v>
      </c>
      <c r="CK296" s="144">
        <f t="shared" si="282"/>
        <v>3</v>
      </c>
      <c r="CL296" s="47">
        <v>3</v>
      </c>
      <c r="CM296" s="17">
        <v>3</v>
      </c>
      <c r="CN296" s="17">
        <f t="shared" si="320"/>
        <v>6</v>
      </c>
      <c r="CO296" s="153">
        <f t="shared" si="331"/>
        <v>3</v>
      </c>
      <c r="CP296" s="17">
        <v>3</v>
      </c>
      <c r="CQ296" s="17">
        <v>3</v>
      </c>
      <c r="CR296" s="17">
        <v>2</v>
      </c>
      <c r="CS296" s="17">
        <f t="shared" si="321"/>
        <v>8</v>
      </c>
      <c r="CT296" s="144">
        <f t="shared" si="340"/>
        <v>2.6666666666666665</v>
      </c>
      <c r="CU296" s="17">
        <v>3</v>
      </c>
      <c r="CV296" s="17">
        <v>3</v>
      </c>
      <c r="CW296" s="17">
        <v>3</v>
      </c>
      <c r="CX296" s="17">
        <v>3</v>
      </c>
      <c r="CY296" s="17">
        <v>3</v>
      </c>
      <c r="CZ296" s="17">
        <v>3</v>
      </c>
      <c r="DA296" s="17">
        <v>3</v>
      </c>
      <c r="DB296" s="17">
        <v>3</v>
      </c>
      <c r="DC296" s="17">
        <f t="shared" si="338"/>
        <v>24</v>
      </c>
      <c r="DD296" s="144">
        <f t="shared" si="302"/>
        <v>3</v>
      </c>
      <c r="DE296" s="17">
        <v>3</v>
      </c>
      <c r="DF296" s="17">
        <v>3</v>
      </c>
      <c r="DG296" s="17">
        <v>3</v>
      </c>
      <c r="DH296" s="17">
        <v>3</v>
      </c>
      <c r="DI296" s="17">
        <v>3</v>
      </c>
      <c r="DJ296" s="17">
        <v>3</v>
      </c>
      <c r="DK296" s="17">
        <v>3</v>
      </c>
      <c r="DL296" s="17">
        <v>3</v>
      </c>
      <c r="DM296" s="17">
        <f t="shared" si="332"/>
        <v>24</v>
      </c>
      <c r="DN296" s="144">
        <f t="shared" si="283"/>
        <v>3</v>
      </c>
      <c r="DO296" s="17">
        <v>3</v>
      </c>
      <c r="DP296" s="17">
        <v>3</v>
      </c>
      <c r="DQ296" s="17">
        <v>3</v>
      </c>
      <c r="DR296" s="17">
        <v>3</v>
      </c>
      <c r="DS296" s="17">
        <v>3</v>
      </c>
      <c r="DT296" s="17">
        <v>3</v>
      </c>
      <c r="DU296" s="17">
        <f t="shared" si="322"/>
        <v>18</v>
      </c>
      <c r="DV296" s="144">
        <f t="shared" si="323"/>
        <v>3</v>
      </c>
      <c r="DW296" s="17">
        <v>3</v>
      </c>
      <c r="DX296" s="17">
        <v>3</v>
      </c>
      <c r="DY296" s="17">
        <v>3</v>
      </c>
      <c r="DZ296" s="17">
        <v>3</v>
      </c>
      <c r="EA296" s="17">
        <v>3</v>
      </c>
      <c r="EB296" s="17">
        <v>3</v>
      </c>
      <c r="EC296" s="17">
        <f t="shared" si="339"/>
        <v>18</v>
      </c>
      <c r="ED296" s="144">
        <f t="shared" si="333"/>
        <v>3</v>
      </c>
      <c r="EE296" s="17">
        <v>3</v>
      </c>
      <c r="EF296" s="17">
        <v>3</v>
      </c>
      <c r="EG296" s="17">
        <v>3</v>
      </c>
      <c r="EH296" s="17">
        <v>3</v>
      </c>
      <c r="EI296" s="17">
        <v>3</v>
      </c>
      <c r="EJ296" s="17">
        <v>3</v>
      </c>
      <c r="EK296" s="15">
        <f t="shared" si="334"/>
        <v>18</v>
      </c>
      <c r="EL296" s="148">
        <f t="shared" ref="EL296:EL322" si="343">EK296/6</f>
        <v>3</v>
      </c>
      <c r="EM296" s="17">
        <v>3</v>
      </c>
      <c r="EN296" s="17">
        <v>3</v>
      </c>
      <c r="EO296" s="17">
        <v>3</v>
      </c>
      <c r="EP296" s="17">
        <v>3</v>
      </c>
      <c r="EQ296" s="17">
        <v>3</v>
      </c>
      <c r="ER296" s="17">
        <f t="shared" si="324"/>
        <v>15</v>
      </c>
      <c r="ES296" s="144">
        <f t="shared" si="325"/>
        <v>3</v>
      </c>
      <c r="ET296" s="17">
        <v>3</v>
      </c>
      <c r="EU296" s="17">
        <v>3</v>
      </c>
      <c r="EV296" s="17">
        <v>3</v>
      </c>
      <c r="EW296" s="17">
        <v>3</v>
      </c>
      <c r="EX296" s="17">
        <v>3</v>
      </c>
      <c r="EY296" s="17">
        <f t="shared" si="326"/>
        <v>15</v>
      </c>
      <c r="EZ296" s="144">
        <f t="shared" si="312"/>
        <v>3</v>
      </c>
      <c r="FA296" s="17">
        <v>3</v>
      </c>
      <c r="FB296" s="17">
        <v>3</v>
      </c>
      <c r="FC296" s="17">
        <v>3</v>
      </c>
      <c r="FD296" s="17">
        <v>3</v>
      </c>
      <c r="FE296" s="17">
        <v>3</v>
      </c>
      <c r="FF296" s="17">
        <v>3</v>
      </c>
      <c r="FG296" s="17">
        <f t="shared" si="310"/>
        <v>18</v>
      </c>
      <c r="FH296" s="153">
        <f t="shared" si="342"/>
        <v>3</v>
      </c>
      <c r="FI296" s="17">
        <v>3</v>
      </c>
      <c r="FJ296" s="17">
        <v>3</v>
      </c>
      <c r="FK296" s="17">
        <v>3</v>
      </c>
      <c r="FL296" s="17">
        <v>3</v>
      </c>
      <c r="FM296" s="17">
        <v>3</v>
      </c>
      <c r="FN296" s="17">
        <f t="shared" si="327"/>
        <v>15</v>
      </c>
      <c r="FO296" s="144">
        <f t="shared" si="328"/>
        <v>3</v>
      </c>
      <c r="FP296" s="17">
        <v>3</v>
      </c>
      <c r="FQ296" s="17">
        <v>3</v>
      </c>
      <c r="FR296" s="17">
        <v>3</v>
      </c>
      <c r="FS296" s="17">
        <v>3</v>
      </c>
      <c r="FT296" s="17">
        <v>3</v>
      </c>
      <c r="FU296" s="17">
        <v>3</v>
      </c>
      <c r="FV296" s="17">
        <f t="shared" si="291"/>
        <v>18</v>
      </c>
      <c r="FW296" s="144">
        <f t="shared" si="335"/>
        <v>3</v>
      </c>
      <c r="FX296" s="17">
        <v>3</v>
      </c>
      <c r="FY296" s="17">
        <v>3</v>
      </c>
      <c r="FZ296" s="17">
        <v>3</v>
      </c>
      <c r="GA296" s="17">
        <v>3</v>
      </c>
      <c r="GB296" s="17">
        <v>3</v>
      </c>
      <c r="GC296" s="17">
        <v>3</v>
      </c>
      <c r="GD296" s="17">
        <f t="shared" si="297"/>
        <v>18</v>
      </c>
      <c r="GE296" s="144">
        <f t="shared" si="307"/>
        <v>3</v>
      </c>
      <c r="GF296" s="17" t="s">
        <v>346</v>
      </c>
      <c r="GG296" s="17" t="s">
        <v>274</v>
      </c>
      <c r="GH296" s="17" t="s">
        <v>347</v>
      </c>
      <c r="GI296" s="17" t="s">
        <v>348</v>
      </c>
      <c r="GJ296" s="17" t="s">
        <v>349</v>
      </c>
      <c r="GK296" s="17" t="s">
        <v>341</v>
      </c>
      <c r="GL296" s="17" t="s">
        <v>350</v>
      </c>
      <c r="GM296" s="17" t="s">
        <v>274</v>
      </c>
    </row>
    <row r="297" spans="1:195" s="15" customFormat="1" ht="15.75" customHeight="1" x14ac:dyDescent="0.35">
      <c r="A297" s="34">
        <v>295</v>
      </c>
      <c r="B297" s="15" t="s">
        <v>2263</v>
      </c>
      <c r="D297" s="15" t="s">
        <v>353</v>
      </c>
      <c r="E297" s="15" t="s">
        <v>354</v>
      </c>
      <c r="F297" s="15">
        <v>38</v>
      </c>
      <c r="G297" s="15">
        <v>5</v>
      </c>
      <c r="H297" s="15" t="s">
        <v>355</v>
      </c>
      <c r="I297" s="15" t="s">
        <v>172</v>
      </c>
      <c r="J297" s="136">
        <v>5000000</v>
      </c>
      <c r="K297" s="19">
        <v>48000000</v>
      </c>
      <c r="L297" s="15" t="s">
        <v>255</v>
      </c>
      <c r="M297" s="15" t="s">
        <v>147</v>
      </c>
      <c r="N297" s="15">
        <v>390</v>
      </c>
      <c r="O297" s="15" t="s">
        <v>226</v>
      </c>
      <c r="P297" s="15">
        <v>10</v>
      </c>
      <c r="Q297" s="15" t="s">
        <v>175</v>
      </c>
      <c r="R297" s="15">
        <v>3</v>
      </c>
      <c r="S297" s="15">
        <v>3</v>
      </c>
      <c r="T297" s="15">
        <v>3</v>
      </c>
      <c r="U297" s="15">
        <v>3</v>
      </c>
      <c r="V297" s="15">
        <v>3</v>
      </c>
      <c r="W297" s="15">
        <v>3</v>
      </c>
      <c r="X297" s="15">
        <v>3</v>
      </c>
      <c r="Y297" s="15">
        <v>3</v>
      </c>
      <c r="Z297" s="15">
        <v>3</v>
      </c>
      <c r="AA297" s="15">
        <v>3</v>
      </c>
      <c r="AB297" s="17">
        <f t="shared" si="336"/>
        <v>30</v>
      </c>
      <c r="AC297" s="154">
        <f t="shared" si="337"/>
        <v>3.2</v>
      </c>
      <c r="AD297" s="15">
        <v>3</v>
      </c>
      <c r="AE297" s="15">
        <v>3</v>
      </c>
      <c r="AF297" s="15">
        <v>3</v>
      </c>
      <c r="AG297" s="15">
        <v>3</v>
      </c>
      <c r="AH297" s="15">
        <v>3</v>
      </c>
      <c r="AI297" s="15">
        <v>3</v>
      </c>
      <c r="AJ297" s="15">
        <v>3</v>
      </c>
      <c r="AK297" s="15">
        <v>3</v>
      </c>
      <c r="AL297" s="15">
        <v>3</v>
      </c>
      <c r="AM297" s="15">
        <f t="shared" si="313"/>
        <v>27</v>
      </c>
      <c r="AN297" s="170">
        <f t="shared" si="314"/>
        <v>3</v>
      </c>
      <c r="AO297" s="15">
        <v>3</v>
      </c>
      <c r="AP297" s="15">
        <v>3</v>
      </c>
      <c r="AQ297" s="15">
        <v>3</v>
      </c>
      <c r="AR297" s="15">
        <v>4</v>
      </c>
      <c r="AS297" s="15">
        <v>3</v>
      </c>
      <c r="AT297" s="15">
        <v>3</v>
      </c>
      <c r="AU297" s="15">
        <v>3</v>
      </c>
      <c r="AV297" s="15">
        <v>3</v>
      </c>
      <c r="AW297" s="15">
        <v>3</v>
      </c>
      <c r="AX297" s="15">
        <v>3</v>
      </c>
      <c r="AY297" s="17">
        <f t="shared" si="308"/>
        <v>31</v>
      </c>
      <c r="AZ297" s="144">
        <f t="shared" si="315"/>
        <v>3.1</v>
      </c>
      <c r="BA297" s="15">
        <v>3</v>
      </c>
      <c r="BB297" s="15">
        <v>4</v>
      </c>
      <c r="BC297" s="15">
        <v>3</v>
      </c>
      <c r="BD297" s="15">
        <v>3</v>
      </c>
      <c r="BE297" s="15">
        <v>3</v>
      </c>
      <c r="BF297" s="15">
        <v>3</v>
      </c>
      <c r="BG297" s="15">
        <v>3</v>
      </c>
      <c r="BH297" s="15">
        <v>3</v>
      </c>
      <c r="BI297" s="15">
        <v>3</v>
      </c>
      <c r="BJ297" s="17">
        <f t="shared" si="316"/>
        <v>28</v>
      </c>
      <c r="BK297" s="144">
        <f t="shared" si="329"/>
        <v>3.1111111111111112</v>
      </c>
      <c r="BL297" s="15">
        <v>3</v>
      </c>
      <c r="BM297" s="15">
        <v>3</v>
      </c>
      <c r="BN297" s="15">
        <v>3</v>
      </c>
      <c r="BO297" s="17">
        <f t="shared" si="317"/>
        <v>9</v>
      </c>
      <c r="BP297" s="153">
        <f t="shared" si="293"/>
        <v>3</v>
      </c>
      <c r="BQ297" s="15">
        <v>3</v>
      </c>
      <c r="BR297" s="15">
        <v>2</v>
      </c>
      <c r="BS297" s="15">
        <v>4</v>
      </c>
      <c r="BT297" s="116">
        <f t="shared" si="309"/>
        <v>9</v>
      </c>
      <c r="BU297" s="144">
        <f t="shared" si="318"/>
        <v>3</v>
      </c>
      <c r="BV297" s="15">
        <v>2</v>
      </c>
      <c r="BW297" s="15">
        <v>4</v>
      </c>
      <c r="BX297" s="17">
        <f t="shared" ref="BX297:BX308" si="344">SUM(BV297:BW297)</f>
        <v>6</v>
      </c>
      <c r="BY297" s="169">
        <f t="shared" si="292"/>
        <v>3</v>
      </c>
      <c r="BZ297" s="15">
        <v>4</v>
      </c>
      <c r="CA297" s="15">
        <v>4</v>
      </c>
      <c r="CB297" s="17">
        <f t="shared" si="330"/>
        <v>8</v>
      </c>
      <c r="CC297" s="144">
        <f t="shared" si="311"/>
        <v>4</v>
      </c>
      <c r="CD297" s="15">
        <v>2</v>
      </c>
      <c r="CE297" s="15">
        <v>2</v>
      </c>
      <c r="CF297" s="17">
        <f t="shared" si="341"/>
        <v>4</v>
      </c>
      <c r="CG297" s="144">
        <f t="shared" si="289"/>
        <v>2</v>
      </c>
      <c r="CH297" s="15">
        <v>2</v>
      </c>
      <c r="CI297" s="15">
        <v>2</v>
      </c>
      <c r="CJ297" s="17">
        <f t="shared" si="319"/>
        <v>4</v>
      </c>
      <c r="CK297" s="144">
        <f t="shared" si="282"/>
        <v>2</v>
      </c>
      <c r="CL297" s="15">
        <v>2</v>
      </c>
      <c r="CM297" s="15">
        <v>2</v>
      </c>
      <c r="CN297" s="17">
        <f t="shared" si="320"/>
        <v>4</v>
      </c>
      <c r="CO297" s="153">
        <f t="shared" si="331"/>
        <v>2</v>
      </c>
      <c r="CP297" s="15">
        <v>2</v>
      </c>
      <c r="CQ297" s="15">
        <v>3</v>
      </c>
      <c r="CR297" s="15">
        <v>2</v>
      </c>
      <c r="CS297" s="17">
        <f t="shared" si="321"/>
        <v>7</v>
      </c>
      <c r="CT297" s="144">
        <f t="shared" si="340"/>
        <v>2.3333333333333335</v>
      </c>
      <c r="CU297" s="15">
        <v>3</v>
      </c>
      <c r="CV297" s="15">
        <v>3</v>
      </c>
      <c r="CW297" s="15">
        <v>3</v>
      </c>
      <c r="CX297" s="15">
        <v>3</v>
      </c>
      <c r="CY297" s="15">
        <v>3</v>
      </c>
      <c r="CZ297" s="15">
        <v>3</v>
      </c>
      <c r="DA297" s="15">
        <v>3</v>
      </c>
      <c r="DB297" s="15">
        <v>3</v>
      </c>
      <c r="DC297" s="17">
        <f t="shared" si="338"/>
        <v>24</v>
      </c>
      <c r="DD297" s="144">
        <f t="shared" si="302"/>
        <v>3</v>
      </c>
      <c r="DE297" s="15">
        <v>3</v>
      </c>
      <c r="DF297" s="15">
        <v>3</v>
      </c>
      <c r="DG297" s="15">
        <v>3</v>
      </c>
      <c r="DH297" s="15">
        <v>3</v>
      </c>
      <c r="DI297" s="15">
        <v>3</v>
      </c>
      <c r="DJ297" s="15">
        <v>3</v>
      </c>
      <c r="DK297" s="15">
        <v>3</v>
      </c>
      <c r="DL297" s="15">
        <v>3</v>
      </c>
      <c r="DM297" s="17">
        <f t="shared" si="332"/>
        <v>24</v>
      </c>
      <c r="DN297" s="144">
        <f t="shared" si="283"/>
        <v>3</v>
      </c>
      <c r="DO297" s="15">
        <v>3</v>
      </c>
      <c r="DP297" s="15">
        <v>3</v>
      </c>
      <c r="DQ297" s="15">
        <v>3</v>
      </c>
      <c r="DR297" s="15">
        <v>3</v>
      </c>
      <c r="DS297" s="15">
        <v>3</v>
      </c>
      <c r="DT297" s="15">
        <v>3</v>
      </c>
      <c r="DU297" s="17">
        <f t="shared" si="322"/>
        <v>18</v>
      </c>
      <c r="DV297" s="144">
        <f t="shared" si="323"/>
        <v>3</v>
      </c>
      <c r="DW297" s="15">
        <v>3</v>
      </c>
      <c r="DX297" s="15">
        <v>3</v>
      </c>
      <c r="DY297" s="15">
        <v>3</v>
      </c>
      <c r="DZ297" s="15">
        <v>3</v>
      </c>
      <c r="EA297" s="15">
        <v>3</v>
      </c>
      <c r="EB297" s="15">
        <v>3</v>
      </c>
      <c r="EC297" s="17">
        <f t="shared" si="339"/>
        <v>18</v>
      </c>
      <c r="ED297" s="144">
        <f t="shared" si="333"/>
        <v>3</v>
      </c>
      <c r="EE297" s="15">
        <v>3</v>
      </c>
      <c r="EF297" s="15">
        <v>3</v>
      </c>
      <c r="EG297" s="15">
        <v>3</v>
      </c>
      <c r="EH297" s="15">
        <v>3</v>
      </c>
      <c r="EI297" s="15">
        <v>3</v>
      </c>
      <c r="EJ297" s="15">
        <v>3</v>
      </c>
      <c r="EK297" s="15">
        <f t="shared" si="334"/>
        <v>18</v>
      </c>
      <c r="EL297" s="148">
        <f t="shared" si="343"/>
        <v>3</v>
      </c>
      <c r="EM297" s="15">
        <v>3</v>
      </c>
      <c r="EN297" s="15">
        <v>3</v>
      </c>
      <c r="EO297" s="15">
        <v>3</v>
      </c>
      <c r="EP297" s="15">
        <v>3</v>
      </c>
      <c r="EQ297" s="15">
        <v>3</v>
      </c>
      <c r="ER297" s="17">
        <f t="shared" si="324"/>
        <v>15</v>
      </c>
      <c r="ES297" s="144">
        <f t="shared" si="325"/>
        <v>3</v>
      </c>
      <c r="ET297" s="15">
        <v>3</v>
      </c>
      <c r="EU297" s="15">
        <v>3</v>
      </c>
      <c r="EV297" s="15">
        <v>3</v>
      </c>
      <c r="EW297" s="15">
        <v>3</v>
      </c>
      <c r="EX297" s="15">
        <v>3</v>
      </c>
      <c r="EY297" s="17">
        <f t="shared" si="326"/>
        <v>15</v>
      </c>
      <c r="EZ297" s="144">
        <f t="shared" si="312"/>
        <v>3</v>
      </c>
      <c r="FA297" s="15">
        <v>3</v>
      </c>
      <c r="FB297" s="15">
        <v>3</v>
      </c>
      <c r="FC297" s="15">
        <v>3</v>
      </c>
      <c r="FD297" s="15">
        <v>3</v>
      </c>
      <c r="FE297" s="15">
        <v>3</v>
      </c>
      <c r="FF297" s="15">
        <v>3</v>
      </c>
      <c r="FG297" s="17">
        <f t="shared" si="310"/>
        <v>18</v>
      </c>
      <c r="FH297" s="153">
        <f t="shared" si="342"/>
        <v>3</v>
      </c>
      <c r="FI297" s="15">
        <v>3</v>
      </c>
      <c r="FJ297" s="15">
        <v>3</v>
      </c>
      <c r="FK297" s="15">
        <v>3</v>
      </c>
      <c r="FL297" s="15">
        <v>3</v>
      </c>
      <c r="FM297" s="15">
        <v>3</v>
      </c>
      <c r="FN297" s="17">
        <f t="shared" si="327"/>
        <v>15</v>
      </c>
      <c r="FO297" s="144">
        <f t="shared" si="328"/>
        <v>3</v>
      </c>
      <c r="FP297" s="15">
        <v>3</v>
      </c>
      <c r="FQ297" s="15">
        <v>3</v>
      </c>
      <c r="FR297" s="15">
        <v>3</v>
      </c>
      <c r="FS297" s="15">
        <v>3</v>
      </c>
      <c r="FT297" s="15">
        <v>3</v>
      </c>
      <c r="FU297" s="15">
        <v>3</v>
      </c>
      <c r="FV297" s="17">
        <f t="shared" si="291"/>
        <v>18</v>
      </c>
      <c r="FW297" s="144">
        <f t="shared" si="335"/>
        <v>3</v>
      </c>
      <c r="FX297" s="15">
        <v>3</v>
      </c>
      <c r="FY297" s="15">
        <v>3</v>
      </c>
      <c r="FZ297" s="15">
        <v>3</v>
      </c>
      <c r="GA297" s="15">
        <v>3</v>
      </c>
      <c r="GB297" s="15">
        <v>3</v>
      </c>
      <c r="GC297" s="15">
        <v>3</v>
      </c>
      <c r="GD297" s="17">
        <f t="shared" si="297"/>
        <v>18</v>
      </c>
      <c r="GE297" s="144">
        <f t="shared" si="307"/>
        <v>3</v>
      </c>
      <c r="GF297" s="15" t="s">
        <v>359</v>
      </c>
      <c r="GG297" s="15" t="s">
        <v>360</v>
      </c>
      <c r="GH297" s="15" t="s">
        <v>361</v>
      </c>
      <c r="GI297" s="15" t="s">
        <v>362</v>
      </c>
      <c r="GJ297" s="15" t="s">
        <v>363</v>
      </c>
      <c r="GK297" s="15" t="s">
        <v>364</v>
      </c>
      <c r="GL297" s="15" t="s">
        <v>365</v>
      </c>
      <c r="GM297" s="15" t="s">
        <v>274</v>
      </c>
    </row>
    <row r="298" spans="1:195" s="15" customFormat="1" ht="15.75" customHeight="1" x14ac:dyDescent="0.35">
      <c r="A298" s="34">
        <v>296</v>
      </c>
      <c r="B298" s="15" t="s">
        <v>2264</v>
      </c>
      <c r="C298" s="20"/>
      <c r="D298" s="15" t="s">
        <v>368</v>
      </c>
      <c r="E298" s="15" t="s">
        <v>369</v>
      </c>
      <c r="F298" s="15">
        <v>38</v>
      </c>
      <c r="G298" s="15">
        <v>3</v>
      </c>
      <c r="H298" s="15" t="s">
        <v>157</v>
      </c>
      <c r="I298" s="15" t="s">
        <v>210</v>
      </c>
      <c r="J298" s="136">
        <v>4000000</v>
      </c>
      <c r="K298" s="19">
        <v>5000000</v>
      </c>
      <c r="L298" s="15" t="s">
        <v>370</v>
      </c>
      <c r="M298" s="15" t="s">
        <v>147</v>
      </c>
      <c r="N298" s="15">
        <v>520</v>
      </c>
      <c r="O298" s="15" t="s">
        <v>174</v>
      </c>
      <c r="P298" s="15">
        <v>17</v>
      </c>
      <c r="Q298" s="15" t="s">
        <v>175</v>
      </c>
      <c r="R298" s="15">
        <v>3</v>
      </c>
      <c r="S298" s="15">
        <v>3</v>
      </c>
      <c r="T298" s="15">
        <v>3</v>
      </c>
      <c r="U298" s="15">
        <v>3</v>
      </c>
      <c r="V298" s="15">
        <v>3</v>
      </c>
      <c r="W298" s="15">
        <v>3</v>
      </c>
      <c r="X298" s="15">
        <v>3</v>
      </c>
      <c r="Y298" s="15">
        <v>3</v>
      </c>
      <c r="Z298" s="15">
        <v>3</v>
      </c>
      <c r="AA298" s="15">
        <v>3</v>
      </c>
      <c r="AB298" s="17">
        <f t="shared" si="336"/>
        <v>30</v>
      </c>
      <c r="AC298" s="154">
        <f t="shared" si="337"/>
        <v>2.9</v>
      </c>
      <c r="AD298" s="15">
        <v>3</v>
      </c>
      <c r="AE298" s="15">
        <v>3</v>
      </c>
      <c r="AF298" s="15">
        <v>3</v>
      </c>
      <c r="AG298" s="15">
        <v>3</v>
      </c>
      <c r="AH298" s="15">
        <v>3</v>
      </c>
      <c r="AI298" s="15">
        <v>3</v>
      </c>
      <c r="AJ298" s="15">
        <v>3</v>
      </c>
      <c r="AK298" s="15">
        <v>3</v>
      </c>
      <c r="AL298" s="15">
        <v>3</v>
      </c>
      <c r="AM298" s="15">
        <f t="shared" si="313"/>
        <v>27</v>
      </c>
      <c r="AN298" s="170">
        <f t="shared" si="314"/>
        <v>3</v>
      </c>
      <c r="AO298" s="15">
        <v>3</v>
      </c>
      <c r="AP298" s="15">
        <v>3</v>
      </c>
      <c r="AQ298" s="15">
        <v>3</v>
      </c>
      <c r="AR298" s="15">
        <v>3</v>
      </c>
      <c r="AS298" s="15">
        <v>3</v>
      </c>
      <c r="AT298" s="15">
        <v>3</v>
      </c>
      <c r="AU298" s="15">
        <v>3</v>
      </c>
      <c r="AV298" s="15">
        <v>3</v>
      </c>
      <c r="AW298" s="15">
        <v>3</v>
      </c>
      <c r="AX298" s="15">
        <v>3</v>
      </c>
      <c r="AY298" s="17">
        <f t="shared" si="308"/>
        <v>30</v>
      </c>
      <c r="AZ298" s="144">
        <f t="shared" si="315"/>
        <v>3</v>
      </c>
      <c r="BA298" s="15">
        <v>3</v>
      </c>
      <c r="BB298" s="15">
        <v>3</v>
      </c>
      <c r="BC298" s="15">
        <v>3</v>
      </c>
      <c r="BD298" s="15">
        <v>3</v>
      </c>
      <c r="BE298" s="15">
        <v>3</v>
      </c>
      <c r="BF298" s="15">
        <v>3</v>
      </c>
      <c r="BG298" s="15">
        <v>3</v>
      </c>
      <c r="BH298" s="15">
        <v>3</v>
      </c>
      <c r="BI298" s="15">
        <v>3</v>
      </c>
      <c r="BJ298" s="17">
        <f t="shared" si="316"/>
        <v>27</v>
      </c>
      <c r="BK298" s="144">
        <f t="shared" si="329"/>
        <v>3</v>
      </c>
      <c r="BL298" s="15">
        <v>2</v>
      </c>
      <c r="BM298" s="15">
        <v>2</v>
      </c>
      <c r="BN298" s="15">
        <v>2</v>
      </c>
      <c r="BO298" s="17">
        <f t="shared" si="317"/>
        <v>6</v>
      </c>
      <c r="BP298" s="153">
        <f t="shared" si="293"/>
        <v>2</v>
      </c>
      <c r="BQ298" s="15">
        <v>3</v>
      </c>
      <c r="BR298" s="15">
        <v>3</v>
      </c>
      <c r="BS298" s="15">
        <v>3</v>
      </c>
      <c r="BT298" s="116">
        <f t="shared" si="309"/>
        <v>9</v>
      </c>
      <c r="BU298" s="144">
        <f t="shared" si="318"/>
        <v>3</v>
      </c>
      <c r="BV298" s="15">
        <v>3</v>
      </c>
      <c r="BW298" s="15">
        <v>3</v>
      </c>
      <c r="BX298" s="17">
        <f t="shared" si="344"/>
        <v>6</v>
      </c>
      <c r="BY298" s="169">
        <f t="shared" si="292"/>
        <v>3</v>
      </c>
      <c r="BZ298" s="15">
        <v>4</v>
      </c>
      <c r="CA298" s="15">
        <v>4</v>
      </c>
      <c r="CB298" s="17">
        <f t="shared" si="330"/>
        <v>8</v>
      </c>
      <c r="CC298" s="144">
        <f t="shared" si="311"/>
        <v>4</v>
      </c>
      <c r="CD298" s="15">
        <v>3</v>
      </c>
      <c r="CE298" s="15">
        <v>3</v>
      </c>
      <c r="CF298" s="17">
        <f t="shared" si="341"/>
        <v>6</v>
      </c>
      <c r="CG298" s="144">
        <f t="shared" si="289"/>
        <v>3</v>
      </c>
      <c r="CH298" s="15">
        <v>2</v>
      </c>
      <c r="CI298" s="15">
        <v>2</v>
      </c>
      <c r="CJ298" s="17">
        <f t="shared" si="319"/>
        <v>4</v>
      </c>
      <c r="CK298" s="144">
        <f t="shared" si="282"/>
        <v>2</v>
      </c>
      <c r="CL298" s="15">
        <v>2</v>
      </c>
      <c r="CM298" s="15">
        <v>2</v>
      </c>
      <c r="CN298" s="17">
        <f t="shared" si="320"/>
        <v>4</v>
      </c>
      <c r="CO298" s="153">
        <f t="shared" si="331"/>
        <v>2</v>
      </c>
      <c r="CP298" s="15">
        <v>3</v>
      </c>
      <c r="CQ298" s="15">
        <v>3</v>
      </c>
      <c r="CR298" s="15">
        <v>3</v>
      </c>
      <c r="CS298" s="17">
        <f t="shared" si="321"/>
        <v>9</v>
      </c>
      <c r="CT298" s="144">
        <f t="shared" si="340"/>
        <v>3</v>
      </c>
      <c r="CU298" s="15">
        <v>3</v>
      </c>
      <c r="CV298" s="15">
        <v>3</v>
      </c>
      <c r="CW298" s="15">
        <v>3</v>
      </c>
      <c r="CX298" s="15">
        <v>3</v>
      </c>
      <c r="CY298" s="15">
        <v>3</v>
      </c>
      <c r="CZ298" s="15">
        <v>3</v>
      </c>
      <c r="DA298" s="15">
        <v>3</v>
      </c>
      <c r="DB298" s="15">
        <v>3</v>
      </c>
      <c r="DC298" s="17">
        <f t="shared" si="338"/>
        <v>24</v>
      </c>
      <c r="DD298" s="144">
        <f t="shared" si="302"/>
        <v>3</v>
      </c>
      <c r="DE298" s="15">
        <v>3</v>
      </c>
      <c r="DF298" s="15">
        <v>3</v>
      </c>
      <c r="DG298" s="15">
        <v>3</v>
      </c>
      <c r="DH298" s="15">
        <v>3</v>
      </c>
      <c r="DI298" s="15">
        <v>3</v>
      </c>
      <c r="DJ298" s="15">
        <v>3</v>
      </c>
      <c r="DK298" s="15">
        <v>3</v>
      </c>
      <c r="DL298" s="15">
        <v>3</v>
      </c>
      <c r="DM298" s="17">
        <f t="shared" si="332"/>
        <v>24</v>
      </c>
      <c r="DN298" s="144">
        <f t="shared" si="283"/>
        <v>3</v>
      </c>
      <c r="DO298" s="15">
        <v>3</v>
      </c>
      <c r="DP298" s="15">
        <v>3</v>
      </c>
      <c r="DQ298" s="15">
        <v>3</v>
      </c>
      <c r="DR298" s="15">
        <v>3</v>
      </c>
      <c r="DS298" s="15">
        <v>3</v>
      </c>
      <c r="DT298" s="15">
        <v>3</v>
      </c>
      <c r="DU298" s="17">
        <f t="shared" si="322"/>
        <v>18</v>
      </c>
      <c r="DV298" s="144">
        <f t="shared" si="323"/>
        <v>3</v>
      </c>
      <c r="DW298" s="15">
        <v>3</v>
      </c>
      <c r="DX298" s="15">
        <v>3</v>
      </c>
      <c r="DY298" s="15">
        <v>3</v>
      </c>
      <c r="DZ298" s="15">
        <v>3</v>
      </c>
      <c r="EA298" s="15">
        <v>3</v>
      </c>
      <c r="EB298" s="15">
        <v>3</v>
      </c>
      <c r="EC298" s="17">
        <f t="shared" si="339"/>
        <v>18</v>
      </c>
      <c r="ED298" s="144">
        <f t="shared" si="333"/>
        <v>3</v>
      </c>
      <c r="EE298" s="15">
        <v>3</v>
      </c>
      <c r="EF298" s="15">
        <v>3</v>
      </c>
      <c r="EG298" s="15">
        <v>3</v>
      </c>
      <c r="EH298" s="15">
        <v>3</v>
      </c>
      <c r="EI298" s="15">
        <v>3</v>
      </c>
      <c r="EJ298" s="15">
        <v>3</v>
      </c>
      <c r="EK298" s="15">
        <f t="shared" si="334"/>
        <v>18</v>
      </c>
      <c r="EL298" s="148">
        <f t="shared" si="343"/>
        <v>3</v>
      </c>
      <c r="EM298" s="15">
        <v>3</v>
      </c>
      <c r="EN298" s="15">
        <v>3</v>
      </c>
      <c r="EO298" s="15">
        <v>3</v>
      </c>
      <c r="EP298" s="15">
        <v>3</v>
      </c>
      <c r="EQ298" s="15">
        <v>3</v>
      </c>
      <c r="ER298" s="17">
        <f t="shared" si="324"/>
        <v>15</v>
      </c>
      <c r="ES298" s="144">
        <f t="shared" si="325"/>
        <v>3</v>
      </c>
      <c r="ET298" s="15">
        <v>3</v>
      </c>
      <c r="EU298" s="15">
        <v>3</v>
      </c>
      <c r="EV298" s="15">
        <v>3</v>
      </c>
      <c r="EW298" s="15">
        <v>3</v>
      </c>
      <c r="EX298" s="15">
        <v>3</v>
      </c>
      <c r="EY298" s="17">
        <f t="shared" si="326"/>
        <v>15</v>
      </c>
      <c r="EZ298" s="144">
        <f t="shared" si="312"/>
        <v>3</v>
      </c>
      <c r="FA298" s="15">
        <v>3</v>
      </c>
      <c r="FB298" s="15">
        <v>3</v>
      </c>
      <c r="FC298" s="15">
        <v>3</v>
      </c>
      <c r="FD298" s="15">
        <v>3</v>
      </c>
      <c r="FE298" s="15">
        <v>3</v>
      </c>
      <c r="FF298" s="15">
        <v>3</v>
      </c>
      <c r="FG298" s="17">
        <f t="shared" si="310"/>
        <v>18</v>
      </c>
      <c r="FH298" s="153">
        <f t="shared" si="342"/>
        <v>3</v>
      </c>
      <c r="FI298" s="15">
        <v>3</v>
      </c>
      <c r="FJ298" s="15">
        <v>3</v>
      </c>
      <c r="FK298" s="15">
        <v>3</v>
      </c>
      <c r="FL298" s="15">
        <v>3</v>
      </c>
      <c r="FM298" s="15">
        <v>3</v>
      </c>
      <c r="FN298" s="17">
        <f t="shared" si="327"/>
        <v>15</v>
      </c>
      <c r="FO298" s="144">
        <f t="shared" si="328"/>
        <v>3</v>
      </c>
      <c r="FP298" s="15">
        <v>3</v>
      </c>
      <c r="FQ298" s="15">
        <v>3</v>
      </c>
      <c r="FR298" s="15">
        <v>3</v>
      </c>
      <c r="FS298" s="15">
        <v>3</v>
      </c>
      <c r="FT298" s="15">
        <v>3</v>
      </c>
      <c r="FU298" s="15">
        <v>3</v>
      </c>
      <c r="FV298" s="17">
        <f t="shared" si="291"/>
        <v>18</v>
      </c>
      <c r="FW298" s="144">
        <f t="shared" si="335"/>
        <v>3</v>
      </c>
      <c r="FX298" s="15">
        <v>3</v>
      </c>
      <c r="FY298" s="15">
        <v>3</v>
      </c>
      <c r="FZ298" s="15">
        <v>3</v>
      </c>
      <c r="GA298" s="15">
        <v>3</v>
      </c>
      <c r="GB298" s="15">
        <v>3</v>
      </c>
      <c r="GC298" s="15">
        <v>3</v>
      </c>
      <c r="GD298" s="17">
        <f t="shared" si="297"/>
        <v>18</v>
      </c>
      <c r="GE298" s="144">
        <f t="shared" si="307"/>
        <v>3</v>
      </c>
      <c r="GF298" s="15" t="s">
        <v>371</v>
      </c>
      <c r="GG298" s="15" t="s">
        <v>274</v>
      </c>
      <c r="GH298" s="15" t="s">
        <v>372</v>
      </c>
      <c r="GI298" s="15" t="s">
        <v>373</v>
      </c>
      <c r="GJ298" s="15" t="s">
        <v>374</v>
      </c>
      <c r="GK298" s="15" t="s">
        <v>375</v>
      </c>
      <c r="GL298" s="15" t="s">
        <v>376</v>
      </c>
      <c r="GM298" s="15" t="s">
        <v>377</v>
      </c>
    </row>
    <row r="299" spans="1:195" s="15" customFormat="1" ht="15.75" customHeight="1" x14ac:dyDescent="0.35">
      <c r="A299" s="34">
        <v>297</v>
      </c>
      <c r="B299" s="15" t="s">
        <v>2265</v>
      </c>
      <c r="D299" s="15" t="s">
        <v>368</v>
      </c>
      <c r="E299" s="15" t="s">
        <v>379</v>
      </c>
      <c r="F299" s="15">
        <v>45</v>
      </c>
      <c r="G299" s="15">
        <v>3</v>
      </c>
      <c r="H299" s="15" t="s">
        <v>157</v>
      </c>
      <c r="I299" s="15" t="s">
        <v>172</v>
      </c>
      <c r="J299" s="136">
        <v>500000</v>
      </c>
      <c r="K299" s="19">
        <v>250000</v>
      </c>
      <c r="L299" s="15" t="s">
        <v>380</v>
      </c>
      <c r="M299" s="15" t="s">
        <v>147</v>
      </c>
      <c r="N299" s="15">
        <v>16</v>
      </c>
      <c r="O299" s="15">
        <v>0.25</v>
      </c>
      <c r="P299" s="15">
        <v>20</v>
      </c>
      <c r="Q299" s="15" t="s">
        <v>175</v>
      </c>
      <c r="R299" s="15">
        <v>3</v>
      </c>
      <c r="S299" s="15">
        <v>3</v>
      </c>
      <c r="T299" s="15">
        <v>3</v>
      </c>
      <c r="U299" s="15">
        <v>3</v>
      </c>
      <c r="V299" s="15">
        <v>3</v>
      </c>
      <c r="W299" s="15">
        <v>3</v>
      </c>
      <c r="X299" s="15">
        <v>3</v>
      </c>
      <c r="Y299" s="15">
        <v>3</v>
      </c>
      <c r="Z299" s="15">
        <v>3</v>
      </c>
      <c r="AA299" s="15">
        <v>3</v>
      </c>
      <c r="AB299" s="17">
        <f t="shared" si="336"/>
        <v>30</v>
      </c>
      <c r="AC299" s="154">
        <f t="shared" si="337"/>
        <v>2.6</v>
      </c>
      <c r="AD299" s="15">
        <v>3</v>
      </c>
      <c r="AE299" s="15">
        <v>3</v>
      </c>
      <c r="AF299" s="15">
        <v>3</v>
      </c>
      <c r="AG299" s="15">
        <v>3</v>
      </c>
      <c r="AH299" s="15">
        <v>3</v>
      </c>
      <c r="AI299" s="15">
        <v>3</v>
      </c>
      <c r="AJ299" s="15">
        <v>3</v>
      </c>
      <c r="AK299" s="15">
        <v>3</v>
      </c>
      <c r="AL299" s="15">
        <v>3</v>
      </c>
      <c r="AM299" s="15">
        <f t="shared" si="313"/>
        <v>27</v>
      </c>
      <c r="AN299" s="170">
        <f t="shared" si="314"/>
        <v>3</v>
      </c>
      <c r="AO299" s="15">
        <v>3</v>
      </c>
      <c r="AP299" s="15">
        <v>3</v>
      </c>
      <c r="AQ299" s="15">
        <v>3</v>
      </c>
      <c r="AR299" s="15">
        <v>3</v>
      </c>
      <c r="AS299" s="15">
        <v>3</v>
      </c>
      <c r="AT299" s="15">
        <v>3</v>
      </c>
      <c r="AU299" s="15">
        <v>3</v>
      </c>
      <c r="AV299" s="15">
        <v>3</v>
      </c>
      <c r="AW299" s="15">
        <v>3</v>
      </c>
      <c r="AX299" s="15">
        <v>3</v>
      </c>
      <c r="AY299" s="17">
        <f t="shared" si="308"/>
        <v>30</v>
      </c>
      <c r="AZ299" s="144">
        <f t="shared" si="315"/>
        <v>3</v>
      </c>
      <c r="BA299" s="15">
        <v>4</v>
      </c>
      <c r="BB299" s="15">
        <v>4</v>
      </c>
      <c r="BC299" s="15">
        <v>3</v>
      </c>
      <c r="BD299" s="15">
        <v>3</v>
      </c>
      <c r="BE299" s="15">
        <v>3</v>
      </c>
      <c r="BF299" s="15">
        <v>3</v>
      </c>
      <c r="BG299" s="15">
        <v>3</v>
      </c>
      <c r="BH299" s="15">
        <v>3</v>
      </c>
      <c r="BI299" s="15">
        <v>3</v>
      </c>
      <c r="BJ299" s="17">
        <f t="shared" si="316"/>
        <v>29</v>
      </c>
      <c r="BK299" s="144">
        <f t="shared" si="329"/>
        <v>3.2222222222222223</v>
      </c>
      <c r="BL299" s="15">
        <v>3</v>
      </c>
      <c r="BM299" s="15">
        <v>3</v>
      </c>
      <c r="BN299" s="15">
        <v>3</v>
      </c>
      <c r="BO299" s="17">
        <f t="shared" si="317"/>
        <v>9</v>
      </c>
      <c r="BP299" s="153">
        <f t="shared" si="293"/>
        <v>3</v>
      </c>
      <c r="BQ299" s="15">
        <v>3</v>
      </c>
      <c r="BR299" s="15">
        <v>2</v>
      </c>
      <c r="BS299" s="15">
        <v>3</v>
      </c>
      <c r="BT299" s="116">
        <f t="shared" si="309"/>
        <v>8</v>
      </c>
      <c r="BU299" s="144">
        <f t="shared" si="318"/>
        <v>2.6666666666666665</v>
      </c>
      <c r="BV299" s="15">
        <v>3</v>
      </c>
      <c r="BW299" s="15">
        <v>3</v>
      </c>
      <c r="BX299" s="17">
        <f t="shared" si="344"/>
        <v>6</v>
      </c>
      <c r="BY299" s="169">
        <f t="shared" si="292"/>
        <v>3</v>
      </c>
      <c r="BZ299" s="15">
        <v>4</v>
      </c>
      <c r="CA299" s="15">
        <v>4</v>
      </c>
      <c r="CB299" s="17">
        <f t="shared" si="330"/>
        <v>8</v>
      </c>
      <c r="CC299" s="144">
        <f t="shared" si="311"/>
        <v>4</v>
      </c>
      <c r="CD299" s="15">
        <v>3</v>
      </c>
      <c r="CE299" s="15">
        <v>2</v>
      </c>
      <c r="CF299" s="17">
        <f t="shared" si="341"/>
        <v>5</v>
      </c>
      <c r="CG299" s="144">
        <f t="shared" si="289"/>
        <v>2.5</v>
      </c>
      <c r="CH299" s="15">
        <v>2</v>
      </c>
      <c r="CI299" s="15">
        <v>2</v>
      </c>
      <c r="CJ299" s="17">
        <f t="shared" si="319"/>
        <v>4</v>
      </c>
      <c r="CK299" s="144">
        <f t="shared" si="282"/>
        <v>2</v>
      </c>
      <c r="CL299" s="15">
        <v>2</v>
      </c>
      <c r="CM299" s="15">
        <v>2</v>
      </c>
      <c r="CN299" s="17">
        <f t="shared" si="320"/>
        <v>4</v>
      </c>
      <c r="CO299" s="153">
        <f t="shared" si="331"/>
        <v>2</v>
      </c>
      <c r="CP299" s="15">
        <v>3</v>
      </c>
      <c r="CQ299" s="15">
        <v>3</v>
      </c>
      <c r="CR299" s="15">
        <v>2</v>
      </c>
      <c r="CS299" s="17">
        <f t="shared" si="321"/>
        <v>8</v>
      </c>
      <c r="CT299" s="144">
        <f t="shared" si="340"/>
        <v>2.6666666666666665</v>
      </c>
      <c r="CU299" s="15">
        <v>4</v>
      </c>
      <c r="CV299" s="15">
        <v>3</v>
      </c>
      <c r="CW299" s="15">
        <v>3</v>
      </c>
      <c r="CX299" s="15">
        <v>3</v>
      </c>
      <c r="CY299" s="15">
        <v>3</v>
      </c>
      <c r="CZ299" s="15">
        <v>3</v>
      </c>
      <c r="DA299" s="15">
        <v>3</v>
      </c>
      <c r="DB299" s="15">
        <v>3</v>
      </c>
      <c r="DC299" s="17">
        <f t="shared" si="338"/>
        <v>25</v>
      </c>
      <c r="DD299" s="144">
        <f t="shared" si="302"/>
        <v>3.125</v>
      </c>
      <c r="DE299" s="15">
        <v>3</v>
      </c>
      <c r="DF299" s="15">
        <v>3</v>
      </c>
      <c r="DG299" s="15">
        <v>3</v>
      </c>
      <c r="DH299" s="15">
        <v>3</v>
      </c>
      <c r="DI299" s="15">
        <v>3</v>
      </c>
      <c r="DJ299" s="15">
        <v>3</v>
      </c>
      <c r="DK299" s="15">
        <v>3</v>
      </c>
      <c r="DL299" s="15">
        <v>3</v>
      </c>
      <c r="DM299" s="17">
        <f t="shared" si="332"/>
        <v>24</v>
      </c>
      <c r="DN299" s="144">
        <f t="shared" si="283"/>
        <v>3</v>
      </c>
      <c r="DO299" s="15">
        <v>3</v>
      </c>
      <c r="DP299" s="15">
        <v>3</v>
      </c>
      <c r="DQ299" s="15">
        <v>3</v>
      </c>
      <c r="DR299" s="15">
        <v>3</v>
      </c>
      <c r="DS299" s="15">
        <v>3</v>
      </c>
      <c r="DT299" s="15">
        <v>3</v>
      </c>
      <c r="DU299" s="17">
        <f t="shared" si="322"/>
        <v>18</v>
      </c>
      <c r="DV299" s="144">
        <f t="shared" si="323"/>
        <v>3</v>
      </c>
      <c r="DW299" s="15">
        <v>3</v>
      </c>
      <c r="DX299" s="15">
        <v>3</v>
      </c>
      <c r="DY299" s="15">
        <v>3</v>
      </c>
      <c r="DZ299" s="15">
        <v>3</v>
      </c>
      <c r="EA299" s="15">
        <v>3</v>
      </c>
      <c r="EB299" s="15">
        <v>3</v>
      </c>
      <c r="EC299" s="17">
        <f t="shared" si="339"/>
        <v>18</v>
      </c>
      <c r="ED299" s="144">
        <f t="shared" si="333"/>
        <v>3</v>
      </c>
      <c r="EE299" s="15">
        <v>3</v>
      </c>
      <c r="EF299" s="15">
        <v>3</v>
      </c>
      <c r="EG299" s="15">
        <v>3</v>
      </c>
      <c r="EH299" s="15">
        <v>3</v>
      </c>
      <c r="EI299" s="15">
        <v>3</v>
      </c>
      <c r="EJ299" s="15">
        <v>3</v>
      </c>
      <c r="EK299" s="15">
        <f t="shared" si="334"/>
        <v>18</v>
      </c>
      <c r="EL299" s="148">
        <f t="shared" si="343"/>
        <v>3</v>
      </c>
      <c r="EM299" s="15">
        <v>3</v>
      </c>
      <c r="EN299" s="15">
        <v>3</v>
      </c>
      <c r="EO299" s="15">
        <v>3</v>
      </c>
      <c r="EP299" s="15">
        <v>3</v>
      </c>
      <c r="EQ299" s="15">
        <v>3</v>
      </c>
      <c r="ER299" s="17">
        <f t="shared" si="324"/>
        <v>15</v>
      </c>
      <c r="ES299" s="144">
        <f t="shared" si="325"/>
        <v>3</v>
      </c>
      <c r="ET299" s="15">
        <v>3</v>
      </c>
      <c r="EU299" s="15">
        <v>3</v>
      </c>
      <c r="EV299" s="15">
        <v>3</v>
      </c>
      <c r="EW299" s="15">
        <v>3</v>
      </c>
      <c r="EX299" s="15">
        <v>3</v>
      </c>
      <c r="EY299" s="17">
        <f t="shared" si="326"/>
        <v>15</v>
      </c>
      <c r="EZ299" s="144">
        <f t="shared" si="312"/>
        <v>3</v>
      </c>
      <c r="FA299" s="15">
        <v>3</v>
      </c>
      <c r="FB299" s="15">
        <v>3</v>
      </c>
      <c r="FC299" s="15">
        <v>3</v>
      </c>
      <c r="FD299" s="15">
        <v>4</v>
      </c>
      <c r="FE299" s="15">
        <v>3</v>
      </c>
      <c r="FF299" s="15">
        <v>3</v>
      </c>
      <c r="FG299" s="17">
        <f t="shared" si="310"/>
        <v>19</v>
      </c>
      <c r="FH299" s="153">
        <f t="shared" si="342"/>
        <v>3.1666666666666665</v>
      </c>
      <c r="FI299" s="15">
        <v>3</v>
      </c>
      <c r="FJ299" s="15">
        <v>3</v>
      </c>
      <c r="FK299" s="15">
        <v>3</v>
      </c>
      <c r="FL299" s="15">
        <v>3</v>
      </c>
      <c r="FM299" s="15">
        <v>3</v>
      </c>
      <c r="FN299" s="17">
        <f t="shared" si="327"/>
        <v>15</v>
      </c>
      <c r="FO299" s="144">
        <f t="shared" si="328"/>
        <v>3</v>
      </c>
      <c r="FP299" s="15">
        <v>3</v>
      </c>
      <c r="FQ299" s="15">
        <v>3</v>
      </c>
      <c r="FR299" s="15">
        <v>3</v>
      </c>
      <c r="FS299" s="15">
        <v>3</v>
      </c>
      <c r="FT299" s="15">
        <v>3</v>
      </c>
      <c r="FU299" s="15">
        <v>3</v>
      </c>
      <c r="FV299" s="17">
        <f t="shared" si="291"/>
        <v>18</v>
      </c>
      <c r="FW299" s="144">
        <f t="shared" si="335"/>
        <v>3</v>
      </c>
      <c r="FX299" s="15">
        <v>3</v>
      </c>
      <c r="FY299" s="15">
        <v>3</v>
      </c>
      <c r="FZ299" s="15">
        <v>3</v>
      </c>
      <c r="GA299" s="15">
        <v>3</v>
      </c>
      <c r="GB299" s="15">
        <v>3</v>
      </c>
      <c r="GC299" s="15">
        <v>3</v>
      </c>
      <c r="GD299" s="17">
        <f t="shared" si="297"/>
        <v>18</v>
      </c>
      <c r="GE299" s="144">
        <f t="shared" si="307"/>
        <v>3</v>
      </c>
      <c r="GF299" s="15" t="s">
        <v>381</v>
      </c>
      <c r="GG299" s="15" t="s">
        <v>382</v>
      </c>
      <c r="GH299" s="15" t="s">
        <v>383</v>
      </c>
      <c r="GI299" s="15" t="s">
        <v>384</v>
      </c>
      <c r="GJ299" s="15" t="s">
        <v>385</v>
      </c>
      <c r="GK299" s="15" t="s">
        <v>386</v>
      </c>
      <c r="GL299" s="15" t="s">
        <v>387</v>
      </c>
    </row>
    <row r="300" spans="1:195" s="15" customFormat="1" ht="15.75" customHeight="1" x14ac:dyDescent="0.35">
      <c r="A300" s="34">
        <v>298</v>
      </c>
      <c r="B300" s="15" t="s">
        <v>2266</v>
      </c>
      <c r="D300" s="15" t="s">
        <v>353</v>
      </c>
      <c r="E300" s="15" t="s">
        <v>369</v>
      </c>
      <c r="F300" s="15">
        <v>50</v>
      </c>
      <c r="G300" s="15">
        <v>3</v>
      </c>
      <c r="H300" s="15" t="s">
        <v>157</v>
      </c>
      <c r="I300" s="15" t="s">
        <v>210</v>
      </c>
      <c r="J300" s="136">
        <v>1000000</v>
      </c>
      <c r="K300" s="19">
        <v>2000000</v>
      </c>
      <c r="L300" s="15" t="s">
        <v>318</v>
      </c>
      <c r="M300" s="15" t="s">
        <v>147</v>
      </c>
      <c r="N300" s="15">
        <v>100</v>
      </c>
      <c r="O300" s="15" t="s">
        <v>226</v>
      </c>
      <c r="P300" s="15">
        <v>10</v>
      </c>
      <c r="Q300" s="15" t="s">
        <v>389</v>
      </c>
      <c r="R300" s="15">
        <v>3</v>
      </c>
      <c r="S300" s="15">
        <v>3</v>
      </c>
      <c r="T300" s="15">
        <v>3</v>
      </c>
      <c r="U300" s="15">
        <v>3</v>
      </c>
      <c r="V300" s="15">
        <v>3</v>
      </c>
      <c r="W300" s="15">
        <v>3</v>
      </c>
      <c r="X300" s="15">
        <v>3</v>
      </c>
      <c r="Y300" s="15">
        <v>3</v>
      </c>
      <c r="Z300" s="15">
        <v>3</v>
      </c>
      <c r="AA300" s="15">
        <v>3</v>
      </c>
      <c r="AB300" s="17">
        <f t="shared" si="336"/>
        <v>30</v>
      </c>
      <c r="AC300" s="154">
        <f t="shared" si="337"/>
        <v>3</v>
      </c>
      <c r="AD300" s="15">
        <v>3</v>
      </c>
      <c r="AE300" s="15">
        <v>3</v>
      </c>
      <c r="AF300" s="15">
        <v>3</v>
      </c>
      <c r="AG300" s="15">
        <v>3</v>
      </c>
      <c r="AH300" s="15">
        <v>3</v>
      </c>
      <c r="AI300" s="15">
        <v>3</v>
      </c>
      <c r="AJ300" s="15">
        <v>3</v>
      </c>
      <c r="AK300" s="15">
        <v>3</v>
      </c>
      <c r="AL300" s="15">
        <v>3</v>
      </c>
      <c r="AM300" s="15">
        <f t="shared" si="313"/>
        <v>27</v>
      </c>
      <c r="AN300" s="170">
        <f t="shared" si="314"/>
        <v>3</v>
      </c>
      <c r="AO300" s="15">
        <v>3</v>
      </c>
      <c r="AP300" s="15">
        <v>3</v>
      </c>
      <c r="AQ300" s="15">
        <v>3</v>
      </c>
      <c r="AR300" s="15">
        <v>3</v>
      </c>
      <c r="AS300" s="15">
        <v>3</v>
      </c>
      <c r="AT300" s="15">
        <v>3</v>
      </c>
      <c r="AU300" s="15">
        <v>3</v>
      </c>
      <c r="AV300" s="15">
        <v>3</v>
      </c>
      <c r="AW300" s="15">
        <v>3</v>
      </c>
      <c r="AX300" s="15">
        <v>3</v>
      </c>
      <c r="AY300" s="17">
        <f t="shared" si="308"/>
        <v>30</v>
      </c>
      <c r="AZ300" s="144">
        <f t="shared" si="315"/>
        <v>3</v>
      </c>
      <c r="BA300" s="15">
        <v>3</v>
      </c>
      <c r="BB300" s="15">
        <v>3</v>
      </c>
      <c r="BC300" s="15">
        <v>3</v>
      </c>
      <c r="BD300" s="15">
        <v>3</v>
      </c>
      <c r="BE300" s="15">
        <v>3</v>
      </c>
      <c r="BF300" s="15">
        <v>3</v>
      </c>
      <c r="BG300" s="15">
        <v>3</v>
      </c>
      <c r="BH300" s="15">
        <v>3</v>
      </c>
      <c r="BI300" s="15">
        <v>3</v>
      </c>
      <c r="BJ300" s="17">
        <f t="shared" si="316"/>
        <v>27</v>
      </c>
      <c r="BK300" s="144">
        <f t="shared" si="329"/>
        <v>3</v>
      </c>
      <c r="BL300" s="15">
        <v>2</v>
      </c>
      <c r="BM300" s="15">
        <v>2</v>
      </c>
      <c r="BN300" s="15">
        <v>2</v>
      </c>
      <c r="BO300" s="17">
        <f t="shared" si="317"/>
        <v>6</v>
      </c>
      <c r="BP300" s="153">
        <f t="shared" si="293"/>
        <v>2</v>
      </c>
      <c r="BQ300" s="15">
        <v>3</v>
      </c>
      <c r="BR300" s="15">
        <v>3</v>
      </c>
      <c r="BS300" s="15">
        <v>3</v>
      </c>
      <c r="BT300" s="116">
        <f t="shared" si="309"/>
        <v>9</v>
      </c>
      <c r="BU300" s="144">
        <f t="shared" si="318"/>
        <v>3</v>
      </c>
      <c r="BV300" s="15">
        <v>2</v>
      </c>
      <c r="BW300" s="15">
        <v>3</v>
      </c>
      <c r="BX300" s="17">
        <f t="shared" si="344"/>
        <v>5</v>
      </c>
      <c r="BY300" s="169">
        <f t="shared" si="292"/>
        <v>2.5</v>
      </c>
      <c r="BZ300" s="15">
        <v>3</v>
      </c>
      <c r="CA300" s="15">
        <v>3</v>
      </c>
      <c r="CB300" s="17">
        <f t="shared" si="330"/>
        <v>6</v>
      </c>
      <c r="CC300" s="144">
        <f t="shared" si="311"/>
        <v>3</v>
      </c>
      <c r="CD300" s="15">
        <v>1</v>
      </c>
      <c r="CE300" s="15">
        <v>1</v>
      </c>
      <c r="CF300" s="17">
        <f t="shared" si="341"/>
        <v>2</v>
      </c>
      <c r="CG300" s="144">
        <f t="shared" si="289"/>
        <v>1</v>
      </c>
      <c r="CH300" s="15">
        <v>2</v>
      </c>
      <c r="CI300" s="15">
        <v>2</v>
      </c>
      <c r="CJ300" s="17">
        <f t="shared" si="319"/>
        <v>4</v>
      </c>
      <c r="CK300" s="144">
        <f t="shared" si="282"/>
        <v>2</v>
      </c>
      <c r="CL300" s="15">
        <v>3</v>
      </c>
      <c r="CM300" s="15">
        <v>2</v>
      </c>
      <c r="CN300" s="17">
        <f t="shared" si="320"/>
        <v>5</v>
      </c>
      <c r="CO300" s="153">
        <f t="shared" si="331"/>
        <v>2.5</v>
      </c>
      <c r="CP300" s="15">
        <v>3</v>
      </c>
      <c r="CQ300" s="15">
        <v>3</v>
      </c>
      <c r="CR300" s="15">
        <v>2</v>
      </c>
      <c r="CS300" s="17">
        <f t="shared" si="321"/>
        <v>8</v>
      </c>
      <c r="CT300" s="144">
        <f t="shared" si="340"/>
        <v>2.6666666666666665</v>
      </c>
      <c r="CU300" s="15">
        <v>3</v>
      </c>
      <c r="CV300" s="15">
        <v>3</v>
      </c>
      <c r="CW300" s="15">
        <v>3</v>
      </c>
      <c r="CX300" s="15">
        <v>3</v>
      </c>
      <c r="CY300" s="15">
        <v>3</v>
      </c>
      <c r="CZ300" s="15">
        <v>3</v>
      </c>
      <c r="DA300" s="15">
        <v>3</v>
      </c>
      <c r="DB300" s="15">
        <v>3</v>
      </c>
      <c r="DC300" s="17">
        <f t="shared" si="338"/>
        <v>24</v>
      </c>
      <c r="DD300" s="144">
        <f t="shared" si="302"/>
        <v>3</v>
      </c>
      <c r="DE300" s="15">
        <v>3</v>
      </c>
      <c r="DF300" s="15">
        <v>3</v>
      </c>
      <c r="DG300" s="15">
        <v>3</v>
      </c>
      <c r="DH300" s="15">
        <v>3</v>
      </c>
      <c r="DI300" s="15">
        <v>3</v>
      </c>
      <c r="DJ300" s="15">
        <v>3</v>
      </c>
      <c r="DK300" s="15">
        <v>3</v>
      </c>
      <c r="DL300" s="15">
        <v>3</v>
      </c>
      <c r="DM300" s="17">
        <f t="shared" si="332"/>
        <v>24</v>
      </c>
      <c r="DN300" s="144">
        <f t="shared" si="283"/>
        <v>3</v>
      </c>
      <c r="DO300" s="15">
        <v>3</v>
      </c>
      <c r="DP300" s="15">
        <v>3</v>
      </c>
      <c r="DQ300" s="15">
        <v>3</v>
      </c>
      <c r="DR300" s="15">
        <v>3</v>
      </c>
      <c r="DS300" s="15">
        <v>3</v>
      </c>
      <c r="DT300" s="15">
        <v>3</v>
      </c>
      <c r="DU300" s="17">
        <f t="shared" si="322"/>
        <v>18</v>
      </c>
      <c r="DV300" s="144">
        <f t="shared" si="323"/>
        <v>3</v>
      </c>
      <c r="DW300" s="15">
        <v>3</v>
      </c>
      <c r="DX300" s="15">
        <v>3</v>
      </c>
      <c r="DY300" s="15">
        <v>3</v>
      </c>
      <c r="DZ300" s="15">
        <v>3</v>
      </c>
      <c r="EA300" s="15">
        <v>3</v>
      </c>
      <c r="EB300" s="15">
        <v>3</v>
      </c>
      <c r="EC300" s="17">
        <f t="shared" si="339"/>
        <v>18</v>
      </c>
      <c r="ED300" s="144">
        <f t="shared" si="333"/>
        <v>3</v>
      </c>
      <c r="EE300" s="15">
        <v>3</v>
      </c>
      <c r="EF300" s="15">
        <v>3</v>
      </c>
      <c r="EG300" s="15">
        <v>3</v>
      </c>
      <c r="EH300" s="15">
        <v>3</v>
      </c>
      <c r="EI300" s="15">
        <v>3</v>
      </c>
      <c r="EJ300" s="15">
        <v>3</v>
      </c>
      <c r="EK300" s="15">
        <f t="shared" si="334"/>
        <v>18</v>
      </c>
      <c r="EL300" s="148">
        <f t="shared" si="343"/>
        <v>3</v>
      </c>
      <c r="EM300" s="15">
        <v>3</v>
      </c>
      <c r="EN300" s="15">
        <v>3</v>
      </c>
      <c r="EO300" s="15">
        <v>3</v>
      </c>
      <c r="EP300" s="15">
        <v>3</v>
      </c>
      <c r="EQ300" s="15">
        <v>3</v>
      </c>
      <c r="ER300" s="17">
        <f t="shared" si="324"/>
        <v>15</v>
      </c>
      <c r="ES300" s="144">
        <f t="shared" si="325"/>
        <v>3</v>
      </c>
      <c r="ET300" s="15">
        <v>3</v>
      </c>
      <c r="EU300" s="15">
        <v>3</v>
      </c>
      <c r="EV300" s="15">
        <v>3</v>
      </c>
      <c r="EW300" s="15">
        <v>3</v>
      </c>
      <c r="EX300" s="15">
        <v>3</v>
      </c>
      <c r="EY300" s="17">
        <f t="shared" si="326"/>
        <v>15</v>
      </c>
      <c r="EZ300" s="144">
        <f t="shared" si="312"/>
        <v>3</v>
      </c>
      <c r="FA300" s="15">
        <v>3</v>
      </c>
      <c r="FB300" s="15">
        <v>3</v>
      </c>
      <c r="FC300" s="15">
        <v>3</v>
      </c>
      <c r="FD300" s="15">
        <v>3</v>
      </c>
      <c r="FE300" s="15">
        <v>3</v>
      </c>
      <c r="FF300" s="15">
        <v>3</v>
      </c>
      <c r="FG300" s="17">
        <f t="shared" si="310"/>
        <v>18</v>
      </c>
      <c r="FH300" s="153">
        <f t="shared" si="342"/>
        <v>3</v>
      </c>
      <c r="FI300" s="15">
        <v>3</v>
      </c>
      <c r="FJ300" s="15">
        <v>3</v>
      </c>
      <c r="FK300" s="15">
        <v>3</v>
      </c>
      <c r="FL300" s="15">
        <v>3</v>
      </c>
      <c r="FM300" s="15">
        <v>3</v>
      </c>
      <c r="FN300" s="17">
        <f t="shared" si="327"/>
        <v>15</v>
      </c>
      <c r="FO300" s="144">
        <f t="shared" si="328"/>
        <v>3</v>
      </c>
      <c r="FP300" s="15">
        <v>3</v>
      </c>
      <c r="FQ300" s="15">
        <v>3</v>
      </c>
      <c r="FR300" s="15">
        <v>3</v>
      </c>
      <c r="FS300" s="15">
        <v>3</v>
      </c>
      <c r="FT300" s="15">
        <v>3</v>
      </c>
      <c r="FU300" s="15">
        <v>3</v>
      </c>
      <c r="FV300" s="17">
        <f t="shared" si="291"/>
        <v>18</v>
      </c>
      <c r="FW300" s="144">
        <f t="shared" si="335"/>
        <v>3</v>
      </c>
      <c r="FX300" s="15">
        <v>3</v>
      </c>
      <c r="FY300" s="15">
        <v>3</v>
      </c>
      <c r="FZ300" s="15">
        <v>3</v>
      </c>
      <c r="GA300" s="15">
        <v>3</v>
      </c>
      <c r="GB300" s="15">
        <v>3</v>
      </c>
      <c r="GC300" s="15">
        <v>3</v>
      </c>
      <c r="GD300" s="17">
        <f t="shared" si="297"/>
        <v>18</v>
      </c>
      <c r="GE300" s="144">
        <f t="shared" si="307"/>
        <v>3</v>
      </c>
      <c r="GF300" s="15" t="s">
        <v>391</v>
      </c>
      <c r="GG300" s="15" t="s">
        <v>392</v>
      </c>
      <c r="GH300" s="15" t="s">
        <v>393</v>
      </c>
      <c r="GI300" s="15" t="s">
        <v>394</v>
      </c>
      <c r="GJ300" s="15" t="s">
        <v>395</v>
      </c>
      <c r="GK300" s="15" t="s">
        <v>396</v>
      </c>
      <c r="GL300" s="15" t="s">
        <v>397</v>
      </c>
      <c r="GM300" s="15" t="s">
        <v>398</v>
      </c>
    </row>
    <row r="301" spans="1:195" s="15" customFormat="1" ht="15.75" customHeight="1" x14ac:dyDescent="0.35">
      <c r="A301" s="34">
        <v>299</v>
      </c>
      <c r="B301" s="15" t="s">
        <v>2267</v>
      </c>
      <c r="C301" s="20"/>
      <c r="D301" s="15" t="s">
        <v>353</v>
      </c>
      <c r="E301" s="15" t="s">
        <v>379</v>
      </c>
      <c r="F301" s="15">
        <v>48</v>
      </c>
      <c r="G301" s="15">
        <v>4</v>
      </c>
      <c r="H301" s="15" t="s">
        <v>344</v>
      </c>
      <c r="I301" s="15" t="s">
        <v>210</v>
      </c>
      <c r="J301" s="136">
        <v>5000000</v>
      </c>
      <c r="K301" s="19">
        <v>2000000</v>
      </c>
      <c r="L301" s="15" t="s">
        <v>318</v>
      </c>
      <c r="M301" s="15" t="s">
        <v>345</v>
      </c>
      <c r="N301" s="15">
        <v>130</v>
      </c>
      <c r="O301" s="15" t="s">
        <v>401</v>
      </c>
      <c r="P301" s="15">
        <v>22</v>
      </c>
      <c r="Q301" s="15" t="s">
        <v>389</v>
      </c>
      <c r="R301" s="15">
        <v>3</v>
      </c>
      <c r="S301" s="15">
        <v>3</v>
      </c>
      <c r="T301" s="15">
        <v>3</v>
      </c>
      <c r="U301" s="15">
        <v>3</v>
      </c>
      <c r="V301" s="15">
        <v>3</v>
      </c>
      <c r="W301" s="15">
        <v>4</v>
      </c>
      <c r="X301" s="15">
        <v>3</v>
      </c>
      <c r="Y301" s="15">
        <v>4</v>
      </c>
      <c r="Z301" s="15">
        <v>4</v>
      </c>
      <c r="AA301" s="15">
        <v>4</v>
      </c>
      <c r="AB301" s="17">
        <f t="shared" si="336"/>
        <v>34</v>
      </c>
      <c r="AC301" s="154">
        <f t="shared" si="337"/>
        <v>3</v>
      </c>
      <c r="AD301" s="15">
        <v>4</v>
      </c>
      <c r="AE301" s="15">
        <v>4</v>
      </c>
      <c r="AF301" s="15">
        <v>4</v>
      </c>
      <c r="AG301" s="15">
        <v>3</v>
      </c>
      <c r="AH301" s="15">
        <v>3</v>
      </c>
      <c r="AI301" s="15">
        <v>4</v>
      </c>
      <c r="AJ301" s="15">
        <v>3</v>
      </c>
      <c r="AK301" s="15">
        <v>4</v>
      </c>
      <c r="AL301" s="15">
        <v>3</v>
      </c>
      <c r="AM301" s="15">
        <f t="shared" si="313"/>
        <v>32</v>
      </c>
      <c r="AN301" s="170">
        <f t="shared" si="314"/>
        <v>3.5555555555555554</v>
      </c>
      <c r="AO301" s="15">
        <v>4</v>
      </c>
      <c r="AP301" s="15">
        <v>4</v>
      </c>
      <c r="AQ301" s="15">
        <v>4</v>
      </c>
      <c r="AR301" s="15">
        <v>4</v>
      </c>
      <c r="AS301" s="15">
        <v>4</v>
      </c>
      <c r="AT301" s="15">
        <v>4</v>
      </c>
      <c r="AU301" s="15">
        <v>4</v>
      </c>
      <c r="AV301" s="15">
        <v>4</v>
      </c>
      <c r="AW301" s="15">
        <v>4</v>
      </c>
      <c r="AX301" s="15">
        <v>4</v>
      </c>
      <c r="AY301" s="17">
        <f t="shared" si="308"/>
        <v>40</v>
      </c>
      <c r="AZ301" s="144">
        <f t="shared" si="315"/>
        <v>4</v>
      </c>
      <c r="BA301" s="15">
        <v>4</v>
      </c>
      <c r="BB301" s="15">
        <v>4</v>
      </c>
      <c r="BC301" s="15">
        <v>4</v>
      </c>
      <c r="BD301" s="15">
        <v>4</v>
      </c>
      <c r="BE301" s="15">
        <v>4</v>
      </c>
      <c r="BF301" s="15">
        <v>4</v>
      </c>
      <c r="BG301" s="15">
        <v>4</v>
      </c>
      <c r="BH301" s="15">
        <v>4</v>
      </c>
      <c r="BI301" s="15">
        <v>3</v>
      </c>
      <c r="BJ301" s="17">
        <f t="shared" si="316"/>
        <v>35</v>
      </c>
      <c r="BK301" s="144">
        <f t="shared" si="329"/>
        <v>3.8888888888888888</v>
      </c>
      <c r="BL301" s="15">
        <v>2</v>
      </c>
      <c r="BM301" s="15">
        <v>2</v>
      </c>
      <c r="BN301" s="15">
        <v>2</v>
      </c>
      <c r="BO301" s="17">
        <f t="shared" si="317"/>
        <v>6</v>
      </c>
      <c r="BP301" s="153">
        <f t="shared" si="293"/>
        <v>2</v>
      </c>
      <c r="BQ301" s="15">
        <v>2</v>
      </c>
      <c r="BR301" s="15">
        <v>3</v>
      </c>
      <c r="BS301" s="15">
        <v>1</v>
      </c>
      <c r="BT301" s="116">
        <f t="shared" si="309"/>
        <v>6</v>
      </c>
      <c r="BU301" s="144">
        <f t="shared" si="318"/>
        <v>2</v>
      </c>
      <c r="BV301" s="15">
        <v>2</v>
      </c>
      <c r="BW301" s="15">
        <v>3</v>
      </c>
      <c r="BX301" s="17">
        <f t="shared" si="344"/>
        <v>5</v>
      </c>
      <c r="BY301" s="169">
        <f t="shared" si="292"/>
        <v>2.5</v>
      </c>
      <c r="BZ301" s="15">
        <v>3</v>
      </c>
      <c r="CA301" s="15">
        <v>1</v>
      </c>
      <c r="CB301" s="17">
        <f t="shared" si="330"/>
        <v>4</v>
      </c>
      <c r="CC301" s="144">
        <f t="shared" si="311"/>
        <v>2</v>
      </c>
      <c r="CD301" s="15">
        <v>2</v>
      </c>
      <c r="CE301" s="15">
        <v>2</v>
      </c>
      <c r="CF301" s="17">
        <f t="shared" si="341"/>
        <v>4</v>
      </c>
      <c r="CG301" s="144">
        <f t="shared" si="289"/>
        <v>2</v>
      </c>
      <c r="CH301" s="15">
        <v>3</v>
      </c>
      <c r="CI301" s="15">
        <v>2</v>
      </c>
      <c r="CJ301" s="17">
        <f t="shared" si="319"/>
        <v>5</v>
      </c>
      <c r="CK301" s="144">
        <f t="shared" si="282"/>
        <v>2.5</v>
      </c>
      <c r="CL301" s="15">
        <v>3</v>
      </c>
      <c r="CM301" s="15">
        <v>3</v>
      </c>
      <c r="CN301" s="17">
        <f t="shared" si="320"/>
        <v>6</v>
      </c>
      <c r="CO301" s="153">
        <f t="shared" si="331"/>
        <v>3</v>
      </c>
      <c r="CP301" s="15">
        <v>3</v>
      </c>
      <c r="CQ301" s="15">
        <v>2</v>
      </c>
      <c r="CR301" s="15">
        <v>3</v>
      </c>
      <c r="CS301" s="17">
        <f t="shared" si="321"/>
        <v>8</v>
      </c>
      <c r="CT301" s="144">
        <f t="shared" si="340"/>
        <v>2.6666666666666665</v>
      </c>
      <c r="CU301" s="15">
        <v>3</v>
      </c>
      <c r="CV301" s="15">
        <v>3</v>
      </c>
      <c r="CW301" s="15">
        <v>3</v>
      </c>
      <c r="CX301" s="15">
        <v>3</v>
      </c>
      <c r="CY301" s="15">
        <v>3</v>
      </c>
      <c r="CZ301" s="15">
        <v>3</v>
      </c>
      <c r="DA301" s="15">
        <v>3</v>
      </c>
      <c r="DB301" s="15">
        <v>3</v>
      </c>
      <c r="DC301" s="17">
        <f t="shared" si="338"/>
        <v>24</v>
      </c>
      <c r="DD301" s="144">
        <f t="shared" si="302"/>
        <v>3</v>
      </c>
      <c r="DE301" s="15">
        <v>3</v>
      </c>
      <c r="DF301" s="15">
        <v>3</v>
      </c>
      <c r="DG301" s="15">
        <v>3</v>
      </c>
      <c r="DH301" s="15">
        <v>3</v>
      </c>
      <c r="DI301" s="15">
        <v>3</v>
      </c>
      <c r="DJ301" s="15">
        <v>3</v>
      </c>
      <c r="DK301" s="15">
        <v>3</v>
      </c>
      <c r="DL301" s="15">
        <v>4</v>
      </c>
      <c r="DM301" s="17">
        <f t="shared" si="332"/>
        <v>25</v>
      </c>
      <c r="DN301" s="144">
        <f t="shared" si="283"/>
        <v>3.125</v>
      </c>
      <c r="DO301" s="15">
        <v>4</v>
      </c>
      <c r="DP301" s="15">
        <v>4</v>
      </c>
      <c r="DQ301" s="15">
        <v>4</v>
      </c>
      <c r="DR301" s="15">
        <v>4</v>
      </c>
      <c r="DS301" s="15">
        <v>4</v>
      </c>
      <c r="DT301" s="15">
        <v>4</v>
      </c>
      <c r="DU301" s="17">
        <f t="shared" si="322"/>
        <v>24</v>
      </c>
      <c r="DV301" s="144">
        <f t="shared" si="323"/>
        <v>4</v>
      </c>
      <c r="DW301" s="15">
        <v>4</v>
      </c>
      <c r="DX301" s="15">
        <v>4</v>
      </c>
      <c r="DY301" s="15">
        <v>4</v>
      </c>
      <c r="DZ301" s="15">
        <v>4</v>
      </c>
      <c r="EA301" s="15">
        <v>4</v>
      </c>
      <c r="EB301" s="15">
        <v>4</v>
      </c>
      <c r="EC301" s="17">
        <f t="shared" si="339"/>
        <v>24</v>
      </c>
      <c r="ED301" s="144">
        <f t="shared" si="333"/>
        <v>4</v>
      </c>
      <c r="EE301" s="15">
        <v>3</v>
      </c>
      <c r="EF301" s="15">
        <v>3</v>
      </c>
      <c r="EG301" s="15">
        <v>3</v>
      </c>
      <c r="EH301" s="15">
        <v>3</v>
      </c>
      <c r="EI301" s="15">
        <v>4</v>
      </c>
      <c r="EJ301" s="15">
        <v>3</v>
      </c>
      <c r="EK301" s="15">
        <f t="shared" si="334"/>
        <v>19</v>
      </c>
      <c r="EL301" s="148">
        <f t="shared" si="343"/>
        <v>3.1666666666666665</v>
      </c>
      <c r="EM301" s="15">
        <v>3</v>
      </c>
      <c r="EN301" s="15">
        <v>3</v>
      </c>
      <c r="EO301" s="15">
        <v>3</v>
      </c>
      <c r="EP301" s="15">
        <v>3</v>
      </c>
      <c r="EQ301" s="15">
        <v>3</v>
      </c>
      <c r="ER301" s="17">
        <f t="shared" si="324"/>
        <v>15</v>
      </c>
      <c r="ES301" s="144">
        <f t="shared" si="325"/>
        <v>3</v>
      </c>
      <c r="ET301" s="15">
        <v>3</v>
      </c>
      <c r="EU301" s="15">
        <v>3</v>
      </c>
      <c r="EV301" s="15">
        <v>3</v>
      </c>
      <c r="EW301" s="15">
        <v>3</v>
      </c>
      <c r="EX301" s="15">
        <v>3</v>
      </c>
      <c r="EY301" s="17">
        <f t="shared" si="326"/>
        <v>15</v>
      </c>
      <c r="EZ301" s="144">
        <f t="shared" si="312"/>
        <v>3</v>
      </c>
      <c r="FA301" s="15">
        <v>3</v>
      </c>
      <c r="FB301" s="15">
        <v>3</v>
      </c>
      <c r="FC301" s="15">
        <v>3</v>
      </c>
      <c r="FD301" s="15">
        <v>3</v>
      </c>
      <c r="FE301" s="15">
        <v>3</v>
      </c>
      <c r="FF301" s="15">
        <v>3</v>
      </c>
      <c r="FG301" s="17">
        <f t="shared" si="310"/>
        <v>18</v>
      </c>
      <c r="FH301" s="153">
        <f t="shared" si="342"/>
        <v>3</v>
      </c>
      <c r="FI301" s="15">
        <v>3</v>
      </c>
      <c r="FJ301" s="15">
        <v>3</v>
      </c>
      <c r="FK301" s="15">
        <v>3</v>
      </c>
      <c r="FL301" s="15">
        <v>3</v>
      </c>
      <c r="FM301" s="15">
        <v>3</v>
      </c>
      <c r="FN301" s="17">
        <f t="shared" si="327"/>
        <v>15</v>
      </c>
      <c r="FO301" s="144">
        <f t="shared" si="328"/>
        <v>3</v>
      </c>
      <c r="FP301" s="15">
        <v>3</v>
      </c>
      <c r="FQ301" s="15">
        <v>3</v>
      </c>
      <c r="FR301" s="15">
        <v>3</v>
      </c>
      <c r="FS301" s="15">
        <v>3</v>
      </c>
      <c r="FT301" s="15">
        <v>3</v>
      </c>
      <c r="FU301" s="15">
        <v>3</v>
      </c>
      <c r="FV301" s="17">
        <f t="shared" si="291"/>
        <v>18</v>
      </c>
      <c r="FW301" s="144">
        <f t="shared" si="335"/>
        <v>3</v>
      </c>
      <c r="FX301" s="15">
        <v>3</v>
      </c>
      <c r="FY301" s="15">
        <v>3</v>
      </c>
      <c r="FZ301" s="15">
        <v>3</v>
      </c>
      <c r="GA301" s="15">
        <v>3</v>
      </c>
      <c r="GB301" s="15">
        <v>3</v>
      </c>
      <c r="GC301" s="15">
        <v>3</v>
      </c>
      <c r="GD301" s="17">
        <f t="shared" si="297"/>
        <v>18</v>
      </c>
      <c r="GE301" s="144">
        <f t="shared" si="307"/>
        <v>3</v>
      </c>
      <c r="GF301" s="15" t="s">
        <v>402</v>
      </c>
      <c r="GG301" s="15" t="s">
        <v>403</v>
      </c>
      <c r="GH301" s="15" t="s">
        <v>404</v>
      </c>
      <c r="GI301" s="15" t="s">
        <v>405</v>
      </c>
      <c r="GJ301" s="15" t="s">
        <v>406</v>
      </c>
      <c r="GK301" s="15" t="s">
        <v>407</v>
      </c>
      <c r="GL301" s="15" t="s">
        <v>408</v>
      </c>
      <c r="GM301" s="15" t="s">
        <v>274</v>
      </c>
    </row>
    <row r="302" spans="1:195" s="15" customFormat="1" ht="15.75" customHeight="1" x14ac:dyDescent="0.35">
      <c r="A302" s="34">
        <v>300</v>
      </c>
      <c r="B302" s="15" t="s">
        <v>2268</v>
      </c>
      <c r="D302" s="15" t="s">
        <v>353</v>
      </c>
      <c r="E302" s="15" t="s">
        <v>410</v>
      </c>
      <c r="F302" s="15">
        <v>22</v>
      </c>
      <c r="G302" s="15">
        <v>3</v>
      </c>
      <c r="H302" s="15" t="s">
        <v>157</v>
      </c>
      <c r="I302" s="15" t="s">
        <v>172</v>
      </c>
      <c r="J302" s="136">
        <v>7000000</v>
      </c>
      <c r="K302" s="19">
        <v>6000000</v>
      </c>
      <c r="L302" s="15" t="s">
        <v>255</v>
      </c>
      <c r="M302" s="15" t="s">
        <v>147</v>
      </c>
      <c r="N302" s="15">
        <v>330</v>
      </c>
      <c r="O302" s="15" t="s">
        <v>212</v>
      </c>
      <c r="P302" s="15">
        <v>4</v>
      </c>
      <c r="Q302" s="15" t="s">
        <v>175</v>
      </c>
      <c r="R302" s="15">
        <v>3</v>
      </c>
      <c r="S302" s="15">
        <v>3</v>
      </c>
      <c r="T302" s="15">
        <v>3</v>
      </c>
      <c r="U302" s="15">
        <v>3</v>
      </c>
      <c r="V302" s="15">
        <v>3</v>
      </c>
      <c r="W302" s="15">
        <v>3</v>
      </c>
      <c r="X302" s="15">
        <v>3</v>
      </c>
      <c r="Y302" s="15">
        <v>3</v>
      </c>
      <c r="Z302" s="15">
        <v>3</v>
      </c>
      <c r="AA302" s="15">
        <v>3</v>
      </c>
      <c r="AB302" s="17">
        <f t="shared" si="336"/>
        <v>30</v>
      </c>
      <c r="AC302" s="154">
        <f t="shared" si="337"/>
        <v>3.1</v>
      </c>
      <c r="AD302" s="15">
        <v>3</v>
      </c>
      <c r="AE302" s="15">
        <v>3</v>
      </c>
      <c r="AF302" s="15">
        <v>3</v>
      </c>
      <c r="AG302" s="15">
        <v>3</v>
      </c>
      <c r="AH302" s="15">
        <v>3</v>
      </c>
      <c r="AI302" s="15">
        <v>3</v>
      </c>
      <c r="AJ302" s="15">
        <v>3</v>
      </c>
      <c r="AK302" s="15">
        <v>3</v>
      </c>
      <c r="AL302" s="15">
        <v>3</v>
      </c>
      <c r="AM302" s="15">
        <f t="shared" si="313"/>
        <v>27</v>
      </c>
      <c r="AN302" s="170">
        <f t="shared" si="314"/>
        <v>3</v>
      </c>
      <c r="AO302" s="15">
        <v>3</v>
      </c>
      <c r="AP302" s="15">
        <v>3</v>
      </c>
      <c r="AQ302" s="15">
        <v>3</v>
      </c>
      <c r="AR302" s="15">
        <v>3</v>
      </c>
      <c r="AS302" s="15">
        <v>3</v>
      </c>
      <c r="AT302" s="15">
        <v>3</v>
      </c>
      <c r="AU302" s="15">
        <v>3</v>
      </c>
      <c r="AV302" s="15">
        <v>3</v>
      </c>
      <c r="AW302" s="15">
        <v>3</v>
      </c>
      <c r="AX302" s="15">
        <v>3</v>
      </c>
      <c r="AY302" s="17">
        <f t="shared" si="308"/>
        <v>30</v>
      </c>
      <c r="AZ302" s="144">
        <f t="shared" si="315"/>
        <v>3</v>
      </c>
      <c r="BA302" s="15">
        <v>3</v>
      </c>
      <c r="BB302" s="15">
        <v>3</v>
      </c>
      <c r="BC302" s="15">
        <v>3</v>
      </c>
      <c r="BD302" s="15">
        <v>3</v>
      </c>
      <c r="BE302" s="15">
        <v>3</v>
      </c>
      <c r="BF302" s="15">
        <v>3</v>
      </c>
      <c r="BG302" s="15">
        <v>3</v>
      </c>
      <c r="BH302" s="15">
        <v>3</v>
      </c>
      <c r="BI302" s="15">
        <v>3</v>
      </c>
      <c r="BJ302" s="17">
        <f t="shared" si="316"/>
        <v>27</v>
      </c>
      <c r="BK302" s="144">
        <f t="shared" si="329"/>
        <v>3</v>
      </c>
      <c r="BL302" s="15">
        <v>3</v>
      </c>
      <c r="BM302" s="15">
        <v>3</v>
      </c>
      <c r="BN302" s="15">
        <v>3</v>
      </c>
      <c r="BO302" s="17">
        <f t="shared" si="317"/>
        <v>9</v>
      </c>
      <c r="BP302" s="153">
        <f t="shared" si="293"/>
        <v>3</v>
      </c>
      <c r="BQ302" s="15">
        <v>3</v>
      </c>
      <c r="BR302" s="15">
        <v>3</v>
      </c>
      <c r="BS302" s="15">
        <v>3</v>
      </c>
      <c r="BT302" s="116">
        <f t="shared" si="309"/>
        <v>9</v>
      </c>
      <c r="BU302" s="144">
        <f t="shared" si="318"/>
        <v>3</v>
      </c>
      <c r="BV302" s="15">
        <v>3</v>
      </c>
      <c r="BW302" s="15">
        <v>3</v>
      </c>
      <c r="BX302" s="17">
        <f t="shared" si="344"/>
        <v>6</v>
      </c>
      <c r="BY302" s="169">
        <f t="shared" si="292"/>
        <v>3</v>
      </c>
      <c r="BZ302" s="15">
        <v>3</v>
      </c>
      <c r="CA302" s="15">
        <v>3</v>
      </c>
      <c r="CB302" s="17">
        <f t="shared" si="330"/>
        <v>6</v>
      </c>
      <c r="CC302" s="144">
        <f t="shared" si="311"/>
        <v>3</v>
      </c>
      <c r="CD302" s="15">
        <v>3</v>
      </c>
      <c r="CE302" s="15">
        <v>3</v>
      </c>
      <c r="CF302" s="17">
        <f t="shared" si="341"/>
        <v>6</v>
      </c>
      <c r="CG302" s="144">
        <f t="shared" si="289"/>
        <v>3</v>
      </c>
      <c r="CH302" s="15">
        <v>3</v>
      </c>
      <c r="CI302" s="15">
        <v>2</v>
      </c>
      <c r="CJ302" s="17">
        <f t="shared" si="319"/>
        <v>5</v>
      </c>
      <c r="CK302" s="144">
        <f t="shared" si="282"/>
        <v>2.5</v>
      </c>
      <c r="CL302" s="15">
        <v>3</v>
      </c>
      <c r="CM302" s="15">
        <v>3</v>
      </c>
      <c r="CN302" s="17">
        <f t="shared" si="320"/>
        <v>6</v>
      </c>
      <c r="CO302" s="153">
        <f t="shared" si="331"/>
        <v>3</v>
      </c>
      <c r="CP302" s="15">
        <v>3</v>
      </c>
      <c r="CQ302" s="15">
        <v>3</v>
      </c>
      <c r="CR302" s="15">
        <v>3</v>
      </c>
      <c r="CS302" s="17">
        <f t="shared" si="321"/>
        <v>9</v>
      </c>
      <c r="CT302" s="144">
        <f t="shared" si="340"/>
        <v>3</v>
      </c>
      <c r="CU302" s="15">
        <v>3</v>
      </c>
      <c r="CV302" s="15">
        <v>3</v>
      </c>
      <c r="CW302" s="15">
        <v>3</v>
      </c>
      <c r="CX302" s="15">
        <v>3</v>
      </c>
      <c r="CY302" s="15">
        <v>3</v>
      </c>
      <c r="CZ302" s="15">
        <v>3</v>
      </c>
      <c r="DA302" s="15">
        <v>3</v>
      </c>
      <c r="DB302" s="15">
        <v>3</v>
      </c>
      <c r="DC302" s="17">
        <f t="shared" si="338"/>
        <v>24</v>
      </c>
      <c r="DD302" s="144">
        <f t="shared" si="302"/>
        <v>3</v>
      </c>
      <c r="DE302" s="15">
        <v>3</v>
      </c>
      <c r="DF302" s="15">
        <v>3</v>
      </c>
      <c r="DG302" s="15">
        <v>3</v>
      </c>
      <c r="DH302" s="15">
        <v>3</v>
      </c>
      <c r="DI302" s="15">
        <v>3</v>
      </c>
      <c r="DJ302" s="15">
        <v>3</v>
      </c>
      <c r="DK302" s="15">
        <v>3</v>
      </c>
      <c r="DL302" s="15">
        <v>3</v>
      </c>
      <c r="DM302" s="17">
        <f t="shared" si="332"/>
        <v>24</v>
      </c>
      <c r="DN302" s="144">
        <f t="shared" si="283"/>
        <v>3</v>
      </c>
      <c r="DO302" s="15">
        <v>3</v>
      </c>
      <c r="DP302" s="15">
        <v>3</v>
      </c>
      <c r="DQ302" s="15">
        <v>3</v>
      </c>
      <c r="DR302" s="15">
        <v>3</v>
      </c>
      <c r="DS302" s="15">
        <v>3</v>
      </c>
      <c r="DT302" s="15">
        <v>3</v>
      </c>
      <c r="DU302" s="17">
        <f t="shared" si="322"/>
        <v>18</v>
      </c>
      <c r="DV302" s="144">
        <f t="shared" si="323"/>
        <v>3</v>
      </c>
      <c r="DW302" s="15">
        <v>3</v>
      </c>
      <c r="DX302" s="15">
        <v>3</v>
      </c>
      <c r="DY302" s="15">
        <v>3</v>
      </c>
      <c r="DZ302" s="15">
        <v>3</v>
      </c>
      <c r="EA302" s="15">
        <v>3</v>
      </c>
      <c r="EB302" s="15">
        <v>3</v>
      </c>
      <c r="EC302" s="17">
        <f t="shared" si="339"/>
        <v>18</v>
      </c>
      <c r="ED302" s="144">
        <f t="shared" si="333"/>
        <v>3</v>
      </c>
      <c r="EE302" s="15">
        <v>3</v>
      </c>
      <c r="EF302" s="15">
        <v>3</v>
      </c>
      <c r="EG302" s="15">
        <v>3</v>
      </c>
      <c r="EH302" s="15">
        <v>3</v>
      </c>
      <c r="EI302" s="15">
        <v>3</v>
      </c>
      <c r="EJ302" s="15">
        <v>3</v>
      </c>
      <c r="EK302" s="15">
        <f t="shared" si="334"/>
        <v>18</v>
      </c>
      <c r="EL302" s="148">
        <f t="shared" si="343"/>
        <v>3</v>
      </c>
      <c r="EM302" s="15">
        <v>3</v>
      </c>
      <c r="EN302" s="15">
        <v>3</v>
      </c>
      <c r="EO302" s="15">
        <v>3</v>
      </c>
      <c r="EP302" s="15">
        <v>3</v>
      </c>
      <c r="EQ302" s="15">
        <v>3</v>
      </c>
      <c r="ER302" s="17">
        <f t="shared" si="324"/>
        <v>15</v>
      </c>
      <c r="ES302" s="144">
        <f t="shared" si="325"/>
        <v>3</v>
      </c>
      <c r="ET302" s="15">
        <v>3</v>
      </c>
      <c r="EU302" s="15">
        <v>3</v>
      </c>
      <c r="EV302" s="15">
        <v>3</v>
      </c>
      <c r="EW302" s="15">
        <v>3</v>
      </c>
      <c r="EX302" s="15">
        <v>3</v>
      </c>
      <c r="EY302" s="17">
        <f t="shared" si="326"/>
        <v>15</v>
      </c>
      <c r="EZ302" s="144">
        <f t="shared" si="312"/>
        <v>3</v>
      </c>
      <c r="FA302" s="15">
        <v>3</v>
      </c>
      <c r="FB302" s="15">
        <v>3</v>
      </c>
      <c r="FC302" s="15">
        <v>3</v>
      </c>
      <c r="FD302" s="15">
        <v>3</v>
      </c>
      <c r="FE302" s="15">
        <v>3</v>
      </c>
      <c r="FF302" s="15">
        <v>3</v>
      </c>
      <c r="FG302" s="17">
        <f t="shared" si="310"/>
        <v>18</v>
      </c>
      <c r="FH302" s="153">
        <f t="shared" si="342"/>
        <v>3</v>
      </c>
      <c r="FI302" s="15">
        <v>3</v>
      </c>
      <c r="FJ302" s="15">
        <v>3</v>
      </c>
      <c r="FK302" s="15">
        <v>3</v>
      </c>
      <c r="FL302" s="15">
        <v>3</v>
      </c>
      <c r="FM302" s="15">
        <v>3</v>
      </c>
      <c r="FN302" s="17">
        <f t="shared" si="327"/>
        <v>15</v>
      </c>
      <c r="FO302" s="144">
        <f t="shared" si="328"/>
        <v>3</v>
      </c>
      <c r="FP302" s="15">
        <v>3</v>
      </c>
      <c r="FQ302" s="15">
        <v>3</v>
      </c>
      <c r="FR302" s="15">
        <v>3</v>
      </c>
      <c r="FS302" s="15">
        <v>3</v>
      </c>
      <c r="FT302" s="15">
        <v>3</v>
      </c>
      <c r="FU302" s="15">
        <v>3</v>
      </c>
      <c r="FV302" s="17">
        <f t="shared" si="291"/>
        <v>18</v>
      </c>
      <c r="FW302" s="144">
        <f t="shared" si="335"/>
        <v>3</v>
      </c>
      <c r="FX302" s="15">
        <v>3</v>
      </c>
      <c r="FY302" s="15">
        <v>3</v>
      </c>
      <c r="FZ302" s="15">
        <v>3</v>
      </c>
      <c r="GA302" s="15">
        <v>3</v>
      </c>
      <c r="GB302" s="15">
        <v>3</v>
      </c>
      <c r="GC302" s="15">
        <v>3</v>
      </c>
      <c r="GD302" s="17">
        <f t="shared" si="297"/>
        <v>18</v>
      </c>
      <c r="GE302" s="144">
        <f t="shared" si="307"/>
        <v>3</v>
      </c>
      <c r="GF302" s="15" t="s">
        <v>402</v>
      </c>
      <c r="GG302" s="15" t="s">
        <v>403</v>
      </c>
      <c r="GH302" s="15" t="s">
        <v>404</v>
      </c>
      <c r="GI302" s="15" t="s">
        <v>384</v>
      </c>
      <c r="GJ302" s="15" t="s">
        <v>406</v>
      </c>
      <c r="GK302" s="15" t="s">
        <v>396</v>
      </c>
      <c r="GL302" s="15" t="s">
        <v>376</v>
      </c>
      <c r="GM302" s="15" t="s">
        <v>411</v>
      </c>
    </row>
    <row r="303" spans="1:195" s="2" customFormat="1" ht="22.5" customHeight="1" x14ac:dyDescent="0.35">
      <c r="A303" s="29">
        <v>301</v>
      </c>
      <c r="B303" s="88" t="s">
        <v>2269</v>
      </c>
      <c r="C303" s="31" t="s">
        <v>501</v>
      </c>
      <c r="D303" s="30" t="s">
        <v>146</v>
      </c>
      <c r="E303" s="41" t="s">
        <v>1246</v>
      </c>
      <c r="F303" s="30">
        <v>54</v>
      </c>
      <c r="G303" s="30">
        <v>5</v>
      </c>
      <c r="H303" s="30" t="s">
        <v>157</v>
      </c>
      <c r="I303" s="30" t="s">
        <v>172</v>
      </c>
      <c r="J303" s="120">
        <v>5000000</v>
      </c>
      <c r="K303" s="33">
        <v>3500000</v>
      </c>
      <c r="L303" s="30">
        <v>5</v>
      </c>
      <c r="M303" s="30" t="s">
        <v>1255</v>
      </c>
      <c r="N303" s="30">
        <v>501</v>
      </c>
      <c r="O303" s="30">
        <v>4</v>
      </c>
      <c r="P303" s="30">
        <v>11</v>
      </c>
      <c r="Q303" s="30" t="s">
        <v>645</v>
      </c>
      <c r="R303" s="30">
        <v>3</v>
      </c>
      <c r="S303" s="30">
        <v>3</v>
      </c>
      <c r="T303" s="30">
        <v>3</v>
      </c>
      <c r="U303" s="30">
        <v>3</v>
      </c>
      <c r="V303" s="30">
        <v>3</v>
      </c>
      <c r="W303" s="30">
        <v>2</v>
      </c>
      <c r="X303" s="30">
        <v>2</v>
      </c>
      <c r="Y303" s="30">
        <v>2</v>
      </c>
      <c r="Z303" s="30">
        <v>2</v>
      </c>
      <c r="AA303" s="30">
        <v>3</v>
      </c>
      <c r="AB303" s="17">
        <f t="shared" si="336"/>
        <v>26</v>
      </c>
      <c r="AC303" s="154">
        <f t="shared" si="337"/>
        <v>3</v>
      </c>
      <c r="AD303" s="30">
        <v>3</v>
      </c>
      <c r="AE303" s="30">
        <v>3</v>
      </c>
      <c r="AF303" s="30">
        <v>3</v>
      </c>
      <c r="AG303" s="30">
        <v>3</v>
      </c>
      <c r="AH303" s="30">
        <v>3</v>
      </c>
      <c r="AI303" s="30">
        <v>3</v>
      </c>
      <c r="AJ303" s="30">
        <v>3</v>
      </c>
      <c r="AK303" s="30">
        <v>3</v>
      </c>
      <c r="AL303" s="30">
        <v>2</v>
      </c>
      <c r="AM303" s="15">
        <f t="shared" si="313"/>
        <v>26</v>
      </c>
      <c r="AN303" s="170">
        <f t="shared" si="314"/>
        <v>2.8888888888888888</v>
      </c>
      <c r="AO303" s="30">
        <v>3</v>
      </c>
      <c r="AP303" s="30">
        <v>4</v>
      </c>
      <c r="AQ303" s="30">
        <v>4</v>
      </c>
      <c r="AR303" s="30">
        <v>4</v>
      </c>
      <c r="AS303" s="30">
        <v>3</v>
      </c>
      <c r="AT303" s="30">
        <v>2</v>
      </c>
      <c r="AU303" s="30">
        <v>2</v>
      </c>
      <c r="AV303" s="30">
        <v>2</v>
      </c>
      <c r="AW303" s="30">
        <v>3</v>
      </c>
      <c r="AX303" s="30">
        <v>3</v>
      </c>
      <c r="AY303" s="17">
        <f t="shared" si="308"/>
        <v>30</v>
      </c>
      <c r="AZ303" s="144">
        <f t="shared" si="315"/>
        <v>3</v>
      </c>
      <c r="BA303" s="30">
        <v>2</v>
      </c>
      <c r="BB303" s="30">
        <v>2</v>
      </c>
      <c r="BC303" s="30">
        <v>3</v>
      </c>
      <c r="BD303" s="30">
        <v>3</v>
      </c>
      <c r="BE303" s="30">
        <v>3</v>
      </c>
      <c r="BF303" s="30">
        <v>3</v>
      </c>
      <c r="BG303" s="30">
        <v>2</v>
      </c>
      <c r="BH303" s="30">
        <v>2</v>
      </c>
      <c r="BI303" s="30">
        <v>3</v>
      </c>
      <c r="BJ303" s="17">
        <f t="shared" si="316"/>
        <v>23</v>
      </c>
      <c r="BK303" s="144">
        <f t="shared" si="329"/>
        <v>2.5555555555555554</v>
      </c>
      <c r="BL303" s="30">
        <v>2</v>
      </c>
      <c r="BM303" s="30">
        <v>2</v>
      </c>
      <c r="BN303" s="30">
        <v>3</v>
      </c>
      <c r="BO303" s="17">
        <f t="shared" si="317"/>
        <v>7</v>
      </c>
      <c r="BP303" s="153">
        <f t="shared" si="293"/>
        <v>2.3333333333333335</v>
      </c>
      <c r="BQ303" s="30">
        <v>3</v>
      </c>
      <c r="BR303" s="41">
        <v>1</v>
      </c>
      <c r="BS303" s="30">
        <v>2</v>
      </c>
      <c r="BT303" s="116">
        <f t="shared" si="309"/>
        <v>6</v>
      </c>
      <c r="BU303" s="144">
        <f t="shared" si="318"/>
        <v>2</v>
      </c>
      <c r="BV303" s="30">
        <v>2</v>
      </c>
      <c r="BW303" s="30">
        <v>3</v>
      </c>
      <c r="BX303" s="17">
        <f t="shared" si="344"/>
        <v>5</v>
      </c>
      <c r="BY303" s="169">
        <f t="shared" si="292"/>
        <v>2.5</v>
      </c>
      <c r="BZ303" s="30">
        <v>3</v>
      </c>
      <c r="CA303" s="30">
        <v>3</v>
      </c>
      <c r="CB303" s="17">
        <f t="shared" si="330"/>
        <v>6</v>
      </c>
      <c r="CC303" s="144">
        <f t="shared" si="311"/>
        <v>3</v>
      </c>
      <c r="CD303" s="30">
        <v>3</v>
      </c>
      <c r="CE303" s="30">
        <v>2</v>
      </c>
      <c r="CF303" s="17">
        <f t="shared" si="341"/>
        <v>5</v>
      </c>
      <c r="CG303" s="144">
        <f t="shared" si="289"/>
        <v>2.5</v>
      </c>
      <c r="CH303" s="30">
        <v>3</v>
      </c>
      <c r="CI303" s="30">
        <v>2</v>
      </c>
      <c r="CJ303" s="17">
        <f t="shared" si="319"/>
        <v>5</v>
      </c>
      <c r="CK303" s="144">
        <f t="shared" si="282"/>
        <v>2.5</v>
      </c>
      <c r="CL303" s="30">
        <v>3</v>
      </c>
      <c r="CM303" s="30">
        <v>3</v>
      </c>
      <c r="CN303" s="17">
        <f t="shared" si="320"/>
        <v>6</v>
      </c>
      <c r="CO303" s="153">
        <f t="shared" si="331"/>
        <v>3</v>
      </c>
      <c r="CP303" s="30">
        <v>3</v>
      </c>
      <c r="CQ303" s="30">
        <v>2</v>
      </c>
      <c r="CR303" s="30">
        <v>3</v>
      </c>
      <c r="CS303" s="17">
        <f t="shared" si="321"/>
        <v>8</v>
      </c>
      <c r="CT303" s="144">
        <f t="shared" si="340"/>
        <v>2.6666666666666665</v>
      </c>
      <c r="CU303" s="30">
        <v>2</v>
      </c>
      <c r="CV303" s="30">
        <v>2</v>
      </c>
      <c r="CW303" s="30">
        <v>2</v>
      </c>
      <c r="CX303" s="30">
        <v>3</v>
      </c>
      <c r="CY303" s="30">
        <v>3</v>
      </c>
      <c r="CZ303" s="30">
        <v>3</v>
      </c>
      <c r="DA303" s="30">
        <v>3</v>
      </c>
      <c r="DB303" s="30">
        <v>3</v>
      </c>
      <c r="DC303" s="17">
        <f t="shared" si="338"/>
        <v>21</v>
      </c>
      <c r="DD303" s="144">
        <f t="shared" si="302"/>
        <v>2.625</v>
      </c>
      <c r="DE303" s="30">
        <v>2</v>
      </c>
      <c r="DF303" s="30">
        <v>2</v>
      </c>
      <c r="DG303" s="30">
        <v>3</v>
      </c>
      <c r="DH303" s="30">
        <v>3</v>
      </c>
      <c r="DI303" s="30">
        <v>3</v>
      </c>
      <c r="DJ303" s="30">
        <v>3</v>
      </c>
      <c r="DK303" s="30">
        <v>4</v>
      </c>
      <c r="DL303" s="30">
        <v>4</v>
      </c>
      <c r="DM303" s="17">
        <f t="shared" si="332"/>
        <v>24</v>
      </c>
      <c r="DN303" s="144">
        <f t="shared" si="283"/>
        <v>3</v>
      </c>
      <c r="DO303" s="30">
        <v>3</v>
      </c>
      <c r="DP303" s="30">
        <v>3</v>
      </c>
      <c r="DQ303" s="30">
        <v>3</v>
      </c>
      <c r="DR303" s="30">
        <v>3</v>
      </c>
      <c r="DS303" s="30">
        <v>3</v>
      </c>
      <c r="DT303" s="30">
        <v>4</v>
      </c>
      <c r="DU303" s="17">
        <f t="shared" si="322"/>
        <v>19</v>
      </c>
      <c r="DV303" s="144">
        <f t="shared" si="323"/>
        <v>3.1666666666666665</v>
      </c>
      <c r="DW303" s="30">
        <v>2</v>
      </c>
      <c r="DX303" s="30">
        <v>2</v>
      </c>
      <c r="DY303" s="30">
        <v>3</v>
      </c>
      <c r="DZ303" s="30">
        <v>3</v>
      </c>
      <c r="EA303" s="30">
        <v>4</v>
      </c>
      <c r="EB303" s="30">
        <v>3</v>
      </c>
      <c r="EC303" s="17">
        <f t="shared" si="339"/>
        <v>17</v>
      </c>
      <c r="ED303" s="144">
        <f t="shared" si="333"/>
        <v>2.8333333333333335</v>
      </c>
      <c r="EE303" s="30">
        <v>3</v>
      </c>
      <c r="EF303" s="30">
        <v>2</v>
      </c>
      <c r="EG303" s="30">
        <v>2</v>
      </c>
      <c r="EH303" s="30">
        <v>3</v>
      </c>
      <c r="EI303" s="30">
        <v>4</v>
      </c>
      <c r="EJ303" s="30">
        <v>4</v>
      </c>
      <c r="EK303" s="15">
        <f t="shared" si="334"/>
        <v>18</v>
      </c>
      <c r="EL303" s="148">
        <f t="shared" si="343"/>
        <v>3</v>
      </c>
      <c r="EM303" s="30">
        <v>2</v>
      </c>
      <c r="EN303" s="30">
        <v>3</v>
      </c>
      <c r="EO303" s="30">
        <v>3</v>
      </c>
      <c r="EP303" s="30">
        <v>3</v>
      </c>
      <c r="EQ303" s="30">
        <v>3</v>
      </c>
      <c r="ER303" s="17">
        <f t="shared" si="324"/>
        <v>14</v>
      </c>
      <c r="ES303" s="144">
        <f t="shared" si="325"/>
        <v>2.8</v>
      </c>
      <c r="ET303" s="30">
        <v>2</v>
      </c>
      <c r="EU303" s="30">
        <v>2</v>
      </c>
      <c r="EV303" s="30">
        <v>3</v>
      </c>
      <c r="EW303" s="30">
        <v>3</v>
      </c>
      <c r="EX303" s="30">
        <v>2</v>
      </c>
      <c r="EY303" s="17">
        <f t="shared" si="326"/>
        <v>12</v>
      </c>
      <c r="EZ303" s="144">
        <f t="shared" si="312"/>
        <v>2.4</v>
      </c>
      <c r="FA303" s="30">
        <v>3</v>
      </c>
      <c r="FB303" s="30">
        <v>3</v>
      </c>
      <c r="FC303" s="30">
        <v>3</v>
      </c>
      <c r="FD303" s="30">
        <v>3</v>
      </c>
      <c r="FE303" s="30">
        <v>2</v>
      </c>
      <c r="FF303" s="30">
        <v>2</v>
      </c>
      <c r="FG303" s="17">
        <f t="shared" si="310"/>
        <v>16</v>
      </c>
      <c r="FH303" s="153">
        <f t="shared" si="342"/>
        <v>2.6666666666666665</v>
      </c>
      <c r="FI303" s="30">
        <v>2</v>
      </c>
      <c r="FJ303" s="30">
        <v>2</v>
      </c>
      <c r="FK303" s="30">
        <v>2</v>
      </c>
      <c r="FL303" s="30">
        <v>2</v>
      </c>
      <c r="FM303" s="30">
        <v>2</v>
      </c>
      <c r="FN303" s="17">
        <f t="shared" si="327"/>
        <v>10</v>
      </c>
      <c r="FO303" s="144">
        <f t="shared" si="328"/>
        <v>2</v>
      </c>
      <c r="FP303" s="30">
        <v>3</v>
      </c>
      <c r="FQ303" s="30">
        <v>3</v>
      </c>
      <c r="FR303" s="30">
        <v>3</v>
      </c>
      <c r="FS303" s="30">
        <v>3</v>
      </c>
      <c r="FT303" s="30">
        <v>3</v>
      </c>
      <c r="FU303" s="30">
        <v>3</v>
      </c>
      <c r="FV303" s="17">
        <f t="shared" si="291"/>
        <v>18</v>
      </c>
      <c r="FW303" s="144">
        <f t="shared" si="335"/>
        <v>3</v>
      </c>
      <c r="FX303" s="30">
        <v>2</v>
      </c>
      <c r="FY303" s="30">
        <v>3</v>
      </c>
      <c r="FZ303" s="30">
        <v>3</v>
      </c>
      <c r="GA303" s="30">
        <v>3</v>
      </c>
      <c r="GB303" s="30">
        <v>3</v>
      </c>
      <c r="GC303" s="30">
        <v>3</v>
      </c>
      <c r="GD303" s="17">
        <f t="shared" si="297"/>
        <v>17</v>
      </c>
      <c r="GE303" s="144">
        <f t="shared" si="307"/>
        <v>2.8333333333333335</v>
      </c>
      <c r="GF303" s="41" t="s">
        <v>1304</v>
      </c>
      <c r="GG303" s="30" t="s">
        <v>1066</v>
      </c>
      <c r="GH303" s="30" t="s">
        <v>1312</v>
      </c>
      <c r="GI303" s="30" t="s">
        <v>1313</v>
      </c>
      <c r="GJ303" s="30" t="s">
        <v>1314</v>
      </c>
      <c r="GK303" s="30" t="s">
        <v>1315</v>
      </c>
      <c r="GL303" s="41" t="s">
        <v>1316</v>
      </c>
      <c r="GM303" s="30" t="s">
        <v>411</v>
      </c>
    </row>
    <row r="304" spans="1:195" s="2" customFormat="1" ht="22.5" customHeight="1" x14ac:dyDescent="0.35">
      <c r="A304" s="29">
        <v>302</v>
      </c>
      <c r="B304" s="88" t="s">
        <v>2270</v>
      </c>
      <c r="C304" s="30">
        <v>81365756881</v>
      </c>
      <c r="D304" s="30" t="s">
        <v>146</v>
      </c>
      <c r="E304" s="30" t="s">
        <v>1185</v>
      </c>
      <c r="F304" s="30">
        <v>56</v>
      </c>
      <c r="G304" s="30">
        <v>4</v>
      </c>
      <c r="H304" s="30" t="s">
        <v>157</v>
      </c>
      <c r="I304" s="30" t="s">
        <v>210</v>
      </c>
      <c r="J304" s="120">
        <v>5000000</v>
      </c>
      <c r="K304" s="33">
        <v>3500000</v>
      </c>
      <c r="L304" s="30">
        <v>2</v>
      </c>
      <c r="M304" s="30" t="s">
        <v>147</v>
      </c>
      <c r="N304" s="30">
        <v>250</v>
      </c>
      <c r="O304" s="30">
        <v>1.5</v>
      </c>
      <c r="P304" s="30">
        <v>10</v>
      </c>
      <c r="Q304" s="30" t="s">
        <v>645</v>
      </c>
      <c r="R304" s="30">
        <v>3</v>
      </c>
      <c r="S304" s="30">
        <v>3</v>
      </c>
      <c r="T304" s="30">
        <v>3</v>
      </c>
      <c r="U304" s="30">
        <v>3</v>
      </c>
      <c r="V304" s="30">
        <v>3</v>
      </c>
      <c r="W304" s="30">
        <v>3</v>
      </c>
      <c r="X304" s="30">
        <v>3</v>
      </c>
      <c r="Y304" s="30">
        <v>3</v>
      </c>
      <c r="Z304" s="30">
        <v>3</v>
      </c>
      <c r="AA304" s="30">
        <v>3</v>
      </c>
      <c r="AB304" s="17">
        <f t="shared" si="336"/>
        <v>30</v>
      </c>
      <c r="AC304" s="154">
        <f t="shared" si="337"/>
        <v>3</v>
      </c>
      <c r="AD304" s="30">
        <v>3</v>
      </c>
      <c r="AE304" s="30">
        <v>3</v>
      </c>
      <c r="AF304" s="30">
        <v>3</v>
      </c>
      <c r="AG304" s="30">
        <v>3</v>
      </c>
      <c r="AH304" s="30">
        <v>3</v>
      </c>
      <c r="AI304" s="30">
        <v>3</v>
      </c>
      <c r="AJ304" s="30">
        <v>3</v>
      </c>
      <c r="AK304" s="30">
        <v>3</v>
      </c>
      <c r="AL304" s="30">
        <v>3</v>
      </c>
      <c r="AM304" s="15">
        <f t="shared" si="313"/>
        <v>27</v>
      </c>
      <c r="AN304" s="170">
        <f t="shared" si="314"/>
        <v>3</v>
      </c>
      <c r="AO304" s="30">
        <v>3</v>
      </c>
      <c r="AP304" s="30">
        <v>3</v>
      </c>
      <c r="AQ304" s="30">
        <v>3</v>
      </c>
      <c r="AR304" s="30">
        <v>3</v>
      </c>
      <c r="AS304" s="30">
        <v>3</v>
      </c>
      <c r="AT304" s="30">
        <v>3</v>
      </c>
      <c r="AU304" s="30">
        <v>3</v>
      </c>
      <c r="AV304" s="30">
        <v>3</v>
      </c>
      <c r="AW304" s="30">
        <v>3</v>
      </c>
      <c r="AX304" s="30">
        <v>3</v>
      </c>
      <c r="AY304" s="17">
        <f t="shared" si="308"/>
        <v>30</v>
      </c>
      <c r="AZ304" s="144">
        <f t="shared" si="315"/>
        <v>3</v>
      </c>
      <c r="BA304" s="30">
        <v>3</v>
      </c>
      <c r="BB304" s="30">
        <v>3</v>
      </c>
      <c r="BC304" s="30">
        <v>3</v>
      </c>
      <c r="BD304" s="30">
        <v>3</v>
      </c>
      <c r="BE304" s="30">
        <v>3</v>
      </c>
      <c r="BF304" s="30">
        <v>3</v>
      </c>
      <c r="BG304" s="30">
        <v>3</v>
      </c>
      <c r="BH304" s="30">
        <v>3</v>
      </c>
      <c r="BI304" s="30">
        <v>3</v>
      </c>
      <c r="BJ304" s="17">
        <f t="shared" si="316"/>
        <v>27</v>
      </c>
      <c r="BK304" s="144">
        <f t="shared" si="329"/>
        <v>3</v>
      </c>
      <c r="BL304" s="30">
        <v>3</v>
      </c>
      <c r="BM304" s="30">
        <v>3</v>
      </c>
      <c r="BN304" s="30">
        <v>3</v>
      </c>
      <c r="BO304" s="17">
        <f t="shared" si="317"/>
        <v>9</v>
      </c>
      <c r="BP304" s="153">
        <f t="shared" si="293"/>
        <v>3</v>
      </c>
      <c r="BQ304" s="30">
        <v>3</v>
      </c>
      <c r="BR304" s="30">
        <v>3</v>
      </c>
      <c r="BS304" s="30">
        <v>3</v>
      </c>
      <c r="BT304" s="116">
        <f t="shared" si="309"/>
        <v>9</v>
      </c>
      <c r="BU304" s="144">
        <f t="shared" si="318"/>
        <v>3</v>
      </c>
      <c r="BV304" s="30">
        <v>3</v>
      </c>
      <c r="BW304" s="30">
        <v>3</v>
      </c>
      <c r="BX304" s="17">
        <f t="shared" si="344"/>
        <v>6</v>
      </c>
      <c r="BY304" s="169">
        <f t="shared" si="292"/>
        <v>3</v>
      </c>
      <c r="BZ304" s="30">
        <v>3</v>
      </c>
      <c r="CA304" s="30">
        <v>3</v>
      </c>
      <c r="CB304" s="17">
        <f t="shared" si="330"/>
        <v>6</v>
      </c>
      <c r="CC304" s="144">
        <f t="shared" si="311"/>
        <v>3</v>
      </c>
      <c r="CD304" s="30">
        <v>3</v>
      </c>
      <c r="CE304" s="30">
        <v>2</v>
      </c>
      <c r="CF304" s="17">
        <f t="shared" si="341"/>
        <v>5</v>
      </c>
      <c r="CG304" s="144">
        <f t="shared" si="289"/>
        <v>2.5</v>
      </c>
      <c r="CH304" s="30">
        <v>3</v>
      </c>
      <c r="CI304" s="30">
        <v>3</v>
      </c>
      <c r="CJ304" s="17">
        <f t="shared" si="319"/>
        <v>6</v>
      </c>
      <c r="CK304" s="144">
        <f t="shared" si="282"/>
        <v>3</v>
      </c>
      <c r="CL304" s="46">
        <v>2</v>
      </c>
      <c r="CM304" s="46">
        <v>2</v>
      </c>
      <c r="CN304" s="17">
        <f t="shared" si="320"/>
        <v>4</v>
      </c>
      <c r="CO304" s="153">
        <f t="shared" si="331"/>
        <v>2</v>
      </c>
      <c r="CP304" s="46">
        <v>2</v>
      </c>
      <c r="CQ304" s="46">
        <v>2</v>
      </c>
      <c r="CR304" s="46">
        <v>2</v>
      </c>
      <c r="CS304" s="17">
        <f t="shared" si="321"/>
        <v>6</v>
      </c>
      <c r="CT304" s="144">
        <f t="shared" si="340"/>
        <v>2</v>
      </c>
      <c r="CU304" s="30">
        <v>3</v>
      </c>
      <c r="CV304" s="30">
        <v>3</v>
      </c>
      <c r="CW304" s="30">
        <v>3</v>
      </c>
      <c r="CX304" s="30">
        <v>3</v>
      </c>
      <c r="CY304" s="30">
        <v>3</v>
      </c>
      <c r="CZ304" s="30">
        <v>3</v>
      </c>
      <c r="DA304" s="30">
        <v>3</v>
      </c>
      <c r="DB304" s="30">
        <v>3</v>
      </c>
      <c r="DC304" s="17">
        <f t="shared" si="338"/>
        <v>24</v>
      </c>
      <c r="DD304" s="144">
        <f t="shared" si="302"/>
        <v>3</v>
      </c>
      <c r="DE304" s="30">
        <v>3</v>
      </c>
      <c r="DF304" s="30">
        <v>3</v>
      </c>
      <c r="DG304" s="30">
        <v>3</v>
      </c>
      <c r="DH304" s="30">
        <v>3</v>
      </c>
      <c r="DI304" s="30">
        <v>3</v>
      </c>
      <c r="DJ304" s="30">
        <v>3</v>
      </c>
      <c r="DK304" s="30">
        <v>3</v>
      </c>
      <c r="DL304" s="30">
        <v>3</v>
      </c>
      <c r="DM304" s="17">
        <f t="shared" si="332"/>
        <v>24</v>
      </c>
      <c r="DN304" s="144">
        <f t="shared" si="283"/>
        <v>3</v>
      </c>
      <c r="DO304" s="30">
        <v>3</v>
      </c>
      <c r="DP304" s="30">
        <v>3</v>
      </c>
      <c r="DQ304" s="30">
        <v>3</v>
      </c>
      <c r="DR304" s="30">
        <v>3</v>
      </c>
      <c r="DS304" s="30">
        <v>3</v>
      </c>
      <c r="DT304" s="30">
        <v>3</v>
      </c>
      <c r="DU304" s="17">
        <f t="shared" si="322"/>
        <v>18</v>
      </c>
      <c r="DV304" s="144">
        <f t="shared" si="323"/>
        <v>3</v>
      </c>
      <c r="DW304" s="30">
        <v>3</v>
      </c>
      <c r="DX304" s="30">
        <v>3</v>
      </c>
      <c r="DY304" s="30">
        <v>3</v>
      </c>
      <c r="DZ304" s="30">
        <v>3</v>
      </c>
      <c r="EA304" s="30">
        <v>3</v>
      </c>
      <c r="EB304" s="30">
        <v>3</v>
      </c>
      <c r="EC304" s="17">
        <f t="shared" si="339"/>
        <v>18</v>
      </c>
      <c r="ED304" s="144">
        <f t="shared" si="333"/>
        <v>3</v>
      </c>
      <c r="EE304" s="30">
        <v>3</v>
      </c>
      <c r="EF304" s="30">
        <v>3</v>
      </c>
      <c r="EG304" s="30">
        <v>3</v>
      </c>
      <c r="EH304" s="30">
        <v>3</v>
      </c>
      <c r="EI304" s="30">
        <v>3</v>
      </c>
      <c r="EJ304" s="30">
        <v>3</v>
      </c>
      <c r="EK304" s="15">
        <f t="shared" si="334"/>
        <v>18</v>
      </c>
      <c r="EL304" s="148">
        <f t="shared" si="343"/>
        <v>3</v>
      </c>
      <c r="EM304" s="30">
        <v>3</v>
      </c>
      <c r="EN304" s="30">
        <v>3</v>
      </c>
      <c r="EO304" s="30">
        <v>3</v>
      </c>
      <c r="EP304" s="30">
        <v>3</v>
      </c>
      <c r="EQ304" s="30">
        <v>3</v>
      </c>
      <c r="ER304" s="17">
        <f t="shared" si="324"/>
        <v>15</v>
      </c>
      <c r="ES304" s="144">
        <f t="shared" si="325"/>
        <v>3</v>
      </c>
      <c r="ET304" s="30">
        <v>3</v>
      </c>
      <c r="EU304" s="30">
        <v>3</v>
      </c>
      <c r="EV304" s="30">
        <v>3</v>
      </c>
      <c r="EW304" s="30">
        <v>3</v>
      </c>
      <c r="EX304" s="30">
        <v>3</v>
      </c>
      <c r="EY304" s="17">
        <f t="shared" si="326"/>
        <v>15</v>
      </c>
      <c r="EZ304" s="144">
        <f t="shared" si="312"/>
        <v>3</v>
      </c>
      <c r="FA304" s="30">
        <v>3</v>
      </c>
      <c r="FB304" s="30">
        <v>3</v>
      </c>
      <c r="FC304" s="30">
        <v>3</v>
      </c>
      <c r="FD304" s="30">
        <v>3</v>
      </c>
      <c r="FE304" s="30">
        <v>3</v>
      </c>
      <c r="FF304" s="30">
        <v>3</v>
      </c>
      <c r="FG304" s="17">
        <f t="shared" si="310"/>
        <v>18</v>
      </c>
      <c r="FH304" s="153">
        <f t="shared" si="342"/>
        <v>3</v>
      </c>
      <c r="FI304" s="30">
        <v>3</v>
      </c>
      <c r="FJ304" s="30">
        <v>3</v>
      </c>
      <c r="FK304" s="30">
        <v>3</v>
      </c>
      <c r="FL304" s="30">
        <v>3</v>
      </c>
      <c r="FM304" s="30">
        <v>3</v>
      </c>
      <c r="FN304" s="17">
        <f t="shared" si="327"/>
        <v>15</v>
      </c>
      <c r="FO304" s="144">
        <f t="shared" si="328"/>
        <v>3</v>
      </c>
      <c r="FP304" s="30">
        <v>2</v>
      </c>
      <c r="FQ304" s="30">
        <v>3</v>
      </c>
      <c r="FR304" s="30">
        <v>3</v>
      </c>
      <c r="FS304" s="30">
        <v>3</v>
      </c>
      <c r="FT304" s="30">
        <v>3</v>
      </c>
      <c r="FU304" s="30">
        <v>3</v>
      </c>
      <c r="FV304" s="17">
        <f t="shared" si="291"/>
        <v>17</v>
      </c>
      <c r="FW304" s="144">
        <f t="shared" si="335"/>
        <v>2.8333333333333335</v>
      </c>
      <c r="FX304" s="30">
        <v>4</v>
      </c>
      <c r="FY304" s="30">
        <v>3</v>
      </c>
      <c r="FZ304" s="30">
        <v>4</v>
      </c>
      <c r="GA304" s="30">
        <v>4</v>
      </c>
      <c r="GB304" s="30">
        <v>3</v>
      </c>
      <c r="GC304" s="30">
        <v>3</v>
      </c>
      <c r="GD304" s="17">
        <f t="shared" si="297"/>
        <v>21</v>
      </c>
      <c r="GE304" s="144">
        <f t="shared" si="307"/>
        <v>3.5</v>
      </c>
      <c r="GF304" s="30" t="s">
        <v>1186</v>
      </c>
      <c r="GG304" s="30" t="s">
        <v>1187</v>
      </c>
      <c r="GH304" s="30" t="s">
        <v>1188</v>
      </c>
      <c r="GI304" s="30" t="s">
        <v>1189</v>
      </c>
      <c r="GJ304" s="30" t="s">
        <v>804</v>
      </c>
      <c r="GK304" s="30" t="s">
        <v>1190</v>
      </c>
      <c r="GL304" s="30" t="s">
        <v>1191</v>
      </c>
      <c r="GM304" s="30" t="s">
        <v>274</v>
      </c>
    </row>
    <row r="305" spans="1:280" s="2" customFormat="1" ht="22.5" customHeight="1" x14ac:dyDescent="0.35">
      <c r="A305" s="29">
        <v>303</v>
      </c>
      <c r="B305" s="88" t="s">
        <v>2271</v>
      </c>
      <c r="C305" s="31" t="s">
        <v>1193</v>
      </c>
      <c r="D305" s="30" t="s">
        <v>146</v>
      </c>
      <c r="E305" s="30" t="s">
        <v>1185</v>
      </c>
      <c r="F305" s="30">
        <v>56</v>
      </c>
      <c r="G305" s="30">
        <v>4</v>
      </c>
      <c r="H305" s="30" t="s">
        <v>157</v>
      </c>
      <c r="I305" s="30" t="s">
        <v>158</v>
      </c>
      <c r="J305" s="120">
        <v>5000000</v>
      </c>
      <c r="K305" s="33">
        <v>3500000</v>
      </c>
      <c r="L305" s="30">
        <v>1</v>
      </c>
      <c r="M305" s="30" t="s">
        <v>147</v>
      </c>
      <c r="N305" s="30">
        <v>135</v>
      </c>
      <c r="O305" s="30">
        <v>1</v>
      </c>
      <c r="P305" s="30">
        <v>10</v>
      </c>
      <c r="Q305" s="30" t="s">
        <v>645</v>
      </c>
      <c r="R305" s="30">
        <v>4</v>
      </c>
      <c r="S305" s="30">
        <v>4</v>
      </c>
      <c r="T305" s="30">
        <v>4</v>
      </c>
      <c r="U305" s="30">
        <v>4</v>
      </c>
      <c r="V305" s="30">
        <v>3</v>
      </c>
      <c r="W305" s="30">
        <v>3</v>
      </c>
      <c r="X305" s="30">
        <v>3</v>
      </c>
      <c r="Y305" s="30">
        <v>3</v>
      </c>
      <c r="Z305" s="30">
        <v>3</v>
      </c>
      <c r="AA305" s="30">
        <v>4</v>
      </c>
      <c r="AB305" s="17">
        <f t="shared" si="336"/>
        <v>35</v>
      </c>
      <c r="AC305" s="154">
        <f t="shared" si="337"/>
        <v>3</v>
      </c>
      <c r="AD305" s="30">
        <v>4</v>
      </c>
      <c r="AE305" s="30">
        <v>4</v>
      </c>
      <c r="AF305" s="30">
        <v>4</v>
      </c>
      <c r="AG305" s="30">
        <v>4</v>
      </c>
      <c r="AH305" s="30">
        <v>4</v>
      </c>
      <c r="AI305" s="30">
        <v>4</v>
      </c>
      <c r="AJ305" s="30">
        <v>4</v>
      </c>
      <c r="AK305" s="30">
        <v>4</v>
      </c>
      <c r="AL305" s="30">
        <v>4</v>
      </c>
      <c r="AM305" s="15">
        <f t="shared" si="313"/>
        <v>36</v>
      </c>
      <c r="AN305" s="170">
        <f t="shared" si="314"/>
        <v>4</v>
      </c>
      <c r="AO305" s="30">
        <v>3</v>
      </c>
      <c r="AP305" s="30">
        <v>3</v>
      </c>
      <c r="AQ305" s="30">
        <v>3</v>
      </c>
      <c r="AR305" s="30">
        <v>3</v>
      </c>
      <c r="AS305" s="30">
        <v>4</v>
      </c>
      <c r="AT305" s="30">
        <v>4</v>
      </c>
      <c r="AU305" s="30">
        <v>4</v>
      </c>
      <c r="AV305" s="30">
        <v>4</v>
      </c>
      <c r="AW305" s="30">
        <v>4</v>
      </c>
      <c r="AX305" s="30">
        <v>4</v>
      </c>
      <c r="AY305" s="17">
        <f t="shared" si="308"/>
        <v>36</v>
      </c>
      <c r="AZ305" s="144">
        <f t="shared" si="315"/>
        <v>3.6</v>
      </c>
      <c r="BA305" s="30">
        <v>3</v>
      </c>
      <c r="BB305" s="30">
        <v>3</v>
      </c>
      <c r="BC305" s="30">
        <v>4</v>
      </c>
      <c r="BD305" s="30">
        <v>4</v>
      </c>
      <c r="BE305" s="30">
        <v>4</v>
      </c>
      <c r="BF305" s="30">
        <v>4</v>
      </c>
      <c r="BG305" s="30">
        <v>4</v>
      </c>
      <c r="BH305" s="30">
        <v>4</v>
      </c>
      <c r="BI305" s="30">
        <v>4</v>
      </c>
      <c r="BJ305" s="17">
        <f t="shared" si="316"/>
        <v>34</v>
      </c>
      <c r="BK305" s="144">
        <f t="shared" si="329"/>
        <v>3.7777777777777777</v>
      </c>
      <c r="BL305" s="30">
        <v>4</v>
      </c>
      <c r="BM305" s="30">
        <v>4</v>
      </c>
      <c r="BN305" s="30">
        <v>4</v>
      </c>
      <c r="BO305" s="17">
        <f t="shared" si="317"/>
        <v>12</v>
      </c>
      <c r="BP305" s="153">
        <f t="shared" si="293"/>
        <v>4</v>
      </c>
      <c r="BQ305" s="30">
        <v>3</v>
      </c>
      <c r="BR305" s="30">
        <v>3</v>
      </c>
      <c r="BS305" s="30">
        <v>3</v>
      </c>
      <c r="BT305" s="116">
        <f t="shared" si="309"/>
        <v>9</v>
      </c>
      <c r="BU305" s="144">
        <f t="shared" si="318"/>
        <v>3</v>
      </c>
      <c r="BV305" s="30">
        <v>3</v>
      </c>
      <c r="BW305" s="30">
        <v>3</v>
      </c>
      <c r="BX305" s="17">
        <f t="shared" si="344"/>
        <v>6</v>
      </c>
      <c r="BY305" s="169">
        <f t="shared" si="292"/>
        <v>3</v>
      </c>
      <c r="BZ305" s="30">
        <v>4</v>
      </c>
      <c r="CA305" s="30">
        <v>4</v>
      </c>
      <c r="CB305" s="17">
        <f t="shared" si="330"/>
        <v>8</v>
      </c>
      <c r="CC305" s="144">
        <f>CB305/2</f>
        <v>4</v>
      </c>
      <c r="CD305" s="30">
        <v>4</v>
      </c>
      <c r="CE305" s="30">
        <v>4</v>
      </c>
      <c r="CF305" s="17">
        <f t="shared" si="341"/>
        <v>8</v>
      </c>
      <c r="CG305" s="144">
        <f t="shared" si="289"/>
        <v>4</v>
      </c>
      <c r="CH305" s="30">
        <v>4</v>
      </c>
      <c r="CI305" s="30">
        <v>4</v>
      </c>
      <c r="CJ305" s="17">
        <f t="shared" si="319"/>
        <v>8</v>
      </c>
      <c r="CK305" s="144">
        <f t="shared" si="282"/>
        <v>4</v>
      </c>
      <c r="CL305" s="46">
        <v>3</v>
      </c>
      <c r="CM305" s="30">
        <v>3</v>
      </c>
      <c r="CN305" s="17">
        <f t="shared" si="320"/>
        <v>6</v>
      </c>
      <c r="CO305" s="153">
        <f t="shared" si="331"/>
        <v>3</v>
      </c>
      <c r="CP305" s="30">
        <v>4</v>
      </c>
      <c r="CQ305" s="30">
        <v>4</v>
      </c>
      <c r="CR305" s="30">
        <v>4</v>
      </c>
      <c r="CS305" s="17">
        <f t="shared" si="321"/>
        <v>12</v>
      </c>
      <c r="CT305" s="144">
        <f t="shared" si="340"/>
        <v>4</v>
      </c>
      <c r="CU305" s="30">
        <v>3</v>
      </c>
      <c r="CV305" s="30">
        <v>3</v>
      </c>
      <c r="CW305" s="30">
        <v>3</v>
      </c>
      <c r="CX305" s="30">
        <v>3</v>
      </c>
      <c r="CY305" s="30">
        <v>3</v>
      </c>
      <c r="CZ305" s="30">
        <v>3</v>
      </c>
      <c r="DA305" s="30">
        <v>3</v>
      </c>
      <c r="DB305" s="30">
        <v>3</v>
      </c>
      <c r="DC305" s="17">
        <f t="shared" si="338"/>
        <v>24</v>
      </c>
      <c r="DD305" s="144">
        <f t="shared" si="302"/>
        <v>3</v>
      </c>
      <c r="DE305" s="30">
        <v>4</v>
      </c>
      <c r="DF305" s="30">
        <v>4</v>
      </c>
      <c r="DG305" s="30">
        <v>4</v>
      </c>
      <c r="DH305" s="30">
        <v>4</v>
      </c>
      <c r="DI305" s="30">
        <v>4</v>
      </c>
      <c r="DJ305" s="30">
        <v>4</v>
      </c>
      <c r="DK305" s="30">
        <v>4</v>
      </c>
      <c r="DL305" s="30">
        <v>4</v>
      </c>
      <c r="DM305" s="17">
        <f t="shared" si="332"/>
        <v>32</v>
      </c>
      <c r="DN305" s="144">
        <f t="shared" si="283"/>
        <v>4</v>
      </c>
      <c r="DO305" s="30">
        <v>4</v>
      </c>
      <c r="DP305" s="30">
        <v>4</v>
      </c>
      <c r="DQ305" s="30">
        <v>4</v>
      </c>
      <c r="DR305" s="30">
        <v>4</v>
      </c>
      <c r="DS305" s="30">
        <v>4</v>
      </c>
      <c r="DT305" s="30">
        <v>4</v>
      </c>
      <c r="DU305" s="17">
        <f>SUM(DO305:DT305)</f>
        <v>24</v>
      </c>
      <c r="DV305" s="144">
        <f t="shared" si="323"/>
        <v>4</v>
      </c>
      <c r="DW305" s="30">
        <v>4</v>
      </c>
      <c r="DX305" s="30">
        <v>3</v>
      </c>
      <c r="DY305" s="30">
        <v>3</v>
      </c>
      <c r="DZ305" s="30">
        <v>3</v>
      </c>
      <c r="EA305" s="30">
        <v>4</v>
      </c>
      <c r="EB305" s="30">
        <v>4</v>
      </c>
      <c r="EC305" s="17">
        <f t="shared" si="339"/>
        <v>21</v>
      </c>
      <c r="ED305" s="144">
        <f t="shared" si="333"/>
        <v>3.5</v>
      </c>
      <c r="EE305" s="30">
        <v>4</v>
      </c>
      <c r="EF305" s="30">
        <v>4</v>
      </c>
      <c r="EG305" s="30">
        <v>4</v>
      </c>
      <c r="EH305" s="30">
        <v>4</v>
      </c>
      <c r="EI305" s="30">
        <v>4</v>
      </c>
      <c r="EJ305" s="30">
        <v>4</v>
      </c>
      <c r="EK305" s="15">
        <f t="shared" si="334"/>
        <v>24</v>
      </c>
      <c r="EL305" s="148">
        <f t="shared" si="343"/>
        <v>4</v>
      </c>
      <c r="EM305" s="30">
        <v>4</v>
      </c>
      <c r="EN305" s="30">
        <v>4</v>
      </c>
      <c r="EO305" s="30">
        <v>3</v>
      </c>
      <c r="EP305" s="30">
        <v>3</v>
      </c>
      <c r="EQ305" s="30">
        <v>4</v>
      </c>
      <c r="ER305" s="17">
        <f t="shared" si="324"/>
        <v>18</v>
      </c>
      <c r="ES305" s="144">
        <f t="shared" si="325"/>
        <v>3.6</v>
      </c>
      <c r="ET305" s="30">
        <v>3</v>
      </c>
      <c r="EU305" s="30">
        <v>3</v>
      </c>
      <c r="EV305" s="30">
        <v>4</v>
      </c>
      <c r="EW305" s="30">
        <v>3</v>
      </c>
      <c r="EX305" s="30">
        <v>4</v>
      </c>
      <c r="EY305" s="17">
        <f t="shared" si="326"/>
        <v>17</v>
      </c>
      <c r="EZ305" s="144">
        <f t="shared" si="312"/>
        <v>3.4</v>
      </c>
      <c r="FA305" s="30">
        <v>3</v>
      </c>
      <c r="FB305" s="30">
        <v>3</v>
      </c>
      <c r="FC305" s="30">
        <v>4</v>
      </c>
      <c r="FD305" s="30">
        <v>4</v>
      </c>
      <c r="FE305" s="30">
        <v>3</v>
      </c>
      <c r="FF305" s="30">
        <v>4</v>
      </c>
      <c r="FG305" s="17">
        <f t="shared" si="310"/>
        <v>21</v>
      </c>
      <c r="FH305" s="153">
        <f t="shared" si="342"/>
        <v>3.5</v>
      </c>
      <c r="FI305" s="30">
        <v>3</v>
      </c>
      <c r="FJ305" s="30">
        <v>4</v>
      </c>
      <c r="FK305" s="30">
        <v>3</v>
      </c>
      <c r="FL305" s="30">
        <v>4</v>
      </c>
      <c r="FM305" s="30">
        <v>4</v>
      </c>
      <c r="FN305" s="17">
        <f t="shared" si="327"/>
        <v>18</v>
      </c>
      <c r="FO305" s="144">
        <f t="shared" si="328"/>
        <v>3.6</v>
      </c>
      <c r="FP305" s="30">
        <v>4</v>
      </c>
      <c r="FQ305" s="30">
        <v>4</v>
      </c>
      <c r="FR305" s="30">
        <v>4</v>
      </c>
      <c r="FS305" s="30">
        <v>4</v>
      </c>
      <c r="FT305" s="30">
        <v>4</v>
      </c>
      <c r="FU305" s="30">
        <v>4</v>
      </c>
      <c r="FV305" s="17">
        <f t="shared" si="291"/>
        <v>24</v>
      </c>
      <c r="FW305" s="144">
        <f t="shared" si="335"/>
        <v>4</v>
      </c>
      <c r="FX305" s="30">
        <v>4</v>
      </c>
      <c r="FY305" s="30">
        <v>3</v>
      </c>
      <c r="FZ305" s="30">
        <v>3</v>
      </c>
      <c r="GA305" s="30">
        <v>4</v>
      </c>
      <c r="GB305" s="30">
        <v>3</v>
      </c>
      <c r="GC305" s="30">
        <v>3</v>
      </c>
      <c r="GD305" s="17">
        <f t="shared" si="297"/>
        <v>20</v>
      </c>
      <c r="GE305" s="144">
        <f t="shared" si="307"/>
        <v>3.3333333333333335</v>
      </c>
      <c r="GF305" s="30" t="s">
        <v>1194</v>
      </c>
      <c r="GG305" s="30" t="s">
        <v>1195</v>
      </c>
      <c r="GH305" s="30" t="s">
        <v>1196</v>
      </c>
      <c r="GI305" s="30" t="s">
        <v>1197</v>
      </c>
      <c r="GJ305" s="30" t="s">
        <v>804</v>
      </c>
      <c r="GK305" s="30" t="s">
        <v>1198</v>
      </c>
      <c r="GL305" s="30" t="s">
        <v>1199</v>
      </c>
      <c r="GM305" s="30" t="s">
        <v>274</v>
      </c>
    </row>
    <row r="306" spans="1:280" s="2" customFormat="1" ht="22.5" customHeight="1" x14ac:dyDescent="0.35">
      <c r="A306" s="29">
        <v>304</v>
      </c>
      <c r="B306" s="88" t="s">
        <v>2272</v>
      </c>
      <c r="C306" s="31" t="s">
        <v>826</v>
      </c>
      <c r="D306" s="30" t="s">
        <v>146</v>
      </c>
      <c r="E306" s="30" t="s">
        <v>1201</v>
      </c>
      <c r="F306" s="30">
        <v>58</v>
      </c>
      <c r="G306" s="30">
        <v>3</v>
      </c>
      <c r="H306" s="30" t="s">
        <v>157</v>
      </c>
      <c r="I306" s="30" t="s">
        <v>210</v>
      </c>
      <c r="J306" s="120">
        <v>4000000</v>
      </c>
      <c r="K306" s="33">
        <v>3500000</v>
      </c>
      <c r="L306" s="30">
        <v>1</v>
      </c>
      <c r="M306" s="30" t="s">
        <v>147</v>
      </c>
      <c r="N306" s="30">
        <v>135</v>
      </c>
      <c r="O306" s="30">
        <v>1</v>
      </c>
      <c r="P306" s="30">
        <v>10</v>
      </c>
      <c r="Q306" s="30" t="s">
        <v>645</v>
      </c>
      <c r="R306" s="30">
        <v>3</v>
      </c>
      <c r="S306" s="30">
        <v>3</v>
      </c>
      <c r="T306" s="30">
        <v>3</v>
      </c>
      <c r="U306" s="30">
        <v>3</v>
      </c>
      <c r="V306" s="30">
        <v>3</v>
      </c>
      <c r="W306" s="30">
        <v>3</v>
      </c>
      <c r="X306" s="30">
        <v>3</v>
      </c>
      <c r="Y306" s="30">
        <v>3</v>
      </c>
      <c r="Z306" s="30">
        <v>3</v>
      </c>
      <c r="AA306" s="30">
        <v>3</v>
      </c>
      <c r="AB306" s="17">
        <f t="shared" si="336"/>
        <v>30</v>
      </c>
      <c r="AC306" s="154">
        <f t="shared" si="337"/>
        <v>3</v>
      </c>
      <c r="AD306" s="30">
        <v>3</v>
      </c>
      <c r="AE306" s="30">
        <v>3</v>
      </c>
      <c r="AF306" s="30">
        <v>3</v>
      </c>
      <c r="AG306" s="30">
        <v>3</v>
      </c>
      <c r="AH306" s="30">
        <v>3</v>
      </c>
      <c r="AI306" s="30">
        <v>3</v>
      </c>
      <c r="AJ306" s="30">
        <v>3</v>
      </c>
      <c r="AK306" s="30">
        <v>4</v>
      </c>
      <c r="AL306" s="30">
        <v>4</v>
      </c>
      <c r="AM306" s="15">
        <f t="shared" si="313"/>
        <v>29</v>
      </c>
      <c r="AN306" s="170">
        <f t="shared" si="314"/>
        <v>3.2222222222222223</v>
      </c>
      <c r="AO306" s="30">
        <v>3</v>
      </c>
      <c r="AP306" s="30">
        <v>3</v>
      </c>
      <c r="AQ306" s="30">
        <v>3</v>
      </c>
      <c r="AR306" s="30">
        <v>3</v>
      </c>
      <c r="AS306" s="30">
        <v>3</v>
      </c>
      <c r="AT306" s="30">
        <v>3</v>
      </c>
      <c r="AU306" s="30">
        <v>3</v>
      </c>
      <c r="AV306" s="30">
        <v>3</v>
      </c>
      <c r="AW306" s="30">
        <v>3</v>
      </c>
      <c r="AX306" s="30">
        <v>3</v>
      </c>
      <c r="AY306" s="17">
        <f t="shared" si="308"/>
        <v>30</v>
      </c>
      <c r="AZ306" s="144">
        <f t="shared" si="315"/>
        <v>3</v>
      </c>
      <c r="BA306" s="30">
        <v>3</v>
      </c>
      <c r="BB306" s="30">
        <v>3</v>
      </c>
      <c r="BC306" s="30">
        <v>3</v>
      </c>
      <c r="BD306" s="30">
        <v>3</v>
      </c>
      <c r="BE306" s="30">
        <v>3</v>
      </c>
      <c r="BF306" s="30">
        <v>3</v>
      </c>
      <c r="BG306" s="30">
        <v>3</v>
      </c>
      <c r="BH306" s="30">
        <v>3</v>
      </c>
      <c r="BI306" s="30">
        <v>3</v>
      </c>
      <c r="BJ306" s="17">
        <f t="shared" si="316"/>
        <v>27</v>
      </c>
      <c r="BK306" s="144">
        <f t="shared" si="329"/>
        <v>3</v>
      </c>
      <c r="BL306" s="30">
        <v>3</v>
      </c>
      <c r="BM306" s="30">
        <v>3</v>
      </c>
      <c r="BN306" s="30">
        <v>3</v>
      </c>
      <c r="BO306" s="17">
        <f t="shared" si="317"/>
        <v>9</v>
      </c>
      <c r="BP306" s="153">
        <f t="shared" si="293"/>
        <v>3</v>
      </c>
      <c r="BQ306" s="30">
        <v>3</v>
      </c>
      <c r="BR306" s="30">
        <v>3</v>
      </c>
      <c r="BS306" s="30">
        <v>3</v>
      </c>
      <c r="BT306" s="116">
        <f t="shared" si="309"/>
        <v>9</v>
      </c>
      <c r="BU306" s="144">
        <f t="shared" si="318"/>
        <v>3</v>
      </c>
      <c r="BV306" s="30">
        <v>3</v>
      </c>
      <c r="BW306" s="30">
        <v>3</v>
      </c>
      <c r="BX306" s="17">
        <f t="shared" si="344"/>
        <v>6</v>
      </c>
      <c r="BY306" s="169">
        <f t="shared" si="292"/>
        <v>3</v>
      </c>
      <c r="BZ306" s="30">
        <v>4</v>
      </c>
      <c r="CA306" s="30">
        <v>4</v>
      </c>
      <c r="CB306" s="17">
        <f t="shared" si="330"/>
        <v>8</v>
      </c>
      <c r="CC306" s="144">
        <f>CB306/2</f>
        <v>4</v>
      </c>
      <c r="CD306" s="30">
        <v>3</v>
      </c>
      <c r="CE306" s="30">
        <v>3</v>
      </c>
      <c r="CF306" s="17">
        <f t="shared" si="341"/>
        <v>6</v>
      </c>
      <c r="CG306" s="144">
        <f t="shared" si="289"/>
        <v>3</v>
      </c>
      <c r="CH306" s="30">
        <v>3</v>
      </c>
      <c r="CI306" s="30">
        <v>3</v>
      </c>
      <c r="CJ306" s="17">
        <f t="shared" si="319"/>
        <v>6</v>
      </c>
      <c r="CK306" s="144">
        <f t="shared" ref="CK306:CK322" si="345">CJ306/2</f>
        <v>3</v>
      </c>
      <c r="CL306" s="46">
        <v>3</v>
      </c>
      <c r="CM306" s="30">
        <v>2</v>
      </c>
      <c r="CN306" s="17">
        <f t="shared" si="320"/>
        <v>5</v>
      </c>
      <c r="CO306" s="153">
        <f t="shared" si="331"/>
        <v>2.5</v>
      </c>
      <c r="CP306" s="30">
        <v>3</v>
      </c>
      <c r="CQ306" s="30">
        <v>3</v>
      </c>
      <c r="CR306" s="30">
        <v>3</v>
      </c>
      <c r="CS306" s="17">
        <f t="shared" si="321"/>
        <v>9</v>
      </c>
      <c r="CT306" s="144">
        <f t="shared" si="340"/>
        <v>3</v>
      </c>
      <c r="CU306" s="30">
        <v>3</v>
      </c>
      <c r="CV306" s="30">
        <v>3</v>
      </c>
      <c r="CW306" s="30">
        <v>3</v>
      </c>
      <c r="CX306" s="30">
        <v>3</v>
      </c>
      <c r="CY306" s="30">
        <v>3</v>
      </c>
      <c r="CZ306" s="30">
        <v>3</v>
      </c>
      <c r="DA306" s="30">
        <v>3</v>
      </c>
      <c r="DB306" s="30">
        <v>3</v>
      </c>
      <c r="DC306" s="17">
        <f t="shared" si="338"/>
        <v>24</v>
      </c>
      <c r="DD306" s="144">
        <f t="shared" si="302"/>
        <v>3</v>
      </c>
      <c r="DE306" s="30">
        <v>3</v>
      </c>
      <c r="DF306" s="30">
        <v>3</v>
      </c>
      <c r="DG306" s="30">
        <v>3</v>
      </c>
      <c r="DH306" s="30">
        <v>3</v>
      </c>
      <c r="DI306" s="30">
        <v>3</v>
      </c>
      <c r="DJ306" s="30">
        <v>3</v>
      </c>
      <c r="DK306" s="30">
        <v>3</v>
      </c>
      <c r="DL306" s="30">
        <v>3</v>
      </c>
      <c r="DM306" s="17">
        <f t="shared" si="332"/>
        <v>24</v>
      </c>
      <c r="DN306" s="144">
        <f t="shared" ref="DN306:DN322" si="346">DM306/8</f>
        <v>3</v>
      </c>
      <c r="DO306" s="30">
        <v>3</v>
      </c>
      <c r="DP306" s="30">
        <v>3</v>
      </c>
      <c r="DQ306" s="30">
        <v>3</v>
      </c>
      <c r="DR306" s="30">
        <v>3</v>
      </c>
      <c r="DS306" s="30">
        <v>3</v>
      </c>
      <c r="DT306" s="30">
        <v>3</v>
      </c>
      <c r="DU306" s="17">
        <f t="shared" ref="DU306:DU322" si="347">SUM(DO306:DT306)</f>
        <v>18</v>
      </c>
      <c r="DV306" s="144">
        <f t="shared" si="323"/>
        <v>3</v>
      </c>
      <c r="DW306" s="30">
        <v>3</v>
      </c>
      <c r="DX306" s="30">
        <v>3</v>
      </c>
      <c r="DY306" s="30">
        <v>3</v>
      </c>
      <c r="DZ306" s="30">
        <v>3</v>
      </c>
      <c r="EA306" s="30">
        <v>3</v>
      </c>
      <c r="EB306" s="30">
        <v>3</v>
      </c>
      <c r="EC306" s="17">
        <f t="shared" si="339"/>
        <v>18</v>
      </c>
      <c r="ED306" s="144">
        <f t="shared" si="333"/>
        <v>3</v>
      </c>
      <c r="EE306" s="30">
        <v>4</v>
      </c>
      <c r="EF306" s="30">
        <v>3</v>
      </c>
      <c r="EG306" s="30">
        <v>3</v>
      </c>
      <c r="EH306" s="30">
        <v>3</v>
      </c>
      <c r="EI306" s="30">
        <v>3</v>
      </c>
      <c r="EJ306" s="30">
        <v>4</v>
      </c>
      <c r="EK306" s="15">
        <f t="shared" si="334"/>
        <v>20</v>
      </c>
      <c r="EL306" s="148">
        <f t="shared" si="343"/>
        <v>3.3333333333333335</v>
      </c>
      <c r="EM306" s="30">
        <v>3</v>
      </c>
      <c r="EN306" s="30">
        <v>3</v>
      </c>
      <c r="EO306" s="30">
        <v>3</v>
      </c>
      <c r="EP306" s="30">
        <v>3</v>
      </c>
      <c r="EQ306" s="30">
        <v>3</v>
      </c>
      <c r="ER306" s="17">
        <f t="shared" si="324"/>
        <v>15</v>
      </c>
      <c r="ES306" s="144">
        <f t="shared" si="325"/>
        <v>3</v>
      </c>
      <c r="ET306" s="30">
        <v>3</v>
      </c>
      <c r="EU306" s="30">
        <v>3</v>
      </c>
      <c r="EV306" s="30">
        <v>3</v>
      </c>
      <c r="EW306" s="30">
        <v>3</v>
      </c>
      <c r="EX306" s="30">
        <v>3</v>
      </c>
      <c r="EY306" s="17">
        <f t="shared" si="326"/>
        <v>15</v>
      </c>
      <c r="EZ306" s="144">
        <f t="shared" si="312"/>
        <v>3</v>
      </c>
      <c r="FA306" s="30">
        <v>3</v>
      </c>
      <c r="FB306" s="30">
        <v>3</v>
      </c>
      <c r="FC306" s="30">
        <v>3</v>
      </c>
      <c r="FD306" s="30">
        <v>3</v>
      </c>
      <c r="FE306" s="30">
        <v>3</v>
      </c>
      <c r="FF306" s="30">
        <v>3</v>
      </c>
      <c r="FG306" s="17">
        <f t="shared" si="310"/>
        <v>18</v>
      </c>
      <c r="FH306" s="153">
        <f t="shared" si="342"/>
        <v>3</v>
      </c>
      <c r="FI306" s="30">
        <v>3</v>
      </c>
      <c r="FJ306" s="30">
        <v>3</v>
      </c>
      <c r="FK306" s="30">
        <v>3</v>
      </c>
      <c r="FL306" s="30">
        <v>3</v>
      </c>
      <c r="FM306" s="30">
        <v>3</v>
      </c>
      <c r="FN306" s="17">
        <f t="shared" si="327"/>
        <v>15</v>
      </c>
      <c r="FO306" s="144">
        <f t="shared" si="328"/>
        <v>3</v>
      </c>
      <c r="FP306" s="30">
        <v>3</v>
      </c>
      <c r="FQ306" s="30">
        <v>3</v>
      </c>
      <c r="FR306" s="30">
        <v>3</v>
      </c>
      <c r="FS306" s="30">
        <v>3</v>
      </c>
      <c r="FT306" s="30">
        <v>3</v>
      </c>
      <c r="FU306" s="30">
        <v>3</v>
      </c>
      <c r="FV306" s="17">
        <f t="shared" si="291"/>
        <v>18</v>
      </c>
      <c r="FW306" s="144">
        <f t="shared" si="335"/>
        <v>3</v>
      </c>
      <c r="FX306" s="30">
        <v>3</v>
      </c>
      <c r="FY306" s="30">
        <v>3</v>
      </c>
      <c r="FZ306" s="30">
        <v>3</v>
      </c>
      <c r="GA306" s="30">
        <v>3</v>
      </c>
      <c r="GB306" s="30">
        <v>3</v>
      </c>
      <c r="GC306" s="30">
        <v>3</v>
      </c>
      <c r="GD306" s="17">
        <f t="shared" si="297"/>
        <v>18</v>
      </c>
      <c r="GE306" s="144">
        <f t="shared" si="307"/>
        <v>3</v>
      </c>
      <c r="GF306" s="30" t="s">
        <v>1202</v>
      </c>
      <c r="GG306" s="30" t="s">
        <v>1187</v>
      </c>
      <c r="GH306" s="30" t="s">
        <v>1203</v>
      </c>
      <c r="GI306" s="30" t="s">
        <v>1204</v>
      </c>
      <c r="GJ306" s="30" t="s">
        <v>804</v>
      </c>
      <c r="GK306" s="30" t="s">
        <v>1198</v>
      </c>
      <c r="GL306" s="30" t="s">
        <v>1205</v>
      </c>
      <c r="GM306" s="30"/>
    </row>
    <row r="307" spans="1:280" s="2" customFormat="1" ht="22.5" customHeight="1" x14ac:dyDescent="0.35">
      <c r="A307" s="29">
        <v>305</v>
      </c>
      <c r="B307" s="88" t="s">
        <v>1938</v>
      </c>
      <c r="C307" s="31" t="s">
        <v>1207</v>
      </c>
      <c r="D307" s="30" t="s">
        <v>146</v>
      </c>
      <c r="E307" s="30" t="s">
        <v>1185</v>
      </c>
      <c r="F307" s="30">
        <v>45</v>
      </c>
      <c r="G307" s="30">
        <v>4</v>
      </c>
      <c r="H307" s="30" t="s">
        <v>157</v>
      </c>
      <c r="I307" s="30" t="s">
        <v>158</v>
      </c>
      <c r="J307" s="120">
        <v>7000000</v>
      </c>
      <c r="K307" s="33">
        <v>4000000</v>
      </c>
      <c r="L307" s="30">
        <v>2</v>
      </c>
      <c r="M307" s="30" t="s">
        <v>147</v>
      </c>
      <c r="N307" s="30">
        <v>250</v>
      </c>
      <c r="O307" s="30" t="s">
        <v>1208</v>
      </c>
      <c r="P307" s="30">
        <v>7</v>
      </c>
      <c r="Q307" s="30" t="s">
        <v>645</v>
      </c>
      <c r="R307" s="30">
        <v>3</v>
      </c>
      <c r="S307" s="30">
        <v>3</v>
      </c>
      <c r="T307" s="30">
        <v>3</v>
      </c>
      <c r="U307" s="30">
        <v>3</v>
      </c>
      <c r="V307" s="30">
        <v>3</v>
      </c>
      <c r="W307" s="30">
        <v>3</v>
      </c>
      <c r="X307" s="30">
        <v>3</v>
      </c>
      <c r="Y307" s="30">
        <v>3</v>
      </c>
      <c r="Z307" s="30">
        <v>3</v>
      </c>
      <c r="AA307" s="30">
        <v>3</v>
      </c>
      <c r="AB307" s="17">
        <f t="shared" si="336"/>
        <v>30</v>
      </c>
      <c r="AC307" s="154">
        <f t="shared" si="337"/>
        <v>3</v>
      </c>
      <c r="AD307" s="30">
        <v>3</v>
      </c>
      <c r="AE307" s="30">
        <v>3</v>
      </c>
      <c r="AF307" s="30">
        <v>3</v>
      </c>
      <c r="AG307" s="30">
        <v>3</v>
      </c>
      <c r="AH307" s="30">
        <v>3</v>
      </c>
      <c r="AI307" s="30">
        <v>3</v>
      </c>
      <c r="AJ307" s="30">
        <v>3</v>
      </c>
      <c r="AK307" s="30">
        <v>3</v>
      </c>
      <c r="AL307" s="30">
        <v>3</v>
      </c>
      <c r="AM307" s="15">
        <f t="shared" si="313"/>
        <v>27</v>
      </c>
      <c r="AN307" s="170">
        <f t="shared" si="314"/>
        <v>3</v>
      </c>
      <c r="AO307" s="30">
        <v>3</v>
      </c>
      <c r="AP307" s="30">
        <v>3</v>
      </c>
      <c r="AQ307" s="30">
        <v>3</v>
      </c>
      <c r="AR307" s="30">
        <v>3</v>
      </c>
      <c r="AS307" s="30">
        <v>3</v>
      </c>
      <c r="AT307" s="30">
        <v>3</v>
      </c>
      <c r="AU307" s="30">
        <v>3</v>
      </c>
      <c r="AV307" s="30">
        <v>3</v>
      </c>
      <c r="AW307" s="30">
        <v>3</v>
      </c>
      <c r="AX307" s="30">
        <v>3</v>
      </c>
      <c r="AY307" s="17">
        <f t="shared" si="308"/>
        <v>30</v>
      </c>
      <c r="AZ307" s="144">
        <f t="shared" si="315"/>
        <v>3</v>
      </c>
      <c r="BA307" s="30">
        <v>3</v>
      </c>
      <c r="BB307" s="30">
        <v>3</v>
      </c>
      <c r="BC307" s="30">
        <v>3</v>
      </c>
      <c r="BD307" s="30">
        <v>3</v>
      </c>
      <c r="BE307" s="30">
        <v>3</v>
      </c>
      <c r="BF307" s="30">
        <v>3</v>
      </c>
      <c r="BG307" s="30">
        <v>3</v>
      </c>
      <c r="BH307" s="30">
        <v>3</v>
      </c>
      <c r="BI307" s="30">
        <v>3</v>
      </c>
      <c r="BJ307" s="17">
        <f t="shared" si="316"/>
        <v>27</v>
      </c>
      <c r="BK307" s="144">
        <f t="shared" si="329"/>
        <v>3</v>
      </c>
      <c r="BL307" s="30">
        <v>3</v>
      </c>
      <c r="BM307" s="30">
        <v>3</v>
      </c>
      <c r="BN307" s="30">
        <v>3</v>
      </c>
      <c r="BO307" s="17">
        <f t="shared" si="317"/>
        <v>9</v>
      </c>
      <c r="BP307" s="153">
        <f t="shared" si="293"/>
        <v>3</v>
      </c>
      <c r="BQ307" s="30">
        <v>3</v>
      </c>
      <c r="BR307" s="30">
        <v>3</v>
      </c>
      <c r="BS307" s="30">
        <v>4</v>
      </c>
      <c r="BT307" s="116">
        <f t="shared" si="309"/>
        <v>10</v>
      </c>
      <c r="BU307" s="144">
        <f t="shared" si="318"/>
        <v>3.3333333333333335</v>
      </c>
      <c r="BV307" s="30">
        <v>3</v>
      </c>
      <c r="BW307" s="30">
        <v>3</v>
      </c>
      <c r="BX307" s="17">
        <f t="shared" si="344"/>
        <v>6</v>
      </c>
      <c r="BY307" s="169">
        <f t="shared" si="292"/>
        <v>3</v>
      </c>
      <c r="BZ307" s="30">
        <v>4</v>
      </c>
      <c r="CA307" s="30">
        <v>4</v>
      </c>
      <c r="CB307" s="17">
        <f t="shared" si="330"/>
        <v>8</v>
      </c>
      <c r="CC307" s="144">
        <f t="shared" ref="CC307:CC322" si="348">CB307/2</f>
        <v>4</v>
      </c>
      <c r="CD307" s="30">
        <v>3</v>
      </c>
      <c r="CE307" s="30">
        <v>2</v>
      </c>
      <c r="CF307" s="17">
        <f t="shared" si="341"/>
        <v>5</v>
      </c>
      <c r="CG307" s="144">
        <f t="shared" si="289"/>
        <v>2.5</v>
      </c>
      <c r="CH307" s="30">
        <v>2</v>
      </c>
      <c r="CI307" s="30">
        <v>2</v>
      </c>
      <c r="CJ307" s="17">
        <f t="shared" si="319"/>
        <v>4</v>
      </c>
      <c r="CK307" s="144">
        <f t="shared" si="345"/>
        <v>2</v>
      </c>
      <c r="CL307" s="30">
        <v>2</v>
      </c>
      <c r="CM307" s="30">
        <v>2</v>
      </c>
      <c r="CN307" s="17">
        <f t="shared" si="320"/>
        <v>4</v>
      </c>
      <c r="CO307" s="153">
        <f t="shared" si="331"/>
        <v>2</v>
      </c>
      <c r="CP307" s="30">
        <v>3</v>
      </c>
      <c r="CQ307" s="30">
        <v>3</v>
      </c>
      <c r="CR307" s="30">
        <v>3</v>
      </c>
      <c r="CS307" s="17">
        <f t="shared" si="321"/>
        <v>9</v>
      </c>
      <c r="CT307" s="144">
        <f t="shared" si="340"/>
        <v>3</v>
      </c>
      <c r="CU307" s="30">
        <v>3</v>
      </c>
      <c r="CV307" s="30">
        <v>3</v>
      </c>
      <c r="CW307" s="30">
        <v>3</v>
      </c>
      <c r="CX307" s="30">
        <v>3</v>
      </c>
      <c r="CY307" s="30">
        <v>3</v>
      </c>
      <c r="CZ307" s="30">
        <v>3</v>
      </c>
      <c r="DA307" s="30">
        <v>3</v>
      </c>
      <c r="DB307" s="30">
        <v>3</v>
      </c>
      <c r="DC307" s="17">
        <f t="shared" si="338"/>
        <v>24</v>
      </c>
      <c r="DD307" s="144">
        <f t="shared" si="302"/>
        <v>3</v>
      </c>
      <c r="DE307" s="30">
        <v>3</v>
      </c>
      <c r="DF307" s="30">
        <v>3</v>
      </c>
      <c r="DG307" s="30">
        <v>3</v>
      </c>
      <c r="DH307" s="30">
        <v>3</v>
      </c>
      <c r="DI307" s="30">
        <v>3</v>
      </c>
      <c r="DJ307" s="30">
        <v>3</v>
      </c>
      <c r="DK307" s="30">
        <v>3</v>
      </c>
      <c r="DL307" s="30">
        <v>3</v>
      </c>
      <c r="DM307" s="17">
        <f t="shared" si="332"/>
        <v>24</v>
      </c>
      <c r="DN307" s="144">
        <f t="shared" si="346"/>
        <v>3</v>
      </c>
      <c r="DO307" s="30">
        <v>3</v>
      </c>
      <c r="DP307" s="30">
        <v>3</v>
      </c>
      <c r="DQ307" s="30">
        <v>3</v>
      </c>
      <c r="DR307" s="30">
        <v>3</v>
      </c>
      <c r="DS307" s="30">
        <v>3</v>
      </c>
      <c r="DT307" s="30">
        <v>3</v>
      </c>
      <c r="DU307" s="17">
        <f t="shared" si="347"/>
        <v>18</v>
      </c>
      <c r="DV307" s="144">
        <f t="shared" si="323"/>
        <v>3</v>
      </c>
      <c r="DW307" s="30">
        <v>3</v>
      </c>
      <c r="DX307" s="30">
        <v>3</v>
      </c>
      <c r="DY307" s="30">
        <v>3</v>
      </c>
      <c r="DZ307" s="30">
        <v>3</v>
      </c>
      <c r="EA307" s="30">
        <v>3</v>
      </c>
      <c r="EB307" s="30">
        <v>3</v>
      </c>
      <c r="EC307" s="17">
        <f t="shared" si="339"/>
        <v>18</v>
      </c>
      <c r="ED307" s="144">
        <f t="shared" si="333"/>
        <v>3</v>
      </c>
      <c r="EE307" s="30">
        <v>3</v>
      </c>
      <c r="EF307" s="30">
        <v>3</v>
      </c>
      <c r="EG307" s="30">
        <v>3</v>
      </c>
      <c r="EH307" s="30">
        <v>3</v>
      </c>
      <c r="EI307" s="30">
        <v>3</v>
      </c>
      <c r="EJ307" s="30">
        <v>3</v>
      </c>
      <c r="EK307" s="15">
        <f t="shared" si="334"/>
        <v>18</v>
      </c>
      <c r="EL307" s="148">
        <f t="shared" si="343"/>
        <v>3</v>
      </c>
      <c r="EM307" s="30">
        <v>3</v>
      </c>
      <c r="EN307" s="30">
        <v>3</v>
      </c>
      <c r="EO307" s="30">
        <v>3</v>
      </c>
      <c r="EP307" s="30">
        <v>3</v>
      </c>
      <c r="EQ307" s="30">
        <v>3</v>
      </c>
      <c r="ER307" s="17">
        <f t="shared" si="324"/>
        <v>15</v>
      </c>
      <c r="ES307" s="144">
        <f t="shared" si="325"/>
        <v>3</v>
      </c>
      <c r="ET307" s="30">
        <v>3</v>
      </c>
      <c r="EU307" s="30">
        <v>3</v>
      </c>
      <c r="EV307" s="30">
        <v>3</v>
      </c>
      <c r="EW307" s="30">
        <v>3</v>
      </c>
      <c r="EX307" s="30">
        <v>3</v>
      </c>
      <c r="EY307" s="17">
        <f t="shared" si="326"/>
        <v>15</v>
      </c>
      <c r="EZ307" s="144">
        <f t="shared" si="312"/>
        <v>3</v>
      </c>
      <c r="FA307" s="30">
        <v>3</v>
      </c>
      <c r="FB307" s="30">
        <v>3</v>
      </c>
      <c r="FC307" s="30">
        <v>3</v>
      </c>
      <c r="FD307" s="30">
        <v>3</v>
      </c>
      <c r="FE307" s="30">
        <v>3</v>
      </c>
      <c r="FF307" s="30">
        <v>3</v>
      </c>
      <c r="FG307" s="17">
        <f t="shared" si="310"/>
        <v>18</v>
      </c>
      <c r="FH307" s="153">
        <f t="shared" si="342"/>
        <v>3</v>
      </c>
      <c r="FI307" s="30">
        <v>3</v>
      </c>
      <c r="FJ307" s="30">
        <v>3</v>
      </c>
      <c r="FK307" s="30">
        <v>3</v>
      </c>
      <c r="FL307" s="30">
        <v>3</v>
      </c>
      <c r="FM307" s="30">
        <v>3</v>
      </c>
      <c r="FN307" s="17">
        <f t="shared" si="327"/>
        <v>15</v>
      </c>
      <c r="FO307" s="144">
        <f t="shared" si="328"/>
        <v>3</v>
      </c>
      <c r="FP307" s="30">
        <v>3</v>
      </c>
      <c r="FQ307" s="30">
        <v>3</v>
      </c>
      <c r="FR307" s="30">
        <v>3</v>
      </c>
      <c r="FS307" s="30">
        <v>3</v>
      </c>
      <c r="FT307" s="30">
        <v>3</v>
      </c>
      <c r="FU307" s="30">
        <v>3</v>
      </c>
      <c r="FV307" s="17">
        <f t="shared" si="291"/>
        <v>18</v>
      </c>
      <c r="FW307" s="144">
        <f t="shared" si="335"/>
        <v>3</v>
      </c>
      <c r="FX307" s="30">
        <v>3</v>
      </c>
      <c r="FY307" s="30">
        <v>3</v>
      </c>
      <c r="FZ307" s="30">
        <v>3</v>
      </c>
      <c r="GA307" s="30">
        <v>3</v>
      </c>
      <c r="GB307" s="30">
        <v>3</v>
      </c>
      <c r="GC307" s="30">
        <v>3</v>
      </c>
      <c r="GD307" s="17">
        <f t="shared" si="297"/>
        <v>18</v>
      </c>
      <c r="GE307" s="144">
        <f t="shared" si="307"/>
        <v>3</v>
      </c>
      <c r="GF307" s="30" t="s">
        <v>1209</v>
      </c>
      <c r="GG307" s="30" t="s">
        <v>793</v>
      </c>
      <c r="GH307" s="30" t="s">
        <v>794</v>
      </c>
      <c r="GI307" s="30" t="s">
        <v>411</v>
      </c>
      <c r="GJ307" s="30" t="s">
        <v>804</v>
      </c>
      <c r="GK307" s="30" t="s">
        <v>1210</v>
      </c>
      <c r="GL307" s="30" t="s">
        <v>1211</v>
      </c>
      <c r="GM307" s="30" t="s">
        <v>274</v>
      </c>
    </row>
    <row r="308" spans="1:280" s="2" customFormat="1" ht="22.5" customHeight="1" x14ac:dyDescent="0.35">
      <c r="A308" s="29">
        <v>306</v>
      </c>
      <c r="B308" s="88" t="s">
        <v>2273</v>
      </c>
      <c r="C308" s="31" t="s">
        <v>799</v>
      </c>
      <c r="D308" s="30" t="s">
        <v>146</v>
      </c>
      <c r="E308" s="30" t="s">
        <v>1201</v>
      </c>
      <c r="F308" s="30">
        <v>53</v>
      </c>
      <c r="G308" s="30">
        <v>5</v>
      </c>
      <c r="H308" s="30" t="s">
        <v>157</v>
      </c>
      <c r="I308" s="30" t="s">
        <v>172</v>
      </c>
      <c r="J308" s="120">
        <v>5000000</v>
      </c>
      <c r="K308" s="30">
        <v>3500000</v>
      </c>
      <c r="L308" s="30">
        <v>1</v>
      </c>
      <c r="M308" s="30" t="s">
        <v>147</v>
      </c>
      <c r="N308" s="30">
        <v>135</v>
      </c>
      <c r="O308" s="30">
        <v>1</v>
      </c>
      <c r="P308" s="30">
        <v>10</v>
      </c>
      <c r="Q308" s="30" t="s">
        <v>645</v>
      </c>
      <c r="R308" s="30">
        <v>4</v>
      </c>
      <c r="S308" s="30">
        <v>4</v>
      </c>
      <c r="T308" s="30">
        <v>4</v>
      </c>
      <c r="U308" s="30">
        <v>4</v>
      </c>
      <c r="V308" s="30">
        <v>4</v>
      </c>
      <c r="W308" s="30">
        <v>4</v>
      </c>
      <c r="X308" s="30">
        <v>4</v>
      </c>
      <c r="Y308" s="30">
        <v>4</v>
      </c>
      <c r="Z308" s="30">
        <v>4</v>
      </c>
      <c r="AA308" s="30">
        <v>4</v>
      </c>
      <c r="AB308" s="17">
        <f t="shared" si="336"/>
        <v>40</v>
      </c>
      <c r="AC308" s="154">
        <f t="shared" si="337"/>
        <v>3</v>
      </c>
      <c r="AD308" s="30">
        <v>4</v>
      </c>
      <c r="AE308" s="30">
        <v>4</v>
      </c>
      <c r="AF308" s="30">
        <v>4</v>
      </c>
      <c r="AG308" s="30">
        <v>4</v>
      </c>
      <c r="AH308" s="30">
        <v>4</v>
      </c>
      <c r="AI308" s="30">
        <v>4</v>
      </c>
      <c r="AJ308" s="30">
        <v>4</v>
      </c>
      <c r="AK308" s="30">
        <v>4</v>
      </c>
      <c r="AL308" s="30">
        <v>4</v>
      </c>
      <c r="AM308" s="15">
        <f t="shared" si="313"/>
        <v>36</v>
      </c>
      <c r="AN308" s="170">
        <f t="shared" si="314"/>
        <v>4</v>
      </c>
      <c r="AO308" s="30">
        <v>4</v>
      </c>
      <c r="AP308" s="30">
        <v>4</v>
      </c>
      <c r="AQ308" s="30">
        <v>4</v>
      </c>
      <c r="AR308" s="30">
        <v>4</v>
      </c>
      <c r="AS308" s="30">
        <v>4</v>
      </c>
      <c r="AT308" s="30">
        <v>4</v>
      </c>
      <c r="AU308" s="30">
        <v>3</v>
      </c>
      <c r="AV308" s="30">
        <v>3</v>
      </c>
      <c r="AW308" s="30">
        <v>3</v>
      </c>
      <c r="AX308" s="30">
        <v>3</v>
      </c>
      <c r="AY308" s="17">
        <f t="shared" si="308"/>
        <v>36</v>
      </c>
      <c r="AZ308" s="144">
        <f t="shared" si="315"/>
        <v>3.6</v>
      </c>
      <c r="BA308" s="30">
        <v>3</v>
      </c>
      <c r="BB308" s="30">
        <v>3</v>
      </c>
      <c r="BC308" s="30">
        <v>3</v>
      </c>
      <c r="BD308" s="30">
        <v>3</v>
      </c>
      <c r="BE308" s="30">
        <v>3</v>
      </c>
      <c r="BF308" s="30">
        <v>3</v>
      </c>
      <c r="BG308" s="30">
        <v>3</v>
      </c>
      <c r="BH308" s="30">
        <v>3</v>
      </c>
      <c r="BI308" s="30">
        <v>3</v>
      </c>
      <c r="BJ308" s="17">
        <f t="shared" si="316"/>
        <v>27</v>
      </c>
      <c r="BK308" s="144">
        <f t="shared" si="329"/>
        <v>3</v>
      </c>
      <c r="BL308" s="30">
        <v>4</v>
      </c>
      <c r="BM308" s="30">
        <v>4</v>
      </c>
      <c r="BN308" s="30">
        <v>4</v>
      </c>
      <c r="BO308" s="17">
        <f t="shared" si="317"/>
        <v>12</v>
      </c>
      <c r="BP308" s="153">
        <f t="shared" si="293"/>
        <v>4</v>
      </c>
      <c r="BQ308" s="30">
        <v>4</v>
      </c>
      <c r="BR308" s="30">
        <v>4</v>
      </c>
      <c r="BS308" s="30">
        <v>4</v>
      </c>
      <c r="BT308" s="116">
        <f t="shared" si="309"/>
        <v>12</v>
      </c>
      <c r="BU308" s="144">
        <f t="shared" si="318"/>
        <v>4</v>
      </c>
      <c r="BV308" s="30">
        <v>4</v>
      </c>
      <c r="BW308" s="30">
        <v>4</v>
      </c>
      <c r="BX308" s="17">
        <f t="shared" si="344"/>
        <v>8</v>
      </c>
      <c r="BY308" s="169">
        <f t="shared" si="292"/>
        <v>4</v>
      </c>
      <c r="BZ308" s="30">
        <v>4</v>
      </c>
      <c r="CA308" s="30">
        <v>4</v>
      </c>
      <c r="CB308" s="17">
        <f t="shared" si="330"/>
        <v>8</v>
      </c>
      <c r="CC308" s="144">
        <f t="shared" si="348"/>
        <v>4</v>
      </c>
      <c r="CD308" s="30">
        <v>4</v>
      </c>
      <c r="CE308" s="30">
        <v>3</v>
      </c>
      <c r="CF308" s="17">
        <f t="shared" si="341"/>
        <v>7</v>
      </c>
      <c r="CG308" s="144">
        <f t="shared" si="289"/>
        <v>3.5</v>
      </c>
      <c r="CH308" s="30">
        <v>3</v>
      </c>
      <c r="CI308" s="30">
        <v>3</v>
      </c>
      <c r="CJ308" s="17">
        <f t="shared" si="319"/>
        <v>6</v>
      </c>
      <c r="CK308" s="144">
        <f t="shared" si="345"/>
        <v>3</v>
      </c>
      <c r="CL308" s="46">
        <v>3</v>
      </c>
      <c r="CM308" s="30">
        <v>3</v>
      </c>
      <c r="CN308" s="17">
        <f t="shared" si="320"/>
        <v>6</v>
      </c>
      <c r="CO308" s="153">
        <f t="shared" si="331"/>
        <v>3</v>
      </c>
      <c r="CP308" s="30">
        <v>3</v>
      </c>
      <c r="CQ308" s="30">
        <v>3</v>
      </c>
      <c r="CR308" s="30">
        <v>3</v>
      </c>
      <c r="CS308" s="17">
        <f t="shared" si="321"/>
        <v>9</v>
      </c>
      <c r="CT308" s="144">
        <f t="shared" si="340"/>
        <v>3</v>
      </c>
      <c r="CU308" s="30">
        <v>3</v>
      </c>
      <c r="CV308" s="30">
        <v>3</v>
      </c>
      <c r="CW308" s="30">
        <v>3</v>
      </c>
      <c r="CX308" s="30">
        <v>3</v>
      </c>
      <c r="CY308" s="30">
        <v>3</v>
      </c>
      <c r="CZ308" s="30">
        <v>3</v>
      </c>
      <c r="DA308" s="30">
        <v>3</v>
      </c>
      <c r="DB308" s="30">
        <v>3</v>
      </c>
      <c r="DC308" s="17">
        <f t="shared" si="338"/>
        <v>24</v>
      </c>
      <c r="DD308" s="144">
        <f t="shared" si="302"/>
        <v>3</v>
      </c>
      <c r="DE308" s="30">
        <v>4</v>
      </c>
      <c r="DF308" s="30">
        <v>4</v>
      </c>
      <c r="DG308" s="30">
        <v>4</v>
      </c>
      <c r="DH308" s="30">
        <v>4</v>
      </c>
      <c r="DI308" s="30">
        <v>4</v>
      </c>
      <c r="DJ308" s="30">
        <v>4</v>
      </c>
      <c r="DK308" s="30">
        <v>4</v>
      </c>
      <c r="DL308" s="30">
        <v>4</v>
      </c>
      <c r="DM308" s="17">
        <f t="shared" si="332"/>
        <v>32</v>
      </c>
      <c r="DN308" s="144">
        <f t="shared" si="346"/>
        <v>4</v>
      </c>
      <c r="DO308" s="30">
        <v>4</v>
      </c>
      <c r="DP308" s="30">
        <v>4</v>
      </c>
      <c r="DQ308" s="30">
        <v>4</v>
      </c>
      <c r="DR308" s="30">
        <v>4</v>
      </c>
      <c r="DS308" s="30">
        <v>4</v>
      </c>
      <c r="DT308" s="30">
        <v>4</v>
      </c>
      <c r="DU308" s="17">
        <f t="shared" si="347"/>
        <v>24</v>
      </c>
      <c r="DV308" s="144">
        <f t="shared" si="323"/>
        <v>4</v>
      </c>
      <c r="DW308" s="30">
        <v>4</v>
      </c>
      <c r="DX308" s="30">
        <v>4</v>
      </c>
      <c r="DY308" s="30">
        <v>4</v>
      </c>
      <c r="DZ308" s="30">
        <v>4</v>
      </c>
      <c r="EA308" s="30">
        <v>4</v>
      </c>
      <c r="EB308" s="30">
        <v>4</v>
      </c>
      <c r="EC308" s="17">
        <f t="shared" si="339"/>
        <v>24</v>
      </c>
      <c r="ED308" s="144">
        <f t="shared" si="333"/>
        <v>4</v>
      </c>
      <c r="EE308" s="30">
        <v>4</v>
      </c>
      <c r="EF308" s="30">
        <v>4</v>
      </c>
      <c r="EG308" s="30">
        <v>4</v>
      </c>
      <c r="EH308" s="30">
        <v>4</v>
      </c>
      <c r="EI308" s="30">
        <v>4</v>
      </c>
      <c r="EJ308" s="30">
        <v>4</v>
      </c>
      <c r="EK308" s="15">
        <f t="shared" si="334"/>
        <v>24</v>
      </c>
      <c r="EL308" s="148">
        <f t="shared" si="343"/>
        <v>4</v>
      </c>
      <c r="EM308" s="30">
        <v>4</v>
      </c>
      <c r="EN308" s="30">
        <v>3</v>
      </c>
      <c r="EO308" s="30">
        <v>3</v>
      </c>
      <c r="EP308" s="30">
        <v>3</v>
      </c>
      <c r="EQ308" s="30">
        <v>3</v>
      </c>
      <c r="ER308" s="17">
        <f t="shared" si="324"/>
        <v>16</v>
      </c>
      <c r="ES308" s="144">
        <f t="shared" si="325"/>
        <v>3.2</v>
      </c>
      <c r="ET308" s="30">
        <v>2</v>
      </c>
      <c r="EU308" s="30">
        <v>2</v>
      </c>
      <c r="EV308" s="30">
        <v>2</v>
      </c>
      <c r="EW308" s="30">
        <v>2</v>
      </c>
      <c r="EX308" s="30">
        <v>2</v>
      </c>
      <c r="EY308" s="17">
        <f t="shared" si="326"/>
        <v>10</v>
      </c>
      <c r="EZ308" s="144">
        <f>EY308/5</f>
        <v>2</v>
      </c>
      <c r="FA308" s="30">
        <v>4</v>
      </c>
      <c r="FB308" s="30">
        <v>4</v>
      </c>
      <c r="FC308" s="30">
        <v>4</v>
      </c>
      <c r="FD308" s="30">
        <v>4</v>
      </c>
      <c r="FE308" s="30">
        <v>4</v>
      </c>
      <c r="FF308" s="30">
        <v>4</v>
      </c>
      <c r="FG308" s="17">
        <f t="shared" si="310"/>
        <v>24</v>
      </c>
      <c r="FH308" s="153">
        <f t="shared" si="342"/>
        <v>4</v>
      </c>
      <c r="FI308" s="30">
        <v>3</v>
      </c>
      <c r="FJ308" s="30">
        <v>3</v>
      </c>
      <c r="FK308" s="30">
        <v>3</v>
      </c>
      <c r="FL308" s="30">
        <v>3</v>
      </c>
      <c r="FM308" s="30">
        <v>3</v>
      </c>
      <c r="FN308" s="17">
        <f t="shared" si="327"/>
        <v>15</v>
      </c>
      <c r="FO308" s="144">
        <f t="shared" si="328"/>
        <v>3</v>
      </c>
      <c r="FP308" s="30">
        <v>4</v>
      </c>
      <c r="FQ308" s="30">
        <v>3</v>
      </c>
      <c r="FR308" s="30">
        <v>2</v>
      </c>
      <c r="FS308" s="30">
        <v>3</v>
      </c>
      <c r="FT308" s="30">
        <v>3</v>
      </c>
      <c r="FU308" s="30">
        <v>2</v>
      </c>
      <c r="FV308" s="17">
        <f>SUM(FP308:FU308)</f>
        <v>17</v>
      </c>
      <c r="FW308" s="144">
        <f t="shared" si="335"/>
        <v>2.8333333333333335</v>
      </c>
      <c r="FX308" s="30">
        <v>2</v>
      </c>
      <c r="FY308" s="30">
        <v>1</v>
      </c>
      <c r="FZ308" s="30">
        <v>1</v>
      </c>
      <c r="GA308" s="30">
        <v>2</v>
      </c>
      <c r="GB308" s="30">
        <v>2</v>
      </c>
      <c r="GC308" s="30">
        <v>2</v>
      </c>
      <c r="GD308" s="17">
        <f t="shared" si="297"/>
        <v>10</v>
      </c>
      <c r="GE308" s="144">
        <f t="shared" si="307"/>
        <v>1.6666666666666667</v>
      </c>
      <c r="GF308" s="30" t="s">
        <v>1213</v>
      </c>
      <c r="GG308" s="30" t="s">
        <v>793</v>
      </c>
      <c r="GH308" s="30" t="s">
        <v>1214</v>
      </c>
      <c r="GI308" s="30" t="s">
        <v>1215</v>
      </c>
      <c r="GJ308" s="30" t="s">
        <v>804</v>
      </c>
      <c r="GK308" s="30" t="s">
        <v>671</v>
      </c>
      <c r="GL308" s="30" t="s">
        <v>797</v>
      </c>
      <c r="GM308" s="30" t="s">
        <v>274</v>
      </c>
    </row>
    <row r="309" spans="1:280" s="2" customFormat="1" ht="22.5" customHeight="1" x14ac:dyDescent="0.35">
      <c r="A309" s="29">
        <v>307</v>
      </c>
      <c r="B309" s="88" t="s">
        <v>2274</v>
      </c>
      <c r="C309" s="31" t="s">
        <v>1207</v>
      </c>
      <c r="D309" s="30" t="s">
        <v>146</v>
      </c>
      <c r="E309" s="30" t="s">
        <v>1185</v>
      </c>
      <c r="F309" s="30">
        <v>52</v>
      </c>
      <c r="G309" s="30">
        <v>5</v>
      </c>
      <c r="H309" s="30" t="s">
        <v>157</v>
      </c>
      <c r="I309" s="30" t="s">
        <v>158</v>
      </c>
      <c r="J309" s="120">
        <v>4500000</v>
      </c>
      <c r="K309" s="30">
        <v>3500000</v>
      </c>
      <c r="L309" s="30">
        <v>2</v>
      </c>
      <c r="M309" s="30" t="s">
        <v>147</v>
      </c>
      <c r="N309" s="30">
        <v>250</v>
      </c>
      <c r="O309" s="30" t="s">
        <v>1208</v>
      </c>
      <c r="P309" s="30">
        <v>10</v>
      </c>
      <c r="Q309" s="30" t="s">
        <v>645</v>
      </c>
      <c r="R309" s="30">
        <v>3</v>
      </c>
      <c r="S309" s="30">
        <v>4</v>
      </c>
      <c r="T309" s="30">
        <v>3</v>
      </c>
      <c r="U309" s="30">
        <v>3</v>
      </c>
      <c r="V309" s="30">
        <v>3</v>
      </c>
      <c r="W309" s="30">
        <v>4</v>
      </c>
      <c r="X309" s="30">
        <v>3</v>
      </c>
      <c r="Y309" s="30">
        <v>3</v>
      </c>
      <c r="Z309" s="30">
        <v>3</v>
      </c>
      <c r="AA309" s="30">
        <v>4</v>
      </c>
      <c r="AB309" s="17">
        <f t="shared" si="336"/>
        <v>33</v>
      </c>
      <c r="AC309" s="154">
        <f t="shared" si="337"/>
        <v>3</v>
      </c>
      <c r="AD309" s="30">
        <v>3</v>
      </c>
      <c r="AE309" s="30">
        <v>3</v>
      </c>
      <c r="AF309" s="30">
        <v>4</v>
      </c>
      <c r="AG309" s="30">
        <v>3</v>
      </c>
      <c r="AH309" s="30">
        <v>3</v>
      </c>
      <c r="AI309" s="30">
        <v>3</v>
      </c>
      <c r="AJ309" s="30">
        <v>4</v>
      </c>
      <c r="AK309" s="30">
        <v>3</v>
      </c>
      <c r="AL309" s="30">
        <v>3</v>
      </c>
      <c r="AM309" s="15">
        <f t="shared" si="313"/>
        <v>29</v>
      </c>
      <c r="AN309" s="170">
        <f t="shared" si="314"/>
        <v>3.2222222222222223</v>
      </c>
      <c r="AO309" s="30">
        <v>3</v>
      </c>
      <c r="AP309" s="30">
        <v>3</v>
      </c>
      <c r="AQ309" s="30">
        <v>4</v>
      </c>
      <c r="AR309" s="30">
        <v>3</v>
      </c>
      <c r="AS309" s="30">
        <v>4</v>
      </c>
      <c r="AT309" s="30">
        <v>3</v>
      </c>
      <c r="AU309" s="30">
        <v>4</v>
      </c>
      <c r="AV309" s="30">
        <v>3</v>
      </c>
      <c r="AW309" s="30">
        <v>4</v>
      </c>
      <c r="AX309" s="30">
        <v>3</v>
      </c>
      <c r="AY309" s="17">
        <f t="shared" si="308"/>
        <v>34</v>
      </c>
      <c r="AZ309" s="144">
        <f t="shared" si="315"/>
        <v>3.4</v>
      </c>
      <c r="BA309" s="30">
        <v>3</v>
      </c>
      <c r="BB309" s="30">
        <v>3</v>
      </c>
      <c r="BC309" s="30">
        <v>4</v>
      </c>
      <c r="BD309" s="30">
        <v>3</v>
      </c>
      <c r="BE309" s="30">
        <v>4</v>
      </c>
      <c r="BF309" s="30">
        <v>3</v>
      </c>
      <c r="BG309" s="30">
        <v>3</v>
      </c>
      <c r="BH309" s="30">
        <v>4</v>
      </c>
      <c r="BI309" s="30">
        <v>3</v>
      </c>
      <c r="BJ309" s="17">
        <f t="shared" si="316"/>
        <v>30</v>
      </c>
      <c r="BK309" s="144">
        <f t="shared" si="329"/>
        <v>3.3333333333333335</v>
      </c>
      <c r="BL309" s="30">
        <v>3</v>
      </c>
      <c r="BM309" s="30">
        <v>3</v>
      </c>
      <c r="BN309" s="30">
        <v>3</v>
      </c>
      <c r="BO309" s="17">
        <f t="shared" si="317"/>
        <v>9</v>
      </c>
      <c r="BP309" s="153">
        <f t="shared" si="293"/>
        <v>3</v>
      </c>
      <c r="BQ309" s="30">
        <v>3</v>
      </c>
      <c r="BR309" s="30">
        <v>4</v>
      </c>
      <c r="BS309" s="30">
        <v>4</v>
      </c>
      <c r="BT309" s="116">
        <f t="shared" si="309"/>
        <v>11</v>
      </c>
      <c r="BU309" s="144">
        <f t="shared" si="318"/>
        <v>3.6666666666666665</v>
      </c>
      <c r="BV309" s="30">
        <v>3</v>
      </c>
      <c r="BW309" s="30">
        <v>3</v>
      </c>
      <c r="BX309" s="17">
        <f>SUM(BV309:BW309)</f>
        <v>6</v>
      </c>
      <c r="BY309" s="169">
        <f t="shared" si="292"/>
        <v>3</v>
      </c>
      <c r="BZ309" s="30">
        <v>3</v>
      </c>
      <c r="CA309" s="30">
        <v>3</v>
      </c>
      <c r="CB309" s="17">
        <f t="shared" si="330"/>
        <v>6</v>
      </c>
      <c r="CC309" s="144">
        <f t="shared" si="348"/>
        <v>3</v>
      </c>
      <c r="CD309" s="30">
        <v>3</v>
      </c>
      <c r="CE309" s="30">
        <v>3</v>
      </c>
      <c r="CF309" s="17">
        <f t="shared" si="341"/>
        <v>6</v>
      </c>
      <c r="CG309" s="144">
        <f t="shared" si="289"/>
        <v>3</v>
      </c>
      <c r="CH309" s="30">
        <v>3</v>
      </c>
      <c r="CI309" s="30">
        <v>3</v>
      </c>
      <c r="CJ309" s="17">
        <f t="shared" si="319"/>
        <v>6</v>
      </c>
      <c r="CK309" s="144">
        <f t="shared" si="345"/>
        <v>3</v>
      </c>
      <c r="CL309" s="46">
        <v>3</v>
      </c>
      <c r="CM309" s="30">
        <v>3</v>
      </c>
      <c r="CN309" s="17">
        <f t="shared" si="320"/>
        <v>6</v>
      </c>
      <c r="CO309" s="153">
        <f t="shared" si="331"/>
        <v>3</v>
      </c>
      <c r="CP309" s="30">
        <v>3</v>
      </c>
      <c r="CQ309" s="30">
        <v>3</v>
      </c>
      <c r="CR309" s="30">
        <v>3</v>
      </c>
      <c r="CS309" s="17">
        <f t="shared" si="321"/>
        <v>9</v>
      </c>
      <c r="CT309" s="144">
        <f>CS309/3</f>
        <v>3</v>
      </c>
      <c r="CU309" s="30">
        <v>3</v>
      </c>
      <c r="CV309" s="30">
        <v>4</v>
      </c>
      <c r="CW309" s="30">
        <v>4</v>
      </c>
      <c r="CX309" s="30">
        <v>4</v>
      </c>
      <c r="CY309" s="30">
        <v>3</v>
      </c>
      <c r="CZ309" s="30">
        <v>3</v>
      </c>
      <c r="DA309" s="30">
        <v>4</v>
      </c>
      <c r="DB309" s="30">
        <v>3</v>
      </c>
      <c r="DC309" s="17">
        <f t="shared" si="338"/>
        <v>28</v>
      </c>
      <c r="DD309" s="144">
        <f t="shared" si="302"/>
        <v>3.5</v>
      </c>
      <c r="DE309" s="30">
        <v>3</v>
      </c>
      <c r="DF309" s="30">
        <v>4</v>
      </c>
      <c r="DG309" s="30">
        <v>3</v>
      </c>
      <c r="DH309" s="30">
        <v>4</v>
      </c>
      <c r="DI309" s="30">
        <v>3</v>
      </c>
      <c r="DJ309" s="30">
        <v>4</v>
      </c>
      <c r="DK309" s="30">
        <v>3</v>
      </c>
      <c r="DL309" s="30">
        <v>4</v>
      </c>
      <c r="DM309" s="17">
        <f t="shared" si="332"/>
        <v>28</v>
      </c>
      <c r="DN309" s="144">
        <f t="shared" si="346"/>
        <v>3.5</v>
      </c>
      <c r="DO309" s="30">
        <v>3</v>
      </c>
      <c r="DP309" s="30">
        <v>3</v>
      </c>
      <c r="DQ309" s="30">
        <v>3</v>
      </c>
      <c r="DR309" s="30">
        <v>3</v>
      </c>
      <c r="DS309" s="30">
        <v>3</v>
      </c>
      <c r="DT309" s="30">
        <v>3</v>
      </c>
      <c r="DU309" s="17">
        <f t="shared" si="347"/>
        <v>18</v>
      </c>
      <c r="DV309" s="144">
        <f t="shared" si="323"/>
        <v>3</v>
      </c>
      <c r="DW309" s="30">
        <v>4</v>
      </c>
      <c r="DX309" s="30">
        <v>3</v>
      </c>
      <c r="DY309" s="30">
        <v>3</v>
      </c>
      <c r="DZ309" s="30">
        <v>4</v>
      </c>
      <c r="EA309" s="30">
        <v>3</v>
      </c>
      <c r="EB309" s="30">
        <v>3</v>
      </c>
      <c r="EC309" s="17">
        <f t="shared" si="339"/>
        <v>20</v>
      </c>
      <c r="ED309" s="144">
        <f t="shared" si="333"/>
        <v>3.3333333333333335</v>
      </c>
      <c r="EE309" s="30">
        <v>3</v>
      </c>
      <c r="EF309" s="30">
        <v>3</v>
      </c>
      <c r="EG309" s="30">
        <v>4</v>
      </c>
      <c r="EH309" s="30">
        <v>3</v>
      </c>
      <c r="EI309" s="30">
        <v>3</v>
      </c>
      <c r="EJ309" s="30">
        <v>4</v>
      </c>
      <c r="EK309" s="15">
        <f t="shared" si="334"/>
        <v>20</v>
      </c>
      <c r="EL309" s="148">
        <f t="shared" si="343"/>
        <v>3.3333333333333335</v>
      </c>
      <c r="EM309" s="30">
        <v>3</v>
      </c>
      <c r="EN309" s="30">
        <v>4</v>
      </c>
      <c r="EO309" s="30">
        <v>3</v>
      </c>
      <c r="EP309" s="30">
        <v>4</v>
      </c>
      <c r="EQ309" s="30">
        <v>3</v>
      </c>
      <c r="ER309" s="17">
        <f t="shared" si="324"/>
        <v>17</v>
      </c>
      <c r="ES309" s="144">
        <f>ER309/5</f>
        <v>3.4</v>
      </c>
      <c r="ET309" s="30">
        <v>4</v>
      </c>
      <c r="EU309" s="30">
        <v>3</v>
      </c>
      <c r="EV309" s="30">
        <v>3</v>
      </c>
      <c r="EW309" s="30">
        <v>4</v>
      </c>
      <c r="EX309" s="30">
        <v>2</v>
      </c>
      <c r="EY309" s="17">
        <f t="shared" si="326"/>
        <v>16</v>
      </c>
      <c r="EZ309" s="144">
        <f t="shared" ref="EZ309:EZ322" si="349">EY309/5</f>
        <v>3.2</v>
      </c>
      <c r="FA309" s="30">
        <v>3</v>
      </c>
      <c r="FB309" s="30">
        <v>4</v>
      </c>
      <c r="FC309" s="30">
        <v>3</v>
      </c>
      <c r="FD309" s="30">
        <v>4</v>
      </c>
      <c r="FE309" s="30">
        <v>3</v>
      </c>
      <c r="FF309" s="30">
        <v>4</v>
      </c>
      <c r="FG309" s="17">
        <f t="shared" si="310"/>
        <v>21</v>
      </c>
      <c r="FH309" s="153">
        <f t="shared" si="342"/>
        <v>3.5</v>
      </c>
      <c r="FI309" s="30">
        <v>3</v>
      </c>
      <c r="FJ309" s="30">
        <v>4</v>
      </c>
      <c r="FK309" s="30">
        <v>3</v>
      </c>
      <c r="FL309" s="30">
        <v>4</v>
      </c>
      <c r="FM309" s="30">
        <v>3</v>
      </c>
      <c r="FN309" s="17">
        <f t="shared" si="327"/>
        <v>17</v>
      </c>
      <c r="FO309" s="144">
        <f t="shared" si="328"/>
        <v>3.4</v>
      </c>
      <c r="FP309" s="30">
        <v>4</v>
      </c>
      <c r="FQ309" s="30">
        <v>3</v>
      </c>
      <c r="FR309" s="30">
        <v>3</v>
      </c>
      <c r="FS309" s="30">
        <v>3</v>
      </c>
      <c r="FT309" s="30">
        <v>3</v>
      </c>
      <c r="FU309" s="30">
        <v>3</v>
      </c>
      <c r="FV309" s="17">
        <f t="shared" si="291"/>
        <v>19</v>
      </c>
      <c r="FW309" s="144">
        <f t="shared" si="335"/>
        <v>3.1666666666666665</v>
      </c>
      <c r="FX309" s="30">
        <v>4</v>
      </c>
      <c r="FY309" s="30">
        <v>3</v>
      </c>
      <c r="FZ309" s="30">
        <v>3</v>
      </c>
      <c r="GA309" s="30">
        <v>3</v>
      </c>
      <c r="GB309" s="30">
        <v>3</v>
      </c>
      <c r="GC309" s="30">
        <v>3</v>
      </c>
      <c r="GD309" s="17">
        <f t="shared" si="297"/>
        <v>19</v>
      </c>
      <c r="GE309" s="144">
        <f t="shared" si="307"/>
        <v>3.1666666666666665</v>
      </c>
      <c r="GF309" s="30" t="s">
        <v>1217</v>
      </c>
      <c r="GG309" s="30" t="s">
        <v>1218</v>
      </c>
      <c r="GH309" s="30" t="s">
        <v>1219</v>
      </c>
      <c r="GI309" s="30" t="s">
        <v>1220</v>
      </c>
      <c r="GJ309" s="30" t="s">
        <v>1221</v>
      </c>
      <c r="GK309" s="30" t="s">
        <v>1222</v>
      </c>
      <c r="GL309" s="30" t="s">
        <v>1223</v>
      </c>
      <c r="GM309" s="30" t="s">
        <v>1224</v>
      </c>
    </row>
    <row r="310" spans="1:280" s="2" customFormat="1" ht="22.5" customHeight="1" x14ac:dyDescent="0.35">
      <c r="A310" s="29">
        <v>308</v>
      </c>
      <c r="B310" s="88" t="s">
        <v>2275</v>
      </c>
      <c r="C310" s="31" t="s">
        <v>1226</v>
      </c>
      <c r="D310" s="30" t="s">
        <v>146</v>
      </c>
      <c r="E310" s="30" t="s">
        <v>1227</v>
      </c>
      <c r="F310" s="30">
        <v>42</v>
      </c>
      <c r="G310" s="30">
        <v>5</v>
      </c>
      <c r="H310" s="30" t="s">
        <v>157</v>
      </c>
      <c r="I310" s="30" t="s">
        <v>172</v>
      </c>
      <c r="J310" s="120">
        <v>5000000</v>
      </c>
      <c r="K310" s="30">
        <v>3500000</v>
      </c>
      <c r="L310" s="30">
        <v>2</v>
      </c>
      <c r="M310" s="30" t="s">
        <v>147</v>
      </c>
      <c r="N310" s="30">
        <v>250</v>
      </c>
      <c r="O310" s="30" t="s">
        <v>1208</v>
      </c>
      <c r="P310" s="30">
        <v>10</v>
      </c>
      <c r="Q310" s="30" t="s">
        <v>645</v>
      </c>
      <c r="R310" s="30">
        <v>4</v>
      </c>
      <c r="S310" s="30">
        <v>4</v>
      </c>
      <c r="T310" s="30">
        <v>4</v>
      </c>
      <c r="U310" s="30">
        <v>4</v>
      </c>
      <c r="V310" s="30">
        <v>4</v>
      </c>
      <c r="W310" s="30">
        <v>4</v>
      </c>
      <c r="X310" s="30">
        <v>4</v>
      </c>
      <c r="Y310" s="30">
        <v>4</v>
      </c>
      <c r="Z310" s="30">
        <v>4</v>
      </c>
      <c r="AA310" s="30">
        <v>4</v>
      </c>
      <c r="AB310" s="17">
        <f t="shared" si="336"/>
        <v>40</v>
      </c>
      <c r="AC310" s="154">
        <f t="shared" si="337"/>
        <v>3</v>
      </c>
      <c r="AD310" s="30">
        <v>4</v>
      </c>
      <c r="AE310" s="30">
        <v>4</v>
      </c>
      <c r="AF310" s="30">
        <v>4</v>
      </c>
      <c r="AG310" s="30">
        <v>4</v>
      </c>
      <c r="AH310" s="30">
        <v>4</v>
      </c>
      <c r="AI310" s="30">
        <v>4</v>
      </c>
      <c r="AJ310" s="30">
        <v>4</v>
      </c>
      <c r="AK310" s="30">
        <v>4</v>
      </c>
      <c r="AL310" s="30">
        <v>4</v>
      </c>
      <c r="AM310" s="15">
        <f t="shared" si="313"/>
        <v>36</v>
      </c>
      <c r="AN310" s="170">
        <f t="shared" si="314"/>
        <v>4</v>
      </c>
      <c r="AO310" s="30">
        <v>4</v>
      </c>
      <c r="AP310" s="30">
        <v>4</v>
      </c>
      <c r="AQ310" s="30">
        <v>4</v>
      </c>
      <c r="AR310" s="30">
        <v>4</v>
      </c>
      <c r="AS310" s="30">
        <v>4</v>
      </c>
      <c r="AT310" s="30">
        <v>4</v>
      </c>
      <c r="AU310" s="30">
        <v>4</v>
      </c>
      <c r="AV310" s="30">
        <v>4</v>
      </c>
      <c r="AW310" s="30">
        <v>4</v>
      </c>
      <c r="AX310" s="30">
        <v>4</v>
      </c>
      <c r="AY310" s="17">
        <f t="shared" si="308"/>
        <v>40</v>
      </c>
      <c r="AZ310" s="144">
        <f t="shared" si="315"/>
        <v>4</v>
      </c>
      <c r="BA310" s="30">
        <v>4</v>
      </c>
      <c r="BB310" s="30">
        <v>4</v>
      </c>
      <c r="BC310" s="30">
        <v>4</v>
      </c>
      <c r="BD310" s="30">
        <v>4</v>
      </c>
      <c r="BE310" s="30">
        <v>4</v>
      </c>
      <c r="BF310" s="30">
        <v>4</v>
      </c>
      <c r="BG310" s="30">
        <v>4</v>
      </c>
      <c r="BH310" s="30">
        <v>4</v>
      </c>
      <c r="BI310" s="30">
        <v>4</v>
      </c>
      <c r="BJ310" s="17">
        <f t="shared" si="316"/>
        <v>36</v>
      </c>
      <c r="BK310" s="144">
        <f t="shared" si="329"/>
        <v>4</v>
      </c>
      <c r="BL310" s="30">
        <v>3</v>
      </c>
      <c r="BM310" s="30">
        <v>3</v>
      </c>
      <c r="BN310" s="30">
        <v>3</v>
      </c>
      <c r="BO310" s="17">
        <f t="shared" si="317"/>
        <v>9</v>
      </c>
      <c r="BP310" s="153">
        <f t="shared" si="293"/>
        <v>3</v>
      </c>
      <c r="BQ310" s="30">
        <v>4</v>
      </c>
      <c r="BR310" s="30">
        <v>3</v>
      </c>
      <c r="BS310" s="30">
        <v>3</v>
      </c>
      <c r="BT310" s="116">
        <f t="shared" si="309"/>
        <v>10</v>
      </c>
      <c r="BU310" s="144">
        <f t="shared" si="318"/>
        <v>3.3333333333333335</v>
      </c>
      <c r="BV310" s="30">
        <v>3</v>
      </c>
      <c r="BW310" s="30">
        <v>3</v>
      </c>
      <c r="BX310" s="17">
        <f t="shared" ref="BX310:BX322" si="350">SUM(BV310:BW310)</f>
        <v>6</v>
      </c>
      <c r="BY310" s="169">
        <f t="shared" si="292"/>
        <v>3</v>
      </c>
      <c r="BZ310" s="30">
        <v>3</v>
      </c>
      <c r="CA310" s="30">
        <v>3</v>
      </c>
      <c r="CB310" s="17">
        <f t="shared" si="330"/>
        <v>6</v>
      </c>
      <c r="CC310" s="144">
        <f t="shared" si="348"/>
        <v>3</v>
      </c>
      <c r="CD310" s="30">
        <v>3</v>
      </c>
      <c r="CE310" s="30">
        <v>2</v>
      </c>
      <c r="CF310" s="17">
        <f t="shared" si="341"/>
        <v>5</v>
      </c>
      <c r="CG310" s="144">
        <f t="shared" si="289"/>
        <v>2.5</v>
      </c>
      <c r="CH310" s="30">
        <v>2</v>
      </c>
      <c r="CI310" s="30">
        <v>2</v>
      </c>
      <c r="CJ310" s="17">
        <f t="shared" si="319"/>
        <v>4</v>
      </c>
      <c r="CK310" s="144">
        <f t="shared" si="345"/>
        <v>2</v>
      </c>
      <c r="CL310" s="30">
        <v>2</v>
      </c>
      <c r="CM310" s="30">
        <v>2</v>
      </c>
      <c r="CN310" s="17">
        <f t="shared" si="320"/>
        <v>4</v>
      </c>
      <c r="CO310" s="153">
        <f t="shared" si="331"/>
        <v>2</v>
      </c>
      <c r="CP310" s="30">
        <v>2</v>
      </c>
      <c r="CQ310" s="30">
        <v>2</v>
      </c>
      <c r="CR310" s="30">
        <v>2</v>
      </c>
      <c r="CS310" s="17">
        <f t="shared" si="321"/>
        <v>6</v>
      </c>
      <c r="CT310" s="144">
        <f>CS310/3</f>
        <v>2</v>
      </c>
      <c r="CU310" s="30">
        <v>3</v>
      </c>
      <c r="CV310" s="30">
        <v>3</v>
      </c>
      <c r="CW310" s="30">
        <v>3</v>
      </c>
      <c r="CX310" s="30">
        <v>3</v>
      </c>
      <c r="CY310" s="30">
        <v>3</v>
      </c>
      <c r="CZ310" s="30">
        <v>3</v>
      </c>
      <c r="DA310" s="30">
        <v>3</v>
      </c>
      <c r="DB310" s="30">
        <v>3</v>
      </c>
      <c r="DC310" s="17">
        <f t="shared" si="338"/>
        <v>24</v>
      </c>
      <c r="DD310" s="144">
        <f t="shared" si="302"/>
        <v>3</v>
      </c>
      <c r="DE310" s="30">
        <v>3</v>
      </c>
      <c r="DF310" s="30">
        <v>3</v>
      </c>
      <c r="DG310" s="30">
        <v>3</v>
      </c>
      <c r="DH310" s="30">
        <v>3</v>
      </c>
      <c r="DI310" s="30">
        <v>3</v>
      </c>
      <c r="DJ310" s="30">
        <v>3</v>
      </c>
      <c r="DK310" s="30">
        <v>3</v>
      </c>
      <c r="DL310" s="30">
        <v>3</v>
      </c>
      <c r="DM310" s="17">
        <f t="shared" si="332"/>
        <v>24</v>
      </c>
      <c r="DN310" s="144">
        <f t="shared" si="346"/>
        <v>3</v>
      </c>
      <c r="DO310" s="30">
        <v>3</v>
      </c>
      <c r="DP310" s="30">
        <v>3</v>
      </c>
      <c r="DQ310" s="30">
        <v>3</v>
      </c>
      <c r="DR310" s="30">
        <v>3</v>
      </c>
      <c r="DS310" s="30">
        <v>3</v>
      </c>
      <c r="DT310" s="30">
        <v>3</v>
      </c>
      <c r="DU310" s="17">
        <f t="shared" si="347"/>
        <v>18</v>
      </c>
      <c r="DV310" s="144">
        <f t="shared" si="323"/>
        <v>3</v>
      </c>
      <c r="DW310" s="30">
        <v>3</v>
      </c>
      <c r="DX310" s="30">
        <v>3</v>
      </c>
      <c r="DY310" s="30">
        <v>3</v>
      </c>
      <c r="DZ310" s="30">
        <v>3</v>
      </c>
      <c r="EA310" s="30">
        <v>3</v>
      </c>
      <c r="EB310" s="30">
        <v>3</v>
      </c>
      <c r="EC310" s="17">
        <f t="shared" si="339"/>
        <v>18</v>
      </c>
      <c r="ED310" s="144">
        <f t="shared" si="333"/>
        <v>3</v>
      </c>
      <c r="EE310" s="30">
        <v>3</v>
      </c>
      <c r="EF310" s="30">
        <v>3</v>
      </c>
      <c r="EG310" s="30">
        <v>3</v>
      </c>
      <c r="EH310" s="30">
        <v>3</v>
      </c>
      <c r="EI310" s="30">
        <v>3</v>
      </c>
      <c r="EJ310" s="30">
        <v>3</v>
      </c>
      <c r="EK310" s="15">
        <f t="shared" si="334"/>
        <v>18</v>
      </c>
      <c r="EL310" s="148">
        <f t="shared" si="343"/>
        <v>3</v>
      </c>
      <c r="EM310" s="30">
        <v>3</v>
      </c>
      <c r="EN310" s="30">
        <v>3</v>
      </c>
      <c r="EO310" s="30">
        <v>3</v>
      </c>
      <c r="EP310" s="30">
        <v>4</v>
      </c>
      <c r="EQ310" s="30">
        <v>3</v>
      </c>
      <c r="ER310" s="17">
        <f t="shared" si="324"/>
        <v>16</v>
      </c>
      <c r="ES310" s="144">
        <f t="shared" si="325"/>
        <v>3.2</v>
      </c>
      <c r="ET310" s="30">
        <v>3</v>
      </c>
      <c r="EU310" s="30">
        <v>3</v>
      </c>
      <c r="EV310" s="30">
        <v>3</v>
      </c>
      <c r="EW310" s="30">
        <v>3</v>
      </c>
      <c r="EX310" s="30">
        <v>3</v>
      </c>
      <c r="EY310" s="17">
        <f t="shared" si="326"/>
        <v>15</v>
      </c>
      <c r="EZ310" s="144">
        <f t="shared" si="349"/>
        <v>3</v>
      </c>
      <c r="FA310" s="30">
        <v>3</v>
      </c>
      <c r="FB310" s="30">
        <v>3</v>
      </c>
      <c r="FC310" s="30">
        <v>3</v>
      </c>
      <c r="FD310" s="30">
        <v>3</v>
      </c>
      <c r="FE310" s="30">
        <v>3</v>
      </c>
      <c r="FF310" s="30">
        <v>3</v>
      </c>
      <c r="FG310" s="17">
        <f t="shared" si="310"/>
        <v>18</v>
      </c>
      <c r="FH310" s="153">
        <f t="shared" si="342"/>
        <v>3</v>
      </c>
      <c r="FI310" s="30">
        <v>3</v>
      </c>
      <c r="FJ310" s="30">
        <v>3</v>
      </c>
      <c r="FK310" s="30">
        <v>3</v>
      </c>
      <c r="FL310" s="30">
        <v>3</v>
      </c>
      <c r="FM310" s="30">
        <v>3</v>
      </c>
      <c r="FN310" s="17">
        <f t="shared" si="327"/>
        <v>15</v>
      </c>
      <c r="FO310" s="144">
        <f t="shared" si="328"/>
        <v>3</v>
      </c>
      <c r="FP310" s="30">
        <v>3</v>
      </c>
      <c r="FQ310" s="30">
        <v>3</v>
      </c>
      <c r="FR310" s="30">
        <v>3</v>
      </c>
      <c r="FS310" s="30">
        <v>3</v>
      </c>
      <c r="FT310" s="30">
        <v>3</v>
      </c>
      <c r="FU310" s="30">
        <v>3</v>
      </c>
      <c r="FV310" s="17">
        <f t="shared" si="291"/>
        <v>18</v>
      </c>
      <c r="FW310" s="144">
        <f t="shared" si="335"/>
        <v>3</v>
      </c>
      <c r="FX310" s="30">
        <v>3</v>
      </c>
      <c r="FY310" s="30">
        <v>3</v>
      </c>
      <c r="FZ310" s="30">
        <v>3</v>
      </c>
      <c r="GA310" s="30">
        <v>3</v>
      </c>
      <c r="GB310" s="30">
        <v>3</v>
      </c>
      <c r="GC310" s="30">
        <v>3</v>
      </c>
      <c r="GD310" s="17">
        <f t="shared" si="297"/>
        <v>18</v>
      </c>
      <c r="GE310" s="144">
        <f t="shared" ref="GE310:GE315" si="351">GD310/6</f>
        <v>3</v>
      </c>
      <c r="GF310" s="30" t="s">
        <v>1228</v>
      </c>
      <c r="GG310" s="30" t="s">
        <v>1229</v>
      </c>
      <c r="GH310" s="30" t="s">
        <v>1230</v>
      </c>
      <c r="GI310" s="30" t="s">
        <v>1231</v>
      </c>
      <c r="GJ310" s="30" t="s">
        <v>1232</v>
      </c>
      <c r="GK310" s="30" t="s">
        <v>820</v>
      </c>
      <c r="GL310" s="30" t="s">
        <v>1233</v>
      </c>
      <c r="GM310" s="30" t="s">
        <v>274</v>
      </c>
    </row>
    <row r="311" spans="1:280" s="2" customFormat="1" ht="22.5" customHeight="1" x14ac:dyDescent="0.35">
      <c r="A311" s="29">
        <v>309</v>
      </c>
      <c r="B311" s="88" t="s">
        <v>2276</v>
      </c>
      <c r="C311" s="31" t="s">
        <v>789</v>
      </c>
      <c r="D311" s="30" t="s">
        <v>146</v>
      </c>
      <c r="E311" s="30" t="s">
        <v>1185</v>
      </c>
      <c r="F311" s="30">
        <v>54</v>
      </c>
      <c r="G311" s="30">
        <v>4</v>
      </c>
      <c r="H311" s="30" t="s">
        <v>157</v>
      </c>
      <c r="I311" s="30" t="s">
        <v>158</v>
      </c>
      <c r="J311" s="120">
        <v>4000000</v>
      </c>
      <c r="K311" s="30">
        <v>3500000</v>
      </c>
      <c r="L311" s="30">
        <v>1</v>
      </c>
      <c r="M311" s="30" t="s">
        <v>147</v>
      </c>
      <c r="N311" s="30">
        <v>135</v>
      </c>
      <c r="O311" s="30">
        <v>1</v>
      </c>
      <c r="P311" s="30">
        <v>9</v>
      </c>
      <c r="Q311" s="30" t="s">
        <v>645</v>
      </c>
      <c r="R311" s="30">
        <v>4</v>
      </c>
      <c r="S311" s="30">
        <v>3</v>
      </c>
      <c r="T311" s="30">
        <v>4</v>
      </c>
      <c r="U311" s="30">
        <v>4</v>
      </c>
      <c r="V311" s="30">
        <v>4</v>
      </c>
      <c r="W311" s="30">
        <v>4</v>
      </c>
      <c r="X311" s="30">
        <v>4</v>
      </c>
      <c r="Y311" s="30">
        <v>4</v>
      </c>
      <c r="Z311" s="30">
        <v>3</v>
      </c>
      <c r="AA311" s="30">
        <v>3</v>
      </c>
      <c r="AB311" s="17">
        <f t="shared" si="336"/>
        <v>37</v>
      </c>
      <c r="AC311" s="154">
        <f t="shared" si="337"/>
        <v>3</v>
      </c>
      <c r="AD311" s="30">
        <v>4</v>
      </c>
      <c r="AE311" s="30">
        <v>4</v>
      </c>
      <c r="AF311" s="30">
        <v>4</v>
      </c>
      <c r="AG311" s="30">
        <v>4</v>
      </c>
      <c r="AH311" s="30">
        <v>4</v>
      </c>
      <c r="AI311" s="30">
        <v>4</v>
      </c>
      <c r="AJ311" s="30">
        <v>4</v>
      </c>
      <c r="AK311" s="30">
        <v>4</v>
      </c>
      <c r="AL311" s="30">
        <v>4</v>
      </c>
      <c r="AM311" s="15">
        <f t="shared" si="313"/>
        <v>36</v>
      </c>
      <c r="AN311" s="170">
        <f t="shared" si="314"/>
        <v>4</v>
      </c>
      <c r="AO311" s="30">
        <v>4</v>
      </c>
      <c r="AP311" s="30">
        <v>4</v>
      </c>
      <c r="AQ311" s="30">
        <v>4</v>
      </c>
      <c r="AR311" s="30">
        <v>4</v>
      </c>
      <c r="AS311" s="30">
        <v>4</v>
      </c>
      <c r="AT311" s="30">
        <v>4</v>
      </c>
      <c r="AU311" s="30">
        <v>4</v>
      </c>
      <c r="AV311" s="30">
        <v>4</v>
      </c>
      <c r="AW311" s="30">
        <v>4</v>
      </c>
      <c r="AX311" s="30">
        <v>4</v>
      </c>
      <c r="AY311" s="17">
        <f t="shared" si="308"/>
        <v>40</v>
      </c>
      <c r="AZ311" s="144">
        <f t="shared" si="315"/>
        <v>4</v>
      </c>
      <c r="BA311" s="30">
        <v>4</v>
      </c>
      <c r="BB311" s="30">
        <v>4</v>
      </c>
      <c r="BC311" s="30">
        <v>3</v>
      </c>
      <c r="BD311" s="30">
        <v>3</v>
      </c>
      <c r="BE311" s="30">
        <v>3</v>
      </c>
      <c r="BF311" s="30">
        <v>3</v>
      </c>
      <c r="BG311" s="30">
        <v>3</v>
      </c>
      <c r="BH311" s="30">
        <v>3</v>
      </c>
      <c r="BI311" s="30">
        <v>3</v>
      </c>
      <c r="BJ311" s="17">
        <f t="shared" si="316"/>
        <v>29</v>
      </c>
      <c r="BK311" s="144">
        <f t="shared" si="329"/>
        <v>3.2222222222222223</v>
      </c>
      <c r="BL311" s="30">
        <v>3</v>
      </c>
      <c r="BM311" s="30">
        <v>3</v>
      </c>
      <c r="BN311" s="30">
        <v>3</v>
      </c>
      <c r="BO311" s="17">
        <f t="shared" si="317"/>
        <v>9</v>
      </c>
      <c r="BP311" s="153">
        <f t="shared" si="293"/>
        <v>3</v>
      </c>
      <c r="BQ311" s="30">
        <v>3</v>
      </c>
      <c r="BR311" s="30">
        <v>3</v>
      </c>
      <c r="BS311" s="30">
        <v>3</v>
      </c>
      <c r="BT311" s="116">
        <f t="shared" si="309"/>
        <v>9</v>
      </c>
      <c r="BU311" s="144">
        <f t="shared" si="318"/>
        <v>3</v>
      </c>
      <c r="BV311" s="30">
        <v>3</v>
      </c>
      <c r="BW311" s="30">
        <v>3</v>
      </c>
      <c r="BX311" s="17">
        <f t="shared" si="350"/>
        <v>6</v>
      </c>
      <c r="BY311" s="169">
        <f t="shared" si="292"/>
        <v>3</v>
      </c>
      <c r="BZ311" s="30">
        <v>4</v>
      </c>
      <c r="CA311" s="30">
        <v>4</v>
      </c>
      <c r="CB311" s="17">
        <f t="shared" si="330"/>
        <v>8</v>
      </c>
      <c r="CC311" s="144">
        <f t="shared" si="348"/>
        <v>4</v>
      </c>
      <c r="CD311" s="30">
        <v>3</v>
      </c>
      <c r="CE311" s="30">
        <v>2</v>
      </c>
      <c r="CF311" s="17">
        <f t="shared" si="341"/>
        <v>5</v>
      </c>
      <c r="CG311" s="144">
        <f t="shared" si="289"/>
        <v>2.5</v>
      </c>
      <c r="CH311" s="30">
        <v>2</v>
      </c>
      <c r="CI311" s="30">
        <v>2</v>
      </c>
      <c r="CJ311" s="17">
        <f t="shared" si="319"/>
        <v>4</v>
      </c>
      <c r="CK311" s="144">
        <f t="shared" si="345"/>
        <v>2</v>
      </c>
      <c r="CL311" s="30">
        <v>2</v>
      </c>
      <c r="CM311" s="30">
        <v>2</v>
      </c>
      <c r="CN311" s="17">
        <f t="shared" si="320"/>
        <v>4</v>
      </c>
      <c r="CO311" s="153">
        <f t="shared" si="331"/>
        <v>2</v>
      </c>
      <c r="CP311" s="30">
        <v>2</v>
      </c>
      <c r="CQ311" s="30">
        <v>3</v>
      </c>
      <c r="CR311" s="30">
        <v>2</v>
      </c>
      <c r="CS311" s="17">
        <f t="shared" si="321"/>
        <v>7</v>
      </c>
      <c r="CT311" s="144">
        <f t="shared" ref="CT311:CT322" si="352">CS311/3</f>
        <v>2.3333333333333335</v>
      </c>
      <c r="CU311" s="30">
        <v>3</v>
      </c>
      <c r="CV311" s="30">
        <v>3</v>
      </c>
      <c r="CW311" s="30">
        <v>3</v>
      </c>
      <c r="CX311" s="30">
        <v>3</v>
      </c>
      <c r="CY311" s="30">
        <v>3</v>
      </c>
      <c r="CZ311" s="30">
        <v>3</v>
      </c>
      <c r="DA311" s="30">
        <v>3</v>
      </c>
      <c r="DB311" s="30">
        <v>3</v>
      </c>
      <c r="DC311" s="17">
        <f t="shared" si="338"/>
        <v>24</v>
      </c>
      <c r="DD311" s="144">
        <f t="shared" si="302"/>
        <v>3</v>
      </c>
      <c r="DE311" s="30">
        <v>3</v>
      </c>
      <c r="DF311" s="30">
        <v>3</v>
      </c>
      <c r="DG311" s="30">
        <v>3</v>
      </c>
      <c r="DH311" s="30">
        <v>3</v>
      </c>
      <c r="DI311" s="30">
        <v>3</v>
      </c>
      <c r="DJ311" s="30">
        <v>3</v>
      </c>
      <c r="DK311" s="30">
        <v>3</v>
      </c>
      <c r="DL311" s="30">
        <v>3</v>
      </c>
      <c r="DM311" s="17">
        <f t="shared" si="332"/>
        <v>24</v>
      </c>
      <c r="DN311" s="144">
        <f t="shared" si="346"/>
        <v>3</v>
      </c>
      <c r="DO311" s="30">
        <v>3</v>
      </c>
      <c r="DP311" s="30">
        <v>3</v>
      </c>
      <c r="DQ311" s="30">
        <v>3</v>
      </c>
      <c r="DR311" s="30">
        <v>3</v>
      </c>
      <c r="DS311" s="30">
        <v>3</v>
      </c>
      <c r="DT311" s="30">
        <v>3</v>
      </c>
      <c r="DU311" s="17">
        <f t="shared" si="347"/>
        <v>18</v>
      </c>
      <c r="DV311" s="144">
        <f t="shared" si="323"/>
        <v>3</v>
      </c>
      <c r="DW311" s="30">
        <v>3</v>
      </c>
      <c r="DX311" s="30">
        <v>3</v>
      </c>
      <c r="DY311" s="30">
        <v>3</v>
      </c>
      <c r="DZ311" s="30">
        <v>3</v>
      </c>
      <c r="EA311" s="30">
        <v>3</v>
      </c>
      <c r="EB311" s="30">
        <v>3</v>
      </c>
      <c r="EC311" s="17">
        <f t="shared" si="339"/>
        <v>18</v>
      </c>
      <c r="ED311" s="144">
        <f t="shared" si="333"/>
        <v>3</v>
      </c>
      <c r="EE311" s="30">
        <v>3</v>
      </c>
      <c r="EF311" s="30">
        <v>3</v>
      </c>
      <c r="EG311" s="30">
        <v>3</v>
      </c>
      <c r="EH311" s="30">
        <v>3</v>
      </c>
      <c r="EI311" s="30">
        <v>3</v>
      </c>
      <c r="EJ311" s="30">
        <v>3</v>
      </c>
      <c r="EK311" s="15">
        <f t="shared" si="334"/>
        <v>18</v>
      </c>
      <c r="EL311" s="148">
        <f t="shared" si="343"/>
        <v>3</v>
      </c>
      <c r="EM311" s="30">
        <v>3</v>
      </c>
      <c r="EN311" s="30">
        <v>3</v>
      </c>
      <c r="EO311" s="30">
        <v>3</v>
      </c>
      <c r="EP311" s="30">
        <v>3</v>
      </c>
      <c r="EQ311" s="30">
        <v>3</v>
      </c>
      <c r="ER311" s="17">
        <f t="shared" si="324"/>
        <v>15</v>
      </c>
      <c r="ES311" s="144">
        <f t="shared" si="325"/>
        <v>3</v>
      </c>
      <c r="ET311" s="30">
        <v>3</v>
      </c>
      <c r="EU311" s="30">
        <v>3</v>
      </c>
      <c r="EV311" s="30">
        <v>3</v>
      </c>
      <c r="EW311" s="30">
        <v>3</v>
      </c>
      <c r="EX311" s="30">
        <v>2</v>
      </c>
      <c r="EY311" s="17">
        <f t="shared" si="326"/>
        <v>14</v>
      </c>
      <c r="EZ311" s="144">
        <f t="shared" si="349"/>
        <v>2.8</v>
      </c>
      <c r="FA311" s="30">
        <v>3</v>
      </c>
      <c r="FB311" s="30">
        <v>3</v>
      </c>
      <c r="FC311" s="30">
        <v>3</v>
      </c>
      <c r="FD311" s="30">
        <v>3</v>
      </c>
      <c r="FE311" s="30">
        <v>3</v>
      </c>
      <c r="FF311" s="30">
        <v>3</v>
      </c>
      <c r="FG311" s="17">
        <f t="shared" si="310"/>
        <v>18</v>
      </c>
      <c r="FH311" s="153">
        <f t="shared" si="342"/>
        <v>3</v>
      </c>
      <c r="FI311" s="30">
        <v>3</v>
      </c>
      <c r="FJ311" s="30">
        <v>3</v>
      </c>
      <c r="FK311" s="30">
        <v>3</v>
      </c>
      <c r="FL311" s="30">
        <v>3</v>
      </c>
      <c r="FM311" s="30">
        <v>3</v>
      </c>
      <c r="FN311" s="17">
        <f t="shared" si="327"/>
        <v>15</v>
      </c>
      <c r="FO311" s="144">
        <f t="shared" si="328"/>
        <v>3</v>
      </c>
      <c r="FP311" s="30">
        <v>3</v>
      </c>
      <c r="FQ311" s="30">
        <v>3</v>
      </c>
      <c r="FR311" s="30">
        <v>3</v>
      </c>
      <c r="FS311" s="30">
        <v>3</v>
      </c>
      <c r="FT311" s="30">
        <v>3</v>
      </c>
      <c r="FU311" s="30">
        <v>3</v>
      </c>
      <c r="FV311" s="17">
        <f t="shared" si="291"/>
        <v>18</v>
      </c>
      <c r="FW311" s="144">
        <f t="shared" si="335"/>
        <v>3</v>
      </c>
      <c r="FX311" s="30">
        <v>3</v>
      </c>
      <c r="FY311" s="30">
        <v>3</v>
      </c>
      <c r="FZ311" s="30">
        <v>3</v>
      </c>
      <c r="GA311" s="30">
        <v>3</v>
      </c>
      <c r="GB311" s="30">
        <v>3</v>
      </c>
      <c r="GC311" s="30">
        <v>3</v>
      </c>
      <c r="GD311" s="17">
        <f t="shared" si="297"/>
        <v>18</v>
      </c>
      <c r="GE311" s="144">
        <f t="shared" si="351"/>
        <v>3</v>
      </c>
      <c r="GF311" s="30" t="s">
        <v>1228</v>
      </c>
      <c r="GG311" s="30" t="s">
        <v>1229</v>
      </c>
      <c r="GH311" s="30" t="s">
        <v>1235</v>
      </c>
      <c r="GI311" s="30" t="s">
        <v>1236</v>
      </c>
      <c r="GJ311" s="30" t="s">
        <v>1232</v>
      </c>
      <c r="GK311" s="30" t="s">
        <v>820</v>
      </c>
      <c r="GL311" s="30" t="s">
        <v>1233</v>
      </c>
      <c r="GM311" s="30" t="s">
        <v>274</v>
      </c>
    </row>
    <row r="312" spans="1:280" s="2" customFormat="1" ht="22.5" customHeight="1" x14ac:dyDescent="0.35">
      <c r="A312" s="29">
        <v>310</v>
      </c>
      <c r="B312" s="88" t="s">
        <v>2277</v>
      </c>
      <c r="C312" s="31" t="s">
        <v>1207</v>
      </c>
      <c r="D312" s="30" t="s">
        <v>146</v>
      </c>
      <c r="E312" s="30" t="s">
        <v>1185</v>
      </c>
      <c r="F312" s="30">
        <v>56</v>
      </c>
      <c r="G312" s="30">
        <v>4</v>
      </c>
      <c r="H312" s="30" t="s">
        <v>157</v>
      </c>
      <c r="I312" s="30" t="s">
        <v>172</v>
      </c>
      <c r="J312" s="120">
        <v>5000000</v>
      </c>
      <c r="K312" s="30">
        <v>3500000</v>
      </c>
      <c r="L312" s="30">
        <v>2</v>
      </c>
      <c r="M312" s="30" t="s">
        <v>147</v>
      </c>
      <c r="N312" s="30">
        <v>250</v>
      </c>
      <c r="O312" s="30" t="s">
        <v>1208</v>
      </c>
      <c r="P312" s="30">
        <v>10</v>
      </c>
      <c r="Q312" s="30" t="s">
        <v>645</v>
      </c>
      <c r="R312" s="30">
        <v>4</v>
      </c>
      <c r="S312" s="30">
        <v>4</v>
      </c>
      <c r="T312" s="30">
        <v>4</v>
      </c>
      <c r="U312" s="30">
        <v>4</v>
      </c>
      <c r="V312" s="30">
        <v>4</v>
      </c>
      <c r="W312" s="30">
        <v>4</v>
      </c>
      <c r="X312" s="30">
        <v>4</v>
      </c>
      <c r="Y312" s="30">
        <v>4</v>
      </c>
      <c r="Z312" s="30">
        <v>4</v>
      </c>
      <c r="AA312" s="30">
        <v>4</v>
      </c>
      <c r="AB312" s="17">
        <f t="shared" si="336"/>
        <v>40</v>
      </c>
      <c r="AC312" s="154">
        <f t="shared" si="337"/>
        <v>3</v>
      </c>
      <c r="AD312" s="30">
        <v>4</v>
      </c>
      <c r="AE312" s="30">
        <v>4</v>
      </c>
      <c r="AF312" s="30">
        <v>4</v>
      </c>
      <c r="AG312" s="30">
        <v>4</v>
      </c>
      <c r="AH312" s="30">
        <v>4</v>
      </c>
      <c r="AI312" s="30">
        <v>4</v>
      </c>
      <c r="AJ312" s="30">
        <v>4</v>
      </c>
      <c r="AK312" s="30">
        <v>4</v>
      </c>
      <c r="AL312" s="30">
        <v>4</v>
      </c>
      <c r="AM312" s="15">
        <f t="shared" si="313"/>
        <v>36</v>
      </c>
      <c r="AN312" s="170">
        <f t="shared" si="314"/>
        <v>4</v>
      </c>
      <c r="AO312" s="30">
        <v>4</v>
      </c>
      <c r="AP312" s="30">
        <v>4</v>
      </c>
      <c r="AQ312" s="30">
        <v>4</v>
      </c>
      <c r="AR312" s="30">
        <v>4</v>
      </c>
      <c r="AS312" s="30">
        <v>4</v>
      </c>
      <c r="AT312" s="30">
        <v>4</v>
      </c>
      <c r="AU312" s="30">
        <v>3</v>
      </c>
      <c r="AV312" s="30">
        <v>3</v>
      </c>
      <c r="AW312" s="30">
        <v>4</v>
      </c>
      <c r="AX312" s="30">
        <v>3</v>
      </c>
      <c r="AY312" s="17">
        <f t="shared" si="308"/>
        <v>37</v>
      </c>
      <c r="AZ312" s="144">
        <f t="shared" si="315"/>
        <v>3.7</v>
      </c>
      <c r="BA312" s="30">
        <v>3</v>
      </c>
      <c r="BB312" s="30">
        <v>3</v>
      </c>
      <c r="BC312" s="30">
        <v>3</v>
      </c>
      <c r="BD312" s="30">
        <v>3</v>
      </c>
      <c r="BE312" s="30">
        <v>3</v>
      </c>
      <c r="BF312" s="30">
        <v>3</v>
      </c>
      <c r="BG312" s="30">
        <v>3</v>
      </c>
      <c r="BH312" s="30">
        <v>3</v>
      </c>
      <c r="BI312" s="30">
        <v>3</v>
      </c>
      <c r="BJ312" s="17">
        <f t="shared" si="316"/>
        <v>27</v>
      </c>
      <c r="BK312" s="144">
        <f t="shared" si="329"/>
        <v>3</v>
      </c>
      <c r="BL312" s="30">
        <v>3</v>
      </c>
      <c r="BM312" s="30">
        <v>3</v>
      </c>
      <c r="BN312" s="30">
        <v>3</v>
      </c>
      <c r="BO312" s="17">
        <f t="shared" si="317"/>
        <v>9</v>
      </c>
      <c r="BP312" s="153">
        <f t="shared" si="293"/>
        <v>3</v>
      </c>
      <c r="BQ312" s="30">
        <v>4</v>
      </c>
      <c r="BR312" s="30">
        <v>3</v>
      </c>
      <c r="BS312" s="30">
        <v>3</v>
      </c>
      <c r="BT312" s="116">
        <f t="shared" si="309"/>
        <v>10</v>
      </c>
      <c r="BU312" s="144">
        <f t="shared" si="318"/>
        <v>3.3333333333333335</v>
      </c>
      <c r="BV312" s="30">
        <v>3</v>
      </c>
      <c r="BW312" s="30">
        <v>3</v>
      </c>
      <c r="BX312" s="17">
        <f t="shared" si="350"/>
        <v>6</v>
      </c>
      <c r="BY312" s="169">
        <f t="shared" si="292"/>
        <v>3</v>
      </c>
      <c r="BZ312" s="30">
        <v>4</v>
      </c>
      <c r="CA312" s="30">
        <v>4</v>
      </c>
      <c r="CB312" s="17">
        <f t="shared" si="330"/>
        <v>8</v>
      </c>
      <c r="CC312" s="144">
        <f t="shared" si="348"/>
        <v>4</v>
      </c>
      <c r="CD312" s="30">
        <v>3</v>
      </c>
      <c r="CE312" s="30">
        <v>2</v>
      </c>
      <c r="CF312" s="17">
        <f t="shared" si="341"/>
        <v>5</v>
      </c>
      <c r="CG312" s="144">
        <f t="shared" si="289"/>
        <v>2.5</v>
      </c>
      <c r="CH312" s="30">
        <v>2</v>
      </c>
      <c r="CI312" s="30">
        <v>2</v>
      </c>
      <c r="CJ312" s="17">
        <f t="shared" si="319"/>
        <v>4</v>
      </c>
      <c r="CK312" s="144">
        <f t="shared" si="345"/>
        <v>2</v>
      </c>
      <c r="CL312" s="30">
        <v>2</v>
      </c>
      <c r="CM312" s="30">
        <v>2</v>
      </c>
      <c r="CN312" s="17">
        <f t="shared" si="320"/>
        <v>4</v>
      </c>
      <c r="CO312" s="153">
        <f t="shared" si="331"/>
        <v>2</v>
      </c>
      <c r="CP312" s="30">
        <v>3</v>
      </c>
      <c r="CQ312" s="30">
        <v>3</v>
      </c>
      <c r="CR312" s="30">
        <v>2</v>
      </c>
      <c r="CS312" s="17">
        <f t="shared" si="321"/>
        <v>8</v>
      </c>
      <c r="CT312" s="144">
        <f t="shared" si="352"/>
        <v>2.6666666666666665</v>
      </c>
      <c r="CU312" s="30">
        <v>3</v>
      </c>
      <c r="CV312" s="30">
        <v>3</v>
      </c>
      <c r="CW312" s="30">
        <v>3</v>
      </c>
      <c r="CX312" s="30">
        <v>3</v>
      </c>
      <c r="CY312" s="30">
        <v>3</v>
      </c>
      <c r="CZ312" s="30">
        <v>3</v>
      </c>
      <c r="DA312" s="30">
        <v>3</v>
      </c>
      <c r="DB312" s="30">
        <v>3</v>
      </c>
      <c r="DC312" s="17">
        <f t="shared" si="338"/>
        <v>24</v>
      </c>
      <c r="DD312" s="144">
        <f t="shared" si="302"/>
        <v>3</v>
      </c>
      <c r="DE312" s="30">
        <v>3</v>
      </c>
      <c r="DF312" s="30">
        <v>3</v>
      </c>
      <c r="DG312" s="30">
        <v>3</v>
      </c>
      <c r="DH312" s="30">
        <v>3</v>
      </c>
      <c r="DI312" s="30">
        <v>3</v>
      </c>
      <c r="DJ312" s="30">
        <v>3</v>
      </c>
      <c r="DK312" s="30">
        <v>3</v>
      </c>
      <c r="DL312" s="30">
        <v>3</v>
      </c>
      <c r="DM312" s="17">
        <f t="shared" si="332"/>
        <v>24</v>
      </c>
      <c r="DN312" s="144">
        <f t="shared" si="346"/>
        <v>3</v>
      </c>
      <c r="DO312" s="30">
        <v>3</v>
      </c>
      <c r="DP312" s="30">
        <v>3</v>
      </c>
      <c r="DQ312" s="30">
        <v>3</v>
      </c>
      <c r="DR312" s="30">
        <v>3</v>
      </c>
      <c r="DS312" s="30">
        <v>3</v>
      </c>
      <c r="DT312" s="30">
        <v>3</v>
      </c>
      <c r="DU312" s="17">
        <f t="shared" si="347"/>
        <v>18</v>
      </c>
      <c r="DV312" s="144">
        <f t="shared" si="323"/>
        <v>3</v>
      </c>
      <c r="DW312" s="30">
        <v>3</v>
      </c>
      <c r="DX312" s="30">
        <v>3</v>
      </c>
      <c r="DY312" s="30">
        <v>3</v>
      </c>
      <c r="DZ312" s="30">
        <v>3</v>
      </c>
      <c r="EA312" s="30">
        <v>3</v>
      </c>
      <c r="EB312" s="30">
        <v>3</v>
      </c>
      <c r="EC312" s="17">
        <f t="shared" si="339"/>
        <v>18</v>
      </c>
      <c r="ED312" s="144">
        <f t="shared" si="333"/>
        <v>3</v>
      </c>
      <c r="EE312" s="30">
        <v>3</v>
      </c>
      <c r="EF312" s="30">
        <v>3</v>
      </c>
      <c r="EG312" s="30">
        <v>3</v>
      </c>
      <c r="EH312" s="30">
        <v>3</v>
      </c>
      <c r="EI312" s="30">
        <v>3</v>
      </c>
      <c r="EJ312" s="30">
        <v>3</v>
      </c>
      <c r="EK312" s="15">
        <f t="shared" si="334"/>
        <v>18</v>
      </c>
      <c r="EL312" s="148">
        <f t="shared" si="343"/>
        <v>3</v>
      </c>
      <c r="EM312" s="30">
        <v>3</v>
      </c>
      <c r="EN312" s="30">
        <v>3</v>
      </c>
      <c r="EO312" s="30">
        <v>3</v>
      </c>
      <c r="EP312" s="30">
        <v>3</v>
      </c>
      <c r="EQ312" s="30">
        <v>3</v>
      </c>
      <c r="ER312" s="17">
        <f t="shared" si="324"/>
        <v>15</v>
      </c>
      <c r="ES312" s="144">
        <f>ER312/5</f>
        <v>3</v>
      </c>
      <c r="ET312" s="30">
        <v>3</v>
      </c>
      <c r="EU312" s="30">
        <v>3</v>
      </c>
      <c r="EV312" s="30">
        <v>3</v>
      </c>
      <c r="EW312" s="30">
        <v>3</v>
      </c>
      <c r="EX312" s="30">
        <v>2</v>
      </c>
      <c r="EY312" s="17">
        <f t="shared" si="326"/>
        <v>14</v>
      </c>
      <c r="EZ312" s="144">
        <f t="shared" si="349"/>
        <v>2.8</v>
      </c>
      <c r="FA312" s="30">
        <v>3</v>
      </c>
      <c r="FB312" s="30">
        <v>3</v>
      </c>
      <c r="FC312" s="30">
        <v>3</v>
      </c>
      <c r="FD312" s="30">
        <v>3</v>
      </c>
      <c r="FE312" s="30">
        <v>3</v>
      </c>
      <c r="FF312" s="30">
        <v>3</v>
      </c>
      <c r="FG312" s="17">
        <f t="shared" si="310"/>
        <v>18</v>
      </c>
      <c r="FH312" s="153">
        <f t="shared" si="342"/>
        <v>3</v>
      </c>
      <c r="FI312" s="30">
        <v>3</v>
      </c>
      <c r="FJ312" s="30">
        <v>3</v>
      </c>
      <c r="FK312" s="30">
        <v>3</v>
      </c>
      <c r="FL312" s="30">
        <v>3</v>
      </c>
      <c r="FM312" s="30">
        <v>3</v>
      </c>
      <c r="FN312" s="17">
        <f t="shared" si="327"/>
        <v>15</v>
      </c>
      <c r="FO312" s="144">
        <f t="shared" si="328"/>
        <v>3</v>
      </c>
      <c r="FP312" s="30">
        <v>3</v>
      </c>
      <c r="FQ312" s="30">
        <v>3</v>
      </c>
      <c r="FR312" s="30">
        <v>3</v>
      </c>
      <c r="FS312" s="30">
        <v>3</v>
      </c>
      <c r="FT312" s="30">
        <v>3</v>
      </c>
      <c r="FU312" s="30">
        <v>3</v>
      </c>
      <c r="FV312" s="17">
        <f t="shared" si="291"/>
        <v>18</v>
      </c>
      <c r="FW312" s="144">
        <f t="shared" si="335"/>
        <v>3</v>
      </c>
      <c r="FX312" s="30">
        <v>3</v>
      </c>
      <c r="FY312" s="30">
        <v>3</v>
      </c>
      <c r="FZ312" s="30">
        <v>3</v>
      </c>
      <c r="GA312" s="30">
        <v>3</v>
      </c>
      <c r="GB312" s="30">
        <v>3</v>
      </c>
      <c r="GC312" s="30">
        <v>3</v>
      </c>
      <c r="GD312" s="17">
        <f t="shared" si="297"/>
        <v>18</v>
      </c>
      <c r="GE312" s="144">
        <f t="shared" si="351"/>
        <v>3</v>
      </c>
      <c r="GF312" s="30" t="s">
        <v>1239</v>
      </c>
      <c r="GG312" s="30" t="s">
        <v>1229</v>
      </c>
      <c r="GH312" s="30" t="s">
        <v>1230</v>
      </c>
      <c r="GI312" s="30" t="s">
        <v>1236</v>
      </c>
      <c r="GJ312" s="30" t="s">
        <v>1232</v>
      </c>
      <c r="GK312" s="30" t="s">
        <v>820</v>
      </c>
      <c r="GL312" s="30" t="s">
        <v>1233</v>
      </c>
      <c r="GM312" s="30" t="s">
        <v>274</v>
      </c>
    </row>
    <row r="313" spans="1:280" s="55" customFormat="1" ht="22.5" customHeight="1" x14ac:dyDescent="0.35">
      <c r="A313" s="93">
        <v>311</v>
      </c>
      <c r="B313" s="51" t="s">
        <v>2278</v>
      </c>
      <c r="C313" s="52" t="s">
        <v>501</v>
      </c>
      <c r="D313" s="51" t="s">
        <v>146</v>
      </c>
      <c r="E313" s="51" t="s">
        <v>1227</v>
      </c>
      <c r="F313" s="51">
        <v>65</v>
      </c>
      <c r="G313" s="51">
        <v>3</v>
      </c>
      <c r="H313" s="51" t="s">
        <v>157</v>
      </c>
      <c r="I313" s="51" t="s">
        <v>210</v>
      </c>
      <c r="J313" s="121">
        <v>5000000</v>
      </c>
      <c r="K313" s="51">
        <v>3500000</v>
      </c>
      <c r="L313" s="51">
        <v>4</v>
      </c>
      <c r="M313" s="51" t="s">
        <v>147</v>
      </c>
      <c r="N313" s="51">
        <v>500</v>
      </c>
      <c r="O313" s="51">
        <v>4</v>
      </c>
      <c r="P313" s="51">
        <v>15</v>
      </c>
      <c r="Q313" s="51" t="s">
        <v>645</v>
      </c>
      <c r="R313" s="51">
        <v>3</v>
      </c>
      <c r="S313" s="51">
        <v>3</v>
      </c>
      <c r="T313" s="51">
        <v>3</v>
      </c>
      <c r="U313" s="51">
        <v>3</v>
      </c>
      <c r="V313" s="51">
        <v>3</v>
      </c>
      <c r="W313" s="51">
        <v>3</v>
      </c>
      <c r="X313" s="51">
        <v>3</v>
      </c>
      <c r="Y313" s="51">
        <v>3</v>
      </c>
      <c r="Z313" s="51">
        <v>3</v>
      </c>
      <c r="AA313" s="51">
        <v>3</v>
      </c>
      <c r="AB313" s="17">
        <f t="shared" si="336"/>
        <v>30</v>
      </c>
      <c r="AC313" s="154">
        <f t="shared" si="337"/>
        <v>3.4</v>
      </c>
      <c r="AD313" s="51">
        <v>3</v>
      </c>
      <c r="AE313" s="51">
        <v>3</v>
      </c>
      <c r="AF313" s="51">
        <v>3</v>
      </c>
      <c r="AG313" s="51">
        <v>3</v>
      </c>
      <c r="AH313" s="51">
        <v>3</v>
      </c>
      <c r="AI313" s="51">
        <v>3</v>
      </c>
      <c r="AJ313" s="51">
        <v>3</v>
      </c>
      <c r="AK313" s="51">
        <v>3</v>
      </c>
      <c r="AL313" s="51">
        <v>3</v>
      </c>
      <c r="AM313" s="15">
        <f t="shared" si="313"/>
        <v>27</v>
      </c>
      <c r="AN313" s="170">
        <f t="shared" si="314"/>
        <v>3</v>
      </c>
      <c r="AO313" s="51">
        <v>3</v>
      </c>
      <c r="AP313" s="51">
        <v>3</v>
      </c>
      <c r="AQ313" s="51">
        <v>3</v>
      </c>
      <c r="AR313" s="51">
        <v>3</v>
      </c>
      <c r="AS313" s="51">
        <v>3</v>
      </c>
      <c r="AT313" s="51">
        <v>3</v>
      </c>
      <c r="AU313" s="51">
        <v>3</v>
      </c>
      <c r="AV313" s="51">
        <v>3</v>
      </c>
      <c r="AW313" s="51">
        <v>3</v>
      </c>
      <c r="AX313" s="51">
        <v>3</v>
      </c>
      <c r="AY313" s="17">
        <f t="shared" si="308"/>
        <v>30</v>
      </c>
      <c r="AZ313" s="144">
        <f t="shared" si="315"/>
        <v>3</v>
      </c>
      <c r="BA313" s="51">
        <v>3</v>
      </c>
      <c r="BB313" s="51">
        <v>3</v>
      </c>
      <c r="BC313" s="51">
        <v>3</v>
      </c>
      <c r="BD313" s="51">
        <v>3</v>
      </c>
      <c r="BE313" s="51">
        <v>3</v>
      </c>
      <c r="BF313" s="51">
        <v>3</v>
      </c>
      <c r="BG313" s="51">
        <v>3</v>
      </c>
      <c r="BH313" s="51">
        <v>3</v>
      </c>
      <c r="BI313" s="51">
        <v>3</v>
      </c>
      <c r="BJ313" s="17">
        <f t="shared" si="316"/>
        <v>27</v>
      </c>
      <c r="BK313" s="144">
        <f t="shared" si="329"/>
        <v>3</v>
      </c>
      <c r="BL313" s="51">
        <v>3</v>
      </c>
      <c r="BM313" s="51">
        <v>3</v>
      </c>
      <c r="BN313" s="51">
        <v>3</v>
      </c>
      <c r="BO313" s="17">
        <f t="shared" si="317"/>
        <v>9</v>
      </c>
      <c r="BP313" s="153">
        <f t="shared" si="293"/>
        <v>3</v>
      </c>
      <c r="BQ313" s="51">
        <v>3</v>
      </c>
      <c r="BR313" s="51">
        <v>2</v>
      </c>
      <c r="BS313" s="51">
        <v>3</v>
      </c>
      <c r="BT313" s="116">
        <f t="shared" si="309"/>
        <v>8</v>
      </c>
      <c r="BU313" s="144">
        <f t="shared" si="318"/>
        <v>2.6666666666666665</v>
      </c>
      <c r="BV313" s="51">
        <v>2</v>
      </c>
      <c r="BW313" s="51">
        <v>3</v>
      </c>
      <c r="BX313" s="17">
        <f t="shared" si="350"/>
        <v>5</v>
      </c>
      <c r="BY313" s="169">
        <f t="shared" si="292"/>
        <v>2.5</v>
      </c>
      <c r="BZ313" s="51">
        <v>4</v>
      </c>
      <c r="CA313" s="51">
        <v>4</v>
      </c>
      <c r="CB313" s="17">
        <f t="shared" si="330"/>
        <v>8</v>
      </c>
      <c r="CC313" s="144">
        <f t="shared" si="348"/>
        <v>4</v>
      </c>
      <c r="CD313" s="51">
        <v>3</v>
      </c>
      <c r="CE313" s="51">
        <v>2</v>
      </c>
      <c r="CF313" s="17">
        <f t="shared" si="341"/>
        <v>5</v>
      </c>
      <c r="CG313" s="144">
        <f t="shared" ref="CG313:CG322" si="353">CF313/2</f>
        <v>2.5</v>
      </c>
      <c r="CH313" s="51">
        <v>2</v>
      </c>
      <c r="CI313" s="51">
        <v>2</v>
      </c>
      <c r="CJ313" s="17">
        <f t="shared" si="319"/>
        <v>4</v>
      </c>
      <c r="CK313" s="144">
        <f t="shared" si="345"/>
        <v>2</v>
      </c>
      <c r="CL313" s="54">
        <v>3</v>
      </c>
      <c r="CM313" s="51">
        <v>2</v>
      </c>
      <c r="CN313" s="17">
        <f t="shared" si="320"/>
        <v>5</v>
      </c>
      <c r="CO313" s="153">
        <f t="shared" si="331"/>
        <v>2.5</v>
      </c>
      <c r="CP313" s="51">
        <v>3</v>
      </c>
      <c r="CQ313" s="51">
        <v>3</v>
      </c>
      <c r="CR313" s="51">
        <v>3</v>
      </c>
      <c r="CS313" s="17">
        <f t="shared" si="321"/>
        <v>9</v>
      </c>
      <c r="CT313" s="144">
        <f t="shared" si="352"/>
        <v>3</v>
      </c>
      <c r="CU313" s="51">
        <v>3</v>
      </c>
      <c r="CV313" s="51">
        <v>3</v>
      </c>
      <c r="CW313" s="51">
        <v>3</v>
      </c>
      <c r="CX313" s="51">
        <v>3</v>
      </c>
      <c r="CY313" s="51">
        <v>3</v>
      </c>
      <c r="CZ313" s="51">
        <v>3</v>
      </c>
      <c r="DA313" s="51">
        <v>3</v>
      </c>
      <c r="DB313" s="51">
        <v>3</v>
      </c>
      <c r="DC313" s="17">
        <f t="shared" si="338"/>
        <v>24</v>
      </c>
      <c r="DD313" s="144">
        <f t="shared" si="302"/>
        <v>3</v>
      </c>
      <c r="DE313" s="51">
        <v>3</v>
      </c>
      <c r="DF313" s="51">
        <v>3</v>
      </c>
      <c r="DG313" s="51">
        <v>3</v>
      </c>
      <c r="DH313" s="51">
        <v>3</v>
      </c>
      <c r="DI313" s="51">
        <v>3</v>
      </c>
      <c r="DJ313" s="51">
        <v>3</v>
      </c>
      <c r="DK313" s="51">
        <v>3</v>
      </c>
      <c r="DL313" s="51">
        <v>3</v>
      </c>
      <c r="DM313" s="17">
        <f t="shared" si="332"/>
        <v>24</v>
      </c>
      <c r="DN313" s="144">
        <f t="shared" si="346"/>
        <v>3</v>
      </c>
      <c r="DO313" s="51">
        <v>3</v>
      </c>
      <c r="DP313" s="51">
        <v>3</v>
      </c>
      <c r="DQ313" s="51">
        <v>3</v>
      </c>
      <c r="DR313" s="51">
        <v>3</v>
      </c>
      <c r="DS313" s="51">
        <v>3</v>
      </c>
      <c r="DT313" s="51">
        <v>3</v>
      </c>
      <c r="DU313" s="17">
        <f t="shared" si="347"/>
        <v>18</v>
      </c>
      <c r="DV313" s="144">
        <f t="shared" si="323"/>
        <v>3</v>
      </c>
      <c r="DW313" s="51">
        <v>4</v>
      </c>
      <c r="DX313" s="51">
        <v>4</v>
      </c>
      <c r="DY313" s="51">
        <v>3</v>
      </c>
      <c r="DZ313" s="51">
        <v>3</v>
      </c>
      <c r="EA313" s="51">
        <v>3</v>
      </c>
      <c r="EB313" s="51">
        <v>3</v>
      </c>
      <c r="EC313" s="17">
        <f t="shared" si="339"/>
        <v>20</v>
      </c>
      <c r="ED313" s="144">
        <f t="shared" si="333"/>
        <v>3.3333333333333335</v>
      </c>
      <c r="EE313" s="51">
        <v>3</v>
      </c>
      <c r="EF313" s="51">
        <v>3</v>
      </c>
      <c r="EG313" s="51">
        <v>3</v>
      </c>
      <c r="EH313" s="51">
        <v>3</v>
      </c>
      <c r="EI313" s="51">
        <v>3</v>
      </c>
      <c r="EJ313" s="51">
        <v>3</v>
      </c>
      <c r="EK313" s="15">
        <f t="shared" si="334"/>
        <v>18</v>
      </c>
      <c r="EL313" s="148">
        <f t="shared" si="343"/>
        <v>3</v>
      </c>
      <c r="EM313" s="51">
        <v>3</v>
      </c>
      <c r="EN313" s="51">
        <v>3</v>
      </c>
      <c r="EO313" s="51">
        <v>3</v>
      </c>
      <c r="EP313" s="51">
        <v>3</v>
      </c>
      <c r="EQ313" s="51">
        <v>3</v>
      </c>
      <c r="ER313" s="17">
        <f t="shared" si="324"/>
        <v>15</v>
      </c>
      <c r="ES313" s="144">
        <f t="shared" ref="ES313:ES322" si="354">ER313/5</f>
        <v>3</v>
      </c>
      <c r="ET313" s="51">
        <v>2</v>
      </c>
      <c r="EU313" s="51">
        <v>2</v>
      </c>
      <c r="EV313" s="51">
        <v>3</v>
      </c>
      <c r="EW313" s="51">
        <v>3</v>
      </c>
      <c r="EX313" s="51">
        <v>3</v>
      </c>
      <c r="EY313" s="17">
        <f t="shared" si="326"/>
        <v>13</v>
      </c>
      <c r="EZ313" s="144">
        <f t="shared" si="349"/>
        <v>2.6</v>
      </c>
      <c r="FA313" s="51">
        <v>3</v>
      </c>
      <c r="FB313" s="51">
        <v>3</v>
      </c>
      <c r="FC313" s="51">
        <v>3</v>
      </c>
      <c r="FD313" s="51">
        <v>3</v>
      </c>
      <c r="FE313" s="51">
        <v>3</v>
      </c>
      <c r="FF313" s="51">
        <v>3</v>
      </c>
      <c r="FG313" s="17">
        <f t="shared" si="310"/>
        <v>18</v>
      </c>
      <c r="FH313" s="153">
        <f t="shared" si="342"/>
        <v>3</v>
      </c>
      <c r="FI313" s="51">
        <v>3</v>
      </c>
      <c r="FJ313" s="51">
        <v>3</v>
      </c>
      <c r="FK313" s="51">
        <v>3</v>
      </c>
      <c r="FL313" s="51">
        <v>3</v>
      </c>
      <c r="FM313" s="51">
        <v>3</v>
      </c>
      <c r="FN313" s="17">
        <f t="shared" si="327"/>
        <v>15</v>
      </c>
      <c r="FO313" s="144">
        <f t="shared" si="328"/>
        <v>3</v>
      </c>
      <c r="FP313" s="51">
        <v>3</v>
      </c>
      <c r="FQ313" s="51">
        <v>3</v>
      </c>
      <c r="FR313" s="51">
        <v>3</v>
      </c>
      <c r="FS313" s="51">
        <v>3</v>
      </c>
      <c r="FT313" s="51">
        <v>3</v>
      </c>
      <c r="FU313" s="51">
        <v>3</v>
      </c>
      <c r="FV313" s="17">
        <f t="shared" si="291"/>
        <v>18</v>
      </c>
      <c r="FW313" s="144">
        <f t="shared" si="335"/>
        <v>3</v>
      </c>
      <c r="FX313" s="51">
        <v>3</v>
      </c>
      <c r="FY313" s="51">
        <v>3</v>
      </c>
      <c r="FZ313" s="51">
        <v>3</v>
      </c>
      <c r="GA313" s="51">
        <v>3</v>
      </c>
      <c r="GB313" s="51">
        <v>3</v>
      </c>
      <c r="GC313" s="51">
        <v>3</v>
      </c>
      <c r="GD313" s="17">
        <f t="shared" si="297"/>
        <v>18</v>
      </c>
      <c r="GE313" s="144">
        <f t="shared" si="351"/>
        <v>3</v>
      </c>
      <c r="GF313" s="51" t="s">
        <v>779</v>
      </c>
      <c r="GG313" s="51" t="s">
        <v>1241</v>
      </c>
      <c r="GH313" s="51" t="s">
        <v>1242</v>
      </c>
      <c r="GI313" s="51" t="s">
        <v>1243</v>
      </c>
      <c r="GJ313" s="51" t="s">
        <v>1244</v>
      </c>
      <c r="GK313" s="51" t="s">
        <v>784</v>
      </c>
      <c r="GL313" s="51" t="s">
        <v>1245</v>
      </c>
      <c r="GM313" s="51" t="s">
        <v>274</v>
      </c>
    </row>
    <row r="314" spans="1:280" s="25" customFormat="1" ht="22.5" customHeight="1" x14ac:dyDescent="0.35">
      <c r="A314" s="29">
        <v>312</v>
      </c>
      <c r="B314" s="15" t="s">
        <v>2279</v>
      </c>
      <c r="C314" s="20" t="s">
        <v>1318</v>
      </c>
      <c r="D314" s="15" t="s">
        <v>353</v>
      </c>
      <c r="E314" s="30" t="s">
        <v>1319</v>
      </c>
      <c r="F314" s="15">
        <v>70</v>
      </c>
      <c r="G314" s="15">
        <v>2</v>
      </c>
      <c r="H314" s="15" t="s">
        <v>157</v>
      </c>
      <c r="I314" s="15" t="s">
        <v>210</v>
      </c>
      <c r="J314" s="132">
        <v>5000000</v>
      </c>
      <c r="K314" s="42">
        <v>3500000</v>
      </c>
      <c r="L314" s="15" t="s">
        <v>255</v>
      </c>
      <c r="M314" s="15" t="s">
        <v>147</v>
      </c>
      <c r="N314" s="15">
        <v>380</v>
      </c>
      <c r="O314" s="15" t="s">
        <v>174</v>
      </c>
      <c r="P314" s="15">
        <v>15</v>
      </c>
      <c r="Q314" s="15" t="s">
        <v>1041</v>
      </c>
      <c r="R314" s="15">
        <v>3</v>
      </c>
      <c r="S314" s="15">
        <v>3</v>
      </c>
      <c r="T314" s="15">
        <v>3</v>
      </c>
      <c r="U314" s="15">
        <v>3</v>
      </c>
      <c r="V314" s="15">
        <v>3</v>
      </c>
      <c r="W314" s="15">
        <v>3</v>
      </c>
      <c r="X314" s="15">
        <v>3</v>
      </c>
      <c r="Y314" s="15">
        <v>3</v>
      </c>
      <c r="Z314" s="15">
        <v>3</v>
      </c>
      <c r="AA314" s="15">
        <v>3</v>
      </c>
      <c r="AB314" s="17">
        <f t="shared" si="336"/>
        <v>30</v>
      </c>
      <c r="AC314" s="154">
        <f t="shared" si="337"/>
        <v>3</v>
      </c>
      <c r="AD314" s="15">
        <v>3</v>
      </c>
      <c r="AE314" s="15">
        <v>3</v>
      </c>
      <c r="AF314" s="15">
        <v>3</v>
      </c>
      <c r="AG314" s="15">
        <v>3</v>
      </c>
      <c r="AH314" s="15">
        <v>3</v>
      </c>
      <c r="AI314" s="15">
        <v>3</v>
      </c>
      <c r="AJ314" s="15">
        <v>3</v>
      </c>
      <c r="AK314" s="15">
        <v>3</v>
      </c>
      <c r="AL314" s="15">
        <v>3</v>
      </c>
      <c r="AM314" s="15">
        <f t="shared" si="313"/>
        <v>27</v>
      </c>
      <c r="AN314" s="170">
        <f t="shared" si="314"/>
        <v>3</v>
      </c>
      <c r="AO314" s="15">
        <v>3</v>
      </c>
      <c r="AP314" s="15">
        <v>3</v>
      </c>
      <c r="AQ314" s="15">
        <v>3</v>
      </c>
      <c r="AR314" s="15">
        <v>3</v>
      </c>
      <c r="AS314" s="15">
        <v>3</v>
      </c>
      <c r="AT314" s="15">
        <v>3</v>
      </c>
      <c r="AU314" s="15">
        <v>3</v>
      </c>
      <c r="AV314" s="15">
        <v>3</v>
      </c>
      <c r="AW314" s="15">
        <v>3</v>
      </c>
      <c r="AX314" s="15">
        <v>3</v>
      </c>
      <c r="AY314" s="17">
        <f t="shared" si="308"/>
        <v>30</v>
      </c>
      <c r="AZ314" s="144">
        <f t="shared" si="315"/>
        <v>3</v>
      </c>
      <c r="BA314" s="15">
        <v>3</v>
      </c>
      <c r="BB314" s="15">
        <v>3</v>
      </c>
      <c r="BC314" s="15">
        <v>3</v>
      </c>
      <c r="BD314" s="15">
        <v>3</v>
      </c>
      <c r="BE314" s="15">
        <v>3</v>
      </c>
      <c r="BF314" s="15">
        <v>3</v>
      </c>
      <c r="BG314" s="15">
        <v>3</v>
      </c>
      <c r="BH314" s="15">
        <v>3</v>
      </c>
      <c r="BI314" s="15">
        <v>3</v>
      </c>
      <c r="BJ314" s="17">
        <f t="shared" si="316"/>
        <v>27</v>
      </c>
      <c r="BK314" s="144">
        <f t="shared" si="329"/>
        <v>3</v>
      </c>
      <c r="BL314" s="15">
        <v>2</v>
      </c>
      <c r="BM314" s="15">
        <v>2</v>
      </c>
      <c r="BN314" s="15">
        <v>3</v>
      </c>
      <c r="BO314" s="17">
        <f t="shared" si="317"/>
        <v>7</v>
      </c>
      <c r="BP314" s="153">
        <f t="shared" si="293"/>
        <v>2.3333333333333335</v>
      </c>
      <c r="BQ314" s="15">
        <v>3</v>
      </c>
      <c r="BR314" s="15">
        <v>2</v>
      </c>
      <c r="BS314" s="15">
        <v>3</v>
      </c>
      <c r="BT314" s="116">
        <f t="shared" si="309"/>
        <v>8</v>
      </c>
      <c r="BU314" s="144">
        <f t="shared" si="318"/>
        <v>2.6666666666666665</v>
      </c>
      <c r="BV314" s="15">
        <v>3</v>
      </c>
      <c r="BW314" s="15">
        <v>3</v>
      </c>
      <c r="BX314" s="17">
        <f t="shared" si="350"/>
        <v>6</v>
      </c>
      <c r="BY314" s="169">
        <f t="shared" si="292"/>
        <v>3</v>
      </c>
      <c r="BZ314" s="15">
        <v>4</v>
      </c>
      <c r="CA314" s="15">
        <v>4</v>
      </c>
      <c r="CB314" s="17">
        <f t="shared" si="330"/>
        <v>8</v>
      </c>
      <c r="CC314" s="144">
        <f t="shared" si="348"/>
        <v>4</v>
      </c>
      <c r="CD314" s="15">
        <v>3</v>
      </c>
      <c r="CE314" s="15">
        <v>2</v>
      </c>
      <c r="CF314" s="17">
        <f t="shared" si="341"/>
        <v>5</v>
      </c>
      <c r="CG314" s="144">
        <f t="shared" si="353"/>
        <v>2.5</v>
      </c>
      <c r="CH314" s="15">
        <v>2</v>
      </c>
      <c r="CI314" s="15">
        <v>2</v>
      </c>
      <c r="CJ314" s="17">
        <f t="shared" si="319"/>
        <v>4</v>
      </c>
      <c r="CK314" s="144">
        <f t="shared" si="345"/>
        <v>2</v>
      </c>
      <c r="CL314" s="15">
        <v>2</v>
      </c>
      <c r="CM314" s="15">
        <v>3</v>
      </c>
      <c r="CN314" s="17">
        <f t="shared" si="320"/>
        <v>5</v>
      </c>
      <c r="CO314" s="153">
        <f t="shared" si="331"/>
        <v>2.5</v>
      </c>
      <c r="CP314" s="15">
        <v>3</v>
      </c>
      <c r="CQ314" s="15">
        <v>3</v>
      </c>
      <c r="CR314" s="15">
        <v>3</v>
      </c>
      <c r="CS314" s="17">
        <f t="shared" si="321"/>
        <v>9</v>
      </c>
      <c r="CT314" s="144">
        <f t="shared" si="352"/>
        <v>3</v>
      </c>
      <c r="CU314" s="15">
        <v>3</v>
      </c>
      <c r="CV314" s="15">
        <v>3</v>
      </c>
      <c r="CW314" s="15">
        <v>3</v>
      </c>
      <c r="CX314" s="15">
        <v>3</v>
      </c>
      <c r="CY314" s="15">
        <v>3</v>
      </c>
      <c r="CZ314" s="15">
        <v>3</v>
      </c>
      <c r="DA314" s="15">
        <v>3</v>
      </c>
      <c r="DB314" s="15">
        <v>3</v>
      </c>
      <c r="DC314" s="17">
        <f t="shared" si="338"/>
        <v>24</v>
      </c>
      <c r="DD314" s="144">
        <f t="shared" si="302"/>
        <v>3</v>
      </c>
      <c r="DE314" s="15">
        <v>3</v>
      </c>
      <c r="DF314" s="15">
        <v>3</v>
      </c>
      <c r="DG314" s="15">
        <v>3</v>
      </c>
      <c r="DH314" s="15">
        <v>3</v>
      </c>
      <c r="DI314" s="15">
        <v>3</v>
      </c>
      <c r="DJ314" s="15">
        <v>3</v>
      </c>
      <c r="DK314" s="15">
        <v>3</v>
      </c>
      <c r="DL314" s="15">
        <v>3</v>
      </c>
      <c r="DM314" s="17">
        <f t="shared" si="332"/>
        <v>24</v>
      </c>
      <c r="DN314" s="144">
        <f t="shared" si="346"/>
        <v>3</v>
      </c>
      <c r="DO314" s="15">
        <v>3</v>
      </c>
      <c r="DP314" s="15">
        <v>3</v>
      </c>
      <c r="DQ314" s="15">
        <v>3</v>
      </c>
      <c r="DR314" s="15">
        <v>3</v>
      </c>
      <c r="DS314" s="15">
        <v>3</v>
      </c>
      <c r="DT314" s="15">
        <v>3</v>
      </c>
      <c r="DU314" s="17">
        <f t="shared" si="347"/>
        <v>18</v>
      </c>
      <c r="DV314" s="144">
        <f t="shared" si="323"/>
        <v>3</v>
      </c>
      <c r="DW314" s="15">
        <v>3</v>
      </c>
      <c r="DX314" s="15">
        <v>3</v>
      </c>
      <c r="DY314" s="15">
        <v>3</v>
      </c>
      <c r="DZ314" s="15">
        <v>3</v>
      </c>
      <c r="EA314" s="15">
        <v>3</v>
      </c>
      <c r="EB314" s="15">
        <v>3</v>
      </c>
      <c r="EC314" s="17">
        <f t="shared" si="339"/>
        <v>18</v>
      </c>
      <c r="ED314" s="144">
        <f t="shared" si="333"/>
        <v>3</v>
      </c>
      <c r="EE314" s="15">
        <v>3</v>
      </c>
      <c r="EF314" s="15">
        <v>3</v>
      </c>
      <c r="EG314" s="15">
        <v>3</v>
      </c>
      <c r="EH314" s="15">
        <v>3</v>
      </c>
      <c r="EI314" s="15">
        <v>3</v>
      </c>
      <c r="EJ314" s="15">
        <v>3</v>
      </c>
      <c r="EK314" s="15">
        <f t="shared" si="334"/>
        <v>18</v>
      </c>
      <c r="EL314" s="148">
        <f t="shared" si="343"/>
        <v>3</v>
      </c>
      <c r="EM314" s="15">
        <v>3</v>
      </c>
      <c r="EN314" s="15">
        <v>3</v>
      </c>
      <c r="EO314" s="15">
        <v>3</v>
      </c>
      <c r="EP314" s="15">
        <v>3</v>
      </c>
      <c r="EQ314" s="15">
        <v>3</v>
      </c>
      <c r="ER314" s="17">
        <f t="shared" si="324"/>
        <v>15</v>
      </c>
      <c r="ES314" s="144">
        <f t="shared" si="354"/>
        <v>3</v>
      </c>
      <c r="ET314" s="15">
        <v>3</v>
      </c>
      <c r="EU314" s="15">
        <v>3</v>
      </c>
      <c r="EV314" s="15">
        <v>3</v>
      </c>
      <c r="EW314" s="15">
        <v>3</v>
      </c>
      <c r="EX314" s="15">
        <v>3</v>
      </c>
      <c r="EY314" s="17">
        <f t="shared" si="326"/>
        <v>15</v>
      </c>
      <c r="EZ314" s="144">
        <f t="shared" si="349"/>
        <v>3</v>
      </c>
      <c r="FA314" s="15">
        <v>3</v>
      </c>
      <c r="FB314" s="15">
        <v>3</v>
      </c>
      <c r="FC314" s="15">
        <v>3</v>
      </c>
      <c r="FD314" s="15">
        <v>3</v>
      </c>
      <c r="FE314" s="15">
        <v>3</v>
      </c>
      <c r="FF314" s="15">
        <v>3</v>
      </c>
      <c r="FG314" s="17">
        <f t="shared" si="310"/>
        <v>18</v>
      </c>
      <c r="FH314" s="153">
        <f t="shared" si="342"/>
        <v>3</v>
      </c>
      <c r="FI314" s="15">
        <v>3</v>
      </c>
      <c r="FJ314" s="15">
        <v>3</v>
      </c>
      <c r="FK314" s="15">
        <v>3</v>
      </c>
      <c r="FL314" s="15">
        <v>3</v>
      </c>
      <c r="FM314" s="15">
        <v>3</v>
      </c>
      <c r="FN314" s="17">
        <f t="shared" si="327"/>
        <v>15</v>
      </c>
      <c r="FO314" s="144">
        <f t="shared" si="328"/>
        <v>3</v>
      </c>
      <c r="FP314" s="15">
        <v>3</v>
      </c>
      <c r="FQ314" s="15">
        <v>3</v>
      </c>
      <c r="FR314" s="15">
        <v>3</v>
      </c>
      <c r="FS314" s="15">
        <v>3</v>
      </c>
      <c r="FT314" s="15">
        <v>3</v>
      </c>
      <c r="FU314" s="15">
        <v>3</v>
      </c>
      <c r="FV314" s="17">
        <f t="shared" ref="FV314:FV322" si="355">SUM(FP314:FU314)</f>
        <v>18</v>
      </c>
      <c r="FW314" s="144">
        <f t="shared" si="335"/>
        <v>3</v>
      </c>
      <c r="FX314" s="15">
        <v>3</v>
      </c>
      <c r="FY314" s="15">
        <v>3</v>
      </c>
      <c r="FZ314" s="15">
        <v>3</v>
      </c>
      <c r="GA314" s="15">
        <v>3</v>
      </c>
      <c r="GB314" s="15">
        <v>3</v>
      </c>
      <c r="GC314" s="15">
        <v>3</v>
      </c>
      <c r="GD314" s="17">
        <f t="shared" si="297"/>
        <v>18</v>
      </c>
      <c r="GE314" s="144">
        <f t="shared" si="351"/>
        <v>3</v>
      </c>
      <c r="GF314" s="15" t="s">
        <v>1320</v>
      </c>
      <c r="GG314" s="15" t="s">
        <v>1321</v>
      </c>
      <c r="GH314" s="15" t="s">
        <v>1322</v>
      </c>
      <c r="GI314" s="15" t="s">
        <v>1323</v>
      </c>
      <c r="GJ314" s="15" t="s">
        <v>1324</v>
      </c>
      <c r="GK314" s="15" t="s">
        <v>1325</v>
      </c>
      <c r="GL314" s="15" t="s">
        <v>1326</v>
      </c>
      <c r="GM314" s="15" t="s">
        <v>1327</v>
      </c>
      <c r="GN314" s="15"/>
      <c r="GO314" s="15"/>
      <c r="GP314" s="15"/>
      <c r="GQ314" s="15"/>
      <c r="GR314" s="15"/>
      <c r="GS314" s="15"/>
      <c r="GT314" s="15"/>
      <c r="GU314" s="15"/>
      <c r="GV314" s="15"/>
      <c r="GW314" s="15"/>
      <c r="GX314" s="15"/>
      <c r="GY314" s="15"/>
      <c r="GZ314" s="15"/>
      <c r="HA314" s="15"/>
      <c r="HB314" s="15"/>
      <c r="HC314" s="15"/>
      <c r="HD314" s="15"/>
      <c r="HE314" s="15"/>
      <c r="HF314" s="15"/>
      <c r="HG314" s="15"/>
      <c r="HH314" s="15"/>
      <c r="HI314" s="15"/>
      <c r="HJ314" s="15"/>
      <c r="HK314" s="15"/>
      <c r="HL314" s="15"/>
      <c r="HM314" s="15"/>
      <c r="HN314" s="15"/>
      <c r="HO314" s="15"/>
      <c r="HP314" s="15"/>
      <c r="HQ314" s="15"/>
      <c r="HR314" s="15"/>
      <c r="HS314" s="15"/>
      <c r="HT314" s="15"/>
      <c r="HU314" s="15"/>
      <c r="HV314" s="15"/>
      <c r="HW314" s="15"/>
      <c r="HX314" s="15"/>
      <c r="HY314" s="15"/>
      <c r="HZ314" s="15"/>
      <c r="IA314" s="15"/>
      <c r="IB314" s="15"/>
      <c r="IC314" s="15"/>
      <c r="ID314" s="15"/>
      <c r="IE314" s="15"/>
      <c r="IF314" s="15"/>
      <c r="IG314" s="15"/>
      <c r="IH314" s="15"/>
      <c r="II314" s="15"/>
      <c r="IJ314" s="15"/>
      <c r="IK314" s="15"/>
      <c r="IL314" s="15"/>
      <c r="IM314" s="15"/>
      <c r="IN314" s="15"/>
      <c r="IO314" s="15"/>
      <c r="IP314" s="15"/>
      <c r="IQ314" s="15"/>
      <c r="IR314" s="15"/>
      <c r="IS314" s="15"/>
      <c r="IT314" s="15"/>
      <c r="IU314" s="15"/>
      <c r="IV314" s="15"/>
      <c r="IW314" s="15"/>
      <c r="IX314" s="15"/>
      <c r="IY314" s="15"/>
      <c r="IZ314" s="15"/>
      <c r="JA314" s="15"/>
      <c r="JB314" s="15"/>
      <c r="JC314" s="15"/>
      <c r="JD314" s="15"/>
      <c r="JE314" s="15"/>
      <c r="JF314" s="15"/>
      <c r="JG314" s="15"/>
      <c r="JH314" s="15"/>
      <c r="JI314" s="15"/>
      <c r="JJ314" s="15"/>
      <c r="JK314" s="15"/>
      <c r="JL314" s="15"/>
      <c r="JM314" s="15"/>
      <c r="JN314" s="15"/>
      <c r="JO314" s="15"/>
      <c r="JP314" s="15"/>
      <c r="JQ314" s="15"/>
      <c r="JR314" s="15"/>
      <c r="JS314" s="15"/>
      <c r="JT314" s="15"/>
    </row>
    <row r="315" spans="1:280" s="25" customFormat="1" ht="22.5" customHeight="1" x14ac:dyDescent="0.35">
      <c r="A315" s="29">
        <v>313</v>
      </c>
      <c r="B315" s="15" t="s">
        <v>2280</v>
      </c>
      <c r="C315" s="20" t="s">
        <v>945</v>
      </c>
      <c r="D315" s="15" t="s">
        <v>353</v>
      </c>
      <c r="E315" s="15" t="s">
        <v>1329</v>
      </c>
      <c r="F315" s="15">
        <v>56</v>
      </c>
      <c r="G315" s="15">
        <v>5</v>
      </c>
      <c r="H315" s="15" t="s">
        <v>157</v>
      </c>
      <c r="I315" s="15" t="s">
        <v>158</v>
      </c>
      <c r="J315" s="132">
        <v>4000000</v>
      </c>
      <c r="K315" s="42">
        <v>3500000</v>
      </c>
      <c r="L315" s="15" t="s">
        <v>318</v>
      </c>
      <c r="M315" s="15" t="s">
        <v>147</v>
      </c>
      <c r="N315" s="15">
        <v>135</v>
      </c>
      <c r="O315" s="15" t="s">
        <v>356</v>
      </c>
      <c r="P315" s="15">
        <v>12</v>
      </c>
      <c r="Q315" s="15" t="s">
        <v>827</v>
      </c>
      <c r="R315" s="15">
        <v>3</v>
      </c>
      <c r="S315" s="15">
        <v>3</v>
      </c>
      <c r="T315" s="15">
        <v>3</v>
      </c>
      <c r="U315" s="15">
        <v>3</v>
      </c>
      <c r="V315" s="15">
        <v>3</v>
      </c>
      <c r="W315" s="15">
        <v>3</v>
      </c>
      <c r="X315" s="15">
        <v>3</v>
      </c>
      <c r="Y315" s="15">
        <v>3</v>
      </c>
      <c r="Z315" s="15">
        <v>3</v>
      </c>
      <c r="AA315" s="15">
        <v>3</v>
      </c>
      <c r="AB315" s="17">
        <f t="shared" si="336"/>
        <v>30</v>
      </c>
      <c r="AC315" s="154">
        <f t="shared" si="337"/>
        <v>2.6</v>
      </c>
      <c r="AD315" s="15">
        <v>3</v>
      </c>
      <c r="AE315" s="15">
        <v>3</v>
      </c>
      <c r="AF315" s="15">
        <v>3</v>
      </c>
      <c r="AG315" s="15">
        <v>3</v>
      </c>
      <c r="AH315" s="15">
        <v>3</v>
      </c>
      <c r="AI315" s="15">
        <v>3</v>
      </c>
      <c r="AJ315" s="15">
        <v>3</v>
      </c>
      <c r="AK315" s="15">
        <v>3</v>
      </c>
      <c r="AL315" s="15">
        <v>3</v>
      </c>
      <c r="AM315" s="15">
        <f t="shared" si="313"/>
        <v>27</v>
      </c>
      <c r="AN315" s="170">
        <f t="shared" si="314"/>
        <v>3</v>
      </c>
      <c r="AO315" s="15">
        <v>3</v>
      </c>
      <c r="AP315" s="15">
        <v>3</v>
      </c>
      <c r="AQ315" s="15">
        <v>3</v>
      </c>
      <c r="AR315" s="15">
        <v>3</v>
      </c>
      <c r="AS315" s="15">
        <v>3</v>
      </c>
      <c r="AT315" s="15">
        <v>3</v>
      </c>
      <c r="AU315" s="15">
        <v>3</v>
      </c>
      <c r="AV315" s="15">
        <v>3</v>
      </c>
      <c r="AW315" s="15">
        <v>3</v>
      </c>
      <c r="AX315" s="15">
        <v>3</v>
      </c>
      <c r="AY315" s="17">
        <f t="shared" si="308"/>
        <v>30</v>
      </c>
      <c r="AZ315" s="144">
        <f t="shared" si="315"/>
        <v>3</v>
      </c>
      <c r="BA315" s="15">
        <v>3</v>
      </c>
      <c r="BB315" s="15">
        <v>3</v>
      </c>
      <c r="BC315" s="15">
        <v>3</v>
      </c>
      <c r="BD315" s="15">
        <v>3</v>
      </c>
      <c r="BE315" s="15">
        <v>3</v>
      </c>
      <c r="BF315" s="15">
        <v>3</v>
      </c>
      <c r="BG315" s="15">
        <v>3</v>
      </c>
      <c r="BH315" s="15">
        <v>3</v>
      </c>
      <c r="BI315" s="15">
        <v>3</v>
      </c>
      <c r="BJ315" s="17">
        <f t="shared" si="316"/>
        <v>27</v>
      </c>
      <c r="BK315" s="144">
        <f t="shared" si="329"/>
        <v>3</v>
      </c>
      <c r="BL315" s="15">
        <v>3</v>
      </c>
      <c r="BM315" s="15">
        <v>3</v>
      </c>
      <c r="BN315" s="15">
        <v>3</v>
      </c>
      <c r="BO315" s="17">
        <f t="shared" si="317"/>
        <v>9</v>
      </c>
      <c r="BP315" s="153">
        <f t="shared" si="293"/>
        <v>3</v>
      </c>
      <c r="BQ315" s="15">
        <v>3</v>
      </c>
      <c r="BR315" s="15">
        <v>3</v>
      </c>
      <c r="BS315" s="15">
        <v>3</v>
      </c>
      <c r="BT315" s="116">
        <f t="shared" si="309"/>
        <v>9</v>
      </c>
      <c r="BU315" s="144">
        <f t="shared" si="318"/>
        <v>3</v>
      </c>
      <c r="BV315" s="15">
        <v>3</v>
      </c>
      <c r="BW315" s="15">
        <v>3</v>
      </c>
      <c r="BX315" s="17">
        <f t="shared" si="350"/>
        <v>6</v>
      </c>
      <c r="BY315" s="169">
        <f t="shared" si="292"/>
        <v>3</v>
      </c>
      <c r="BZ315" s="15">
        <v>3</v>
      </c>
      <c r="CA315" s="15">
        <v>3</v>
      </c>
      <c r="CB315" s="17">
        <f t="shared" si="330"/>
        <v>6</v>
      </c>
      <c r="CC315" s="144">
        <f t="shared" si="348"/>
        <v>3</v>
      </c>
      <c r="CD315" s="15">
        <v>3</v>
      </c>
      <c r="CE315" s="15">
        <v>1</v>
      </c>
      <c r="CF315" s="17">
        <f t="shared" si="341"/>
        <v>4</v>
      </c>
      <c r="CG315" s="144">
        <f t="shared" si="353"/>
        <v>2</v>
      </c>
      <c r="CH315" s="15">
        <v>3</v>
      </c>
      <c r="CI315" s="15">
        <v>3</v>
      </c>
      <c r="CJ315" s="17">
        <f t="shared" si="319"/>
        <v>6</v>
      </c>
      <c r="CK315" s="144">
        <f t="shared" si="345"/>
        <v>3</v>
      </c>
      <c r="CL315" s="15">
        <v>3</v>
      </c>
      <c r="CM315" s="15">
        <v>3</v>
      </c>
      <c r="CN315" s="17">
        <f t="shared" si="320"/>
        <v>6</v>
      </c>
      <c r="CO315" s="153">
        <f t="shared" si="331"/>
        <v>3</v>
      </c>
      <c r="CP315" s="15">
        <v>3</v>
      </c>
      <c r="CQ315" s="15">
        <v>3</v>
      </c>
      <c r="CR315" s="15">
        <v>3</v>
      </c>
      <c r="CS315" s="17">
        <f t="shared" si="321"/>
        <v>9</v>
      </c>
      <c r="CT315" s="144">
        <f t="shared" si="352"/>
        <v>3</v>
      </c>
      <c r="CU315" s="15">
        <v>3</v>
      </c>
      <c r="CV315" s="15">
        <v>3</v>
      </c>
      <c r="CW315" s="15">
        <v>3</v>
      </c>
      <c r="CX315" s="15">
        <v>3</v>
      </c>
      <c r="CY315" s="15">
        <v>3</v>
      </c>
      <c r="CZ315" s="15">
        <v>3</v>
      </c>
      <c r="DA315" s="15">
        <v>3</v>
      </c>
      <c r="DB315" s="15">
        <v>3</v>
      </c>
      <c r="DC315" s="17">
        <f t="shared" si="338"/>
        <v>24</v>
      </c>
      <c r="DD315" s="144">
        <f t="shared" si="302"/>
        <v>3</v>
      </c>
      <c r="DE315" s="15">
        <v>3</v>
      </c>
      <c r="DF315" s="15">
        <v>3</v>
      </c>
      <c r="DG315" s="15">
        <v>3</v>
      </c>
      <c r="DH315" s="15">
        <v>3</v>
      </c>
      <c r="DI315" s="15">
        <v>3</v>
      </c>
      <c r="DJ315" s="15">
        <v>3</v>
      </c>
      <c r="DK315" s="15">
        <v>3</v>
      </c>
      <c r="DL315" s="15">
        <v>3</v>
      </c>
      <c r="DM315" s="17">
        <f t="shared" si="332"/>
        <v>24</v>
      </c>
      <c r="DN315" s="144">
        <f t="shared" si="346"/>
        <v>3</v>
      </c>
      <c r="DO315" s="15">
        <v>3</v>
      </c>
      <c r="DP315" s="15">
        <v>3</v>
      </c>
      <c r="DQ315" s="15">
        <v>3</v>
      </c>
      <c r="DR315" s="15">
        <v>3</v>
      </c>
      <c r="DS315" s="15">
        <v>3</v>
      </c>
      <c r="DT315" s="15">
        <v>3</v>
      </c>
      <c r="DU315" s="17">
        <f t="shared" si="347"/>
        <v>18</v>
      </c>
      <c r="DV315" s="144">
        <f t="shared" si="323"/>
        <v>3</v>
      </c>
      <c r="DW315" s="15">
        <v>3</v>
      </c>
      <c r="DX315" s="15">
        <v>3</v>
      </c>
      <c r="DY315" s="15">
        <v>3</v>
      </c>
      <c r="DZ315" s="15">
        <v>3</v>
      </c>
      <c r="EA315" s="15">
        <v>3</v>
      </c>
      <c r="EB315" s="15">
        <v>3</v>
      </c>
      <c r="EC315" s="17">
        <f t="shared" si="339"/>
        <v>18</v>
      </c>
      <c r="ED315" s="144">
        <f t="shared" si="333"/>
        <v>3</v>
      </c>
      <c r="EE315" s="15">
        <v>3</v>
      </c>
      <c r="EF315" s="15">
        <v>3</v>
      </c>
      <c r="EG315" s="15">
        <v>3</v>
      </c>
      <c r="EH315" s="15">
        <v>3</v>
      </c>
      <c r="EI315" s="15">
        <v>3</v>
      </c>
      <c r="EJ315" s="15">
        <v>3</v>
      </c>
      <c r="EK315" s="15">
        <f t="shared" si="334"/>
        <v>18</v>
      </c>
      <c r="EL315" s="148">
        <f t="shared" si="343"/>
        <v>3</v>
      </c>
      <c r="EM315" s="15">
        <v>3</v>
      </c>
      <c r="EN315" s="15">
        <v>3</v>
      </c>
      <c r="EO315" s="15">
        <v>3</v>
      </c>
      <c r="EP315" s="15">
        <v>3</v>
      </c>
      <c r="EQ315" s="15">
        <v>3</v>
      </c>
      <c r="ER315" s="17">
        <f t="shared" si="324"/>
        <v>15</v>
      </c>
      <c r="ES315" s="144">
        <f t="shared" si="354"/>
        <v>3</v>
      </c>
      <c r="ET315" s="15">
        <v>3</v>
      </c>
      <c r="EU315" s="15">
        <v>3</v>
      </c>
      <c r="EV315" s="15">
        <v>3</v>
      </c>
      <c r="EW315" s="15">
        <v>3</v>
      </c>
      <c r="EX315" s="15">
        <v>3</v>
      </c>
      <c r="EY315" s="17">
        <f t="shared" si="326"/>
        <v>15</v>
      </c>
      <c r="EZ315" s="144">
        <f t="shared" si="349"/>
        <v>3</v>
      </c>
      <c r="FA315" s="15">
        <v>3</v>
      </c>
      <c r="FB315" s="15">
        <v>3</v>
      </c>
      <c r="FC315" s="15">
        <v>3</v>
      </c>
      <c r="FD315" s="15">
        <v>3</v>
      </c>
      <c r="FE315" s="15">
        <v>3</v>
      </c>
      <c r="FF315" s="15">
        <v>3</v>
      </c>
      <c r="FG315" s="17">
        <f t="shared" si="310"/>
        <v>18</v>
      </c>
      <c r="FH315" s="153">
        <f t="shared" si="342"/>
        <v>3</v>
      </c>
      <c r="FI315" s="15">
        <v>3</v>
      </c>
      <c r="FJ315" s="15">
        <v>3</v>
      </c>
      <c r="FK315" s="15">
        <v>3</v>
      </c>
      <c r="FL315" s="15">
        <v>3</v>
      </c>
      <c r="FM315" s="15">
        <v>3</v>
      </c>
      <c r="FN315" s="17">
        <f t="shared" si="327"/>
        <v>15</v>
      </c>
      <c r="FO315" s="144">
        <f t="shared" si="328"/>
        <v>3</v>
      </c>
      <c r="FP315" s="15">
        <v>3</v>
      </c>
      <c r="FQ315" s="15">
        <v>3</v>
      </c>
      <c r="FR315" s="15">
        <v>3</v>
      </c>
      <c r="FS315" s="15">
        <v>3</v>
      </c>
      <c r="FT315" s="15">
        <v>3</v>
      </c>
      <c r="FU315" s="15">
        <v>3</v>
      </c>
      <c r="FV315" s="17">
        <f t="shared" si="355"/>
        <v>18</v>
      </c>
      <c r="FW315" s="144">
        <f t="shared" si="335"/>
        <v>3</v>
      </c>
      <c r="FX315" s="15">
        <v>3</v>
      </c>
      <c r="FY315" s="15">
        <v>3</v>
      </c>
      <c r="FZ315" s="15">
        <v>3</v>
      </c>
      <c r="GA315" s="15">
        <v>3</v>
      </c>
      <c r="GB315" s="15">
        <v>3</v>
      </c>
      <c r="GC315" s="15">
        <v>3</v>
      </c>
      <c r="GD315" s="17">
        <f t="shared" si="297"/>
        <v>18</v>
      </c>
      <c r="GE315" s="144">
        <f t="shared" si="351"/>
        <v>3</v>
      </c>
      <c r="GF315" s="15" t="s">
        <v>1330</v>
      </c>
      <c r="GG315" s="15" t="s">
        <v>411</v>
      </c>
      <c r="GH315" s="15" t="s">
        <v>1331</v>
      </c>
      <c r="GI315" s="15" t="s">
        <v>1332</v>
      </c>
      <c r="GJ315" s="15" t="s">
        <v>1333</v>
      </c>
      <c r="GK315" s="15" t="s">
        <v>407</v>
      </c>
      <c r="GL315" s="15" t="s">
        <v>1334</v>
      </c>
      <c r="GM315" s="15" t="s">
        <v>411</v>
      </c>
      <c r="GN315" s="15"/>
      <c r="GO315" s="15"/>
      <c r="GP315" s="15"/>
      <c r="GQ315" s="15"/>
      <c r="GR315" s="15"/>
      <c r="GS315" s="15"/>
      <c r="GT315" s="15"/>
      <c r="GU315" s="15"/>
      <c r="GV315" s="15"/>
      <c r="GW315" s="15"/>
      <c r="GX315" s="15"/>
      <c r="GY315" s="15"/>
      <c r="GZ315" s="15"/>
      <c r="HA315" s="15"/>
      <c r="HB315" s="15"/>
      <c r="HC315" s="15"/>
      <c r="HD315" s="15"/>
      <c r="HE315" s="15"/>
      <c r="HF315" s="15"/>
      <c r="HG315" s="15"/>
      <c r="HH315" s="15"/>
      <c r="HI315" s="15"/>
      <c r="HJ315" s="15"/>
      <c r="HK315" s="15"/>
      <c r="HL315" s="15"/>
      <c r="HM315" s="15"/>
      <c r="HN315" s="15"/>
      <c r="HO315" s="15"/>
      <c r="HP315" s="15"/>
      <c r="HQ315" s="15"/>
      <c r="HR315" s="15"/>
      <c r="HS315" s="15"/>
      <c r="HT315" s="15"/>
      <c r="HU315" s="15"/>
      <c r="HV315" s="15"/>
      <c r="HW315" s="15"/>
      <c r="HX315" s="15"/>
      <c r="HY315" s="15"/>
      <c r="HZ315" s="15"/>
      <c r="IA315" s="15"/>
      <c r="IB315" s="15"/>
      <c r="IC315" s="15"/>
      <c r="ID315" s="15"/>
      <c r="IE315" s="15"/>
      <c r="IF315" s="15"/>
      <c r="IG315" s="15"/>
      <c r="IH315" s="15"/>
      <c r="II315" s="15"/>
      <c r="IJ315" s="15"/>
      <c r="IK315" s="15"/>
      <c r="IL315" s="15"/>
      <c r="IM315" s="15"/>
      <c r="IN315" s="15"/>
      <c r="IO315" s="15"/>
      <c r="IP315" s="15"/>
      <c r="IQ315" s="15"/>
      <c r="IR315" s="15"/>
      <c r="IS315" s="15"/>
      <c r="IT315" s="15"/>
      <c r="IU315" s="15"/>
      <c r="IV315" s="15"/>
      <c r="IW315" s="15"/>
      <c r="IX315" s="15"/>
      <c r="IY315" s="15"/>
      <c r="IZ315" s="15"/>
      <c r="JA315" s="15"/>
      <c r="JB315" s="15"/>
      <c r="JC315" s="15"/>
      <c r="JD315" s="15"/>
      <c r="JE315" s="15"/>
      <c r="JF315" s="15"/>
      <c r="JG315" s="15"/>
      <c r="JH315" s="15"/>
      <c r="JI315" s="15"/>
      <c r="JJ315" s="15"/>
      <c r="JK315" s="15"/>
      <c r="JL315" s="15"/>
      <c r="JM315" s="15"/>
      <c r="JN315" s="15"/>
      <c r="JO315" s="15"/>
      <c r="JP315" s="15"/>
      <c r="JQ315" s="15"/>
      <c r="JR315" s="15"/>
      <c r="JS315" s="15"/>
      <c r="JT315" s="15"/>
    </row>
    <row r="316" spans="1:280" s="25" customFormat="1" ht="22.5" customHeight="1" x14ac:dyDescent="0.35">
      <c r="A316" s="29">
        <v>314</v>
      </c>
      <c r="B316" s="15" t="s">
        <v>2281</v>
      </c>
      <c r="C316" s="20" t="s">
        <v>1336</v>
      </c>
      <c r="D316" s="15" t="s">
        <v>353</v>
      </c>
      <c r="E316" s="15" t="s">
        <v>1319</v>
      </c>
      <c r="F316" s="15">
        <v>58</v>
      </c>
      <c r="G316" s="15">
        <v>4</v>
      </c>
      <c r="H316" s="15" t="s">
        <v>157</v>
      </c>
      <c r="I316" s="15" t="s">
        <v>210</v>
      </c>
      <c r="J316" s="132">
        <v>5000000</v>
      </c>
      <c r="K316" s="42">
        <v>3500000</v>
      </c>
      <c r="L316" s="15" t="s">
        <v>255</v>
      </c>
      <c r="M316" s="15" t="s">
        <v>147</v>
      </c>
      <c r="N316" s="15">
        <v>380</v>
      </c>
      <c r="O316" s="15" t="s">
        <v>174</v>
      </c>
      <c r="P316" s="15">
        <v>10</v>
      </c>
      <c r="Q316" s="15" t="s">
        <v>827</v>
      </c>
      <c r="R316" s="15">
        <v>3</v>
      </c>
      <c r="S316" s="15">
        <v>3</v>
      </c>
      <c r="T316" s="15">
        <v>3</v>
      </c>
      <c r="U316" s="15">
        <v>3</v>
      </c>
      <c r="V316" s="15">
        <v>3</v>
      </c>
      <c r="W316" s="15">
        <v>3</v>
      </c>
      <c r="X316" s="15">
        <v>3</v>
      </c>
      <c r="Y316" s="15">
        <v>3</v>
      </c>
      <c r="Z316" s="15">
        <v>3</v>
      </c>
      <c r="AA316" s="15">
        <v>3</v>
      </c>
      <c r="AB316" s="17">
        <f t="shared" si="336"/>
        <v>30</v>
      </c>
      <c r="AC316" s="154">
        <f t="shared" si="337"/>
        <v>3</v>
      </c>
      <c r="AD316" s="15">
        <v>3</v>
      </c>
      <c r="AE316" s="15">
        <v>3</v>
      </c>
      <c r="AF316" s="15">
        <v>3</v>
      </c>
      <c r="AG316" s="15">
        <v>3</v>
      </c>
      <c r="AH316" s="15">
        <v>3</v>
      </c>
      <c r="AI316" s="15">
        <v>3</v>
      </c>
      <c r="AJ316" s="15">
        <v>3</v>
      </c>
      <c r="AK316" s="15">
        <v>3</v>
      </c>
      <c r="AL316" s="15">
        <v>3</v>
      </c>
      <c r="AM316" s="15">
        <f t="shared" si="313"/>
        <v>27</v>
      </c>
      <c r="AN316" s="170">
        <f t="shared" si="314"/>
        <v>3</v>
      </c>
      <c r="AO316" s="15">
        <v>3</v>
      </c>
      <c r="AP316" s="15">
        <v>3</v>
      </c>
      <c r="AQ316" s="15">
        <v>3</v>
      </c>
      <c r="AR316" s="15">
        <v>3</v>
      </c>
      <c r="AS316" s="15">
        <v>3</v>
      </c>
      <c r="AT316" s="15">
        <v>3</v>
      </c>
      <c r="AU316" s="15">
        <v>3</v>
      </c>
      <c r="AV316" s="15">
        <v>3</v>
      </c>
      <c r="AW316" s="15">
        <v>3</v>
      </c>
      <c r="AX316" s="15">
        <v>3</v>
      </c>
      <c r="AY316" s="17">
        <f t="shared" si="308"/>
        <v>30</v>
      </c>
      <c r="AZ316" s="144">
        <f t="shared" si="315"/>
        <v>3</v>
      </c>
      <c r="BA316" s="15">
        <v>3</v>
      </c>
      <c r="BB316" s="15">
        <v>3</v>
      </c>
      <c r="BC316" s="15">
        <v>3</v>
      </c>
      <c r="BD316" s="15">
        <v>3</v>
      </c>
      <c r="BE316" s="15">
        <v>3</v>
      </c>
      <c r="BF316" s="15">
        <v>3</v>
      </c>
      <c r="BG316" s="15">
        <v>3</v>
      </c>
      <c r="BH316" s="15">
        <v>3</v>
      </c>
      <c r="BI316" s="15">
        <v>3</v>
      </c>
      <c r="BJ316" s="17">
        <f t="shared" si="316"/>
        <v>27</v>
      </c>
      <c r="BK316" s="144">
        <f t="shared" si="329"/>
        <v>3</v>
      </c>
      <c r="BL316" s="15">
        <v>3</v>
      </c>
      <c r="BM316" s="15">
        <v>3</v>
      </c>
      <c r="BN316" s="15">
        <v>3</v>
      </c>
      <c r="BO316" s="17">
        <f t="shared" si="317"/>
        <v>9</v>
      </c>
      <c r="BP316" s="153">
        <f t="shared" si="293"/>
        <v>3</v>
      </c>
      <c r="BQ316" s="15">
        <v>3</v>
      </c>
      <c r="BR316" s="15">
        <v>3</v>
      </c>
      <c r="BS316" s="15">
        <v>3</v>
      </c>
      <c r="BT316" s="116">
        <f t="shared" si="309"/>
        <v>9</v>
      </c>
      <c r="BU316" s="144">
        <f t="shared" si="318"/>
        <v>3</v>
      </c>
      <c r="BV316" s="15">
        <v>3</v>
      </c>
      <c r="BW316" s="15">
        <v>3</v>
      </c>
      <c r="BX316" s="17">
        <f t="shared" si="350"/>
        <v>6</v>
      </c>
      <c r="BY316" s="169">
        <f t="shared" ref="BY316:BY322" si="356">BX316/2</f>
        <v>3</v>
      </c>
      <c r="BZ316" s="15">
        <v>3</v>
      </c>
      <c r="CA316" s="15">
        <v>3</v>
      </c>
      <c r="CB316" s="17">
        <f t="shared" si="330"/>
        <v>6</v>
      </c>
      <c r="CC316" s="144">
        <f t="shared" si="348"/>
        <v>3</v>
      </c>
      <c r="CD316" s="15">
        <v>3</v>
      </c>
      <c r="CE316" s="15">
        <v>1</v>
      </c>
      <c r="CF316" s="17">
        <f t="shared" si="341"/>
        <v>4</v>
      </c>
      <c r="CG316" s="144">
        <f t="shared" si="353"/>
        <v>2</v>
      </c>
      <c r="CH316" s="15">
        <v>3</v>
      </c>
      <c r="CI316" s="15">
        <v>3</v>
      </c>
      <c r="CJ316" s="17">
        <f t="shared" si="319"/>
        <v>6</v>
      </c>
      <c r="CK316" s="144">
        <f t="shared" si="345"/>
        <v>3</v>
      </c>
      <c r="CL316" s="15">
        <v>3</v>
      </c>
      <c r="CM316" s="15">
        <v>3</v>
      </c>
      <c r="CN316" s="17">
        <f t="shared" si="320"/>
        <v>6</v>
      </c>
      <c r="CO316" s="153">
        <f t="shared" si="331"/>
        <v>3</v>
      </c>
      <c r="CP316" s="15">
        <v>3</v>
      </c>
      <c r="CQ316" s="15">
        <v>3</v>
      </c>
      <c r="CR316" s="15">
        <v>3</v>
      </c>
      <c r="CS316" s="17">
        <f t="shared" si="321"/>
        <v>9</v>
      </c>
      <c r="CT316" s="144">
        <f t="shared" si="352"/>
        <v>3</v>
      </c>
      <c r="CU316" s="15">
        <v>3</v>
      </c>
      <c r="CV316" s="15">
        <v>3</v>
      </c>
      <c r="CW316" s="15">
        <v>3</v>
      </c>
      <c r="CX316" s="15">
        <v>3</v>
      </c>
      <c r="CY316" s="15">
        <v>3</v>
      </c>
      <c r="CZ316" s="15">
        <v>3</v>
      </c>
      <c r="DA316" s="15">
        <v>3</v>
      </c>
      <c r="DB316" s="15">
        <v>3</v>
      </c>
      <c r="DC316" s="17">
        <f t="shared" si="338"/>
        <v>24</v>
      </c>
      <c r="DD316" s="144">
        <f t="shared" si="302"/>
        <v>3</v>
      </c>
      <c r="DE316" s="15">
        <v>3</v>
      </c>
      <c r="DF316" s="15">
        <v>3</v>
      </c>
      <c r="DG316" s="15">
        <v>3</v>
      </c>
      <c r="DH316" s="15">
        <v>3</v>
      </c>
      <c r="DI316" s="15">
        <v>3</v>
      </c>
      <c r="DJ316" s="15">
        <v>3</v>
      </c>
      <c r="DK316" s="15">
        <v>3</v>
      </c>
      <c r="DL316" s="15">
        <v>3</v>
      </c>
      <c r="DM316" s="17">
        <f t="shared" si="332"/>
        <v>24</v>
      </c>
      <c r="DN316" s="144">
        <f t="shared" si="346"/>
        <v>3</v>
      </c>
      <c r="DO316" s="15">
        <v>3</v>
      </c>
      <c r="DP316" s="15">
        <v>3</v>
      </c>
      <c r="DQ316" s="15">
        <v>3</v>
      </c>
      <c r="DR316" s="15">
        <v>3</v>
      </c>
      <c r="DS316" s="15">
        <v>3</v>
      </c>
      <c r="DT316" s="15">
        <v>3</v>
      </c>
      <c r="DU316" s="17">
        <f t="shared" si="347"/>
        <v>18</v>
      </c>
      <c r="DV316" s="144">
        <f t="shared" si="323"/>
        <v>3</v>
      </c>
      <c r="DW316" s="15">
        <v>3</v>
      </c>
      <c r="DX316" s="15">
        <v>3</v>
      </c>
      <c r="DY316" s="15">
        <v>3</v>
      </c>
      <c r="DZ316" s="15">
        <v>3</v>
      </c>
      <c r="EA316" s="15">
        <v>3</v>
      </c>
      <c r="EB316" s="15">
        <v>3</v>
      </c>
      <c r="EC316" s="17">
        <f t="shared" si="339"/>
        <v>18</v>
      </c>
      <c r="ED316" s="144">
        <f t="shared" si="333"/>
        <v>3</v>
      </c>
      <c r="EE316" s="15">
        <v>3</v>
      </c>
      <c r="EF316" s="15">
        <v>3</v>
      </c>
      <c r="EG316" s="15">
        <v>3</v>
      </c>
      <c r="EH316" s="15">
        <v>3</v>
      </c>
      <c r="EI316" s="15">
        <v>3</v>
      </c>
      <c r="EJ316" s="15">
        <v>3</v>
      </c>
      <c r="EK316" s="15">
        <f t="shared" si="334"/>
        <v>18</v>
      </c>
      <c r="EL316" s="148">
        <f t="shared" si="343"/>
        <v>3</v>
      </c>
      <c r="EM316" s="15">
        <v>3</v>
      </c>
      <c r="EN316" s="15">
        <v>3</v>
      </c>
      <c r="EO316" s="15">
        <v>3</v>
      </c>
      <c r="EP316" s="15">
        <v>3</v>
      </c>
      <c r="EQ316" s="15">
        <v>3</v>
      </c>
      <c r="ER316" s="17">
        <f t="shared" si="324"/>
        <v>15</v>
      </c>
      <c r="ES316" s="144">
        <f t="shared" si="354"/>
        <v>3</v>
      </c>
      <c r="ET316" s="15">
        <v>3</v>
      </c>
      <c r="EU316" s="15">
        <v>3</v>
      </c>
      <c r="EV316" s="15">
        <v>3</v>
      </c>
      <c r="EW316" s="15">
        <v>3</v>
      </c>
      <c r="EX316" s="15">
        <v>3</v>
      </c>
      <c r="EY316" s="17">
        <f t="shared" si="326"/>
        <v>15</v>
      </c>
      <c r="EZ316" s="144">
        <f t="shared" si="349"/>
        <v>3</v>
      </c>
      <c r="FA316" s="15">
        <v>3</v>
      </c>
      <c r="FB316" s="15">
        <v>3</v>
      </c>
      <c r="FC316" s="15">
        <v>3</v>
      </c>
      <c r="FD316" s="15">
        <v>3</v>
      </c>
      <c r="FE316" s="15">
        <v>3</v>
      </c>
      <c r="FF316" s="15">
        <v>3</v>
      </c>
      <c r="FG316" s="17">
        <f t="shared" si="310"/>
        <v>18</v>
      </c>
      <c r="FH316" s="153">
        <f>FG316/6</f>
        <v>3</v>
      </c>
      <c r="FI316" s="15">
        <v>3</v>
      </c>
      <c r="FJ316" s="15">
        <v>3</v>
      </c>
      <c r="FK316" s="15">
        <v>3</v>
      </c>
      <c r="FL316" s="15">
        <v>3</v>
      </c>
      <c r="FM316" s="15">
        <v>3</v>
      </c>
      <c r="FN316" s="17">
        <f t="shared" si="327"/>
        <v>15</v>
      </c>
      <c r="FO316" s="144">
        <f t="shared" si="328"/>
        <v>3</v>
      </c>
      <c r="FP316" s="15">
        <v>3</v>
      </c>
      <c r="FQ316" s="15">
        <v>3</v>
      </c>
      <c r="FR316" s="15">
        <v>3</v>
      </c>
      <c r="FS316" s="15">
        <v>3</v>
      </c>
      <c r="FT316" s="15">
        <v>3</v>
      </c>
      <c r="FU316" s="15">
        <v>3</v>
      </c>
      <c r="FV316" s="17">
        <f t="shared" si="355"/>
        <v>18</v>
      </c>
      <c r="FW316" s="144">
        <f t="shared" si="335"/>
        <v>3</v>
      </c>
      <c r="FX316" s="15">
        <v>3</v>
      </c>
      <c r="FY316" s="15">
        <v>3</v>
      </c>
      <c r="FZ316" s="15">
        <v>3</v>
      </c>
      <c r="GA316" s="15">
        <v>3</v>
      </c>
      <c r="GB316" s="15">
        <v>3</v>
      </c>
      <c r="GC316" s="15">
        <v>3</v>
      </c>
      <c r="GD316" s="17">
        <f t="shared" si="297"/>
        <v>18</v>
      </c>
      <c r="GE316" s="144">
        <f t="shared" ref="GE316:GE322" si="357">GD316/6</f>
        <v>3</v>
      </c>
      <c r="GF316" s="15" t="s">
        <v>1337</v>
      </c>
      <c r="GG316" s="15" t="s">
        <v>411</v>
      </c>
      <c r="GH316" s="15" t="s">
        <v>1331</v>
      </c>
      <c r="GI316" s="15" t="s">
        <v>1338</v>
      </c>
      <c r="GJ316" s="15" t="s">
        <v>1339</v>
      </c>
      <c r="GK316" s="15" t="s">
        <v>407</v>
      </c>
      <c r="GL316" s="15" t="s">
        <v>1334</v>
      </c>
      <c r="GM316" s="15" t="s">
        <v>411</v>
      </c>
      <c r="GN316" s="15"/>
      <c r="GO316" s="15"/>
      <c r="GP316" s="15"/>
      <c r="GQ316" s="15"/>
      <c r="GR316" s="15"/>
      <c r="GS316" s="15"/>
      <c r="GT316" s="15"/>
      <c r="GU316" s="15"/>
      <c r="GV316" s="15"/>
      <c r="GW316" s="15"/>
      <c r="GX316" s="15"/>
      <c r="GY316" s="15"/>
      <c r="GZ316" s="15"/>
      <c r="HA316" s="15"/>
      <c r="HB316" s="15"/>
      <c r="HC316" s="15"/>
      <c r="HD316" s="15"/>
      <c r="HE316" s="15"/>
      <c r="HF316" s="15"/>
      <c r="HG316" s="15"/>
      <c r="HH316" s="15"/>
      <c r="HI316" s="15"/>
      <c r="HJ316" s="15"/>
      <c r="HK316" s="15"/>
      <c r="HL316" s="15"/>
      <c r="HM316" s="15"/>
      <c r="HN316" s="15"/>
      <c r="HO316" s="15"/>
      <c r="HP316" s="15"/>
      <c r="HQ316" s="15"/>
      <c r="HR316" s="15"/>
      <c r="HS316" s="15"/>
      <c r="HT316" s="15"/>
      <c r="HU316" s="15"/>
      <c r="HV316" s="15"/>
      <c r="HW316" s="15"/>
      <c r="HX316" s="15"/>
      <c r="HY316" s="15"/>
      <c r="HZ316" s="15"/>
      <c r="IA316" s="15"/>
      <c r="IB316" s="15"/>
      <c r="IC316" s="15"/>
      <c r="ID316" s="15"/>
      <c r="IE316" s="15"/>
      <c r="IF316" s="15"/>
      <c r="IG316" s="15"/>
      <c r="IH316" s="15"/>
      <c r="II316" s="15"/>
      <c r="IJ316" s="15"/>
      <c r="IK316" s="15"/>
      <c r="IL316" s="15"/>
      <c r="IM316" s="15"/>
      <c r="IN316" s="15"/>
      <c r="IO316" s="15"/>
      <c r="IP316" s="15"/>
      <c r="IQ316" s="15"/>
      <c r="IR316" s="15"/>
      <c r="IS316" s="15"/>
      <c r="IT316" s="15"/>
      <c r="IU316" s="15"/>
      <c r="IV316" s="15"/>
      <c r="IW316" s="15"/>
      <c r="IX316" s="15"/>
      <c r="IY316" s="15"/>
      <c r="IZ316" s="15"/>
      <c r="JA316" s="15"/>
      <c r="JB316" s="15"/>
      <c r="JC316" s="15"/>
      <c r="JD316" s="15"/>
      <c r="JE316" s="15"/>
      <c r="JF316" s="15"/>
      <c r="JG316" s="15"/>
      <c r="JH316" s="15"/>
      <c r="JI316" s="15"/>
      <c r="JJ316" s="15"/>
      <c r="JK316" s="15"/>
      <c r="JL316" s="15"/>
      <c r="JM316" s="15"/>
      <c r="JN316" s="15"/>
      <c r="JO316" s="15"/>
      <c r="JP316" s="15"/>
      <c r="JQ316" s="15"/>
      <c r="JR316" s="15"/>
      <c r="JS316" s="15"/>
      <c r="JT316" s="15"/>
    </row>
    <row r="317" spans="1:280" s="25" customFormat="1" ht="22.5" customHeight="1" x14ac:dyDescent="0.35">
      <c r="A317" s="29">
        <v>315</v>
      </c>
      <c r="B317" s="15" t="s">
        <v>2282</v>
      </c>
      <c r="C317" s="20" t="s">
        <v>959</v>
      </c>
      <c r="D317" s="15" t="s">
        <v>368</v>
      </c>
      <c r="E317" s="15" t="s">
        <v>1341</v>
      </c>
      <c r="F317" s="15">
        <v>53</v>
      </c>
      <c r="G317" s="15">
        <v>3</v>
      </c>
      <c r="H317" s="15" t="s">
        <v>157</v>
      </c>
      <c r="I317" s="15" t="s">
        <v>158</v>
      </c>
      <c r="J317" s="132">
        <v>4000000</v>
      </c>
      <c r="K317" s="42">
        <v>3500000</v>
      </c>
      <c r="L317" s="15" t="s">
        <v>259</v>
      </c>
      <c r="M317" s="15" t="s">
        <v>147</v>
      </c>
      <c r="N317" s="15">
        <v>200</v>
      </c>
      <c r="O317" s="15" t="s">
        <v>356</v>
      </c>
      <c r="P317" s="15">
        <v>11</v>
      </c>
      <c r="Q317" s="15" t="s">
        <v>827</v>
      </c>
      <c r="R317" s="15">
        <v>3</v>
      </c>
      <c r="S317" s="15">
        <v>3</v>
      </c>
      <c r="T317" s="15">
        <v>3</v>
      </c>
      <c r="U317" s="15">
        <v>3</v>
      </c>
      <c r="V317" s="15">
        <v>3</v>
      </c>
      <c r="W317" s="15">
        <v>3</v>
      </c>
      <c r="X317" s="15">
        <v>3</v>
      </c>
      <c r="Y317" s="15">
        <v>3</v>
      </c>
      <c r="Z317" s="15">
        <v>3</v>
      </c>
      <c r="AA317" s="15">
        <v>3</v>
      </c>
      <c r="AB317" s="17">
        <f t="shared" si="336"/>
        <v>30</v>
      </c>
      <c r="AC317" s="154">
        <f t="shared" si="337"/>
        <v>3.5</v>
      </c>
      <c r="AD317" s="15">
        <v>3</v>
      </c>
      <c r="AE317" s="15">
        <v>3</v>
      </c>
      <c r="AF317" s="15">
        <v>3</v>
      </c>
      <c r="AG317" s="15">
        <v>3</v>
      </c>
      <c r="AH317" s="15">
        <v>3</v>
      </c>
      <c r="AI317" s="15">
        <v>3</v>
      </c>
      <c r="AJ317" s="15">
        <v>3</v>
      </c>
      <c r="AK317" s="15">
        <v>3</v>
      </c>
      <c r="AL317" s="15">
        <v>3</v>
      </c>
      <c r="AM317" s="15">
        <f t="shared" si="313"/>
        <v>27</v>
      </c>
      <c r="AN317" s="170">
        <f t="shared" si="314"/>
        <v>3</v>
      </c>
      <c r="AO317" s="15">
        <v>3</v>
      </c>
      <c r="AP317" s="15">
        <v>3</v>
      </c>
      <c r="AQ317" s="15">
        <v>3</v>
      </c>
      <c r="AR317" s="15">
        <v>3</v>
      </c>
      <c r="AS317" s="15">
        <v>3</v>
      </c>
      <c r="AT317" s="15">
        <v>3</v>
      </c>
      <c r="AU317" s="15">
        <v>3</v>
      </c>
      <c r="AV317" s="15">
        <v>3</v>
      </c>
      <c r="AW317" s="15">
        <v>3</v>
      </c>
      <c r="AX317" s="15">
        <v>3</v>
      </c>
      <c r="AY317" s="17">
        <f t="shared" si="308"/>
        <v>30</v>
      </c>
      <c r="AZ317" s="144">
        <f t="shared" si="315"/>
        <v>3</v>
      </c>
      <c r="BA317" s="15">
        <v>3</v>
      </c>
      <c r="BB317" s="15">
        <v>3</v>
      </c>
      <c r="BC317" s="15">
        <v>3</v>
      </c>
      <c r="BD317" s="15">
        <v>3</v>
      </c>
      <c r="BE317" s="15">
        <v>3</v>
      </c>
      <c r="BF317" s="15">
        <v>3</v>
      </c>
      <c r="BG317" s="15">
        <v>3</v>
      </c>
      <c r="BH317" s="15">
        <v>3</v>
      </c>
      <c r="BI317" s="15">
        <v>3</v>
      </c>
      <c r="BJ317" s="17">
        <f t="shared" si="316"/>
        <v>27</v>
      </c>
      <c r="BK317" s="144">
        <f t="shared" si="329"/>
        <v>3</v>
      </c>
      <c r="BL317" s="15">
        <v>3</v>
      </c>
      <c r="BM317" s="15">
        <v>3</v>
      </c>
      <c r="BN317" s="15">
        <v>3</v>
      </c>
      <c r="BO317" s="17">
        <f t="shared" si="317"/>
        <v>9</v>
      </c>
      <c r="BP317" s="153">
        <f t="shared" ref="BP317:BP318" si="358">BO317/3</f>
        <v>3</v>
      </c>
      <c r="BQ317" s="15">
        <v>3</v>
      </c>
      <c r="BR317" s="15">
        <v>3</v>
      </c>
      <c r="BS317" s="15">
        <v>3</v>
      </c>
      <c r="BT317" s="116">
        <f t="shared" si="309"/>
        <v>9</v>
      </c>
      <c r="BU317" s="144">
        <f t="shared" si="318"/>
        <v>3</v>
      </c>
      <c r="BV317" s="15">
        <v>3</v>
      </c>
      <c r="BW317" s="15">
        <v>3</v>
      </c>
      <c r="BX317" s="17">
        <f t="shared" si="350"/>
        <v>6</v>
      </c>
      <c r="BY317" s="169">
        <f t="shared" si="356"/>
        <v>3</v>
      </c>
      <c r="BZ317" s="15">
        <v>3</v>
      </c>
      <c r="CA317" s="15">
        <v>3</v>
      </c>
      <c r="CB317" s="17">
        <f t="shared" si="330"/>
        <v>6</v>
      </c>
      <c r="CC317" s="144">
        <f t="shared" si="348"/>
        <v>3</v>
      </c>
      <c r="CD317" s="15">
        <v>3</v>
      </c>
      <c r="CE317" s="15">
        <v>1</v>
      </c>
      <c r="CF317" s="17">
        <f t="shared" si="341"/>
        <v>4</v>
      </c>
      <c r="CG317" s="144">
        <f t="shared" si="353"/>
        <v>2</v>
      </c>
      <c r="CH317" s="15">
        <v>3</v>
      </c>
      <c r="CI317" s="15">
        <v>3</v>
      </c>
      <c r="CJ317" s="17">
        <f t="shared" si="319"/>
        <v>6</v>
      </c>
      <c r="CK317" s="144">
        <f t="shared" si="345"/>
        <v>3</v>
      </c>
      <c r="CL317" s="15">
        <v>3</v>
      </c>
      <c r="CM317" s="15">
        <v>3</v>
      </c>
      <c r="CN317" s="17">
        <f t="shared" si="320"/>
        <v>6</v>
      </c>
      <c r="CO317" s="153">
        <f t="shared" si="331"/>
        <v>3</v>
      </c>
      <c r="CP317" s="15">
        <v>3</v>
      </c>
      <c r="CQ317" s="15">
        <v>3</v>
      </c>
      <c r="CR317" s="15">
        <v>3</v>
      </c>
      <c r="CS317" s="17">
        <f t="shared" si="321"/>
        <v>9</v>
      </c>
      <c r="CT317" s="144">
        <f t="shared" si="352"/>
        <v>3</v>
      </c>
      <c r="CU317" s="15">
        <v>3</v>
      </c>
      <c r="CV317" s="15">
        <v>3</v>
      </c>
      <c r="CW317" s="15">
        <v>3</v>
      </c>
      <c r="CX317" s="15">
        <v>3</v>
      </c>
      <c r="CY317" s="15">
        <v>3</v>
      </c>
      <c r="CZ317" s="15">
        <v>3</v>
      </c>
      <c r="DA317" s="15">
        <v>3</v>
      </c>
      <c r="DB317" s="15">
        <v>3</v>
      </c>
      <c r="DC317" s="17">
        <f t="shared" si="338"/>
        <v>24</v>
      </c>
      <c r="DD317" s="144">
        <f t="shared" si="302"/>
        <v>3</v>
      </c>
      <c r="DE317" s="15">
        <v>3</v>
      </c>
      <c r="DF317" s="15">
        <v>3</v>
      </c>
      <c r="DG317" s="15">
        <v>3</v>
      </c>
      <c r="DH317" s="15">
        <v>3</v>
      </c>
      <c r="DI317" s="15">
        <v>3</v>
      </c>
      <c r="DJ317" s="15">
        <v>3</v>
      </c>
      <c r="DK317" s="15">
        <v>3</v>
      </c>
      <c r="DL317" s="15">
        <v>3</v>
      </c>
      <c r="DM317" s="17">
        <f t="shared" si="332"/>
        <v>24</v>
      </c>
      <c r="DN317" s="144">
        <f t="shared" si="346"/>
        <v>3</v>
      </c>
      <c r="DO317" s="15">
        <v>3</v>
      </c>
      <c r="DP317" s="15">
        <v>3</v>
      </c>
      <c r="DQ317" s="15">
        <v>3</v>
      </c>
      <c r="DR317" s="15">
        <v>3</v>
      </c>
      <c r="DS317" s="15">
        <v>3</v>
      </c>
      <c r="DT317" s="15">
        <v>3</v>
      </c>
      <c r="DU317" s="17">
        <f t="shared" si="347"/>
        <v>18</v>
      </c>
      <c r="DV317" s="144">
        <f t="shared" si="323"/>
        <v>3</v>
      </c>
      <c r="DW317" s="15">
        <v>3</v>
      </c>
      <c r="DX317" s="15">
        <v>3</v>
      </c>
      <c r="DY317" s="15">
        <v>3</v>
      </c>
      <c r="DZ317" s="15">
        <v>3</v>
      </c>
      <c r="EA317" s="15">
        <v>3</v>
      </c>
      <c r="EB317" s="15">
        <v>3</v>
      </c>
      <c r="EC317" s="17">
        <f t="shared" si="339"/>
        <v>18</v>
      </c>
      <c r="ED317" s="144">
        <f t="shared" si="333"/>
        <v>3</v>
      </c>
      <c r="EE317" s="15">
        <v>3</v>
      </c>
      <c r="EF317" s="15">
        <v>3</v>
      </c>
      <c r="EG317" s="15">
        <v>3</v>
      </c>
      <c r="EH317" s="15">
        <v>3</v>
      </c>
      <c r="EI317" s="15">
        <v>3</v>
      </c>
      <c r="EJ317" s="15">
        <v>3</v>
      </c>
      <c r="EK317" s="15">
        <f t="shared" si="334"/>
        <v>18</v>
      </c>
      <c r="EL317" s="148">
        <f t="shared" si="343"/>
        <v>3</v>
      </c>
      <c r="EM317" s="15">
        <v>3</v>
      </c>
      <c r="EN317" s="15">
        <v>3</v>
      </c>
      <c r="EO317" s="15">
        <v>3</v>
      </c>
      <c r="EP317" s="15">
        <v>3</v>
      </c>
      <c r="EQ317" s="15">
        <v>3</v>
      </c>
      <c r="ER317" s="17">
        <f t="shared" si="324"/>
        <v>15</v>
      </c>
      <c r="ES317" s="144">
        <f t="shared" si="354"/>
        <v>3</v>
      </c>
      <c r="ET317" s="15">
        <v>3</v>
      </c>
      <c r="EU317" s="15">
        <v>3</v>
      </c>
      <c r="EV317" s="15">
        <v>3</v>
      </c>
      <c r="EW317" s="15">
        <v>3</v>
      </c>
      <c r="EX317" s="15">
        <v>3</v>
      </c>
      <c r="EY317" s="17">
        <f t="shared" si="326"/>
        <v>15</v>
      </c>
      <c r="EZ317" s="144">
        <f t="shared" si="349"/>
        <v>3</v>
      </c>
      <c r="FA317" s="15">
        <v>3</v>
      </c>
      <c r="FB317" s="15">
        <v>3</v>
      </c>
      <c r="FC317" s="15">
        <v>3</v>
      </c>
      <c r="FD317" s="15">
        <v>3</v>
      </c>
      <c r="FE317" s="15">
        <v>3</v>
      </c>
      <c r="FF317" s="15">
        <v>3</v>
      </c>
      <c r="FG317" s="17">
        <f t="shared" si="310"/>
        <v>18</v>
      </c>
      <c r="FH317" s="153">
        <f t="shared" ref="FH317:FH322" si="359">FG317/6</f>
        <v>3</v>
      </c>
      <c r="FI317" s="15">
        <v>3</v>
      </c>
      <c r="FJ317" s="15">
        <v>3</v>
      </c>
      <c r="FK317" s="15">
        <v>3</v>
      </c>
      <c r="FL317" s="15">
        <v>3</v>
      </c>
      <c r="FM317" s="15">
        <v>3</v>
      </c>
      <c r="FN317" s="17">
        <f t="shared" si="327"/>
        <v>15</v>
      </c>
      <c r="FO317" s="144">
        <f t="shared" si="328"/>
        <v>3</v>
      </c>
      <c r="FP317" s="15">
        <v>3</v>
      </c>
      <c r="FQ317" s="15">
        <v>3</v>
      </c>
      <c r="FR317" s="15">
        <v>3</v>
      </c>
      <c r="FS317" s="15">
        <v>3</v>
      </c>
      <c r="FT317" s="15">
        <v>3</v>
      </c>
      <c r="FU317" s="15">
        <v>3</v>
      </c>
      <c r="FV317" s="17">
        <f t="shared" si="355"/>
        <v>18</v>
      </c>
      <c r="FW317" s="144">
        <f t="shared" si="335"/>
        <v>3</v>
      </c>
      <c r="FX317" s="15">
        <v>3</v>
      </c>
      <c r="FY317" s="15">
        <v>3</v>
      </c>
      <c r="FZ317" s="15">
        <v>3</v>
      </c>
      <c r="GA317" s="15">
        <v>3</v>
      </c>
      <c r="GB317" s="15">
        <v>3</v>
      </c>
      <c r="GC317" s="15">
        <v>3</v>
      </c>
      <c r="GD317" s="17">
        <f t="shared" si="297"/>
        <v>18</v>
      </c>
      <c r="GE317" s="144">
        <f t="shared" si="357"/>
        <v>3</v>
      </c>
      <c r="GF317" s="15" t="s">
        <v>1342</v>
      </c>
      <c r="GG317" s="15" t="s">
        <v>411</v>
      </c>
      <c r="GH317" s="15" t="s">
        <v>1343</v>
      </c>
      <c r="GI317" s="15" t="s">
        <v>1344</v>
      </c>
      <c r="GJ317" s="15" t="s">
        <v>1345</v>
      </c>
      <c r="GK317" s="15" t="s">
        <v>1346</v>
      </c>
      <c r="GL317" s="15" t="s">
        <v>1347</v>
      </c>
      <c r="GM317" s="15" t="s">
        <v>411</v>
      </c>
      <c r="GN317" s="15"/>
      <c r="GO317" s="15"/>
      <c r="GP317" s="15"/>
      <c r="GQ317" s="15"/>
      <c r="GR317" s="15"/>
      <c r="GS317" s="15"/>
      <c r="GT317" s="15"/>
      <c r="GU317" s="15"/>
      <c r="GV317" s="15"/>
      <c r="GW317" s="15"/>
      <c r="GX317" s="15"/>
      <c r="GY317" s="15"/>
      <c r="GZ317" s="15"/>
      <c r="HA317" s="15"/>
      <c r="HB317" s="15"/>
      <c r="HC317" s="15"/>
      <c r="HD317" s="15"/>
      <c r="HE317" s="15"/>
      <c r="HF317" s="15"/>
      <c r="HG317" s="15"/>
      <c r="HH317" s="15"/>
      <c r="HI317" s="15"/>
      <c r="HJ317" s="15"/>
      <c r="HK317" s="15"/>
      <c r="HL317" s="15"/>
      <c r="HM317" s="15"/>
      <c r="HN317" s="15"/>
      <c r="HO317" s="15"/>
      <c r="HP317" s="15"/>
      <c r="HQ317" s="15"/>
      <c r="HR317" s="15"/>
      <c r="HS317" s="15"/>
      <c r="HT317" s="15"/>
      <c r="HU317" s="15"/>
      <c r="HV317" s="15"/>
      <c r="HW317" s="15"/>
      <c r="HX317" s="15"/>
      <c r="HY317" s="15"/>
      <c r="HZ317" s="15"/>
      <c r="IA317" s="15"/>
      <c r="IB317" s="15"/>
      <c r="IC317" s="15"/>
      <c r="ID317" s="15"/>
      <c r="IE317" s="15"/>
      <c r="IF317" s="15"/>
      <c r="IG317" s="15"/>
      <c r="IH317" s="15"/>
      <c r="II317" s="15"/>
      <c r="IJ317" s="15"/>
      <c r="IK317" s="15"/>
      <c r="IL317" s="15"/>
      <c r="IM317" s="15"/>
      <c r="IN317" s="15"/>
      <c r="IO317" s="15"/>
      <c r="IP317" s="15"/>
      <c r="IQ317" s="15"/>
      <c r="IR317" s="15"/>
      <c r="IS317" s="15"/>
      <c r="IT317" s="15"/>
      <c r="IU317" s="15"/>
      <c r="IV317" s="15"/>
      <c r="IW317" s="15"/>
      <c r="IX317" s="15"/>
      <c r="IY317" s="15"/>
      <c r="IZ317" s="15"/>
      <c r="JA317" s="15"/>
      <c r="JB317" s="15"/>
      <c r="JC317" s="15"/>
      <c r="JD317" s="15"/>
      <c r="JE317" s="15"/>
      <c r="JF317" s="15"/>
      <c r="JG317" s="15"/>
      <c r="JH317" s="15"/>
      <c r="JI317" s="15"/>
      <c r="JJ317" s="15"/>
      <c r="JK317" s="15"/>
      <c r="JL317" s="15"/>
      <c r="JM317" s="15"/>
      <c r="JN317" s="15"/>
      <c r="JO317" s="15"/>
      <c r="JP317" s="15"/>
      <c r="JQ317" s="15"/>
      <c r="JR317" s="15"/>
      <c r="JS317" s="15"/>
      <c r="JT317" s="15"/>
    </row>
    <row r="318" spans="1:280" s="25" customFormat="1" ht="22.5" customHeight="1" x14ac:dyDescent="0.35">
      <c r="A318" s="29">
        <v>316</v>
      </c>
      <c r="B318" s="15" t="s">
        <v>2283</v>
      </c>
      <c r="C318" s="20" t="s">
        <v>945</v>
      </c>
      <c r="D318" s="15" t="s">
        <v>353</v>
      </c>
      <c r="E318" s="15" t="s">
        <v>1341</v>
      </c>
      <c r="F318" s="15">
        <v>65</v>
      </c>
      <c r="G318" s="15">
        <v>55</v>
      </c>
      <c r="H318" s="15" t="s">
        <v>157</v>
      </c>
      <c r="I318" s="15" t="s">
        <v>210</v>
      </c>
      <c r="J318" s="132">
        <v>5000000</v>
      </c>
      <c r="K318" s="42">
        <v>3500000</v>
      </c>
      <c r="L318" s="15" t="s">
        <v>1095</v>
      </c>
      <c r="M318" s="15" t="s">
        <v>147</v>
      </c>
      <c r="N318" s="15">
        <v>500</v>
      </c>
      <c r="O318" s="15" t="s">
        <v>1349</v>
      </c>
      <c r="P318" s="15">
        <v>15</v>
      </c>
      <c r="Q318" s="15" t="s">
        <v>827</v>
      </c>
      <c r="R318" s="15">
        <v>3</v>
      </c>
      <c r="S318" s="15">
        <v>3</v>
      </c>
      <c r="T318" s="15">
        <v>3</v>
      </c>
      <c r="U318" s="15">
        <v>3</v>
      </c>
      <c r="V318" s="15">
        <v>3</v>
      </c>
      <c r="W318" s="15">
        <v>3</v>
      </c>
      <c r="X318" s="15">
        <v>3</v>
      </c>
      <c r="Y318" s="15">
        <v>3</v>
      </c>
      <c r="Z318" s="15">
        <v>3</v>
      </c>
      <c r="AA318" s="15">
        <v>3</v>
      </c>
      <c r="AB318" s="17">
        <f t="shared" si="336"/>
        <v>30</v>
      </c>
      <c r="AC318" s="154">
        <f t="shared" si="337"/>
        <v>3</v>
      </c>
      <c r="AD318" s="15">
        <v>3</v>
      </c>
      <c r="AE318" s="15">
        <v>3</v>
      </c>
      <c r="AF318" s="15">
        <v>3</v>
      </c>
      <c r="AG318" s="15">
        <v>3</v>
      </c>
      <c r="AH318" s="15">
        <v>3</v>
      </c>
      <c r="AI318" s="15">
        <v>3</v>
      </c>
      <c r="AJ318" s="15">
        <v>3</v>
      </c>
      <c r="AK318" s="15">
        <v>3</v>
      </c>
      <c r="AL318" s="15">
        <v>3</v>
      </c>
      <c r="AM318" s="15">
        <f t="shared" si="313"/>
        <v>27</v>
      </c>
      <c r="AN318" s="170">
        <f t="shared" si="314"/>
        <v>3</v>
      </c>
      <c r="AO318" s="15">
        <v>3</v>
      </c>
      <c r="AP318" s="15">
        <v>3</v>
      </c>
      <c r="AQ318" s="15">
        <v>3</v>
      </c>
      <c r="AR318" s="15">
        <v>3</v>
      </c>
      <c r="AS318" s="15">
        <v>3</v>
      </c>
      <c r="AT318" s="15">
        <v>3</v>
      </c>
      <c r="AU318" s="15">
        <v>3</v>
      </c>
      <c r="AV318" s="15">
        <v>3</v>
      </c>
      <c r="AW318" s="15">
        <v>3</v>
      </c>
      <c r="AX318" s="15">
        <v>3</v>
      </c>
      <c r="AY318" s="17">
        <f t="shared" si="308"/>
        <v>30</v>
      </c>
      <c r="AZ318" s="144">
        <f t="shared" si="315"/>
        <v>3</v>
      </c>
      <c r="BA318" s="15">
        <v>3</v>
      </c>
      <c r="BB318" s="15">
        <v>3</v>
      </c>
      <c r="BC318" s="15">
        <v>3</v>
      </c>
      <c r="BD318" s="15">
        <v>3</v>
      </c>
      <c r="BE318" s="15">
        <v>3</v>
      </c>
      <c r="BF318" s="15">
        <v>3</v>
      </c>
      <c r="BG318" s="15">
        <v>3</v>
      </c>
      <c r="BH318" s="15">
        <v>3</v>
      </c>
      <c r="BI318" s="15">
        <v>3</v>
      </c>
      <c r="BJ318" s="17">
        <f t="shared" si="316"/>
        <v>27</v>
      </c>
      <c r="BK318" s="144">
        <f t="shared" si="329"/>
        <v>3</v>
      </c>
      <c r="BL318" s="15">
        <v>3</v>
      </c>
      <c r="BM318" s="15">
        <v>3</v>
      </c>
      <c r="BN318" s="15">
        <v>3</v>
      </c>
      <c r="BO318" s="17">
        <f t="shared" si="317"/>
        <v>9</v>
      </c>
      <c r="BP318" s="153">
        <f t="shared" si="358"/>
        <v>3</v>
      </c>
      <c r="BQ318" s="15">
        <v>3</v>
      </c>
      <c r="BR318" s="15">
        <v>3</v>
      </c>
      <c r="BS318" s="15">
        <v>3</v>
      </c>
      <c r="BT318" s="116">
        <f t="shared" si="309"/>
        <v>9</v>
      </c>
      <c r="BU318" s="144">
        <f t="shared" si="318"/>
        <v>3</v>
      </c>
      <c r="BV318" s="15">
        <v>3</v>
      </c>
      <c r="BW318" s="15">
        <v>3</v>
      </c>
      <c r="BX318" s="17">
        <f t="shared" si="350"/>
        <v>6</v>
      </c>
      <c r="BY318" s="169">
        <f t="shared" si="356"/>
        <v>3</v>
      </c>
      <c r="BZ318" s="15">
        <v>3</v>
      </c>
      <c r="CA318" s="15">
        <v>3</v>
      </c>
      <c r="CB318" s="17">
        <f t="shared" si="330"/>
        <v>6</v>
      </c>
      <c r="CC318" s="144">
        <f>CB318/2</f>
        <v>3</v>
      </c>
      <c r="CD318" s="15">
        <v>3</v>
      </c>
      <c r="CE318" s="15">
        <v>3</v>
      </c>
      <c r="CF318" s="17">
        <f t="shared" si="341"/>
        <v>6</v>
      </c>
      <c r="CG318" s="144">
        <f t="shared" si="353"/>
        <v>3</v>
      </c>
      <c r="CH318" s="15">
        <v>3</v>
      </c>
      <c r="CI318" s="15">
        <v>3</v>
      </c>
      <c r="CJ318" s="17">
        <f t="shared" si="319"/>
        <v>6</v>
      </c>
      <c r="CK318" s="144">
        <f t="shared" si="345"/>
        <v>3</v>
      </c>
      <c r="CL318" s="15">
        <v>3</v>
      </c>
      <c r="CM318" s="15">
        <v>3</v>
      </c>
      <c r="CN318" s="17">
        <f t="shared" si="320"/>
        <v>6</v>
      </c>
      <c r="CO318" s="153">
        <f t="shared" si="331"/>
        <v>3</v>
      </c>
      <c r="CP318" s="15">
        <v>3</v>
      </c>
      <c r="CQ318" s="15">
        <v>3</v>
      </c>
      <c r="CR318" s="15">
        <v>3</v>
      </c>
      <c r="CS318" s="17">
        <f t="shared" si="321"/>
        <v>9</v>
      </c>
      <c r="CT318" s="144">
        <f t="shared" si="352"/>
        <v>3</v>
      </c>
      <c r="CU318" s="15">
        <v>3</v>
      </c>
      <c r="CV318" s="15">
        <v>3</v>
      </c>
      <c r="CW318" s="15">
        <v>3</v>
      </c>
      <c r="CX318" s="15">
        <v>3</v>
      </c>
      <c r="CY318" s="15">
        <v>3</v>
      </c>
      <c r="CZ318" s="15">
        <v>3</v>
      </c>
      <c r="DA318" s="15">
        <v>3</v>
      </c>
      <c r="DB318" s="15">
        <v>3</v>
      </c>
      <c r="DC318" s="17">
        <f t="shared" si="338"/>
        <v>24</v>
      </c>
      <c r="DD318" s="144">
        <f t="shared" si="302"/>
        <v>3</v>
      </c>
      <c r="DE318" s="15">
        <v>3</v>
      </c>
      <c r="DF318" s="15">
        <v>3</v>
      </c>
      <c r="DG318" s="15">
        <v>3</v>
      </c>
      <c r="DH318" s="15">
        <v>3</v>
      </c>
      <c r="DI318" s="15">
        <v>3</v>
      </c>
      <c r="DJ318" s="15">
        <v>3</v>
      </c>
      <c r="DK318" s="15">
        <v>3</v>
      </c>
      <c r="DL318" s="15">
        <v>3</v>
      </c>
      <c r="DM318" s="17">
        <f t="shared" si="332"/>
        <v>24</v>
      </c>
      <c r="DN318" s="144">
        <f t="shared" si="346"/>
        <v>3</v>
      </c>
      <c r="DO318" s="15">
        <v>3</v>
      </c>
      <c r="DP318" s="15">
        <v>3</v>
      </c>
      <c r="DQ318" s="15">
        <v>3</v>
      </c>
      <c r="DR318" s="15">
        <v>3</v>
      </c>
      <c r="DS318" s="15">
        <v>3</v>
      </c>
      <c r="DT318" s="15">
        <v>3</v>
      </c>
      <c r="DU318" s="17">
        <f t="shared" si="347"/>
        <v>18</v>
      </c>
      <c r="DV318" s="144">
        <f t="shared" si="323"/>
        <v>3</v>
      </c>
      <c r="DW318" s="15">
        <v>3</v>
      </c>
      <c r="DX318" s="15">
        <v>3</v>
      </c>
      <c r="DY318" s="15">
        <v>3</v>
      </c>
      <c r="DZ318" s="15">
        <v>3</v>
      </c>
      <c r="EA318" s="15">
        <v>3</v>
      </c>
      <c r="EB318" s="15">
        <v>3</v>
      </c>
      <c r="EC318" s="17">
        <f t="shared" si="339"/>
        <v>18</v>
      </c>
      <c r="ED318" s="144">
        <f t="shared" si="333"/>
        <v>3</v>
      </c>
      <c r="EE318" s="15">
        <v>3</v>
      </c>
      <c r="EF318" s="15">
        <v>3</v>
      </c>
      <c r="EG318" s="15">
        <v>3</v>
      </c>
      <c r="EH318" s="15">
        <v>3</v>
      </c>
      <c r="EI318" s="15">
        <v>3</v>
      </c>
      <c r="EJ318" s="15">
        <v>3</v>
      </c>
      <c r="EK318" s="15">
        <f t="shared" si="334"/>
        <v>18</v>
      </c>
      <c r="EL318" s="148">
        <f t="shared" si="343"/>
        <v>3</v>
      </c>
      <c r="EM318" s="15">
        <v>3</v>
      </c>
      <c r="EN318" s="15">
        <v>3</v>
      </c>
      <c r="EO318" s="15">
        <v>3</v>
      </c>
      <c r="EP318" s="15">
        <v>3</v>
      </c>
      <c r="EQ318" s="15">
        <v>3</v>
      </c>
      <c r="ER318" s="17">
        <f t="shared" si="324"/>
        <v>15</v>
      </c>
      <c r="ES318" s="144">
        <f t="shared" si="354"/>
        <v>3</v>
      </c>
      <c r="ET318" s="15">
        <v>3</v>
      </c>
      <c r="EU318" s="15">
        <v>3</v>
      </c>
      <c r="EV318" s="15">
        <v>3</v>
      </c>
      <c r="EW318" s="15">
        <v>3</v>
      </c>
      <c r="EX318" s="15">
        <v>3</v>
      </c>
      <c r="EY318" s="17">
        <f t="shared" si="326"/>
        <v>15</v>
      </c>
      <c r="EZ318" s="144">
        <f t="shared" si="349"/>
        <v>3</v>
      </c>
      <c r="FA318" s="15">
        <v>3</v>
      </c>
      <c r="FB318" s="15">
        <v>3</v>
      </c>
      <c r="FC318" s="15">
        <v>3</v>
      </c>
      <c r="FD318" s="15">
        <v>3</v>
      </c>
      <c r="FE318" s="15">
        <v>3</v>
      </c>
      <c r="FF318" s="15">
        <v>3</v>
      </c>
      <c r="FG318" s="17">
        <f t="shared" si="310"/>
        <v>18</v>
      </c>
      <c r="FH318" s="153">
        <f t="shared" si="359"/>
        <v>3</v>
      </c>
      <c r="FI318" s="15">
        <v>3</v>
      </c>
      <c r="FJ318" s="15">
        <v>3</v>
      </c>
      <c r="FK318" s="15">
        <v>3</v>
      </c>
      <c r="FL318" s="15">
        <v>3</v>
      </c>
      <c r="FM318" s="15">
        <v>3</v>
      </c>
      <c r="FN318" s="17">
        <f t="shared" si="327"/>
        <v>15</v>
      </c>
      <c r="FO318" s="144">
        <f t="shared" si="328"/>
        <v>3</v>
      </c>
      <c r="FP318" s="15">
        <v>3</v>
      </c>
      <c r="FQ318" s="15">
        <v>3</v>
      </c>
      <c r="FR318" s="15">
        <v>3</v>
      </c>
      <c r="FS318" s="15">
        <v>3</v>
      </c>
      <c r="FT318" s="15">
        <v>3</v>
      </c>
      <c r="FU318" s="15">
        <v>3</v>
      </c>
      <c r="FV318" s="17">
        <f t="shared" si="355"/>
        <v>18</v>
      </c>
      <c r="FW318" s="144">
        <f t="shared" si="335"/>
        <v>3</v>
      </c>
      <c r="FX318" s="15">
        <v>3</v>
      </c>
      <c r="FY318" s="15">
        <v>3</v>
      </c>
      <c r="FZ318" s="15">
        <v>3</v>
      </c>
      <c r="GA318" s="15">
        <v>3</v>
      </c>
      <c r="GB318" s="15">
        <v>3</v>
      </c>
      <c r="GC318" s="15">
        <v>3</v>
      </c>
      <c r="GD318" s="17">
        <f t="shared" si="297"/>
        <v>18</v>
      </c>
      <c r="GE318" s="144">
        <f t="shared" si="357"/>
        <v>3</v>
      </c>
      <c r="GF318" s="15" t="s">
        <v>1350</v>
      </c>
      <c r="GG318" s="15" t="s">
        <v>411</v>
      </c>
      <c r="GH318" s="15" t="s">
        <v>1351</v>
      </c>
      <c r="GI318" s="15" t="s">
        <v>1344</v>
      </c>
      <c r="GJ318" s="15" t="s">
        <v>1345</v>
      </c>
      <c r="GK318" s="15" t="s">
        <v>1346</v>
      </c>
      <c r="GL318" s="15" t="s">
        <v>1347</v>
      </c>
      <c r="GM318" s="15" t="s">
        <v>923</v>
      </c>
      <c r="GN318" s="15"/>
      <c r="GO318" s="15"/>
      <c r="GP318" s="15"/>
      <c r="GQ318" s="15"/>
      <c r="GR318" s="15"/>
      <c r="GS318" s="15"/>
      <c r="GT318" s="15"/>
      <c r="GU318" s="15"/>
      <c r="GV318" s="15"/>
      <c r="GW318" s="15"/>
      <c r="GX318" s="15"/>
      <c r="GY318" s="15"/>
      <c r="GZ318" s="15"/>
      <c r="HA318" s="15"/>
      <c r="HB318" s="15"/>
      <c r="HC318" s="15"/>
      <c r="HD318" s="15"/>
      <c r="HE318" s="15"/>
      <c r="HF318" s="15"/>
      <c r="HG318" s="15"/>
      <c r="HH318" s="15"/>
      <c r="HI318" s="15"/>
      <c r="HJ318" s="15"/>
      <c r="HK318" s="15"/>
      <c r="HL318" s="15"/>
      <c r="HM318" s="15"/>
      <c r="HN318" s="15"/>
      <c r="HO318" s="15"/>
      <c r="HP318" s="15"/>
      <c r="HQ318" s="15"/>
      <c r="HR318" s="15"/>
      <c r="HS318" s="15"/>
      <c r="HT318" s="15"/>
      <c r="HU318" s="15"/>
      <c r="HV318" s="15"/>
      <c r="HW318" s="15"/>
      <c r="HX318" s="15"/>
      <c r="HY318" s="15"/>
      <c r="HZ318" s="15"/>
      <c r="IA318" s="15"/>
      <c r="IB318" s="15"/>
      <c r="IC318" s="15"/>
      <c r="ID318" s="15"/>
      <c r="IE318" s="15"/>
      <c r="IF318" s="15"/>
      <c r="IG318" s="15"/>
      <c r="IH318" s="15"/>
      <c r="II318" s="15"/>
      <c r="IJ318" s="15"/>
      <c r="IK318" s="15"/>
      <c r="IL318" s="15"/>
      <c r="IM318" s="15"/>
      <c r="IN318" s="15"/>
      <c r="IO318" s="15"/>
      <c r="IP318" s="15"/>
      <c r="IQ318" s="15"/>
      <c r="IR318" s="15"/>
      <c r="IS318" s="15"/>
      <c r="IT318" s="15"/>
      <c r="IU318" s="15"/>
      <c r="IV318" s="15"/>
      <c r="IW318" s="15"/>
      <c r="IX318" s="15"/>
      <c r="IY318" s="15"/>
      <c r="IZ318" s="15"/>
      <c r="JA318" s="15"/>
      <c r="JB318" s="15"/>
      <c r="JC318" s="15"/>
      <c r="JD318" s="15"/>
      <c r="JE318" s="15"/>
      <c r="JF318" s="15"/>
      <c r="JG318" s="15"/>
      <c r="JH318" s="15"/>
      <c r="JI318" s="15"/>
      <c r="JJ318" s="15"/>
      <c r="JK318" s="15"/>
      <c r="JL318" s="15"/>
      <c r="JM318" s="15"/>
      <c r="JN318" s="15"/>
      <c r="JO318" s="15"/>
      <c r="JP318" s="15"/>
      <c r="JQ318" s="15"/>
      <c r="JR318" s="15"/>
      <c r="JS318" s="15"/>
      <c r="JT318" s="15"/>
    </row>
    <row r="319" spans="1:280" s="25" customFormat="1" ht="22.5" customHeight="1" x14ac:dyDescent="0.35">
      <c r="A319" s="29">
        <v>317</v>
      </c>
      <c r="B319" s="15" t="s">
        <v>2284</v>
      </c>
      <c r="C319" s="20" t="s">
        <v>1318</v>
      </c>
      <c r="D319" s="15" t="s">
        <v>353</v>
      </c>
      <c r="E319" s="15" t="s">
        <v>1319</v>
      </c>
      <c r="F319" s="15">
        <v>45</v>
      </c>
      <c r="G319" s="15">
        <v>4</v>
      </c>
      <c r="H319" s="15" t="s">
        <v>157</v>
      </c>
      <c r="I319" s="15" t="s">
        <v>158</v>
      </c>
      <c r="J319" s="132">
        <v>4500000</v>
      </c>
      <c r="K319" s="42">
        <v>3500000</v>
      </c>
      <c r="L319" s="15" t="s">
        <v>173</v>
      </c>
      <c r="M319" s="15" t="s">
        <v>147</v>
      </c>
      <c r="N319" s="15">
        <v>258</v>
      </c>
      <c r="O319" s="15" t="s">
        <v>1353</v>
      </c>
      <c r="P319" s="15">
        <v>8</v>
      </c>
      <c r="Q319" s="15" t="s">
        <v>827</v>
      </c>
      <c r="R319" s="15">
        <v>4</v>
      </c>
      <c r="S319" s="15">
        <v>4</v>
      </c>
      <c r="T319" s="15">
        <v>4</v>
      </c>
      <c r="U319" s="15">
        <v>4</v>
      </c>
      <c r="V319" s="15">
        <v>4</v>
      </c>
      <c r="W319" s="15">
        <v>4</v>
      </c>
      <c r="X319" s="15">
        <v>4</v>
      </c>
      <c r="Y319" s="15">
        <v>4</v>
      </c>
      <c r="Z319" s="15">
        <v>4</v>
      </c>
      <c r="AA319" s="15">
        <v>4</v>
      </c>
      <c r="AB319" s="17">
        <f t="shared" si="336"/>
        <v>40</v>
      </c>
      <c r="AC319" s="154">
        <f t="shared" si="337"/>
        <v>3</v>
      </c>
      <c r="AD319" s="15">
        <v>3</v>
      </c>
      <c r="AE319" s="15">
        <v>3</v>
      </c>
      <c r="AF319" s="15">
        <v>3</v>
      </c>
      <c r="AG319" s="15">
        <v>4</v>
      </c>
      <c r="AH319" s="15">
        <v>3</v>
      </c>
      <c r="AI319" s="15">
        <v>3</v>
      </c>
      <c r="AJ319" s="15">
        <v>4</v>
      </c>
      <c r="AK319" s="15">
        <v>4</v>
      </c>
      <c r="AL319" s="15">
        <v>4</v>
      </c>
      <c r="AM319" s="15">
        <f t="shared" si="313"/>
        <v>31</v>
      </c>
      <c r="AN319" s="170">
        <f t="shared" si="314"/>
        <v>3.4444444444444446</v>
      </c>
      <c r="AO319" s="15">
        <v>3</v>
      </c>
      <c r="AP319" s="15">
        <v>3</v>
      </c>
      <c r="AQ319" s="15">
        <v>4</v>
      </c>
      <c r="AR319" s="15">
        <v>4</v>
      </c>
      <c r="AS319" s="15">
        <v>4</v>
      </c>
      <c r="AT319" s="15">
        <v>4</v>
      </c>
      <c r="AU319" s="15">
        <v>4</v>
      </c>
      <c r="AV319" s="15">
        <v>4</v>
      </c>
      <c r="AW319" s="15">
        <v>4</v>
      </c>
      <c r="AX319" s="15">
        <v>4</v>
      </c>
      <c r="AY319" s="17">
        <f t="shared" si="308"/>
        <v>38</v>
      </c>
      <c r="AZ319" s="144">
        <f t="shared" si="315"/>
        <v>3.8</v>
      </c>
      <c r="BA319" s="15">
        <v>4</v>
      </c>
      <c r="BB319" s="15">
        <v>4</v>
      </c>
      <c r="BC319" s="15">
        <v>4</v>
      </c>
      <c r="BD319" s="15">
        <v>4</v>
      </c>
      <c r="BE319" s="15">
        <v>4</v>
      </c>
      <c r="BF319" s="15">
        <v>4</v>
      </c>
      <c r="BG319" s="15">
        <v>4</v>
      </c>
      <c r="BH319" s="15">
        <v>4</v>
      </c>
      <c r="BI319" s="15">
        <v>3</v>
      </c>
      <c r="BJ319" s="17">
        <f t="shared" si="316"/>
        <v>35</v>
      </c>
      <c r="BK319" s="144">
        <f t="shared" si="329"/>
        <v>3.8888888888888888</v>
      </c>
      <c r="BL319" s="15">
        <v>4</v>
      </c>
      <c r="BM319" s="15">
        <v>4</v>
      </c>
      <c r="BN319" s="15">
        <v>4</v>
      </c>
      <c r="BO319" s="17">
        <f t="shared" si="317"/>
        <v>12</v>
      </c>
      <c r="BP319" s="153">
        <f>BO319/3</f>
        <v>4</v>
      </c>
      <c r="BQ319" s="15">
        <v>3</v>
      </c>
      <c r="BR319" s="15">
        <v>3</v>
      </c>
      <c r="BS319" s="15">
        <v>3</v>
      </c>
      <c r="BT319" s="116">
        <f t="shared" si="309"/>
        <v>9</v>
      </c>
      <c r="BU319" s="144">
        <f t="shared" si="318"/>
        <v>3</v>
      </c>
      <c r="BV319" s="15">
        <v>4</v>
      </c>
      <c r="BW319" s="15">
        <v>4</v>
      </c>
      <c r="BX319" s="17">
        <f t="shared" si="350"/>
        <v>8</v>
      </c>
      <c r="BY319" s="169">
        <f t="shared" si="356"/>
        <v>4</v>
      </c>
      <c r="BZ319" s="15">
        <v>4</v>
      </c>
      <c r="CA319" s="15">
        <v>4</v>
      </c>
      <c r="CB319" s="17">
        <f t="shared" si="330"/>
        <v>8</v>
      </c>
      <c r="CC319" s="144">
        <f t="shared" si="348"/>
        <v>4</v>
      </c>
      <c r="CD319" s="15">
        <v>4</v>
      </c>
      <c r="CE319" s="15">
        <v>3</v>
      </c>
      <c r="CF319" s="17">
        <f>SUM(CD319:CE319)</f>
        <v>7</v>
      </c>
      <c r="CG319" s="144">
        <f t="shared" si="353"/>
        <v>3.5</v>
      </c>
      <c r="CH319" s="15">
        <v>3</v>
      </c>
      <c r="CI319" s="15">
        <v>3</v>
      </c>
      <c r="CJ319" s="17">
        <f t="shared" si="319"/>
        <v>6</v>
      </c>
      <c r="CK319" s="144">
        <f t="shared" si="345"/>
        <v>3</v>
      </c>
      <c r="CL319" s="15">
        <v>4</v>
      </c>
      <c r="CM319" s="15">
        <v>4</v>
      </c>
      <c r="CN319" s="17">
        <f t="shared" si="320"/>
        <v>8</v>
      </c>
      <c r="CO319" s="153">
        <f t="shared" si="331"/>
        <v>4</v>
      </c>
      <c r="CP319" s="15">
        <v>3</v>
      </c>
      <c r="CQ319" s="15">
        <v>3</v>
      </c>
      <c r="CR319" s="15">
        <v>3</v>
      </c>
      <c r="CS319" s="17">
        <f t="shared" si="321"/>
        <v>9</v>
      </c>
      <c r="CT319" s="144">
        <f t="shared" si="352"/>
        <v>3</v>
      </c>
      <c r="CU319" s="15">
        <v>3</v>
      </c>
      <c r="CV319" s="15">
        <v>4</v>
      </c>
      <c r="CW319" s="15">
        <v>4</v>
      </c>
      <c r="CX319" s="15">
        <v>4</v>
      </c>
      <c r="CY319" s="15">
        <v>4</v>
      </c>
      <c r="CZ319" s="15">
        <v>4</v>
      </c>
      <c r="DA319" s="15">
        <v>4</v>
      </c>
      <c r="DB319" s="15">
        <v>4</v>
      </c>
      <c r="DC319" s="17">
        <f t="shared" si="338"/>
        <v>31</v>
      </c>
      <c r="DD319" s="144">
        <f t="shared" si="302"/>
        <v>3.875</v>
      </c>
      <c r="DE319" s="15">
        <v>4</v>
      </c>
      <c r="DF319" s="15">
        <v>4</v>
      </c>
      <c r="DG319" s="15">
        <v>4</v>
      </c>
      <c r="DH319" s="15">
        <v>4</v>
      </c>
      <c r="DI319" s="15">
        <v>4</v>
      </c>
      <c r="DJ319" s="15">
        <v>4</v>
      </c>
      <c r="DK319" s="15">
        <v>4</v>
      </c>
      <c r="DL319" s="15">
        <v>4</v>
      </c>
      <c r="DM319" s="17">
        <f t="shared" si="332"/>
        <v>32</v>
      </c>
      <c r="DN319" s="144">
        <f t="shared" si="346"/>
        <v>4</v>
      </c>
      <c r="DO319" s="15">
        <v>4</v>
      </c>
      <c r="DP319" s="15">
        <v>4</v>
      </c>
      <c r="DQ319" s="15">
        <v>4</v>
      </c>
      <c r="DR319" s="15">
        <v>4</v>
      </c>
      <c r="DS319" s="15">
        <v>4</v>
      </c>
      <c r="DT319" s="15">
        <v>4</v>
      </c>
      <c r="DU319" s="17">
        <f t="shared" si="347"/>
        <v>24</v>
      </c>
      <c r="DV319" s="144">
        <f t="shared" si="323"/>
        <v>4</v>
      </c>
      <c r="DW319" s="15">
        <v>4</v>
      </c>
      <c r="DX319" s="15">
        <v>4</v>
      </c>
      <c r="DY319" s="15">
        <v>4</v>
      </c>
      <c r="DZ319" s="15">
        <v>4</v>
      </c>
      <c r="EA319" s="15">
        <v>4</v>
      </c>
      <c r="EB319" s="15">
        <v>4</v>
      </c>
      <c r="EC319" s="17">
        <f t="shared" si="339"/>
        <v>24</v>
      </c>
      <c r="ED319" s="144">
        <f t="shared" si="333"/>
        <v>4</v>
      </c>
      <c r="EE319" s="15">
        <v>3</v>
      </c>
      <c r="EF319" s="15">
        <v>3</v>
      </c>
      <c r="EG319" s="15">
        <v>3</v>
      </c>
      <c r="EH319" s="15">
        <v>3</v>
      </c>
      <c r="EI319" s="15">
        <v>3</v>
      </c>
      <c r="EJ319" s="15">
        <v>3</v>
      </c>
      <c r="EK319" s="15">
        <f t="shared" si="334"/>
        <v>18</v>
      </c>
      <c r="EL319" s="148">
        <f t="shared" si="343"/>
        <v>3</v>
      </c>
      <c r="EM319" s="15">
        <v>4</v>
      </c>
      <c r="EN319" s="15">
        <v>4</v>
      </c>
      <c r="EO319" s="15">
        <v>4</v>
      </c>
      <c r="EP319" s="15">
        <v>4</v>
      </c>
      <c r="EQ319" s="15">
        <v>4</v>
      </c>
      <c r="ER319" s="17">
        <f t="shared" si="324"/>
        <v>20</v>
      </c>
      <c r="ES319" s="144">
        <f t="shared" si="354"/>
        <v>4</v>
      </c>
      <c r="ET319" s="15">
        <v>4</v>
      </c>
      <c r="EU319" s="15">
        <v>4</v>
      </c>
      <c r="EV319" s="15">
        <v>4</v>
      </c>
      <c r="EW319" s="15">
        <v>4</v>
      </c>
      <c r="EX319" s="15">
        <v>4</v>
      </c>
      <c r="EY319" s="17">
        <f t="shared" si="326"/>
        <v>20</v>
      </c>
      <c r="EZ319" s="144">
        <f t="shared" si="349"/>
        <v>4</v>
      </c>
      <c r="FA319" s="15">
        <v>4</v>
      </c>
      <c r="FB319" s="15">
        <v>4</v>
      </c>
      <c r="FC319" s="15">
        <v>4</v>
      </c>
      <c r="FD319" s="15">
        <v>4</v>
      </c>
      <c r="FE319" s="15">
        <v>4</v>
      </c>
      <c r="FF319" s="15">
        <v>4</v>
      </c>
      <c r="FG319" s="17">
        <f t="shared" si="310"/>
        <v>24</v>
      </c>
      <c r="FH319" s="153">
        <f t="shared" si="359"/>
        <v>4</v>
      </c>
      <c r="FI319" s="15">
        <v>4</v>
      </c>
      <c r="FJ319" s="15">
        <v>4</v>
      </c>
      <c r="FK319" s="15">
        <v>3</v>
      </c>
      <c r="FL319" s="15">
        <v>3</v>
      </c>
      <c r="FM319" s="15">
        <v>3</v>
      </c>
      <c r="FN319" s="17">
        <f t="shared" si="327"/>
        <v>17</v>
      </c>
      <c r="FO319" s="144">
        <f t="shared" si="328"/>
        <v>3.4</v>
      </c>
      <c r="FP319" s="15">
        <v>4</v>
      </c>
      <c r="FQ319" s="15">
        <v>4</v>
      </c>
      <c r="FR319" s="15">
        <v>4</v>
      </c>
      <c r="FS319" s="15">
        <v>4</v>
      </c>
      <c r="FT319" s="15">
        <v>4</v>
      </c>
      <c r="FU319" s="15">
        <v>4</v>
      </c>
      <c r="FV319" s="17">
        <f t="shared" si="355"/>
        <v>24</v>
      </c>
      <c r="FW319" s="144">
        <f t="shared" si="335"/>
        <v>4</v>
      </c>
      <c r="FX319" s="15">
        <v>3</v>
      </c>
      <c r="FY319" s="15">
        <v>3</v>
      </c>
      <c r="FZ319" s="15">
        <v>1</v>
      </c>
      <c r="GA319" s="15">
        <v>2</v>
      </c>
      <c r="GB319" s="15">
        <v>3</v>
      </c>
      <c r="GC319" s="15">
        <v>1</v>
      </c>
      <c r="GD319" s="17">
        <f t="shared" si="297"/>
        <v>13</v>
      </c>
      <c r="GE319" s="144">
        <f t="shared" si="357"/>
        <v>2.1666666666666665</v>
      </c>
      <c r="GF319" s="15" t="s">
        <v>1356</v>
      </c>
      <c r="GG319" s="15" t="s">
        <v>1357</v>
      </c>
      <c r="GH319" s="15" t="s">
        <v>1358</v>
      </c>
      <c r="GI319" s="15" t="s">
        <v>1359</v>
      </c>
      <c r="GJ319" s="15" t="s">
        <v>1360</v>
      </c>
      <c r="GK319" s="15" t="s">
        <v>1361</v>
      </c>
      <c r="GL319" s="15" t="s">
        <v>1362</v>
      </c>
      <c r="GM319" s="15" t="s">
        <v>923</v>
      </c>
      <c r="GN319" s="15"/>
      <c r="GO319" s="15"/>
      <c r="GP319" s="15"/>
      <c r="GQ319" s="15"/>
      <c r="GR319" s="15"/>
      <c r="GS319" s="15"/>
      <c r="GT319" s="15"/>
      <c r="GU319" s="15"/>
      <c r="GV319" s="15"/>
      <c r="GW319" s="15"/>
      <c r="GX319" s="15"/>
      <c r="GY319" s="15"/>
      <c r="GZ319" s="15"/>
      <c r="HA319" s="15"/>
      <c r="HB319" s="15"/>
      <c r="HC319" s="15"/>
      <c r="HD319" s="15"/>
      <c r="HE319" s="15"/>
      <c r="HF319" s="15"/>
      <c r="HG319" s="15"/>
      <c r="HH319" s="15"/>
      <c r="HI319" s="15"/>
      <c r="HJ319" s="15"/>
      <c r="HK319" s="15"/>
      <c r="HL319" s="15"/>
      <c r="HM319" s="15"/>
      <c r="HN319" s="15"/>
      <c r="HO319" s="15"/>
      <c r="HP319" s="15"/>
      <c r="HQ319" s="15"/>
      <c r="HR319" s="15"/>
      <c r="HS319" s="15"/>
      <c r="HT319" s="15"/>
      <c r="HU319" s="15"/>
      <c r="HV319" s="15"/>
      <c r="HW319" s="15"/>
      <c r="HX319" s="15"/>
      <c r="HY319" s="15"/>
      <c r="HZ319" s="15"/>
      <c r="IA319" s="15"/>
      <c r="IB319" s="15"/>
      <c r="IC319" s="15"/>
      <c r="ID319" s="15"/>
      <c r="IE319" s="15"/>
      <c r="IF319" s="15"/>
      <c r="IG319" s="15"/>
      <c r="IH319" s="15"/>
      <c r="II319" s="15"/>
      <c r="IJ319" s="15"/>
      <c r="IK319" s="15"/>
      <c r="IL319" s="15"/>
      <c r="IM319" s="15"/>
      <c r="IN319" s="15"/>
      <c r="IO319" s="15"/>
      <c r="IP319" s="15"/>
      <c r="IQ319" s="15"/>
      <c r="IR319" s="15"/>
      <c r="IS319" s="15"/>
      <c r="IT319" s="15"/>
      <c r="IU319" s="15"/>
      <c r="IV319" s="15"/>
      <c r="IW319" s="15"/>
      <c r="IX319" s="15"/>
      <c r="IY319" s="15"/>
      <c r="IZ319" s="15"/>
      <c r="JA319" s="15"/>
      <c r="JB319" s="15"/>
      <c r="JC319" s="15"/>
      <c r="JD319" s="15"/>
      <c r="JE319" s="15"/>
      <c r="JF319" s="15"/>
      <c r="JG319" s="15"/>
      <c r="JH319" s="15"/>
      <c r="JI319" s="15"/>
      <c r="JJ319" s="15"/>
      <c r="JK319" s="15"/>
      <c r="JL319" s="15"/>
      <c r="JM319" s="15"/>
      <c r="JN319" s="15"/>
      <c r="JO319" s="15"/>
      <c r="JP319" s="15"/>
      <c r="JQ319" s="15"/>
      <c r="JR319" s="15"/>
      <c r="JS319" s="15"/>
      <c r="JT319" s="15"/>
    </row>
    <row r="320" spans="1:280" s="25" customFormat="1" ht="22.5" customHeight="1" x14ac:dyDescent="0.35">
      <c r="A320" s="29">
        <v>318</v>
      </c>
      <c r="B320" s="15" t="s">
        <v>2285</v>
      </c>
      <c r="C320" s="20" t="s">
        <v>1364</v>
      </c>
      <c r="D320" s="15" t="s">
        <v>368</v>
      </c>
      <c r="E320" s="15" t="s">
        <v>1341</v>
      </c>
      <c r="F320" s="15">
        <v>65</v>
      </c>
      <c r="G320" s="15">
        <v>2</v>
      </c>
      <c r="H320" s="15" t="s">
        <v>157</v>
      </c>
      <c r="I320" s="15" t="s">
        <v>210</v>
      </c>
      <c r="J320" s="132">
        <v>3500000</v>
      </c>
      <c r="K320" s="42">
        <v>2500000</v>
      </c>
      <c r="L320" s="15" t="s">
        <v>318</v>
      </c>
      <c r="M320" s="15" t="s">
        <v>147</v>
      </c>
      <c r="N320" s="15">
        <v>135</v>
      </c>
      <c r="O320" s="15" t="s">
        <v>519</v>
      </c>
      <c r="P320" s="15">
        <v>15</v>
      </c>
      <c r="Q320" s="15" t="s">
        <v>827</v>
      </c>
      <c r="R320" s="15">
        <v>3</v>
      </c>
      <c r="S320" s="15">
        <v>3</v>
      </c>
      <c r="T320" s="15">
        <v>3</v>
      </c>
      <c r="U320" s="15">
        <v>3</v>
      </c>
      <c r="V320" s="15">
        <v>3</v>
      </c>
      <c r="W320" s="15">
        <v>3</v>
      </c>
      <c r="X320" s="15">
        <v>3</v>
      </c>
      <c r="Y320" s="15">
        <v>3</v>
      </c>
      <c r="Z320" s="15">
        <v>3</v>
      </c>
      <c r="AA320" s="15">
        <v>3</v>
      </c>
      <c r="AB320" s="17">
        <f t="shared" si="336"/>
        <v>30</v>
      </c>
      <c r="AC320" s="154">
        <f t="shared" si="337"/>
        <v>4</v>
      </c>
      <c r="AD320" s="15">
        <v>3</v>
      </c>
      <c r="AE320" s="15">
        <v>3</v>
      </c>
      <c r="AF320" s="15">
        <v>3</v>
      </c>
      <c r="AG320" s="15">
        <v>3</v>
      </c>
      <c r="AH320" s="15">
        <v>3</v>
      </c>
      <c r="AI320" s="15">
        <v>3</v>
      </c>
      <c r="AJ320" s="15">
        <v>3</v>
      </c>
      <c r="AK320" s="15">
        <v>3</v>
      </c>
      <c r="AL320" s="15">
        <v>3</v>
      </c>
      <c r="AM320" s="15">
        <f t="shared" si="313"/>
        <v>27</v>
      </c>
      <c r="AN320" s="170">
        <f t="shared" si="314"/>
        <v>3</v>
      </c>
      <c r="AO320" s="15">
        <v>3</v>
      </c>
      <c r="AP320" s="15">
        <v>3</v>
      </c>
      <c r="AQ320" s="15">
        <v>3</v>
      </c>
      <c r="AR320" s="15">
        <v>3</v>
      </c>
      <c r="AS320" s="15">
        <v>3</v>
      </c>
      <c r="AT320" s="15">
        <v>3</v>
      </c>
      <c r="AU320" s="15">
        <v>3</v>
      </c>
      <c r="AV320" s="15">
        <v>3</v>
      </c>
      <c r="AW320" s="15">
        <v>3</v>
      </c>
      <c r="AX320" s="15">
        <v>3</v>
      </c>
      <c r="AY320" s="17">
        <f t="shared" si="308"/>
        <v>30</v>
      </c>
      <c r="AZ320" s="144">
        <f t="shared" si="315"/>
        <v>3</v>
      </c>
      <c r="BA320" s="15">
        <v>3</v>
      </c>
      <c r="BB320" s="15">
        <v>3</v>
      </c>
      <c r="BC320" s="15">
        <v>3</v>
      </c>
      <c r="BD320" s="15">
        <v>3</v>
      </c>
      <c r="BE320" s="15">
        <v>3</v>
      </c>
      <c r="BF320" s="15">
        <v>3</v>
      </c>
      <c r="BG320" s="15">
        <v>3</v>
      </c>
      <c r="BH320" s="15">
        <v>3</v>
      </c>
      <c r="BI320" s="15">
        <v>3</v>
      </c>
      <c r="BJ320" s="17">
        <f t="shared" si="316"/>
        <v>27</v>
      </c>
      <c r="BK320" s="144">
        <f t="shared" si="329"/>
        <v>3</v>
      </c>
      <c r="BL320" s="15">
        <v>3</v>
      </c>
      <c r="BM320" s="15">
        <v>3</v>
      </c>
      <c r="BN320" s="15">
        <v>3</v>
      </c>
      <c r="BO320" s="17">
        <f t="shared" si="317"/>
        <v>9</v>
      </c>
      <c r="BP320" s="153">
        <f t="shared" ref="BP320:BP322" si="360">BO320/3</f>
        <v>3</v>
      </c>
      <c r="BQ320" s="15">
        <v>3</v>
      </c>
      <c r="BR320" s="15">
        <v>3</v>
      </c>
      <c r="BS320" s="15">
        <v>3</v>
      </c>
      <c r="BT320" s="116">
        <f t="shared" si="309"/>
        <v>9</v>
      </c>
      <c r="BU320" s="144">
        <f t="shared" si="318"/>
        <v>3</v>
      </c>
      <c r="BV320" s="15">
        <v>3</v>
      </c>
      <c r="BW320" s="15">
        <v>3</v>
      </c>
      <c r="BX320" s="17">
        <f t="shared" si="350"/>
        <v>6</v>
      </c>
      <c r="BY320" s="169">
        <f t="shared" si="356"/>
        <v>3</v>
      </c>
      <c r="BZ320" s="15">
        <v>4</v>
      </c>
      <c r="CA320" s="15">
        <v>4</v>
      </c>
      <c r="CB320" s="17">
        <f t="shared" si="330"/>
        <v>8</v>
      </c>
      <c r="CC320" s="144">
        <f t="shared" si="348"/>
        <v>4</v>
      </c>
      <c r="CD320" s="15">
        <v>2</v>
      </c>
      <c r="CE320" s="15">
        <v>1</v>
      </c>
      <c r="CF320" s="17">
        <f t="shared" ref="CF320:CF322" si="361">SUM(CD320:CE320)</f>
        <v>3</v>
      </c>
      <c r="CG320" s="144">
        <f t="shared" si="353"/>
        <v>1.5</v>
      </c>
      <c r="CH320" s="15">
        <v>2</v>
      </c>
      <c r="CI320" s="15">
        <v>2</v>
      </c>
      <c r="CJ320" s="17">
        <f t="shared" si="319"/>
        <v>4</v>
      </c>
      <c r="CK320" s="144">
        <f t="shared" si="345"/>
        <v>2</v>
      </c>
      <c r="CL320" s="15">
        <v>2</v>
      </c>
      <c r="CM320" s="15">
        <v>2</v>
      </c>
      <c r="CN320" s="17">
        <f t="shared" si="320"/>
        <v>4</v>
      </c>
      <c r="CO320" s="153">
        <f t="shared" si="331"/>
        <v>2</v>
      </c>
      <c r="CP320" s="15">
        <v>3</v>
      </c>
      <c r="CQ320" s="15">
        <v>3</v>
      </c>
      <c r="CR320" s="15">
        <v>3</v>
      </c>
      <c r="CS320" s="17">
        <f t="shared" si="321"/>
        <v>9</v>
      </c>
      <c r="CT320" s="144">
        <f t="shared" si="352"/>
        <v>3</v>
      </c>
      <c r="CU320" s="15">
        <v>3</v>
      </c>
      <c r="CV320" s="15">
        <v>3</v>
      </c>
      <c r="CW320" s="15">
        <v>3</v>
      </c>
      <c r="CX320" s="15">
        <v>3</v>
      </c>
      <c r="CY320" s="15">
        <v>3</v>
      </c>
      <c r="CZ320" s="15">
        <v>3</v>
      </c>
      <c r="DA320" s="15">
        <v>3</v>
      </c>
      <c r="DB320" s="15">
        <v>3</v>
      </c>
      <c r="DC320" s="17">
        <f t="shared" si="338"/>
        <v>24</v>
      </c>
      <c r="DD320" s="144">
        <f t="shared" si="302"/>
        <v>3</v>
      </c>
      <c r="DE320" s="15">
        <v>3</v>
      </c>
      <c r="DF320" s="15">
        <v>3</v>
      </c>
      <c r="DG320" s="15">
        <v>3</v>
      </c>
      <c r="DH320" s="15">
        <v>3</v>
      </c>
      <c r="DI320" s="15">
        <v>3</v>
      </c>
      <c r="DJ320" s="15">
        <v>3</v>
      </c>
      <c r="DK320" s="15">
        <v>3</v>
      </c>
      <c r="DL320" s="15">
        <v>3</v>
      </c>
      <c r="DM320" s="17">
        <f t="shared" si="332"/>
        <v>24</v>
      </c>
      <c r="DN320" s="144">
        <f t="shared" si="346"/>
        <v>3</v>
      </c>
      <c r="DO320" s="15">
        <v>3</v>
      </c>
      <c r="DP320" s="15">
        <v>3</v>
      </c>
      <c r="DQ320" s="15">
        <v>3</v>
      </c>
      <c r="DR320" s="15">
        <v>3</v>
      </c>
      <c r="DS320" s="15">
        <v>3</v>
      </c>
      <c r="DT320" s="15">
        <v>3</v>
      </c>
      <c r="DU320" s="17">
        <f t="shared" si="347"/>
        <v>18</v>
      </c>
      <c r="DV320" s="144">
        <f t="shared" si="323"/>
        <v>3</v>
      </c>
      <c r="DW320" s="15">
        <v>3</v>
      </c>
      <c r="DX320" s="15">
        <v>3</v>
      </c>
      <c r="DY320" s="15">
        <v>3</v>
      </c>
      <c r="DZ320" s="15">
        <v>3</v>
      </c>
      <c r="EA320" s="15">
        <v>3</v>
      </c>
      <c r="EB320" s="15">
        <v>3</v>
      </c>
      <c r="EC320" s="17">
        <f t="shared" si="339"/>
        <v>18</v>
      </c>
      <c r="ED320" s="144">
        <f t="shared" si="333"/>
        <v>3</v>
      </c>
      <c r="EE320" s="15">
        <v>3</v>
      </c>
      <c r="EF320" s="15">
        <v>3</v>
      </c>
      <c r="EG320" s="15">
        <v>3</v>
      </c>
      <c r="EH320" s="15">
        <v>3</v>
      </c>
      <c r="EI320" s="15">
        <v>3</v>
      </c>
      <c r="EJ320" s="15">
        <v>3</v>
      </c>
      <c r="EK320" s="15">
        <f t="shared" si="334"/>
        <v>18</v>
      </c>
      <c r="EL320" s="148">
        <f t="shared" si="343"/>
        <v>3</v>
      </c>
      <c r="EM320" s="15">
        <v>3</v>
      </c>
      <c r="EN320" s="15">
        <v>3</v>
      </c>
      <c r="EO320" s="15">
        <v>3</v>
      </c>
      <c r="EP320" s="15">
        <v>3</v>
      </c>
      <c r="EQ320" s="15">
        <v>3</v>
      </c>
      <c r="ER320" s="17">
        <f t="shared" si="324"/>
        <v>15</v>
      </c>
      <c r="ES320" s="144">
        <f t="shared" si="354"/>
        <v>3</v>
      </c>
      <c r="ET320" s="15">
        <v>3</v>
      </c>
      <c r="EU320" s="15">
        <v>3</v>
      </c>
      <c r="EV320" s="15">
        <v>3</v>
      </c>
      <c r="EW320" s="15">
        <v>3</v>
      </c>
      <c r="EX320" s="15">
        <v>3</v>
      </c>
      <c r="EY320" s="17">
        <f t="shared" si="326"/>
        <v>15</v>
      </c>
      <c r="EZ320" s="144">
        <f t="shared" si="349"/>
        <v>3</v>
      </c>
      <c r="FA320" s="15">
        <v>3</v>
      </c>
      <c r="FB320" s="15">
        <v>3</v>
      </c>
      <c r="FC320" s="15">
        <v>3</v>
      </c>
      <c r="FD320" s="15">
        <v>3</v>
      </c>
      <c r="FE320" s="15">
        <v>3</v>
      </c>
      <c r="FF320" s="15">
        <v>3</v>
      </c>
      <c r="FG320" s="17">
        <f t="shared" si="310"/>
        <v>18</v>
      </c>
      <c r="FH320" s="153">
        <f t="shared" si="359"/>
        <v>3</v>
      </c>
      <c r="FI320" s="15">
        <v>3</v>
      </c>
      <c r="FJ320" s="15">
        <v>3</v>
      </c>
      <c r="FK320" s="15">
        <v>3</v>
      </c>
      <c r="FL320" s="15">
        <v>3</v>
      </c>
      <c r="FM320" s="15">
        <v>3</v>
      </c>
      <c r="FN320" s="17">
        <f t="shared" si="327"/>
        <v>15</v>
      </c>
      <c r="FO320" s="144">
        <f t="shared" si="328"/>
        <v>3</v>
      </c>
      <c r="FP320" s="15">
        <v>3</v>
      </c>
      <c r="FQ320" s="15">
        <v>3</v>
      </c>
      <c r="FR320" s="15">
        <v>3</v>
      </c>
      <c r="FS320" s="15">
        <v>3</v>
      </c>
      <c r="FT320" s="15">
        <v>3</v>
      </c>
      <c r="FU320" s="15">
        <v>3</v>
      </c>
      <c r="FV320" s="17">
        <f t="shared" si="355"/>
        <v>18</v>
      </c>
      <c r="FW320" s="144">
        <f t="shared" si="335"/>
        <v>3</v>
      </c>
      <c r="FX320" s="15">
        <v>3</v>
      </c>
      <c r="FY320" s="15">
        <v>3</v>
      </c>
      <c r="FZ320" s="15">
        <v>3</v>
      </c>
      <c r="GA320" s="15">
        <v>3</v>
      </c>
      <c r="GB320" s="15">
        <v>3</v>
      </c>
      <c r="GC320" s="15">
        <v>3</v>
      </c>
      <c r="GD320" s="17">
        <f t="shared" si="297"/>
        <v>18</v>
      </c>
      <c r="GE320" s="144">
        <f t="shared" si="357"/>
        <v>3</v>
      </c>
      <c r="GF320" s="15" t="s">
        <v>1365</v>
      </c>
      <c r="GG320" s="15" t="s">
        <v>923</v>
      </c>
      <c r="GH320" s="15" t="s">
        <v>1366</v>
      </c>
      <c r="GI320" s="15" t="s">
        <v>1367</v>
      </c>
      <c r="GJ320" s="15" t="s">
        <v>1368</v>
      </c>
      <c r="GK320" s="15" t="s">
        <v>1369</v>
      </c>
      <c r="GL320" s="15" t="s">
        <v>1370</v>
      </c>
      <c r="GM320" s="15" t="s">
        <v>923</v>
      </c>
      <c r="GN320" s="15"/>
      <c r="GO320" s="15"/>
      <c r="GP320" s="15"/>
      <c r="GQ320" s="15"/>
      <c r="GR320" s="15"/>
      <c r="GS320" s="15"/>
      <c r="GT320" s="15"/>
      <c r="GU320" s="15"/>
      <c r="GV320" s="15"/>
      <c r="GW320" s="15"/>
      <c r="GX320" s="15"/>
      <c r="GY320" s="15"/>
      <c r="GZ320" s="15"/>
      <c r="HA320" s="15"/>
      <c r="HB320" s="15"/>
      <c r="HC320" s="15"/>
      <c r="HD320" s="15"/>
      <c r="HE320" s="15"/>
      <c r="HF320" s="15"/>
      <c r="HG320" s="15"/>
      <c r="HH320" s="15"/>
      <c r="HI320" s="15"/>
      <c r="HJ320" s="15"/>
      <c r="HK320" s="15"/>
      <c r="HL320" s="15"/>
      <c r="HM320" s="15"/>
      <c r="HN320" s="15"/>
      <c r="HO320" s="15"/>
      <c r="HP320" s="15"/>
      <c r="HQ320" s="15"/>
      <c r="HR320" s="15"/>
      <c r="HS320" s="15"/>
      <c r="HT320" s="15"/>
      <c r="HU320" s="15"/>
      <c r="HV320" s="15"/>
      <c r="HW320" s="15"/>
      <c r="HX320" s="15"/>
      <c r="HY320" s="15"/>
      <c r="HZ320" s="15"/>
      <c r="IA320" s="15"/>
      <c r="IB320" s="15"/>
      <c r="IC320" s="15"/>
      <c r="ID320" s="15"/>
      <c r="IE320" s="15"/>
      <c r="IF320" s="15"/>
      <c r="IG320" s="15"/>
      <c r="IH320" s="15"/>
      <c r="II320" s="15"/>
      <c r="IJ320" s="15"/>
      <c r="IK320" s="15"/>
      <c r="IL320" s="15"/>
      <c r="IM320" s="15"/>
      <c r="IN320" s="15"/>
      <c r="IO320" s="15"/>
      <c r="IP320" s="15"/>
      <c r="IQ320" s="15"/>
      <c r="IR320" s="15"/>
      <c r="IS320" s="15"/>
      <c r="IT320" s="15"/>
      <c r="IU320" s="15"/>
      <c r="IV320" s="15"/>
      <c r="IW320" s="15"/>
      <c r="IX320" s="15"/>
      <c r="IY320" s="15"/>
      <c r="IZ320" s="15"/>
      <c r="JA320" s="15"/>
      <c r="JB320" s="15"/>
      <c r="JC320" s="15"/>
      <c r="JD320" s="15"/>
      <c r="JE320" s="15"/>
      <c r="JF320" s="15"/>
      <c r="JG320" s="15"/>
      <c r="JH320" s="15"/>
      <c r="JI320" s="15"/>
      <c r="JJ320" s="15"/>
      <c r="JK320" s="15"/>
      <c r="JL320" s="15"/>
      <c r="JM320" s="15"/>
      <c r="JN320" s="15"/>
      <c r="JO320" s="15"/>
      <c r="JP320" s="15"/>
      <c r="JQ320" s="15"/>
      <c r="JR320" s="15"/>
      <c r="JS320" s="15"/>
      <c r="JT320" s="15"/>
    </row>
    <row r="321" spans="1:280" s="25" customFormat="1" ht="22.5" customHeight="1" x14ac:dyDescent="0.35">
      <c r="A321" s="29">
        <v>319</v>
      </c>
      <c r="B321" s="15" t="s">
        <v>2286</v>
      </c>
      <c r="C321" s="20" t="s">
        <v>1318</v>
      </c>
      <c r="D321" s="15" t="s">
        <v>353</v>
      </c>
      <c r="E321" s="15"/>
      <c r="F321" s="15">
        <v>48</v>
      </c>
      <c r="G321" s="15">
        <v>5</v>
      </c>
      <c r="H321" s="15" t="s">
        <v>157</v>
      </c>
      <c r="I321" s="15" t="s">
        <v>172</v>
      </c>
      <c r="J321" s="132">
        <v>5000000</v>
      </c>
      <c r="K321" s="42">
        <v>3500000</v>
      </c>
      <c r="L321" s="15" t="s">
        <v>1095</v>
      </c>
      <c r="M321" s="15" t="s">
        <v>147</v>
      </c>
      <c r="N321" s="15">
        <v>400</v>
      </c>
      <c r="O321" s="15" t="s">
        <v>1353</v>
      </c>
      <c r="P321" s="15" t="s">
        <v>1475</v>
      </c>
      <c r="Q321" s="15" t="s">
        <v>827</v>
      </c>
      <c r="R321" s="15">
        <v>3</v>
      </c>
      <c r="S321" s="15">
        <v>3</v>
      </c>
      <c r="T321" s="15">
        <v>3</v>
      </c>
      <c r="U321" s="15">
        <v>3</v>
      </c>
      <c r="V321" s="15">
        <v>3</v>
      </c>
      <c r="W321" s="15">
        <v>3</v>
      </c>
      <c r="X321" s="15">
        <v>3</v>
      </c>
      <c r="Y321" s="15">
        <v>3</v>
      </c>
      <c r="Z321" s="15">
        <v>3</v>
      </c>
      <c r="AA321" s="15">
        <v>3</v>
      </c>
      <c r="AB321" s="17">
        <f t="shared" si="336"/>
        <v>30</v>
      </c>
      <c r="AC321" s="154">
        <f t="shared" si="337"/>
        <v>3.3</v>
      </c>
      <c r="AD321" s="15">
        <v>3</v>
      </c>
      <c r="AE321" s="15">
        <v>3</v>
      </c>
      <c r="AF321" s="15">
        <v>3</v>
      </c>
      <c r="AG321" s="15">
        <v>3</v>
      </c>
      <c r="AH321" s="15">
        <v>3</v>
      </c>
      <c r="AI321" s="15">
        <v>3</v>
      </c>
      <c r="AJ321" s="15">
        <v>3</v>
      </c>
      <c r="AK321" s="15">
        <v>3</v>
      </c>
      <c r="AL321" s="15">
        <v>3</v>
      </c>
      <c r="AM321" s="15">
        <f t="shared" si="313"/>
        <v>27</v>
      </c>
      <c r="AN321" s="170">
        <f t="shared" si="314"/>
        <v>3</v>
      </c>
      <c r="AO321" s="15">
        <v>3</v>
      </c>
      <c r="AP321" s="15">
        <v>3</v>
      </c>
      <c r="AQ321" s="15">
        <v>3</v>
      </c>
      <c r="AR321" s="15">
        <v>3</v>
      </c>
      <c r="AS321" s="15">
        <v>3</v>
      </c>
      <c r="AT321" s="15">
        <v>3</v>
      </c>
      <c r="AU321" s="15">
        <v>3</v>
      </c>
      <c r="AV321" s="15">
        <v>3</v>
      </c>
      <c r="AW321" s="15">
        <v>3</v>
      </c>
      <c r="AX321" s="15">
        <v>3</v>
      </c>
      <c r="AY321" s="17">
        <f t="shared" si="308"/>
        <v>30</v>
      </c>
      <c r="AZ321" s="144">
        <f t="shared" si="315"/>
        <v>3</v>
      </c>
      <c r="BA321" s="15">
        <v>3</v>
      </c>
      <c r="BB321" s="15">
        <v>3</v>
      </c>
      <c r="BC321" s="15">
        <v>3</v>
      </c>
      <c r="BD321" s="15">
        <v>3</v>
      </c>
      <c r="BE321" s="15">
        <v>3</v>
      </c>
      <c r="BF321" s="15">
        <v>3</v>
      </c>
      <c r="BG321" s="15">
        <v>3</v>
      </c>
      <c r="BH321" s="15">
        <v>3</v>
      </c>
      <c r="BI321" s="15">
        <v>3</v>
      </c>
      <c r="BJ321" s="17">
        <f t="shared" si="316"/>
        <v>27</v>
      </c>
      <c r="BK321" s="144">
        <f t="shared" si="329"/>
        <v>3</v>
      </c>
      <c r="BL321" s="15">
        <v>3</v>
      </c>
      <c r="BM321" s="15">
        <v>3</v>
      </c>
      <c r="BN321" s="15">
        <v>3</v>
      </c>
      <c r="BO321" s="17">
        <f t="shared" si="317"/>
        <v>9</v>
      </c>
      <c r="BP321" s="153">
        <f t="shared" si="360"/>
        <v>3</v>
      </c>
      <c r="BQ321" s="15">
        <v>3</v>
      </c>
      <c r="BR321" s="15">
        <v>3</v>
      </c>
      <c r="BS321" s="15">
        <v>3</v>
      </c>
      <c r="BT321" s="116">
        <f t="shared" si="309"/>
        <v>9</v>
      </c>
      <c r="BU321" s="144">
        <f t="shared" si="318"/>
        <v>3</v>
      </c>
      <c r="BV321" s="15">
        <v>3</v>
      </c>
      <c r="BW321" s="15">
        <v>3</v>
      </c>
      <c r="BX321" s="17">
        <f t="shared" si="350"/>
        <v>6</v>
      </c>
      <c r="BY321" s="169">
        <f t="shared" si="356"/>
        <v>3</v>
      </c>
      <c r="BZ321" s="15">
        <v>3</v>
      </c>
      <c r="CA321" s="15">
        <v>3</v>
      </c>
      <c r="CB321" s="17">
        <f t="shared" si="330"/>
        <v>6</v>
      </c>
      <c r="CC321" s="144">
        <f t="shared" si="348"/>
        <v>3</v>
      </c>
      <c r="CD321" s="15">
        <v>3</v>
      </c>
      <c r="CE321" s="15">
        <v>3</v>
      </c>
      <c r="CF321" s="17">
        <f t="shared" si="361"/>
        <v>6</v>
      </c>
      <c r="CG321" s="144">
        <f t="shared" si="353"/>
        <v>3</v>
      </c>
      <c r="CH321" s="15">
        <v>3</v>
      </c>
      <c r="CI321" s="15">
        <v>3</v>
      </c>
      <c r="CJ321" s="17">
        <f t="shared" si="319"/>
        <v>6</v>
      </c>
      <c r="CK321" s="144">
        <f t="shared" si="345"/>
        <v>3</v>
      </c>
      <c r="CL321" s="15">
        <v>3</v>
      </c>
      <c r="CM321" s="15">
        <v>3</v>
      </c>
      <c r="CN321" s="17">
        <f t="shared" si="320"/>
        <v>6</v>
      </c>
      <c r="CO321" s="153">
        <f t="shared" si="331"/>
        <v>3</v>
      </c>
      <c r="CP321" s="15">
        <v>3</v>
      </c>
      <c r="CQ321" s="15">
        <v>3</v>
      </c>
      <c r="CR321" s="15">
        <v>3</v>
      </c>
      <c r="CS321" s="17">
        <f t="shared" si="321"/>
        <v>9</v>
      </c>
      <c r="CT321" s="144">
        <f t="shared" si="352"/>
        <v>3</v>
      </c>
      <c r="CU321" s="15">
        <v>3</v>
      </c>
      <c r="CV321" s="15">
        <v>3</v>
      </c>
      <c r="CW321" s="15">
        <v>3</v>
      </c>
      <c r="CX321" s="15">
        <v>3</v>
      </c>
      <c r="CY321" s="15">
        <v>3</v>
      </c>
      <c r="CZ321" s="15">
        <v>3</v>
      </c>
      <c r="DA321" s="15">
        <v>3</v>
      </c>
      <c r="DB321" s="15">
        <v>3</v>
      </c>
      <c r="DC321" s="17">
        <f t="shared" si="338"/>
        <v>24</v>
      </c>
      <c r="DD321" s="144">
        <f t="shared" si="302"/>
        <v>3</v>
      </c>
      <c r="DE321" s="15">
        <v>3</v>
      </c>
      <c r="DF321" s="15">
        <v>3</v>
      </c>
      <c r="DG321" s="15">
        <v>3</v>
      </c>
      <c r="DH321" s="15">
        <v>3</v>
      </c>
      <c r="DI321" s="15">
        <v>3</v>
      </c>
      <c r="DJ321" s="15">
        <v>3</v>
      </c>
      <c r="DK321" s="15">
        <v>3</v>
      </c>
      <c r="DL321" s="15">
        <v>3</v>
      </c>
      <c r="DM321" s="17">
        <f t="shared" si="332"/>
        <v>24</v>
      </c>
      <c r="DN321" s="144">
        <f t="shared" si="346"/>
        <v>3</v>
      </c>
      <c r="DO321" s="15">
        <v>3</v>
      </c>
      <c r="DP321" s="15">
        <v>3</v>
      </c>
      <c r="DQ321" s="15">
        <v>3</v>
      </c>
      <c r="DR321" s="15">
        <v>3</v>
      </c>
      <c r="DS321" s="15">
        <v>3</v>
      </c>
      <c r="DT321" s="15">
        <v>3</v>
      </c>
      <c r="DU321" s="17">
        <f t="shared" si="347"/>
        <v>18</v>
      </c>
      <c r="DV321" s="144">
        <f t="shared" si="323"/>
        <v>3</v>
      </c>
      <c r="DW321" s="15">
        <v>3</v>
      </c>
      <c r="DX321" s="15">
        <v>3</v>
      </c>
      <c r="DY321" s="15">
        <v>3</v>
      </c>
      <c r="DZ321" s="15">
        <v>3</v>
      </c>
      <c r="EA321" s="15">
        <v>3</v>
      </c>
      <c r="EB321" s="15">
        <v>3</v>
      </c>
      <c r="EC321" s="17">
        <f t="shared" si="339"/>
        <v>18</v>
      </c>
      <c r="ED321" s="144">
        <f t="shared" si="333"/>
        <v>3</v>
      </c>
      <c r="EE321" s="15">
        <v>3</v>
      </c>
      <c r="EF321" s="15">
        <v>3</v>
      </c>
      <c r="EG321" s="15">
        <v>3</v>
      </c>
      <c r="EH321" s="15">
        <v>3</v>
      </c>
      <c r="EI321" s="15">
        <v>3</v>
      </c>
      <c r="EJ321" s="15">
        <v>3</v>
      </c>
      <c r="EK321" s="15">
        <f t="shared" si="334"/>
        <v>18</v>
      </c>
      <c r="EL321" s="148">
        <f t="shared" si="343"/>
        <v>3</v>
      </c>
      <c r="EM321" s="15">
        <v>3</v>
      </c>
      <c r="EN321" s="15">
        <v>3</v>
      </c>
      <c r="EO321" s="15">
        <v>3</v>
      </c>
      <c r="EP321" s="15">
        <v>3</v>
      </c>
      <c r="EQ321" s="15">
        <v>3</v>
      </c>
      <c r="ER321" s="17">
        <f t="shared" si="324"/>
        <v>15</v>
      </c>
      <c r="ES321" s="144">
        <f t="shared" si="354"/>
        <v>3</v>
      </c>
      <c r="ET321" s="15">
        <v>3</v>
      </c>
      <c r="EU321" s="15">
        <v>3</v>
      </c>
      <c r="EV321" s="15">
        <v>3</v>
      </c>
      <c r="EW321" s="15">
        <v>3</v>
      </c>
      <c r="EX321" s="15">
        <v>3</v>
      </c>
      <c r="EY321" s="17">
        <f t="shared" si="326"/>
        <v>15</v>
      </c>
      <c r="EZ321" s="144">
        <f t="shared" si="349"/>
        <v>3</v>
      </c>
      <c r="FA321" s="15">
        <v>3</v>
      </c>
      <c r="FB321" s="15">
        <v>3</v>
      </c>
      <c r="FC321" s="15">
        <v>3</v>
      </c>
      <c r="FD321" s="15">
        <v>3</v>
      </c>
      <c r="FE321" s="15">
        <v>3</v>
      </c>
      <c r="FF321" s="15">
        <v>3</v>
      </c>
      <c r="FG321" s="17">
        <f t="shared" si="310"/>
        <v>18</v>
      </c>
      <c r="FH321" s="153">
        <f t="shared" si="359"/>
        <v>3</v>
      </c>
      <c r="FI321" s="15">
        <v>3</v>
      </c>
      <c r="FJ321" s="15">
        <v>3</v>
      </c>
      <c r="FK321" s="15">
        <v>3</v>
      </c>
      <c r="FL321" s="15">
        <v>3</v>
      </c>
      <c r="FM321" s="15">
        <v>3</v>
      </c>
      <c r="FN321" s="17">
        <f t="shared" si="327"/>
        <v>15</v>
      </c>
      <c r="FO321" s="144">
        <f t="shared" si="328"/>
        <v>3</v>
      </c>
      <c r="FP321" s="15">
        <v>3</v>
      </c>
      <c r="FQ321" s="15">
        <v>3</v>
      </c>
      <c r="FR321" s="15">
        <v>3</v>
      </c>
      <c r="FS321" s="15">
        <v>3</v>
      </c>
      <c r="FT321" s="15">
        <v>3</v>
      </c>
      <c r="FU321" s="15">
        <v>3</v>
      </c>
      <c r="FV321" s="17">
        <f t="shared" si="355"/>
        <v>18</v>
      </c>
      <c r="FW321" s="144">
        <f t="shared" si="335"/>
        <v>3</v>
      </c>
      <c r="FX321" s="15">
        <v>3</v>
      </c>
      <c r="FY321" s="15">
        <v>3</v>
      </c>
      <c r="FZ321" s="15">
        <v>3</v>
      </c>
      <c r="GA321" s="15">
        <v>3</v>
      </c>
      <c r="GB321" s="15">
        <v>3</v>
      </c>
      <c r="GC321" s="15">
        <v>3</v>
      </c>
      <c r="GD321" s="17">
        <f t="shared" si="297"/>
        <v>18</v>
      </c>
      <c r="GE321" s="144">
        <f t="shared" si="357"/>
        <v>3</v>
      </c>
      <c r="GF321" s="15" t="s">
        <v>1372</v>
      </c>
      <c r="GG321" s="15" t="s">
        <v>751</v>
      </c>
      <c r="GH321" s="15" t="s">
        <v>1373</v>
      </c>
      <c r="GI321" s="15" t="s">
        <v>1374</v>
      </c>
      <c r="GJ321" s="15" t="s">
        <v>1375</v>
      </c>
      <c r="GK321" s="15" t="s">
        <v>1376</v>
      </c>
      <c r="GL321" s="15" t="s">
        <v>1377</v>
      </c>
      <c r="GM321" s="15" t="s">
        <v>923</v>
      </c>
      <c r="GN321" s="15"/>
      <c r="GO321" s="15"/>
      <c r="GP321" s="15"/>
      <c r="GQ321" s="15"/>
      <c r="GR321" s="15"/>
      <c r="GS321" s="15"/>
      <c r="GT321" s="15"/>
      <c r="GU321" s="15"/>
      <c r="GV321" s="15"/>
      <c r="GW321" s="15"/>
      <c r="GX321" s="15"/>
      <c r="GY321" s="15"/>
      <c r="GZ321" s="15"/>
      <c r="HA321" s="15"/>
      <c r="HB321" s="15"/>
      <c r="HC321" s="15"/>
      <c r="HD321" s="15"/>
      <c r="HE321" s="15"/>
      <c r="HF321" s="15"/>
      <c r="HG321" s="15"/>
      <c r="HH321" s="15"/>
      <c r="HI321" s="15"/>
      <c r="HJ321" s="15"/>
      <c r="HK321" s="15"/>
      <c r="HL321" s="15"/>
      <c r="HM321" s="15"/>
      <c r="HN321" s="15"/>
      <c r="HO321" s="15"/>
      <c r="HP321" s="15"/>
      <c r="HQ321" s="15"/>
      <c r="HR321" s="15"/>
      <c r="HS321" s="15"/>
      <c r="HT321" s="15"/>
      <c r="HU321" s="15"/>
      <c r="HV321" s="15"/>
      <c r="HW321" s="15"/>
      <c r="HX321" s="15"/>
      <c r="HY321" s="15"/>
      <c r="HZ321" s="15"/>
      <c r="IA321" s="15"/>
      <c r="IB321" s="15"/>
      <c r="IC321" s="15"/>
      <c r="ID321" s="15"/>
      <c r="IE321" s="15"/>
      <c r="IF321" s="15"/>
      <c r="IG321" s="15"/>
      <c r="IH321" s="15"/>
      <c r="II321" s="15"/>
      <c r="IJ321" s="15"/>
      <c r="IK321" s="15"/>
      <c r="IL321" s="15"/>
      <c r="IM321" s="15"/>
      <c r="IN321" s="15"/>
      <c r="IO321" s="15"/>
      <c r="IP321" s="15"/>
      <c r="IQ321" s="15"/>
      <c r="IR321" s="15"/>
      <c r="IS321" s="15"/>
      <c r="IT321" s="15"/>
      <c r="IU321" s="15"/>
      <c r="IV321" s="15"/>
      <c r="IW321" s="15"/>
      <c r="IX321" s="15"/>
      <c r="IY321" s="15"/>
      <c r="IZ321" s="15"/>
      <c r="JA321" s="15"/>
      <c r="JB321" s="15"/>
      <c r="JC321" s="15"/>
      <c r="JD321" s="15"/>
      <c r="JE321" s="15"/>
      <c r="JF321" s="15"/>
      <c r="JG321" s="15"/>
      <c r="JH321" s="15"/>
      <c r="JI321" s="15"/>
      <c r="JJ321" s="15"/>
      <c r="JK321" s="15"/>
      <c r="JL321" s="15"/>
      <c r="JM321" s="15"/>
      <c r="JN321" s="15"/>
      <c r="JO321" s="15"/>
      <c r="JP321" s="15"/>
      <c r="JQ321" s="15"/>
      <c r="JR321" s="15"/>
      <c r="JS321" s="15"/>
      <c r="JT321" s="15"/>
    </row>
    <row r="322" spans="1:280" s="25" customFormat="1" ht="22.5" customHeight="1" x14ac:dyDescent="0.35">
      <c r="A322" s="29">
        <v>320</v>
      </c>
      <c r="B322" s="15" t="s">
        <v>2287</v>
      </c>
      <c r="C322" s="20" t="s">
        <v>959</v>
      </c>
      <c r="D322" s="15" t="s">
        <v>353</v>
      </c>
      <c r="E322" s="15" t="s">
        <v>1341</v>
      </c>
      <c r="F322" s="15">
        <v>55</v>
      </c>
      <c r="G322" s="15">
        <v>1</v>
      </c>
      <c r="H322" s="15" t="s">
        <v>157</v>
      </c>
      <c r="I322" s="15" t="s">
        <v>210</v>
      </c>
      <c r="J322" s="132">
        <v>3000000</v>
      </c>
      <c r="K322" s="42">
        <v>2000000</v>
      </c>
      <c r="L322" s="15" t="s">
        <v>1379</v>
      </c>
      <c r="M322" s="15" t="s">
        <v>147</v>
      </c>
      <c r="N322" s="15">
        <v>135</v>
      </c>
      <c r="O322" s="15" t="s">
        <v>519</v>
      </c>
      <c r="P322" s="15">
        <v>15</v>
      </c>
      <c r="Q322" s="15" t="s">
        <v>827</v>
      </c>
      <c r="R322" s="15">
        <v>3</v>
      </c>
      <c r="S322" s="15">
        <v>3</v>
      </c>
      <c r="T322" s="15">
        <v>3</v>
      </c>
      <c r="U322" s="15">
        <v>3</v>
      </c>
      <c r="V322" s="15">
        <v>3</v>
      </c>
      <c r="W322" s="15">
        <v>3</v>
      </c>
      <c r="X322" s="15">
        <v>3</v>
      </c>
      <c r="Y322" s="15">
        <v>3</v>
      </c>
      <c r="Z322" s="15">
        <v>3</v>
      </c>
      <c r="AA322" s="15">
        <v>3</v>
      </c>
      <c r="AB322" s="17">
        <f t="shared" si="336"/>
        <v>30</v>
      </c>
      <c r="AC322" s="154">
        <f t="shared" si="337"/>
        <v>4</v>
      </c>
      <c r="AD322" s="15">
        <v>3</v>
      </c>
      <c r="AE322" s="15">
        <v>3</v>
      </c>
      <c r="AF322" s="15">
        <v>3</v>
      </c>
      <c r="AG322" s="15">
        <v>3</v>
      </c>
      <c r="AH322" s="15">
        <v>3</v>
      </c>
      <c r="AI322" s="15">
        <v>3</v>
      </c>
      <c r="AJ322" s="15">
        <v>3</v>
      </c>
      <c r="AK322" s="15">
        <v>3</v>
      </c>
      <c r="AL322" s="15">
        <v>3</v>
      </c>
      <c r="AM322" s="15">
        <f t="shared" si="313"/>
        <v>27</v>
      </c>
      <c r="AN322" s="170">
        <f t="shared" si="314"/>
        <v>3</v>
      </c>
      <c r="AO322" s="15">
        <v>3</v>
      </c>
      <c r="AP322" s="15">
        <v>3</v>
      </c>
      <c r="AQ322" s="15">
        <v>3</v>
      </c>
      <c r="AR322" s="15">
        <v>3</v>
      </c>
      <c r="AS322" s="15">
        <v>3</v>
      </c>
      <c r="AT322" s="15">
        <v>3</v>
      </c>
      <c r="AU322" s="15">
        <v>3</v>
      </c>
      <c r="AV322" s="15">
        <v>3</v>
      </c>
      <c r="AW322" s="15">
        <v>3</v>
      </c>
      <c r="AX322" s="15">
        <v>3</v>
      </c>
      <c r="AY322" s="17">
        <f t="shared" si="308"/>
        <v>30</v>
      </c>
      <c r="AZ322" s="144">
        <f t="shared" si="315"/>
        <v>3</v>
      </c>
      <c r="BA322" s="15">
        <v>3</v>
      </c>
      <c r="BB322" s="15">
        <v>3</v>
      </c>
      <c r="BC322" s="15">
        <v>3</v>
      </c>
      <c r="BD322" s="15">
        <v>3</v>
      </c>
      <c r="BE322" s="15">
        <v>3</v>
      </c>
      <c r="BF322" s="15">
        <v>3</v>
      </c>
      <c r="BG322" s="15">
        <v>3</v>
      </c>
      <c r="BH322" s="15">
        <v>3</v>
      </c>
      <c r="BI322" s="15">
        <v>3</v>
      </c>
      <c r="BJ322" s="17">
        <f t="shared" si="316"/>
        <v>27</v>
      </c>
      <c r="BK322" s="144">
        <f t="shared" si="329"/>
        <v>3</v>
      </c>
      <c r="BL322" s="15">
        <v>3</v>
      </c>
      <c r="BM322" s="15">
        <v>3</v>
      </c>
      <c r="BN322" s="15">
        <v>3</v>
      </c>
      <c r="BO322" s="17">
        <f t="shared" si="317"/>
        <v>9</v>
      </c>
      <c r="BP322" s="153">
        <f t="shared" si="360"/>
        <v>3</v>
      </c>
      <c r="BQ322" s="15">
        <v>3</v>
      </c>
      <c r="BR322" s="15">
        <v>3</v>
      </c>
      <c r="BS322" s="15">
        <v>3</v>
      </c>
      <c r="BT322" s="116">
        <f t="shared" si="309"/>
        <v>9</v>
      </c>
      <c r="BU322" s="144">
        <f t="shared" si="318"/>
        <v>3</v>
      </c>
      <c r="BV322" s="15">
        <v>3</v>
      </c>
      <c r="BW322" s="15">
        <v>3</v>
      </c>
      <c r="BX322" s="17">
        <f t="shared" si="350"/>
        <v>6</v>
      </c>
      <c r="BY322" s="169">
        <f t="shared" si="356"/>
        <v>3</v>
      </c>
      <c r="BZ322" s="15">
        <v>3</v>
      </c>
      <c r="CA322" s="15">
        <v>3</v>
      </c>
      <c r="CB322" s="17">
        <f t="shared" si="330"/>
        <v>6</v>
      </c>
      <c r="CC322" s="144">
        <f t="shared" si="348"/>
        <v>3</v>
      </c>
      <c r="CD322" s="15">
        <v>3</v>
      </c>
      <c r="CE322" s="15">
        <v>3</v>
      </c>
      <c r="CF322" s="17">
        <f t="shared" si="361"/>
        <v>6</v>
      </c>
      <c r="CG322" s="144">
        <f t="shared" si="353"/>
        <v>3</v>
      </c>
      <c r="CH322" s="15">
        <v>3</v>
      </c>
      <c r="CI322" s="15">
        <v>3</v>
      </c>
      <c r="CJ322" s="17">
        <f t="shared" si="319"/>
        <v>6</v>
      </c>
      <c r="CK322" s="144">
        <f t="shared" si="345"/>
        <v>3</v>
      </c>
      <c r="CL322" s="15">
        <v>3</v>
      </c>
      <c r="CM322" s="15">
        <v>3</v>
      </c>
      <c r="CN322" s="17">
        <f t="shared" si="320"/>
        <v>6</v>
      </c>
      <c r="CO322" s="153">
        <f t="shared" si="331"/>
        <v>3</v>
      </c>
      <c r="CP322" s="15">
        <v>3</v>
      </c>
      <c r="CQ322" s="15">
        <v>3</v>
      </c>
      <c r="CR322" s="15">
        <v>3</v>
      </c>
      <c r="CS322" s="17">
        <f t="shared" si="321"/>
        <v>9</v>
      </c>
      <c r="CT322" s="144">
        <f t="shared" si="352"/>
        <v>3</v>
      </c>
      <c r="CU322" s="15">
        <v>3</v>
      </c>
      <c r="CV322" s="15">
        <v>3</v>
      </c>
      <c r="CW322" s="15">
        <v>3</v>
      </c>
      <c r="CX322" s="15">
        <v>3</v>
      </c>
      <c r="CY322" s="15">
        <v>3</v>
      </c>
      <c r="CZ322" s="15">
        <v>3</v>
      </c>
      <c r="DA322" s="15">
        <v>3</v>
      </c>
      <c r="DB322" s="15">
        <v>3</v>
      </c>
      <c r="DC322" s="17">
        <f t="shared" si="338"/>
        <v>24</v>
      </c>
      <c r="DD322" s="144">
        <f t="shared" si="302"/>
        <v>3</v>
      </c>
      <c r="DE322" s="15">
        <v>3</v>
      </c>
      <c r="DF322" s="15">
        <v>3</v>
      </c>
      <c r="DG322" s="15">
        <v>3</v>
      </c>
      <c r="DH322" s="15">
        <v>3</v>
      </c>
      <c r="DI322" s="15">
        <v>3</v>
      </c>
      <c r="DJ322" s="15">
        <v>3</v>
      </c>
      <c r="DK322" s="15">
        <v>3</v>
      </c>
      <c r="DL322" s="15">
        <v>3</v>
      </c>
      <c r="DM322" s="17">
        <f t="shared" si="332"/>
        <v>24</v>
      </c>
      <c r="DN322" s="144">
        <f t="shared" si="346"/>
        <v>3</v>
      </c>
      <c r="DO322" s="15">
        <v>3</v>
      </c>
      <c r="DP322" s="15">
        <v>3</v>
      </c>
      <c r="DQ322" s="15">
        <v>3</v>
      </c>
      <c r="DR322" s="15">
        <v>3</v>
      </c>
      <c r="DS322" s="15">
        <v>3</v>
      </c>
      <c r="DT322" s="15">
        <v>3</v>
      </c>
      <c r="DU322" s="17">
        <f t="shared" si="347"/>
        <v>18</v>
      </c>
      <c r="DV322" s="144">
        <f t="shared" si="323"/>
        <v>3</v>
      </c>
      <c r="DW322" s="15">
        <v>3</v>
      </c>
      <c r="DX322" s="15">
        <v>3</v>
      </c>
      <c r="DY322" s="15">
        <v>3</v>
      </c>
      <c r="DZ322" s="15">
        <v>3</v>
      </c>
      <c r="EA322" s="15">
        <v>3</v>
      </c>
      <c r="EB322" s="15">
        <v>3</v>
      </c>
      <c r="EC322" s="17">
        <f t="shared" si="339"/>
        <v>18</v>
      </c>
      <c r="ED322" s="144">
        <f t="shared" si="333"/>
        <v>3</v>
      </c>
      <c r="EE322" s="15">
        <v>3</v>
      </c>
      <c r="EF322" s="15">
        <v>3</v>
      </c>
      <c r="EG322" s="15">
        <v>3</v>
      </c>
      <c r="EH322" s="15">
        <v>3</v>
      </c>
      <c r="EI322" s="15">
        <v>3</v>
      </c>
      <c r="EJ322" s="15">
        <v>3</v>
      </c>
      <c r="EK322" s="15">
        <f t="shared" si="334"/>
        <v>18</v>
      </c>
      <c r="EL322" s="148">
        <f t="shared" si="343"/>
        <v>3</v>
      </c>
      <c r="EM322" s="15">
        <v>3</v>
      </c>
      <c r="EN322" s="15">
        <v>3</v>
      </c>
      <c r="EO322" s="15">
        <v>3</v>
      </c>
      <c r="EP322" s="15">
        <v>3</v>
      </c>
      <c r="EQ322" s="15">
        <v>3</v>
      </c>
      <c r="ER322" s="17">
        <f t="shared" si="324"/>
        <v>15</v>
      </c>
      <c r="ES322" s="144">
        <f t="shared" si="354"/>
        <v>3</v>
      </c>
      <c r="ET322" s="15">
        <v>3</v>
      </c>
      <c r="EU322" s="15">
        <v>3</v>
      </c>
      <c r="EV322" s="15">
        <v>3</v>
      </c>
      <c r="EW322" s="15">
        <v>3</v>
      </c>
      <c r="EX322" s="15">
        <v>3</v>
      </c>
      <c r="EY322" s="17">
        <f t="shared" si="326"/>
        <v>15</v>
      </c>
      <c r="EZ322" s="144">
        <f t="shared" si="349"/>
        <v>3</v>
      </c>
      <c r="FA322" s="15">
        <v>3</v>
      </c>
      <c r="FB322" s="15">
        <v>3</v>
      </c>
      <c r="FC322" s="15">
        <v>3</v>
      </c>
      <c r="FD322" s="15">
        <v>3</v>
      </c>
      <c r="FE322" s="15">
        <v>3</v>
      </c>
      <c r="FF322" s="15">
        <v>3</v>
      </c>
      <c r="FG322" s="17">
        <f t="shared" si="310"/>
        <v>18</v>
      </c>
      <c r="FH322" s="153">
        <f t="shared" si="359"/>
        <v>3</v>
      </c>
      <c r="FI322" s="15">
        <v>3</v>
      </c>
      <c r="FJ322" s="15">
        <v>3</v>
      </c>
      <c r="FK322" s="15">
        <v>3</v>
      </c>
      <c r="FL322" s="15">
        <v>3</v>
      </c>
      <c r="FM322" s="15">
        <v>3</v>
      </c>
      <c r="FN322" s="17">
        <f t="shared" si="327"/>
        <v>15</v>
      </c>
      <c r="FO322" s="144">
        <f t="shared" si="328"/>
        <v>3</v>
      </c>
      <c r="FP322" s="15">
        <v>3</v>
      </c>
      <c r="FQ322" s="15">
        <v>3</v>
      </c>
      <c r="FR322" s="15">
        <v>3</v>
      </c>
      <c r="FS322" s="15">
        <v>3</v>
      </c>
      <c r="FT322" s="15">
        <v>3</v>
      </c>
      <c r="FU322" s="15">
        <v>3</v>
      </c>
      <c r="FV322" s="17">
        <f t="shared" si="355"/>
        <v>18</v>
      </c>
      <c r="FW322" s="144">
        <f t="shared" si="335"/>
        <v>3</v>
      </c>
      <c r="FX322" s="15">
        <v>3</v>
      </c>
      <c r="FY322" s="15">
        <v>3</v>
      </c>
      <c r="FZ322" s="15">
        <v>3</v>
      </c>
      <c r="GA322" s="15">
        <v>3</v>
      </c>
      <c r="GB322" s="15">
        <v>3</v>
      </c>
      <c r="GC322" s="15">
        <v>3</v>
      </c>
      <c r="GD322" s="17">
        <f t="shared" ref="GD322" si="362">SUM(FX322:GC322)</f>
        <v>18</v>
      </c>
      <c r="GE322" s="144">
        <f t="shared" si="357"/>
        <v>3</v>
      </c>
      <c r="GF322" s="15" t="s">
        <v>1380</v>
      </c>
      <c r="GG322" s="15" t="s">
        <v>1381</v>
      </c>
      <c r="GH322" s="15" t="s">
        <v>1382</v>
      </c>
      <c r="GI322" s="15" t="s">
        <v>1383</v>
      </c>
      <c r="GJ322" s="15" t="s">
        <v>1360</v>
      </c>
      <c r="GK322" s="15" t="s">
        <v>1384</v>
      </c>
      <c r="GL322" s="15" t="s">
        <v>1385</v>
      </c>
      <c r="GM322" s="15" t="s">
        <v>923</v>
      </c>
      <c r="GN322" s="15"/>
      <c r="GO322" s="15"/>
      <c r="GP322" s="15"/>
      <c r="GQ322" s="15"/>
      <c r="GR322" s="15"/>
      <c r="GS322" s="15"/>
      <c r="GT322" s="15"/>
      <c r="GU322" s="15"/>
      <c r="GV322" s="15"/>
      <c r="GW322" s="15"/>
      <c r="GX322" s="15"/>
      <c r="GY322" s="15"/>
      <c r="GZ322" s="15"/>
      <c r="HA322" s="15"/>
      <c r="HB322" s="15"/>
      <c r="HC322" s="15"/>
      <c r="HD322" s="15"/>
      <c r="HE322" s="15"/>
      <c r="HF322" s="15"/>
      <c r="HG322" s="15"/>
      <c r="HH322" s="15"/>
      <c r="HI322" s="15"/>
      <c r="HJ322" s="15"/>
      <c r="HK322" s="15"/>
      <c r="HL322" s="15"/>
      <c r="HM322" s="15"/>
      <c r="HN322" s="15"/>
      <c r="HO322" s="15"/>
      <c r="HP322" s="15"/>
      <c r="HQ322" s="15"/>
      <c r="HR322" s="15"/>
      <c r="HS322" s="15"/>
      <c r="HT322" s="15"/>
      <c r="HU322" s="15"/>
      <c r="HV322" s="15"/>
      <c r="HW322" s="15"/>
      <c r="HX322" s="15"/>
      <c r="HY322" s="15"/>
      <c r="HZ322" s="15"/>
      <c r="IA322" s="15"/>
      <c r="IB322" s="15"/>
      <c r="IC322" s="15"/>
      <c r="ID322" s="15"/>
      <c r="IE322" s="15"/>
      <c r="IF322" s="15"/>
      <c r="IG322" s="15"/>
      <c r="IH322" s="15"/>
      <c r="II322" s="15"/>
      <c r="IJ322" s="15"/>
      <c r="IK322" s="15"/>
      <c r="IL322" s="15"/>
      <c r="IM322" s="15"/>
      <c r="IN322" s="15"/>
      <c r="IO322" s="15"/>
      <c r="IP322" s="15"/>
      <c r="IQ322" s="15"/>
      <c r="IR322" s="15"/>
      <c r="IS322" s="15"/>
      <c r="IT322" s="15"/>
      <c r="IU322" s="15"/>
      <c r="IV322" s="15"/>
      <c r="IW322" s="15"/>
      <c r="IX322" s="15"/>
      <c r="IY322" s="15"/>
      <c r="IZ322" s="15"/>
      <c r="JA322" s="15"/>
      <c r="JB322" s="15"/>
      <c r="JC322" s="15"/>
      <c r="JD322" s="15"/>
      <c r="JE322" s="15"/>
      <c r="JF322" s="15"/>
      <c r="JG322" s="15"/>
      <c r="JH322" s="15"/>
      <c r="JI322" s="15"/>
      <c r="JJ322" s="15"/>
      <c r="JK322" s="15"/>
      <c r="JL322" s="15"/>
      <c r="JM322" s="15"/>
      <c r="JN322" s="15"/>
      <c r="JO322" s="15"/>
      <c r="JP322" s="15"/>
      <c r="JQ322" s="15"/>
      <c r="JR322" s="15"/>
      <c r="JS322" s="15"/>
      <c r="JT322" s="15"/>
    </row>
    <row r="323" spans="1:280" ht="15.75" customHeight="1" x14ac:dyDescent="0.25"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145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145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44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  <c r="DK323" s="44"/>
      <c r="DL323" s="44"/>
      <c r="DM323" s="44"/>
      <c r="DN323" s="44"/>
      <c r="DO323" s="44"/>
      <c r="DP323" s="44"/>
      <c r="DQ323" s="44"/>
      <c r="DR323" s="44"/>
    </row>
    <row r="324" spans="1:280" ht="15.75" customHeight="1" x14ac:dyDescent="0.25"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145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145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  <c r="BP324" s="44"/>
      <c r="BQ324" s="44"/>
      <c r="BR324" s="44"/>
      <c r="BS324" s="44"/>
      <c r="BT324" s="44"/>
      <c r="BU324" s="44"/>
      <c r="BV324" s="44"/>
      <c r="BW324" s="44"/>
      <c r="BX324" s="44"/>
      <c r="BY324" s="44"/>
      <c r="BZ324" s="44"/>
      <c r="CA324" s="44"/>
      <c r="CB324" s="44"/>
      <c r="CC324" s="44"/>
      <c r="CD324" s="44"/>
      <c r="CE324" s="44"/>
      <c r="CF324" s="44"/>
      <c r="CG324" s="44"/>
      <c r="CH324" s="44"/>
      <c r="CI324" s="44"/>
      <c r="CJ324" s="44"/>
      <c r="CK324" s="44"/>
      <c r="CL324" s="44"/>
      <c r="CM324" s="44"/>
      <c r="CN324" s="44"/>
      <c r="CO324" s="44"/>
      <c r="CP324" s="44"/>
      <c r="CQ324" s="44"/>
      <c r="CR324" s="44"/>
      <c r="CS324" s="44"/>
      <c r="CT324" s="44"/>
      <c r="CU324" s="44"/>
      <c r="CV324" s="44"/>
      <c r="CW324" s="44"/>
      <c r="CX324" s="44"/>
      <c r="CY324" s="44"/>
      <c r="CZ324" s="44"/>
      <c r="DA324" s="44"/>
      <c r="DB324" s="44"/>
      <c r="DC324" s="44"/>
      <c r="DD324" s="44"/>
      <c r="DE324" s="44"/>
      <c r="DF324" s="44"/>
      <c r="DG324" s="44"/>
      <c r="DH324" s="44"/>
      <c r="DI324" s="44"/>
      <c r="DJ324" s="44"/>
      <c r="DK324" s="44"/>
      <c r="DL324" s="44"/>
      <c r="DM324" s="44"/>
      <c r="DN324" s="44"/>
      <c r="DO324" s="44"/>
      <c r="DP324" s="44"/>
      <c r="DQ324" s="44"/>
      <c r="DR324" s="44"/>
    </row>
    <row r="325" spans="1:280" ht="15.75" customHeight="1" x14ac:dyDescent="0.25"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145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145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  <c r="BP325" s="44"/>
      <c r="BQ325" s="44"/>
      <c r="BR325" s="44"/>
      <c r="BS325" s="44"/>
      <c r="BT325" s="44"/>
      <c r="BU325" s="44"/>
      <c r="BV325" s="44"/>
      <c r="BW325" s="44"/>
      <c r="BX325" s="44"/>
      <c r="BY325" s="44"/>
      <c r="BZ325" s="44"/>
      <c r="CA325" s="44"/>
      <c r="CB325" s="44"/>
      <c r="CC325" s="44"/>
      <c r="CD325" s="44"/>
      <c r="CE325" s="44"/>
      <c r="CF325" s="44"/>
      <c r="CG325" s="44"/>
      <c r="CH325" s="44"/>
      <c r="CI325" s="44"/>
      <c r="CJ325" s="44"/>
      <c r="CK325" s="44"/>
      <c r="CL325" s="44"/>
      <c r="CM325" s="44"/>
      <c r="CN325" s="44"/>
      <c r="CO325" s="44"/>
      <c r="CP325" s="44"/>
      <c r="CQ325" s="44"/>
      <c r="CR325" s="44"/>
      <c r="CS325" s="44"/>
      <c r="CT325" s="44"/>
      <c r="CU325" s="44"/>
      <c r="CV325" s="44"/>
      <c r="CW325" s="44"/>
      <c r="CX325" s="44"/>
      <c r="CY325" s="44"/>
      <c r="CZ325" s="44"/>
      <c r="DA325" s="44"/>
      <c r="DB325" s="44"/>
      <c r="DC325" s="44"/>
      <c r="DD325" s="44"/>
      <c r="DE325" s="44"/>
      <c r="DF325" s="44"/>
      <c r="DG325" s="44"/>
      <c r="DH325" s="44"/>
      <c r="DI325" s="44"/>
      <c r="DJ325" s="44"/>
      <c r="DK325" s="44"/>
      <c r="DL325" s="44"/>
      <c r="DM325" s="44"/>
      <c r="DN325" s="44"/>
      <c r="DO325" s="44"/>
      <c r="DP325" s="44"/>
      <c r="DQ325" s="44"/>
      <c r="DR325" s="44"/>
    </row>
    <row r="326" spans="1:280" ht="15.75" customHeight="1" x14ac:dyDescent="0.25"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145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145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  <c r="BS326" s="44"/>
      <c r="BT326" s="44"/>
      <c r="BU326" s="44"/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/>
      <c r="CP326" s="44"/>
      <c r="CQ326" s="44"/>
      <c r="CR326" s="44"/>
      <c r="CS326" s="44"/>
      <c r="CT326" s="44"/>
      <c r="CU326" s="44"/>
      <c r="CV326" s="44"/>
      <c r="CW326" s="44"/>
      <c r="CX326" s="44"/>
      <c r="CY326" s="44"/>
      <c r="CZ326" s="44"/>
      <c r="DA326" s="44"/>
      <c r="DB326" s="44"/>
      <c r="DC326" s="44"/>
      <c r="DD326" s="44"/>
      <c r="DE326" s="44"/>
      <c r="DF326" s="44"/>
      <c r="DG326" s="44"/>
      <c r="DH326" s="44"/>
      <c r="DI326" s="44"/>
      <c r="DJ326" s="44"/>
      <c r="DK326" s="44"/>
      <c r="DL326" s="44"/>
      <c r="DM326" s="44"/>
      <c r="DN326" s="44"/>
      <c r="DO326" s="44"/>
      <c r="DP326" s="44"/>
      <c r="DQ326" s="44"/>
      <c r="DR326" s="44"/>
    </row>
    <row r="327" spans="1:280" ht="15.75" customHeight="1" x14ac:dyDescent="0.25"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145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145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  <c r="BP327" s="44"/>
      <c r="BQ327" s="44"/>
      <c r="BR327" s="44"/>
      <c r="BS327" s="44"/>
      <c r="BT327" s="44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44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  <c r="DK327" s="44"/>
      <c r="DL327" s="44"/>
      <c r="DM327" s="44"/>
      <c r="DN327" s="44"/>
      <c r="DO327" s="44"/>
      <c r="DP327" s="44"/>
      <c r="DQ327" s="44"/>
      <c r="DR327" s="44"/>
    </row>
    <row r="328" spans="1:280" ht="15.75" customHeight="1" x14ac:dyDescent="0.25"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145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145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  <c r="CB328" s="44"/>
      <c r="CC328" s="44"/>
      <c r="CD328" s="44"/>
      <c r="CE328" s="44"/>
      <c r="CF328" s="44"/>
      <c r="CG328" s="44"/>
      <c r="CH328" s="44"/>
      <c r="CI328" s="44"/>
      <c r="CJ328" s="44"/>
      <c r="CK328" s="44"/>
      <c r="CL328" s="44"/>
      <c r="CM328" s="44"/>
      <c r="CN328" s="44"/>
      <c r="CO328" s="44"/>
      <c r="CP328" s="44"/>
      <c r="CQ328" s="44"/>
      <c r="CR328" s="44"/>
      <c r="CS328" s="44"/>
      <c r="CT328" s="44"/>
      <c r="CU328" s="44"/>
      <c r="CV328" s="44"/>
      <c r="CW328" s="44"/>
      <c r="CX328" s="44"/>
      <c r="CY328" s="44"/>
      <c r="CZ328" s="44"/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  <c r="DK328" s="44"/>
      <c r="DL328" s="44"/>
      <c r="DM328" s="44"/>
      <c r="DN328" s="44"/>
      <c r="DO328" s="44"/>
      <c r="DP328" s="44"/>
      <c r="DQ328" s="44"/>
      <c r="DR328" s="44"/>
    </row>
    <row r="329" spans="1:280" ht="15.75" customHeight="1" x14ac:dyDescent="0.25"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145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145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44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  <c r="DK329" s="44"/>
      <c r="DL329" s="44"/>
      <c r="DM329" s="44"/>
      <c r="DN329" s="44"/>
      <c r="DO329" s="44"/>
      <c r="DP329" s="44"/>
      <c r="DQ329" s="44"/>
      <c r="DR329" s="44"/>
    </row>
    <row r="330" spans="1:280" ht="15.75" customHeight="1" x14ac:dyDescent="0.25"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145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145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44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  <c r="DK330" s="44"/>
      <c r="DL330" s="44"/>
      <c r="DM330" s="44"/>
      <c r="DN330" s="44"/>
      <c r="DO330" s="44"/>
      <c r="DP330" s="44"/>
      <c r="DQ330" s="44"/>
      <c r="DR330" s="44"/>
    </row>
    <row r="331" spans="1:280" ht="15.75" customHeight="1" x14ac:dyDescent="0.25"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145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145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44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  <c r="DK331" s="44"/>
      <c r="DL331" s="44"/>
      <c r="DM331" s="44"/>
      <c r="DN331" s="44"/>
      <c r="DO331" s="44"/>
      <c r="DP331" s="44"/>
      <c r="DQ331" s="44"/>
      <c r="DR331" s="44"/>
    </row>
    <row r="332" spans="1:280" ht="15.75" customHeight="1" x14ac:dyDescent="0.25"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145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145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44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  <c r="DK332" s="44"/>
      <c r="DL332" s="44"/>
      <c r="DM332" s="44"/>
      <c r="DN332" s="44"/>
      <c r="DO332" s="44"/>
      <c r="DP332" s="44"/>
      <c r="DQ332" s="44"/>
      <c r="DR332" s="44"/>
    </row>
    <row r="333" spans="1:280" ht="15.75" customHeight="1" x14ac:dyDescent="0.25"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145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145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44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  <c r="DK333" s="44"/>
      <c r="DL333" s="44"/>
      <c r="DM333" s="44"/>
      <c r="DN333" s="44"/>
      <c r="DO333" s="44"/>
      <c r="DP333" s="44"/>
      <c r="DQ333" s="44"/>
      <c r="DR333" s="44"/>
    </row>
    <row r="334" spans="1:280" ht="15.75" customHeight="1" x14ac:dyDescent="0.25"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145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145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44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  <c r="DK334" s="44"/>
      <c r="DL334" s="44"/>
      <c r="DM334" s="44"/>
      <c r="DN334" s="44"/>
      <c r="DO334" s="44"/>
      <c r="DP334" s="44"/>
      <c r="DQ334" s="44"/>
      <c r="DR334" s="44"/>
    </row>
    <row r="335" spans="1:280" ht="15.75" customHeight="1" x14ac:dyDescent="0.25"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145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145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44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  <c r="DK335" s="44"/>
      <c r="DL335" s="44"/>
      <c r="DM335" s="44"/>
      <c r="DN335" s="44"/>
      <c r="DO335" s="44"/>
      <c r="DP335" s="44"/>
      <c r="DQ335" s="44"/>
      <c r="DR335" s="44"/>
    </row>
    <row r="336" spans="1:280" ht="15.75" customHeight="1" x14ac:dyDescent="0.25"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145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145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44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  <c r="DK336" s="44"/>
      <c r="DL336" s="44"/>
      <c r="DM336" s="44"/>
      <c r="DN336" s="44"/>
      <c r="DO336" s="44"/>
      <c r="DP336" s="44"/>
      <c r="DQ336" s="44"/>
      <c r="DR336" s="44"/>
    </row>
    <row r="337" spans="2:122" ht="15.75" customHeight="1" x14ac:dyDescent="0.25"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145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145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44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  <c r="DK337" s="44"/>
      <c r="DL337" s="44"/>
      <c r="DM337" s="44"/>
      <c r="DN337" s="44"/>
      <c r="DO337" s="44"/>
      <c r="DP337" s="44"/>
      <c r="DQ337" s="44"/>
      <c r="DR337" s="44"/>
    </row>
    <row r="338" spans="2:122" ht="15.75" customHeight="1" x14ac:dyDescent="0.25"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145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145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44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  <c r="DK338" s="44"/>
      <c r="DL338" s="44"/>
      <c r="DM338" s="44"/>
      <c r="DN338" s="44"/>
      <c r="DO338" s="44"/>
      <c r="DP338" s="44"/>
      <c r="DQ338" s="44"/>
      <c r="DR338" s="44"/>
    </row>
    <row r="339" spans="2:122" ht="15.75" customHeight="1" x14ac:dyDescent="0.25"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145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145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44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  <c r="DK339" s="44"/>
      <c r="DL339" s="44"/>
      <c r="DM339" s="44"/>
      <c r="DN339" s="44"/>
      <c r="DO339" s="44"/>
      <c r="DP339" s="44"/>
      <c r="DQ339" s="44"/>
      <c r="DR339" s="44"/>
    </row>
    <row r="340" spans="2:122" ht="15.75" customHeight="1" x14ac:dyDescent="0.25"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145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145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  <c r="BR340" s="44"/>
      <c r="BS340" s="44"/>
      <c r="BT340" s="44"/>
      <c r="BU340" s="44"/>
      <c r="BV340" s="44"/>
      <c r="BW340" s="44"/>
      <c r="BX340" s="44"/>
      <c r="BY340" s="44"/>
      <c r="BZ340" s="44"/>
      <c r="CA340" s="44"/>
      <c r="CB340" s="44"/>
      <c r="CC340" s="44"/>
      <c r="CD340" s="44"/>
      <c r="CE340" s="44"/>
      <c r="CF340" s="44"/>
      <c r="CG340" s="44"/>
      <c r="CH340" s="44"/>
      <c r="CI340" s="44"/>
      <c r="CJ340" s="44"/>
      <c r="CK340" s="44"/>
      <c r="CL340" s="44"/>
      <c r="CM340" s="44"/>
      <c r="CN340" s="44"/>
      <c r="CO340" s="44"/>
      <c r="CP340" s="44"/>
      <c r="CQ340" s="44"/>
      <c r="CR340" s="44"/>
      <c r="CS340" s="44"/>
      <c r="CT340" s="44"/>
      <c r="CU340" s="44"/>
      <c r="CV340" s="44"/>
      <c r="CW340" s="44"/>
      <c r="CX340" s="44"/>
      <c r="CY340" s="44"/>
      <c r="CZ340" s="44"/>
      <c r="DA340" s="44"/>
      <c r="DB340" s="44"/>
      <c r="DC340" s="44"/>
      <c r="DD340" s="44"/>
      <c r="DE340" s="44"/>
      <c r="DF340" s="44"/>
      <c r="DG340" s="44"/>
      <c r="DH340" s="44"/>
      <c r="DI340" s="44"/>
      <c r="DJ340" s="44"/>
      <c r="DK340" s="44"/>
      <c r="DL340" s="44"/>
      <c r="DM340" s="44"/>
      <c r="DN340" s="44"/>
      <c r="DO340" s="44"/>
      <c r="DP340" s="44"/>
      <c r="DQ340" s="44"/>
      <c r="DR340" s="44"/>
    </row>
    <row r="341" spans="2:122" ht="15.75" customHeight="1" x14ac:dyDescent="0.25"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145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145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  <c r="BR341" s="44"/>
      <c r="BS341" s="44"/>
      <c r="BT341" s="44"/>
      <c r="BU341" s="44"/>
      <c r="BV341" s="44"/>
      <c r="BW341" s="44"/>
      <c r="BX341" s="44"/>
      <c r="BY341" s="44"/>
      <c r="BZ341" s="44"/>
      <c r="CA341" s="44"/>
      <c r="CB341" s="44"/>
      <c r="CC341" s="44"/>
      <c r="CD341" s="44"/>
      <c r="CE341" s="44"/>
      <c r="CF341" s="44"/>
      <c r="CG341" s="44"/>
      <c r="CH341" s="44"/>
      <c r="CI341" s="44"/>
      <c r="CJ341" s="44"/>
      <c r="CK341" s="44"/>
      <c r="CL341" s="44"/>
      <c r="CM341" s="44"/>
      <c r="CN341" s="44"/>
      <c r="CO341" s="44"/>
      <c r="CP341" s="44"/>
      <c r="CQ341" s="44"/>
      <c r="CR341" s="44"/>
      <c r="CS341" s="44"/>
      <c r="CT341" s="44"/>
      <c r="CU341" s="44"/>
      <c r="CV341" s="44"/>
      <c r="CW341" s="44"/>
      <c r="CX341" s="44"/>
      <c r="CY341" s="44"/>
      <c r="CZ341" s="44"/>
      <c r="DA341" s="44"/>
      <c r="DB341" s="44"/>
      <c r="DC341" s="44"/>
      <c r="DD341" s="44"/>
      <c r="DE341" s="44"/>
      <c r="DF341" s="44"/>
      <c r="DG341" s="44"/>
      <c r="DH341" s="44"/>
      <c r="DI341" s="44"/>
      <c r="DJ341" s="44"/>
      <c r="DK341" s="44"/>
      <c r="DL341" s="44"/>
      <c r="DM341" s="44"/>
      <c r="DN341" s="44"/>
      <c r="DO341" s="44"/>
      <c r="DP341" s="44"/>
      <c r="DQ341" s="44"/>
      <c r="DR341" s="44"/>
    </row>
    <row r="342" spans="2:122" ht="15.75" customHeight="1" x14ac:dyDescent="0.25"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145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145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  <c r="BP342" s="44"/>
      <c r="BQ342" s="44"/>
      <c r="BR342" s="44"/>
      <c r="BS342" s="44"/>
      <c r="BT342" s="44"/>
      <c r="BU342" s="44"/>
      <c r="BV342" s="44"/>
      <c r="BW342" s="44"/>
      <c r="BX342" s="44"/>
      <c r="BY342" s="44"/>
      <c r="BZ342" s="44"/>
      <c r="CA342" s="44"/>
      <c r="CB342" s="44"/>
      <c r="CC342" s="44"/>
      <c r="CD342" s="44"/>
      <c r="CE342" s="44"/>
      <c r="CF342" s="44"/>
      <c r="CG342" s="44"/>
      <c r="CH342" s="44"/>
      <c r="CI342" s="44"/>
      <c r="CJ342" s="44"/>
      <c r="CK342" s="44"/>
      <c r="CL342" s="44"/>
      <c r="CM342" s="44"/>
      <c r="CN342" s="44"/>
      <c r="CO342" s="44"/>
      <c r="CP342" s="44"/>
      <c r="CQ342" s="44"/>
      <c r="CR342" s="44"/>
      <c r="CS342" s="44"/>
      <c r="CT342" s="44"/>
      <c r="CU342" s="44"/>
      <c r="CV342" s="44"/>
      <c r="CW342" s="44"/>
      <c r="CX342" s="44"/>
      <c r="CY342" s="44"/>
      <c r="CZ342" s="44"/>
      <c r="DA342" s="44"/>
      <c r="DB342" s="44"/>
      <c r="DC342" s="44"/>
      <c r="DD342" s="44"/>
      <c r="DE342" s="44"/>
      <c r="DF342" s="44"/>
      <c r="DG342" s="44"/>
      <c r="DH342" s="44"/>
      <c r="DI342" s="44"/>
      <c r="DJ342" s="44"/>
      <c r="DK342" s="44"/>
      <c r="DL342" s="44"/>
      <c r="DM342" s="44"/>
      <c r="DN342" s="44"/>
      <c r="DO342" s="44"/>
      <c r="DP342" s="44"/>
      <c r="DQ342" s="44"/>
      <c r="DR342" s="44"/>
    </row>
    <row r="343" spans="2:122" ht="15.75" customHeight="1" x14ac:dyDescent="0.25"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145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145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  <c r="BP343" s="44"/>
      <c r="BQ343" s="44"/>
      <c r="BR343" s="44"/>
      <c r="BS343" s="44"/>
      <c r="BT343" s="44"/>
      <c r="BU343" s="44"/>
      <c r="BV343" s="44"/>
      <c r="BW343" s="44"/>
      <c r="BX343" s="44"/>
      <c r="BY343" s="44"/>
      <c r="BZ343" s="44"/>
      <c r="CA343" s="44"/>
      <c r="CB343" s="44"/>
      <c r="CC343" s="44"/>
      <c r="CD343" s="44"/>
      <c r="CE343" s="44"/>
      <c r="CF343" s="44"/>
      <c r="CG343" s="44"/>
      <c r="CH343" s="44"/>
      <c r="CI343" s="44"/>
      <c r="CJ343" s="44"/>
      <c r="CK343" s="44"/>
      <c r="CL343" s="44"/>
      <c r="CM343" s="44"/>
      <c r="CN343" s="44"/>
      <c r="CO343" s="44"/>
      <c r="CP343" s="44"/>
      <c r="CQ343" s="44"/>
      <c r="CR343" s="44"/>
      <c r="CS343" s="44"/>
      <c r="CT343" s="44"/>
      <c r="CU343" s="44"/>
      <c r="CV343" s="44"/>
      <c r="CW343" s="44"/>
      <c r="CX343" s="44"/>
      <c r="CY343" s="44"/>
      <c r="CZ343" s="44"/>
      <c r="DA343" s="44"/>
      <c r="DB343" s="44"/>
      <c r="DC343" s="44"/>
      <c r="DD343" s="44"/>
      <c r="DE343" s="44"/>
      <c r="DF343" s="44"/>
      <c r="DG343" s="44"/>
      <c r="DH343" s="44"/>
      <c r="DI343" s="44"/>
      <c r="DJ343" s="44"/>
      <c r="DK343" s="44"/>
      <c r="DL343" s="44"/>
      <c r="DM343" s="44"/>
      <c r="DN343" s="44"/>
      <c r="DO343" s="44"/>
      <c r="DP343" s="44"/>
      <c r="DQ343" s="44"/>
      <c r="DR343" s="44"/>
    </row>
    <row r="344" spans="2:122" ht="15.75" customHeight="1" x14ac:dyDescent="0.25"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145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145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  <c r="BR344" s="44"/>
      <c r="BS344" s="44"/>
      <c r="BT344" s="44"/>
      <c r="BU344" s="44"/>
      <c r="BV344" s="44"/>
      <c r="BW344" s="44"/>
      <c r="BX344" s="44"/>
      <c r="BY344" s="44"/>
      <c r="BZ344" s="44"/>
      <c r="CA344" s="44"/>
      <c r="CB344" s="44"/>
      <c r="CC344" s="44"/>
      <c r="CD344" s="44"/>
      <c r="CE344" s="44"/>
      <c r="CF344" s="44"/>
      <c r="CG344" s="44"/>
      <c r="CH344" s="44"/>
      <c r="CI344" s="44"/>
      <c r="CJ344" s="44"/>
      <c r="CK344" s="44"/>
      <c r="CL344" s="44"/>
      <c r="CM344" s="44"/>
      <c r="CN344" s="44"/>
      <c r="CO344" s="44"/>
      <c r="CP344" s="44"/>
      <c r="CQ344" s="44"/>
      <c r="CR344" s="44"/>
      <c r="CS344" s="44"/>
      <c r="CT344" s="44"/>
      <c r="CU344" s="44"/>
      <c r="CV344" s="44"/>
      <c r="CW344" s="44"/>
      <c r="CX344" s="44"/>
      <c r="CY344" s="44"/>
      <c r="CZ344" s="44"/>
      <c r="DA344" s="44"/>
      <c r="DB344" s="44"/>
      <c r="DC344" s="44"/>
      <c r="DD344" s="44"/>
      <c r="DE344" s="44"/>
      <c r="DF344" s="44"/>
      <c r="DG344" s="44"/>
      <c r="DH344" s="44"/>
      <c r="DI344" s="44"/>
      <c r="DJ344" s="44"/>
      <c r="DK344" s="44"/>
      <c r="DL344" s="44"/>
      <c r="DM344" s="44"/>
      <c r="DN344" s="44"/>
      <c r="DO344" s="44"/>
      <c r="DP344" s="44"/>
      <c r="DQ344" s="44"/>
      <c r="DR344" s="44"/>
    </row>
    <row r="345" spans="2:122" ht="15.75" customHeight="1" x14ac:dyDescent="0.25"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145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145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  <c r="BP345" s="44"/>
      <c r="BQ345" s="44"/>
      <c r="BR345" s="44"/>
      <c r="BS345" s="44"/>
      <c r="BT345" s="44"/>
      <c r="BU345" s="44"/>
      <c r="BV345" s="44"/>
      <c r="BW345" s="44"/>
      <c r="BX345" s="44"/>
      <c r="BY345" s="44"/>
      <c r="BZ345" s="44"/>
      <c r="CA345" s="44"/>
      <c r="CB345" s="44"/>
      <c r="CC345" s="44"/>
      <c r="CD345" s="44"/>
      <c r="CE345" s="44"/>
      <c r="CF345" s="44"/>
      <c r="CG345" s="44"/>
      <c r="CH345" s="44"/>
      <c r="CI345" s="44"/>
      <c r="CJ345" s="44"/>
      <c r="CK345" s="44"/>
      <c r="CL345" s="44"/>
      <c r="CM345" s="44"/>
      <c r="CN345" s="44"/>
      <c r="CO345" s="44"/>
      <c r="CP345" s="44"/>
      <c r="CQ345" s="44"/>
      <c r="CR345" s="44"/>
      <c r="CS345" s="44"/>
      <c r="CT345" s="44"/>
      <c r="CU345" s="44"/>
      <c r="CV345" s="44"/>
      <c r="CW345" s="44"/>
      <c r="CX345" s="44"/>
      <c r="CY345" s="44"/>
      <c r="CZ345" s="44"/>
      <c r="DA345" s="44"/>
      <c r="DB345" s="44"/>
      <c r="DC345" s="44"/>
      <c r="DD345" s="44"/>
      <c r="DE345" s="44"/>
      <c r="DF345" s="44"/>
      <c r="DG345" s="44"/>
      <c r="DH345" s="44"/>
      <c r="DI345" s="44"/>
      <c r="DJ345" s="44"/>
      <c r="DK345" s="44"/>
      <c r="DL345" s="44"/>
      <c r="DM345" s="44"/>
      <c r="DN345" s="44"/>
      <c r="DO345" s="44"/>
      <c r="DP345" s="44"/>
      <c r="DQ345" s="44"/>
      <c r="DR345" s="44"/>
    </row>
    <row r="346" spans="2:122" ht="15.75" customHeight="1" x14ac:dyDescent="0.25"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145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145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  <c r="BR346" s="44"/>
      <c r="BS346" s="44"/>
      <c r="BT346" s="44"/>
      <c r="BU346" s="44"/>
      <c r="BV346" s="44"/>
      <c r="BW346" s="44"/>
      <c r="BX346" s="44"/>
      <c r="BY346" s="44"/>
      <c r="BZ346" s="44"/>
      <c r="CA346" s="44"/>
      <c r="CB346" s="44"/>
      <c r="CC346" s="44"/>
      <c r="CD346" s="44"/>
      <c r="CE346" s="44"/>
      <c r="CF346" s="44"/>
      <c r="CG346" s="44"/>
      <c r="CH346" s="44"/>
      <c r="CI346" s="44"/>
      <c r="CJ346" s="44"/>
      <c r="CK346" s="44"/>
      <c r="CL346" s="44"/>
      <c r="CM346" s="44"/>
      <c r="CN346" s="44"/>
      <c r="CO346" s="44"/>
      <c r="CP346" s="44"/>
      <c r="CQ346" s="44"/>
      <c r="CR346" s="44"/>
      <c r="CS346" s="44"/>
      <c r="CT346" s="44"/>
      <c r="CU346" s="44"/>
      <c r="CV346" s="44"/>
      <c r="CW346" s="44"/>
      <c r="CX346" s="44"/>
      <c r="CY346" s="44"/>
      <c r="CZ346" s="44"/>
      <c r="DA346" s="44"/>
      <c r="DB346" s="44"/>
      <c r="DC346" s="44"/>
      <c r="DD346" s="44"/>
      <c r="DE346" s="44"/>
      <c r="DF346" s="44"/>
      <c r="DG346" s="44"/>
      <c r="DH346" s="44"/>
      <c r="DI346" s="44"/>
      <c r="DJ346" s="44"/>
      <c r="DK346" s="44"/>
      <c r="DL346" s="44"/>
      <c r="DM346" s="44"/>
      <c r="DN346" s="44"/>
      <c r="DO346" s="44"/>
      <c r="DP346" s="44"/>
      <c r="DQ346" s="44"/>
      <c r="DR346" s="44"/>
    </row>
    <row r="347" spans="2:122" ht="15.75" customHeight="1" x14ac:dyDescent="0.25"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145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145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  <c r="BP347" s="44"/>
      <c r="BQ347" s="44"/>
      <c r="BR347" s="44"/>
      <c r="BS347" s="44"/>
      <c r="BT347" s="44"/>
      <c r="BU347" s="44"/>
      <c r="BV347" s="44"/>
      <c r="BW347" s="44"/>
      <c r="BX347" s="44"/>
      <c r="BY347" s="44"/>
      <c r="BZ347" s="44"/>
      <c r="CA347" s="44"/>
      <c r="CB347" s="44"/>
      <c r="CC347" s="44"/>
      <c r="CD347" s="44"/>
      <c r="CE347" s="44"/>
      <c r="CF347" s="44"/>
      <c r="CG347" s="44"/>
      <c r="CH347" s="44"/>
      <c r="CI347" s="44"/>
      <c r="CJ347" s="44"/>
      <c r="CK347" s="44"/>
      <c r="CL347" s="44"/>
      <c r="CM347" s="44"/>
      <c r="CN347" s="44"/>
      <c r="CO347" s="44"/>
      <c r="CP347" s="44"/>
      <c r="CQ347" s="44"/>
      <c r="CR347" s="44"/>
      <c r="CS347" s="44"/>
      <c r="CT347" s="44"/>
      <c r="CU347" s="44"/>
      <c r="CV347" s="44"/>
      <c r="CW347" s="44"/>
      <c r="CX347" s="44"/>
      <c r="CY347" s="44"/>
      <c r="CZ347" s="44"/>
      <c r="DA347" s="44"/>
      <c r="DB347" s="44"/>
      <c r="DC347" s="44"/>
      <c r="DD347" s="44"/>
      <c r="DE347" s="44"/>
      <c r="DF347" s="44"/>
      <c r="DG347" s="44"/>
      <c r="DH347" s="44"/>
      <c r="DI347" s="44"/>
      <c r="DJ347" s="44"/>
      <c r="DK347" s="44"/>
      <c r="DL347" s="44"/>
      <c r="DM347" s="44"/>
      <c r="DN347" s="44"/>
      <c r="DO347" s="44"/>
      <c r="DP347" s="44"/>
      <c r="DQ347" s="44"/>
      <c r="DR347" s="44"/>
    </row>
    <row r="348" spans="2:122" ht="15.75" customHeight="1" x14ac:dyDescent="0.25"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145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145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/>
      <c r="CP348" s="44"/>
      <c r="CQ348" s="44"/>
      <c r="CR348" s="44"/>
      <c r="CS348" s="44"/>
      <c r="CT348" s="44"/>
      <c r="CU348" s="44"/>
      <c r="CV348" s="44"/>
      <c r="CW348" s="44"/>
      <c r="CX348" s="44"/>
      <c r="CY348" s="44"/>
      <c r="CZ348" s="44"/>
      <c r="DA348" s="44"/>
      <c r="DB348" s="44"/>
      <c r="DC348" s="44"/>
      <c r="DD348" s="44"/>
      <c r="DE348" s="44"/>
      <c r="DF348" s="44"/>
      <c r="DG348" s="44"/>
      <c r="DH348" s="44"/>
      <c r="DI348" s="44"/>
      <c r="DJ348" s="44"/>
      <c r="DK348" s="44"/>
      <c r="DL348" s="44"/>
      <c r="DM348" s="44"/>
      <c r="DN348" s="44"/>
      <c r="DO348" s="44"/>
      <c r="DP348" s="44"/>
      <c r="DQ348" s="44"/>
      <c r="DR348" s="44"/>
    </row>
    <row r="349" spans="2:122" ht="15.75" customHeight="1" x14ac:dyDescent="0.25"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145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145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  <c r="BR349" s="44"/>
      <c r="BS349" s="44"/>
      <c r="BT349" s="44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44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  <c r="DK349" s="44"/>
      <c r="DL349" s="44"/>
      <c r="DM349" s="44"/>
      <c r="DN349" s="44"/>
      <c r="DO349" s="44"/>
      <c r="DP349" s="44"/>
      <c r="DQ349" s="44"/>
      <c r="DR349" s="44"/>
    </row>
    <row r="350" spans="2:122" ht="15.75" customHeight="1" x14ac:dyDescent="0.25"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145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145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  <c r="BP350" s="44"/>
      <c r="BQ350" s="44"/>
      <c r="BR350" s="44"/>
      <c r="BS350" s="44"/>
      <c r="BT350" s="44"/>
      <c r="BU350" s="44"/>
      <c r="BV350" s="44"/>
      <c r="BW350" s="44"/>
      <c r="BX350" s="44"/>
      <c r="BY350" s="44"/>
      <c r="BZ350" s="44"/>
      <c r="CA350" s="44"/>
      <c r="CB350" s="44"/>
      <c r="CC350" s="44"/>
      <c r="CD350" s="44"/>
      <c r="CE350" s="44"/>
      <c r="CF350" s="44"/>
      <c r="CG350" s="44"/>
      <c r="CH350" s="44"/>
      <c r="CI350" s="44"/>
      <c r="CJ350" s="44"/>
      <c r="CK350" s="44"/>
      <c r="CL350" s="44"/>
      <c r="CM350" s="44"/>
      <c r="CN350" s="44"/>
      <c r="CO350" s="44"/>
      <c r="CP350" s="44"/>
      <c r="CQ350" s="44"/>
      <c r="CR350" s="44"/>
      <c r="CS350" s="44"/>
      <c r="CT350" s="44"/>
      <c r="CU350" s="44"/>
      <c r="CV350" s="44"/>
      <c r="CW350" s="44"/>
      <c r="CX350" s="44"/>
      <c r="CY350" s="44"/>
      <c r="CZ350" s="44"/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  <c r="DK350" s="44"/>
      <c r="DL350" s="44"/>
      <c r="DM350" s="44"/>
      <c r="DN350" s="44"/>
      <c r="DO350" s="44"/>
      <c r="DP350" s="44"/>
      <c r="DQ350" s="44"/>
      <c r="DR350" s="44"/>
    </row>
    <row r="351" spans="2:122" ht="15.75" customHeight="1" x14ac:dyDescent="0.25"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145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145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  <c r="BR351" s="44"/>
      <c r="BS351" s="44"/>
      <c r="BT351" s="44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44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  <c r="DK351" s="44"/>
      <c r="DL351" s="44"/>
      <c r="DM351" s="44"/>
      <c r="DN351" s="44"/>
      <c r="DO351" s="44"/>
      <c r="DP351" s="44"/>
      <c r="DQ351" s="44"/>
      <c r="DR351" s="44"/>
    </row>
    <row r="352" spans="2:122" ht="15.75" customHeight="1" x14ac:dyDescent="0.25"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145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145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44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  <c r="DK352" s="44"/>
      <c r="DL352" s="44"/>
      <c r="DM352" s="44"/>
      <c r="DN352" s="44"/>
      <c r="DO352" s="44"/>
      <c r="DP352" s="44"/>
      <c r="DQ352" s="44"/>
      <c r="DR352" s="44"/>
    </row>
    <row r="353" spans="2:122" ht="15.75" customHeight="1" x14ac:dyDescent="0.25"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145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145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44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  <c r="DK353" s="44"/>
      <c r="DL353" s="44"/>
      <c r="DM353" s="44"/>
      <c r="DN353" s="44"/>
      <c r="DO353" s="44"/>
      <c r="DP353" s="44"/>
      <c r="DQ353" s="44"/>
      <c r="DR353" s="44"/>
    </row>
    <row r="354" spans="2:122" ht="15.75" customHeight="1" x14ac:dyDescent="0.25"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145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145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44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  <c r="DK354" s="44"/>
      <c r="DL354" s="44"/>
      <c r="DM354" s="44"/>
      <c r="DN354" s="44"/>
      <c r="DO354" s="44"/>
      <c r="DP354" s="44"/>
      <c r="DQ354" s="44"/>
      <c r="DR354" s="44"/>
    </row>
    <row r="355" spans="2:122" ht="15.75" customHeight="1" x14ac:dyDescent="0.25"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145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145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44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  <c r="DK355" s="44"/>
      <c r="DL355" s="44"/>
      <c r="DM355" s="44"/>
      <c r="DN355" s="44"/>
      <c r="DO355" s="44"/>
      <c r="DP355" s="44"/>
      <c r="DQ355" s="44"/>
      <c r="DR355" s="44"/>
    </row>
    <row r="356" spans="2:122" ht="15.75" customHeight="1" x14ac:dyDescent="0.25"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145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145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44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  <c r="DK356" s="44"/>
      <c r="DL356" s="44"/>
      <c r="DM356" s="44"/>
      <c r="DN356" s="44"/>
      <c r="DO356" s="44"/>
      <c r="DP356" s="44"/>
      <c r="DQ356" s="44"/>
      <c r="DR356" s="44"/>
    </row>
    <row r="357" spans="2:122" ht="15.75" customHeight="1" x14ac:dyDescent="0.25"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145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145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44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  <c r="DK357" s="44"/>
      <c r="DL357" s="44"/>
      <c r="DM357" s="44"/>
      <c r="DN357" s="44"/>
      <c r="DO357" s="44"/>
      <c r="DP357" s="44"/>
      <c r="DQ357" s="44"/>
      <c r="DR357" s="44"/>
    </row>
    <row r="358" spans="2:122" ht="15.75" customHeight="1" x14ac:dyDescent="0.25"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145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145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44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  <c r="DK358" s="44"/>
      <c r="DL358" s="44"/>
      <c r="DM358" s="44"/>
      <c r="DN358" s="44"/>
      <c r="DO358" s="44"/>
      <c r="DP358" s="44"/>
      <c r="DQ358" s="44"/>
      <c r="DR358" s="44"/>
    </row>
    <row r="359" spans="2:122" ht="15.75" customHeight="1" x14ac:dyDescent="0.25"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145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145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44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  <c r="DK359" s="44"/>
      <c r="DL359" s="44"/>
      <c r="DM359" s="44"/>
      <c r="DN359" s="44"/>
      <c r="DO359" s="44"/>
      <c r="DP359" s="44"/>
      <c r="DQ359" s="44"/>
      <c r="DR359" s="44"/>
    </row>
    <row r="360" spans="2:122" ht="15.75" customHeight="1" x14ac:dyDescent="0.25"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145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145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44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  <c r="DK360" s="44"/>
      <c r="DL360" s="44"/>
      <c r="DM360" s="44"/>
      <c r="DN360" s="44"/>
      <c r="DO360" s="44"/>
      <c r="DP360" s="44"/>
      <c r="DQ360" s="44"/>
      <c r="DR360" s="44"/>
    </row>
    <row r="361" spans="2:122" ht="15.75" customHeight="1" x14ac:dyDescent="0.25"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145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145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44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  <c r="DK361" s="44"/>
      <c r="DL361" s="44"/>
      <c r="DM361" s="44"/>
      <c r="DN361" s="44"/>
      <c r="DO361" s="44"/>
      <c r="DP361" s="44"/>
      <c r="DQ361" s="44"/>
      <c r="DR361" s="44"/>
    </row>
    <row r="362" spans="2:122" ht="15.75" customHeight="1" x14ac:dyDescent="0.25"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145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145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  <c r="BR362" s="44"/>
      <c r="BS362" s="44"/>
      <c r="BT362" s="44"/>
      <c r="BU362" s="44"/>
      <c r="BV362" s="44"/>
      <c r="BW362" s="44"/>
      <c r="BX362" s="44"/>
      <c r="BY362" s="44"/>
      <c r="BZ362" s="44"/>
      <c r="CA362" s="44"/>
      <c r="CB362" s="44"/>
      <c r="CC362" s="44"/>
      <c r="CD362" s="44"/>
      <c r="CE362" s="44"/>
      <c r="CF362" s="44"/>
      <c r="CG362" s="44"/>
      <c r="CH362" s="44"/>
      <c r="CI362" s="44"/>
      <c r="CJ362" s="44"/>
      <c r="CK362" s="44"/>
      <c r="CL362" s="44"/>
      <c r="CM362" s="44"/>
      <c r="CN362" s="44"/>
      <c r="CO362" s="44"/>
      <c r="CP362" s="44"/>
      <c r="CQ362" s="44"/>
      <c r="CR362" s="44"/>
      <c r="CS362" s="44"/>
      <c r="CT362" s="44"/>
      <c r="CU362" s="44"/>
      <c r="CV362" s="44"/>
      <c r="CW362" s="44"/>
      <c r="CX362" s="44"/>
      <c r="CY362" s="44"/>
      <c r="CZ362" s="44"/>
      <c r="DA362" s="44"/>
      <c r="DB362" s="44"/>
      <c r="DC362" s="44"/>
      <c r="DD362" s="44"/>
      <c r="DE362" s="44"/>
      <c r="DF362" s="44"/>
      <c r="DG362" s="44"/>
      <c r="DH362" s="44"/>
      <c r="DI362" s="44"/>
      <c r="DJ362" s="44"/>
      <c r="DK362" s="44"/>
      <c r="DL362" s="44"/>
      <c r="DM362" s="44"/>
      <c r="DN362" s="44"/>
      <c r="DO362" s="44"/>
      <c r="DP362" s="44"/>
      <c r="DQ362" s="44"/>
      <c r="DR362" s="44"/>
    </row>
    <row r="363" spans="2:122" ht="15.75" customHeight="1" x14ac:dyDescent="0.25"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145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145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  <c r="BR363" s="44"/>
      <c r="BS363" s="44"/>
      <c r="BT363" s="44"/>
      <c r="BU363" s="44"/>
      <c r="BV363" s="44"/>
      <c r="BW363" s="44"/>
      <c r="BX363" s="44"/>
      <c r="BY363" s="44"/>
      <c r="BZ363" s="44"/>
      <c r="CA363" s="44"/>
      <c r="CB363" s="44"/>
      <c r="CC363" s="44"/>
      <c r="CD363" s="44"/>
      <c r="CE363" s="44"/>
      <c r="CF363" s="44"/>
      <c r="CG363" s="44"/>
      <c r="CH363" s="44"/>
      <c r="CI363" s="44"/>
      <c r="CJ363" s="44"/>
      <c r="CK363" s="44"/>
      <c r="CL363" s="44"/>
      <c r="CM363" s="44"/>
      <c r="CN363" s="44"/>
      <c r="CO363" s="44"/>
      <c r="CP363" s="44"/>
      <c r="CQ363" s="44"/>
      <c r="CR363" s="44"/>
      <c r="CS363" s="44"/>
      <c r="CT363" s="44"/>
      <c r="CU363" s="44"/>
      <c r="CV363" s="44"/>
      <c r="CW363" s="44"/>
      <c r="CX363" s="44"/>
      <c r="CY363" s="44"/>
      <c r="CZ363" s="44"/>
      <c r="DA363" s="44"/>
      <c r="DB363" s="44"/>
      <c r="DC363" s="44"/>
      <c r="DD363" s="44"/>
      <c r="DE363" s="44"/>
      <c r="DF363" s="44"/>
      <c r="DG363" s="44"/>
      <c r="DH363" s="44"/>
      <c r="DI363" s="44"/>
      <c r="DJ363" s="44"/>
      <c r="DK363" s="44"/>
      <c r="DL363" s="44"/>
      <c r="DM363" s="44"/>
      <c r="DN363" s="44"/>
      <c r="DO363" s="44"/>
      <c r="DP363" s="44"/>
      <c r="DQ363" s="44"/>
      <c r="DR363" s="44"/>
    </row>
    <row r="364" spans="2:122" ht="15.75" customHeight="1" x14ac:dyDescent="0.25"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145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145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  <c r="BS364" s="44"/>
      <c r="BT364" s="44"/>
      <c r="BU364" s="44"/>
      <c r="BV364" s="44"/>
      <c r="BW364" s="44"/>
      <c r="BX364" s="44"/>
      <c r="BY364" s="44"/>
      <c r="BZ364" s="44"/>
      <c r="CA364" s="44"/>
      <c r="CB364" s="44"/>
      <c r="CC364" s="44"/>
      <c r="CD364" s="44"/>
      <c r="CE364" s="44"/>
      <c r="CF364" s="44"/>
      <c r="CG364" s="44"/>
      <c r="CH364" s="44"/>
      <c r="CI364" s="44"/>
      <c r="CJ364" s="44"/>
      <c r="CK364" s="44"/>
      <c r="CL364" s="44"/>
      <c r="CM364" s="44"/>
      <c r="CN364" s="44"/>
      <c r="CO364" s="44"/>
      <c r="CP364" s="44"/>
      <c r="CQ364" s="44"/>
      <c r="CR364" s="44"/>
      <c r="CS364" s="44"/>
      <c r="CT364" s="44"/>
      <c r="CU364" s="44"/>
      <c r="CV364" s="44"/>
      <c r="CW364" s="44"/>
      <c r="CX364" s="44"/>
      <c r="CY364" s="44"/>
      <c r="CZ364" s="44"/>
      <c r="DA364" s="44"/>
      <c r="DB364" s="44"/>
      <c r="DC364" s="44"/>
      <c r="DD364" s="44"/>
      <c r="DE364" s="44"/>
      <c r="DF364" s="44"/>
      <c r="DG364" s="44"/>
      <c r="DH364" s="44"/>
      <c r="DI364" s="44"/>
      <c r="DJ364" s="44"/>
      <c r="DK364" s="44"/>
      <c r="DL364" s="44"/>
      <c r="DM364" s="44"/>
      <c r="DN364" s="44"/>
      <c r="DO364" s="44"/>
      <c r="DP364" s="44"/>
      <c r="DQ364" s="44"/>
      <c r="DR364" s="44"/>
    </row>
    <row r="365" spans="2:122" ht="15.75" customHeight="1" x14ac:dyDescent="0.25"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145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145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  <c r="BS365" s="44"/>
      <c r="BT365" s="44"/>
      <c r="BU365" s="44"/>
      <c r="BV365" s="44"/>
      <c r="BW365" s="44"/>
      <c r="BX365" s="44"/>
      <c r="BY365" s="44"/>
      <c r="BZ365" s="44"/>
      <c r="CA365" s="44"/>
      <c r="CB365" s="44"/>
      <c r="CC365" s="44"/>
      <c r="CD365" s="44"/>
      <c r="CE365" s="44"/>
      <c r="CF365" s="44"/>
      <c r="CG365" s="44"/>
      <c r="CH365" s="44"/>
      <c r="CI365" s="44"/>
      <c r="CJ365" s="44"/>
      <c r="CK365" s="44"/>
      <c r="CL365" s="44"/>
      <c r="CM365" s="44"/>
      <c r="CN365" s="44"/>
      <c r="CO365" s="44"/>
      <c r="CP365" s="44"/>
      <c r="CQ365" s="44"/>
      <c r="CR365" s="44"/>
      <c r="CS365" s="44"/>
      <c r="CT365" s="44"/>
      <c r="CU365" s="44"/>
      <c r="CV365" s="44"/>
      <c r="CW365" s="44"/>
      <c r="CX365" s="44"/>
      <c r="CY365" s="44"/>
      <c r="CZ365" s="44"/>
      <c r="DA365" s="44"/>
      <c r="DB365" s="44"/>
      <c r="DC365" s="44"/>
      <c r="DD365" s="44"/>
      <c r="DE365" s="44"/>
      <c r="DF365" s="44"/>
      <c r="DG365" s="44"/>
      <c r="DH365" s="44"/>
      <c r="DI365" s="44"/>
      <c r="DJ365" s="44"/>
      <c r="DK365" s="44"/>
      <c r="DL365" s="44"/>
      <c r="DM365" s="44"/>
      <c r="DN365" s="44"/>
      <c r="DO365" s="44"/>
      <c r="DP365" s="44"/>
      <c r="DQ365" s="44"/>
      <c r="DR365" s="44"/>
    </row>
    <row r="366" spans="2:122" ht="15.75" customHeight="1" x14ac:dyDescent="0.25"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145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145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/>
      <c r="CP366" s="44"/>
      <c r="CQ366" s="44"/>
      <c r="CR366" s="44"/>
      <c r="CS366" s="44"/>
      <c r="CT366" s="44"/>
      <c r="CU366" s="44"/>
      <c r="CV366" s="44"/>
      <c r="CW366" s="44"/>
      <c r="CX366" s="44"/>
      <c r="CY366" s="44"/>
      <c r="CZ366" s="44"/>
      <c r="DA366" s="44"/>
      <c r="DB366" s="44"/>
      <c r="DC366" s="44"/>
      <c r="DD366" s="44"/>
      <c r="DE366" s="44"/>
      <c r="DF366" s="44"/>
      <c r="DG366" s="44"/>
      <c r="DH366" s="44"/>
      <c r="DI366" s="44"/>
      <c r="DJ366" s="44"/>
      <c r="DK366" s="44"/>
      <c r="DL366" s="44"/>
      <c r="DM366" s="44"/>
      <c r="DN366" s="44"/>
      <c r="DO366" s="44"/>
      <c r="DP366" s="44"/>
      <c r="DQ366" s="44"/>
      <c r="DR366" s="44"/>
    </row>
    <row r="367" spans="2:122" ht="15.75" customHeight="1" x14ac:dyDescent="0.25"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145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145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  <c r="BS367" s="44"/>
      <c r="BT367" s="44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44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  <c r="DK367" s="44"/>
      <c r="DL367" s="44"/>
      <c r="DM367" s="44"/>
      <c r="DN367" s="44"/>
      <c r="DO367" s="44"/>
      <c r="DP367" s="44"/>
      <c r="DQ367" s="44"/>
      <c r="DR367" s="44"/>
    </row>
    <row r="368" spans="2:122" ht="15.75" customHeight="1" x14ac:dyDescent="0.25"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145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145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  <c r="BS368" s="44"/>
      <c r="BT368" s="44"/>
      <c r="BU368" s="44"/>
      <c r="BV368" s="44"/>
      <c r="BW368" s="44"/>
      <c r="BX368" s="44"/>
      <c r="BY368" s="44"/>
      <c r="BZ368" s="44"/>
      <c r="CA368" s="44"/>
      <c r="CB368" s="44"/>
      <c r="CC368" s="44"/>
      <c r="CD368" s="44"/>
      <c r="CE368" s="44"/>
      <c r="CF368" s="44"/>
      <c r="CG368" s="44"/>
      <c r="CH368" s="44"/>
      <c r="CI368" s="44"/>
      <c r="CJ368" s="44"/>
      <c r="CK368" s="44"/>
      <c r="CL368" s="44"/>
      <c r="CM368" s="44"/>
      <c r="CN368" s="44"/>
      <c r="CO368" s="44"/>
      <c r="CP368" s="44"/>
      <c r="CQ368" s="44"/>
      <c r="CR368" s="44"/>
      <c r="CS368" s="44"/>
      <c r="CT368" s="44"/>
      <c r="CU368" s="44"/>
      <c r="CV368" s="44"/>
      <c r="CW368" s="44"/>
      <c r="CX368" s="44"/>
      <c r="CY368" s="44"/>
      <c r="CZ368" s="44"/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  <c r="DK368" s="44"/>
      <c r="DL368" s="44"/>
      <c r="DM368" s="44"/>
      <c r="DN368" s="44"/>
      <c r="DO368" s="44"/>
      <c r="DP368" s="44"/>
      <c r="DQ368" s="44"/>
      <c r="DR368" s="44"/>
    </row>
    <row r="369" spans="2:122" ht="15.75" customHeight="1" x14ac:dyDescent="0.25"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145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145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  <c r="BS369" s="44"/>
      <c r="BT369" s="44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44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  <c r="DK369" s="44"/>
      <c r="DL369" s="44"/>
      <c r="DM369" s="44"/>
      <c r="DN369" s="44"/>
      <c r="DO369" s="44"/>
      <c r="DP369" s="44"/>
      <c r="DQ369" s="44"/>
      <c r="DR369" s="44"/>
    </row>
    <row r="370" spans="2:122" ht="15.75" customHeight="1" x14ac:dyDescent="0.25"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145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145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44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  <c r="DK370" s="44"/>
      <c r="DL370" s="44"/>
      <c r="DM370" s="44"/>
      <c r="DN370" s="44"/>
      <c r="DO370" s="44"/>
      <c r="DP370" s="44"/>
      <c r="DQ370" s="44"/>
      <c r="DR370" s="44"/>
    </row>
    <row r="371" spans="2:122" ht="15.75" customHeight="1" x14ac:dyDescent="0.25"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145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145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44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  <c r="DK371" s="44"/>
      <c r="DL371" s="44"/>
      <c r="DM371" s="44"/>
      <c r="DN371" s="44"/>
      <c r="DO371" s="44"/>
      <c r="DP371" s="44"/>
      <c r="DQ371" s="44"/>
      <c r="DR371" s="44"/>
    </row>
    <row r="372" spans="2:122" ht="15.75" customHeight="1" x14ac:dyDescent="0.25"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145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145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44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  <c r="DK372" s="44"/>
      <c r="DL372" s="44"/>
      <c r="DM372" s="44"/>
      <c r="DN372" s="44"/>
      <c r="DO372" s="44"/>
      <c r="DP372" s="44"/>
      <c r="DQ372" s="44"/>
      <c r="DR372" s="44"/>
    </row>
    <row r="373" spans="2:122" ht="15.75" customHeight="1" x14ac:dyDescent="0.25"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145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145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44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  <c r="DK373" s="44"/>
      <c r="DL373" s="44"/>
      <c r="DM373" s="44"/>
      <c r="DN373" s="44"/>
      <c r="DO373" s="44"/>
      <c r="DP373" s="44"/>
      <c r="DQ373" s="44"/>
      <c r="DR373" s="44"/>
    </row>
    <row r="374" spans="2:122" ht="15.75" customHeight="1" x14ac:dyDescent="0.25"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145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145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44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  <c r="DK374" s="44"/>
      <c r="DL374" s="44"/>
      <c r="DM374" s="44"/>
      <c r="DN374" s="44"/>
      <c r="DO374" s="44"/>
      <c r="DP374" s="44"/>
      <c r="DQ374" s="44"/>
      <c r="DR374" s="44"/>
    </row>
    <row r="375" spans="2:122" ht="15.75" customHeight="1" x14ac:dyDescent="0.25"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145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145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44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  <c r="DK375" s="44"/>
      <c r="DL375" s="44"/>
      <c r="DM375" s="44"/>
      <c r="DN375" s="44"/>
      <c r="DO375" s="44"/>
      <c r="DP375" s="44"/>
      <c r="DQ375" s="44"/>
      <c r="DR375" s="44"/>
    </row>
    <row r="376" spans="2:122" ht="15.75" customHeight="1" x14ac:dyDescent="0.25"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145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145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44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  <c r="DK376" s="44"/>
      <c r="DL376" s="44"/>
      <c r="DM376" s="44"/>
      <c r="DN376" s="44"/>
      <c r="DO376" s="44"/>
      <c r="DP376" s="44"/>
      <c r="DQ376" s="44"/>
      <c r="DR376" s="44"/>
    </row>
    <row r="377" spans="2:122" ht="15.75" customHeight="1" x14ac:dyDescent="0.25"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145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145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44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  <c r="DK377" s="44"/>
      <c r="DL377" s="44"/>
      <c r="DM377" s="44"/>
      <c r="DN377" s="44"/>
      <c r="DO377" s="44"/>
      <c r="DP377" s="44"/>
      <c r="DQ377" s="44"/>
      <c r="DR377" s="44"/>
    </row>
    <row r="378" spans="2:122" ht="15.75" customHeight="1" x14ac:dyDescent="0.25"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145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145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44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  <c r="DK378" s="44"/>
      <c r="DL378" s="44"/>
      <c r="DM378" s="44"/>
      <c r="DN378" s="44"/>
      <c r="DO378" s="44"/>
      <c r="DP378" s="44"/>
      <c r="DQ378" s="44"/>
      <c r="DR378" s="44"/>
    </row>
    <row r="379" spans="2:122" ht="15.75" customHeight="1" x14ac:dyDescent="0.25"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145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145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44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  <c r="DK379" s="44"/>
      <c r="DL379" s="44"/>
      <c r="DM379" s="44"/>
      <c r="DN379" s="44"/>
      <c r="DO379" s="44"/>
      <c r="DP379" s="44"/>
      <c r="DQ379" s="44"/>
      <c r="DR379" s="44"/>
    </row>
    <row r="380" spans="2:122" ht="15.75" customHeight="1" x14ac:dyDescent="0.25"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145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145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  <c r="BR380" s="44"/>
      <c r="BS380" s="44"/>
      <c r="BT380" s="44"/>
      <c r="BU380" s="44"/>
      <c r="BV380" s="44"/>
      <c r="BW380" s="44"/>
      <c r="BX380" s="44"/>
      <c r="BY380" s="44"/>
      <c r="BZ380" s="44"/>
      <c r="CA380" s="44"/>
      <c r="CB380" s="44"/>
      <c r="CC380" s="44"/>
      <c r="CD380" s="44"/>
      <c r="CE380" s="44"/>
      <c r="CF380" s="44"/>
      <c r="CG380" s="44"/>
      <c r="CH380" s="44"/>
      <c r="CI380" s="44"/>
      <c r="CJ380" s="44"/>
      <c r="CK380" s="44"/>
      <c r="CL380" s="44"/>
      <c r="CM380" s="44"/>
      <c r="CN380" s="44"/>
      <c r="CO380" s="44"/>
      <c r="CP380" s="44"/>
      <c r="CQ380" s="44"/>
      <c r="CR380" s="44"/>
      <c r="CS380" s="44"/>
      <c r="CT380" s="44"/>
      <c r="CU380" s="44"/>
      <c r="CV380" s="44"/>
      <c r="CW380" s="44"/>
      <c r="CX380" s="44"/>
      <c r="CY380" s="44"/>
      <c r="CZ380" s="44"/>
      <c r="DA380" s="44"/>
      <c r="DB380" s="44"/>
      <c r="DC380" s="44"/>
      <c r="DD380" s="44"/>
      <c r="DE380" s="44"/>
      <c r="DF380" s="44"/>
      <c r="DG380" s="44"/>
      <c r="DH380" s="44"/>
      <c r="DI380" s="44"/>
      <c r="DJ380" s="44"/>
      <c r="DK380" s="44"/>
      <c r="DL380" s="44"/>
      <c r="DM380" s="44"/>
      <c r="DN380" s="44"/>
      <c r="DO380" s="44"/>
      <c r="DP380" s="44"/>
      <c r="DQ380" s="44"/>
      <c r="DR380" s="44"/>
    </row>
    <row r="381" spans="2:122" ht="15.75" customHeight="1" x14ac:dyDescent="0.25"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145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145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  <c r="BR381" s="44"/>
      <c r="BS381" s="44"/>
      <c r="BT381" s="44"/>
      <c r="BU381" s="44"/>
      <c r="BV381" s="44"/>
      <c r="BW381" s="44"/>
      <c r="BX381" s="44"/>
      <c r="BY381" s="44"/>
      <c r="BZ381" s="44"/>
      <c r="CA381" s="44"/>
      <c r="CB381" s="44"/>
      <c r="CC381" s="44"/>
      <c r="CD381" s="44"/>
      <c r="CE381" s="44"/>
      <c r="CF381" s="44"/>
      <c r="CG381" s="44"/>
      <c r="CH381" s="44"/>
      <c r="CI381" s="44"/>
      <c r="CJ381" s="44"/>
      <c r="CK381" s="44"/>
      <c r="CL381" s="44"/>
      <c r="CM381" s="44"/>
      <c r="CN381" s="44"/>
      <c r="CO381" s="44"/>
      <c r="CP381" s="44"/>
      <c r="CQ381" s="44"/>
      <c r="CR381" s="44"/>
      <c r="CS381" s="44"/>
      <c r="CT381" s="44"/>
      <c r="CU381" s="44"/>
      <c r="CV381" s="44"/>
      <c r="CW381" s="44"/>
      <c r="CX381" s="44"/>
      <c r="CY381" s="44"/>
      <c r="CZ381" s="44"/>
      <c r="DA381" s="44"/>
      <c r="DB381" s="44"/>
      <c r="DC381" s="44"/>
      <c r="DD381" s="44"/>
      <c r="DE381" s="44"/>
      <c r="DF381" s="44"/>
      <c r="DG381" s="44"/>
      <c r="DH381" s="44"/>
      <c r="DI381" s="44"/>
      <c r="DJ381" s="44"/>
      <c r="DK381" s="44"/>
      <c r="DL381" s="44"/>
      <c r="DM381" s="44"/>
      <c r="DN381" s="44"/>
      <c r="DO381" s="44"/>
      <c r="DP381" s="44"/>
      <c r="DQ381" s="44"/>
      <c r="DR381" s="44"/>
    </row>
    <row r="382" spans="2:122" ht="15.75" customHeight="1" x14ac:dyDescent="0.25"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145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145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  <c r="BR382" s="44"/>
      <c r="BS382" s="44"/>
      <c r="BT382" s="44"/>
      <c r="BU382" s="44"/>
      <c r="BV382" s="44"/>
      <c r="BW382" s="44"/>
      <c r="BX382" s="44"/>
      <c r="BY382" s="44"/>
      <c r="BZ382" s="44"/>
      <c r="CA382" s="44"/>
      <c r="CB382" s="44"/>
      <c r="CC382" s="44"/>
      <c r="CD382" s="44"/>
      <c r="CE382" s="44"/>
      <c r="CF382" s="44"/>
      <c r="CG382" s="44"/>
      <c r="CH382" s="44"/>
      <c r="CI382" s="44"/>
      <c r="CJ382" s="44"/>
      <c r="CK382" s="44"/>
      <c r="CL382" s="44"/>
      <c r="CM382" s="44"/>
      <c r="CN382" s="44"/>
      <c r="CO382" s="44"/>
      <c r="CP382" s="44"/>
      <c r="CQ382" s="44"/>
      <c r="CR382" s="44"/>
      <c r="CS382" s="44"/>
      <c r="CT382" s="44"/>
      <c r="CU382" s="44"/>
      <c r="CV382" s="44"/>
      <c r="CW382" s="44"/>
      <c r="CX382" s="44"/>
      <c r="CY382" s="44"/>
      <c r="CZ382" s="44"/>
      <c r="DA382" s="44"/>
      <c r="DB382" s="44"/>
      <c r="DC382" s="44"/>
      <c r="DD382" s="44"/>
      <c r="DE382" s="44"/>
      <c r="DF382" s="44"/>
      <c r="DG382" s="44"/>
      <c r="DH382" s="44"/>
      <c r="DI382" s="44"/>
      <c r="DJ382" s="44"/>
      <c r="DK382" s="44"/>
      <c r="DL382" s="44"/>
      <c r="DM382" s="44"/>
      <c r="DN382" s="44"/>
      <c r="DO382" s="44"/>
      <c r="DP382" s="44"/>
      <c r="DQ382" s="44"/>
      <c r="DR382" s="44"/>
    </row>
    <row r="383" spans="2:122" ht="15.75" customHeight="1" x14ac:dyDescent="0.25"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145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145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  <c r="BR383" s="44"/>
      <c r="BS383" s="44"/>
      <c r="BT383" s="44"/>
      <c r="BU383" s="44"/>
      <c r="BV383" s="44"/>
      <c r="BW383" s="44"/>
      <c r="BX383" s="44"/>
      <c r="BY383" s="44"/>
      <c r="BZ383" s="44"/>
      <c r="CA383" s="44"/>
      <c r="CB383" s="44"/>
      <c r="CC383" s="44"/>
      <c r="CD383" s="44"/>
      <c r="CE383" s="44"/>
      <c r="CF383" s="44"/>
      <c r="CG383" s="44"/>
      <c r="CH383" s="44"/>
      <c r="CI383" s="44"/>
      <c r="CJ383" s="44"/>
      <c r="CK383" s="44"/>
      <c r="CL383" s="44"/>
      <c r="CM383" s="44"/>
      <c r="CN383" s="44"/>
      <c r="CO383" s="44"/>
      <c r="CP383" s="44"/>
      <c r="CQ383" s="44"/>
      <c r="CR383" s="44"/>
      <c r="CS383" s="44"/>
      <c r="CT383" s="44"/>
      <c r="CU383" s="44"/>
      <c r="CV383" s="44"/>
      <c r="CW383" s="44"/>
      <c r="CX383" s="44"/>
      <c r="CY383" s="44"/>
      <c r="CZ383" s="44"/>
      <c r="DA383" s="44"/>
      <c r="DB383" s="44"/>
      <c r="DC383" s="44"/>
      <c r="DD383" s="44"/>
      <c r="DE383" s="44"/>
      <c r="DF383" s="44"/>
      <c r="DG383" s="44"/>
      <c r="DH383" s="44"/>
      <c r="DI383" s="44"/>
      <c r="DJ383" s="44"/>
      <c r="DK383" s="44"/>
      <c r="DL383" s="44"/>
      <c r="DM383" s="44"/>
      <c r="DN383" s="44"/>
      <c r="DO383" s="44"/>
      <c r="DP383" s="44"/>
      <c r="DQ383" s="44"/>
      <c r="DR383" s="44"/>
    </row>
    <row r="384" spans="2:122" ht="15.75" customHeight="1" x14ac:dyDescent="0.25"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145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145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  <c r="BR384" s="44"/>
      <c r="BS384" s="44"/>
      <c r="BT384" s="44"/>
      <c r="BU384" s="44"/>
      <c r="BV384" s="44"/>
      <c r="BW384" s="44"/>
      <c r="BX384" s="44"/>
      <c r="BY384" s="44"/>
      <c r="BZ384" s="44"/>
      <c r="CA384" s="44"/>
      <c r="CB384" s="44"/>
      <c r="CC384" s="44"/>
      <c r="CD384" s="44"/>
      <c r="CE384" s="44"/>
      <c r="CF384" s="44"/>
      <c r="CG384" s="44"/>
      <c r="CH384" s="44"/>
      <c r="CI384" s="44"/>
      <c r="CJ384" s="44"/>
      <c r="CK384" s="44"/>
      <c r="CL384" s="44"/>
      <c r="CM384" s="44"/>
      <c r="CN384" s="44"/>
      <c r="CO384" s="44"/>
      <c r="CP384" s="44"/>
      <c r="CQ384" s="44"/>
      <c r="CR384" s="44"/>
      <c r="CS384" s="44"/>
      <c r="CT384" s="44"/>
      <c r="CU384" s="44"/>
      <c r="CV384" s="44"/>
      <c r="CW384" s="44"/>
      <c r="CX384" s="44"/>
      <c r="CY384" s="44"/>
      <c r="CZ384" s="44"/>
      <c r="DA384" s="44"/>
      <c r="DB384" s="44"/>
      <c r="DC384" s="44"/>
      <c r="DD384" s="44"/>
      <c r="DE384" s="44"/>
      <c r="DF384" s="44"/>
      <c r="DG384" s="44"/>
      <c r="DH384" s="44"/>
      <c r="DI384" s="44"/>
      <c r="DJ384" s="44"/>
      <c r="DK384" s="44"/>
      <c r="DL384" s="44"/>
      <c r="DM384" s="44"/>
      <c r="DN384" s="44"/>
      <c r="DO384" s="44"/>
      <c r="DP384" s="44"/>
      <c r="DQ384" s="44"/>
      <c r="DR384" s="44"/>
    </row>
    <row r="385" spans="2:122" ht="15.75" customHeight="1" x14ac:dyDescent="0.25"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145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145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  <c r="BR385" s="44"/>
      <c r="BS385" s="44"/>
      <c r="BT385" s="44"/>
      <c r="BU385" s="44"/>
      <c r="BV385" s="44"/>
      <c r="BW385" s="44"/>
      <c r="BX385" s="44"/>
      <c r="BY385" s="44"/>
      <c r="BZ385" s="44"/>
      <c r="CA385" s="44"/>
      <c r="CB385" s="44"/>
      <c r="CC385" s="44"/>
      <c r="CD385" s="44"/>
      <c r="CE385" s="44"/>
      <c r="CF385" s="44"/>
      <c r="CG385" s="44"/>
      <c r="CH385" s="44"/>
      <c r="CI385" s="44"/>
      <c r="CJ385" s="44"/>
      <c r="CK385" s="44"/>
      <c r="CL385" s="44"/>
      <c r="CM385" s="44"/>
      <c r="CN385" s="44"/>
      <c r="CO385" s="44"/>
      <c r="CP385" s="44"/>
      <c r="CQ385" s="44"/>
      <c r="CR385" s="44"/>
      <c r="CS385" s="44"/>
      <c r="CT385" s="44"/>
      <c r="CU385" s="44"/>
      <c r="CV385" s="44"/>
      <c r="CW385" s="44"/>
      <c r="CX385" s="44"/>
      <c r="CY385" s="44"/>
      <c r="CZ385" s="44"/>
      <c r="DA385" s="44"/>
      <c r="DB385" s="44"/>
      <c r="DC385" s="44"/>
      <c r="DD385" s="44"/>
      <c r="DE385" s="44"/>
      <c r="DF385" s="44"/>
      <c r="DG385" s="44"/>
      <c r="DH385" s="44"/>
      <c r="DI385" s="44"/>
      <c r="DJ385" s="44"/>
      <c r="DK385" s="44"/>
      <c r="DL385" s="44"/>
      <c r="DM385" s="44"/>
      <c r="DN385" s="44"/>
      <c r="DO385" s="44"/>
      <c r="DP385" s="44"/>
      <c r="DQ385" s="44"/>
      <c r="DR385" s="44"/>
    </row>
    <row r="386" spans="2:122" ht="15.75" customHeight="1" x14ac:dyDescent="0.25"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145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145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  <c r="BS386" s="44"/>
      <c r="BT386" s="44"/>
      <c r="BU386" s="44"/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/>
      <c r="CP386" s="44"/>
      <c r="CQ386" s="44"/>
      <c r="CR386" s="44"/>
      <c r="CS386" s="44"/>
      <c r="CT386" s="44"/>
      <c r="CU386" s="44"/>
      <c r="CV386" s="44"/>
      <c r="CW386" s="44"/>
      <c r="CX386" s="44"/>
      <c r="CY386" s="44"/>
      <c r="CZ386" s="44"/>
      <c r="DA386" s="44"/>
      <c r="DB386" s="44"/>
      <c r="DC386" s="44"/>
      <c r="DD386" s="44"/>
      <c r="DE386" s="44"/>
      <c r="DF386" s="44"/>
      <c r="DG386" s="44"/>
      <c r="DH386" s="44"/>
      <c r="DI386" s="44"/>
      <c r="DJ386" s="44"/>
      <c r="DK386" s="44"/>
      <c r="DL386" s="44"/>
      <c r="DM386" s="44"/>
      <c r="DN386" s="44"/>
      <c r="DO386" s="44"/>
      <c r="DP386" s="44"/>
      <c r="DQ386" s="44"/>
      <c r="DR386" s="44"/>
    </row>
    <row r="387" spans="2:122" ht="15.75" customHeight="1" x14ac:dyDescent="0.25"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145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145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  <c r="BS387" s="44"/>
      <c r="BT387" s="44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44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  <c r="DK387" s="44"/>
      <c r="DL387" s="44"/>
      <c r="DM387" s="44"/>
      <c r="DN387" s="44"/>
      <c r="DO387" s="44"/>
      <c r="DP387" s="44"/>
      <c r="DQ387" s="44"/>
      <c r="DR387" s="44"/>
    </row>
    <row r="388" spans="2:122" ht="15.75" customHeight="1" x14ac:dyDescent="0.25"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145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145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  <c r="BR388" s="44"/>
      <c r="BS388" s="44"/>
      <c r="BT388" s="44"/>
      <c r="BU388" s="44"/>
      <c r="BV388" s="44"/>
      <c r="BW388" s="44"/>
      <c r="BX388" s="44"/>
      <c r="BY388" s="44"/>
      <c r="BZ388" s="44"/>
      <c r="CA388" s="44"/>
      <c r="CB388" s="44"/>
      <c r="CC388" s="44"/>
      <c r="CD388" s="44"/>
      <c r="CE388" s="44"/>
      <c r="CF388" s="44"/>
      <c r="CG388" s="44"/>
      <c r="CH388" s="44"/>
      <c r="CI388" s="44"/>
      <c r="CJ388" s="44"/>
      <c r="CK388" s="44"/>
      <c r="CL388" s="44"/>
      <c r="CM388" s="44"/>
      <c r="CN388" s="44"/>
      <c r="CO388" s="44"/>
      <c r="CP388" s="44"/>
      <c r="CQ388" s="44"/>
      <c r="CR388" s="44"/>
      <c r="CS388" s="44"/>
      <c r="CT388" s="44"/>
      <c r="CU388" s="44"/>
      <c r="CV388" s="44"/>
      <c r="CW388" s="44"/>
      <c r="CX388" s="44"/>
      <c r="CY388" s="44"/>
      <c r="CZ388" s="44"/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  <c r="DK388" s="44"/>
      <c r="DL388" s="44"/>
      <c r="DM388" s="44"/>
      <c r="DN388" s="44"/>
      <c r="DO388" s="44"/>
      <c r="DP388" s="44"/>
      <c r="DQ388" s="44"/>
      <c r="DR388" s="44"/>
    </row>
    <row r="389" spans="2:122" ht="15.75" customHeight="1" x14ac:dyDescent="0.25"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145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145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  <c r="BS389" s="44"/>
      <c r="BT389" s="44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44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  <c r="DK389" s="44"/>
      <c r="DL389" s="44"/>
      <c r="DM389" s="44"/>
      <c r="DN389" s="44"/>
      <c r="DO389" s="44"/>
      <c r="DP389" s="44"/>
      <c r="DQ389" s="44"/>
      <c r="DR389" s="44"/>
    </row>
    <row r="390" spans="2:122" ht="15.75" customHeight="1" x14ac:dyDescent="0.25"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145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145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44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  <c r="DK390" s="44"/>
      <c r="DL390" s="44"/>
      <c r="DM390" s="44"/>
      <c r="DN390" s="44"/>
      <c r="DO390" s="44"/>
      <c r="DP390" s="44"/>
      <c r="DQ390" s="44"/>
      <c r="DR390" s="44"/>
    </row>
    <row r="391" spans="2:122" ht="15.75" customHeight="1" x14ac:dyDescent="0.25"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145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145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44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  <c r="DK391" s="44"/>
      <c r="DL391" s="44"/>
      <c r="DM391" s="44"/>
      <c r="DN391" s="44"/>
      <c r="DO391" s="44"/>
      <c r="DP391" s="44"/>
      <c r="DQ391" s="44"/>
      <c r="DR391" s="44"/>
    </row>
    <row r="392" spans="2:122" ht="15.75" customHeight="1" x14ac:dyDescent="0.25"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145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145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44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  <c r="DK392" s="44"/>
      <c r="DL392" s="44"/>
      <c r="DM392" s="44"/>
      <c r="DN392" s="44"/>
      <c r="DO392" s="44"/>
      <c r="DP392" s="44"/>
      <c r="DQ392" s="44"/>
      <c r="DR392" s="44"/>
    </row>
    <row r="393" spans="2:122" ht="15.75" customHeight="1" x14ac:dyDescent="0.25"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145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145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44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  <c r="DK393" s="44"/>
      <c r="DL393" s="44"/>
      <c r="DM393" s="44"/>
      <c r="DN393" s="44"/>
      <c r="DO393" s="44"/>
      <c r="DP393" s="44"/>
      <c r="DQ393" s="44"/>
      <c r="DR393" s="44"/>
    </row>
    <row r="394" spans="2:122" ht="15.75" customHeight="1" x14ac:dyDescent="0.25"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145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145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44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  <c r="DK394" s="44"/>
      <c r="DL394" s="44"/>
      <c r="DM394" s="44"/>
      <c r="DN394" s="44"/>
      <c r="DO394" s="44"/>
      <c r="DP394" s="44"/>
      <c r="DQ394" s="44"/>
      <c r="DR394" s="44"/>
    </row>
    <row r="395" spans="2:122" ht="15.75" customHeight="1" x14ac:dyDescent="0.25"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145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145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44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  <c r="DK395" s="44"/>
      <c r="DL395" s="44"/>
      <c r="DM395" s="44"/>
      <c r="DN395" s="44"/>
      <c r="DO395" s="44"/>
      <c r="DP395" s="44"/>
      <c r="DQ395" s="44"/>
      <c r="DR395" s="44"/>
    </row>
    <row r="396" spans="2:122" ht="15.75" customHeight="1" x14ac:dyDescent="0.25"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145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145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44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  <c r="DK396" s="44"/>
      <c r="DL396" s="44"/>
      <c r="DM396" s="44"/>
      <c r="DN396" s="44"/>
      <c r="DO396" s="44"/>
      <c r="DP396" s="44"/>
      <c r="DQ396" s="44"/>
      <c r="DR396" s="44"/>
    </row>
    <row r="397" spans="2:122" ht="15.75" customHeight="1" x14ac:dyDescent="0.25"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145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145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44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  <c r="DK397" s="44"/>
      <c r="DL397" s="44"/>
      <c r="DM397" s="44"/>
      <c r="DN397" s="44"/>
      <c r="DO397" s="44"/>
      <c r="DP397" s="44"/>
      <c r="DQ397" s="44"/>
      <c r="DR397" s="44"/>
    </row>
    <row r="398" spans="2:122" ht="15.75" customHeight="1" x14ac:dyDescent="0.25"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145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145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44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  <c r="DK398" s="44"/>
      <c r="DL398" s="44"/>
      <c r="DM398" s="44"/>
      <c r="DN398" s="44"/>
      <c r="DO398" s="44"/>
      <c r="DP398" s="44"/>
      <c r="DQ398" s="44"/>
      <c r="DR398" s="44"/>
    </row>
    <row r="399" spans="2:122" ht="15.75" customHeight="1" x14ac:dyDescent="0.25"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145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145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44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  <c r="DK399" s="44"/>
      <c r="DL399" s="44"/>
      <c r="DM399" s="44"/>
      <c r="DN399" s="44"/>
      <c r="DO399" s="44"/>
      <c r="DP399" s="44"/>
      <c r="DQ399" s="44"/>
      <c r="DR399" s="44"/>
    </row>
    <row r="400" spans="2:122" ht="15.75" customHeight="1" x14ac:dyDescent="0.25"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145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145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  <c r="BS400" s="44"/>
      <c r="BT400" s="44"/>
      <c r="BU400" s="44"/>
      <c r="BV400" s="44"/>
      <c r="BW400" s="44"/>
      <c r="BX400" s="44"/>
      <c r="BY400" s="44"/>
      <c r="BZ400" s="44"/>
      <c r="CA400" s="44"/>
      <c r="CB400" s="44"/>
      <c r="CC400" s="44"/>
      <c r="CD400" s="44"/>
      <c r="CE400" s="44"/>
      <c r="CF400" s="44"/>
      <c r="CG400" s="44"/>
      <c r="CH400" s="44"/>
      <c r="CI400" s="44"/>
      <c r="CJ400" s="44"/>
      <c r="CK400" s="44"/>
      <c r="CL400" s="44"/>
      <c r="CM400" s="44"/>
      <c r="CN400" s="44"/>
      <c r="CO400" s="44"/>
      <c r="CP400" s="44"/>
      <c r="CQ400" s="44"/>
      <c r="CR400" s="44"/>
      <c r="CS400" s="44"/>
      <c r="CT400" s="44"/>
      <c r="CU400" s="44"/>
      <c r="CV400" s="44"/>
      <c r="CW400" s="44"/>
      <c r="CX400" s="44"/>
      <c r="CY400" s="44"/>
      <c r="CZ400" s="44"/>
      <c r="DA400" s="44"/>
      <c r="DB400" s="44"/>
      <c r="DC400" s="44"/>
      <c r="DD400" s="44"/>
      <c r="DE400" s="44"/>
      <c r="DF400" s="44"/>
      <c r="DG400" s="44"/>
      <c r="DH400" s="44"/>
      <c r="DI400" s="44"/>
      <c r="DJ400" s="44"/>
      <c r="DK400" s="44"/>
      <c r="DL400" s="44"/>
      <c r="DM400" s="44"/>
      <c r="DN400" s="44"/>
      <c r="DO400" s="44"/>
      <c r="DP400" s="44"/>
      <c r="DQ400" s="44"/>
      <c r="DR400" s="44"/>
    </row>
    <row r="401" spans="2:122" ht="15.75" customHeight="1" x14ac:dyDescent="0.25"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145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145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  <c r="BS401" s="44"/>
      <c r="BT401" s="44"/>
      <c r="BU401" s="44"/>
      <c r="BV401" s="44"/>
      <c r="BW401" s="44"/>
      <c r="BX401" s="44"/>
      <c r="BY401" s="44"/>
      <c r="BZ401" s="44"/>
      <c r="CA401" s="44"/>
      <c r="CB401" s="44"/>
      <c r="CC401" s="44"/>
      <c r="CD401" s="44"/>
      <c r="CE401" s="44"/>
      <c r="CF401" s="44"/>
      <c r="CG401" s="44"/>
      <c r="CH401" s="44"/>
      <c r="CI401" s="44"/>
      <c r="CJ401" s="44"/>
      <c r="CK401" s="44"/>
      <c r="CL401" s="44"/>
      <c r="CM401" s="44"/>
      <c r="CN401" s="44"/>
      <c r="CO401" s="44"/>
      <c r="CP401" s="44"/>
      <c r="CQ401" s="44"/>
      <c r="CR401" s="44"/>
      <c r="CS401" s="44"/>
      <c r="CT401" s="44"/>
      <c r="CU401" s="44"/>
      <c r="CV401" s="44"/>
      <c r="CW401" s="44"/>
      <c r="CX401" s="44"/>
      <c r="CY401" s="44"/>
      <c r="CZ401" s="44"/>
      <c r="DA401" s="44"/>
      <c r="DB401" s="44"/>
      <c r="DC401" s="44"/>
      <c r="DD401" s="44"/>
      <c r="DE401" s="44"/>
      <c r="DF401" s="44"/>
      <c r="DG401" s="44"/>
      <c r="DH401" s="44"/>
      <c r="DI401" s="44"/>
      <c r="DJ401" s="44"/>
      <c r="DK401" s="44"/>
      <c r="DL401" s="44"/>
      <c r="DM401" s="44"/>
      <c r="DN401" s="44"/>
      <c r="DO401" s="44"/>
      <c r="DP401" s="44"/>
      <c r="DQ401" s="44"/>
      <c r="DR401" s="44"/>
    </row>
    <row r="402" spans="2:122" ht="15.75" customHeight="1" x14ac:dyDescent="0.25"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145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145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  <c r="BR402" s="44"/>
      <c r="BS402" s="44"/>
      <c r="BT402" s="44"/>
      <c r="BU402" s="44"/>
      <c r="BV402" s="44"/>
      <c r="BW402" s="44"/>
      <c r="BX402" s="44"/>
      <c r="BY402" s="44"/>
      <c r="BZ402" s="44"/>
      <c r="CA402" s="44"/>
      <c r="CB402" s="44"/>
      <c r="CC402" s="44"/>
      <c r="CD402" s="44"/>
      <c r="CE402" s="44"/>
      <c r="CF402" s="44"/>
      <c r="CG402" s="44"/>
      <c r="CH402" s="44"/>
      <c r="CI402" s="44"/>
      <c r="CJ402" s="44"/>
      <c r="CK402" s="44"/>
      <c r="CL402" s="44"/>
      <c r="CM402" s="44"/>
      <c r="CN402" s="44"/>
      <c r="CO402" s="44"/>
      <c r="CP402" s="44"/>
      <c r="CQ402" s="44"/>
      <c r="CR402" s="44"/>
      <c r="CS402" s="44"/>
      <c r="CT402" s="44"/>
      <c r="CU402" s="44"/>
      <c r="CV402" s="44"/>
      <c r="CW402" s="44"/>
      <c r="CX402" s="44"/>
      <c r="CY402" s="44"/>
      <c r="CZ402" s="44"/>
      <c r="DA402" s="44"/>
      <c r="DB402" s="44"/>
      <c r="DC402" s="44"/>
      <c r="DD402" s="44"/>
      <c r="DE402" s="44"/>
      <c r="DF402" s="44"/>
      <c r="DG402" s="44"/>
      <c r="DH402" s="44"/>
      <c r="DI402" s="44"/>
      <c r="DJ402" s="44"/>
      <c r="DK402" s="44"/>
      <c r="DL402" s="44"/>
      <c r="DM402" s="44"/>
      <c r="DN402" s="44"/>
      <c r="DO402" s="44"/>
      <c r="DP402" s="44"/>
      <c r="DQ402" s="44"/>
      <c r="DR402" s="44"/>
    </row>
    <row r="403" spans="2:122" ht="15.75" customHeight="1" x14ac:dyDescent="0.25"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145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145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  <c r="BP403" s="44"/>
      <c r="BQ403" s="44"/>
      <c r="BR403" s="44"/>
      <c r="BS403" s="44"/>
      <c r="BT403" s="44"/>
      <c r="BU403" s="44"/>
      <c r="BV403" s="44"/>
      <c r="BW403" s="44"/>
      <c r="BX403" s="44"/>
      <c r="BY403" s="44"/>
      <c r="BZ403" s="44"/>
      <c r="CA403" s="44"/>
      <c r="CB403" s="44"/>
      <c r="CC403" s="44"/>
      <c r="CD403" s="44"/>
      <c r="CE403" s="44"/>
      <c r="CF403" s="44"/>
      <c r="CG403" s="44"/>
      <c r="CH403" s="44"/>
      <c r="CI403" s="44"/>
      <c r="CJ403" s="44"/>
      <c r="CK403" s="44"/>
      <c r="CL403" s="44"/>
      <c r="CM403" s="44"/>
      <c r="CN403" s="44"/>
      <c r="CO403" s="44"/>
      <c r="CP403" s="44"/>
      <c r="CQ403" s="44"/>
      <c r="CR403" s="44"/>
      <c r="CS403" s="44"/>
      <c r="CT403" s="44"/>
      <c r="CU403" s="44"/>
      <c r="CV403" s="44"/>
      <c r="CW403" s="44"/>
      <c r="CX403" s="44"/>
      <c r="CY403" s="44"/>
      <c r="CZ403" s="44"/>
      <c r="DA403" s="44"/>
      <c r="DB403" s="44"/>
      <c r="DC403" s="44"/>
      <c r="DD403" s="44"/>
      <c r="DE403" s="44"/>
      <c r="DF403" s="44"/>
      <c r="DG403" s="44"/>
      <c r="DH403" s="44"/>
      <c r="DI403" s="44"/>
      <c r="DJ403" s="44"/>
      <c r="DK403" s="44"/>
      <c r="DL403" s="44"/>
      <c r="DM403" s="44"/>
      <c r="DN403" s="44"/>
      <c r="DO403" s="44"/>
      <c r="DP403" s="44"/>
      <c r="DQ403" s="44"/>
      <c r="DR403" s="44"/>
    </row>
    <row r="404" spans="2:122" ht="15.75" customHeight="1" x14ac:dyDescent="0.25"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145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145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  <c r="BS404" s="44"/>
      <c r="BT404" s="44"/>
      <c r="BU404" s="44"/>
      <c r="BV404" s="44"/>
      <c r="BW404" s="44"/>
      <c r="BX404" s="44"/>
      <c r="BY404" s="44"/>
      <c r="BZ404" s="44"/>
      <c r="CA404" s="44"/>
      <c r="CB404" s="44"/>
      <c r="CC404" s="44"/>
      <c r="CD404" s="44"/>
      <c r="CE404" s="44"/>
      <c r="CF404" s="44"/>
      <c r="CG404" s="44"/>
      <c r="CH404" s="44"/>
      <c r="CI404" s="44"/>
      <c r="CJ404" s="44"/>
      <c r="CK404" s="44"/>
      <c r="CL404" s="44"/>
      <c r="CM404" s="44"/>
      <c r="CN404" s="44"/>
      <c r="CO404" s="44"/>
      <c r="CP404" s="44"/>
      <c r="CQ404" s="44"/>
      <c r="CR404" s="44"/>
      <c r="CS404" s="44"/>
      <c r="CT404" s="44"/>
      <c r="CU404" s="44"/>
      <c r="CV404" s="44"/>
      <c r="CW404" s="44"/>
      <c r="CX404" s="44"/>
      <c r="CY404" s="44"/>
      <c r="CZ404" s="44"/>
      <c r="DA404" s="44"/>
      <c r="DB404" s="44"/>
      <c r="DC404" s="44"/>
      <c r="DD404" s="44"/>
      <c r="DE404" s="44"/>
      <c r="DF404" s="44"/>
      <c r="DG404" s="44"/>
      <c r="DH404" s="44"/>
      <c r="DI404" s="44"/>
      <c r="DJ404" s="44"/>
      <c r="DK404" s="44"/>
      <c r="DL404" s="44"/>
      <c r="DM404" s="44"/>
      <c r="DN404" s="44"/>
      <c r="DO404" s="44"/>
      <c r="DP404" s="44"/>
      <c r="DQ404" s="44"/>
      <c r="DR404" s="44"/>
    </row>
    <row r="405" spans="2:122" ht="15.75" customHeight="1" x14ac:dyDescent="0.25"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145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145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  <c r="BR405" s="44"/>
      <c r="BS405" s="44"/>
      <c r="BT405" s="44"/>
      <c r="BU405" s="44"/>
      <c r="BV405" s="44"/>
      <c r="BW405" s="44"/>
      <c r="BX405" s="44"/>
      <c r="BY405" s="44"/>
      <c r="BZ405" s="44"/>
      <c r="CA405" s="44"/>
      <c r="CB405" s="44"/>
      <c r="CC405" s="44"/>
      <c r="CD405" s="44"/>
      <c r="CE405" s="44"/>
      <c r="CF405" s="44"/>
      <c r="CG405" s="44"/>
      <c r="CH405" s="44"/>
      <c r="CI405" s="44"/>
      <c r="CJ405" s="44"/>
      <c r="CK405" s="44"/>
      <c r="CL405" s="44"/>
      <c r="CM405" s="44"/>
      <c r="CN405" s="44"/>
      <c r="CO405" s="44"/>
      <c r="CP405" s="44"/>
      <c r="CQ405" s="44"/>
      <c r="CR405" s="44"/>
      <c r="CS405" s="44"/>
      <c r="CT405" s="44"/>
      <c r="CU405" s="44"/>
      <c r="CV405" s="44"/>
      <c r="CW405" s="44"/>
      <c r="CX405" s="44"/>
      <c r="CY405" s="44"/>
      <c r="CZ405" s="44"/>
      <c r="DA405" s="44"/>
      <c r="DB405" s="44"/>
      <c r="DC405" s="44"/>
      <c r="DD405" s="44"/>
      <c r="DE405" s="44"/>
      <c r="DF405" s="44"/>
      <c r="DG405" s="44"/>
      <c r="DH405" s="44"/>
      <c r="DI405" s="44"/>
      <c r="DJ405" s="44"/>
      <c r="DK405" s="44"/>
      <c r="DL405" s="44"/>
      <c r="DM405" s="44"/>
      <c r="DN405" s="44"/>
      <c r="DO405" s="44"/>
      <c r="DP405" s="44"/>
      <c r="DQ405" s="44"/>
      <c r="DR405" s="44"/>
    </row>
    <row r="406" spans="2:122" ht="15.75" customHeight="1" x14ac:dyDescent="0.25"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145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145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  <c r="BS406" s="44"/>
      <c r="BT406" s="44"/>
      <c r="BU406" s="44"/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/>
      <c r="CP406" s="44"/>
      <c r="CQ406" s="44"/>
      <c r="CR406" s="44"/>
      <c r="CS406" s="44"/>
      <c r="CT406" s="44"/>
      <c r="CU406" s="44"/>
      <c r="CV406" s="44"/>
      <c r="CW406" s="44"/>
      <c r="CX406" s="44"/>
      <c r="CY406" s="44"/>
      <c r="CZ406" s="44"/>
      <c r="DA406" s="44"/>
      <c r="DB406" s="44"/>
      <c r="DC406" s="44"/>
      <c r="DD406" s="44"/>
      <c r="DE406" s="44"/>
      <c r="DF406" s="44"/>
      <c r="DG406" s="44"/>
      <c r="DH406" s="44"/>
      <c r="DI406" s="44"/>
      <c r="DJ406" s="44"/>
      <c r="DK406" s="44"/>
      <c r="DL406" s="44"/>
      <c r="DM406" s="44"/>
      <c r="DN406" s="44"/>
      <c r="DO406" s="44"/>
      <c r="DP406" s="44"/>
      <c r="DQ406" s="44"/>
      <c r="DR406" s="44"/>
    </row>
    <row r="407" spans="2:122" ht="15.75" customHeight="1" x14ac:dyDescent="0.25"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145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145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  <c r="BS407" s="44"/>
      <c r="BT407" s="44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44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  <c r="DK407" s="44"/>
      <c r="DL407" s="44"/>
      <c r="DM407" s="44"/>
      <c r="DN407" s="44"/>
      <c r="DO407" s="44"/>
      <c r="DP407" s="44"/>
      <c r="DQ407" s="44"/>
      <c r="DR407" s="44"/>
    </row>
    <row r="408" spans="2:122" ht="15.75" customHeight="1" x14ac:dyDescent="0.25"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145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145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/>
      <c r="BQ408" s="44"/>
      <c r="BR408" s="44"/>
      <c r="BS408" s="44"/>
      <c r="BT408" s="44"/>
      <c r="BU408" s="44"/>
      <c r="BV408" s="44"/>
      <c r="BW408" s="44"/>
      <c r="BX408" s="44"/>
      <c r="BY408" s="44"/>
      <c r="BZ408" s="44"/>
      <c r="CA408" s="44"/>
      <c r="CB408" s="44"/>
      <c r="CC408" s="44"/>
      <c r="CD408" s="44"/>
      <c r="CE408" s="44"/>
      <c r="CF408" s="44"/>
      <c r="CG408" s="44"/>
      <c r="CH408" s="44"/>
      <c r="CI408" s="44"/>
      <c r="CJ408" s="44"/>
      <c r="CK408" s="44"/>
      <c r="CL408" s="44"/>
      <c r="CM408" s="44"/>
      <c r="CN408" s="44"/>
      <c r="CO408" s="44"/>
      <c r="CP408" s="44"/>
      <c r="CQ408" s="44"/>
      <c r="CR408" s="44"/>
      <c r="CS408" s="44"/>
      <c r="CT408" s="44"/>
      <c r="CU408" s="44"/>
      <c r="CV408" s="44"/>
      <c r="CW408" s="44"/>
      <c r="CX408" s="44"/>
      <c r="CY408" s="44"/>
      <c r="CZ408" s="44"/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  <c r="DK408" s="44"/>
      <c r="DL408" s="44"/>
      <c r="DM408" s="44"/>
      <c r="DN408" s="44"/>
      <c r="DO408" s="44"/>
      <c r="DP408" s="44"/>
      <c r="DQ408" s="44"/>
      <c r="DR408" s="44"/>
    </row>
    <row r="409" spans="2:122" ht="15.75" customHeight="1" x14ac:dyDescent="0.25"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145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145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  <c r="BR409" s="44"/>
      <c r="BS409" s="44"/>
      <c r="BT409" s="44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44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  <c r="DK409" s="44"/>
      <c r="DL409" s="44"/>
      <c r="DM409" s="44"/>
      <c r="DN409" s="44"/>
      <c r="DO409" s="44"/>
      <c r="DP409" s="44"/>
      <c r="DQ409" s="44"/>
      <c r="DR409" s="44"/>
    </row>
    <row r="410" spans="2:122" ht="15.75" customHeight="1" x14ac:dyDescent="0.25"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145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145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44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  <c r="DK410" s="44"/>
      <c r="DL410" s="44"/>
      <c r="DM410" s="44"/>
      <c r="DN410" s="44"/>
      <c r="DO410" s="44"/>
      <c r="DP410" s="44"/>
      <c r="DQ410" s="44"/>
      <c r="DR410" s="44"/>
    </row>
    <row r="411" spans="2:122" ht="15.75" customHeight="1" x14ac:dyDescent="0.25"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145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145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44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  <c r="DK411" s="44"/>
      <c r="DL411" s="44"/>
      <c r="DM411" s="44"/>
      <c r="DN411" s="44"/>
      <c r="DO411" s="44"/>
      <c r="DP411" s="44"/>
      <c r="DQ411" s="44"/>
      <c r="DR411" s="44"/>
    </row>
    <row r="412" spans="2:122" ht="15.75" customHeight="1" x14ac:dyDescent="0.25"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145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145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44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  <c r="DK412" s="44"/>
      <c r="DL412" s="44"/>
      <c r="DM412" s="44"/>
      <c r="DN412" s="44"/>
      <c r="DO412" s="44"/>
      <c r="DP412" s="44"/>
      <c r="DQ412" s="44"/>
      <c r="DR412" s="44"/>
    </row>
    <row r="413" spans="2:122" ht="15.75" customHeight="1" x14ac:dyDescent="0.25"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145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145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44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  <c r="DK413" s="44"/>
      <c r="DL413" s="44"/>
      <c r="DM413" s="44"/>
      <c r="DN413" s="44"/>
      <c r="DO413" s="44"/>
      <c r="DP413" s="44"/>
      <c r="DQ413" s="44"/>
      <c r="DR413" s="44"/>
    </row>
    <row r="414" spans="2:122" ht="15.75" customHeight="1" x14ac:dyDescent="0.25"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145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145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44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  <c r="DK414" s="44"/>
      <c r="DL414" s="44"/>
      <c r="DM414" s="44"/>
      <c r="DN414" s="44"/>
      <c r="DO414" s="44"/>
      <c r="DP414" s="44"/>
      <c r="DQ414" s="44"/>
      <c r="DR414" s="44"/>
    </row>
    <row r="415" spans="2:122" ht="15.75" customHeight="1" x14ac:dyDescent="0.25"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145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145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44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  <c r="DK415" s="44"/>
      <c r="DL415" s="44"/>
      <c r="DM415" s="44"/>
      <c r="DN415" s="44"/>
      <c r="DO415" s="44"/>
      <c r="DP415" s="44"/>
      <c r="DQ415" s="44"/>
      <c r="DR415" s="44"/>
    </row>
    <row r="416" spans="2:122" ht="15.75" customHeight="1" x14ac:dyDescent="0.25"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145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145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44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  <c r="DK416" s="44"/>
      <c r="DL416" s="44"/>
      <c r="DM416" s="44"/>
      <c r="DN416" s="44"/>
      <c r="DO416" s="44"/>
      <c r="DP416" s="44"/>
      <c r="DQ416" s="44"/>
      <c r="DR416" s="44"/>
    </row>
    <row r="417" spans="2:122" ht="15.75" customHeight="1" x14ac:dyDescent="0.25"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145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145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44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  <c r="DK417" s="44"/>
      <c r="DL417" s="44"/>
      <c r="DM417" s="44"/>
      <c r="DN417" s="44"/>
      <c r="DO417" s="44"/>
      <c r="DP417" s="44"/>
      <c r="DQ417" s="44"/>
      <c r="DR417" s="44"/>
    </row>
    <row r="418" spans="2:122" ht="15.75" customHeight="1" x14ac:dyDescent="0.25"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145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145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44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  <c r="DK418" s="44"/>
      <c r="DL418" s="44"/>
      <c r="DM418" s="44"/>
      <c r="DN418" s="44"/>
      <c r="DO418" s="44"/>
      <c r="DP418" s="44"/>
      <c r="DQ418" s="44"/>
      <c r="DR418" s="44"/>
    </row>
    <row r="419" spans="2:122" ht="15.75" customHeight="1" x14ac:dyDescent="0.25"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145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145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44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  <c r="DK419" s="44"/>
      <c r="DL419" s="44"/>
      <c r="DM419" s="44"/>
      <c r="DN419" s="44"/>
      <c r="DO419" s="44"/>
      <c r="DP419" s="44"/>
      <c r="DQ419" s="44"/>
      <c r="DR419" s="44"/>
    </row>
    <row r="420" spans="2:122" ht="15.75" customHeight="1" x14ac:dyDescent="0.25"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145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145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  <c r="BS420" s="44"/>
      <c r="BT420" s="44"/>
      <c r="BU420" s="44"/>
      <c r="BV420" s="44"/>
      <c r="BW420" s="44"/>
      <c r="BX420" s="44"/>
      <c r="BY420" s="44"/>
      <c r="BZ420" s="44"/>
      <c r="CA420" s="44"/>
      <c r="CB420" s="44"/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  <c r="CM420" s="44"/>
      <c r="CN420" s="44"/>
      <c r="CO420" s="44"/>
      <c r="CP420" s="44"/>
      <c r="CQ420" s="44"/>
      <c r="CR420" s="44"/>
      <c r="CS420" s="44"/>
      <c r="CT420" s="44"/>
      <c r="CU420" s="44"/>
      <c r="CV420" s="44"/>
      <c r="CW420" s="44"/>
      <c r="CX420" s="44"/>
      <c r="CY420" s="44"/>
      <c r="CZ420" s="44"/>
      <c r="DA420" s="44"/>
      <c r="DB420" s="44"/>
      <c r="DC420" s="44"/>
      <c r="DD420" s="44"/>
      <c r="DE420" s="44"/>
      <c r="DF420" s="44"/>
      <c r="DG420" s="44"/>
      <c r="DH420" s="44"/>
      <c r="DI420" s="44"/>
      <c r="DJ420" s="44"/>
      <c r="DK420" s="44"/>
      <c r="DL420" s="44"/>
      <c r="DM420" s="44"/>
      <c r="DN420" s="44"/>
      <c r="DO420" s="44"/>
      <c r="DP420" s="44"/>
      <c r="DQ420" s="44"/>
      <c r="DR420" s="44"/>
    </row>
    <row r="421" spans="2:122" ht="15.75" customHeight="1" x14ac:dyDescent="0.25"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145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145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  <c r="BR421" s="44"/>
      <c r="BS421" s="44"/>
      <c r="BT421" s="44"/>
      <c r="BU421" s="44"/>
      <c r="BV421" s="44"/>
      <c r="BW421" s="44"/>
      <c r="BX421" s="44"/>
      <c r="BY421" s="44"/>
      <c r="BZ421" s="44"/>
      <c r="CA421" s="44"/>
      <c r="CB421" s="44"/>
      <c r="CC421" s="44"/>
      <c r="CD421" s="44"/>
      <c r="CE421" s="44"/>
      <c r="CF421" s="44"/>
      <c r="CG421" s="44"/>
      <c r="CH421" s="44"/>
      <c r="CI421" s="44"/>
      <c r="CJ421" s="44"/>
      <c r="CK421" s="44"/>
      <c r="CL421" s="44"/>
      <c r="CM421" s="44"/>
      <c r="CN421" s="44"/>
      <c r="CO421" s="44"/>
      <c r="CP421" s="44"/>
      <c r="CQ421" s="44"/>
      <c r="CR421" s="44"/>
      <c r="CS421" s="44"/>
      <c r="CT421" s="44"/>
      <c r="CU421" s="44"/>
      <c r="CV421" s="44"/>
      <c r="CW421" s="44"/>
      <c r="CX421" s="44"/>
      <c r="CY421" s="44"/>
      <c r="CZ421" s="44"/>
      <c r="DA421" s="44"/>
      <c r="DB421" s="44"/>
      <c r="DC421" s="44"/>
      <c r="DD421" s="44"/>
      <c r="DE421" s="44"/>
      <c r="DF421" s="44"/>
      <c r="DG421" s="44"/>
      <c r="DH421" s="44"/>
      <c r="DI421" s="44"/>
      <c r="DJ421" s="44"/>
      <c r="DK421" s="44"/>
      <c r="DL421" s="44"/>
      <c r="DM421" s="44"/>
      <c r="DN421" s="44"/>
      <c r="DO421" s="44"/>
      <c r="DP421" s="44"/>
      <c r="DQ421" s="44"/>
      <c r="DR421" s="44"/>
    </row>
    <row r="422" spans="2:122" ht="15.75" customHeight="1" x14ac:dyDescent="0.25"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145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145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  <c r="BR422" s="44"/>
      <c r="BS422" s="44"/>
      <c r="BT422" s="44"/>
      <c r="BU422" s="44"/>
      <c r="BV422" s="44"/>
      <c r="BW422" s="44"/>
      <c r="BX422" s="44"/>
      <c r="BY422" s="44"/>
      <c r="BZ422" s="44"/>
      <c r="CA422" s="44"/>
      <c r="CB422" s="44"/>
      <c r="CC422" s="44"/>
      <c r="CD422" s="44"/>
      <c r="CE422" s="44"/>
      <c r="CF422" s="44"/>
      <c r="CG422" s="44"/>
      <c r="CH422" s="44"/>
      <c r="CI422" s="44"/>
      <c r="CJ422" s="44"/>
      <c r="CK422" s="44"/>
      <c r="CL422" s="44"/>
      <c r="CM422" s="44"/>
      <c r="CN422" s="44"/>
      <c r="CO422" s="44"/>
      <c r="CP422" s="44"/>
      <c r="CQ422" s="44"/>
      <c r="CR422" s="44"/>
      <c r="CS422" s="44"/>
      <c r="CT422" s="44"/>
      <c r="CU422" s="44"/>
      <c r="CV422" s="44"/>
      <c r="CW422" s="44"/>
      <c r="CX422" s="44"/>
      <c r="CY422" s="44"/>
      <c r="CZ422" s="44"/>
      <c r="DA422" s="44"/>
      <c r="DB422" s="44"/>
      <c r="DC422" s="44"/>
      <c r="DD422" s="44"/>
      <c r="DE422" s="44"/>
      <c r="DF422" s="44"/>
      <c r="DG422" s="44"/>
      <c r="DH422" s="44"/>
      <c r="DI422" s="44"/>
      <c r="DJ422" s="44"/>
      <c r="DK422" s="44"/>
      <c r="DL422" s="44"/>
      <c r="DM422" s="44"/>
      <c r="DN422" s="44"/>
      <c r="DO422" s="44"/>
      <c r="DP422" s="44"/>
      <c r="DQ422" s="44"/>
      <c r="DR422" s="44"/>
    </row>
    <row r="423" spans="2:122" ht="15.75" customHeight="1" x14ac:dyDescent="0.25"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145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145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  <c r="BR423" s="44"/>
      <c r="BS423" s="44"/>
      <c r="BT423" s="44"/>
      <c r="BU423" s="44"/>
      <c r="BV423" s="44"/>
      <c r="BW423" s="44"/>
      <c r="BX423" s="44"/>
      <c r="BY423" s="44"/>
      <c r="BZ423" s="44"/>
      <c r="CA423" s="44"/>
      <c r="CB423" s="44"/>
      <c r="CC423" s="44"/>
      <c r="CD423" s="44"/>
      <c r="CE423" s="44"/>
      <c r="CF423" s="44"/>
      <c r="CG423" s="44"/>
      <c r="CH423" s="44"/>
      <c r="CI423" s="44"/>
      <c r="CJ423" s="44"/>
      <c r="CK423" s="44"/>
      <c r="CL423" s="44"/>
      <c r="CM423" s="44"/>
      <c r="CN423" s="44"/>
      <c r="CO423" s="44"/>
      <c r="CP423" s="44"/>
      <c r="CQ423" s="44"/>
      <c r="CR423" s="44"/>
      <c r="CS423" s="44"/>
      <c r="CT423" s="44"/>
      <c r="CU423" s="44"/>
      <c r="CV423" s="44"/>
      <c r="CW423" s="44"/>
      <c r="CX423" s="44"/>
      <c r="CY423" s="44"/>
      <c r="CZ423" s="44"/>
      <c r="DA423" s="44"/>
      <c r="DB423" s="44"/>
      <c r="DC423" s="44"/>
      <c r="DD423" s="44"/>
      <c r="DE423" s="44"/>
      <c r="DF423" s="44"/>
      <c r="DG423" s="44"/>
      <c r="DH423" s="44"/>
      <c r="DI423" s="44"/>
      <c r="DJ423" s="44"/>
      <c r="DK423" s="44"/>
      <c r="DL423" s="44"/>
      <c r="DM423" s="44"/>
      <c r="DN423" s="44"/>
      <c r="DO423" s="44"/>
      <c r="DP423" s="44"/>
      <c r="DQ423" s="44"/>
      <c r="DR423" s="44"/>
    </row>
    <row r="424" spans="2:122" ht="15.75" customHeight="1" x14ac:dyDescent="0.25"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145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145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  <c r="BR424" s="44"/>
      <c r="BS424" s="44"/>
      <c r="BT424" s="44"/>
      <c r="BU424" s="44"/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/>
      <c r="CP424" s="44"/>
      <c r="CQ424" s="44"/>
      <c r="CR424" s="44"/>
      <c r="CS424" s="44"/>
      <c r="CT424" s="44"/>
      <c r="CU424" s="44"/>
      <c r="CV424" s="44"/>
      <c r="CW424" s="44"/>
      <c r="CX424" s="44"/>
      <c r="CY424" s="44"/>
      <c r="CZ424" s="44"/>
      <c r="DA424" s="44"/>
      <c r="DB424" s="44"/>
      <c r="DC424" s="44"/>
      <c r="DD424" s="44"/>
      <c r="DE424" s="44"/>
      <c r="DF424" s="44"/>
      <c r="DG424" s="44"/>
      <c r="DH424" s="44"/>
      <c r="DI424" s="44"/>
      <c r="DJ424" s="44"/>
      <c r="DK424" s="44"/>
      <c r="DL424" s="44"/>
      <c r="DM424" s="44"/>
      <c r="DN424" s="44"/>
      <c r="DO424" s="44"/>
      <c r="DP424" s="44"/>
      <c r="DQ424" s="44"/>
      <c r="DR424" s="44"/>
    </row>
    <row r="425" spans="2:122" ht="15.75" customHeight="1" x14ac:dyDescent="0.25"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145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145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  <c r="BR425" s="44"/>
      <c r="BS425" s="44"/>
      <c r="BT425" s="44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44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  <c r="DK425" s="44"/>
      <c r="DL425" s="44"/>
      <c r="DM425" s="44"/>
      <c r="DN425" s="44"/>
      <c r="DO425" s="44"/>
      <c r="DP425" s="44"/>
      <c r="DQ425" s="44"/>
      <c r="DR425" s="44"/>
    </row>
    <row r="426" spans="2:122" ht="15.75" customHeight="1" x14ac:dyDescent="0.25"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145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145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  <c r="BS426" s="44"/>
      <c r="BT426" s="44"/>
      <c r="BU426" s="44"/>
      <c r="BV426" s="44"/>
      <c r="BW426" s="44"/>
      <c r="BX426" s="44"/>
      <c r="BY426" s="44"/>
      <c r="BZ426" s="44"/>
      <c r="CA426" s="44"/>
      <c r="CB426" s="44"/>
      <c r="CC426" s="44"/>
      <c r="CD426" s="44"/>
      <c r="CE426" s="44"/>
      <c r="CF426" s="44"/>
      <c r="CG426" s="44"/>
      <c r="CH426" s="44"/>
      <c r="CI426" s="44"/>
      <c r="CJ426" s="44"/>
      <c r="CK426" s="44"/>
      <c r="CL426" s="44"/>
      <c r="CM426" s="44"/>
      <c r="CN426" s="44"/>
      <c r="CO426" s="44"/>
      <c r="CP426" s="44"/>
      <c r="CQ426" s="44"/>
      <c r="CR426" s="44"/>
      <c r="CS426" s="44"/>
      <c r="CT426" s="44"/>
      <c r="CU426" s="44"/>
      <c r="CV426" s="44"/>
      <c r="CW426" s="44"/>
      <c r="CX426" s="44"/>
      <c r="CY426" s="44"/>
      <c r="CZ426" s="44"/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  <c r="DK426" s="44"/>
      <c r="DL426" s="44"/>
      <c r="DM426" s="44"/>
      <c r="DN426" s="44"/>
      <c r="DO426" s="44"/>
      <c r="DP426" s="44"/>
      <c r="DQ426" s="44"/>
      <c r="DR426" s="44"/>
    </row>
    <row r="427" spans="2:122" ht="15.75" customHeight="1" x14ac:dyDescent="0.25"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145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145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  <c r="BS427" s="44"/>
      <c r="BT427" s="44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44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  <c r="DK427" s="44"/>
      <c r="DL427" s="44"/>
      <c r="DM427" s="44"/>
      <c r="DN427" s="44"/>
      <c r="DO427" s="44"/>
      <c r="DP427" s="44"/>
      <c r="DQ427" s="44"/>
      <c r="DR427" s="44"/>
    </row>
    <row r="428" spans="2:122" ht="15.75" customHeight="1" x14ac:dyDescent="0.25"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145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145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44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  <c r="DK428" s="44"/>
      <c r="DL428" s="44"/>
      <c r="DM428" s="44"/>
      <c r="DN428" s="44"/>
      <c r="DO428" s="44"/>
      <c r="DP428" s="44"/>
      <c r="DQ428" s="44"/>
      <c r="DR428" s="44"/>
    </row>
    <row r="429" spans="2:122" ht="15.75" customHeight="1" x14ac:dyDescent="0.25"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145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145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44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  <c r="DK429" s="44"/>
      <c r="DL429" s="44"/>
      <c r="DM429" s="44"/>
      <c r="DN429" s="44"/>
      <c r="DO429" s="44"/>
      <c r="DP429" s="44"/>
      <c r="DQ429" s="44"/>
      <c r="DR429" s="44"/>
    </row>
    <row r="430" spans="2:122" ht="15.75" customHeight="1" x14ac:dyDescent="0.25"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145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145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44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  <c r="DK430" s="44"/>
      <c r="DL430" s="44"/>
      <c r="DM430" s="44"/>
      <c r="DN430" s="44"/>
      <c r="DO430" s="44"/>
      <c r="DP430" s="44"/>
      <c r="DQ430" s="44"/>
      <c r="DR430" s="44"/>
    </row>
    <row r="431" spans="2:122" ht="15.75" customHeight="1" x14ac:dyDescent="0.25"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145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145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44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  <c r="DK431" s="44"/>
      <c r="DL431" s="44"/>
      <c r="DM431" s="44"/>
      <c r="DN431" s="44"/>
      <c r="DO431" s="44"/>
      <c r="DP431" s="44"/>
      <c r="DQ431" s="44"/>
      <c r="DR431" s="44"/>
    </row>
    <row r="432" spans="2:122" ht="15.75" customHeight="1" x14ac:dyDescent="0.25"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145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145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44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  <c r="DK432" s="44"/>
      <c r="DL432" s="44"/>
      <c r="DM432" s="44"/>
      <c r="DN432" s="44"/>
      <c r="DO432" s="44"/>
      <c r="DP432" s="44"/>
      <c r="DQ432" s="44"/>
      <c r="DR432" s="44"/>
    </row>
    <row r="433" spans="2:122" ht="15.75" customHeight="1" x14ac:dyDescent="0.25"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145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145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44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  <c r="DK433" s="44"/>
      <c r="DL433" s="44"/>
      <c r="DM433" s="44"/>
      <c r="DN433" s="44"/>
      <c r="DO433" s="44"/>
      <c r="DP433" s="44"/>
      <c r="DQ433" s="44"/>
      <c r="DR433" s="44"/>
    </row>
    <row r="434" spans="2:122" ht="15.75" customHeight="1" x14ac:dyDescent="0.25"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145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145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44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  <c r="DK434" s="44"/>
      <c r="DL434" s="44"/>
      <c r="DM434" s="44"/>
      <c r="DN434" s="44"/>
      <c r="DO434" s="44"/>
      <c r="DP434" s="44"/>
      <c r="DQ434" s="44"/>
      <c r="DR434" s="44"/>
    </row>
    <row r="435" spans="2:122" ht="15.75" customHeight="1" x14ac:dyDescent="0.25"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145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145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44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  <c r="DK435" s="44"/>
      <c r="DL435" s="44"/>
      <c r="DM435" s="44"/>
      <c r="DN435" s="44"/>
      <c r="DO435" s="44"/>
      <c r="DP435" s="44"/>
      <c r="DQ435" s="44"/>
      <c r="DR435" s="44"/>
    </row>
    <row r="436" spans="2:122" ht="15.75" customHeight="1" x14ac:dyDescent="0.25"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145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145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44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  <c r="DK436" s="44"/>
      <c r="DL436" s="44"/>
      <c r="DM436" s="44"/>
      <c r="DN436" s="44"/>
      <c r="DO436" s="44"/>
      <c r="DP436" s="44"/>
      <c r="DQ436" s="44"/>
      <c r="DR436" s="44"/>
    </row>
    <row r="437" spans="2:122" ht="15.75" customHeight="1" x14ac:dyDescent="0.25"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145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145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44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  <c r="DK437" s="44"/>
      <c r="DL437" s="44"/>
      <c r="DM437" s="44"/>
      <c r="DN437" s="44"/>
      <c r="DO437" s="44"/>
      <c r="DP437" s="44"/>
      <c r="DQ437" s="44"/>
      <c r="DR437" s="44"/>
    </row>
    <row r="438" spans="2:122" ht="15.75" customHeight="1" x14ac:dyDescent="0.25"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145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145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  <c r="BR438" s="44"/>
      <c r="BS438" s="44"/>
      <c r="BT438" s="44"/>
      <c r="BU438" s="44"/>
      <c r="BV438" s="44"/>
      <c r="BW438" s="44"/>
      <c r="BX438" s="44"/>
      <c r="BY438" s="44"/>
      <c r="BZ438" s="44"/>
      <c r="CA438" s="44"/>
      <c r="CB438" s="44"/>
      <c r="CC438" s="44"/>
      <c r="CD438" s="44"/>
      <c r="CE438" s="44"/>
      <c r="CF438" s="44"/>
      <c r="CG438" s="44"/>
      <c r="CH438" s="44"/>
      <c r="CI438" s="44"/>
      <c r="CJ438" s="44"/>
      <c r="CK438" s="44"/>
      <c r="CL438" s="44"/>
      <c r="CM438" s="44"/>
      <c r="CN438" s="44"/>
      <c r="CO438" s="44"/>
      <c r="CP438" s="44"/>
      <c r="CQ438" s="44"/>
      <c r="CR438" s="44"/>
      <c r="CS438" s="44"/>
      <c r="CT438" s="44"/>
      <c r="CU438" s="44"/>
      <c r="CV438" s="44"/>
      <c r="CW438" s="44"/>
      <c r="CX438" s="44"/>
      <c r="CY438" s="44"/>
      <c r="CZ438" s="44"/>
      <c r="DA438" s="44"/>
      <c r="DB438" s="44"/>
      <c r="DC438" s="44"/>
      <c r="DD438" s="44"/>
      <c r="DE438" s="44"/>
      <c r="DF438" s="44"/>
      <c r="DG438" s="44"/>
      <c r="DH438" s="44"/>
      <c r="DI438" s="44"/>
      <c r="DJ438" s="44"/>
      <c r="DK438" s="44"/>
      <c r="DL438" s="44"/>
      <c r="DM438" s="44"/>
      <c r="DN438" s="44"/>
      <c r="DO438" s="44"/>
      <c r="DP438" s="44"/>
      <c r="DQ438" s="44"/>
      <c r="DR438" s="44"/>
    </row>
    <row r="439" spans="2:122" ht="15.75" customHeight="1" x14ac:dyDescent="0.25"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145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145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  <c r="BP439" s="44"/>
      <c r="BQ439" s="44"/>
      <c r="BR439" s="44"/>
      <c r="BS439" s="44"/>
      <c r="BT439" s="44"/>
      <c r="BU439" s="44"/>
      <c r="BV439" s="44"/>
      <c r="BW439" s="44"/>
      <c r="BX439" s="44"/>
      <c r="BY439" s="44"/>
      <c r="BZ439" s="44"/>
      <c r="CA439" s="44"/>
      <c r="CB439" s="44"/>
      <c r="CC439" s="44"/>
      <c r="CD439" s="44"/>
      <c r="CE439" s="44"/>
      <c r="CF439" s="44"/>
      <c r="CG439" s="44"/>
      <c r="CH439" s="44"/>
      <c r="CI439" s="44"/>
      <c r="CJ439" s="44"/>
      <c r="CK439" s="44"/>
      <c r="CL439" s="44"/>
      <c r="CM439" s="44"/>
      <c r="CN439" s="44"/>
      <c r="CO439" s="44"/>
      <c r="CP439" s="44"/>
      <c r="CQ439" s="44"/>
      <c r="CR439" s="44"/>
      <c r="CS439" s="44"/>
      <c r="CT439" s="44"/>
      <c r="CU439" s="44"/>
      <c r="CV439" s="44"/>
      <c r="CW439" s="44"/>
      <c r="CX439" s="44"/>
      <c r="CY439" s="44"/>
      <c r="CZ439" s="44"/>
      <c r="DA439" s="44"/>
      <c r="DB439" s="44"/>
      <c r="DC439" s="44"/>
      <c r="DD439" s="44"/>
      <c r="DE439" s="44"/>
      <c r="DF439" s="44"/>
      <c r="DG439" s="44"/>
      <c r="DH439" s="44"/>
      <c r="DI439" s="44"/>
      <c r="DJ439" s="44"/>
      <c r="DK439" s="44"/>
      <c r="DL439" s="44"/>
      <c r="DM439" s="44"/>
      <c r="DN439" s="44"/>
      <c r="DO439" s="44"/>
      <c r="DP439" s="44"/>
      <c r="DQ439" s="44"/>
      <c r="DR439" s="44"/>
    </row>
    <row r="440" spans="2:122" ht="15.75" customHeight="1" x14ac:dyDescent="0.25"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145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145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  <c r="BP440" s="44"/>
      <c r="BQ440" s="44"/>
      <c r="BR440" s="44"/>
      <c r="BS440" s="44"/>
      <c r="BT440" s="44"/>
      <c r="BU440" s="44"/>
      <c r="BV440" s="44"/>
      <c r="BW440" s="44"/>
      <c r="BX440" s="44"/>
      <c r="BY440" s="44"/>
      <c r="BZ440" s="44"/>
      <c r="CA440" s="44"/>
      <c r="CB440" s="44"/>
      <c r="CC440" s="44"/>
      <c r="CD440" s="44"/>
      <c r="CE440" s="44"/>
      <c r="CF440" s="44"/>
      <c r="CG440" s="44"/>
      <c r="CH440" s="44"/>
      <c r="CI440" s="44"/>
      <c r="CJ440" s="44"/>
      <c r="CK440" s="44"/>
      <c r="CL440" s="44"/>
      <c r="CM440" s="44"/>
      <c r="CN440" s="44"/>
      <c r="CO440" s="44"/>
      <c r="CP440" s="44"/>
      <c r="CQ440" s="44"/>
      <c r="CR440" s="44"/>
      <c r="CS440" s="44"/>
      <c r="CT440" s="44"/>
      <c r="CU440" s="44"/>
      <c r="CV440" s="44"/>
      <c r="CW440" s="44"/>
      <c r="CX440" s="44"/>
      <c r="CY440" s="44"/>
      <c r="CZ440" s="44"/>
      <c r="DA440" s="44"/>
      <c r="DB440" s="44"/>
      <c r="DC440" s="44"/>
      <c r="DD440" s="44"/>
      <c r="DE440" s="44"/>
      <c r="DF440" s="44"/>
      <c r="DG440" s="44"/>
      <c r="DH440" s="44"/>
      <c r="DI440" s="44"/>
      <c r="DJ440" s="44"/>
      <c r="DK440" s="44"/>
      <c r="DL440" s="44"/>
      <c r="DM440" s="44"/>
      <c r="DN440" s="44"/>
      <c r="DO440" s="44"/>
      <c r="DP440" s="44"/>
      <c r="DQ440" s="44"/>
      <c r="DR440" s="44"/>
    </row>
    <row r="441" spans="2:122" ht="15.75" customHeight="1" x14ac:dyDescent="0.25"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145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145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  <c r="BP441" s="44"/>
      <c r="BQ441" s="44"/>
      <c r="BR441" s="44"/>
      <c r="BS441" s="44"/>
      <c r="BT441" s="44"/>
      <c r="BU441" s="44"/>
      <c r="BV441" s="44"/>
      <c r="BW441" s="44"/>
      <c r="BX441" s="44"/>
      <c r="BY441" s="44"/>
      <c r="BZ441" s="44"/>
      <c r="CA441" s="44"/>
      <c r="CB441" s="44"/>
      <c r="CC441" s="44"/>
      <c r="CD441" s="44"/>
      <c r="CE441" s="44"/>
      <c r="CF441" s="44"/>
      <c r="CG441" s="44"/>
      <c r="CH441" s="44"/>
      <c r="CI441" s="44"/>
      <c r="CJ441" s="44"/>
      <c r="CK441" s="44"/>
      <c r="CL441" s="44"/>
      <c r="CM441" s="44"/>
      <c r="CN441" s="44"/>
      <c r="CO441" s="44"/>
      <c r="CP441" s="44"/>
      <c r="CQ441" s="44"/>
      <c r="CR441" s="44"/>
      <c r="CS441" s="44"/>
      <c r="CT441" s="44"/>
      <c r="CU441" s="44"/>
      <c r="CV441" s="44"/>
      <c r="CW441" s="44"/>
      <c r="CX441" s="44"/>
      <c r="CY441" s="44"/>
      <c r="CZ441" s="44"/>
      <c r="DA441" s="44"/>
      <c r="DB441" s="44"/>
      <c r="DC441" s="44"/>
      <c r="DD441" s="44"/>
      <c r="DE441" s="44"/>
      <c r="DF441" s="44"/>
      <c r="DG441" s="44"/>
      <c r="DH441" s="44"/>
      <c r="DI441" s="44"/>
      <c r="DJ441" s="44"/>
      <c r="DK441" s="44"/>
      <c r="DL441" s="44"/>
      <c r="DM441" s="44"/>
      <c r="DN441" s="44"/>
      <c r="DO441" s="44"/>
      <c r="DP441" s="44"/>
      <c r="DQ441" s="44"/>
      <c r="DR441" s="44"/>
    </row>
    <row r="442" spans="2:122" ht="15.75" customHeight="1" x14ac:dyDescent="0.25"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145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145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  <c r="BR442" s="44"/>
      <c r="BS442" s="44"/>
      <c r="BT442" s="44"/>
      <c r="BU442" s="44"/>
      <c r="BV442" s="44"/>
      <c r="BW442" s="44"/>
      <c r="BX442" s="44"/>
      <c r="BY442" s="44"/>
      <c r="BZ442" s="44"/>
      <c r="CA442" s="44"/>
      <c r="CB442" s="44"/>
      <c r="CC442" s="44"/>
      <c r="CD442" s="44"/>
      <c r="CE442" s="44"/>
      <c r="CF442" s="44"/>
      <c r="CG442" s="44"/>
      <c r="CH442" s="44"/>
      <c r="CI442" s="44"/>
      <c r="CJ442" s="44"/>
      <c r="CK442" s="44"/>
      <c r="CL442" s="44"/>
      <c r="CM442" s="44"/>
      <c r="CN442" s="44"/>
      <c r="CO442" s="44"/>
      <c r="CP442" s="44"/>
      <c r="CQ442" s="44"/>
      <c r="CR442" s="44"/>
      <c r="CS442" s="44"/>
      <c r="CT442" s="44"/>
      <c r="CU442" s="44"/>
      <c r="CV442" s="44"/>
      <c r="CW442" s="44"/>
      <c r="CX442" s="44"/>
      <c r="CY442" s="44"/>
      <c r="CZ442" s="44"/>
      <c r="DA442" s="44"/>
      <c r="DB442" s="44"/>
      <c r="DC442" s="44"/>
      <c r="DD442" s="44"/>
      <c r="DE442" s="44"/>
      <c r="DF442" s="44"/>
      <c r="DG442" s="44"/>
      <c r="DH442" s="44"/>
      <c r="DI442" s="44"/>
      <c r="DJ442" s="44"/>
      <c r="DK442" s="44"/>
      <c r="DL442" s="44"/>
      <c r="DM442" s="44"/>
      <c r="DN442" s="44"/>
      <c r="DO442" s="44"/>
      <c r="DP442" s="44"/>
      <c r="DQ442" s="44"/>
      <c r="DR442" s="44"/>
    </row>
    <row r="443" spans="2:122" ht="15.75" customHeight="1" x14ac:dyDescent="0.25"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145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145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  <c r="BP443" s="44"/>
      <c r="BQ443" s="44"/>
      <c r="BR443" s="44"/>
      <c r="BS443" s="44"/>
      <c r="BT443" s="44"/>
      <c r="BU443" s="44"/>
      <c r="BV443" s="44"/>
      <c r="BW443" s="44"/>
      <c r="BX443" s="44"/>
      <c r="BY443" s="44"/>
      <c r="BZ443" s="44"/>
      <c r="CA443" s="44"/>
      <c r="CB443" s="44"/>
      <c r="CC443" s="44"/>
      <c r="CD443" s="44"/>
      <c r="CE443" s="44"/>
      <c r="CF443" s="44"/>
      <c r="CG443" s="44"/>
      <c r="CH443" s="44"/>
      <c r="CI443" s="44"/>
      <c r="CJ443" s="44"/>
      <c r="CK443" s="44"/>
      <c r="CL443" s="44"/>
      <c r="CM443" s="44"/>
      <c r="CN443" s="44"/>
      <c r="CO443" s="44"/>
      <c r="CP443" s="44"/>
      <c r="CQ443" s="44"/>
      <c r="CR443" s="44"/>
      <c r="CS443" s="44"/>
      <c r="CT443" s="44"/>
      <c r="CU443" s="44"/>
      <c r="CV443" s="44"/>
      <c r="CW443" s="44"/>
      <c r="CX443" s="44"/>
      <c r="CY443" s="44"/>
      <c r="CZ443" s="44"/>
      <c r="DA443" s="44"/>
      <c r="DB443" s="44"/>
      <c r="DC443" s="44"/>
      <c r="DD443" s="44"/>
      <c r="DE443" s="44"/>
      <c r="DF443" s="44"/>
      <c r="DG443" s="44"/>
      <c r="DH443" s="44"/>
      <c r="DI443" s="44"/>
      <c r="DJ443" s="44"/>
      <c r="DK443" s="44"/>
      <c r="DL443" s="44"/>
      <c r="DM443" s="44"/>
      <c r="DN443" s="44"/>
      <c r="DO443" s="44"/>
      <c r="DP443" s="44"/>
      <c r="DQ443" s="44"/>
      <c r="DR443" s="44"/>
    </row>
    <row r="444" spans="2:122" ht="15.75" customHeight="1" x14ac:dyDescent="0.25"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145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145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  <c r="BP444" s="44"/>
      <c r="BQ444" s="44"/>
      <c r="BR444" s="44"/>
      <c r="BS444" s="44"/>
      <c r="BT444" s="44"/>
      <c r="BU444" s="44"/>
      <c r="BV444" s="44"/>
      <c r="BW444" s="44"/>
      <c r="BX444" s="44"/>
      <c r="BY444" s="44"/>
      <c r="BZ444" s="44"/>
      <c r="CA444" s="44"/>
      <c r="CB444" s="44"/>
      <c r="CC444" s="44"/>
      <c r="CD444" s="44"/>
      <c r="CE444" s="44"/>
      <c r="CF444" s="44"/>
      <c r="CG444" s="44"/>
      <c r="CH444" s="44"/>
      <c r="CI444" s="44"/>
      <c r="CJ444" s="44"/>
      <c r="CK444" s="44"/>
      <c r="CL444" s="44"/>
      <c r="CM444" s="44"/>
      <c r="CN444" s="44"/>
      <c r="CO444" s="44"/>
      <c r="CP444" s="44"/>
      <c r="CQ444" s="44"/>
      <c r="CR444" s="44"/>
      <c r="CS444" s="44"/>
      <c r="CT444" s="44"/>
      <c r="CU444" s="44"/>
      <c r="CV444" s="44"/>
      <c r="CW444" s="44"/>
      <c r="CX444" s="44"/>
      <c r="CY444" s="44"/>
      <c r="CZ444" s="44"/>
      <c r="DA444" s="44"/>
      <c r="DB444" s="44"/>
      <c r="DC444" s="44"/>
      <c r="DD444" s="44"/>
      <c r="DE444" s="44"/>
      <c r="DF444" s="44"/>
      <c r="DG444" s="44"/>
      <c r="DH444" s="44"/>
      <c r="DI444" s="44"/>
      <c r="DJ444" s="44"/>
      <c r="DK444" s="44"/>
      <c r="DL444" s="44"/>
      <c r="DM444" s="44"/>
      <c r="DN444" s="44"/>
      <c r="DO444" s="44"/>
      <c r="DP444" s="44"/>
      <c r="DQ444" s="44"/>
      <c r="DR444" s="44"/>
    </row>
    <row r="445" spans="2:122" ht="15.75" customHeight="1" x14ac:dyDescent="0.25"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145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145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  <c r="BR445" s="44"/>
      <c r="BS445" s="44"/>
      <c r="BT445" s="44"/>
      <c r="BU445" s="44"/>
      <c r="BV445" s="44"/>
      <c r="BW445" s="44"/>
      <c r="BX445" s="44"/>
      <c r="BY445" s="44"/>
      <c r="BZ445" s="44"/>
      <c r="CA445" s="44"/>
      <c r="CB445" s="44"/>
      <c r="CC445" s="44"/>
      <c r="CD445" s="44"/>
      <c r="CE445" s="44"/>
      <c r="CF445" s="44"/>
      <c r="CG445" s="44"/>
      <c r="CH445" s="44"/>
      <c r="CI445" s="44"/>
      <c r="CJ445" s="44"/>
      <c r="CK445" s="44"/>
      <c r="CL445" s="44"/>
      <c r="CM445" s="44"/>
      <c r="CN445" s="44"/>
      <c r="CO445" s="44"/>
      <c r="CP445" s="44"/>
      <c r="CQ445" s="44"/>
      <c r="CR445" s="44"/>
      <c r="CS445" s="44"/>
      <c r="CT445" s="44"/>
      <c r="CU445" s="44"/>
      <c r="CV445" s="44"/>
      <c r="CW445" s="44"/>
      <c r="CX445" s="44"/>
      <c r="CY445" s="44"/>
      <c r="CZ445" s="44"/>
      <c r="DA445" s="44"/>
      <c r="DB445" s="44"/>
      <c r="DC445" s="44"/>
      <c r="DD445" s="44"/>
      <c r="DE445" s="44"/>
      <c r="DF445" s="44"/>
      <c r="DG445" s="44"/>
      <c r="DH445" s="44"/>
      <c r="DI445" s="44"/>
      <c r="DJ445" s="44"/>
      <c r="DK445" s="44"/>
      <c r="DL445" s="44"/>
      <c r="DM445" s="44"/>
      <c r="DN445" s="44"/>
      <c r="DO445" s="44"/>
      <c r="DP445" s="44"/>
      <c r="DQ445" s="44"/>
      <c r="DR445" s="44"/>
    </row>
    <row r="446" spans="2:122" ht="15.75" customHeight="1" x14ac:dyDescent="0.25"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145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145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  <c r="BS446" s="44"/>
      <c r="BT446" s="44"/>
      <c r="BU446" s="44"/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/>
      <c r="CP446" s="44"/>
      <c r="CQ446" s="44"/>
      <c r="CR446" s="44"/>
      <c r="CS446" s="44"/>
      <c r="CT446" s="44"/>
      <c r="CU446" s="44"/>
      <c r="CV446" s="44"/>
      <c r="CW446" s="44"/>
      <c r="CX446" s="44"/>
      <c r="CY446" s="44"/>
      <c r="CZ446" s="44"/>
      <c r="DA446" s="44"/>
      <c r="DB446" s="44"/>
      <c r="DC446" s="44"/>
      <c r="DD446" s="44"/>
      <c r="DE446" s="44"/>
      <c r="DF446" s="44"/>
      <c r="DG446" s="44"/>
      <c r="DH446" s="44"/>
      <c r="DI446" s="44"/>
      <c r="DJ446" s="44"/>
      <c r="DK446" s="44"/>
      <c r="DL446" s="44"/>
      <c r="DM446" s="44"/>
      <c r="DN446" s="44"/>
      <c r="DO446" s="44"/>
      <c r="DP446" s="44"/>
      <c r="DQ446" s="44"/>
      <c r="DR446" s="44"/>
    </row>
    <row r="447" spans="2:122" ht="15.75" customHeight="1" x14ac:dyDescent="0.25"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145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145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  <c r="BR447" s="44"/>
      <c r="BS447" s="44"/>
      <c r="BT447" s="44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44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  <c r="DK447" s="44"/>
      <c r="DL447" s="44"/>
      <c r="DM447" s="44"/>
      <c r="DN447" s="44"/>
      <c r="DO447" s="44"/>
      <c r="DP447" s="44"/>
      <c r="DQ447" s="44"/>
      <c r="DR447" s="44"/>
    </row>
    <row r="448" spans="2:122" ht="15.75" customHeight="1" x14ac:dyDescent="0.25"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145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145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  <c r="BP448" s="44"/>
      <c r="BQ448" s="44"/>
      <c r="BR448" s="44"/>
      <c r="BS448" s="44"/>
      <c r="BT448" s="44"/>
      <c r="BU448" s="44"/>
      <c r="BV448" s="44"/>
      <c r="BW448" s="44"/>
      <c r="BX448" s="44"/>
      <c r="BY448" s="44"/>
      <c r="BZ448" s="44"/>
      <c r="CA448" s="44"/>
      <c r="CB448" s="44"/>
      <c r="CC448" s="44"/>
      <c r="CD448" s="44"/>
      <c r="CE448" s="44"/>
      <c r="CF448" s="44"/>
      <c r="CG448" s="44"/>
      <c r="CH448" s="44"/>
      <c r="CI448" s="44"/>
      <c r="CJ448" s="44"/>
      <c r="CK448" s="44"/>
      <c r="CL448" s="44"/>
      <c r="CM448" s="44"/>
      <c r="CN448" s="44"/>
      <c r="CO448" s="44"/>
      <c r="CP448" s="44"/>
      <c r="CQ448" s="44"/>
      <c r="CR448" s="44"/>
      <c r="CS448" s="44"/>
      <c r="CT448" s="44"/>
      <c r="CU448" s="44"/>
      <c r="CV448" s="44"/>
      <c r="CW448" s="44"/>
      <c r="CX448" s="44"/>
      <c r="CY448" s="44"/>
      <c r="CZ448" s="44"/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  <c r="DK448" s="44"/>
      <c r="DL448" s="44"/>
      <c r="DM448" s="44"/>
      <c r="DN448" s="44"/>
      <c r="DO448" s="44"/>
      <c r="DP448" s="44"/>
      <c r="DQ448" s="44"/>
      <c r="DR448" s="44"/>
    </row>
    <row r="449" spans="2:122" ht="15.75" customHeight="1" x14ac:dyDescent="0.25"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145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145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  <c r="BP449" s="44"/>
      <c r="BQ449" s="44"/>
      <c r="BR449" s="44"/>
      <c r="BS449" s="44"/>
      <c r="BT449" s="44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44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  <c r="DK449" s="44"/>
      <c r="DL449" s="44"/>
      <c r="DM449" s="44"/>
      <c r="DN449" s="44"/>
      <c r="DO449" s="44"/>
      <c r="DP449" s="44"/>
      <c r="DQ449" s="44"/>
      <c r="DR449" s="44"/>
    </row>
    <row r="450" spans="2:122" ht="15.75" customHeight="1" x14ac:dyDescent="0.25"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145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145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44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  <c r="DK450" s="44"/>
      <c r="DL450" s="44"/>
      <c r="DM450" s="44"/>
      <c r="DN450" s="44"/>
      <c r="DO450" s="44"/>
      <c r="DP450" s="44"/>
      <c r="DQ450" s="44"/>
      <c r="DR450" s="44"/>
    </row>
    <row r="451" spans="2:122" ht="15.75" customHeight="1" x14ac:dyDescent="0.25"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145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145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44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  <c r="DK451" s="44"/>
      <c r="DL451" s="44"/>
      <c r="DM451" s="44"/>
      <c r="DN451" s="44"/>
      <c r="DO451" s="44"/>
      <c r="DP451" s="44"/>
      <c r="DQ451" s="44"/>
      <c r="DR451" s="44"/>
    </row>
    <row r="452" spans="2:122" ht="15.75" customHeight="1" x14ac:dyDescent="0.25"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145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145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44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  <c r="DK452" s="44"/>
      <c r="DL452" s="44"/>
      <c r="DM452" s="44"/>
      <c r="DN452" s="44"/>
      <c r="DO452" s="44"/>
      <c r="DP452" s="44"/>
      <c r="DQ452" s="44"/>
      <c r="DR452" s="44"/>
    </row>
    <row r="453" spans="2:122" ht="15.75" customHeight="1" x14ac:dyDescent="0.25"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145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145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44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  <c r="DK453" s="44"/>
      <c r="DL453" s="44"/>
      <c r="DM453" s="44"/>
      <c r="DN453" s="44"/>
      <c r="DO453" s="44"/>
      <c r="DP453" s="44"/>
      <c r="DQ453" s="44"/>
      <c r="DR453" s="44"/>
    </row>
    <row r="454" spans="2:122" ht="15.75" customHeight="1" x14ac:dyDescent="0.25"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145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145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44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  <c r="DK454" s="44"/>
      <c r="DL454" s="44"/>
      <c r="DM454" s="44"/>
      <c r="DN454" s="44"/>
      <c r="DO454" s="44"/>
      <c r="DP454" s="44"/>
      <c r="DQ454" s="44"/>
      <c r="DR454" s="44"/>
    </row>
    <row r="455" spans="2:122" ht="15.75" customHeight="1" x14ac:dyDescent="0.25"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145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145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44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  <c r="DK455" s="44"/>
      <c r="DL455" s="44"/>
      <c r="DM455" s="44"/>
      <c r="DN455" s="44"/>
      <c r="DO455" s="44"/>
      <c r="DP455" s="44"/>
      <c r="DQ455" s="44"/>
      <c r="DR455" s="44"/>
    </row>
    <row r="456" spans="2:122" ht="15.75" customHeight="1" x14ac:dyDescent="0.25"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145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145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44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  <c r="DK456" s="44"/>
      <c r="DL456" s="44"/>
      <c r="DM456" s="44"/>
      <c r="DN456" s="44"/>
      <c r="DO456" s="44"/>
      <c r="DP456" s="44"/>
      <c r="DQ456" s="44"/>
      <c r="DR456" s="44"/>
    </row>
    <row r="457" spans="2:122" ht="15.75" customHeight="1" x14ac:dyDescent="0.25"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145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145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44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  <c r="DK457" s="44"/>
      <c r="DL457" s="44"/>
      <c r="DM457" s="44"/>
      <c r="DN457" s="44"/>
      <c r="DO457" s="44"/>
      <c r="DP457" s="44"/>
      <c r="DQ457" s="44"/>
      <c r="DR457" s="44"/>
    </row>
    <row r="458" spans="2:122" ht="15.75" customHeight="1" x14ac:dyDescent="0.25"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145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145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44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  <c r="DK458" s="44"/>
      <c r="DL458" s="44"/>
      <c r="DM458" s="44"/>
      <c r="DN458" s="44"/>
      <c r="DO458" s="44"/>
      <c r="DP458" s="44"/>
      <c r="DQ458" s="44"/>
      <c r="DR458" s="44"/>
    </row>
    <row r="459" spans="2:122" ht="15.75" customHeight="1" x14ac:dyDescent="0.25"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145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145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44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  <c r="DK459" s="44"/>
      <c r="DL459" s="44"/>
      <c r="DM459" s="44"/>
      <c r="DN459" s="44"/>
      <c r="DO459" s="44"/>
      <c r="DP459" s="44"/>
      <c r="DQ459" s="44"/>
      <c r="DR459" s="44"/>
    </row>
    <row r="460" spans="2:122" ht="15.75" customHeight="1" x14ac:dyDescent="0.25"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145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145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  <c r="BP460" s="44"/>
      <c r="BQ460" s="44"/>
      <c r="BR460" s="44"/>
      <c r="BS460" s="44"/>
      <c r="BT460" s="44"/>
      <c r="BU460" s="44"/>
      <c r="BV460" s="44"/>
      <c r="BW460" s="44"/>
      <c r="BX460" s="44"/>
      <c r="BY460" s="44"/>
      <c r="BZ460" s="44"/>
      <c r="CA460" s="44"/>
      <c r="CB460" s="44"/>
      <c r="CC460" s="44"/>
      <c r="CD460" s="44"/>
      <c r="CE460" s="44"/>
      <c r="CF460" s="44"/>
      <c r="CG460" s="44"/>
      <c r="CH460" s="44"/>
      <c r="CI460" s="44"/>
      <c r="CJ460" s="44"/>
      <c r="CK460" s="44"/>
      <c r="CL460" s="44"/>
      <c r="CM460" s="44"/>
      <c r="CN460" s="44"/>
      <c r="CO460" s="44"/>
      <c r="CP460" s="44"/>
      <c r="CQ460" s="44"/>
      <c r="CR460" s="44"/>
      <c r="CS460" s="44"/>
      <c r="CT460" s="44"/>
      <c r="CU460" s="44"/>
      <c r="CV460" s="44"/>
      <c r="CW460" s="44"/>
      <c r="CX460" s="44"/>
      <c r="CY460" s="44"/>
      <c r="CZ460" s="44"/>
      <c r="DA460" s="44"/>
      <c r="DB460" s="44"/>
      <c r="DC460" s="44"/>
      <c r="DD460" s="44"/>
      <c r="DE460" s="44"/>
      <c r="DF460" s="44"/>
      <c r="DG460" s="44"/>
      <c r="DH460" s="44"/>
      <c r="DI460" s="44"/>
      <c r="DJ460" s="44"/>
      <c r="DK460" s="44"/>
      <c r="DL460" s="44"/>
      <c r="DM460" s="44"/>
      <c r="DN460" s="44"/>
      <c r="DO460" s="44"/>
      <c r="DP460" s="44"/>
      <c r="DQ460" s="44"/>
      <c r="DR460" s="44"/>
    </row>
    <row r="461" spans="2:122" ht="15.75" customHeight="1" x14ac:dyDescent="0.25"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145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145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  <c r="BP461" s="44"/>
      <c r="BQ461" s="44"/>
      <c r="BR461" s="44"/>
      <c r="BS461" s="44"/>
      <c r="BT461" s="44"/>
      <c r="BU461" s="44"/>
      <c r="BV461" s="44"/>
      <c r="BW461" s="44"/>
      <c r="BX461" s="44"/>
      <c r="BY461" s="44"/>
      <c r="BZ461" s="44"/>
      <c r="CA461" s="44"/>
      <c r="CB461" s="44"/>
      <c r="CC461" s="44"/>
      <c r="CD461" s="44"/>
      <c r="CE461" s="44"/>
      <c r="CF461" s="44"/>
      <c r="CG461" s="44"/>
      <c r="CH461" s="44"/>
      <c r="CI461" s="44"/>
      <c r="CJ461" s="44"/>
      <c r="CK461" s="44"/>
      <c r="CL461" s="44"/>
      <c r="CM461" s="44"/>
      <c r="CN461" s="44"/>
      <c r="CO461" s="44"/>
      <c r="CP461" s="44"/>
      <c r="CQ461" s="44"/>
      <c r="CR461" s="44"/>
      <c r="CS461" s="44"/>
      <c r="CT461" s="44"/>
      <c r="CU461" s="44"/>
      <c r="CV461" s="44"/>
      <c r="CW461" s="44"/>
      <c r="CX461" s="44"/>
      <c r="CY461" s="44"/>
      <c r="CZ461" s="44"/>
      <c r="DA461" s="44"/>
      <c r="DB461" s="44"/>
      <c r="DC461" s="44"/>
      <c r="DD461" s="44"/>
      <c r="DE461" s="44"/>
      <c r="DF461" s="44"/>
      <c r="DG461" s="44"/>
      <c r="DH461" s="44"/>
      <c r="DI461" s="44"/>
      <c r="DJ461" s="44"/>
      <c r="DK461" s="44"/>
      <c r="DL461" s="44"/>
      <c r="DM461" s="44"/>
      <c r="DN461" s="44"/>
      <c r="DO461" s="44"/>
      <c r="DP461" s="44"/>
      <c r="DQ461" s="44"/>
      <c r="DR461" s="44"/>
    </row>
    <row r="462" spans="2:122" ht="15.75" customHeight="1" x14ac:dyDescent="0.25"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145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145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  <c r="BP462" s="44"/>
      <c r="BQ462" s="44"/>
      <c r="BR462" s="44"/>
      <c r="BS462" s="44"/>
      <c r="BT462" s="44"/>
      <c r="BU462" s="44"/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/>
      <c r="CP462" s="44"/>
      <c r="CQ462" s="44"/>
      <c r="CR462" s="44"/>
      <c r="CS462" s="44"/>
      <c r="CT462" s="44"/>
      <c r="CU462" s="44"/>
      <c r="CV462" s="44"/>
      <c r="CW462" s="44"/>
      <c r="CX462" s="44"/>
      <c r="CY462" s="44"/>
      <c r="CZ462" s="44"/>
      <c r="DA462" s="44"/>
      <c r="DB462" s="44"/>
      <c r="DC462" s="44"/>
      <c r="DD462" s="44"/>
      <c r="DE462" s="44"/>
      <c r="DF462" s="44"/>
      <c r="DG462" s="44"/>
      <c r="DH462" s="44"/>
      <c r="DI462" s="44"/>
      <c r="DJ462" s="44"/>
      <c r="DK462" s="44"/>
      <c r="DL462" s="44"/>
      <c r="DM462" s="44"/>
      <c r="DN462" s="44"/>
      <c r="DO462" s="44"/>
      <c r="DP462" s="44"/>
      <c r="DQ462" s="44"/>
      <c r="DR462" s="44"/>
    </row>
    <row r="463" spans="2:122" ht="15.75" customHeight="1" x14ac:dyDescent="0.25"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145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145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  <c r="BP463" s="44"/>
      <c r="BQ463" s="44"/>
      <c r="BR463" s="44"/>
      <c r="BS463" s="44"/>
      <c r="BT463" s="44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44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  <c r="DK463" s="44"/>
      <c r="DL463" s="44"/>
      <c r="DM463" s="44"/>
      <c r="DN463" s="44"/>
      <c r="DO463" s="44"/>
      <c r="DP463" s="44"/>
      <c r="DQ463" s="44"/>
      <c r="DR463" s="44"/>
    </row>
    <row r="464" spans="2:122" ht="15.75" customHeight="1" x14ac:dyDescent="0.25"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145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145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  <c r="BP464" s="44"/>
      <c r="BQ464" s="44"/>
      <c r="BR464" s="44"/>
      <c r="BS464" s="44"/>
      <c r="BT464" s="44"/>
      <c r="BU464" s="44"/>
      <c r="BV464" s="44"/>
      <c r="BW464" s="44"/>
      <c r="BX464" s="44"/>
      <c r="BY464" s="44"/>
      <c r="BZ464" s="44"/>
      <c r="CA464" s="44"/>
      <c r="CB464" s="44"/>
      <c r="CC464" s="44"/>
      <c r="CD464" s="44"/>
      <c r="CE464" s="44"/>
      <c r="CF464" s="44"/>
      <c r="CG464" s="44"/>
      <c r="CH464" s="44"/>
      <c r="CI464" s="44"/>
      <c r="CJ464" s="44"/>
      <c r="CK464" s="44"/>
      <c r="CL464" s="44"/>
      <c r="CM464" s="44"/>
      <c r="CN464" s="44"/>
      <c r="CO464" s="44"/>
      <c r="CP464" s="44"/>
      <c r="CQ464" s="44"/>
      <c r="CR464" s="44"/>
      <c r="CS464" s="44"/>
      <c r="CT464" s="44"/>
      <c r="CU464" s="44"/>
      <c r="CV464" s="44"/>
      <c r="CW464" s="44"/>
      <c r="CX464" s="44"/>
      <c r="CY464" s="44"/>
      <c r="CZ464" s="44"/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  <c r="DK464" s="44"/>
      <c r="DL464" s="44"/>
      <c r="DM464" s="44"/>
      <c r="DN464" s="44"/>
      <c r="DO464" s="44"/>
      <c r="DP464" s="44"/>
      <c r="DQ464" s="44"/>
      <c r="DR464" s="44"/>
    </row>
    <row r="465" spans="2:122" ht="15.75" customHeight="1" x14ac:dyDescent="0.25"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145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145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  <c r="BP465" s="44"/>
      <c r="BQ465" s="44"/>
      <c r="BR465" s="44"/>
      <c r="BS465" s="44"/>
      <c r="BT465" s="44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44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  <c r="DK465" s="44"/>
      <c r="DL465" s="44"/>
      <c r="DM465" s="44"/>
      <c r="DN465" s="44"/>
      <c r="DO465" s="44"/>
      <c r="DP465" s="44"/>
      <c r="DQ465" s="44"/>
      <c r="DR465" s="44"/>
    </row>
    <row r="466" spans="2:122" ht="15.75" customHeight="1" x14ac:dyDescent="0.25"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145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145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44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  <c r="DK466" s="44"/>
      <c r="DL466" s="44"/>
      <c r="DM466" s="44"/>
      <c r="DN466" s="44"/>
      <c r="DO466" s="44"/>
      <c r="DP466" s="44"/>
      <c r="DQ466" s="44"/>
      <c r="DR466" s="44"/>
    </row>
    <row r="467" spans="2:122" ht="15.75" customHeight="1" x14ac:dyDescent="0.25"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145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145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44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  <c r="DK467" s="44"/>
      <c r="DL467" s="44"/>
      <c r="DM467" s="44"/>
      <c r="DN467" s="44"/>
      <c r="DO467" s="44"/>
      <c r="DP467" s="44"/>
      <c r="DQ467" s="44"/>
      <c r="DR467" s="44"/>
    </row>
    <row r="468" spans="2:122" ht="15.75" customHeight="1" x14ac:dyDescent="0.25"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145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145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44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  <c r="DK468" s="44"/>
      <c r="DL468" s="44"/>
      <c r="DM468" s="44"/>
      <c r="DN468" s="44"/>
      <c r="DO468" s="44"/>
      <c r="DP468" s="44"/>
      <c r="DQ468" s="44"/>
      <c r="DR468" s="44"/>
    </row>
    <row r="469" spans="2:122" ht="15.75" customHeight="1" x14ac:dyDescent="0.25"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145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145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44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  <c r="DK469" s="44"/>
      <c r="DL469" s="44"/>
      <c r="DM469" s="44"/>
      <c r="DN469" s="44"/>
      <c r="DO469" s="44"/>
      <c r="DP469" s="44"/>
      <c r="DQ469" s="44"/>
      <c r="DR469" s="44"/>
    </row>
    <row r="470" spans="2:122" ht="15.75" customHeight="1" x14ac:dyDescent="0.25"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145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145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44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  <c r="DK470" s="44"/>
      <c r="DL470" s="44"/>
      <c r="DM470" s="44"/>
      <c r="DN470" s="44"/>
      <c r="DO470" s="44"/>
      <c r="DP470" s="44"/>
      <c r="DQ470" s="44"/>
      <c r="DR470" s="44"/>
    </row>
    <row r="471" spans="2:122" ht="15.75" customHeight="1" x14ac:dyDescent="0.25"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145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145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44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  <c r="DK471" s="44"/>
      <c r="DL471" s="44"/>
      <c r="DM471" s="44"/>
      <c r="DN471" s="44"/>
      <c r="DO471" s="44"/>
      <c r="DP471" s="44"/>
      <c r="DQ471" s="44"/>
      <c r="DR471" s="44"/>
    </row>
    <row r="472" spans="2:122" ht="15.75" customHeight="1" x14ac:dyDescent="0.25"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145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145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44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  <c r="DK472" s="44"/>
      <c r="DL472" s="44"/>
      <c r="DM472" s="44"/>
      <c r="DN472" s="44"/>
      <c r="DO472" s="44"/>
      <c r="DP472" s="44"/>
      <c r="DQ472" s="44"/>
      <c r="DR472" s="44"/>
    </row>
    <row r="473" spans="2:122" ht="15.75" customHeight="1" x14ac:dyDescent="0.25"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145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145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44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  <c r="DK473" s="44"/>
      <c r="DL473" s="44"/>
      <c r="DM473" s="44"/>
      <c r="DN473" s="44"/>
      <c r="DO473" s="44"/>
      <c r="DP473" s="44"/>
      <c r="DQ473" s="44"/>
      <c r="DR473" s="44"/>
    </row>
    <row r="474" spans="2:122" ht="15.75" customHeight="1" x14ac:dyDescent="0.25"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145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145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44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  <c r="DK474" s="44"/>
      <c r="DL474" s="44"/>
      <c r="DM474" s="44"/>
      <c r="DN474" s="44"/>
      <c r="DO474" s="44"/>
      <c r="DP474" s="44"/>
      <c r="DQ474" s="44"/>
      <c r="DR474" s="44"/>
    </row>
    <row r="475" spans="2:122" ht="15.75" customHeight="1" x14ac:dyDescent="0.25"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145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145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44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  <c r="DK475" s="44"/>
      <c r="DL475" s="44"/>
      <c r="DM475" s="44"/>
      <c r="DN475" s="44"/>
      <c r="DO475" s="44"/>
      <c r="DP475" s="44"/>
      <c r="DQ475" s="44"/>
      <c r="DR475" s="44"/>
    </row>
    <row r="476" spans="2:122" ht="15.75" customHeight="1" x14ac:dyDescent="0.25"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145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145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  <c r="BP476" s="44"/>
      <c r="BQ476" s="44"/>
      <c r="BR476" s="44"/>
      <c r="BS476" s="44"/>
      <c r="BT476" s="44"/>
      <c r="BU476" s="44"/>
      <c r="BV476" s="44"/>
      <c r="BW476" s="44"/>
      <c r="BX476" s="44"/>
      <c r="BY476" s="44"/>
      <c r="BZ476" s="44"/>
      <c r="CA476" s="44"/>
      <c r="CB476" s="44"/>
      <c r="CC476" s="44"/>
      <c r="CD476" s="44"/>
      <c r="CE476" s="44"/>
      <c r="CF476" s="44"/>
      <c r="CG476" s="44"/>
      <c r="CH476" s="44"/>
      <c r="CI476" s="44"/>
      <c r="CJ476" s="44"/>
      <c r="CK476" s="44"/>
      <c r="CL476" s="44"/>
      <c r="CM476" s="44"/>
      <c r="CN476" s="44"/>
      <c r="CO476" s="44"/>
      <c r="CP476" s="44"/>
      <c r="CQ476" s="44"/>
      <c r="CR476" s="44"/>
      <c r="CS476" s="44"/>
      <c r="CT476" s="44"/>
      <c r="CU476" s="44"/>
      <c r="CV476" s="44"/>
      <c r="CW476" s="44"/>
      <c r="CX476" s="44"/>
      <c r="CY476" s="44"/>
      <c r="CZ476" s="44"/>
      <c r="DA476" s="44"/>
      <c r="DB476" s="44"/>
      <c r="DC476" s="44"/>
      <c r="DD476" s="44"/>
      <c r="DE476" s="44"/>
      <c r="DF476" s="44"/>
      <c r="DG476" s="44"/>
      <c r="DH476" s="44"/>
      <c r="DI476" s="44"/>
      <c r="DJ476" s="44"/>
      <c r="DK476" s="44"/>
      <c r="DL476" s="44"/>
      <c r="DM476" s="44"/>
      <c r="DN476" s="44"/>
      <c r="DO476" s="44"/>
      <c r="DP476" s="44"/>
      <c r="DQ476" s="44"/>
      <c r="DR476" s="44"/>
    </row>
    <row r="477" spans="2:122" ht="15.75" customHeight="1" x14ac:dyDescent="0.25"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145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145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  <c r="BP477" s="44"/>
      <c r="BQ477" s="44"/>
      <c r="BR477" s="44"/>
      <c r="BS477" s="44"/>
      <c r="BT477" s="44"/>
      <c r="BU477" s="44"/>
      <c r="BV477" s="44"/>
      <c r="BW477" s="44"/>
      <c r="BX477" s="44"/>
      <c r="BY477" s="44"/>
      <c r="BZ477" s="44"/>
      <c r="CA477" s="44"/>
      <c r="CB477" s="44"/>
      <c r="CC477" s="44"/>
      <c r="CD477" s="44"/>
      <c r="CE477" s="44"/>
      <c r="CF477" s="44"/>
      <c r="CG477" s="44"/>
      <c r="CH477" s="44"/>
      <c r="CI477" s="44"/>
      <c r="CJ477" s="44"/>
      <c r="CK477" s="44"/>
      <c r="CL477" s="44"/>
      <c r="CM477" s="44"/>
      <c r="CN477" s="44"/>
      <c r="CO477" s="44"/>
      <c r="CP477" s="44"/>
      <c r="CQ477" s="44"/>
      <c r="CR477" s="44"/>
      <c r="CS477" s="44"/>
      <c r="CT477" s="44"/>
      <c r="CU477" s="44"/>
      <c r="CV477" s="44"/>
      <c r="CW477" s="44"/>
      <c r="CX477" s="44"/>
      <c r="CY477" s="44"/>
      <c r="CZ477" s="44"/>
      <c r="DA477" s="44"/>
      <c r="DB477" s="44"/>
      <c r="DC477" s="44"/>
      <c r="DD477" s="44"/>
      <c r="DE477" s="44"/>
      <c r="DF477" s="44"/>
      <c r="DG477" s="44"/>
      <c r="DH477" s="44"/>
      <c r="DI477" s="44"/>
      <c r="DJ477" s="44"/>
      <c r="DK477" s="44"/>
      <c r="DL477" s="44"/>
      <c r="DM477" s="44"/>
      <c r="DN477" s="44"/>
      <c r="DO477" s="44"/>
      <c r="DP477" s="44"/>
      <c r="DQ477" s="44"/>
      <c r="DR477" s="44"/>
    </row>
    <row r="478" spans="2:122" ht="15.75" customHeight="1" x14ac:dyDescent="0.25"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145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145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  <c r="BP478" s="44"/>
      <c r="BQ478" s="44"/>
      <c r="BR478" s="44"/>
      <c r="BS478" s="44"/>
      <c r="BT478" s="44"/>
      <c r="BU478" s="44"/>
      <c r="BV478" s="44"/>
      <c r="BW478" s="44"/>
      <c r="BX478" s="44"/>
      <c r="BY478" s="44"/>
      <c r="BZ478" s="44"/>
      <c r="CA478" s="44"/>
      <c r="CB478" s="44"/>
      <c r="CC478" s="44"/>
      <c r="CD478" s="44"/>
      <c r="CE478" s="44"/>
      <c r="CF478" s="44"/>
      <c r="CG478" s="44"/>
      <c r="CH478" s="44"/>
      <c r="CI478" s="44"/>
      <c r="CJ478" s="44"/>
      <c r="CK478" s="44"/>
      <c r="CL478" s="44"/>
      <c r="CM478" s="44"/>
      <c r="CN478" s="44"/>
      <c r="CO478" s="44"/>
      <c r="CP478" s="44"/>
      <c r="CQ478" s="44"/>
      <c r="CR478" s="44"/>
      <c r="CS478" s="44"/>
      <c r="CT478" s="44"/>
      <c r="CU478" s="44"/>
      <c r="CV478" s="44"/>
      <c r="CW478" s="44"/>
      <c r="CX478" s="44"/>
      <c r="CY478" s="44"/>
      <c r="CZ478" s="44"/>
      <c r="DA478" s="44"/>
      <c r="DB478" s="44"/>
      <c r="DC478" s="44"/>
      <c r="DD478" s="44"/>
      <c r="DE478" s="44"/>
      <c r="DF478" s="44"/>
      <c r="DG478" s="44"/>
      <c r="DH478" s="44"/>
      <c r="DI478" s="44"/>
      <c r="DJ478" s="44"/>
      <c r="DK478" s="44"/>
      <c r="DL478" s="44"/>
      <c r="DM478" s="44"/>
      <c r="DN478" s="44"/>
      <c r="DO478" s="44"/>
      <c r="DP478" s="44"/>
      <c r="DQ478" s="44"/>
      <c r="DR478" s="44"/>
    </row>
    <row r="479" spans="2:122" ht="15.75" customHeight="1" x14ac:dyDescent="0.25"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145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145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  <c r="BP479" s="44"/>
      <c r="BQ479" s="44"/>
      <c r="BR479" s="44"/>
      <c r="BS479" s="44"/>
      <c r="BT479" s="44"/>
      <c r="BU479" s="44"/>
      <c r="BV479" s="44"/>
      <c r="BW479" s="44"/>
      <c r="BX479" s="44"/>
      <c r="BY479" s="44"/>
      <c r="BZ479" s="44"/>
      <c r="CA479" s="44"/>
      <c r="CB479" s="44"/>
      <c r="CC479" s="44"/>
      <c r="CD479" s="44"/>
      <c r="CE479" s="44"/>
      <c r="CF479" s="44"/>
      <c r="CG479" s="44"/>
      <c r="CH479" s="44"/>
      <c r="CI479" s="44"/>
      <c r="CJ479" s="44"/>
      <c r="CK479" s="44"/>
      <c r="CL479" s="44"/>
      <c r="CM479" s="44"/>
      <c r="CN479" s="44"/>
      <c r="CO479" s="44"/>
      <c r="CP479" s="44"/>
      <c r="CQ479" s="44"/>
      <c r="CR479" s="44"/>
      <c r="CS479" s="44"/>
      <c r="CT479" s="44"/>
      <c r="CU479" s="44"/>
      <c r="CV479" s="44"/>
      <c r="CW479" s="44"/>
      <c r="CX479" s="44"/>
      <c r="CY479" s="44"/>
      <c r="CZ479" s="44"/>
      <c r="DA479" s="44"/>
      <c r="DB479" s="44"/>
      <c r="DC479" s="44"/>
      <c r="DD479" s="44"/>
      <c r="DE479" s="44"/>
      <c r="DF479" s="44"/>
      <c r="DG479" s="44"/>
      <c r="DH479" s="44"/>
      <c r="DI479" s="44"/>
      <c r="DJ479" s="44"/>
      <c r="DK479" s="44"/>
      <c r="DL479" s="44"/>
      <c r="DM479" s="44"/>
      <c r="DN479" s="44"/>
      <c r="DO479" s="44"/>
      <c r="DP479" s="44"/>
      <c r="DQ479" s="44"/>
      <c r="DR479" s="44"/>
    </row>
    <row r="480" spans="2:122" ht="15.75" customHeight="1" x14ac:dyDescent="0.25"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145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145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  <c r="BP480" s="44"/>
      <c r="BQ480" s="44"/>
      <c r="BR480" s="44"/>
      <c r="BS480" s="44"/>
      <c r="BT480" s="44"/>
      <c r="BU480" s="44"/>
      <c r="BV480" s="44"/>
      <c r="BW480" s="44"/>
      <c r="BX480" s="44"/>
      <c r="BY480" s="44"/>
      <c r="BZ480" s="44"/>
      <c r="CA480" s="44"/>
      <c r="CB480" s="44"/>
      <c r="CC480" s="44"/>
      <c r="CD480" s="44"/>
      <c r="CE480" s="44"/>
      <c r="CF480" s="44"/>
      <c r="CG480" s="44"/>
      <c r="CH480" s="44"/>
      <c r="CI480" s="44"/>
      <c r="CJ480" s="44"/>
      <c r="CK480" s="44"/>
      <c r="CL480" s="44"/>
      <c r="CM480" s="44"/>
      <c r="CN480" s="44"/>
      <c r="CO480" s="44"/>
      <c r="CP480" s="44"/>
      <c r="CQ480" s="44"/>
      <c r="CR480" s="44"/>
      <c r="CS480" s="44"/>
      <c r="CT480" s="44"/>
      <c r="CU480" s="44"/>
      <c r="CV480" s="44"/>
      <c r="CW480" s="44"/>
      <c r="CX480" s="44"/>
      <c r="CY480" s="44"/>
      <c r="CZ480" s="44"/>
      <c r="DA480" s="44"/>
      <c r="DB480" s="44"/>
      <c r="DC480" s="44"/>
      <c r="DD480" s="44"/>
      <c r="DE480" s="44"/>
      <c r="DF480" s="44"/>
      <c r="DG480" s="44"/>
      <c r="DH480" s="44"/>
      <c r="DI480" s="44"/>
      <c r="DJ480" s="44"/>
      <c r="DK480" s="44"/>
      <c r="DL480" s="44"/>
      <c r="DM480" s="44"/>
      <c r="DN480" s="44"/>
      <c r="DO480" s="44"/>
      <c r="DP480" s="44"/>
      <c r="DQ480" s="44"/>
      <c r="DR480" s="44"/>
    </row>
    <row r="481" spans="2:122" ht="15.75" customHeight="1" x14ac:dyDescent="0.25"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145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145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  <c r="BP481" s="44"/>
      <c r="BQ481" s="44"/>
      <c r="BR481" s="44"/>
      <c r="BS481" s="44"/>
      <c r="BT481" s="44"/>
      <c r="BU481" s="44"/>
      <c r="BV481" s="44"/>
      <c r="BW481" s="44"/>
      <c r="BX481" s="44"/>
      <c r="BY481" s="44"/>
      <c r="BZ481" s="44"/>
      <c r="CA481" s="44"/>
      <c r="CB481" s="44"/>
      <c r="CC481" s="44"/>
      <c r="CD481" s="44"/>
      <c r="CE481" s="44"/>
      <c r="CF481" s="44"/>
      <c r="CG481" s="44"/>
      <c r="CH481" s="44"/>
      <c r="CI481" s="44"/>
      <c r="CJ481" s="44"/>
      <c r="CK481" s="44"/>
      <c r="CL481" s="44"/>
      <c r="CM481" s="44"/>
      <c r="CN481" s="44"/>
      <c r="CO481" s="44"/>
      <c r="CP481" s="44"/>
      <c r="CQ481" s="44"/>
      <c r="CR481" s="44"/>
      <c r="CS481" s="44"/>
      <c r="CT481" s="44"/>
      <c r="CU481" s="44"/>
      <c r="CV481" s="44"/>
      <c r="CW481" s="44"/>
      <c r="CX481" s="44"/>
      <c r="CY481" s="44"/>
      <c r="CZ481" s="44"/>
      <c r="DA481" s="44"/>
      <c r="DB481" s="44"/>
      <c r="DC481" s="44"/>
      <c r="DD481" s="44"/>
      <c r="DE481" s="44"/>
      <c r="DF481" s="44"/>
      <c r="DG481" s="44"/>
      <c r="DH481" s="44"/>
      <c r="DI481" s="44"/>
      <c r="DJ481" s="44"/>
      <c r="DK481" s="44"/>
      <c r="DL481" s="44"/>
      <c r="DM481" s="44"/>
      <c r="DN481" s="44"/>
      <c r="DO481" s="44"/>
      <c r="DP481" s="44"/>
      <c r="DQ481" s="44"/>
      <c r="DR481" s="44"/>
    </row>
    <row r="482" spans="2:122" ht="15.75" customHeight="1" x14ac:dyDescent="0.25"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145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145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  <c r="BP482" s="44"/>
      <c r="BQ482" s="44"/>
      <c r="BR482" s="44"/>
      <c r="BS482" s="44"/>
      <c r="BT482" s="44"/>
      <c r="BU482" s="44"/>
      <c r="BV482" s="44"/>
      <c r="BW482" s="44"/>
      <c r="BX482" s="44"/>
      <c r="BY482" s="44"/>
      <c r="BZ482" s="44"/>
      <c r="CA482" s="44"/>
      <c r="CB482" s="44"/>
      <c r="CC482" s="44"/>
      <c r="CD482" s="44"/>
      <c r="CE482" s="44"/>
      <c r="CF482" s="44"/>
      <c r="CG482" s="44"/>
      <c r="CH482" s="44"/>
      <c r="CI482" s="44"/>
      <c r="CJ482" s="44"/>
      <c r="CK482" s="44"/>
      <c r="CL482" s="44"/>
      <c r="CM482" s="44"/>
      <c r="CN482" s="44"/>
      <c r="CO482" s="44"/>
      <c r="CP482" s="44"/>
      <c r="CQ482" s="44"/>
      <c r="CR482" s="44"/>
      <c r="CS482" s="44"/>
      <c r="CT482" s="44"/>
      <c r="CU482" s="44"/>
      <c r="CV482" s="44"/>
      <c r="CW482" s="44"/>
      <c r="CX482" s="44"/>
      <c r="CY482" s="44"/>
      <c r="CZ482" s="44"/>
      <c r="DA482" s="44"/>
      <c r="DB482" s="44"/>
      <c r="DC482" s="44"/>
      <c r="DD482" s="44"/>
      <c r="DE482" s="44"/>
      <c r="DF482" s="44"/>
      <c r="DG482" s="44"/>
      <c r="DH482" s="44"/>
      <c r="DI482" s="44"/>
      <c r="DJ482" s="44"/>
      <c r="DK482" s="44"/>
      <c r="DL482" s="44"/>
      <c r="DM482" s="44"/>
      <c r="DN482" s="44"/>
      <c r="DO482" s="44"/>
      <c r="DP482" s="44"/>
      <c r="DQ482" s="44"/>
      <c r="DR482" s="44"/>
    </row>
    <row r="483" spans="2:122" ht="15.75" customHeight="1" x14ac:dyDescent="0.25"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145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145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  <c r="BP483" s="44"/>
      <c r="BQ483" s="44"/>
      <c r="BR483" s="44"/>
      <c r="BS483" s="44"/>
      <c r="BT483" s="44"/>
      <c r="BU483" s="44"/>
      <c r="BV483" s="44"/>
      <c r="BW483" s="44"/>
      <c r="BX483" s="44"/>
      <c r="BY483" s="44"/>
      <c r="BZ483" s="44"/>
      <c r="CA483" s="44"/>
      <c r="CB483" s="44"/>
      <c r="CC483" s="44"/>
      <c r="CD483" s="44"/>
      <c r="CE483" s="44"/>
      <c r="CF483" s="44"/>
      <c r="CG483" s="44"/>
      <c r="CH483" s="44"/>
      <c r="CI483" s="44"/>
      <c r="CJ483" s="44"/>
      <c r="CK483" s="44"/>
      <c r="CL483" s="44"/>
      <c r="CM483" s="44"/>
      <c r="CN483" s="44"/>
      <c r="CO483" s="44"/>
      <c r="CP483" s="44"/>
      <c r="CQ483" s="44"/>
      <c r="CR483" s="44"/>
      <c r="CS483" s="44"/>
      <c r="CT483" s="44"/>
      <c r="CU483" s="44"/>
      <c r="CV483" s="44"/>
      <c r="CW483" s="44"/>
      <c r="CX483" s="44"/>
      <c r="CY483" s="44"/>
      <c r="CZ483" s="44"/>
      <c r="DA483" s="44"/>
      <c r="DB483" s="44"/>
      <c r="DC483" s="44"/>
      <c r="DD483" s="44"/>
      <c r="DE483" s="44"/>
      <c r="DF483" s="44"/>
      <c r="DG483" s="44"/>
      <c r="DH483" s="44"/>
      <c r="DI483" s="44"/>
      <c r="DJ483" s="44"/>
      <c r="DK483" s="44"/>
      <c r="DL483" s="44"/>
      <c r="DM483" s="44"/>
      <c r="DN483" s="44"/>
      <c r="DO483" s="44"/>
      <c r="DP483" s="44"/>
      <c r="DQ483" s="44"/>
      <c r="DR483" s="44"/>
    </row>
    <row r="484" spans="2:122" ht="15.75" customHeight="1" x14ac:dyDescent="0.25"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145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145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  <c r="BP484" s="44"/>
      <c r="BQ484" s="44"/>
      <c r="BR484" s="44"/>
      <c r="BS484" s="44"/>
      <c r="BT484" s="44"/>
      <c r="BU484" s="44"/>
      <c r="BV484" s="44"/>
      <c r="BW484" s="44"/>
      <c r="BX484" s="44"/>
      <c r="BY484" s="44"/>
      <c r="BZ484" s="44"/>
      <c r="CA484" s="44"/>
      <c r="CB484" s="44"/>
      <c r="CC484" s="44"/>
      <c r="CD484" s="44"/>
      <c r="CE484" s="44"/>
      <c r="CF484" s="44"/>
      <c r="CG484" s="44"/>
      <c r="CH484" s="44"/>
      <c r="CI484" s="44"/>
      <c r="CJ484" s="44"/>
      <c r="CK484" s="44"/>
      <c r="CL484" s="44"/>
      <c r="CM484" s="44"/>
      <c r="CN484" s="44"/>
      <c r="CO484" s="44"/>
      <c r="CP484" s="44"/>
      <c r="CQ484" s="44"/>
      <c r="CR484" s="44"/>
      <c r="CS484" s="44"/>
      <c r="CT484" s="44"/>
      <c r="CU484" s="44"/>
      <c r="CV484" s="44"/>
      <c r="CW484" s="44"/>
      <c r="CX484" s="44"/>
      <c r="CY484" s="44"/>
      <c r="CZ484" s="44"/>
      <c r="DA484" s="44"/>
      <c r="DB484" s="44"/>
      <c r="DC484" s="44"/>
      <c r="DD484" s="44"/>
      <c r="DE484" s="44"/>
      <c r="DF484" s="44"/>
      <c r="DG484" s="44"/>
      <c r="DH484" s="44"/>
      <c r="DI484" s="44"/>
      <c r="DJ484" s="44"/>
      <c r="DK484" s="44"/>
      <c r="DL484" s="44"/>
      <c r="DM484" s="44"/>
      <c r="DN484" s="44"/>
      <c r="DO484" s="44"/>
      <c r="DP484" s="44"/>
      <c r="DQ484" s="44"/>
      <c r="DR484" s="44"/>
    </row>
    <row r="485" spans="2:122" ht="15.75" customHeight="1" x14ac:dyDescent="0.25"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145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145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  <c r="BP485" s="44"/>
      <c r="BQ485" s="44"/>
      <c r="BR485" s="44"/>
      <c r="BS485" s="44"/>
      <c r="BT485" s="44"/>
      <c r="BU485" s="44"/>
      <c r="BV485" s="44"/>
      <c r="BW485" s="44"/>
      <c r="BX485" s="44"/>
      <c r="BY485" s="44"/>
      <c r="BZ485" s="44"/>
      <c r="CA485" s="44"/>
      <c r="CB485" s="44"/>
      <c r="CC485" s="44"/>
      <c r="CD485" s="44"/>
      <c r="CE485" s="44"/>
      <c r="CF485" s="44"/>
      <c r="CG485" s="44"/>
      <c r="CH485" s="44"/>
      <c r="CI485" s="44"/>
      <c r="CJ485" s="44"/>
      <c r="CK485" s="44"/>
      <c r="CL485" s="44"/>
      <c r="CM485" s="44"/>
      <c r="CN485" s="44"/>
      <c r="CO485" s="44"/>
      <c r="CP485" s="44"/>
      <c r="CQ485" s="44"/>
      <c r="CR485" s="44"/>
      <c r="CS485" s="44"/>
      <c r="CT485" s="44"/>
      <c r="CU485" s="44"/>
      <c r="CV485" s="44"/>
      <c r="CW485" s="44"/>
      <c r="CX485" s="44"/>
      <c r="CY485" s="44"/>
      <c r="CZ485" s="44"/>
      <c r="DA485" s="44"/>
      <c r="DB485" s="44"/>
      <c r="DC485" s="44"/>
      <c r="DD485" s="44"/>
      <c r="DE485" s="44"/>
      <c r="DF485" s="44"/>
      <c r="DG485" s="44"/>
      <c r="DH485" s="44"/>
      <c r="DI485" s="44"/>
      <c r="DJ485" s="44"/>
      <c r="DK485" s="44"/>
      <c r="DL485" s="44"/>
      <c r="DM485" s="44"/>
      <c r="DN485" s="44"/>
      <c r="DO485" s="44"/>
      <c r="DP485" s="44"/>
      <c r="DQ485" s="44"/>
      <c r="DR485" s="44"/>
    </row>
    <row r="486" spans="2:122" ht="15.75" customHeight="1" x14ac:dyDescent="0.25"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145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145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  <c r="BP486" s="44"/>
      <c r="BQ486" s="44"/>
      <c r="BR486" s="44"/>
      <c r="BS486" s="44"/>
      <c r="BT486" s="44"/>
      <c r="BU486" s="44"/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/>
      <c r="CP486" s="44"/>
      <c r="CQ486" s="44"/>
      <c r="CR486" s="44"/>
      <c r="CS486" s="44"/>
      <c r="CT486" s="44"/>
      <c r="CU486" s="44"/>
      <c r="CV486" s="44"/>
      <c r="CW486" s="44"/>
      <c r="CX486" s="44"/>
      <c r="CY486" s="44"/>
      <c r="CZ486" s="44"/>
      <c r="DA486" s="44"/>
      <c r="DB486" s="44"/>
      <c r="DC486" s="44"/>
      <c r="DD486" s="44"/>
      <c r="DE486" s="44"/>
      <c r="DF486" s="44"/>
      <c r="DG486" s="44"/>
      <c r="DH486" s="44"/>
      <c r="DI486" s="44"/>
      <c r="DJ486" s="44"/>
      <c r="DK486" s="44"/>
      <c r="DL486" s="44"/>
      <c r="DM486" s="44"/>
      <c r="DN486" s="44"/>
      <c r="DO486" s="44"/>
      <c r="DP486" s="44"/>
      <c r="DQ486" s="44"/>
      <c r="DR486" s="44"/>
    </row>
    <row r="487" spans="2:122" ht="15.75" customHeight="1" x14ac:dyDescent="0.25"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145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145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  <c r="BP487" s="44"/>
      <c r="BQ487" s="44"/>
      <c r="BR487" s="44"/>
      <c r="BS487" s="44"/>
      <c r="BT487" s="44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44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  <c r="DK487" s="44"/>
      <c r="DL487" s="44"/>
      <c r="DM487" s="44"/>
      <c r="DN487" s="44"/>
      <c r="DO487" s="44"/>
      <c r="DP487" s="44"/>
      <c r="DQ487" s="44"/>
      <c r="DR487" s="44"/>
    </row>
    <row r="488" spans="2:122" ht="15.75" customHeight="1" x14ac:dyDescent="0.25"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145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145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  <c r="BP488" s="44"/>
      <c r="BQ488" s="44"/>
      <c r="BR488" s="44"/>
      <c r="BS488" s="44"/>
      <c r="BT488" s="44"/>
      <c r="BU488" s="44"/>
      <c r="BV488" s="44"/>
      <c r="BW488" s="44"/>
      <c r="BX488" s="44"/>
      <c r="BY488" s="44"/>
      <c r="BZ488" s="44"/>
      <c r="CA488" s="44"/>
      <c r="CB488" s="44"/>
      <c r="CC488" s="44"/>
      <c r="CD488" s="44"/>
      <c r="CE488" s="44"/>
      <c r="CF488" s="44"/>
      <c r="CG488" s="44"/>
      <c r="CH488" s="44"/>
      <c r="CI488" s="44"/>
      <c r="CJ488" s="44"/>
      <c r="CK488" s="44"/>
      <c r="CL488" s="44"/>
      <c r="CM488" s="44"/>
      <c r="CN488" s="44"/>
      <c r="CO488" s="44"/>
      <c r="CP488" s="44"/>
      <c r="CQ488" s="44"/>
      <c r="CR488" s="44"/>
      <c r="CS488" s="44"/>
      <c r="CT488" s="44"/>
      <c r="CU488" s="44"/>
      <c r="CV488" s="44"/>
      <c r="CW488" s="44"/>
      <c r="CX488" s="44"/>
      <c r="CY488" s="44"/>
      <c r="CZ488" s="44"/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  <c r="DK488" s="44"/>
      <c r="DL488" s="44"/>
      <c r="DM488" s="44"/>
      <c r="DN488" s="44"/>
      <c r="DO488" s="44"/>
      <c r="DP488" s="44"/>
      <c r="DQ488" s="44"/>
      <c r="DR488" s="44"/>
    </row>
    <row r="489" spans="2:122" ht="15.75" customHeight="1" x14ac:dyDescent="0.25"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145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145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  <c r="BP489" s="44"/>
      <c r="BQ489" s="44"/>
      <c r="BR489" s="44"/>
      <c r="BS489" s="44"/>
      <c r="BT489" s="44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44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  <c r="DK489" s="44"/>
      <c r="DL489" s="44"/>
      <c r="DM489" s="44"/>
      <c r="DN489" s="44"/>
      <c r="DO489" s="44"/>
      <c r="DP489" s="44"/>
      <c r="DQ489" s="44"/>
      <c r="DR489" s="44"/>
    </row>
    <row r="490" spans="2:122" ht="15.75" customHeight="1" x14ac:dyDescent="0.25"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145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145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44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  <c r="DK490" s="44"/>
      <c r="DL490" s="44"/>
      <c r="DM490" s="44"/>
      <c r="DN490" s="44"/>
      <c r="DO490" s="44"/>
      <c r="DP490" s="44"/>
      <c r="DQ490" s="44"/>
      <c r="DR490" s="44"/>
    </row>
    <row r="491" spans="2:122" ht="15.75" customHeight="1" x14ac:dyDescent="0.25"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145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145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44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  <c r="DK491" s="44"/>
      <c r="DL491" s="44"/>
      <c r="DM491" s="44"/>
      <c r="DN491" s="44"/>
      <c r="DO491" s="44"/>
      <c r="DP491" s="44"/>
      <c r="DQ491" s="44"/>
      <c r="DR491" s="44"/>
    </row>
    <row r="492" spans="2:122" ht="15.75" customHeight="1" x14ac:dyDescent="0.25"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145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145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44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  <c r="DK492" s="44"/>
      <c r="DL492" s="44"/>
      <c r="DM492" s="44"/>
      <c r="DN492" s="44"/>
      <c r="DO492" s="44"/>
      <c r="DP492" s="44"/>
      <c r="DQ492" s="44"/>
      <c r="DR492" s="44"/>
    </row>
    <row r="493" spans="2:122" ht="15.75" customHeight="1" x14ac:dyDescent="0.25"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145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145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44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  <c r="DK493" s="44"/>
      <c r="DL493" s="44"/>
      <c r="DM493" s="44"/>
      <c r="DN493" s="44"/>
      <c r="DO493" s="44"/>
      <c r="DP493" s="44"/>
      <c r="DQ493" s="44"/>
      <c r="DR493" s="44"/>
    </row>
    <row r="494" spans="2:122" ht="15.75" customHeight="1" x14ac:dyDescent="0.25"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145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145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44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  <c r="DK494" s="44"/>
      <c r="DL494" s="44"/>
      <c r="DM494" s="44"/>
      <c r="DN494" s="44"/>
      <c r="DO494" s="44"/>
      <c r="DP494" s="44"/>
      <c r="DQ494" s="44"/>
      <c r="DR494" s="44"/>
    </row>
    <row r="495" spans="2:122" ht="15.75" customHeight="1" x14ac:dyDescent="0.25"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145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145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44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  <c r="DK495" s="44"/>
      <c r="DL495" s="44"/>
      <c r="DM495" s="44"/>
      <c r="DN495" s="44"/>
      <c r="DO495" s="44"/>
      <c r="DP495" s="44"/>
      <c r="DQ495" s="44"/>
      <c r="DR495" s="44"/>
    </row>
    <row r="496" spans="2:122" ht="15.75" customHeight="1" x14ac:dyDescent="0.25"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145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145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44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  <c r="DK496" s="44"/>
      <c r="DL496" s="44"/>
      <c r="DM496" s="44"/>
      <c r="DN496" s="44"/>
      <c r="DO496" s="44"/>
      <c r="DP496" s="44"/>
      <c r="DQ496" s="44"/>
      <c r="DR496" s="44"/>
    </row>
    <row r="497" spans="2:122" ht="15.75" customHeight="1" x14ac:dyDescent="0.25"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145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145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44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  <c r="DK497" s="44"/>
      <c r="DL497" s="44"/>
      <c r="DM497" s="44"/>
      <c r="DN497" s="44"/>
      <c r="DO497" s="44"/>
      <c r="DP497" s="44"/>
      <c r="DQ497" s="44"/>
      <c r="DR497" s="44"/>
    </row>
    <row r="498" spans="2:122" ht="15.75" customHeight="1" x14ac:dyDescent="0.25"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145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145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44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  <c r="DK498" s="44"/>
      <c r="DL498" s="44"/>
      <c r="DM498" s="44"/>
      <c r="DN498" s="44"/>
      <c r="DO498" s="44"/>
      <c r="DP498" s="44"/>
      <c r="DQ498" s="44"/>
      <c r="DR498" s="44"/>
    </row>
    <row r="499" spans="2:122" ht="15.75" customHeight="1" x14ac:dyDescent="0.25"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145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145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44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  <c r="DK499" s="44"/>
      <c r="DL499" s="44"/>
      <c r="DM499" s="44"/>
      <c r="DN499" s="44"/>
      <c r="DO499" s="44"/>
      <c r="DP499" s="44"/>
      <c r="DQ499" s="44"/>
      <c r="DR499" s="44"/>
    </row>
    <row r="500" spans="2:122" ht="15.75" customHeight="1" x14ac:dyDescent="0.25"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145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145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  <c r="BR500" s="44"/>
      <c r="BS500" s="44"/>
      <c r="BT500" s="44"/>
      <c r="BU500" s="44"/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/>
      <c r="CP500" s="44"/>
      <c r="CQ500" s="44"/>
      <c r="CR500" s="44"/>
      <c r="CS500" s="44"/>
      <c r="CT500" s="44"/>
      <c r="CU500" s="44"/>
      <c r="CV500" s="44"/>
      <c r="CW500" s="44"/>
      <c r="CX500" s="44"/>
      <c r="CY500" s="44"/>
      <c r="CZ500" s="44"/>
      <c r="DA500" s="44"/>
      <c r="DB500" s="44"/>
      <c r="DC500" s="44"/>
      <c r="DD500" s="44"/>
      <c r="DE500" s="44"/>
      <c r="DF500" s="44"/>
      <c r="DG500" s="44"/>
      <c r="DH500" s="44"/>
      <c r="DI500" s="44"/>
      <c r="DJ500" s="44"/>
      <c r="DK500" s="44"/>
      <c r="DL500" s="44"/>
      <c r="DM500" s="44"/>
      <c r="DN500" s="44"/>
      <c r="DO500" s="44"/>
      <c r="DP500" s="44"/>
      <c r="DQ500" s="44"/>
      <c r="DR500" s="44"/>
    </row>
    <row r="501" spans="2:122" ht="15.75" customHeight="1" x14ac:dyDescent="0.25"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145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145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  <c r="BR501" s="44"/>
      <c r="BS501" s="44"/>
      <c r="BT501" s="44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44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  <c r="DK501" s="44"/>
      <c r="DL501" s="44"/>
      <c r="DM501" s="44"/>
      <c r="DN501" s="44"/>
      <c r="DO501" s="44"/>
      <c r="DP501" s="44"/>
      <c r="DQ501" s="44"/>
      <c r="DR501" s="44"/>
    </row>
    <row r="502" spans="2:122" ht="15.75" customHeight="1" x14ac:dyDescent="0.25"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145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145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  <c r="BP502" s="44"/>
      <c r="BQ502" s="44"/>
      <c r="BR502" s="44"/>
      <c r="BS502" s="44"/>
      <c r="BT502" s="44"/>
      <c r="BU502" s="44"/>
      <c r="BV502" s="44"/>
      <c r="BW502" s="44"/>
      <c r="BX502" s="44"/>
      <c r="BY502" s="44"/>
      <c r="BZ502" s="44"/>
      <c r="CA502" s="44"/>
      <c r="CB502" s="44"/>
      <c r="CC502" s="44"/>
      <c r="CD502" s="44"/>
      <c r="CE502" s="44"/>
      <c r="CF502" s="44"/>
      <c r="CG502" s="44"/>
      <c r="CH502" s="44"/>
      <c r="CI502" s="44"/>
      <c r="CJ502" s="44"/>
      <c r="CK502" s="44"/>
      <c r="CL502" s="44"/>
      <c r="CM502" s="44"/>
      <c r="CN502" s="44"/>
      <c r="CO502" s="44"/>
      <c r="CP502" s="44"/>
      <c r="CQ502" s="44"/>
      <c r="CR502" s="44"/>
      <c r="CS502" s="44"/>
      <c r="CT502" s="44"/>
      <c r="CU502" s="44"/>
      <c r="CV502" s="44"/>
      <c r="CW502" s="44"/>
      <c r="CX502" s="44"/>
      <c r="CY502" s="44"/>
      <c r="CZ502" s="44"/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  <c r="DK502" s="44"/>
      <c r="DL502" s="44"/>
      <c r="DM502" s="44"/>
      <c r="DN502" s="44"/>
      <c r="DO502" s="44"/>
      <c r="DP502" s="44"/>
      <c r="DQ502" s="44"/>
      <c r="DR502" s="44"/>
    </row>
    <row r="503" spans="2:122" ht="15.75" customHeight="1" x14ac:dyDescent="0.25"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145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145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  <c r="BP503" s="44"/>
      <c r="BQ503" s="44"/>
      <c r="BR503" s="44"/>
      <c r="BS503" s="44"/>
      <c r="BT503" s="44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44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  <c r="DK503" s="44"/>
      <c r="DL503" s="44"/>
      <c r="DM503" s="44"/>
      <c r="DN503" s="44"/>
      <c r="DO503" s="44"/>
      <c r="DP503" s="44"/>
      <c r="DQ503" s="44"/>
      <c r="DR503" s="44"/>
    </row>
    <row r="504" spans="2:122" ht="15.75" customHeight="1" x14ac:dyDescent="0.25"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145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145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44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  <c r="DK504" s="44"/>
      <c r="DL504" s="44"/>
      <c r="DM504" s="44"/>
      <c r="DN504" s="44"/>
      <c r="DO504" s="44"/>
      <c r="DP504" s="44"/>
      <c r="DQ504" s="44"/>
      <c r="DR504" s="44"/>
    </row>
    <row r="505" spans="2:122" ht="15.75" customHeight="1" x14ac:dyDescent="0.25"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145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145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44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  <c r="DK505" s="44"/>
      <c r="DL505" s="44"/>
      <c r="DM505" s="44"/>
      <c r="DN505" s="44"/>
      <c r="DO505" s="44"/>
      <c r="DP505" s="44"/>
      <c r="DQ505" s="44"/>
      <c r="DR505" s="44"/>
    </row>
    <row r="506" spans="2:122" ht="15.75" customHeight="1" x14ac:dyDescent="0.25"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145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145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44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  <c r="DK506" s="44"/>
      <c r="DL506" s="44"/>
      <c r="DM506" s="44"/>
      <c r="DN506" s="44"/>
      <c r="DO506" s="44"/>
      <c r="DP506" s="44"/>
      <c r="DQ506" s="44"/>
      <c r="DR506" s="44"/>
    </row>
    <row r="507" spans="2:122" ht="15.75" customHeight="1" x14ac:dyDescent="0.25"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145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145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44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  <c r="DK507" s="44"/>
      <c r="DL507" s="44"/>
      <c r="DM507" s="44"/>
      <c r="DN507" s="44"/>
      <c r="DO507" s="44"/>
      <c r="DP507" s="44"/>
      <c r="DQ507" s="44"/>
      <c r="DR507" s="44"/>
    </row>
    <row r="508" spans="2:122" ht="15.75" customHeight="1" x14ac:dyDescent="0.25"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145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145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44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  <c r="DK508" s="44"/>
      <c r="DL508" s="44"/>
      <c r="DM508" s="44"/>
      <c r="DN508" s="44"/>
      <c r="DO508" s="44"/>
      <c r="DP508" s="44"/>
      <c r="DQ508" s="44"/>
      <c r="DR508" s="44"/>
    </row>
    <row r="509" spans="2:122" ht="15.75" customHeight="1" x14ac:dyDescent="0.25"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145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145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44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  <c r="DK509" s="44"/>
      <c r="DL509" s="44"/>
      <c r="DM509" s="44"/>
      <c r="DN509" s="44"/>
      <c r="DO509" s="44"/>
      <c r="DP509" s="44"/>
      <c r="DQ509" s="44"/>
      <c r="DR509" s="44"/>
    </row>
    <row r="510" spans="2:122" ht="15.75" customHeight="1" x14ac:dyDescent="0.25"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145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145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44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  <c r="DK510" s="44"/>
      <c r="DL510" s="44"/>
      <c r="DM510" s="44"/>
      <c r="DN510" s="44"/>
      <c r="DO510" s="44"/>
      <c r="DP510" s="44"/>
      <c r="DQ510" s="44"/>
      <c r="DR510" s="44"/>
    </row>
    <row r="511" spans="2:122" ht="15.75" customHeight="1" x14ac:dyDescent="0.25"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145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145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44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  <c r="DK511" s="44"/>
      <c r="DL511" s="44"/>
      <c r="DM511" s="44"/>
      <c r="DN511" s="44"/>
      <c r="DO511" s="44"/>
      <c r="DP511" s="44"/>
      <c r="DQ511" s="44"/>
      <c r="DR511" s="44"/>
    </row>
    <row r="512" spans="2:122" ht="15.75" customHeight="1" x14ac:dyDescent="0.25"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145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145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44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  <c r="DK512" s="44"/>
      <c r="DL512" s="44"/>
      <c r="DM512" s="44"/>
      <c r="DN512" s="44"/>
      <c r="DO512" s="44"/>
      <c r="DP512" s="44"/>
      <c r="DQ512" s="44"/>
      <c r="DR512" s="44"/>
    </row>
    <row r="513" spans="2:122" ht="15.75" customHeight="1" x14ac:dyDescent="0.25"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145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145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44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  <c r="DK513" s="44"/>
      <c r="DL513" s="44"/>
      <c r="DM513" s="44"/>
      <c r="DN513" s="44"/>
      <c r="DO513" s="44"/>
      <c r="DP513" s="44"/>
      <c r="DQ513" s="44"/>
      <c r="DR513" s="44"/>
    </row>
    <row r="514" spans="2:122" ht="15.75" customHeight="1" x14ac:dyDescent="0.25"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145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145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  <c r="BP514" s="44"/>
      <c r="BQ514" s="44"/>
      <c r="BR514" s="44"/>
      <c r="BS514" s="44"/>
      <c r="BT514" s="44"/>
      <c r="BU514" s="44"/>
      <c r="BV514" s="44"/>
      <c r="BW514" s="44"/>
      <c r="BX514" s="44"/>
      <c r="BY514" s="44"/>
      <c r="BZ514" s="44"/>
      <c r="CA514" s="44"/>
      <c r="CB514" s="44"/>
      <c r="CC514" s="44"/>
      <c r="CD514" s="44"/>
      <c r="CE514" s="44"/>
      <c r="CF514" s="44"/>
      <c r="CG514" s="44"/>
      <c r="CH514" s="44"/>
      <c r="CI514" s="44"/>
      <c r="CJ514" s="44"/>
      <c r="CK514" s="44"/>
      <c r="CL514" s="44"/>
      <c r="CM514" s="44"/>
      <c r="CN514" s="44"/>
      <c r="CO514" s="44"/>
      <c r="CP514" s="44"/>
      <c r="CQ514" s="44"/>
      <c r="CR514" s="44"/>
      <c r="CS514" s="44"/>
      <c r="CT514" s="44"/>
      <c r="CU514" s="44"/>
      <c r="CV514" s="44"/>
      <c r="CW514" s="44"/>
      <c r="CX514" s="44"/>
      <c r="CY514" s="44"/>
      <c r="CZ514" s="44"/>
      <c r="DA514" s="44"/>
      <c r="DB514" s="44"/>
      <c r="DC514" s="44"/>
      <c r="DD514" s="44"/>
      <c r="DE514" s="44"/>
      <c r="DF514" s="44"/>
      <c r="DG514" s="44"/>
      <c r="DH514" s="44"/>
      <c r="DI514" s="44"/>
      <c r="DJ514" s="44"/>
      <c r="DK514" s="44"/>
      <c r="DL514" s="44"/>
      <c r="DM514" s="44"/>
      <c r="DN514" s="44"/>
      <c r="DO514" s="44"/>
      <c r="DP514" s="44"/>
      <c r="DQ514" s="44"/>
      <c r="DR514" s="44"/>
    </row>
    <row r="515" spans="2:122" ht="15.75" customHeight="1" x14ac:dyDescent="0.25"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145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145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  <c r="BP515" s="44"/>
      <c r="BQ515" s="44"/>
      <c r="BR515" s="44"/>
      <c r="BS515" s="44"/>
      <c r="BT515" s="44"/>
      <c r="BU515" s="44"/>
      <c r="BV515" s="44"/>
      <c r="BW515" s="44"/>
      <c r="BX515" s="44"/>
      <c r="BY515" s="44"/>
      <c r="BZ515" s="44"/>
      <c r="CA515" s="44"/>
      <c r="CB515" s="44"/>
      <c r="CC515" s="44"/>
      <c r="CD515" s="44"/>
      <c r="CE515" s="44"/>
      <c r="CF515" s="44"/>
      <c r="CG515" s="44"/>
      <c r="CH515" s="44"/>
      <c r="CI515" s="44"/>
      <c r="CJ515" s="44"/>
      <c r="CK515" s="44"/>
      <c r="CL515" s="44"/>
      <c r="CM515" s="44"/>
      <c r="CN515" s="44"/>
      <c r="CO515" s="44"/>
      <c r="CP515" s="44"/>
      <c r="CQ515" s="44"/>
      <c r="CR515" s="44"/>
      <c r="CS515" s="44"/>
      <c r="CT515" s="44"/>
      <c r="CU515" s="44"/>
      <c r="CV515" s="44"/>
      <c r="CW515" s="44"/>
      <c r="CX515" s="44"/>
      <c r="CY515" s="44"/>
      <c r="CZ515" s="44"/>
      <c r="DA515" s="44"/>
      <c r="DB515" s="44"/>
      <c r="DC515" s="44"/>
      <c r="DD515" s="44"/>
      <c r="DE515" s="44"/>
      <c r="DF515" s="44"/>
      <c r="DG515" s="44"/>
      <c r="DH515" s="44"/>
      <c r="DI515" s="44"/>
      <c r="DJ515" s="44"/>
      <c r="DK515" s="44"/>
      <c r="DL515" s="44"/>
      <c r="DM515" s="44"/>
      <c r="DN515" s="44"/>
      <c r="DO515" s="44"/>
      <c r="DP515" s="44"/>
      <c r="DQ515" s="44"/>
      <c r="DR515" s="44"/>
    </row>
    <row r="516" spans="2:122" ht="15.75" customHeight="1" x14ac:dyDescent="0.25"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145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145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  <c r="BP516" s="44"/>
      <c r="BQ516" s="44"/>
      <c r="BR516" s="44"/>
      <c r="BS516" s="44"/>
      <c r="BT516" s="44"/>
      <c r="BU516" s="44"/>
      <c r="BV516" s="44"/>
      <c r="BW516" s="44"/>
      <c r="BX516" s="44"/>
      <c r="BY516" s="44"/>
      <c r="BZ516" s="44"/>
      <c r="CA516" s="44"/>
      <c r="CB516" s="44"/>
      <c r="CC516" s="44"/>
      <c r="CD516" s="44"/>
      <c r="CE516" s="44"/>
      <c r="CF516" s="44"/>
      <c r="CG516" s="44"/>
      <c r="CH516" s="44"/>
      <c r="CI516" s="44"/>
      <c r="CJ516" s="44"/>
      <c r="CK516" s="44"/>
      <c r="CL516" s="44"/>
      <c r="CM516" s="44"/>
      <c r="CN516" s="44"/>
      <c r="CO516" s="44"/>
      <c r="CP516" s="44"/>
      <c r="CQ516" s="44"/>
      <c r="CR516" s="44"/>
      <c r="CS516" s="44"/>
      <c r="CT516" s="44"/>
      <c r="CU516" s="44"/>
      <c r="CV516" s="44"/>
      <c r="CW516" s="44"/>
      <c r="CX516" s="44"/>
      <c r="CY516" s="44"/>
      <c r="CZ516" s="44"/>
      <c r="DA516" s="44"/>
      <c r="DB516" s="44"/>
      <c r="DC516" s="44"/>
      <c r="DD516" s="44"/>
      <c r="DE516" s="44"/>
      <c r="DF516" s="44"/>
      <c r="DG516" s="44"/>
      <c r="DH516" s="44"/>
      <c r="DI516" s="44"/>
      <c r="DJ516" s="44"/>
      <c r="DK516" s="44"/>
      <c r="DL516" s="44"/>
      <c r="DM516" s="44"/>
      <c r="DN516" s="44"/>
      <c r="DO516" s="44"/>
      <c r="DP516" s="44"/>
      <c r="DQ516" s="44"/>
      <c r="DR516" s="44"/>
    </row>
    <row r="517" spans="2:122" ht="15.75" customHeight="1" x14ac:dyDescent="0.25"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145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145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  <c r="BP517" s="44"/>
      <c r="BQ517" s="44"/>
      <c r="BR517" s="44"/>
      <c r="BS517" s="44"/>
      <c r="BT517" s="44"/>
      <c r="BU517" s="44"/>
      <c r="BV517" s="44"/>
      <c r="BW517" s="44"/>
      <c r="BX517" s="44"/>
      <c r="BY517" s="44"/>
      <c r="BZ517" s="44"/>
      <c r="CA517" s="44"/>
      <c r="CB517" s="44"/>
      <c r="CC517" s="44"/>
      <c r="CD517" s="44"/>
      <c r="CE517" s="44"/>
      <c r="CF517" s="44"/>
      <c r="CG517" s="44"/>
      <c r="CH517" s="44"/>
      <c r="CI517" s="44"/>
      <c r="CJ517" s="44"/>
      <c r="CK517" s="44"/>
      <c r="CL517" s="44"/>
      <c r="CM517" s="44"/>
      <c r="CN517" s="44"/>
      <c r="CO517" s="44"/>
      <c r="CP517" s="44"/>
      <c r="CQ517" s="44"/>
      <c r="CR517" s="44"/>
      <c r="CS517" s="44"/>
      <c r="CT517" s="44"/>
      <c r="CU517" s="44"/>
      <c r="CV517" s="44"/>
      <c r="CW517" s="44"/>
      <c r="CX517" s="44"/>
      <c r="CY517" s="44"/>
      <c r="CZ517" s="44"/>
      <c r="DA517" s="44"/>
      <c r="DB517" s="44"/>
      <c r="DC517" s="44"/>
      <c r="DD517" s="44"/>
      <c r="DE517" s="44"/>
      <c r="DF517" s="44"/>
      <c r="DG517" s="44"/>
      <c r="DH517" s="44"/>
      <c r="DI517" s="44"/>
      <c r="DJ517" s="44"/>
      <c r="DK517" s="44"/>
      <c r="DL517" s="44"/>
      <c r="DM517" s="44"/>
      <c r="DN517" s="44"/>
      <c r="DO517" s="44"/>
      <c r="DP517" s="44"/>
      <c r="DQ517" s="44"/>
      <c r="DR517" s="44"/>
    </row>
    <row r="518" spans="2:122" ht="15.75" customHeight="1" x14ac:dyDescent="0.25"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145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145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  <c r="BR518" s="44"/>
      <c r="BS518" s="44"/>
      <c r="BT518" s="44"/>
      <c r="BU518" s="44"/>
      <c r="BV518" s="44"/>
      <c r="BW518" s="44"/>
      <c r="BX518" s="44"/>
      <c r="BY518" s="44"/>
      <c r="BZ518" s="44"/>
      <c r="CA518" s="44"/>
      <c r="CB518" s="44"/>
      <c r="CC518" s="44"/>
      <c r="CD518" s="44"/>
      <c r="CE518" s="44"/>
      <c r="CF518" s="44"/>
      <c r="CG518" s="44"/>
      <c r="CH518" s="44"/>
      <c r="CI518" s="44"/>
      <c r="CJ518" s="44"/>
      <c r="CK518" s="44"/>
      <c r="CL518" s="44"/>
      <c r="CM518" s="44"/>
      <c r="CN518" s="44"/>
      <c r="CO518" s="44"/>
      <c r="CP518" s="44"/>
      <c r="CQ518" s="44"/>
      <c r="CR518" s="44"/>
      <c r="CS518" s="44"/>
      <c r="CT518" s="44"/>
      <c r="CU518" s="44"/>
      <c r="CV518" s="44"/>
      <c r="CW518" s="44"/>
      <c r="CX518" s="44"/>
      <c r="CY518" s="44"/>
      <c r="CZ518" s="44"/>
      <c r="DA518" s="44"/>
      <c r="DB518" s="44"/>
      <c r="DC518" s="44"/>
      <c r="DD518" s="44"/>
      <c r="DE518" s="44"/>
      <c r="DF518" s="44"/>
      <c r="DG518" s="44"/>
      <c r="DH518" s="44"/>
      <c r="DI518" s="44"/>
      <c r="DJ518" s="44"/>
      <c r="DK518" s="44"/>
      <c r="DL518" s="44"/>
      <c r="DM518" s="44"/>
      <c r="DN518" s="44"/>
      <c r="DO518" s="44"/>
      <c r="DP518" s="44"/>
      <c r="DQ518" s="44"/>
      <c r="DR518" s="44"/>
    </row>
    <row r="519" spans="2:122" ht="15.75" customHeight="1" x14ac:dyDescent="0.25"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145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145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  <c r="BP519" s="44"/>
      <c r="BQ519" s="44"/>
      <c r="BR519" s="44"/>
      <c r="BS519" s="44"/>
      <c r="BT519" s="44"/>
      <c r="BU519" s="44"/>
      <c r="BV519" s="44"/>
      <c r="BW519" s="44"/>
      <c r="BX519" s="44"/>
      <c r="BY519" s="44"/>
      <c r="BZ519" s="44"/>
      <c r="CA519" s="44"/>
      <c r="CB519" s="44"/>
      <c r="CC519" s="44"/>
      <c r="CD519" s="44"/>
      <c r="CE519" s="44"/>
      <c r="CF519" s="44"/>
      <c r="CG519" s="44"/>
      <c r="CH519" s="44"/>
      <c r="CI519" s="44"/>
      <c r="CJ519" s="44"/>
      <c r="CK519" s="44"/>
      <c r="CL519" s="44"/>
      <c r="CM519" s="44"/>
      <c r="CN519" s="44"/>
      <c r="CO519" s="44"/>
      <c r="CP519" s="44"/>
      <c r="CQ519" s="44"/>
      <c r="CR519" s="44"/>
      <c r="CS519" s="44"/>
      <c r="CT519" s="44"/>
      <c r="CU519" s="44"/>
      <c r="CV519" s="44"/>
      <c r="CW519" s="44"/>
      <c r="CX519" s="44"/>
      <c r="CY519" s="44"/>
      <c r="CZ519" s="44"/>
      <c r="DA519" s="44"/>
      <c r="DB519" s="44"/>
      <c r="DC519" s="44"/>
      <c r="DD519" s="44"/>
      <c r="DE519" s="44"/>
      <c r="DF519" s="44"/>
      <c r="DG519" s="44"/>
      <c r="DH519" s="44"/>
      <c r="DI519" s="44"/>
      <c r="DJ519" s="44"/>
      <c r="DK519" s="44"/>
      <c r="DL519" s="44"/>
      <c r="DM519" s="44"/>
      <c r="DN519" s="44"/>
      <c r="DO519" s="44"/>
      <c r="DP519" s="44"/>
      <c r="DQ519" s="44"/>
      <c r="DR519" s="44"/>
    </row>
    <row r="520" spans="2:122" ht="15.75" customHeight="1" x14ac:dyDescent="0.25"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145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145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  <c r="BR520" s="44"/>
      <c r="BS520" s="44"/>
      <c r="BT520" s="44"/>
      <c r="BU520" s="44"/>
      <c r="BV520" s="44"/>
      <c r="BW520" s="44"/>
      <c r="BX520" s="44"/>
      <c r="BY520" s="44"/>
      <c r="BZ520" s="44"/>
      <c r="CA520" s="44"/>
      <c r="CB520" s="44"/>
      <c r="CC520" s="44"/>
      <c r="CD520" s="44"/>
      <c r="CE520" s="44"/>
      <c r="CF520" s="44"/>
      <c r="CG520" s="44"/>
      <c r="CH520" s="44"/>
      <c r="CI520" s="44"/>
      <c r="CJ520" s="44"/>
      <c r="CK520" s="44"/>
      <c r="CL520" s="44"/>
      <c r="CM520" s="44"/>
      <c r="CN520" s="44"/>
      <c r="CO520" s="44"/>
      <c r="CP520" s="44"/>
      <c r="CQ520" s="44"/>
      <c r="CR520" s="44"/>
      <c r="CS520" s="44"/>
      <c r="CT520" s="44"/>
      <c r="CU520" s="44"/>
      <c r="CV520" s="44"/>
      <c r="CW520" s="44"/>
      <c r="CX520" s="44"/>
      <c r="CY520" s="44"/>
      <c r="CZ520" s="44"/>
      <c r="DA520" s="44"/>
      <c r="DB520" s="44"/>
      <c r="DC520" s="44"/>
      <c r="DD520" s="44"/>
      <c r="DE520" s="44"/>
      <c r="DF520" s="44"/>
      <c r="DG520" s="44"/>
      <c r="DH520" s="44"/>
      <c r="DI520" s="44"/>
      <c r="DJ520" s="44"/>
      <c r="DK520" s="44"/>
      <c r="DL520" s="44"/>
      <c r="DM520" s="44"/>
      <c r="DN520" s="44"/>
      <c r="DO520" s="44"/>
      <c r="DP520" s="44"/>
      <c r="DQ520" s="44"/>
      <c r="DR520" s="44"/>
    </row>
    <row r="521" spans="2:122" ht="15.75" customHeight="1" x14ac:dyDescent="0.25"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145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145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  <c r="BR521" s="44"/>
      <c r="BS521" s="44"/>
      <c r="BT521" s="44"/>
      <c r="BU521" s="44"/>
      <c r="BV521" s="44"/>
      <c r="BW521" s="44"/>
      <c r="BX521" s="44"/>
      <c r="BY521" s="44"/>
      <c r="BZ521" s="44"/>
      <c r="CA521" s="44"/>
      <c r="CB521" s="44"/>
      <c r="CC521" s="44"/>
      <c r="CD521" s="44"/>
      <c r="CE521" s="44"/>
      <c r="CF521" s="44"/>
      <c r="CG521" s="44"/>
      <c r="CH521" s="44"/>
      <c r="CI521" s="44"/>
      <c r="CJ521" s="44"/>
      <c r="CK521" s="44"/>
      <c r="CL521" s="44"/>
      <c r="CM521" s="44"/>
      <c r="CN521" s="44"/>
      <c r="CO521" s="44"/>
      <c r="CP521" s="44"/>
      <c r="CQ521" s="44"/>
      <c r="CR521" s="44"/>
      <c r="CS521" s="44"/>
      <c r="CT521" s="44"/>
      <c r="CU521" s="44"/>
      <c r="CV521" s="44"/>
      <c r="CW521" s="44"/>
      <c r="CX521" s="44"/>
      <c r="CY521" s="44"/>
      <c r="CZ521" s="44"/>
      <c r="DA521" s="44"/>
      <c r="DB521" s="44"/>
      <c r="DC521" s="44"/>
      <c r="DD521" s="44"/>
      <c r="DE521" s="44"/>
      <c r="DF521" s="44"/>
      <c r="DG521" s="44"/>
      <c r="DH521" s="44"/>
      <c r="DI521" s="44"/>
      <c r="DJ521" s="44"/>
      <c r="DK521" s="44"/>
      <c r="DL521" s="44"/>
      <c r="DM521" s="44"/>
      <c r="DN521" s="44"/>
      <c r="DO521" s="44"/>
      <c r="DP521" s="44"/>
      <c r="DQ521" s="44"/>
      <c r="DR521" s="44"/>
    </row>
    <row r="522" spans="2:122" ht="15.75" customHeight="1" x14ac:dyDescent="0.25"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145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145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  <c r="BS522" s="44"/>
      <c r="BT522" s="44"/>
      <c r="BU522" s="44"/>
      <c r="BV522" s="44"/>
      <c r="BW522" s="44"/>
      <c r="BX522" s="44"/>
      <c r="BY522" s="44"/>
      <c r="BZ522" s="44"/>
      <c r="CA522" s="44"/>
      <c r="CB522" s="44"/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  <c r="CM522" s="44"/>
      <c r="CN522" s="44"/>
      <c r="CO522" s="44"/>
      <c r="CP522" s="44"/>
      <c r="CQ522" s="44"/>
      <c r="CR522" s="44"/>
      <c r="CS522" s="44"/>
      <c r="CT522" s="44"/>
      <c r="CU522" s="44"/>
      <c r="CV522" s="44"/>
      <c r="CW522" s="44"/>
      <c r="CX522" s="44"/>
      <c r="CY522" s="44"/>
      <c r="CZ522" s="44"/>
      <c r="DA522" s="44"/>
      <c r="DB522" s="44"/>
      <c r="DC522" s="44"/>
      <c r="DD522" s="44"/>
      <c r="DE522" s="44"/>
      <c r="DF522" s="44"/>
      <c r="DG522" s="44"/>
      <c r="DH522" s="44"/>
      <c r="DI522" s="44"/>
      <c r="DJ522" s="44"/>
      <c r="DK522" s="44"/>
      <c r="DL522" s="44"/>
      <c r="DM522" s="44"/>
      <c r="DN522" s="44"/>
      <c r="DO522" s="44"/>
      <c r="DP522" s="44"/>
      <c r="DQ522" s="44"/>
      <c r="DR522" s="44"/>
    </row>
    <row r="523" spans="2:122" ht="15.75" customHeight="1" x14ac:dyDescent="0.25"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145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145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  <c r="BR523" s="44"/>
      <c r="BS523" s="44"/>
      <c r="BT523" s="44"/>
      <c r="BU523" s="44"/>
      <c r="BV523" s="44"/>
      <c r="BW523" s="44"/>
      <c r="BX523" s="44"/>
      <c r="BY523" s="44"/>
      <c r="BZ523" s="44"/>
      <c r="CA523" s="44"/>
      <c r="CB523" s="44"/>
      <c r="CC523" s="44"/>
      <c r="CD523" s="44"/>
      <c r="CE523" s="44"/>
      <c r="CF523" s="44"/>
      <c r="CG523" s="44"/>
      <c r="CH523" s="44"/>
      <c r="CI523" s="44"/>
      <c r="CJ523" s="44"/>
      <c r="CK523" s="44"/>
      <c r="CL523" s="44"/>
      <c r="CM523" s="44"/>
      <c r="CN523" s="44"/>
      <c r="CO523" s="44"/>
      <c r="CP523" s="44"/>
      <c r="CQ523" s="44"/>
      <c r="CR523" s="44"/>
      <c r="CS523" s="44"/>
      <c r="CT523" s="44"/>
      <c r="CU523" s="44"/>
      <c r="CV523" s="44"/>
      <c r="CW523" s="44"/>
      <c r="CX523" s="44"/>
      <c r="CY523" s="44"/>
      <c r="CZ523" s="44"/>
      <c r="DA523" s="44"/>
      <c r="DB523" s="44"/>
      <c r="DC523" s="44"/>
      <c r="DD523" s="44"/>
      <c r="DE523" s="44"/>
      <c r="DF523" s="44"/>
      <c r="DG523" s="44"/>
      <c r="DH523" s="44"/>
      <c r="DI523" s="44"/>
      <c r="DJ523" s="44"/>
      <c r="DK523" s="44"/>
      <c r="DL523" s="44"/>
      <c r="DM523" s="44"/>
      <c r="DN523" s="44"/>
      <c r="DO523" s="44"/>
      <c r="DP523" s="44"/>
      <c r="DQ523" s="44"/>
      <c r="DR523" s="44"/>
    </row>
    <row r="524" spans="2:122" ht="15.75" customHeight="1" x14ac:dyDescent="0.25"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145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145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  <c r="BR524" s="44"/>
      <c r="BS524" s="44"/>
      <c r="BT524" s="44"/>
      <c r="BU524" s="44"/>
      <c r="BV524" s="44"/>
      <c r="BW524" s="44"/>
      <c r="BX524" s="44"/>
      <c r="BY524" s="44"/>
      <c r="BZ524" s="44"/>
      <c r="CA524" s="44"/>
      <c r="CB524" s="44"/>
      <c r="CC524" s="44"/>
      <c r="CD524" s="44"/>
      <c r="CE524" s="44"/>
      <c r="CF524" s="44"/>
      <c r="CG524" s="44"/>
      <c r="CH524" s="44"/>
      <c r="CI524" s="44"/>
      <c r="CJ524" s="44"/>
      <c r="CK524" s="44"/>
      <c r="CL524" s="44"/>
      <c r="CM524" s="44"/>
      <c r="CN524" s="44"/>
      <c r="CO524" s="44"/>
      <c r="CP524" s="44"/>
      <c r="CQ524" s="44"/>
      <c r="CR524" s="44"/>
      <c r="CS524" s="44"/>
      <c r="CT524" s="44"/>
      <c r="CU524" s="44"/>
      <c r="CV524" s="44"/>
      <c r="CW524" s="44"/>
      <c r="CX524" s="44"/>
      <c r="CY524" s="44"/>
      <c r="CZ524" s="44"/>
      <c r="DA524" s="44"/>
      <c r="DB524" s="44"/>
      <c r="DC524" s="44"/>
      <c r="DD524" s="44"/>
      <c r="DE524" s="44"/>
      <c r="DF524" s="44"/>
      <c r="DG524" s="44"/>
      <c r="DH524" s="44"/>
      <c r="DI524" s="44"/>
      <c r="DJ524" s="44"/>
      <c r="DK524" s="44"/>
      <c r="DL524" s="44"/>
      <c r="DM524" s="44"/>
      <c r="DN524" s="44"/>
      <c r="DO524" s="44"/>
      <c r="DP524" s="44"/>
      <c r="DQ524" s="44"/>
      <c r="DR524" s="44"/>
    </row>
  </sheetData>
  <mergeCells count="24">
    <mergeCell ref="FP1:FU1"/>
    <mergeCell ref="FX1:GC1"/>
    <mergeCell ref="BL1:BN1"/>
    <mergeCell ref="AO1:AX1"/>
    <mergeCell ref="BA1:BI1"/>
    <mergeCell ref="CU1:DB1"/>
    <mergeCell ref="EM1:EQ1"/>
    <mergeCell ref="ET1:EX1"/>
    <mergeCell ref="FA1:FF1"/>
    <mergeCell ref="FI1:FM1"/>
    <mergeCell ref="DE1:DL1"/>
    <mergeCell ref="DO1:DT1"/>
    <mergeCell ref="DW1:EB1"/>
    <mergeCell ref="EE1:EJ1"/>
    <mergeCell ref="A1:Q1"/>
    <mergeCell ref="R1:AA1"/>
    <mergeCell ref="AD1:AL1"/>
    <mergeCell ref="CL1:CM1"/>
    <mergeCell ref="CP1:CR1"/>
    <mergeCell ref="BQ1:BS1"/>
    <mergeCell ref="BV1:BW1"/>
    <mergeCell ref="BZ1:CA1"/>
    <mergeCell ref="CD1:CE1"/>
    <mergeCell ref="CH1:CI1"/>
  </mergeCells>
  <phoneticPr fontId="2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9AEA-84EE-0E44-8911-8D5A0DC0068E}">
  <dimension ref="A1:X321"/>
  <sheetViews>
    <sheetView topLeftCell="A73" workbookViewId="0">
      <selection sqref="A1:X321"/>
    </sheetView>
  </sheetViews>
  <sheetFormatPr defaultColWidth="10.90625" defaultRowHeight="12.5" x14ac:dyDescent="0.25"/>
  <cols>
    <col min="1" max="1" width="13" customWidth="1"/>
    <col min="2" max="2" width="10.81640625" style="45"/>
  </cols>
  <sheetData>
    <row r="1" spans="1:24" x14ac:dyDescent="0.25">
      <c r="A1" s="156" t="s">
        <v>2316</v>
      </c>
      <c r="B1" s="162" t="s">
        <v>2288</v>
      </c>
      <c r="C1" s="162" t="s">
        <v>2289</v>
      </c>
      <c r="D1" s="162" t="s">
        <v>2319</v>
      </c>
      <c r="E1" s="162" t="s">
        <v>2324</v>
      </c>
      <c r="F1" s="162" t="s">
        <v>2292</v>
      </c>
      <c r="G1" s="162" t="s">
        <v>2294</v>
      </c>
      <c r="H1" s="162" t="s">
        <v>2293</v>
      </c>
      <c r="I1" s="162" t="s">
        <v>2295</v>
      </c>
      <c r="J1" s="162" t="s">
        <v>2296</v>
      </c>
      <c r="K1" s="162" t="s">
        <v>2297</v>
      </c>
      <c r="L1" s="162" t="s">
        <v>2298</v>
      </c>
      <c r="M1" s="162" t="s">
        <v>2341</v>
      </c>
      <c r="N1" s="162" t="s">
        <v>2300</v>
      </c>
      <c r="O1" s="162" t="s">
        <v>2301</v>
      </c>
      <c r="P1" s="162" t="s">
        <v>2302</v>
      </c>
      <c r="Q1" s="162" t="s">
        <v>2303</v>
      </c>
      <c r="R1" s="162" t="s">
        <v>2304</v>
      </c>
      <c r="S1" s="162" t="s">
        <v>2305</v>
      </c>
      <c r="T1" s="162" t="s">
        <v>2306</v>
      </c>
      <c r="U1" s="162" t="s">
        <v>2307</v>
      </c>
      <c r="V1" s="162" t="s">
        <v>2308</v>
      </c>
      <c r="W1" s="162" t="s">
        <v>2309</v>
      </c>
      <c r="X1" s="162" t="s">
        <v>2310</v>
      </c>
    </row>
    <row r="2" spans="1:24" ht="15.5" x14ac:dyDescent="0.25">
      <c r="A2" s="157">
        <v>1</v>
      </c>
      <c r="B2" s="163">
        <v>3.2</v>
      </c>
      <c r="C2" s="161">
        <v>3.2222222222222223</v>
      </c>
      <c r="D2" s="161">
        <v>4</v>
      </c>
      <c r="E2" s="161">
        <v>3</v>
      </c>
      <c r="F2" s="163">
        <v>3</v>
      </c>
      <c r="G2" s="161">
        <v>3.3333333333333335</v>
      </c>
      <c r="H2" s="161">
        <v>3</v>
      </c>
      <c r="I2" s="161">
        <v>3</v>
      </c>
      <c r="J2" s="161">
        <v>3</v>
      </c>
      <c r="K2">
        <v>3</v>
      </c>
      <c r="L2">
        <v>3</v>
      </c>
      <c r="M2" s="161">
        <v>2.6666666666666665</v>
      </c>
      <c r="N2" s="161">
        <v>3.125</v>
      </c>
      <c r="O2" s="161">
        <v>3</v>
      </c>
      <c r="P2" s="161">
        <v>3.1666666666666665</v>
      </c>
      <c r="Q2" s="161">
        <v>3.3333333333333335</v>
      </c>
      <c r="R2" s="161">
        <v>3</v>
      </c>
      <c r="S2" s="161">
        <v>3.2</v>
      </c>
      <c r="T2" s="161">
        <v>3.2</v>
      </c>
      <c r="U2" s="161">
        <v>3.1666666666666665</v>
      </c>
      <c r="V2" s="161">
        <v>2.8</v>
      </c>
      <c r="W2" s="161">
        <v>2.6666666666666665</v>
      </c>
      <c r="X2" s="161">
        <v>3.1666666666666665</v>
      </c>
    </row>
    <row r="3" spans="1:24" ht="15.5" x14ac:dyDescent="0.25">
      <c r="A3" s="157">
        <v>2</v>
      </c>
      <c r="B3" s="163">
        <v>3.1</v>
      </c>
      <c r="C3" s="161">
        <v>3.1111111111111112</v>
      </c>
      <c r="D3" s="161">
        <v>4.0999999999999996</v>
      </c>
      <c r="E3" s="161">
        <v>3</v>
      </c>
      <c r="F3" s="163">
        <v>3</v>
      </c>
      <c r="G3" s="161">
        <v>3.3333333333333335</v>
      </c>
      <c r="H3" s="161">
        <v>2</v>
      </c>
      <c r="I3" s="161">
        <v>3.5</v>
      </c>
      <c r="J3" s="161">
        <v>2</v>
      </c>
      <c r="K3">
        <v>2</v>
      </c>
      <c r="L3">
        <v>2</v>
      </c>
      <c r="M3" s="161">
        <v>3</v>
      </c>
      <c r="N3" s="161">
        <v>3.125</v>
      </c>
      <c r="O3" s="161">
        <v>2.875</v>
      </c>
      <c r="P3" s="161">
        <v>3.1666666666666665</v>
      </c>
      <c r="Q3" s="161">
        <v>3.1666666666666665</v>
      </c>
      <c r="R3" s="161">
        <v>3.5</v>
      </c>
      <c r="S3" s="161">
        <v>3.2</v>
      </c>
      <c r="T3" s="161">
        <v>3</v>
      </c>
      <c r="U3" s="161">
        <v>3</v>
      </c>
      <c r="V3" s="161">
        <v>2.6</v>
      </c>
      <c r="W3" s="161">
        <v>2.8333333333333335</v>
      </c>
      <c r="X3" s="161">
        <v>3</v>
      </c>
    </row>
    <row r="4" spans="1:24" ht="15.5" x14ac:dyDescent="0.25">
      <c r="A4" s="157">
        <v>3</v>
      </c>
      <c r="B4" s="163">
        <v>3</v>
      </c>
      <c r="C4" s="161">
        <v>3</v>
      </c>
      <c r="D4" s="161">
        <v>3.9</v>
      </c>
      <c r="E4" s="161">
        <v>2.8888888888888888</v>
      </c>
      <c r="F4" s="163">
        <v>3</v>
      </c>
      <c r="G4" s="161">
        <v>3</v>
      </c>
      <c r="H4" s="161">
        <v>2</v>
      </c>
      <c r="I4" s="161">
        <v>3</v>
      </c>
      <c r="J4" s="161">
        <v>2</v>
      </c>
      <c r="K4">
        <v>2</v>
      </c>
      <c r="L4">
        <v>2</v>
      </c>
      <c r="M4" s="161">
        <v>2.6666666666666665</v>
      </c>
      <c r="N4" s="161">
        <v>3.25</v>
      </c>
      <c r="O4" s="161">
        <v>3</v>
      </c>
      <c r="P4" s="161">
        <v>3.3333333333333335</v>
      </c>
      <c r="Q4" s="161">
        <v>3</v>
      </c>
      <c r="R4" s="161">
        <v>3.1666666666666665</v>
      </c>
      <c r="S4" s="161">
        <v>3.4</v>
      </c>
      <c r="T4" s="161">
        <v>3.2</v>
      </c>
      <c r="U4" s="161">
        <v>3.5</v>
      </c>
      <c r="V4" s="161">
        <v>2.8</v>
      </c>
      <c r="W4" s="161">
        <v>2.5</v>
      </c>
      <c r="X4" s="161">
        <v>3.3333333333333335</v>
      </c>
    </row>
    <row r="5" spans="1:24" ht="15.5" x14ac:dyDescent="0.25">
      <c r="A5" s="157">
        <v>4</v>
      </c>
      <c r="B5" s="163">
        <v>3.5</v>
      </c>
      <c r="C5" s="161">
        <v>3.4444444444444446</v>
      </c>
      <c r="D5" s="161">
        <v>3.9</v>
      </c>
      <c r="E5" s="161">
        <v>3</v>
      </c>
      <c r="F5" s="163">
        <v>3</v>
      </c>
      <c r="G5" s="161">
        <v>4</v>
      </c>
      <c r="H5" s="161">
        <v>2</v>
      </c>
      <c r="I5" s="161">
        <v>4</v>
      </c>
      <c r="J5" s="161">
        <v>2</v>
      </c>
      <c r="K5">
        <v>3</v>
      </c>
      <c r="L5">
        <v>3</v>
      </c>
      <c r="M5" s="161">
        <v>2.6666666666666665</v>
      </c>
      <c r="N5" s="161">
        <v>3.625</v>
      </c>
      <c r="O5" s="161">
        <v>3.5</v>
      </c>
      <c r="P5" s="161">
        <v>3</v>
      </c>
      <c r="Q5" s="161">
        <v>3</v>
      </c>
      <c r="R5" s="161">
        <v>4</v>
      </c>
      <c r="S5" s="161">
        <v>3</v>
      </c>
      <c r="T5" s="161">
        <v>3</v>
      </c>
      <c r="U5" s="161">
        <v>3.5</v>
      </c>
      <c r="V5" s="161">
        <v>2.6</v>
      </c>
      <c r="W5" s="161">
        <v>2.6666666666666665</v>
      </c>
      <c r="X5" s="161">
        <v>2.8333333333333335</v>
      </c>
    </row>
    <row r="6" spans="1:24" ht="15.5" x14ac:dyDescent="0.25">
      <c r="A6" s="157">
        <v>5</v>
      </c>
      <c r="B6" s="163">
        <v>4</v>
      </c>
      <c r="C6" s="161">
        <v>3.5555555555555554</v>
      </c>
      <c r="D6" s="161">
        <v>4.2</v>
      </c>
      <c r="E6" s="161">
        <v>3.4444444444444446</v>
      </c>
      <c r="F6" s="163">
        <v>3.3333333333333335</v>
      </c>
      <c r="G6" s="161">
        <v>3.6666666666666665</v>
      </c>
      <c r="H6" s="161">
        <v>2</v>
      </c>
      <c r="I6" s="161">
        <v>2.5</v>
      </c>
      <c r="J6" s="161">
        <v>3</v>
      </c>
      <c r="K6">
        <v>1</v>
      </c>
      <c r="L6">
        <v>1</v>
      </c>
      <c r="M6" s="161">
        <v>2.6666666666666665</v>
      </c>
      <c r="N6" s="161">
        <v>3.5</v>
      </c>
      <c r="O6" s="161">
        <v>3.375</v>
      </c>
      <c r="P6" s="161">
        <v>3.5</v>
      </c>
      <c r="Q6" s="161">
        <v>3.3333333333333335</v>
      </c>
      <c r="R6" s="161">
        <v>3.5</v>
      </c>
      <c r="S6" s="161">
        <v>3.6</v>
      </c>
      <c r="T6" s="161">
        <v>3.4</v>
      </c>
      <c r="U6" s="161">
        <v>3.3333333333333335</v>
      </c>
      <c r="V6" s="161">
        <v>2.6</v>
      </c>
      <c r="W6" s="161">
        <v>2.6666666666666665</v>
      </c>
      <c r="X6" s="161">
        <v>3.5</v>
      </c>
    </row>
    <row r="7" spans="1:24" ht="15.5" x14ac:dyDescent="0.25">
      <c r="A7" s="157">
        <v>6</v>
      </c>
      <c r="B7" s="163">
        <v>4</v>
      </c>
      <c r="C7" s="161">
        <v>3.8888888888888888</v>
      </c>
      <c r="D7" s="161">
        <v>5.2</v>
      </c>
      <c r="E7" s="161">
        <v>3.8888888888888888</v>
      </c>
      <c r="F7" s="163">
        <v>4</v>
      </c>
      <c r="G7" s="161">
        <v>4</v>
      </c>
      <c r="H7" s="161">
        <v>4</v>
      </c>
      <c r="I7" s="161">
        <v>4</v>
      </c>
      <c r="J7" s="161">
        <v>4</v>
      </c>
      <c r="K7">
        <v>4</v>
      </c>
      <c r="L7">
        <v>4</v>
      </c>
      <c r="M7" s="161">
        <v>4</v>
      </c>
      <c r="N7" s="161">
        <v>4</v>
      </c>
      <c r="O7" s="161">
        <v>4</v>
      </c>
      <c r="P7" s="161">
        <v>4</v>
      </c>
      <c r="Q7" s="161">
        <v>4</v>
      </c>
      <c r="R7" s="161">
        <v>4</v>
      </c>
      <c r="S7" s="161">
        <v>4</v>
      </c>
      <c r="T7" s="161">
        <v>4</v>
      </c>
      <c r="U7" s="161">
        <v>4</v>
      </c>
      <c r="V7" s="161">
        <v>3.8</v>
      </c>
      <c r="W7" s="161">
        <v>3</v>
      </c>
      <c r="X7" s="161">
        <v>3.3333333333333335</v>
      </c>
    </row>
    <row r="8" spans="1:24" ht="15.5" x14ac:dyDescent="0.25">
      <c r="A8" s="157">
        <v>7</v>
      </c>
      <c r="B8" s="163">
        <v>3.4</v>
      </c>
      <c r="C8" s="161">
        <v>3.4444444444444446</v>
      </c>
      <c r="D8" s="161">
        <v>4.3</v>
      </c>
      <c r="E8" s="161">
        <v>3.3333333333333335</v>
      </c>
      <c r="F8" s="163">
        <v>3</v>
      </c>
      <c r="G8" s="161">
        <v>4</v>
      </c>
      <c r="H8" s="161">
        <v>2</v>
      </c>
      <c r="I8" s="161">
        <v>2.5</v>
      </c>
      <c r="J8" s="161">
        <v>2.5</v>
      </c>
      <c r="K8">
        <v>2</v>
      </c>
      <c r="L8">
        <v>2</v>
      </c>
      <c r="M8" s="161">
        <v>2.3333333333333335</v>
      </c>
      <c r="N8" s="161">
        <v>3.375</v>
      </c>
      <c r="O8" s="161">
        <v>3.125</v>
      </c>
      <c r="P8" s="161">
        <v>3.3333333333333335</v>
      </c>
      <c r="Q8" s="161">
        <v>3.5</v>
      </c>
      <c r="R8" s="161">
        <v>3.3333333333333335</v>
      </c>
      <c r="S8" s="161">
        <v>3.2</v>
      </c>
      <c r="T8" s="161">
        <v>3.2</v>
      </c>
      <c r="U8" s="161">
        <v>3.5</v>
      </c>
      <c r="V8" s="161">
        <v>3</v>
      </c>
      <c r="W8" s="161">
        <v>3.1666666666666665</v>
      </c>
      <c r="X8" s="161">
        <v>2.6666666666666665</v>
      </c>
    </row>
    <row r="9" spans="1:24" ht="15.5" x14ac:dyDescent="0.25">
      <c r="A9" s="157">
        <v>8</v>
      </c>
      <c r="B9" s="163">
        <v>3.4</v>
      </c>
      <c r="C9" s="161">
        <v>3.4444444444444446</v>
      </c>
      <c r="D9" s="161">
        <v>4.0999999999999996</v>
      </c>
      <c r="E9" s="161">
        <v>3.4444444444444446</v>
      </c>
      <c r="F9" s="163">
        <v>3</v>
      </c>
      <c r="G9" s="161">
        <v>3.3333333333333335</v>
      </c>
      <c r="H9" s="161">
        <v>2</v>
      </c>
      <c r="I9" s="161">
        <v>2</v>
      </c>
      <c r="J9" s="161">
        <v>2</v>
      </c>
      <c r="K9">
        <v>2</v>
      </c>
      <c r="L9">
        <v>2</v>
      </c>
      <c r="M9" s="161">
        <v>2.6666666666666665</v>
      </c>
      <c r="N9" s="161">
        <v>3.375</v>
      </c>
      <c r="O9" s="161">
        <v>2</v>
      </c>
      <c r="P9" s="161">
        <v>2</v>
      </c>
      <c r="Q9" s="161">
        <v>3.1666666666666665</v>
      </c>
      <c r="R9" s="161">
        <v>3.3333333333333335</v>
      </c>
      <c r="S9" s="161">
        <v>3</v>
      </c>
      <c r="T9" s="161">
        <v>3</v>
      </c>
      <c r="U9" s="161">
        <v>3</v>
      </c>
      <c r="V9" s="161">
        <v>2.8</v>
      </c>
      <c r="W9" s="161">
        <v>2.5</v>
      </c>
      <c r="X9" s="161">
        <v>3</v>
      </c>
    </row>
    <row r="10" spans="1:24" ht="15.5" x14ac:dyDescent="0.25">
      <c r="A10" s="157">
        <v>9</v>
      </c>
      <c r="B10" s="163">
        <v>3.1</v>
      </c>
      <c r="C10" s="161">
        <v>3.1111111111111112</v>
      </c>
      <c r="D10" s="161">
        <v>4.3</v>
      </c>
      <c r="E10" s="161">
        <v>3.1111111111111112</v>
      </c>
      <c r="F10" s="163">
        <v>3.3333333333333335</v>
      </c>
      <c r="G10" s="161">
        <v>3</v>
      </c>
      <c r="H10" s="161">
        <v>2</v>
      </c>
      <c r="I10" s="161">
        <v>3</v>
      </c>
      <c r="J10" s="161">
        <v>2.5</v>
      </c>
      <c r="K10">
        <v>2</v>
      </c>
      <c r="L10">
        <v>2</v>
      </c>
      <c r="M10" s="161">
        <v>2.6666666666666665</v>
      </c>
      <c r="N10" s="161">
        <v>3.375</v>
      </c>
      <c r="O10" s="161">
        <v>3.25</v>
      </c>
      <c r="P10" s="161">
        <v>3</v>
      </c>
      <c r="Q10" s="161">
        <v>3</v>
      </c>
      <c r="R10" s="161">
        <v>3.1666666666666665</v>
      </c>
      <c r="S10" s="161">
        <v>3</v>
      </c>
      <c r="T10" s="161">
        <v>3</v>
      </c>
      <c r="U10" s="161">
        <v>3.5</v>
      </c>
      <c r="V10" s="161">
        <v>2.8</v>
      </c>
      <c r="W10" s="161">
        <v>2.6666666666666665</v>
      </c>
      <c r="X10" s="161">
        <v>3</v>
      </c>
    </row>
    <row r="11" spans="1:24" ht="15.5" x14ac:dyDescent="0.25">
      <c r="A11" s="157">
        <v>10</v>
      </c>
      <c r="B11" s="163">
        <v>3</v>
      </c>
      <c r="C11" s="161">
        <v>3.3333333333333335</v>
      </c>
      <c r="D11" s="161">
        <v>3.9</v>
      </c>
      <c r="E11" s="161">
        <v>3.4444444444444446</v>
      </c>
      <c r="F11" s="163">
        <v>3</v>
      </c>
      <c r="G11" s="161">
        <v>4</v>
      </c>
      <c r="H11" s="161">
        <v>3</v>
      </c>
      <c r="I11" s="161">
        <v>4</v>
      </c>
      <c r="J11" s="161">
        <v>2.5</v>
      </c>
      <c r="K11">
        <v>4</v>
      </c>
      <c r="L11">
        <v>4</v>
      </c>
      <c r="M11" s="161">
        <v>2.6666666666666665</v>
      </c>
      <c r="N11" s="161">
        <v>3.125</v>
      </c>
      <c r="O11" s="161">
        <v>3.125</v>
      </c>
      <c r="P11" s="161">
        <v>3.5</v>
      </c>
      <c r="Q11" s="161">
        <v>3.3333333333333335</v>
      </c>
      <c r="R11" s="161">
        <v>3.5</v>
      </c>
      <c r="S11" s="161">
        <v>3</v>
      </c>
      <c r="T11" s="161">
        <v>3.6</v>
      </c>
      <c r="U11" s="161">
        <v>3.1666666666666665</v>
      </c>
      <c r="V11" s="161">
        <v>2.6</v>
      </c>
      <c r="W11" s="161">
        <v>2.6666666666666665</v>
      </c>
      <c r="X11" s="161">
        <v>2.8333333333333335</v>
      </c>
    </row>
    <row r="12" spans="1:24" ht="15.5" x14ac:dyDescent="0.25">
      <c r="A12" s="157">
        <v>11</v>
      </c>
      <c r="B12" s="163">
        <v>3</v>
      </c>
      <c r="C12" s="161">
        <v>3</v>
      </c>
      <c r="D12" s="161">
        <v>3.9</v>
      </c>
      <c r="E12" s="161">
        <v>3</v>
      </c>
      <c r="F12" s="163">
        <v>3</v>
      </c>
      <c r="G12" s="161">
        <v>3</v>
      </c>
      <c r="H12" s="161">
        <v>3</v>
      </c>
      <c r="I12" s="161">
        <v>3</v>
      </c>
      <c r="J12" s="161">
        <v>3</v>
      </c>
      <c r="K12">
        <v>3</v>
      </c>
      <c r="L12">
        <v>3</v>
      </c>
      <c r="M12" s="161">
        <v>3</v>
      </c>
      <c r="N12" s="161">
        <v>3</v>
      </c>
      <c r="O12" s="161">
        <v>3</v>
      </c>
      <c r="P12" s="161">
        <v>3</v>
      </c>
      <c r="Q12" s="161">
        <v>3</v>
      </c>
      <c r="R12" s="161">
        <v>3</v>
      </c>
      <c r="S12" s="161">
        <v>3</v>
      </c>
      <c r="T12" s="161">
        <v>3</v>
      </c>
      <c r="U12" s="161">
        <v>3</v>
      </c>
      <c r="V12" s="161">
        <v>3</v>
      </c>
      <c r="W12" s="161">
        <v>3</v>
      </c>
      <c r="X12" s="161">
        <v>3</v>
      </c>
    </row>
    <row r="13" spans="1:24" ht="15.5" x14ac:dyDescent="0.25">
      <c r="A13" s="157">
        <v>12</v>
      </c>
      <c r="B13" s="163">
        <v>3.4</v>
      </c>
      <c r="C13" s="161">
        <v>3.5555555555555554</v>
      </c>
      <c r="D13" s="161">
        <v>3.9</v>
      </c>
      <c r="E13" s="161">
        <v>3.1111111111111112</v>
      </c>
      <c r="F13" s="163">
        <v>3.3333333333333335</v>
      </c>
      <c r="G13" s="161">
        <v>3</v>
      </c>
      <c r="H13" s="161">
        <v>2</v>
      </c>
      <c r="I13" s="161">
        <v>3.5</v>
      </c>
      <c r="J13" s="161">
        <v>2</v>
      </c>
      <c r="K13">
        <v>2</v>
      </c>
      <c r="L13">
        <v>2</v>
      </c>
      <c r="M13" s="161">
        <v>2.6666666666666665</v>
      </c>
      <c r="N13" s="161">
        <v>3.125</v>
      </c>
      <c r="O13" s="161">
        <v>3.375</v>
      </c>
      <c r="P13" s="161">
        <v>3</v>
      </c>
      <c r="Q13" s="161">
        <v>3.1666666666666665</v>
      </c>
      <c r="R13" s="161">
        <v>3.1666666666666665</v>
      </c>
      <c r="S13" s="161">
        <v>3.4</v>
      </c>
      <c r="T13" s="161">
        <v>2.8</v>
      </c>
      <c r="U13" s="161">
        <v>3.1666666666666665</v>
      </c>
      <c r="V13" s="161">
        <v>2.8</v>
      </c>
      <c r="W13" s="161">
        <v>2.6666666666666665</v>
      </c>
      <c r="X13" s="161">
        <v>2.8333333333333335</v>
      </c>
    </row>
    <row r="14" spans="1:24" ht="15.5" x14ac:dyDescent="0.25">
      <c r="A14" s="157">
        <v>13</v>
      </c>
      <c r="B14" s="163">
        <v>3.1</v>
      </c>
      <c r="C14" s="161">
        <v>3.1111111111111112</v>
      </c>
      <c r="D14" s="161">
        <v>4.0999999999999996</v>
      </c>
      <c r="E14" s="161">
        <v>3.1111111111111112</v>
      </c>
      <c r="F14" s="163">
        <v>3</v>
      </c>
      <c r="G14" s="161">
        <v>3.3333333333333335</v>
      </c>
      <c r="H14" s="161">
        <v>2</v>
      </c>
      <c r="I14" s="161">
        <v>3</v>
      </c>
      <c r="J14" s="161">
        <v>2</v>
      </c>
      <c r="K14">
        <v>2</v>
      </c>
      <c r="L14">
        <v>2</v>
      </c>
      <c r="M14" s="161">
        <v>2.6666666666666665</v>
      </c>
      <c r="N14" s="161">
        <v>3</v>
      </c>
      <c r="O14" s="161">
        <v>3.125</v>
      </c>
      <c r="P14" s="161">
        <v>3.3333333333333335</v>
      </c>
      <c r="Q14" s="161">
        <v>3.1666666666666665</v>
      </c>
      <c r="R14" s="161">
        <v>3</v>
      </c>
      <c r="S14" s="161">
        <v>3.2</v>
      </c>
      <c r="T14" s="161">
        <v>3.2</v>
      </c>
      <c r="U14" s="161">
        <v>3.3333333333333335</v>
      </c>
      <c r="V14" s="161">
        <v>2.6</v>
      </c>
      <c r="W14" s="161">
        <v>2.6666666666666665</v>
      </c>
      <c r="X14" s="161">
        <v>2.8333333333333335</v>
      </c>
    </row>
    <row r="15" spans="1:24" ht="15.5" x14ac:dyDescent="0.25">
      <c r="A15" s="157">
        <v>14</v>
      </c>
      <c r="B15" s="163">
        <v>3</v>
      </c>
      <c r="C15" s="161">
        <v>3.2222222222222223</v>
      </c>
      <c r="D15" s="161">
        <v>4</v>
      </c>
      <c r="E15" s="161">
        <v>3.1111111111111112</v>
      </c>
      <c r="F15" s="163">
        <v>3.3333333333333335</v>
      </c>
      <c r="G15" s="161">
        <v>3</v>
      </c>
      <c r="H15" s="161">
        <v>2</v>
      </c>
      <c r="I15" s="161">
        <v>4</v>
      </c>
      <c r="J15" s="161">
        <v>2</v>
      </c>
      <c r="K15">
        <v>2</v>
      </c>
      <c r="L15">
        <v>2</v>
      </c>
      <c r="M15" s="161">
        <v>3</v>
      </c>
      <c r="N15" s="161">
        <v>3</v>
      </c>
      <c r="O15" s="161">
        <v>3</v>
      </c>
      <c r="P15" s="161">
        <v>3</v>
      </c>
      <c r="Q15" s="161">
        <v>3</v>
      </c>
      <c r="R15" s="161">
        <v>3.1666666666666665</v>
      </c>
      <c r="S15" s="161">
        <v>3.2</v>
      </c>
      <c r="T15" s="161">
        <v>2.8</v>
      </c>
      <c r="U15" s="161">
        <v>3</v>
      </c>
      <c r="V15" s="161">
        <v>2.8</v>
      </c>
      <c r="W15" s="161">
        <v>2.3333333333333335</v>
      </c>
      <c r="X15" s="161">
        <v>3</v>
      </c>
    </row>
    <row r="16" spans="1:24" ht="15.5" x14ac:dyDescent="0.25">
      <c r="A16" s="157">
        <v>15</v>
      </c>
      <c r="B16" s="163">
        <v>3.2</v>
      </c>
      <c r="C16" s="161">
        <v>3.2222222222222223</v>
      </c>
      <c r="D16" s="161">
        <v>4.2</v>
      </c>
      <c r="E16" s="161">
        <v>3.1111111111111112</v>
      </c>
      <c r="F16" s="163">
        <v>3</v>
      </c>
      <c r="G16" s="161">
        <v>3.3333333333333335</v>
      </c>
      <c r="H16" s="161">
        <v>2</v>
      </c>
      <c r="I16" s="161">
        <v>3</v>
      </c>
      <c r="J16" s="161">
        <v>2</v>
      </c>
      <c r="K16">
        <v>2</v>
      </c>
      <c r="L16">
        <v>2</v>
      </c>
      <c r="M16" s="161">
        <v>2.6666666666666665</v>
      </c>
      <c r="N16" s="161">
        <v>3.125</v>
      </c>
      <c r="O16" s="161">
        <v>2.875</v>
      </c>
      <c r="P16" s="161">
        <v>3</v>
      </c>
      <c r="Q16" s="161">
        <v>3.1666666666666665</v>
      </c>
      <c r="R16" s="161">
        <v>3</v>
      </c>
      <c r="S16" s="161">
        <v>3.2</v>
      </c>
      <c r="T16" s="161">
        <v>3</v>
      </c>
      <c r="U16" s="161">
        <v>3.1666666666666665</v>
      </c>
      <c r="V16" s="161">
        <v>2.8</v>
      </c>
      <c r="W16" s="161">
        <v>2.5</v>
      </c>
      <c r="X16" s="161">
        <v>2.8333333333333335</v>
      </c>
    </row>
    <row r="17" spans="1:24" ht="15.5" x14ac:dyDescent="0.25">
      <c r="A17" s="157">
        <v>16</v>
      </c>
      <c r="B17" s="163">
        <v>3.2</v>
      </c>
      <c r="C17" s="161">
        <v>3.2222222222222223</v>
      </c>
      <c r="D17" s="161">
        <v>4</v>
      </c>
      <c r="E17" s="161">
        <v>3</v>
      </c>
      <c r="F17" s="163">
        <v>3</v>
      </c>
      <c r="G17" s="161">
        <v>3.3333333333333335</v>
      </c>
      <c r="H17" s="161">
        <v>2</v>
      </c>
      <c r="I17" s="161">
        <v>3</v>
      </c>
      <c r="J17" s="161">
        <v>2</v>
      </c>
      <c r="K17">
        <v>2</v>
      </c>
      <c r="L17">
        <v>2</v>
      </c>
      <c r="M17" s="161">
        <v>2.6666666666666665</v>
      </c>
      <c r="N17" s="161">
        <v>3.125</v>
      </c>
      <c r="O17" s="161">
        <v>3</v>
      </c>
      <c r="P17" s="161">
        <v>3.1666666666666665</v>
      </c>
      <c r="Q17" s="161">
        <v>3.3333333333333335</v>
      </c>
      <c r="R17" s="161">
        <v>3</v>
      </c>
      <c r="S17" s="161">
        <v>3.2</v>
      </c>
      <c r="T17" s="161">
        <v>3.2</v>
      </c>
      <c r="U17" s="161">
        <v>3.5</v>
      </c>
      <c r="V17" s="161">
        <v>2.6</v>
      </c>
      <c r="W17" s="161">
        <v>2.6666666666666665</v>
      </c>
      <c r="X17" s="161">
        <v>3.1666666666666665</v>
      </c>
    </row>
    <row r="18" spans="1:24" ht="15.5" x14ac:dyDescent="0.25">
      <c r="A18" s="157">
        <v>17</v>
      </c>
      <c r="B18" s="163">
        <v>3</v>
      </c>
      <c r="C18" s="161">
        <v>2.8888888888888888</v>
      </c>
      <c r="D18" s="161">
        <v>3.7</v>
      </c>
      <c r="E18" s="161">
        <v>3</v>
      </c>
      <c r="F18" s="163">
        <v>3</v>
      </c>
      <c r="G18" s="161">
        <v>3</v>
      </c>
      <c r="H18" s="161">
        <v>2.5</v>
      </c>
      <c r="I18" s="161">
        <v>3</v>
      </c>
      <c r="J18" s="161">
        <v>2.5</v>
      </c>
      <c r="K18">
        <v>1</v>
      </c>
      <c r="L18">
        <v>1</v>
      </c>
      <c r="M18" s="161">
        <v>2</v>
      </c>
      <c r="N18" s="161">
        <v>2.875</v>
      </c>
      <c r="O18" s="161">
        <v>2.875</v>
      </c>
      <c r="P18" s="161">
        <v>3</v>
      </c>
      <c r="Q18" s="161">
        <v>3</v>
      </c>
      <c r="R18" s="161">
        <v>3</v>
      </c>
      <c r="S18" s="161">
        <v>2.8</v>
      </c>
      <c r="T18" s="161">
        <v>2.4</v>
      </c>
      <c r="U18" s="161">
        <v>3</v>
      </c>
      <c r="V18" s="161">
        <v>2.8</v>
      </c>
      <c r="W18" s="161">
        <v>2.8333333333333335</v>
      </c>
      <c r="X18" s="161">
        <v>2.8333333333333335</v>
      </c>
    </row>
    <row r="19" spans="1:24" ht="15.5" x14ac:dyDescent="0.25">
      <c r="A19" s="157">
        <v>18</v>
      </c>
      <c r="B19" s="163">
        <v>3.2</v>
      </c>
      <c r="C19" s="161">
        <v>3.6666666666666665</v>
      </c>
      <c r="D19" s="161">
        <v>3.9</v>
      </c>
      <c r="E19" s="161">
        <v>2.8888888888888888</v>
      </c>
      <c r="F19" s="163">
        <v>3</v>
      </c>
      <c r="G19" s="161">
        <v>2.6666666666666665</v>
      </c>
      <c r="H19" s="161">
        <v>2.5</v>
      </c>
      <c r="I19" s="161">
        <v>3</v>
      </c>
      <c r="J19" s="161">
        <v>2.5</v>
      </c>
      <c r="K19">
        <v>1</v>
      </c>
      <c r="L19">
        <v>1</v>
      </c>
      <c r="M19" s="161">
        <v>2.6666666666666665</v>
      </c>
      <c r="N19" s="161">
        <v>2.875</v>
      </c>
      <c r="O19" s="161">
        <v>2.875</v>
      </c>
      <c r="P19" s="161">
        <v>3</v>
      </c>
      <c r="Q19" s="161">
        <v>3</v>
      </c>
      <c r="R19" s="161">
        <v>3</v>
      </c>
      <c r="S19" s="161">
        <v>3</v>
      </c>
      <c r="T19" s="161">
        <v>2.4</v>
      </c>
      <c r="U19" s="161">
        <v>3</v>
      </c>
      <c r="V19" s="161">
        <v>2.8</v>
      </c>
      <c r="W19" s="161">
        <v>2.8333333333333335</v>
      </c>
      <c r="X19" s="161">
        <v>2.8333333333333335</v>
      </c>
    </row>
    <row r="20" spans="1:24" ht="15.5" x14ac:dyDescent="0.25">
      <c r="A20" s="157">
        <v>19</v>
      </c>
      <c r="B20" s="163">
        <v>2.9</v>
      </c>
      <c r="C20" s="161">
        <v>2.8888888888888888</v>
      </c>
      <c r="D20" s="161">
        <v>3.9</v>
      </c>
      <c r="E20" s="161">
        <v>3</v>
      </c>
      <c r="F20" s="163">
        <v>3</v>
      </c>
      <c r="G20" s="161">
        <v>3</v>
      </c>
      <c r="H20" s="161">
        <v>3</v>
      </c>
      <c r="I20" s="161">
        <v>3</v>
      </c>
      <c r="J20" s="161">
        <v>3</v>
      </c>
      <c r="K20">
        <v>3</v>
      </c>
      <c r="L20">
        <v>3</v>
      </c>
      <c r="M20" s="161">
        <v>3</v>
      </c>
      <c r="N20" s="161">
        <v>3</v>
      </c>
      <c r="O20" s="161">
        <v>3</v>
      </c>
      <c r="P20" s="161">
        <v>3</v>
      </c>
      <c r="Q20" s="161">
        <v>3</v>
      </c>
      <c r="R20" s="161">
        <v>3</v>
      </c>
      <c r="S20" s="161">
        <v>3</v>
      </c>
      <c r="T20" s="161">
        <v>3</v>
      </c>
      <c r="U20" s="161">
        <v>3</v>
      </c>
      <c r="V20" s="161">
        <v>3</v>
      </c>
      <c r="W20" s="161">
        <v>3</v>
      </c>
      <c r="X20" s="161">
        <v>3</v>
      </c>
    </row>
    <row r="21" spans="1:24" ht="15.5" x14ac:dyDescent="0.25">
      <c r="A21" s="157">
        <v>20</v>
      </c>
      <c r="B21" s="163">
        <v>2.6</v>
      </c>
      <c r="C21" s="161">
        <v>2.8888888888888888</v>
      </c>
      <c r="D21" s="161">
        <v>3.3</v>
      </c>
      <c r="E21" s="161">
        <v>2.1111111111111112</v>
      </c>
      <c r="F21" s="163">
        <v>3</v>
      </c>
      <c r="G21" s="161">
        <v>3</v>
      </c>
      <c r="H21" s="161">
        <v>3</v>
      </c>
      <c r="I21" s="161">
        <v>3</v>
      </c>
      <c r="J21" s="161">
        <v>2.5</v>
      </c>
      <c r="K21">
        <v>2</v>
      </c>
      <c r="L21">
        <v>2</v>
      </c>
      <c r="M21" s="161">
        <v>2</v>
      </c>
      <c r="N21" s="161">
        <v>2.875</v>
      </c>
      <c r="O21" s="161">
        <v>3</v>
      </c>
      <c r="P21" s="161">
        <v>2.8333333333333335</v>
      </c>
      <c r="Q21" s="161">
        <v>3</v>
      </c>
      <c r="R21" s="161">
        <v>2.1666666666666665</v>
      </c>
      <c r="S21" s="161">
        <v>3</v>
      </c>
      <c r="T21" s="161">
        <v>2</v>
      </c>
      <c r="U21" s="161">
        <v>3</v>
      </c>
      <c r="V21" s="161">
        <v>2</v>
      </c>
      <c r="W21" s="161">
        <v>3</v>
      </c>
      <c r="X21" s="161">
        <v>2.5</v>
      </c>
    </row>
    <row r="22" spans="1:24" ht="15.5" x14ac:dyDescent="0.25">
      <c r="A22" s="157">
        <v>21</v>
      </c>
      <c r="B22" s="163">
        <v>3</v>
      </c>
      <c r="C22" s="161">
        <v>3</v>
      </c>
      <c r="D22" s="161">
        <v>3.9</v>
      </c>
      <c r="E22" s="161">
        <v>3</v>
      </c>
      <c r="F22" s="163">
        <v>3</v>
      </c>
      <c r="G22" s="161">
        <v>3</v>
      </c>
      <c r="H22" s="161">
        <v>2</v>
      </c>
      <c r="I22" s="161">
        <v>3</v>
      </c>
      <c r="J22" s="161">
        <v>2</v>
      </c>
      <c r="K22">
        <v>2</v>
      </c>
      <c r="L22">
        <v>2</v>
      </c>
      <c r="M22" s="161">
        <v>2.6666666666666665</v>
      </c>
      <c r="N22" s="161">
        <v>3</v>
      </c>
      <c r="O22" s="161">
        <v>2.875</v>
      </c>
      <c r="P22" s="161">
        <v>3</v>
      </c>
      <c r="Q22" s="161">
        <v>3</v>
      </c>
      <c r="R22" s="161">
        <v>3</v>
      </c>
      <c r="S22" s="161">
        <v>3</v>
      </c>
      <c r="T22" s="161">
        <v>2.8</v>
      </c>
      <c r="U22" s="161">
        <v>3</v>
      </c>
      <c r="V22" s="161">
        <v>3</v>
      </c>
      <c r="W22" s="161">
        <v>2.5</v>
      </c>
      <c r="X22" s="161">
        <v>2.8333333333333335</v>
      </c>
    </row>
    <row r="23" spans="1:24" ht="15.5" x14ac:dyDescent="0.25">
      <c r="A23" s="157">
        <v>22</v>
      </c>
      <c r="B23" s="163">
        <v>3</v>
      </c>
      <c r="C23" s="161">
        <v>3</v>
      </c>
      <c r="D23" s="161">
        <v>3.9</v>
      </c>
      <c r="E23" s="161">
        <v>3</v>
      </c>
      <c r="F23" s="163">
        <v>3</v>
      </c>
      <c r="G23" s="161">
        <v>3</v>
      </c>
      <c r="H23" s="161">
        <v>3</v>
      </c>
      <c r="I23" s="161">
        <v>3</v>
      </c>
      <c r="J23" s="161">
        <v>3</v>
      </c>
      <c r="K23">
        <v>2</v>
      </c>
      <c r="L23">
        <v>2</v>
      </c>
      <c r="M23" s="161">
        <v>3</v>
      </c>
      <c r="N23" s="161">
        <v>3</v>
      </c>
      <c r="O23" s="161">
        <v>3</v>
      </c>
      <c r="P23" s="161">
        <v>3</v>
      </c>
      <c r="Q23" s="161">
        <v>3</v>
      </c>
      <c r="R23" s="161">
        <v>3</v>
      </c>
      <c r="S23" s="161">
        <v>3</v>
      </c>
      <c r="T23" s="161">
        <v>3</v>
      </c>
      <c r="U23" s="161">
        <v>3</v>
      </c>
      <c r="V23" s="161">
        <v>3</v>
      </c>
      <c r="W23" s="161">
        <v>3</v>
      </c>
      <c r="X23" s="161">
        <v>3</v>
      </c>
    </row>
    <row r="24" spans="1:24" ht="15.5" x14ac:dyDescent="0.25">
      <c r="A24" s="157">
        <v>23</v>
      </c>
      <c r="B24" s="163">
        <v>3.1</v>
      </c>
      <c r="C24" s="161">
        <v>3.2222222222222223</v>
      </c>
      <c r="D24" s="161">
        <v>4</v>
      </c>
      <c r="E24" s="161">
        <v>3.1111111111111112</v>
      </c>
      <c r="F24" s="163">
        <v>3.3333333333333335</v>
      </c>
      <c r="G24" s="161">
        <v>3</v>
      </c>
      <c r="H24" s="161">
        <v>3</v>
      </c>
      <c r="I24" s="161">
        <v>3</v>
      </c>
      <c r="J24" s="161">
        <v>3</v>
      </c>
      <c r="K24">
        <v>3</v>
      </c>
      <c r="L24">
        <v>3</v>
      </c>
      <c r="M24" s="161">
        <v>3</v>
      </c>
      <c r="N24" s="161">
        <v>2.75</v>
      </c>
      <c r="O24" s="161">
        <v>3.125</v>
      </c>
      <c r="P24" s="161">
        <v>3.1666666666666665</v>
      </c>
      <c r="Q24" s="161">
        <v>2.8333333333333335</v>
      </c>
      <c r="R24" s="161">
        <v>3</v>
      </c>
      <c r="S24" s="161">
        <v>3</v>
      </c>
      <c r="T24" s="161">
        <v>3</v>
      </c>
      <c r="U24" s="161">
        <v>3.1666666666666665</v>
      </c>
      <c r="V24" s="161">
        <v>3</v>
      </c>
      <c r="W24" s="161">
        <v>3.3333333333333335</v>
      </c>
      <c r="X24" s="161">
        <v>3</v>
      </c>
    </row>
    <row r="25" spans="1:24" ht="15.5" x14ac:dyDescent="0.25">
      <c r="A25" s="158">
        <v>24</v>
      </c>
      <c r="B25" s="163">
        <v>3</v>
      </c>
      <c r="C25" s="161">
        <v>3</v>
      </c>
      <c r="D25" s="161">
        <v>3.9</v>
      </c>
      <c r="E25" s="161">
        <v>3</v>
      </c>
      <c r="F25" s="163">
        <v>3</v>
      </c>
      <c r="G25" s="161">
        <v>3</v>
      </c>
      <c r="H25" s="161">
        <v>3</v>
      </c>
      <c r="I25" s="161">
        <v>3</v>
      </c>
      <c r="J25" s="161">
        <v>3</v>
      </c>
      <c r="K25">
        <v>3</v>
      </c>
      <c r="L25">
        <v>3</v>
      </c>
      <c r="M25" s="161">
        <v>3</v>
      </c>
      <c r="N25" s="161">
        <v>3</v>
      </c>
      <c r="O25" s="161">
        <v>3</v>
      </c>
      <c r="P25" s="161">
        <v>3</v>
      </c>
      <c r="Q25" s="161">
        <v>3</v>
      </c>
      <c r="R25" s="161">
        <v>3</v>
      </c>
      <c r="S25" s="161">
        <v>3</v>
      </c>
      <c r="T25" s="161">
        <v>3</v>
      </c>
      <c r="U25" s="161">
        <v>3</v>
      </c>
      <c r="V25" s="161">
        <v>3</v>
      </c>
      <c r="W25" s="161">
        <v>3</v>
      </c>
      <c r="X25" s="161">
        <v>3</v>
      </c>
    </row>
    <row r="26" spans="1:24" ht="15.5" x14ac:dyDescent="0.25">
      <c r="A26" s="158">
        <v>25</v>
      </c>
      <c r="B26" s="163">
        <v>3</v>
      </c>
      <c r="C26" s="161">
        <v>3</v>
      </c>
      <c r="D26" s="161">
        <v>3.9</v>
      </c>
      <c r="E26" s="161">
        <v>3</v>
      </c>
      <c r="F26" s="163">
        <v>3</v>
      </c>
      <c r="G26" s="161">
        <v>3.3333333333333335</v>
      </c>
      <c r="H26" s="161">
        <v>3.5</v>
      </c>
      <c r="I26" s="161">
        <v>3</v>
      </c>
      <c r="J26" s="161">
        <v>2.5</v>
      </c>
      <c r="K26">
        <v>3</v>
      </c>
      <c r="L26">
        <v>3</v>
      </c>
      <c r="M26" s="161">
        <v>3</v>
      </c>
      <c r="N26" s="161">
        <v>3</v>
      </c>
      <c r="O26" s="161">
        <v>2.625</v>
      </c>
      <c r="P26" s="161">
        <v>3</v>
      </c>
      <c r="Q26" s="161">
        <v>3.1666666666666665</v>
      </c>
      <c r="R26" s="161">
        <v>2.6666666666666665</v>
      </c>
      <c r="S26" s="161">
        <v>3</v>
      </c>
      <c r="T26" s="161">
        <v>3.2</v>
      </c>
      <c r="U26" s="161">
        <v>3</v>
      </c>
      <c r="V26" s="161">
        <v>2.6</v>
      </c>
      <c r="W26" s="161">
        <v>3</v>
      </c>
      <c r="X26" s="161">
        <v>3</v>
      </c>
    </row>
    <row r="27" spans="1:24" ht="15.5" x14ac:dyDescent="0.25">
      <c r="A27" s="158">
        <v>26</v>
      </c>
      <c r="B27" s="163">
        <v>3</v>
      </c>
      <c r="C27" s="161">
        <v>3</v>
      </c>
      <c r="D27" s="161">
        <v>3.9</v>
      </c>
      <c r="E27" s="161">
        <v>3</v>
      </c>
      <c r="F27" s="163">
        <v>3</v>
      </c>
      <c r="G27" s="161">
        <v>3</v>
      </c>
      <c r="H27" s="161">
        <v>3</v>
      </c>
      <c r="I27" s="161">
        <v>3</v>
      </c>
      <c r="J27" s="161">
        <v>3</v>
      </c>
      <c r="K27">
        <v>3</v>
      </c>
      <c r="L27">
        <v>3</v>
      </c>
      <c r="M27" s="161">
        <v>3</v>
      </c>
      <c r="N27" s="161">
        <v>3</v>
      </c>
      <c r="O27" s="161">
        <v>3</v>
      </c>
      <c r="P27" s="161">
        <v>3</v>
      </c>
      <c r="Q27" s="161">
        <v>3</v>
      </c>
      <c r="R27" s="161">
        <v>3</v>
      </c>
      <c r="S27" s="161">
        <v>3</v>
      </c>
      <c r="T27" s="161">
        <v>3</v>
      </c>
      <c r="U27" s="161">
        <v>3</v>
      </c>
      <c r="V27" s="161">
        <v>3</v>
      </c>
      <c r="W27" s="161">
        <v>3</v>
      </c>
      <c r="X27" s="161">
        <v>3</v>
      </c>
    </row>
    <row r="28" spans="1:24" ht="15.5" x14ac:dyDescent="0.25">
      <c r="A28" s="158">
        <v>27</v>
      </c>
      <c r="B28" s="163">
        <v>3</v>
      </c>
      <c r="C28" s="161">
        <v>3</v>
      </c>
      <c r="D28" s="161">
        <v>3.9</v>
      </c>
      <c r="E28" s="161">
        <v>3</v>
      </c>
      <c r="F28" s="163">
        <v>3.3333333333333335</v>
      </c>
      <c r="G28" s="161">
        <v>3</v>
      </c>
      <c r="H28" s="161">
        <v>4</v>
      </c>
      <c r="I28" s="161">
        <v>4</v>
      </c>
      <c r="J28" s="161">
        <v>3.5</v>
      </c>
      <c r="K28">
        <v>2</v>
      </c>
      <c r="L28">
        <v>2</v>
      </c>
      <c r="M28" s="161">
        <v>3</v>
      </c>
      <c r="N28" s="161">
        <v>3</v>
      </c>
      <c r="O28" s="161">
        <v>3</v>
      </c>
      <c r="P28" s="161">
        <v>3</v>
      </c>
      <c r="Q28" s="161">
        <v>3</v>
      </c>
      <c r="R28" s="161">
        <v>3</v>
      </c>
      <c r="S28" s="161">
        <v>3</v>
      </c>
      <c r="T28" s="161">
        <v>3</v>
      </c>
      <c r="U28" s="161">
        <v>3.3333333333333335</v>
      </c>
      <c r="V28" s="161">
        <v>3</v>
      </c>
      <c r="W28" s="161">
        <v>3</v>
      </c>
      <c r="X28" s="161">
        <v>3</v>
      </c>
    </row>
    <row r="29" spans="1:24" ht="15.5" x14ac:dyDescent="0.25">
      <c r="A29" s="158">
        <v>28</v>
      </c>
      <c r="B29" s="163">
        <v>3</v>
      </c>
      <c r="C29" s="161">
        <v>3</v>
      </c>
      <c r="D29" s="161">
        <v>4.2</v>
      </c>
      <c r="E29" s="161">
        <v>3</v>
      </c>
      <c r="F29" s="163">
        <v>3</v>
      </c>
      <c r="G29" s="161">
        <v>2.6666666666666665</v>
      </c>
      <c r="H29" s="161">
        <v>3</v>
      </c>
      <c r="I29" s="161">
        <v>4</v>
      </c>
      <c r="J29" s="161">
        <v>3</v>
      </c>
      <c r="K29">
        <v>3</v>
      </c>
      <c r="L29">
        <v>3</v>
      </c>
      <c r="M29" s="161">
        <v>2.6666666666666665</v>
      </c>
      <c r="N29" s="161">
        <v>3</v>
      </c>
      <c r="O29" s="161">
        <v>3</v>
      </c>
      <c r="P29" s="161">
        <v>3</v>
      </c>
      <c r="Q29" s="161">
        <v>3</v>
      </c>
      <c r="R29" s="161">
        <v>3</v>
      </c>
      <c r="S29" s="161">
        <v>3</v>
      </c>
      <c r="T29" s="161">
        <v>3</v>
      </c>
      <c r="U29" s="161">
        <v>3</v>
      </c>
      <c r="V29" s="161">
        <v>3</v>
      </c>
      <c r="W29">
        <v>3</v>
      </c>
      <c r="X29" s="161">
        <v>3</v>
      </c>
    </row>
    <row r="30" spans="1:24" ht="15.5" x14ac:dyDescent="0.25">
      <c r="A30" s="158">
        <v>29</v>
      </c>
      <c r="B30" s="163">
        <v>3</v>
      </c>
      <c r="C30" s="161">
        <v>3</v>
      </c>
      <c r="D30" s="161">
        <v>3.3</v>
      </c>
      <c r="E30" s="161">
        <v>3</v>
      </c>
      <c r="F30" s="163">
        <v>3</v>
      </c>
      <c r="G30" s="161">
        <v>2.6666666666666665</v>
      </c>
      <c r="H30" s="161">
        <v>3</v>
      </c>
      <c r="I30" s="161">
        <v>4</v>
      </c>
      <c r="J30" s="161">
        <v>3</v>
      </c>
      <c r="K30" s="161">
        <v>3</v>
      </c>
      <c r="L30" s="161">
        <v>3</v>
      </c>
      <c r="M30" s="161">
        <v>2.6666666666666665</v>
      </c>
      <c r="N30" s="161">
        <v>3</v>
      </c>
      <c r="O30" s="161">
        <v>3</v>
      </c>
      <c r="P30" s="161">
        <v>3</v>
      </c>
      <c r="Q30" s="161">
        <v>3</v>
      </c>
      <c r="R30" s="161">
        <v>3</v>
      </c>
      <c r="S30" s="161">
        <v>3</v>
      </c>
      <c r="T30" s="161">
        <v>3</v>
      </c>
      <c r="U30" s="161">
        <v>3</v>
      </c>
      <c r="V30" s="161">
        <v>3</v>
      </c>
      <c r="W30" s="161">
        <v>3</v>
      </c>
      <c r="X30" s="161">
        <v>3</v>
      </c>
    </row>
    <row r="31" spans="1:24" ht="15.5" x14ac:dyDescent="0.25">
      <c r="A31" s="158">
        <v>30</v>
      </c>
      <c r="B31" s="163">
        <v>3</v>
      </c>
      <c r="C31" s="161">
        <v>3</v>
      </c>
      <c r="D31" s="161">
        <v>3.1</v>
      </c>
      <c r="E31" s="161">
        <v>3.1111111111111112</v>
      </c>
      <c r="F31" s="163">
        <v>3</v>
      </c>
      <c r="G31" s="161">
        <v>3</v>
      </c>
      <c r="H31" s="161">
        <v>3</v>
      </c>
      <c r="I31" s="161">
        <v>4</v>
      </c>
      <c r="J31" s="161">
        <v>2</v>
      </c>
      <c r="K31" s="161">
        <v>2</v>
      </c>
      <c r="L31" s="161">
        <v>2</v>
      </c>
      <c r="M31" s="161">
        <v>2.3333333333333335</v>
      </c>
      <c r="N31" s="161">
        <v>3</v>
      </c>
      <c r="O31" s="161">
        <v>3</v>
      </c>
      <c r="P31" s="161">
        <v>3</v>
      </c>
      <c r="Q31" s="161">
        <v>3</v>
      </c>
      <c r="R31" s="161">
        <v>3</v>
      </c>
      <c r="S31" s="161">
        <v>3</v>
      </c>
      <c r="T31" s="161">
        <v>3</v>
      </c>
      <c r="U31" s="161">
        <v>3</v>
      </c>
      <c r="V31" s="161">
        <v>3</v>
      </c>
      <c r="W31" s="161">
        <v>3</v>
      </c>
      <c r="X31" s="161">
        <v>3</v>
      </c>
    </row>
    <row r="32" spans="1:24" ht="15.5" x14ac:dyDescent="0.25">
      <c r="A32" s="158">
        <v>31</v>
      </c>
      <c r="B32" s="163">
        <v>3</v>
      </c>
      <c r="C32" s="161">
        <v>3</v>
      </c>
      <c r="D32" s="161">
        <v>3</v>
      </c>
      <c r="E32" s="161">
        <v>3</v>
      </c>
      <c r="F32" s="163">
        <v>2</v>
      </c>
      <c r="G32" s="161">
        <v>3</v>
      </c>
      <c r="H32" s="161">
        <v>3</v>
      </c>
      <c r="I32" s="161">
        <v>4</v>
      </c>
      <c r="J32" s="161">
        <v>3</v>
      </c>
      <c r="K32" s="161">
        <v>2</v>
      </c>
      <c r="L32" s="161">
        <v>2</v>
      </c>
      <c r="M32" s="161">
        <v>3</v>
      </c>
      <c r="N32" s="161">
        <v>3</v>
      </c>
      <c r="O32" s="161">
        <v>3</v>
      </c>
      <c r="P32" s="161">
        <v>3</v>
      </c>
      <c r="Q32" s="161">
        <v>3</v>
      </c>
      <c r="R32" s="161">
        <v>3</v>
      </c>
      <c r="S32" s="161">
        <v>3</v>
      </c>
      <c r="T32" s="161">
        <v>3</v>
      </c>
      <c r="U32" s="161">
        <v>3</v>
      </c>
      <c r="V32" s="161">
        <v>3</v>
      </c>
      <c r="W32" s="161">
        <v>3</v>
      </c>
      <c r="X32" s="161">
        <v>3</v>
      </c>
    </row>
    <row r="33" spans="1:24" ht="15.5" x14ac:dyDescent="0.25">
      <c r="A33" s="158">
        <v>32</v>
      </c>
      <c r="B33" s="163">
        <v>3</v>
      </c>
      <c r="C33" s="161">
        <v>3</v>
      </c>
      <c r="D33" s="161">
        <v>3</v>
      </c>
      <c r="E33" s="161">
        <v>3.2222222222222223</v>
      </c>
      <c r="F33" s="163">
        <v>3</v>
      </c>
      <c r="G33" s="161">
        <v>2.6666666666666665</v>
      </c>
      <c r="H33" s="161">
        <v>3</v>
      </c>
      <c r="I33" s="161">
        <v>4</v>
      </c>
      <c r="J33" s="161">
        <v>2.5</v>
      </c>
      <c r="K33" s="161">
        <v>2</v>
      </c>
      <c r="L33" s="161">
        <v>2</v>
      </c>
      <c r="M33" s="161">
        <v>2.6666666666666665</v>
      </c>
      <c r="N33" s="161">
        <v>3.125</v>
      </c>
      <c r="O33" s="161">
        <v>3</v>
      </c>
      <c r="P33" s="161">
        <v>3</v>
      </c>
      <c r="Q33" s="161">
        <v>3</v>
      </c>
      <c r="R33" s="161">
        <v>3</v>
      </c>
      <c r="S33" s="161">
        <v>3</v>
      </c>
      <c r="T33" s="161">
        <v>3</v>
      </c>
      <c r="U33" s="161">
        <v>3.1666666666666665</v>
      </c>
      <c r="V33" s="161">
        <v>3</v>
      </c>
      <c r="W33" s="161">
        <v>3</v>
      </c>
      <c r="X33" s="161">
        <v>3</v>
      </c>
    </row>
    <row r="34" spans="1:24" ht="15.5" x14ac:dyDescent="0.25">
      <c r="A34" s="158">
        <v>33</v>
      </c>
      <c r="B34" s="163">
        <v>3</v>
      </c>
      <c r="C34" s="161">
        <v>3</v>
      </c>
      <c r="D34" s="161">
        <v>3</v>
      </c>
      <c r="E34" s="161">
        <v>3</v>
      </c>
      <c r="F34" s="163">
        <v>2</v>
      </c>
      <c r="G34" s="161">
        <v>3</v>
      </c>
      <c r="H34" s="161">
        <v>2.5</v>
      </c>
      <c r="I34" s="161">
        <v>3</v>
      </c>
      <c r="J34" s="161">
        <v>1</v>
      </c>
      <c r="K34" s="161">
        <v>2.5</v>
      </c>
      <c r="L34" s="161">
        <v>2.5</v>
      </c>
      <c r="M34" s="161">
        <v>2.6666666666666665</v>
      </c>
      <c r="N34" s="161">
        <v>3</v>
      </c>
      <c r="O34" s="161">
        <v>3</v>
      </c>
      <c r="P34" s="161">
        <v>3</v>
      </c>
      <c r="Q34" s="161">
        <v>3</v>
      </c>
      <c r="R34" s="161">
        <v>3</v>
      </c>
      <c r="S34" s="161">
        <v>3</v>
      </c>
      <c r="T34" s="161">
        <v>3</v>
      </c>
      <c r="U34" s="161">
        <v>3</v>
      </c>
      <c r="V34" s="161">
        <v>3</v>
      </c>
      <c r="W34" s="161">
        <v>3</v>
      </c>
      <c r="X34" s="161">
        <v>3</v>
      </c>
    </row>
    <row r="35" spans="1:24" ht="15.5" x14ac:dyDescent="0.25">
      <c r="A35" s="158">
        <v>34</v>
      </c>
      <c r="B35" s="163">
        <v>3.4</v>
      </c>
      <c r="C35" s="161">
        <v>3.5555555555555554</v>
      </c>
      <c r="D35" s="161">
        <v>4</v>
      </c>
      <c r="E35" s="161">
        <v>3.8888888888888888</v>
      </c>
      <c r="F35" s="163">
        <v>2</v>
      </c>
      <c r="G35" s="161">
        <v>2</v>
      </c>
      <c r="H35" s="161">
        <v>2.5</v>
      </c>
      <c r="I35" s="161">
        <v>2</v>
      </c>
      <c r="J35" s="161">
        <v>2</v>
      </c>
      <c r="K35" s="161">
        <v>3</v>
      </c>
      <c r="L35" s="161">
        <v>3</v>
      </c>
      <c r="M35" s="161">
        <v>2.6666666666666665</v>
      </c>
      <c r="N35" s="161">
        <v>3</v>
      </c>
      <c r="O35" s="161">
        <v>3.125</v>
      </c>
      <c r="P35" s="161">
        <v>4</v>
      </c>
      <c r="Q35" s="161">
        <v>4</v>
      </c>
      <c r="R35" s="161">
        <v>3.1666666666666665</v>
      </c>
      <c r="S35" s="161">
        <v>3</v>
      </c>
      <c r="T35" s="161">
        <v>3</v>
      </c>
      <c r="U35" s="161">
        <v>3</v>
      </c>
      <c r="V35" s="161">
        <v>3</v>
      </c>
      <c r="W35" s="161">
        <v>3</v>
      </c>
      <c r="X35" s="161">
        <v>3</v>
      </c>
    </row>
    <row r="36" spans="1:24" ht="15.5" x14ac:dyDescent="0.25">
      <c r="A36" s="158">
        <v>35</v>
      </c>
      <c r="B36" s="163">
        <v>3</v>
      </c>
      <c r="C36" s="161">
        <v>3</v>
      </c>
      <c r="D36" s="161">
        <v>3</v>
      </c>
      <c r="E36" s="161">
        <v>3</v>
      </c>
      <c r="F36" s="163">
        <v>3</v>
      </c>
      <c r="G36" s="161">
        <v>3</v>
      </c>
      <c r="H36" s="161">
        <v>3</v>
      </c>
      <c r="I36" s="161">
        <v>3</v>
      </c>
      <c r="J36" s="161">
        <v>3</v>
      </c>
      <c r="K36" s="161">
        <v>3</v>
      </c>
      <c r="L36" s="161">
        <v>3</v>
      </c>
      <c r="M36" s="161">
        <v>3</v>
      </c>
      <c r="N36" s="161">
        <v>3</v>
      </c>
      <c r="O36" s="161">
        <v>3</v>
      </c>
      <c r="P36" s="161">
        <v>3</v>
      </c>
      <c r="Q36" s="161">
        <v>3</v>
      </c>
      <c r="R36" s="161">
        <v>3</v>
      </c>
      <c r="S36" s="161">
        <v>3</v>
      </c>
      <c r="T36" s="161">
        <v>3</v>
      </c>
      <c r="U36" s="161">
        <v>3</v>
      </c>
      <c r="V36" s="161">
        <v>3</v>
      </c>
      <c r="W36" s="161">
        <v>3</v>
      </c>
      <c r="X36" s="161">
        <v>3</v>
      </c>
    </row>
    <row r="37" spans="1:24" ht="15.5" x14ac:dyDescent="0.25">
      <c r="A37" s="158">
        <v>36</v>
      </c>
      <c r="B37" s="163">
        <v>3</v>
      </c>
      <c r="C37" s="161">
        <v>3</v>
      </c>
      <c r="D37" s="161">
        <v>3</v>
      </c>
      <c r="E37" s="161">
        <v>3</v>
      </c>
      <c r="F37" s="163">
        <v>3</v>
      </c>
      <c r="G37" s="161">
        <v>3</v>
      </c>
      <c r="H37" s="161">
        <v>3</v>
      </c>
      <c r="I37" s="161">
        <v>3</v>
      </c>
      <c r="J37" s="161">
        <v>3.5</v>
      </c>
      <c r="K37" s="161">
        <v>3</v>
      </c>
      <c r="L37" s="161">
        <v>3</v>
      </c>
      <c r="M37" s="161">
        <v>2.6666666666666665</v>
      </c>
      <c r="N37" s="161">
        <v>3</v>
      </c>
      <c r="O37" s="161">
        <v>3</v>
      </c>
      <c r="P37" s="161">
        <v>3</v>
      </c>
      <c r="Q37" s="161">
        <v>3</v>
      </c>
      <c r="R37" s="161">
        <v>3</v>
      </c>
      <c r="S37" s="161">
        <v>3</v>
      </c>
      <c r="T37" s="161">
        <v>3</v>
      </c>
      <c r="U37" s="161">
        <v>3</v>
      </c>
      <c r="V37" s="161">
        <v>3</v>
      </c>
      <c r="W37" s="161">
        <v>2.8333333333333335</v>
      </c>
      <c r="X37" s="161">
        <v>3</v>
      </c>
    </row>
    <row r="38" spans="1:24" ht="15.5" x14ac:dyDescent="0.25">
      <c r="A38" s="158">
        <v>37</v>
      </c>
      <c r="B38" s="163">
        <v>3</v>
      </c>
      <c r="C38" s="161">
        <v>3</v>
      </c>
      <c r="D38" s="161">
        <v>3</v>
      </c>
      <c r="E38" s="161">
        <v>3</v>
      </c>
      <c r="F38" s="163">
        <v>3</v>
      </c>
      <c r="G38" s="161">
        <v>3</v>
      </c>
      <c r="H38" s="161">
        <v>3</v>
      </c>
      <c r="I38" s="161">
        <v>4</v>
      </c>
      <c r="J38" s="161">
        <v>3</v>
      </c>
      <c r="K38" s="161">
        <v>3</v>
      </c>
      <c r="L38" s="161">
        <v>3</v>
      </c>
      <c r="M38" s="161">
        <v>3</v>
      </c>
      <c r="N38" s="161">
        <v>3</v>
      </c>
      <c r="O38" s="161">
        <v>3</v>
      </c>
      <c r="P38" s="161">
        <v>3</v>
      </c>
      <c r="Q38" s="161">
        <v>3</v>
      </c>
      <c r="R38" s="161">
        <v>3</v>
      </c>
      <c r="S38" s="161">
        <v>3</v>
      </c>
      <c r="T38" s="161">
        <v>3</v>
      </c>
      <c r="U38" s="161">
        <v>3</v>
      </c>
      <c r="V38" s="161">
        <v>3</v>
      </c>
      <c r="W38" s="161">
        <v>2.8333333333333335</v>
      </c>
      <c r="X38" s="161">
        <v>3</v>
      </c>
    </row>
    <row r="39" spans="1:24" ht="15.5" x14ac:dyDescent="0.25">
      <c r="A39" s="158">
        <v>38</v>
      </c>
      <c r="B39" s="163">
        <v>3</v>
      </c>
      <c r="C39" s="161">
        <v>3.2222222222222223</v>
      </c>
      <c r="D39" s="161">
        <v>3.2</v>
      </c>
      <c r="E39" s="161">
        <v>3.2222222222222223</v>
      </c>
      <c r="F39" s="163">
        <v>3.3333333333333335</v>
      </c>
      <c r="G39" s="161">
        <v>3.3333333333333335</v>
      </c>
      <c r="H39" s="161">
        <v>3.5</v>
      </c>
      <c r="I39" s="161">
        <v>3</v>
      </c>
      <c r="J39" s="161">
        <v>3</v>
      </c>
      <c r="K39" s="161">
        <v>4</v>
      </c>
      <c r="L39" s="161">
        <v>4</v>
      </c>
      <c r="M39" s="161">
        <v>3.3333333333333335</v>
      </c>
      <c r="N39" s="161">
        <v>3.375</v>
      </c>
      <c r="O39" s="161">
        <v>3.25</v>
      </c>
      <c r="P39" s="161">
        <v>3</v>
      </c>
      <c r="Q39" s="161">
        <v>3</v>
      </c>
      <c r="R39" s="161">
        <v>3</v>
      </c>
      <c r="S39" s="161">
        <v>3.2</v>
      </c>
      <c r="T39" s="161">
        <v>3</v>
      </c>
      <c r="U39" s="161">
        <v>3</v>
      </c>
      <c r="V39" s="161">
        <v>3</v>
      </c>
      <c r="W39" s="161">
        <v>3.1666666666666665</v>
      </c>
      <c r="X39" s="161">
        <v>3</v>
      </c>
    </row>
    <row r="40" spans="1:24" ht="15.5" x14ac:dyDescent="0.25">
      <c r="A40" s="158">
        <v>39</v>
      </c>
      <c r="B40" s="163">
        <v>3.3</v>
      </c>
      <c r="C40" s="161">
        <v>3.3333333333333335</v>
      </c>
      <c r="D40" s="161">
        <v>3.5</v>
      </c>
      <c r="E40" s="161">
        <v>3.2222222222222223</v>
      </c>
      <c r="F40" s="163">
        <v>3.6666666666666665</v>
      </c>
      <c r="G40" s="161">
        <v>3</v>
      </c>
      <c r="H40" s="161">
        <v>3</v>
      </c>
      <c r="I40" s="161">
        <v>3.5</v>
      </c>
      <c r="J40" s="161">
        <v>3.5</v>
      </c>
      <c r="K40" s="161">
        <v>3.5</v>
      </c>
      <c r="L40" s="161">
        <v>3.5</v>
      </c>
      <c r="M40" s="161">
        <v>3.6666666666666665</v>
      </c>
      <c r="N40" s="161">
        <v>3.25</v>
      </c>
      <c r="O40" s="161">
        <v>3.25</v>
      </c>
      <c r="P40" s="161">
        <v>3.5</v>
      </c>
      <c r="Q40" s="161">
        <v>3.5</v>
      </c>
      <c r="R40" s="161">
        <v>3.3333333333333335</v>
      </c>
      <c r="S40" s="161">
        <v>3.4</v>
      </c>
      <c r="T40" s="161">
        <v>3.2</v>
      </c>
      <c r="U40" s="161">
        <v>3.3333333333333335</v>
      </c>
      <c r="V40" s="161">
        <v>3.4</v>
      </c>
      <c r="W40" s="161">
        <v>3.3333333333333335</v>
      </c>
      <c r="X40" s="161">
        <v>3</v>
      </c>
    </row>
    <row r="41" spans="1:24" ht="15.5" x14ac:dyDescent="0.25">
      <c r="A41" s="158">
        <v>40</v>
      </c>
      <c r="B41" s="163">
        <v>3.3</v>
      </c>
      <c r="C41" s="161">
        <v>3.4444444444444446</v>
      </c>
      <c r="D41" s="161">
        <v>3.2</v>
      </c>
      <c r="E41" s="161">
        <v>3.4444444444444446</v>
      </c>
      <c r="F41" s="163">
        <v>3.3333333333333335</v>
      </c>
      <c r="G41" s="161">
        <v>3.3333333333333335</v>
      </c>
      <c r="H41" s="161">
        <v>3.5</v>
      </c>
      <c r="I41" s="161">
        <v>4</v>
      </c>
      <c r="J41" s="161">
        <v>3</v>
      </c>
      <c r="K41" s="161">
        <v>3</v>
      </c>
      <c r="L41" s="161">
        <v>3</v>
      </c>
      <c r="M41" s="161">
        <v>3.6666666666666665</v>
      </c>
      <c r="N41" s="161">
        <v>3.625</v>
      </c>
      <c r="O41" s="161">
        <v>3.25</v>
      </c>
      <c r="P41" s="161">
        <v>3.8333333333333335</v>
      </c>
      <c r="Q41" s="161">
        <v>3.1666666666666665</v>
      </c>
      <c r="R41" s="161">
        <v>3.5</v>
      </c>
      <c r="S41" s="161">
        <v>3.2</v>
      </c>
      <c r="T41" s="161">
        <v>3.6</v>
      </c>
      <c r="U41" s="161">
        <v>3.6666666666666665</v>
      </c>
      <c r="V41" s="161">
        <v>3.4</v>
      </c>
      <c r="W41" s="161">
        <v>3.5</v>
      </c>
      <c r="X41" s="161">
        <v>3.3333333333333335</v>
      </c>
    </row>
    <row r="42" spans="1:24" ht="15.5" x14ac:dyDescent="0.25">
      <c r="A42" s="158">
        <v>41</v>
      </c>
      <c r="B42" s="163">
        <v>3.3</v>
      </c>
      <c r="C42" s="161">
        <v>3.5555555555555554</v>
      </c>
      <c r="D42" s="161">
        <v>3.2</v>
      </c>
      <c r="E42" s="161">
        <v>3</v>
      </c>
      <c r="F42" s="163">
        <v>3</v>
      </c>
      <c r="G42" s="161">
        <v>4</v>
      </c>
      <c r="H42" s="161">
        <v>3</v>
      </c>
      <c r="I42" s="161">
        <v>3.5</v>
      </c>
      <c r="J42" s="161">
        <v>3</v>
      </c>
      <c r="K42" s="161">
        <v>3</v>
      </c>
      <c r="L42" s="161">
        <v>3</v>
      </c>
      <c r="M42" s="161">
        <v>3</v>
      </c>
      <c r="N42" s="161">
        <v>3</v>
      </c>
      <c r="O42" s="161">
        <v>3</v>
      </c>
      <c r="P42" s="161">
        <v>3</v>
      </c>
      <c r="Q42" s="161">
        <v>3</v>
      </c>
      <c r="R42" s="161">
        <v>3.5</v>
      </c>
      <c r="S42" s="161">
        <v>3.2</v>
      </c>
      <c r="T42" s="161">
        <v>3</v>
      </c>
      <c r="U42" s="161">
        <v>2.6666666666666665</v>
      </c>
      <c r="V42" s="161">
        <v>3</v>
      </c>
      <c r="W42" s="161">
        <v>2.5</v>
      </c>
      <c r="X42" s="161">
        <v>2.5</v>
      </c>
    </row>
    <row r="43" spans="1:24" ht="15.5" x14ac:dyDescent="0.25">
      <c r="A43" s="158">
        <v>42</v>
      </c>
      <c r="B43" s="163">
        <v>2.9</v>
      </c>
      <c r="C43" s="161">
        <v>2.7777777777777777</v>
      </c>
      <c r="D43" s="161">
        <v>2.8</v>
      </c>
      <c r="E43" s="161">
        <v>2.8888888888888888</v>
      </c>
      <c r="F43" s="163">
        <v>3</v>
      </c>
      <c r="G43" s="161">
        <v>3</v>
      </c>
      <c r="H43" s="161">
        <v>3</v>
      </c>
      <c r="I43" s="161">
        <v>3</v>
      </c>
      <c r="J43" s="161">
        <v>2.5</v>
      </c>
      <c r="K43" s="161">
        <v>2.5</v>
      </c>
      <c r="L43" s="161">
        <v>2.5</v>
      </c>
      <c r="M43" s="161">
        <v>2.6666666666666665</v>
      </c>
      <c r="N43" s="161">
        <v>3</v>
      </c>
      <c r="O43" s="161">
        <v>3.125</v>
      </c>
      <c r="P43" s="161">
        <v>3.5</v>
      </c>
      <c r="Q43" s="161">
        <v>3</v>
      </c>
      <c r="R43" s="161">
        <v>2.8333333333333335</v>
      </c>
      <c r="S43" s="161">
        <v>3</v>
      </c>
      <c r="T43" s="161">
        <v>3.2</v>
      </c>
      <c r="U43" s="161">
        <v>3</v>
      </c>
      <c r="V43" s="161">
        <v>3</v>
      </c>
      <c r="W43" s="161">
        <v>2.8333333333333335</v>
      </c>
      <c r="X43" s="161">
        <v>3.3333333333333335</v>
      </c>
    </row>
    <row r="44" spans="1:24" ht="15.5" x14ac:dyDescent="0.25">
      <c r="A44" s="158">
        <v>43</v>
      </c>
      <c r="B44" s="163">
        <v>3.3</v>
      </c>
      <c r="C44" s="161">
        <v>3.5555555555555554</v>
      </c>
      <c r="D44" s="161">
        <v>3.2</v>
      </c>
      <c r="E44" s="161">
        <v>3.2222222222222223</v>
      </c>
      <c r="F44" s="163">
        <v>3</v>
      </c>
      <c r="G44" s="161">
        <v>1.6666666666666667</v>
      </c>
      <c r="H44" s="161">
        <v>2.5</v>
      </c>
      <c r="I44" s="161">
        <v>3</v>
      </c>
      <c r="J44" s="161">
        <v>2.5</v>
      </c>
      <c r="K44" s="161">
        <v>2</v>
      </c>
      <c r="L44" s="161">
        <v>2</v>
      </c>
      <c r="M44" s="161">
        <v>2.3333333333333335</v>
      </c>
      <c r="N44" s="161">
        <v>3</v>
      </c>
      <c r="O44" s="161">
        <v>3</v>
      </c>
      <c r="P44" s="161">
        <v>3</v>
      </c>
      <c r="Q44" s="161">
        <v>3</v>
      </c>
      <c r="R44" s="161">
        <v>3</v>
      </c>
      <c r="S44" s="161">
        <v>3</v>
      </c>
      <c r="T44" s="161">
        <v>2.6</v>
      </c>
      <c r="U44" s="161">
        <v>3</v>
      </c>
      <c r="V44" s="161">
        <v>3</v>
      </c>
      <c r="W44" s="161">
        <v>2.8333333333333335</v>
      </c>
      <c r="X44" s="161">
        <v>2.8333333333333335</v>
      </c>
    </row>
    <row r="45" spans="1:24" ht="15.5" x14ac:dyDescent="0.25">
      <c r="A45" s="158">
        <v>44</v>
      </c>
      <c r="B45" s="163">
        <v>3.3</v>
      </c>
      <c r="C45" s="161">
        <v>3.2222222222222223</v>
      </c>
      <c r="D45" s="161">
        <v>3.1</v>
      </c>
      <c r="E45" s="161">
        <v>3</v>
      </c>
      <c r="F45" s="163">
        <v>3</v>
      </c>
      <c r="G45" s="161">
        <v>3</v>
      </c>
      <c r="H45" s="161">
        <v>3</v>
      </c>
      <c r="I45" s="161">
        <v>3</v>
      </c>
      <c r="J45" s="161">
        <v>3</v>
      </c>
      <c r="K45" s="161">
        <v>3</v>
      </c>
      <c r="L45" s="161">
        <v>3</v>
      </c>
      <c r="M45" s="161">
        <v>3</v>
      </c>
      <c r="N45" s="161">
        <v>3</v>
      </c>
      <c r="O45" s="161">
        <v>3</v>
      </c>
      <c r="P45" s="161">
        <v>3</v>
      </c>
      <c r="Q45" s="161">
        <v>3</v>
      </c>
      <c r="R45" s="161">
        <v>3</v>
      </c>
      <c r="S45" s="161">
        <v>3</v>
      </c>
      <c r="T45" s="161">
        <v>3</v>
      </c>
      <c r="U45" s="161">
        <v>3</v>
      </c>
      <c r="V45" s="161">
        <v>3</v>
      </c>
      <c r="W45" s="161">
        <v>3</v>
      </c>
      <c r="X45" s="161">
        <v>3</v>
      </c>
    </row>
    <row r="46" spans="1:24" ht="15.5" x14ac:dyDescent="0.25">
      <c r="A46" s="157">
        <v>45</v>
      </c>
      <c r="B46" s="163">
        <v>2.9</v>
      </c>
      <c r="C46" s="161">
        <v>3</v>
      </c>
      <c r="D46" s="161">
        <v>3</v>
      </c>
      <c r="E46" s="161">
        <v>3</v>
      </c>
      <c r="F46" s="163">
        <v>3</v>
      </c>
      <c r="G46" s="161">
        <v>3</v>
      </c>
      <c r="H46" s="161">
        <v>3</v>
      </c>
      <c r="I46" s="161">
        <v>3</v>
      </c>
      <c r="J46" s="161">
        <v>3</v>
      </c>
      <c r="K46" s="161">
        <v>3</v>
      </c>
      <c r="L46" s="161">
        <v>3</v>
      </c>
      <c r="M46" s="161">
        <v>3</v>
      </c>
      <c r="N46" s="161">
        <v>3</v>
      </c>
      <c r="O46" s="161">
        <v>3</v>
      </c>
      <c r="P46" s="161">
        <v>3</v>
      </c>
      <c r="Q46" s="161">
        <v>3</v>
      </c>
      <c r="R46" s="161">
        <v>3</v>
      </c>
      <c r="S46" s="161">
        <v>3</v>
      </c>
      <c r="T46" s="161">
        <v>3</v>
      </c>
      <c r="U46" s="161">
        <v>3</v>
      </c>
      <c r="V46" s="161">
        <v>3</v>
      </c>
      <c r="W46" s="161">
        <v>3</v>
      </c>
      <c r="X46" s="161">
        <v>3</v>
      </c>
    </row>
    <row r="47" spans="1:24" ht="15.5" x14ac:dyDescent="0.25">
      <c r="A47" s="157">
        <v>46</v>
      </c>
      <c r="B47" s="163">
        <v>3.4</v>
      </c>
      <c r="C47" s="161">
        <v>3.1111111111111112</v>
      </c>
      <c r="D47" s="161">
        <v>3</v>
      </c>
      <c r="E47" s="161">
        <v>3.3333333333333335</v>
      </c>
      <c r="F47" s="163">
        <v>3</v>
      </c>
      <c r="G47" s="161">
        <v>3.3333333333333335</v>
      </c>
      <c r="H47" s="161">
        <v>3</v>
      </c>
      <c r="I47" s="161">
        <v>3</v>
      </c>
      <c r="J47" s="161">
        <v>2.5</v>
      </c>
      <c r="K47" s="161">
        <v>2</v>
      </c>
      <c r="L47" s="161">
        <v>2</v>
      </c>
      <c r="M47" s="161">
        <v>2.6666666666666665</v>
      </c>
      <c r="N47" s="161">
        <v>3</v>
      </c>
      <c r="O47" s="161">
        <v>3</v>
      </c>
      <c r="P47" s="161">
        <v>3</v>
      </c>
      <c r="Q47" s="161">
        <v>3</v>
      </c>
      <c r="R47" s="161">
        <v>3</v>
      </c>
      <c r="S47" s="161">
        <v>3</v>
      </c>
      <c r="T47" s="161">
        <v>3</v>
      </c>
      <c r="U47" s="161">
        <v>3</v>
      </c>
      <c r="V47" s="161">
        <v>3</v>
      </c>
      <c r="W47" s="161">
        <v>3</v>
      </c>
      <c r="X47" s="161">
        <v>3</v>
      </c>
    </row>
    <row r="48" spans="1:24" ht="15.5" x14ac:dyDescent="0.25">
      <c r="A48" s="157">
        <v>47</v>
      </c>
      <c r="B48" s="163">
        <v>3</v>
      </c>
      <c r="C48" s="161">
        <v>3</v>
      </c>
      <c r="D48" s="161">
        <v>3</v>
      </c>
      <c r="E48" s="161">
        <v>3</v>
      </c>
      <c r="F48" s="163">
        <v>3</v>
      </c>
      <c r="G48" s="161">
        <v>3</v>
      </c>
      <c r="H48" s="161">
        <v>3</v>
      </c>
      <c r="I48" s="161">
        <v>3</v>
      </c>
      <c r="J48" s="161">
        <v>3</v>
      </c>
      <c r="K48" s="161">
        <v>3</v>
      </c>
      <c r="L48" s="161">
        <v>3</v>
      </c>
      <c r="M48" s="161">
        <v>3</v>
      </c>
      <c r="N48" s="161">
        <v>3</v>
      </c>
      <c r="O48" s="161">
        <v>3</v>
      </c>
      <c r="P48" s="161">
        <v>3</v>
      </c>
      <c r="Q48" s="161">
        <v>3</v>
      </c>
      <c r="R48" s="161">
        <v>3</v>
      </c>
      <c r="S48" s="161">
        <v>3</v>
      </c>
      <c r="T48" s="161">
        <v>3</v>
      </c>
      <c r="U48" s="161">
        <v>3</v>
      </c>
      <c r="V48" s="161">
        <v>3</v>
      </c>
      <c r="W48" s="161">
        <v>3</v>
      </c>
      <c r="X48" s="161">
        <v>3</v>
      </c>
    </row>
    <row r="49" spans="1:24" ht="15.5" x14ac:dyDescent="0.25">
      <c r="A49" s="157">
        <v>48</v>
      </c>
      <c r="B49" s="163">
        <v>2.7</v>
      </c>
      <c r="C49" s="161">
        <v>2.7777777777777777</v>
      </c>
      <c r="D49" s="161">
        <v>2.7</v>
      </c>
      <c r="E49" s="161">
        <v>2.6666666666666665</v>
      </c>
      <c r="F49" s="163">
        <v>2.6666666666666665</v>
      </c>
      <c r="G49" s="161">
        <v>2.3333333333333335</v>
      </c>
      <c r="H49" s="161">
        <v>3.5</v>
      </c>
      <c r="I49" s="161">
        <v>2</v>
      </c>
      <c r="J49" s="161">
        <v>3</v>
      </c>
      <c r="K49" s="161">
        <v>3</v>
      </c>
      <c r="L49" s="161">
        <v>3</v>
      </c>
      <c r="M49" s="161">
        <v>2</v>
      </c>
      <c r="N49" s="161">
        <v>2.625</v>
      </c>
      <c r="O49" s="161">
        <v>2.625</v>
      </c>
      <c r="P49" s="161">
        <v>2.5</v>
      </c>
      <c r="Q49" s="161">
        <v>1.6666666666666667</v>
      </c>
      <c r="R49" s="161">
        <v>2.1666666666666665</v>
      </c>
      <c r="S49" s="161">
        <v>2</v>
      </c>
      <c r="T49" s="161">
        <v>1.6</v>
      </c>
      <c r="U49" s="161">
        <v>2.5</v>
      </c>
      <c r="V49" s="161">
        <v>2.8</v>
      </c>
      <c r="W49" s="161">
        <v>2.1666666666666665</v>
      </c>
      <c r="X49" s="161">
        <v>2.5</v>
      </c>
    </row>
    <row r="50" spans="1:24" ht="15.5" x14ac:dyDescent="0.25">
      <c r="A50" s="157">
        <v>49</v>
      </c>
      <c r="B50" s="163">
        <v>3.3</v>
      </c>
      <c r="C50" s="161">
        <v>3.1111111111111112</v>
      </c>
      <c r="D50" s="161">
        <v>3.2</v>
      </c>
      <c r="E50" s="161">
        <v>3</v>
      </c>
      <c r="F50" s="163">
        <v>3</v>
      </c>
      <c r="G50" s="161">
        <v>3</v>
      </c>
      <c r="H50" s="161">
        <v>2</v>
      </c>
      <c r="I50" s="161">
        <v>3</v>
      </c>
      <c r="J50" s="161">
        <v>2.5</v>
      </c>
      <c r="K50" s="161">
        <v>3</v>
      </c>
      <c r="L50" s="161">
        <v>3</v>
      </c>
      <c r="M50" s="161">
        <v>3</v>
      </c>
      <c r="N50" s="161">
        <v>2.625</v>
      </c>
      <c r="O50" s="161">
        <v>2.875</v>
      </c>
      <c r="P50" s="161">
        <v>3</v>
      </c>
      <c r="Q50" s="161">
        <v>3</v>
      </c>
      <c r="R50" s="161">
        <v>3</v>
      </c>
      <c r="S50" s="161">
        <v>3</v>
      </c>
      <c r="T50" s="161">
        <v>2.6</v>
      </c>
      <c r="U50" s="161">
        <v>3</v>
      </c>
      <c r="V50" s="161">
        <v>2.6</v>
      </c>
      <c r="W50" s="161">
        <v>2.5</v>
      </c>
      <c r="X50" s="161">
        <v>2.8333333333333335</v>
      </c>
    </row>
    <row r="51" spans="1:24" ht="15.5" x14ac:dyDescent="0.25">
      <c r="A51" s="157">
        <v>50</v>
      </c>
      <c r="B51" s="163">
        <v>3</v>
      </c>
      <c r="C51" s="161">
        <v>3</v>
      </c>
      <c r="D51" s="161">
        <v>3</v>
      </c>
      <c r="E51" s="161">
        <v>3.1111111111111112</v>
      </c>
      <c r="F51" s="163">
        <v>3</v>
      </c>
      <c r="G51" s="161">
        <v>3</v>
      </c>
      <c r="H51" s="161">
        <v>3</v>
      </c>
      <c r="I51" s="161">
        <v>3</v>
      </c>
      <c r="J51" s="161">
        <v>3</v>
      </c>
      <c r="K51" s="161">
        <v>3</v>
      </c>
      <c r="L51" s="161">
        <v>3</v>
      </c>
      <c r="M51" s="161">
        <v>3</v>
      </c>
      <c r="N51" s="161">
        <v>3</v>
      </c>
      <c r="O51" s="161">
        <v>3</v>
      </c>
      <c r="P51" s="161">
        <v>3</v>
      </c>
      <c r="Q51" s="161">
        <v>3</v>
      </c>
      <c r="R51" s="161">
        <v>3</v>
      </c>
      <c r="S51" s="161">
        <v>3</v>
      </c>
      <c r="T51" s="161">
        <v>3</v>
      </c>
      <c r="U51" s="161">
        <v>3</v>
      </c>
      <c r="V51" s="161">
        <v>3</v>
      </c>
      <c r="W51" s="161">
        <v>3</v>
      </c>
      <c r="X51" s="161">
        <v>3</v>
      </c>
    </row>
    <row r="52" spans="1:24" ht="15.5" x14ac:dyDescent="0.25">
      <c r="A52" s="157">
        <v>51</v>
      </c>
      <c r="B52" s="163">
        <v>3</v>
      </c>
      <c r="C52" s="161">
        <v>3</v>
      </c>
      <c r="D52" s="161">
        <v>3.3</v>
      </c>
      <c r="E52" s="161">
        <v>3</v>
      </c>
      <c r="F52" s="163">
        <v>3.3333333333333335</v>
      </c>
      <c r="G52" s="161">
        <v>3.3333333333333335</v>
      </c>
      <c r="H52" s="161">
        <v>3</v>
      </c>
      <c r="I52" s="161">
        <v>3.5</v>
      </c>
      <c r="J52" s="161">
        <v>3</v>
      </c>
      <c r="K52" s="161">
        <v>3.5</v>
      </c>
      <c r="L52" s="161">
        <v>3.5</v>
      </c>
      <c r="M52" s="161">
        <v>3</v>
      </c>
      <c r="N52" s="161">
        <v>3.125</v>
      </c>
      <c r="O52" s="161">
        <v>3.125</v>
      </c>
      <c r="P52" s="161">
        <v>3.5</v>
      </c>
      <c r="Q52" s="161">
        <v>3.3333333333333335</v>
      </c>
      <c r="R52" s="161">
        <v>3.5</v>
      </c>
      <c r="S52" s="161">
        <v>3.2</v>
      </c>
      <c r="T52" s="161">
        <v>3.2</v>
      </c>
      <c r="U52" s="161">
        <v>3.1666666666666665</v>
      </c>
      <c r="V52" s="161">
        <v>3.2</v>
      </c>
      <c r="W52" s="161">
        <v>3</v>
      </c>
      <c r="X52" s="161">
        <v>3</v>
      </c>
    </row>
    <row r="53" spans="1:24" ht="15.5" x14ac:dyDescent="0.25">
      <c r="A53" s="157">
        <v>52</v>
      </c>
      <c r="B53" s="163">
        <v>3.1</v>
      </c>
      <c r="C53" s="161">
        <v>3.2222222222222223</v>
      </c>
      <c r="D53" s="161">
        <v>3.2</v>
      </c>
      <c r="E53" s="161">
        <v>3.3333333333333335</v>
      </c>
      <c r="F53" s="163">
        <v>3.3333333333333335</v>
      </c>
      <c r="G53" s="161">
        <v>3.6666666666666665</v>
      </c>
      <c r="H53" s="161">
        <v>4</v>
      </c>
      <c r="I53" s="161">
        <v>3.5</v>
      </c>
      <c r="J53" s="161">
        <v>3.5</v>
      </c>
      <c r="K53" s="161">
        <v>3</v>
      </c>
      <c r="L53" s="161">
        <v>3</v>
      </c>
      <c r="M53" s="161">
        <v>3.3333333333333335</v>
      </c>
      <c r="N53" s="161">
        <v>3.375</v>
      </c>
      <c r="O53" s="161">
        <v>3.25</v>
      </c>
      <c r="P53" s="161">
        <v>3.5</v>
      </c>
      <c r="Q53" s="161">
        <v>3.5</v>
      </c>
      <c r="R53" s="161">
        <v>3.5</v>
      </c>
      <c r="S53" s="161">
        <v>3.4</v>
      </c>
      <c r="T53" s="161">
        <v>3.8</v>
      </c>
      <c r="U53" s="161">
        <v>3.6666666666666665</v>
      </c>
      <c r="V53" s="161">
        <v>3.2</v>
      </c>
      <c r="W53" s="161">
        <v>3.5</v>
      </c>
      <c r="X53" s="161">
        <v>3</v>
      </c>
    </row>
    <row r="54" spans="1:24" ht="15.5" x14ac:dyDescent="0.25">
      <c r="A54" s="157">
        <v>53</v>
      </c>
      <c r="B54" s="163">
        <v>3.3</v>
      </c>
      <c r="C54" s="161">
        <v>3</v>
      </c>
      <c r="D54" s="161">
        <v>3.1</v>
      </c>
      <c r="E54" s="161">
        <v>3</v>
      </c>
      <c r="F54" s="163">
        <v>3</v>
      </c>
      <c r="G54" s="161">
        <v>3</v>
      </c>
      <c r="H54" s="161">
        <v>3</v>
      </c>
      <c r="I54" s="161">
        <v>4</v>
      </c>
      <c r="J54" s="161">
        <v>3</v>
      </c>
      <c r="K54" s="161">
        <v>3.5</v>
      </c>
      <c r="L54" s="161">
        <v>3.5</v>
      </c>
      <c r="M54" s="161">
        <v>3.3333333333333335</v>
      </c>
      <c r="N54" s="161">
        <v>3.25</v>
      </c>
      <c r="O54" s="161">
        <v>3</v>
      </c>
      <c r="P54" s="161">
        <v>3.1666666666666665</v>
      </c>
      <c r="Q54" s="161">
        <v>3.3333333333333335</v>
      </c>
      <c r="R54" s="161">
        <v>3.3333333333333335</v>
      </c>
      <c r="S54" s="161">
        <v>3</v>
      </c>
      <c r="T54" s="161">
        <v>3</v>
      </c>
      <c r="U54" s="161">
        <v>3.1666666666666665</v>
      </c>
      <c r="V54" s="161">
        <v>3.4</v>
      </c>
      <c r="W54" s="161">
        <v>3</v>
      </c>
      <c r="X54" s="161">
        <v>3.5</v>
      </c>
    </row>
    <row r="55" spans="1:24" ht="15.5" x14ac:dyDescent="0.25">
      <c r="A55" s="157">
        <v>54</v>
      </c>
      <c r="B55" s="163">
        <v>3.2</v>
      </c>
      <c r="C55" s="161">
        <v>3.2222222222222223</v>
      </c>
      <c r="D55" s="161">
        <v>3.2</v>
      </c>
      <c r="E55" s="161">
        <v>3.1111111111111112</v>
      </c>
      <c r="F55" s="163">
        <v>3.3333333333333335</v>
      </c>
      <c r="G55" s="161">
        <v>3</v>
      </c>
      <c r="H55" s="161">
        <v>3</v>
      </c>
      <c r="I55" s="161">
        <v>3.5</v>
      </c>
      <c r="J55" s="161">
        <v>3</v>
      </c>
      <c r="K55" s="161">
        <v>3</v>
      </c>
      <c r="L55" s="161">
        <v>3</v>
      </c>
      <c r="M55" s="161">
        <v>3.3333333333333335</v>
      </c>
      <c r="N55" s="161">
        <v>3.25</v>
      </c>
      <c r="O55" s="161">
        <v>3.25</v>
      </c>
      <c r="P55" s="161">
        <v>3.3333333333333335</v>
      </c>
      <c r="Q55" s="161">
        <v>3.1666666666666665</v>
      </c>
      <c r="R55" s="161">
        <v>3.1666666666666665</v>
      </c>
      <c r="S55" s="161">
        <v>3.2</v>
      </c>
      <c r="T55" s="161">
        <v>3.2</v>
      </c>
      <c r="U55" s="161">
        <v>2.8333333333333335</v>
      </c>
      <c r="V55" s="161">
        <v>3.2</v>
      </c>
      <c r="W55" s="161">
        <v>3.1666666666666665</v>
      </c>
      <c r="X55" s="161">
        <v>3.5</v>
      </c>
    </row>
    <row r="56" spans="1:24" ht="15.5" x14ac:dyDescent="0.25">
      <c r="A56" s="157">
        <v>55</v>
      </c>
      <c r="B56" s="163">
        <v>3.3</v>
      </c>
      <c r="C56" s="161">
        <v>2.8888888888888888</v>
      </c>
      <c r="D56" s="161">
        <v>3.4</v>
      </c>
      <c r="E56" s="161">
        <v>3.2222222222222223</v>
      </c>
      <c r="F56" s="163">
        <v>3</v>
      </c>
      <c r="G56" s="161">
        <v>3</v>
      </c>
      <c r="H56" s="161">
        <v>3</v>
      </c>
      <c r="I56" s="161">
        <v>3</v>
      </c>
      <c r="J56" s="161">
        <v>3</v>
      </c>
      <c r="K56" s="161">
        <v>3</v>
      </c>
      <c r="L56" s="161">
        <v>3</v>
      </c>
      <c r="M56" s="161">
        <v>3</v>
      </c>
      <c r="N56" s="161">
        <v>3</v>
      </c>
      <c r="O56" s="161">
        <v>3.5</v>
      </c>
      <c r="P56" s="161">
        <v>3.5</v>
      </c>
      <c r="Q56" s="161">
        <v>3</v>
      </c>
      <c r="R56" s="161">
        <v>3</v>
      </c>
      <c r="S56" s="161">
        <v>3.4</v>
      </c>
      <c r="T56" s="161">
        <v>3.2</v>
      </c>
      <c r="U56" s="161">
        <v>3.3333333333333335</v>
      </c>
      <c r="V56" s="161">
        <v>3</v>
      </c>
      <c r="W56" s="161">
        <v>3</v>
      </c>
      <c r="X56" s="161">
        <v>3</v>
      </c>
    </row>
    <row r="57" spans="1:24" ht="15.5" x14ac:dyDescent="0.25">
      <c r="A57" s="157">
        <v>56</v>
      </c>
      <c r="B57" s="163">
        <v>3.4</v>
      </c>
      <c r="C57" s="161">
        <v>3.1111111111111112</v>
      </c>
      <c r="D57" s="161">
        <v>3.1</v>
      </c>
      <c r="E57" s="161">
        <v>3.1111111111111112</v>
      </c>
      <c r="F57" s="163">
        <v>3</v>
      </c>
      <c r="G57" s="161">
        <v>3</v>
      </c>
      <c r="H57" s="161">
        <v>3</v>
      </c>
      <c r="I57" s="161">
        <v>3</v>
      </c>
      <c r="J57" s="161">
        <v>3</v>
      </c>
      <c r="K57" s="161">
        <v>3</v>
      </c>
      <c r="L57" s="161">
        <v>3</v>
      </c>
      <c r="M57" s="161">
        <v>3</v>
      </c>
      <c r="N57" s="161">
        <v>3</v>
      </c>
      <c r="O57" s="161">
        <v>3</v>
      </c>
      <c r="P57" s="161">
        <v>3</v>
      </c>
      <c r="Q57" s="161">
        <v>3</v>
      </c>
      <c r="R57" s="161">
        <v>3</v>
      </c>
      <c r="S57" s="161">
        <v>3</v>
      </c>
      <c r="T57" s="161">
        <v>3</v>
      </c>
      <c r="U57" s="161">
        <v>3</v>
      </c>
      <c r="V57" s="161">
        <v>3</v>
      </c>
      <c r="W57" s="161">
        <v>3</v>
      </c>
      <c r="X57" s="161">
        <v>3</v>
      </c>
    </row>
    <row r="58" spans="1:24" ht="15.5" x14ac:dyDescent="0.25">
      <c r="A58" s="157">
        <v>57</v>
      </c>
      <c r="B58" s="163">
        <v>3.4</v>
      </c>
      <c r="C58" s="161">
        <v>3</v>
      </c>
      <c r="D58" s="161">
        <v>3.1</v>
      </c>
      <c r="E58" s="161">
        <v>3.2222222222222223</v>
      </c>
      <c r="F58" s="163">
        <v>3</v>
      </c>
      <c r="G58" s="161">
        <v>2.6666666666666665</v>
      </c>
      <c r="H58" s="161">
        <v>2.5</v>
      </c>
      <c r="I58" s="161">
        <v>3</v>
      </c>
      <c r="J58" s="161">
        <v>2.5</v>
      </c>
      <c r="K58" s="161">
        <v>2</v>
      </c>
      <c r="L58" s="161">
        <v>2</v>
      </c>
      <c r="M58" s="161">
        <v>2.3333333333333335</v>
      </c>
      <c r="N58" s="161">
        <v>2.75</v>
      </c>
      <c r="O58" s="161">
        <v>3.125</v>
      </c>
      <c r="P58" s="161">
        <v>3</v>
      </c>
      <c r="Q58" s="161">
        <v>3</v>
      </c>
      <c r="R58" s="161">
        <v>3</v>
      </c>
      <c r="S58" s="161">
        <v>3.2</v>
      </c>
      <c r="T58" s="161">
        <v>3</v>
      </c>
      <c r="U58" s="161">
        <v>2.8333333333333335</v>
      </c>
      <c r="V58" s="161">
        <v>3</v>
      </c>
      <c r="W58" s="161">
        <v>2.8333333333333335</v>
      </c>
      <c r="X58" s="161">
        <v>2.8333333333333335</v>
      </c>
    </row>
    <row r="59" spans="1:24" ht="15.5" x14ac:dyDescent="0.25">
      <c r="A59" s="157">
        <v>58</v>
      </c>
      <c r="B59" s="163">
        <v>3.4</v>
      </c>
      <c r="C59" s="161">
        <v>3.2222222222222223</v>
      </c>
      <c r="D59" s="161">
        <v>3.1</v>
      </c>
      <c r="E59" s="161">
        <v>3.1111111111111112</v>
      </c>
      <c r="F59" s="163">
        <v>3</v>
      </c>
      <c r="G59" s="161">
        <v>3</v>
      </c>
      <c r="H59" s="161">
        <v>3</v>
      </c>
      <c r="I59" s="161">
        <v>3</v>
      </c>
      <c r="J59" s="161">
        <v>3</v>
      </c>
      <c r="K59" s="161">
        <v>3</v>
      </c>
      <c r="L59" s="161">
        <v>3</v>
      </c>
      <c r="M59" s="161">
        <v>3</v>
      </c>
      <c r="N59" s="161">
        <v>3</v>
      </c>
      <c r="O59" s="161">
        <v>3</v>
      </c>
      <c r="P59" s="161">
        <v>3</v>
      </c>
      <c r="Q59" s="161">
        <v>3</v>
      </c>
      <c r="R59" s="161">
        <v>3</v>
      </c>
      <c r="S59" s="161">
        <v>3</v>
      </c>
      <c r="T59" s="161">
        <v>3</v>
      </c>
      <c r="U59" s="161">
        <v>3</v>
      </c>
      <c r="V59" s="161">
        <v>3</v>
      </c>
      <c r="W59" s="161">
        <v>2.8333333333333335</v>
      </c>
      <c r="X59" s="161">
        <v>2.8333333333333335</v>
      </c>
    </row>
    <row r="60" spans="1:24" ht="15.5" x14ac:dyDescent="0.25">
      <c r="A60" s="157">
        <v>59</v>
      </c>
      <c r="B60" s="163">
        <v>3.4</v>
      </c>
      <c r="C60" s="161">
        <v>3.2222222222222223</v>
      </c>
      <c r="D60" s="161">
        <v>3.1</v>
      </c>
      <c r="E60" s="161">
        <v>3</v>
      </c>
      <c r="F60" s="163">
        <v>3</v>
      </c>
      <c r="G60" s="161">
        <v>3</v>
      </c>
      <c r="H60" s="161">
        <v>3</v>
      </c>
      <c r="I60" s="161">
        <v>3</v>
      </c>
      <c r="J60" s="161">
        <v>3</v>
      </c>
      <c r="K60" s="161">
        <v>3</v>
      </c>
      <c r="L60" s="161">
        <v>3</v>
      </c>
      <c r="M60" s="161">
        <v>3</v>
      </c>
      <c r="N60" s="161">
        <v>3</v>
      </c>
      <c r="O60" s="161">
        <v>3</v>
      </c>
      <c r="P60" s="161">
        <v>3</v>
      </c>
      <c r="Q60" s="161">
        <v>3</v>
      </c>
      <c r="R60" s="161">
        <v>3</v>
      </c>
      <c r="S60" s="161">
        <v>3</v>
      </c>
      <c r="T60" s="161">
        <v>3</v>
      </c>
      <c r="U60" s="161">
        <v>3</v>
      </c>
      <c r="V60" s="161">
        <v>3</v>
      </c>
      <c r="W60" s="161">
        <v>3</v>
      </c>
      <c r="X60" s="161">
        <v>3</v>
      </c>
    </row>
    <row r="61" spans="1:24" ht="15.5" x14ac:dyDescent="0.25">
      <c r="A61" s="157">
        <v>60</v>
      </c>
      <c r="B61" s="163">
        <v>3.4</v>
      </c>
      <c r="C61" s="161">
        <v>3.5555555555555554</v>
      </c>
      <c r="D61" s="161">
        <v>3.2</v>
      </c>
      <c r="E61" s="161">
        <v>3.3333333333333335</v>
      </c>
      <c r="F61" s="163">
        <v>3</v>
      </c>
      <c r="G61" s="161">
        <v>2.6666666666666665</v>
      </c>
      <c r="H61" s="161">
        <v>2.5</v>
      </c>
      <c r="I61" s="161">
        <v>3</v>
      </c>
      <c r="J61" s="161">
        <v>2.5</v>
      </c>
      <c r="K61" s="161">
        <v>2</v>
      </c>
      <c r="L61" s="161">
        <v>2</v>
      </c>
      <c r="M61" s="161">
        <v>2.3333333333333335</v>
      </c>
      <c r="N61" s="161">
        <v>3</v>
      </c>
      <c r="O61" s="161">
        <v>2.875</v>
      </c>
      <c r="P61" s="161">
        <v>3</v>
      </c>
      <c r="Q61" s="161">
        <v>3</v>
      </c>
      <c r="R61" s="161">
        <v>3</v>
      </c>
      <c r="S61" s="161">
        <v>2.8</v>
      </c>
      <c r="T61" s="161">
        <v>2.6</v>
      </c>
      <c r="U61" s="161">
        <v>3</v>
      </c>
      <c r="V61" s="161">
        <v>3</v>
      </c>
      <c r="W61" s="161">
        <v>2.8333333333333335</v>
      </c>
      <c r="X61" s="161">
        <v>2.8333333333333335</v>
      </c>
    </row>
    <row r="62" spans="1:24" ht="15.5" x14ac:dyDescent="0.25">
      <c r="A62" s="157">
        <v>61</v>
      </c>
      <c r="B62" s="163">
        <v>3.6</v>
      </c>
      <c r="C62" s="161">
        <v>3.3333333333333335</v>
      </c>
      <c r="D62" s="161">
        <v>3.2</v>
      </c>
      <c r="E62" s="161">
        <v>3</v>
      </c>
      <c r="F62" s="163">
        <v>3.6666666666666665</v>
      </c>
      <c r="G62" s="161">
        <v>3.6666666666666665</v>
      </c>
      <c r="H62" s="161">
        <v>3</v>
      </c>
      <c r="I62" s="161">
        <v>3</v>
      </c>
      <c r="J62" s="161">
        <v>3</v>
      </c>
      <c r="K62" s="161">
        <v>3</v>
      </c>
      <c r="L62" s="161">
        <v>3</v>
      </c>
      <c r="M62" s="161">
        <v>2.3333333333333335</v>
      </c>
      <c r="N62" s="161">
        <v>3</v>
      </c>
      <c r="O62" s="161">
        <v>3</v>
      </c>
      <c r="P62" s="161">
        <v>2.8333333333333335</v>
      </c>
      <c r="Q62" s="161">
        <v>2.8333333333333335</v>
      </c>
      <c r="R62" s="161">
        <v>2.8333333333333335</v>
      </c>
      <c r="S62" s="161">
        <v>3</v>
      </c>
      <c r="T62" s="161">
        <v>3</v>
      </c>
      <c r="U62" s="161">
        <v>3</v>
      </c>
      <c r="V62" s="161">
        <v>3</v>
      </c>
      <c r="W62" s="161">
        <v>2.6666666666666665</v>
      </c>
      <c r="X62" s="161">
        <v>3</v>
      </c>
    </row>
    <row r="63" spans="1:24" ht="15.5" x14ac:dyDescent="0.25">
      <c r="A63" s="157">
        <v>62</v>
      </c>
      <c r="B63" s="163">
        <v>3.4</v>
      </c>
      <c r="C63" s="161">
        <v>3.1111111111111112</v>
      </c>
      <c r="D63" s="161">
        <v>3.4</v>
      </c>
      <c r="E63" s="161">
        <v>3.3333333333333335</v>
      </c>
      <c r="F63" s="163">
        <v>3.3333333333333335</v>
      </c>
      <c r="G63" s="161">
        <v>3</v>
      </c>
      <c r="H63" s="161">
        <v>3.5</v>
      </c>
      <c r="I63" s="161">
        <v>3</v>
      </c>
      <c r="J63" s="161">
        <v>3</v>
      </c>
      <c r="K63" s="161">
        <v>2.5</v>
      </c>
      <c r="L63" s="161">
        <v>2.5</v>
      </c>
      <c r="M63" s="161">
        <v>2.6666666666666665</v>
      </c>
      <c r="N63" s="161">
        <v>3.25</v>
      </c>
      <c r="O63" s="161">
        <v>2.875</v>
      </c>
      <c r="P63" s="161">
        <v>3</v>
      </c>
      <c r="Q63" s="161">
        <v>3.1666666666666665</v>
      </c>
      <c r="R63" s="161">
        <v>3.5</v>
      </c>
      <c r="S63" s="161">
        <v>3</v>
      </c>
      <c r="T63" s="161">
        <v>3</v>
      </c>
      <c r="U63" s="161">
        <v>3</v>
      </c>
      <c r="V63" s="161">
        <v>3</v>
      </c>
      <c r="W63" s="161">
        <v>3</v>
      </c>
      <c r="X63" s="161">
        <v>3</v>
      </c>
    </row>
    <row r="64" spans="1:24" ht="15.5" x14ac:dyDescent="0.25">
      <c r="A64" s="157">
        <v>63</v>
      </c>
      <c r="B64" s="163">
        <v>3.2</v>
      </c>
      <c r="C64" s="161">
        <v>3</v>
      </c>
      <c r="D64" s="161">
        <v>3.3</v>
      </c>
      <c r="E64" s="161">
        <v>3.4444444444444446</v>
      </c>
      <c r="F64" s="163">
        <v>3.3333333333333335</v>
      </c>
      <c r="G64" s="161">
        <v>3.3333333333333335</v>
      </c>
      <c r="H64" s="161">
        <v>3</v>
      </c>
      <c r="I64" s="161">
        <v>3</v>
      </c>
      <c r="J64" s="161">
        <v>2.5</v>
      </c>
      <c r="K64" s="161">
        <v>2</v>
      </c>
      <c r="L64" s="161">
        <v>2</v>
      </c>
      <c r="M64" s="161">
        <v>2.6666666666666665</v>
      </c>
      <c r="N64" s="161">
        <v>3</v>
      </c>
      <c r="O64" s="161">
        <v>3.25</v>
      </c>
      <c r="P64" s="161">
        <v>3.5</v>
      </c>
      <c r="Q64" s="161">
        <v>3.1666666666666665</v>
      </c>
      <c r="R64" s="161">
        <v>3.1666666666666665</v>
      </c>
      <c r="S64" s="161">
        <v>3.4</v>
      </c>
      <c r="T64" s="161">
        <v>3.2</v>
      </c>
      <c r="U64" s="161">
        <v>3.1666666666666665</v>
      </c>
      <c r="V64" s="161">
        <v>3.2</v>
      </c>
      <c r="W64" s="161">
        <v>3.3333333333333335</v>
      </c>
      <c r="X64" s="161">
        <v>3.3333333333333335</v>
      </c>
    </row>
    <row r="65" spans="1:24" ht="15.5" x14ac:dyDescent="0.25">
      <c r="A65" s="157">
        <v>64</v>
      </c>
      <c r="B65" s="163">
        <v>3</v>
      </c>
      <c r="C65" s="161">
        <v>3</v>
      </c>
      <c r="D65" s="161">
        <v>3</v>
      </c>
      <c r="E65" s="161">
        <v>3.2222222222222223</v>
      </c>
      <c r="F65" s="163">
        <v>3</v>
      </c>
      <c r="G65" s="161">
        <v>3.6666666666666665</v>
      </c>
      <c r="H65" s="161">
        <v>3</v>
      </c>
      <c r="I65" s="161">
        <v>3</v>
      </c>
      <c r="J65" s="161">
        <v>2.5</v>
      </c>
      <c r="K65" s="161">
        <v>2</v>
      </c>
      <c r="L65" s="161">
        <v>2</v>
      </c>
      <c r="M65" s="161">
        <v>3</v>
      </c>
      <c r="N65" s="161">
        <v>3</v>
      </c>
      <c r="O65" s="161">
        <v>3</v>
      </c>
      <c r="P65" s="161">
        <v>2.8333333333333335</v>
      </c>
      <c r="Q65" s="161">
        <v>3</v>
      </c>
      <c r="R65" s="161">
        <v>3</v>
      </c>
      <c r="S65" s="161">
        <v>3</v>
      </c>
      <c r="T65" s="161">
        <v>2.8</v>
      </c>
      <c r="U65" s="161">
        <v>3</v>
      </c>
      <c r="V65" s="161">
        <v>3</v>
      </c>
      <c r="W65" s="161">
        <v>3.3333333333333335</v>
      </c>
      <c r="X65" s="161">
        <v>2.8333333333333335</v>
      </c>
    </row>
    <row r="66" spans="1:24" ht="15.5" x14ac:dyDescent="0.25">
      <c r="A66" s="157">
        <v>65</v>
      </c>
      <c r="B66" s="163">
        <v>3</v>
      </c>
      <c r="C66" s="161">
        <v>2.4444444444444446</v>
      </c>
      <c r="D66" s="161">
        <v>2.7</v>
      </c>
      <c r="E66" s="161">
        <v>3</v>
      </c>
      <c r="F66" s="163">
        <v>2.6666666666666665</v>
      </c>
      <c r="G66" s="161">
        <v>2</v>
      </c>
      <c r="H66" s="161">
        <v>3</v>
      </c>
      <c r="I66" s="161">
        <v>3</v>
      </c>
      <c r="J66" s="161">
        <v>3</v>
      </c>
      <c r="K66" s="161">
        <v>4</v>
      </c>
      <c r="L66" s="161">
        <v>4</v>
      </c>
      <c r="M66" s="161">
        <v>3.6666666666666665</v>
      </c>
      <c r="N66" s="161">
        <v>3.5</v>
      </c>
      <c r="O66" s="161">
        <v>2.5</v>
      </c>
      <c r="P66" s="161">
        <v>2.8333333333333335</v>
      </c>
      <c r="Q66" s="161">
        <v>2.6666666666666665</v>
      </c>
      <c r="R66" s="161">
        <v>2.6666666666666665</v>
      </c>
      <c r="S66" s="161">
        <v>2.8</v>
      </c>
      <c r="T66" s="161">
        <v>2.6</v>
      </c>
      <c r="U66" s="161">
        <v>2.6666666666666665</v>
      </c>
      <c r="V66" s="161">
        <v>2.4</v>
      </c>
      <c r="W66" s="161">
        <v>2.6666666666666665</v>
      </c>
      <c r="X66" s="161">
        <v>2.3333333333333335</v>
      </c>
    </row>
    <row r="67" spans="1:24" ht="15.5" x14ac:dyDescent="0.25">
      <c r="A67" s="157">
        <v>66</v>
      </c>
      <c r="B67" s="163">
        <v>3</v>
      </c>
      <c r="C67" s="161">
        <v>2.7777777777777777</v>
      </c>
      <c r="D67" s="161">
        <v>3.1</v>
      </c>
      <c r="E67" s="161">
        <v>2.8888888888888888</v>
      </c>
      <c r="F67" s="163">
        <v>3</v>
      </c>
      <c r="G67" s="161">
        <v>2</v>
      </c>
      <c r="H67" s="161">
        <v>2.5</v>
      </c>
      <c r="I67" s="161">
        <v>2.5</v>
      </c>
      <c r="J67" s="161">
        <v>2</v>
      </c>
      <c r="K67" s="161">
        <v>3</v>
      </c>
      <c r="L67" s="161">
        <v>3</v>
      </c>
      <c r="M67" s="161">
        <v>3</v>
      </c>
      <c r="N67" s="161">
        <v>2.625</v>
      </c>
      <c r="O67" s="161">
        <v>2.5</v>
      </c>
      <c r="P67" s="161">
        <v>3</v>
      </c>
      <c r="Q67" s="161">
        <v>2.1666666666666665</v>
      </c>
      <c r="R67" s="161">
        <v>3</v>
      </c>
      <c r="S67" s="161">
        <v>2.6</v>
      </c>
      <c r="T67" s="161">
        <v>3</v>
      </c>
      <c r="U67" s="161">
        <v>2.5</v>
      </c>
      <c r="V67" s="161">
        <v>2</v>
      </c>
      <c r="W67" s="161">
        <v>3.3333333333333335</v>
      </c>
      <c r="X67" s="161">
        <v>2.6666666666666665</v>
      </c>
    </row>
    <row r="68" spans="1:24" ht="15.5" x14ac:dyDescent="0.25">
      <c r="A68" s="157">
        <v>67</v>
      </c>
      <c r="B68" s="163">
        <v>2.8</v>
      </c>
      <c r="C68" s="161">
        <v>3</v>
      </c>
      <c r="D68" s="161">
        <v>3</v>
      </c>
      <c r="E68" s="161">
        <v>3</v>
      </c>
      <c r="F68" s="163">
        <v>3.3333333333333335</v>
      </c>
      <c r="G68" s="161">
        <v>3</v>
      </c>
      <c r="H68" s="161">
        <v>3</v>
      </c>
      <c r="I68" s="161">
        <v>3.5</v>
      </c>
      <c r="J68" s="161">
        <v>2.5</v>
      </c>
      <c r="K68" s="161">
        <v>3.5</v>
      </c>
      <c r="L68" s="161">
        <v>3.5</v>
      </c>
      <c r="M68" s="161">
        <v>3.3333333333333335</v>
      </c>
      <c r="N68" s="161">
        <v>3.375</v>
      </c>
      <c r="O68" s="161">
        <v>2.75</v>
      </c>
      <c r="P68" s="161">
        <v>2.8333333333333335</v>
      </c>
      <c r="Q68" s="161">
        <v>3</v>
      </c>
      <c r="R68" s="161">
        <v>3</v>
      </c>
      <c r="S68" s="161">
        <v>3</v>
      </c>
      <c r="T68" s="161">
        <v>3.2</v>
      </c>
      <c r="U68" s="161">
        <v>3.3333333333333335</v>
      </c>
      <c r="V68" s="161">
        <v>2.8</v>
      </c>
      <c r="W68" s="161">
        <v>3</v>
      </c>
      <c r="X68" s="161">
        <v>3</v>
      </c>
    </row>
    <row r="69" spans="1:24" ht="15.5" x14ac:dyDescent="0.25">
      <c r="A69" s="157">
        <v>68</v>
      </c>
      <c r="B69" s="163">
        <v>2.7</v>
      </c>
      <c r="C69" s="161">
        <v>3.3333333333333335</v>
      </c>
      <c r="D69" s="161">
        <v>2.7</v>
      </c>
      <c r="E69" s="161">
        <v>3.3333333333333335</v>
      </c>
      <c r="F69" s="163">
        <v>2.6666666666666665</v>
      </c>
      <c r="G69" s="161">
        <v>2.3333333333333335</v>
      </c>
      <c r="H69" s="161">
        <v>2.5</v>
      </c>
      <c r="I69" s="161">
        <v>2.5</v>
      </c>
      <c r="J69" s="161">
        <v>2.5</v>
      </c>
      <c r="K69" s="161">
        <v>3</v>
      </c>
      <c r="L69" s="161">
        <v>3</v>
      </c>
      <c r="M69" s="161">
        <v>3</v>
      </c>
      <c r="N69" s="161">
        <v>2.75</v>
      </c>
      <c r="O69" s="161">
        <v>2.25</v>
      </c>
      <c r="P69" s="161">
        <v>2.8333333333333335</v>
      </c>
      <c r="Q69" s="161">
        <v>2.8333333333333335</v>
      </c>
      <c r="R69" s="161">
        <v>2.8333333333333335</v>
      </c>
      <c r="S69" s="161">
        <v>2.6</v>
      </c>
      <c r="T69" s="161">
        <v>3</v>
      </c>
      <c r="U69" s="161">
        <v>2.5</v>
      </c>
      <c r="V69" s="161">
        <v>3.6</v>
      </c>
      <c r="W69" s="161">
        <v>2.5</v>
      </c>
      <c r="X69" s="161">
        <v>2.6666666666666665</v>
      </c>
    </row>
    <row r="70" spans="1:24" ht="15.5" x14ac:dyDescent="0.25">
      <c r="A70" s="157">
        <v>69</v>
      </c>
      <c r="B70" s="163">
        <v>3.3</v>
      </c>
      <c r="C70" s="161">
        <v>3.3333333333333335</v>
      </c>
      <c r="D70" s="161">
        <v>3.1</v>
      </c>
      <c r="E70" s="161">
        <v>3.2222222222222223</v>
      </c>
      <c r="F70" s="163">
        <v>3</v>
      </c>
      <c r="G70" s="161">
        <v>1.3333333333333333</v>
      </c>
      <c r="H70" s="161">
        <v>3.5</v>
      </c>
      <c r="I70" s="161">
        <v>2.5</v>
      </c>
      <c r="J70" s="161">
        <v>2.5</v>
      </c>
      <c r="K70" s="161">
        <v>2.5</v>
      </c>
      <c r="L70" s="161">
        <v>2.5</v>
      </c>
      <c r="M70" s="161">
        <v>2</v>
      </c>
      <c r="N70" s="161">
        <v>2.625</v>
      </c>
      <c r="O70" s="161">
        <v>3.375</v>
      </c>
      <c r="P70" s="161">
        <v>2.8333333333333335</v>
      </c>
      <c r="Q70" s="161">
        <v>2.8333333333333335</v>
      </c>
      <c r="R70" s="161">
        <v>2.5</v>
      </c>
      <c r="S70" s="161">
        <v>2.6</v>
      </c>
      <c r="T70" s="161">
        <v>2.6</v>
      </c>
      <c r="U70" s="161">
        <v>2.5</v>
      </c>
      <c r="V70" s="161">
        <v>2.6</v>
      </c>
      <c r="W70" s="161">
        <v>2.6666666666666665</v>
      </c>
      <c r="X70" s="161">
        <v>3.1666666666666665</v>
      </c>
    </row>
    <row r="71" spans="1:24" ht="15.5" x14ac:dyDescent="0.25">
      <c r="A71" s="157">
        <v>70</v>
      </c>
      <c r="B71" s="163">
        <v>3.2</v>
      </c>
      <c r="C71" s="161">
        <v>3.1111111111111112</v>
      </c>
      <c r="D71" s="161">
        <v>3</v>
      </c>
      <c r="E71" s="161">
        <v>2.8888888888888888</v>
      </c>
      <c r="F71" s="163">
        <v>3</v>
      </c>
      <c r="G71" s="161">
        <v>3.3333333333333335</v>
      </c>
      <c r="H71" s="161">
        <v>3</v>
      </c>
      <c r="I71" s="161">
        <v>3.5</v>
      </c>
      <c r="J71" s="161">
        <v>3</v>
      </c>
      <c r="K71" s="161">
        <v>3.5</v>
      </c>
      <c r="L71" s="161">
        <v>3.5</v>
      </c>
      <c r="M71" s="161">
        <v>3.3333333333333335</v>
      </c>
      <c r="N71" s="161">
        <v>3.125</v>
      </c>
      <c r="O71" s="161">
        <v>3</v>
      </c>
      <c r="P71" s="161">
        <v>3</v>
      </c>
      <c r="Q71" s="161">
        <v>3</v>
      </c>
      <c r="R71" s="161">
        <v>3.1666666666666665</v>
      </c>
      <c r="S71" s="161">
        <v>3</v>
      </c>
      <c r="T71" s="161">
        <v>2.8</v>
      </c>
      <c r="U71" s="161">
        <v>3.1666666666666665</v>
      </c>
      <c r="V71" s="161">
        <v>3.2</v>
      </c>
      <c r="W71" s="161">
        <v>3.1666666666666665</v>
      </c>
      <c r="X71" s="161">
        <v>3.1666666666666665</v>
      </c>
    </row>
    <row r="72" spans="1:24" ht="15.5" x14ac:dyDescent="0.25">
      <c r="A72" s="157">
        <v>71</v>
      </c>
      <c r="B72" s="163">
        <v>3</v>
      </c>
      <c r="C72" s="161">
        <v>3</v>
      </c>
      <c r="D72" s="161">
        <v>3.1</v>
      </c>
      <c r="E72" s="161">
        <v>3.1111111111111112</v>
      </c>
      <c r="F72" s="163">
        <v>3</v>
      </c>
      <c r="G72" s="161">
        <v>2.6666666666666665</v>
      </c>
      <c r="H72" s="161">
        <v>3.5</v>
      </c>
      <c r="I72" s="161">
        <v>3</v>
      </c>
      <c r="J72" s="161">
        <v>3</v>
      </c>
      <c r="K72" s="161">
        <v>3</v>
      </c>
      <c r="L72" s="161">
        <v>3</v>
      </c>
      <c r="M72" s="161">
        <v>3</v>
      </c>
      <c r="N72" s="161">
        <v>3.125</v>
      </c>
      <c r="O72" s="161">
        <v>3</v>
      </c>
      <c r="P72" s="161">
        <v>2.8333333333333335</v>
      </c>
      <c r="Q72" s="161">
        <v>3.3333333333333335</v>
      </c>
      <c r="R72" s="161">
        <v>3</v>
      </c>
      <c r="S72" s="161">
        <v>3</v>
      </c>
      <c r="T72" s="161">
        <v>3</v>
      </c>
      <c r="U72" s="161">
        <v>3</v>
      </c>
      <c r="V72" s="161">
        <v>2.8</v>
      </c>
      <c r="W72" s="161">
        <v>3</v>
      </c>
      <c r="X72" s="161">
        <v>3</v>
      </c>
    </row>
    <row r="73" spans="1:24" ht="15.5" x14ac:dyDescent="0.25">
      <c r="A73" s="157">
        <v>72</v>
      </c>
      <c r="B73" s="163">
        <v>3</v>
      </c>
      <c r="C73" s="161">
        <v>3.3333333333333335</v>
      </c>
      <c r="D73" s="161">
        <v>3.1</v>
      </c>
      <c r="E73" s="161">
        <v>3</v>
      </c>
      <c r="F73" s="163">
        <v>3</v>
      </c>
      <c r="G73" s="161">
        <v>3</v>
      </c>
      <c r="H73" s="161">
        <v>3.5</v>
      </c>
      <c r="I73" s="161">
        <v>3</v>
      </c>
      <c r="J73" s="161">
        <v>3</v>
      </c>
      <c r="K73" s="161">
        <v>3</v>
      </c>
      <c r="L73" s="161">
        <v>3</v>
      </c>
      <c r="M73" s="161">
        <v>3</v>
      </c>
      <c r="N73" s="161">
        <v>3</v>
      </c>
      <c r="O73" s="161">
        <v>3</v>
      </c>
      <c r="P73" s="161">
        <v>3</v>
      </c>
      <c r="Q73" s="161">
        <v>3.3333333333333335</v>
      </c>
      <c r="R73" s="161">
        <v>3.1666666666666665</v>
      </c>
      <c r="S73" s="161">
        <v>3</v>
      </c>
      <c r="T73" s="161">
        <v>2.8</v>
      </c>
      <c r="U73" s="161">
        <v>2.8333333333333335</v>
      </c>
      <c r="V73" s="161">
        <v>2.8</v>
      </c>
      <c r="W73" s="161">
        <v>3.1666666666666665</v>
      </c>
      <c r="X73" s="161">
        <v>3.6666666666666665</v>
      </c>
    </row>
    <row r="74" spans="1:24" ht="15.5" x14ac:dyDescent="0.25">
      <c r="A74" s="158">
        <v>73</v>
      </c>
      <c r="B74" s="163">
        <v>3</v>
      </c>
      <c r="C74" s="161">
        <v>3</v>
      </c>
      <c r="D74" s="161">
        <v>3.1</v>
      </c>
      <c r="E74" s="161">
        <v>2.8888888888888888</v>
      </c>
      <c r="F74" s="163">
        <v>2.6666666666666665</v>
      </c>
      <c r="G74" s="161">
        <v>2.6666666666666665</v>
      </c>
      <c r="H74" s="161">
        <v>3</v>
      </c>
      <c r="I74" s="161">
        <v>3</v>
      </c>
      <c r="J74" s="161">
        <v>2.5</v>
      </c>
      <c r="K74" s="161">
        <v>3</v>
      </c>
      <c r="L74" s="161">
        <v>3</v>
      </c>
      <c r="M74" s="161">
        <v>3</v>
      </c>
      <c r="N74" s="161">
        <v>2.875</v>
      </c>
      <c r="O74" s="161">
        <v>3</v>
      </c>
      <c r="P74" s="161">
        <v>3</v>
      </c>
      <c r="Q74" s="161">
        <v>2.8333333333333335</v>
      </c>
      <c r="R74" s="161">
        <v>3</v>
      </c>
      <c r="S74" s="161">
        <v>3</v>
      </c>
      <c r="T74" s="161">
        <v>3</v>
      </c>
      <c r="U74" s="161">
        <v>2.5</v>
      </c>
      <c r="V74" s="161">
        <v>3</v>
      </c>
      <c r="W74" s="161">
        <v>3</v>
      </c>
      <c r="X74" s="161">
        <v>3.5</v>
      </c>
    </row>
    <row r="75" spans="1:24" ht="15.5" x14ac:dyDescent="0.25">
      <c r="A75" s="158">
        <v>74</v>
      </c>
      <c r="B75" s="163">
        <v>4</v>
      </c>
      <c r="C75" s="161">
        <v>3</v>
      </c>
      <c r="D75" s="161">
        <v>3.2</v>
      </c>
      <c r="E75" s="161">
        <v>3.2222222222222223</v>
      </c>
      <c r="F75" s="163">
        <v>3</v>
      </c>
      <c r="G75" s="161">
        <v>2.6666666666666665</v>
      </c>
      <c r="H75" s="161">
        <v>3</v>
      </c>
      <c r="I75" s="161">
        <v>3</v>
      </c>
      <c r="J75" s="161">
        <v>3</v>
      </c>
      <c r="K75" s="161">
        <v>3</v>
      </c>
      <c r="L75" s="161">
        <v>3</v>
      </c>
      <c r="M75" s="161">
        <v>3</v>
      </c>
      <c r="N75" s="161">
        <v>3</v>
      </c>
      <c r="O75" s="161">
        <v>3</v>
      </c>
      <c r="P75" s="161">
        <v>3</v>
      </c>
      <c r="Q75" s="161">
        <v>3</v>
      </c>
      <c r="R75" s="161">
        <v>3</v>
      </c>
      <c r="S75" s="161">
        <v>3</v>
      </c>
      <c r="T75" s="161">
        <v>3</v>
      </c>
      <c r="U75" s="161">
        <v>3</v>
      </c>
      <c r="V75" s="161">
        <v>2.8</v>
      </c>
      <c r="W75" s="161">
        <v>2.8333333333333335</v>
      </c>
      <c r="X75" s="161">
        <v>3</v>
      </c>
    </row>
    <row r="76" spans="1:24" ht="15.5" x14ac:dyDescent="0.25">
      <c r="A76" s="158">
        <v>75</v>
      </c>
      <c r="B76" s="163">
        <v>3.1</v>
      </c>
      <c r="C76" s="161">
        <v>3.2222222222222223</v>
      </c>
      <c r="D76" s="161">
        <v>2.9</v>
      </c>
      <c r="E76" s="161">
        <v>3</v>
      </c>
      <c r="F76" s="163">
        <v>2.6666666666666665</v>
      </c>
      <c r="G76" s="161">
        <v>2.6666666666666665</v>
      </c>
      <c r="H76" s="161">
        <v>2.5</v>
      </c>
      <c r="I76" s="161">
        <v>2.5</v>
      </c>
      <c r="J76" s="161">
        <v>2</v>
      </c>
      <c r="K76" s="161">
        <v>3</v>
      </c>
      <c r="L76" s="161">
        <v>3</v>
      </c>
      <c r="M76" s="161">
        <v>2.6666666666666665</v>
      </c>
      <c r="N76" s="161">
        <v>2.125</v>
      </c>
      <c r="O76" s="161">
        <v>2.625</v>
      </c>
      <c r="P76" s="161">
        <v>2.8333333333333335</v>
      </c>
      <c r="Q76" s="161">
        <v>2.3333333333333335</v>
      </c>
      <c r="R76" s="161">
        <v>3</v>
      </c>
      <c r="S76" s="161">
        <v>2.4</v>
      </c>
      <c r="T76" s="161">
        <v>2.4</v>
      </c>
      <c r="U76" s="161">
        <v>2.5</v>
      </c>
      <c r="V76" s="161">
        <v>2.8</v>
      </c>
      <c r="W76" s="161">
        <v>2</v>
      </c>
      <c r="X76" s="161">
        <v>3</v>
      </c>
    </row>
    <row r="77" spans="1:24" ht="15.5" x14ac:dyDescent="0.25">
      <c r="A77" s="158">
        <v>76</v>
      </c>
      <c r="B77" s="163">
        <v>3.4</v>
      </c>
      <c r="C77" s="161">
        <v>3</v>
      </c>
      <c r="D77" s="161">
        <v>3</v>
      </c>
      <c r="E77" s="161">
        <v>3.7777777777777777</v>
      </c>
      <c r="F77" s="163">
        <v>3</v>
      </c>
      <c r="G77" s="161">
        <v>3</v>
      </c>
      <c r="H77" s="161">
        <v>3.5</v>
      </c>
      <c r="I77" s="161">
        <v>4</v>
      </c>
      <c r="J77" s="161">
        <v>2.5</v>
      </c>
      <c r="K77" s="161">
        <v>3</v>
      </c>
      <c r="L77" s="161">
        <v>3</v>
      </c>
      <c r="M77" s="161">
        <v>3</v>
      </c>
      <c r="N77" s="161">
        <v>3</v>
      </c>
      <c r="O77" s="161">
        <v>3.625</v>
      </c>
      <c r="P77" s="161">
        <v>3</v>
      </c>
      <c r="Q77" s="161">
        <v>2.6666666666666665</v>
      </c>
      <c r="R77" s="161">
        <v>2.8333333333333335</v>
      </c>
      <c r="S77" s="161">
        <v>3</v>
      </c>
      <c r="T77" s="161">
        <v>3</v>
      </c>
      <c r="U77" s="161">
        <v>2.8333333333333335</v>
      </c>
      <c r="V77" s="161">
        <v>2.8</v>
      </c>
      <c r="W77" s="161">
        <v>3</v>
      </c>
      <c r="X77" s="161">
        <v>3</v>
      </c>
    </row>
    <row r="78" spans="1:24" ht="15.5" x14ac:dyDescent="0.25">
      <c r="A78" s="158">
        <v>77</v>
      </c>
      <c r="B78" s="163">
        <v>3</v>
      </c>
      <c r="C78" s="161">
        <v>3.2222222222222223</v>
      </c>
      <c r="D78" s="161">
        <v>3.1</v>
      </c>
      <c r="E78" s="161">
        <v>3.4444444444444446</v>
      </c>
      <c r="F78" s="163">
        <v>2.6666666666666665</v>
      </c>
      <c r="G78" s="161">
        <v>3</v>
      </c>
      <c r="H78" s="161">
        <v>3</v>
      </c>
      <c r="I78" s="161">
        <v>2</v>
      </c>
      <c r="J78" s="161">
        <v>2</v>
      </c>
      <c r="K78" s="161">
        <v>3</v>
      </c>
      <c r="L78" s="161">
        <v>3</v>
      </c>
      <c r="M78" s="161">
        <v>3</v>
      </c>
      <c r="N78" s="161">
        <v>2.5</v>
      </c>
      <c r="O78" s="161">
        <v>3</v>
      </c>
      <c r="P78" s="161">
        <v>3</v>
      </c>
      <c r="Q78" s="161">
        <v>2.5</v>
      </c>
      <c r="R78" s="161">
        <v>2.8333333333333335</v>
      </c>
      <c r="S78" s="161">
        <v>3</v>
      </c>
      <c r="T78" s="161">
        <v>3</v>
      </c>
      <c r="U78" s="161">
        <v>3</v>
      </c>
      <c r="V78" s="161">
        <v>3</v>
      </c>
      <c r="W78" s="161">
        <v>3.1666666666666665</v>
      </c>
      <c r="X78" s="161">
        <v>3</v>
      </c>
    </row>
    <row r="79" spans="1:24" ht="15.5" x14ac:dyDescent="0.25">
      <c r="A79" s="158">
        <v>78</v>
      </c>
      <c r="B79" s="163">
        <v>3</v>
      </c>
      <c r="C79" s="161">
        <v>3</v>
      </c>
      <c r="D79" s="161">
        <v>3</v>
      </c>
      <c r="E79" s="161">
        <v>3.1111111111111112</v>
      </c>
      <c r="F79" s="163">
        <v>3</v>
      </c>
      <c r="G79" s="161">
        <v>3.3333333333333335</v>
      </c>
      <c r="H79" s="161">
        <v>3</v>
      </c>
      <c r="I79" s="161">
        <v>4</v>
      </c>
      <c r="J79" s="161">
        <v>2.5</v>
      </c>
      <c r="K79" s="161">
        <v>2.5</v>
      </c>
      <c r="L79" s="161">
        <v>2.5</v>
      </c>
      <c r="M79" s="161">
        <v>2.6666666666666665</v>
      </c>
      <c r="N79" s="161">
        <v>3</v>
      </c>
      <c r="O79" s="161">
        <v>3</v>
      </c>
      <c r="P79" s="161">
        <v>3</v>
      </c>
      <c r="Q79" s="161">
        <v>3</v>
      </c>
      <c r="R79" s="161">
        <v>3</v>
      </c>
      <c r="S79" s="161">
        <v>3</v>
      </c>
      <c r="T79" s="161">
        <v>3</v>
      </c>
      <c r="U79" s="161">
        <v>3</v>
      </c>
      <c r="V79" s="161">
        <v>3</v>
      </c>
      <c r="W79" s="161">
        <v>4</v>
      </c>
      <c r="X79" s="161">
        <v>3</v>
      </c>
    </row>
    <row r="80" spans="1:24" ht="15.5" x14ac:dyDescent="0.25">
      <c r="A80" s="158">
        <v>79</v>
      </c>
      <c r="B80" s="163">
        <v>3.4</v>
      </c>
      <c r="C80" s="161">
        <v>3.5555555555555554</v>
      </c>
      <c r="D80" s="161">
        <v>3</v>
      </c>
      <c r="E80" s="161">
        <v>2.6666666666666665</v>
      </c>
      <c r="F80" s="163">
        <v>2.3333333333333335</v>
      </c>
      <c r="G80" s="161">
        <v>2.3333333333333335</v>
      </c>
      <c r="H80" s="161">
        <v>2.5</v>
      </c>
      <c r="I80" s="161">
        <v>2.5</v>
      </c>
      <c r="J80" s="161">
        <v>3</v>
      </c>
      <c r="K80" s="161">
        <v>2</v>
      </c>
      <c r="L80" s="161">
        <v>2</v>
      </c>
      <c r="M80" s="161">
        <v>2</v>
      </c>
      <c r="N80" s="161">
        <v>2.375</v>
      </c>
      <c r="O80" s="161">
        <v>2.875</v>
      </c>
      <c r="P80" s="161">
        <v>3</v>
      </c>
      <c r="Q80" s="161">
        <v>2.6666666666666665</v>
      </c>
      <c r="R80" s="161">
        <v>2.1666666666666665</v>
      </c>
      <c r="S80" s="161">
        <v>2</v>
      </c>
      <c r="T80" s="161">
        <v>2.8</v>
      </c>
      <c r="U80" s="161">
        <v>2.6666666666666665</v>
      </c>
      <c r="V80" s="161">
        <v>2.8</v>
      </c>
      <c r="W80" s="161">
        <v>2.5</v>
      </c>
      <c r="X80" s="161">
        <v>2.5</v>
      </c>
    </row>
    <row r="81" spans="1:24" ht="15.5" x14ac:dyDescent="0.25">
      <c r="A81" s="158">
        <v>80</v>
      </c>
      <c r="B81" s="163">
        <v>3</v>
      </c>
      <c r="C81" s="161">
        <v>3.2222222222222223</v>
      </c>
      <c r="D81" s="161">
        <v>3.4</v>
      </c>
      <c r="E81" s="161">
        <v>2.8888888888888888</v>
      </c>
      <c r="F81" s="163">
        <v>2.3333333333333335</v>
      </c>
      <c r="G81" s="161">
        <v>3</v>
      </c>
      <c r="H81" s="161">
        <v>3</v>
      </c>
      <c r="I81" s="161">
        <v>3</v>
      </c>
      <c r="J81" s="161">
        <v>3</v>
      </c>
      <c r="K81" s="161">
        <v>3</v>
      </c>
      <c r="L81" s="161">
        <v>3</v>
      </c>
      <c r="M81" s="161">
        <v>4</v>
      </c>
      <c r="N81" s="161">
        <v>2.625</v>
      </c>
      <c r="O81" s="161">
        <v>3</v>
      </c>
      <c r="P81" s="161">
        <v>2.8333333333333335</v>
      </c>
      <c r="Q81" s="161">
        <v>3</v>
      </c>
      <c r="R81" s="161">
        <v>2.5</v>
      </c>
      <c r="S81" s="161">
        <v>2.6</v>
      </c>
      <c r="T81" s="161">
        <v>2.4</v>
      </c>
      <c r="U81" s="161">
        <v>1.8333333333333333</v>
      </c>
      <c r="V81" s="161">
        <v>3</v>
      </c>
      <c r="W81" s="161">
        <v>2</v>
      </c>
      <c r="X81" s="161">
        <v>3</v>
      </c>
    </row>
    <row r="82" spans="1:24" ht="15.5" x14ac:dyDescent="0.25">
      <c r="A82" s="157">
        <v>81</v>
      </c>
      <c r="B82" s="163">
        <v>3.6</v>
      </c>
      <c r="C82" s="161">
        <v>3</v>
      </c>
      <c r="D82" s="161">
        <v>3.1</v>
      </c>
      <c r="E82" s="161">
        <v>3</v>
      </c>
      <c r="F82" s="163">
        <v>3</v>
      </c>
      <c r="G82" s="161">
        <v>2</v>
      </c>
      <c r="H82" s="161">
        <v>2.5</v>
      </c>
      <c r="I82" s="161">
        <v>2.5</v>
      </c>
      <c r="J82" s="161">
        <v>2</v>
      </c>
      <c r="K82" s="161">
        <v>2.5</v>
      </c>
      <c r="L82" s="161">
        <v>2.5</v>
      </c>
      <c r="M82" s="161">
        <v>3</v>
      </c>
      <c r="N82" s="161">
        <v>2.875</v>
      </c>
      <c r="O82" s="161">
        <v>2.625</v>
      </c>
      <c r="P82" s="161">
        <v>3</v>
      </c>
      <c r="Q82" s="161">
        <v>2.3333333333333335</v>
      </c>
      <c r="R82" s="161">
        <v>3</v>
      </c>
      <c r="S82" s="161">
        <v>2.6</v>
      </c>
      <c r="T82" s="161">
        <v>2.8</v>
      </c>
      <c r="U82" s="161">
        <v>2.3333333333333335</v>
      </c>
      <c r="V82" s="161">
        <v>2.6</v>
      </c>
      <c r="W82" s="161">
        <v>3.5</v>
      </c>
      <c r="X82" s="161">
        <v>2.6666666666666665</v>
      </c>
    </row>
    <row r="83" spans="1:24" ht="15.5" x14ac:dyDescent="0.25">
      <c r="A83" s="157">
        <v>82</v>
      </c>
      <c r="B83" s="163">
        <v>3.4</v>
      </c>
      <c r="C83" s="161">
        <v>3.1111111111111112</v>
      </c>
      <c r="D83" s="161">
        <v>3</v>
      </c>
      <c r="E83" s="161">
        <v>2.6666666666666665</v>
      </c>
      <c r="F83" s="163">
        <v>2.6666666666666665</v>
      </c>
      <c r="G83" s="161">
        <v>3</v>
      </c>
      <c r="H83" s="161">
        <v>2</v>
      </c>
      <c r="I83" s="161">
        <v>2</v>
      </c>
      <c r="J83" s="161">
        <v>3</v>
      </c>
      <c r="K83" s="161">
        <v>3</v>
      </c>
      <c r="L83" s="161">
        <v>3</v>
      </c>
      <c r="M83" s="161">
        <v>2</v>
      </c>
      <c r="N83" s="161">
        <v>3</v>
      </c>
      <c r="O83" s="161">
        <v>2.875</v>
      </c>
      <c r="P83" s="161">
        <v>2.6666666666666665</v>
      </c>
      <c r="Q83" s="161">
        <v>3</v>
      </c>
      <c r="R83" s="161">
        <v>2</v>
      </c>
      <c r="S83" s="161">
        <v>3</v>
      </c>
      <c r="T83" s="161">
        <v>2</v>
      </c>
      <c r="U83" s="161">
        <v>2.5</v>
      </c>
      <c r="V83" s="161">
        <v>2</v>
      </c>
      <c r="W83" s="161">
        <v>3</v>
      </c>
      <c r="X83" s="161">
        <v>2</v>
      </c>
    </row>
    <row r="84" spans="1:24" ht="15.5" x14ac:dyDescent="0.25">
      <c r="A84" s="157">
        <v>83</v>
      </c>
      <c r="B84" s="163">
        <v>3</v>
      </c>
      <c r="C84" s="161">
        <v>2.8888888888888888</v>
      </c>
      <c r="D84" s="161">
        <v>3</v>
      </c>
      <c r="E84" s="161">
        <v>3.1111111111111112</v>
      </c>
      <c r="F84" s="163">
        <v>2</v>
      </c>
      <c r="G84" s="161">
        <v>3</v>
      </c>
      <c r="H84" s="161">
        <v>3</v>
      </c>
      <c r="I84" s="161">
        <v>3</v>
      </c>
      <c r="J84" s="161">
        <v>2.5</v>
      </c>
      <c r="K84" s="161">
        <v>2</v>
      </c>
      <c r="L84" s="161">
        <v>2</v>
      </c>
      <c r="M84" s="161">
        <v>2</v>
      </c>
      <c r="N84" s="161">
        <v>3</v>
      </c>
      <c r="O84" s="161">
        <v>3</v>
      </c>
      <c r="P84" s="161">
        <v>3</v>
      </c>
      <c r="Q84" s="161">
        <v>2</v>
      </c>
      <c r="R84" s="161">
        <v>3.5</v>
      </c>
      <c r="S84" s="161">
        <v>2</v>
      </c>
      <c r="T84" s="161">
        <v>3</v>
      </c>
      <c r="U84" s="161">
        <v>3</v>
      </c>
      <c r="V84" s="161">
        <v>3</v>
      </c>
      <c r="W84" s="161">
        <v>2</v>
      </c>
      <c r="X84" s="161">
        <v>3</v>
      </c>
    </row>
    <row r="85" spans="1:24" ht="15.5" x14ac:dyDescent="0.25">
      <c r="A85" s="157">
        <v>84</v>
      </c>
      <c r="B85" s="163">
        <v>3.1</v>
      </c>
      <c r="C85" s="161">
        <v>3</v>
      </c>
      <c r="D85" s="161">
        <v>3</v>
      </c>
      <c r="E85" s="161">
        <v>3</v>
      </c>
      <c r="F85" s="163">
        <v>2</v>
      </c>
      <c r="G85" s="161">
        <v>2</v>
      </c>
      <c r="H85" s="161">
        <v>3</v>
      </c>
      <c r="I85" s="161">
        <v>3</v>
      </c>
      <c r="J85" s="161">
        <v>2.5</v>
      </c>
      <c r="K85" s="161">
        <v>3</v>
      </c>
      <c r="L85" s="161">
        <v>3</v>
      </c>
      <c r="M85" s="161">
        <v>3</v>
      </c>
      <c r="N85" s="161">
        <v>2.625</v>
      </c>
      <c r="O85" s="161">
        <v>2.875</v>
      </c>
      <c r="P85" s="161">
        <v>3</v>
      </c>
      <c r="Q85" s="161">
        <v>2.3333333333333335</v>
      </c>
      <c r="R85" s="161">
        <v>3</v>
      </c>
      <c r="S85" s="161">
        <v>2</v>
      </c>
      <c r="T85" s="161">
        <v>3</v>
      </c>
      <c r="U85" s="161">
        <v>3</v>
      </c>
      <c r="V85" s="161">
        <v>3</v>
      </c>
      <c r="W85" s="161">
        <v>2.6666666666666665</v>
      </c>
      <c r="X85" s="161">
        <v>3</v>
      </c>
    </row>
    <row r="86" spans="1:24" ht="15.5" x14ac:dyDescent="0.25">
      <c r="A86" s="157">
        <v>85</v>
      </c>
      <c r="B86" s="163">
        <v>3.8</v>
      </c>
      <c r="C86" s="161">
        <v>3</v>
      </c>
      <c r="D86" s="161">
        <v>3.6</v>
      </c>
      <c r="E86" s="161">
        <v>3.8888888888888888</v>
      </c>
      <c r="F86" s="163">
        <v>3</v>
      </c>
      <c r="G86" s="161">
        <v>2</v>
      </c>
      <c r="H86" s="161">
        <v>2</v>
      </c>
      <c r="I86" s="161">
        <v>3</v>
      </c>
      <c r="J86" s="161">
        <v>2.5</v>
      </c>
      <c r="K86" s="161">
        <v>2</v>
      </c>
      <c r="L86" s="161">
        <v>2</v>
      </c>
      <c r="M86" s="161">
        <v>2</v>
      </c>
      <c r="N86" s="161">
        <v>3</v>
      </c>
      <c r="O86" s="161">
        <v>2.5</v>
      </c>
      <c r="P86" s="161">
        <v>3</v>
      </c>
      <c r="Q86" s="161">
        <v>2.8333333333333335</v>
      </c>
      <c r="R86" s="161">
        <v>2.5</v>
      </c>
      <c r="S86" s="161">
        <v>2.8</v>
      </c>
      <c r="T86" s="161">
        <v>3</v>
      </c>
      <c r="U86" s="161">
        <v>2.6666666666666665</v>
      </c>
      <c r="V86" s="161">
        <v>3</v>
      </c>
      <c r="W86" s="161">
        <v>2</v>
      </c>
      <c r="X86" s="161">
        <v>3</v>
      </c>
    </row>
    <row r="87" spans="1:24" ht="15.5" x14ac:dyDescent="0.25">
      <c r="A87" s="157">
        <v>86</v>
      </c>
      <c r="B87" s="163">
        <v>3.1</v>
      </c>
      <c r="C87" s="161">
        <v>3.2222222222222223</v>
      </c>
      <c r="D87" s="161">
        <v>3.1</v>
      </c>
      <c r="E87" s="161">
        <v>3.3333333333333335</v>
      </c>
      <c r="F87" s="163">
        <v>3.3333333333333335</v>
      </c>
      <c r="G87" s="161">
        <v>3</v>
      </c>
      <c r="H87" s="161">
        <v>3</v>
      </c>
      <c r="I87" s="161">
        <v>4</v>
      </c>
      <c r="J87" s="161">
        <v>3</v>
      </c>
      <c r="K87" s="161">
        <v>3</v>
      </c>
      <c r="L87" s="161">
        <v>3</v>
      </c>
      <c r="M87" s="161">
        <v>3.3333333333333335</v>
      </c>
      <c r="N87" s="161">
        <v>3.125</v>
      </c>
      <c r="O87" s="161">
        <v>3</v>
      </c>
      <c r="P87" s="161">
        <v>3</v>
      </c>
      <c r="Q87" s="161">
        <v>3.1666666666666665</v>
      </c>
      <c r="R87" s="161">
        <v>3.1666666666666665</v>
      </c>
      <c r="S87" s="161">
        <v>3.2</v>
      </c>
      <c r="T87" s="161">
        <v>2.8</v>
      </c>
      <c r="U87" s="161">
        <v>3</v>
      </c>
      <c r="V87" s="161">
        <v>3.2</v>
      </c>
      <c r="W87" s="161">
        <v>2.8333333333333335</v>
      </c>
      <c r="X87" s="161">
        <v>3</v>
      </c>
    </row>
    <row r="88" spans="1:24" ht="15.5" x14ac:dyDescent="0.25">
      <c r="A88" s="157">
        <v>87</v>
      </c>
      <c r="B88" s="163">
        <v>3.3</v>
      </c>
      <c r="C88" s="161">
        <v>3.3333333333333335</v>
      </c>
      <c r="D88" s="161">
        <v>3</v>
      </c>
      <c r="E88" s="161">
        <v>3.2222222222222223</v>
      </c>
      <c r="F88" s="163">
        <v>3</v>
      </c>
      <c r="G88" s="161">
        <v>4</v>
      </c>
      <c r="H88" s="161">
        <v>3</v>
      </c>
      <c r="I88" s="161">
        <v>3</v>
      </c>
      <c r="J88" s="161">
        <v>3</v>
      </c>
      <c r="K88" s="161">
        <v>3</v>
      </c>
      <c r="L88" s="161">
        <v>3</v>
      </c>
      <c r="M88" s="161">
        <v>3</v>
      </c>
      <c r="N88" s="161">
        <v>3</v>
      </c>
      <c r="O88" s="161">
        <v>3.375</v>
      </c>
      <c r="P88" s="161">
        <v>2.8333333333333335</v>
      </c>
      <c r="Q88" s="161">
        <v>3</v>
      </c>
      <c r="R88" s="161">
        <v>3.1666666666666665</v>
      </c>
      <c r="S88" s="161">
        <v>3</v>
      </c>
      <c r="T88" s="161">
        <v>3</v>
      </c>
      <c r="U88" s="161">
        <v>2.8333333333333335</v>
      </c>
      <c r="V88" s="161">
        <v>3</v>
      </c>
      <c r="W88" s="161">
        <v>3.1666666666666665</v>
      </c>
      <c r="X88" s="161">
        <v>3.1666666666666665</v>
      </c>
    </row>
    <row r="89" spans="1:24" ht="15.5" x14ac:dyDescent="0.25">
      <c r="A89" s="157">
        <v>88</v>
      </c>
      <c r="B89" s="163">
        <v>3.1</v>
      </c>
      <c r="C89" s="161">
        <v>3.2222222222222223</v>
      </c>
      <c r="D89" s="161">
        <v>3</v>
      </c>
      <c r="E89" s="161">
        <v>3</v>
      </c>
      <c r="F89" s="163">
        <v>3</v>
      </c>
      <c r="G89" s="161">
        <v>3</v>
      </c>
      <c r="H89" s="161">
        <v>3</v>
      </c>
      <c r="I89" s="161">
        <v>3</v>
      </c>
      <c r="J89" s="161">
        <v>3</v>
      </c>
      <c r="K89" s="161">
        <v>3</v>
      </c>
      <c r="L89" s="161">
        <v>3</v>
      </c>
      <c r="M89" s="161">
        <v>3</v>
      </c>
      <c r="N89" s="161">
        <v>3.25</v>
      </c>
      <c r="O89" s="161">
        <v>3.125</v>
      </c>
      <c r="P89" s="161">
        <v>3.1666666666666665</v>
      </c>
      <c r="Q89" s="161">
        <v>3</v>
      </c>
      <c r="R89" s="161">
        <v>3.3333333333333335</v>
      </c>
      <c r="S89" s="161">
        <v>2.8</v>
      </c>
      <c r="T89" s="161">
        <v>2.8</v>
      </c>
      <c r="U89" s="161">
        <v>3</v>
      </c>
      <c r="V89" s="161">
        <v>3.4</v>
      </c>
      <c r="W89" s="161">
        <v>3.1666666666666665</v>
      </c>
      <c r="X89" s="161">
        <v>3.6666666666666665</v>
      </c>
    </row>
    <row r="90" spans="1:24" ht="15.5" x14ac:dyDescent="0.25">
      <c r="A90" s="157">
        <v>89</v>
      </c>
      <c r="B90" s="163">
        <v>3</v>
      </c>
      <c r="C90" s="161">
        <v>3</v>
      </c>
      <c r="D90" s="161">
        <v>3.8</v>
      </c>
      <c r="E90" s="161">
        <v>3.1111111111111112</v>
      </c>
      <c r="F90" s="163">
        <v>2.3333333333333335</v>
      </c>
      <c r="G90" s="161">
        <v>2.3333333333333335</v>
      </c>
      <c r="H90" s="161">
        <v>2</v>
      </c>
      <c r="I90" s="161">
        <v>2.5</v>
      </c>
      <c r="J90" s="161">
        <v>2.5</v>
      </c>
      <c r="K90" s="161">
        <v>2.5</v>
      </c>
      <c r="L90" s="161">
        <v>2.5</v>
      </c>
      <c r="M90" s="161">
        <v>2.6666666666666665</v>
      </c>
      <c r="N90" s="161">
        <v>2.625</v>
      </c>
      <c r="O90" s="161">
        <v>2.625</v>
      </c>
      <c r="P90" s="161">
        <v>2.5</v>
      </c>
      <c r="Q90" s="161">
        <v>2.8333333333333335</v>
      </c>
      <c r="R90" s="161">
        <v>2.5</v>
      </c>
      <c r="S90" s="161">
        <v>2.8</v>
      </c>
      <c r="T90" s="161">
        <v>2.8</v>
      </c>
      <c r="U90" s="161">
        <v>2.5</v>
      </c>
      <c r="V90" s="161">
        <v>2.8</v>
      </c>
      <c r="W90" s="161">
        <v>2.6666666666666665</v>
      </c>
      <c r="X90" s="161">
        <v>2.8333333333333335</v>
      </c>
    </row>
    <row r="91" spans="1:24" ht="15.5" x14ac:dyDescent="0.25">
      <c r="A91" s="157">
        <v>90</v>
      </c>
      <c r="B91" s="163">
        <v>3</v>
      </c>
      <c r="C91" s="161">
        <v>3</v>
      </c>
      <c r="D91" s="161">
        <v>3</v>
      </c>
      <c r="E91" s="161">
        <v>3</v>
      </c>
      <c r="F91" s="163">
        <v>3</v>
      </c>
      <c r="G91" s="161">
        <v>2.3333333333333335</v>
      </c>
      <c r="H91" s="161">
        <v>2.5</v>
      </c>
      <c r="I91" s="161">
        <v>3</v>
      </c>
      <c r="J91" s="161">
        <v>3</v>
      </c>
      <c r="K91" s="161">
        <v>2.5</v>
      </c>
      <c r="L91" s="161">
        <v>2.5</v>
      </c>
      <c r="M91" s="161">
        <v>2.6666666666666665</v>
      </c>
      <c r="N91" s="161">
        <v>2.75</v>
      </c>
      <c r="O91" s="161">
        <v>2.5</v>
      </c>
      <c r="P91" s="161">
        <v>2.8333333333333335</v>
      </c>
      <c r="Q91" s="161">
        <v>2.8333333333333335</v>
      </c>
      <c r="R91" s="161">
        <v>2.6666666666666665</v>
      </c>
      <c r="S91" s="161">
        <v>2.8</v>
      </c>
      <c r="T91" s="161">
        <v>2.4</v>
      </c>
      <c r="U91" s="161">
        <v>2.6666666666666665</v>
      </c>
      <c r="V91" s="161">
        <v>2.6</v>
      </c>
      <c r="W91" s="161">
        <v>2.5</v>
      </c>
      <c r="X91" s="161">
        <v>2.3333333333333335</v>
      </c>
    </row>
    <row r="92" spans="1:24" ht="15.5" x14ac:dyDescent="0.25">
      <c r="A92" s="157">
        <v>91</v>
      </c>
      <c r="B92" s="163">
        <v>3.1</v>
      </c>
      <c r="C92" s="161">
        <v>3.1111111111111112</v>
      </c>
      <c r="D92" s="161">
        <v>3.3</v>
      </c>
      <c r="E92" s="161">
        <v>3.1111111111111112</v>
      </c>
      <c r="F92" s="163">
        <v>3.3333333333333335</v>
      </c>
      <c r="G92" s="161">
        <v>3.3333333333333335</v>
      </c>
      <c r="H92" s="161">
        <v>3</v>
      </c>
      <c r="I92" s="161">
        <v>3.5</v>
      </c>
      <c r="J92" s="161">
        <v>3.5</v>
      </c>
      <c r="K92" s="161">
        <v>3.5</v>
      </c>
      <c r="L92" s="161">
        <v>3.5</v>
      </c>
      <c r="M92" s="161">
        <v>3</v>
      </c>
      <c r="N92" s="161">
        <v>3.125</v>
      </c>
      <c r="O92" s="161">
        <v>3.25</v>
      </c>
      <c r="P92" s="161">
        <v>2.8333333333333335</v>
      </c>
      <c r="Q92" s="161">
        <v>3.1666666666666665</v>
      </c>
      <c r="R92" s="161">
        <v>2.8333333333333335</v>
      </c>
      <c r="S92" s="161">
        <v>3.4</v>
      </c>
      <c r="T92" s="161">
        <v>3.4</v>
      </c>
      <c r="U92" s="161">
        <v>2.6666666666666665</v>
      </c>
      <c r="V92" s="161">
        <v>3.2</v>
      </c>
      <c r="W92" s="161">
        <v>3.5</v>
      </c>
      <c r="X92" s="161">
        <v>3</v>
      </c>
    </row>
    <row r="93" spans="1:24" ht="15.5" x14ac:dyDescent="0.25">
      <c r="A93" s="157">
        <v>92</v>
      </c>
      <c r="B93" s="163">
        <v>3</v>
      </c>
      <c r="C93" s="161">
        <v>3</v>
      </c>
      <c r="D93" s="161">
        <v>3</v>
      </c>
      <c r="E93" s="161">
        <v>3</v>
      </c>
      <c r="F93" s="163">
        <v>3</v>
      </c>
      <c r="G93" s="161">
        <v>2</v>
      </c>
      <c r="H93" s="161">
        <v>3</v>
      </c>
      <c r="I93" s="161">
        <v>3</v>
      </c>
      <c r="J93" s="161">
        <v>3</v>
      </c>
      <c r="K93" s="161">
        <v>3</v>
      </c>
      <c r="L93" s="161">
        <v>3</v>
      </c>
      <c r="M93" s="161">
        <v>4</v>
      </c>
      <c r="N93" s="161">
        <v>2.5</v>
      </c>
      <c r="O93" s="161">
        <v>2.375</v>
      </c>
      <c r="P93" s="161">
        <v>3</v>
      </c>
      <c r="Q93" s="161">
        <v>2.8333333333333335</v>
      </c>
      <c r="R93" s="161">
        <v>2.8333333333333335</v>
      </c>
      <c r="S93" s="161">
        <v>3.4</v>
      </c>
      <c r="T93" s="161">
        <v>3.8</v>
      </c>
      <c r="U93" s="161">
        <v>2.5</v>
      </c>
      <c r="V93" s="161">
        <v>2.8</v>
      </c>
      <c r="W93" s="161">
        <v>3.5</v>
      </c>
      <c r="X93" s="161">
        <v>3.5</v>
      </c>
    </row>
    <row r="94" spans="1:24" ht="15.5" x14ac:dyDescent="0.25">
      <c r="A94" s="157">
        <v>93</v>
      </c>
      <c r="B94" s="163">
        <v>3</v>
      </c>
      <c r="C94" s="161">
        <v>3.1111111111111112</v>
      </c>
      <c r="D94" s="161">
        <v>3.1</v>
      </c>
      <c r="E94" s="161">
        <v>3</v>
      </c>
      <c r="F94" s="163">
        <v>3</v>
      </c>
      <c r="G94" s="161">
        <v>3</v>
      </c>
      <c r="H94" s="161">
        <v>3</v>
      </c>
      <c r="I94" s="161">
        <v>3</v>
      </c>
      <c r="J94" s="161">
        <v>2.5</v>
      </c>
      <c r="K94" s="161">
        <v>3</v>
      </c>
      <c r="L94" s="161">
        <v>3</v>
      </c>
      <c r="M94" s="161">
        <v>3</v>
      </c>
      <c r="N94" s="161">
        <v>2.875</v>
      </c>
      <c r="O94" s="161">
        <v>2.5</v>
      </c>
      <c r="P94" s="161">
        <v>2</v>
      </c>
      <c r="Q94" s="161">
        <v>3</v>
      </c>
      <c r="R94" s="161">
        <v>2</v>
      </c>
      <c r="S94" s="161">
        <v>2.8</v>
      </c>
      <c r="T94" s="161">
        <v>2.4</v>
      </c>
      <c r="U94" s="161">
        <v>3</v>
      </c>
      <c r="V94" s="161">
        <v>2</v>
      </c>
      <c r="W94" s="161">
        <v>3</v>
      </c>
      <c r="X94" s="161">
        <v>4</v>
      </c>
    </row>
    <row r="95" spans="1:24" ht="15.5" x14ac:dyDescent="0.25">
      <c r="A95" s="157">
        <v>94</v>
      </c>
      <c r="B95" s="163">
        <v>3</v>
      </c>
      <c r="C95" s="161">
        <v>3.4444444444444446</v>
      </c>
      <c r="D95" s="161">
        <v>3</v>
      </c>
      <c r="E95" s="161">
        <v>3.1111111111111112</v>
      </c>
      <c r="F95" s="163">
        <v>2.3333333333333335</v>
      </c>
      <c r="G95" s="161">
        <v>3</v>
      </c>
      <c r="H95" s="161">
        <v>2.5</v>
      </c>
      <c r="I95" s="161">
        <v>3.5</v>
      </c>
      <c r="J95" s="161">
        <v>2</v>
      </c>
      <c r="K95" s="161">
        <v>3</v>
      </c>
      <c r="L95" s="161">
        <v>3</v>
      </c>
      <c r="M95" s="161">
        <v>3.3333333333333335</v>
      </c>
      <c r="N95" s="161">
        <v>2.875</v>
      </c>
      <c r="O95" s="161">
        <v>2.625</v>
      </c>
      <c r="P95" s="161">
        <v>2.3333333333333335</v>
      </c>
      <c r="Q95" s="161">
        <v>2.6666666666666665</v>
      </c>
      <c r="R95" s="161">
        <v>2.6666666666666665</v>
      </c>
      <c r="S95" s="161">
        <v>2.6</v>
      </c>
      <c r="T95" s="161">
        <v>2.6</v>
      </c>
      <c r="U95" s="161">
        <v>3.1666666666666665</v>
      </c>
      <c r="V95" s="161">
        <v>3.8</v>
      </c>
      <c r="W95" s="161">
        <v>2.3333333333333335</v>
      </c>
      <c r="X95" s="161">
        <v>3.1666666666666665</v>
      </c>
    </row>
    <row r="96" spans="1:24" ht="15.5" x14ac:dyDescent="0.25">
      <c r="A96" s="157">
        <v>95</v>
      </c>
      <c r="B96" s="163">
        <v>3.1</v>
      </c>
      <c r="C96" s="161">
        <v>3.1111111111111112</v>
      </c>
      <c r="D96" s="161">
        <v>3.1</v>
      </c>
      <c r="E96" s="161">
        <v>3.1111111111111112</v>
      </c>
      <c r="F96" s="163">
        <v>2.6666666666666665</v>
      </c>
      <c r="G96" s="161">
        <v>3.3333333333333335</v>
      </c>
      <c r="H96" s="161">
        <v>3</v>
      </c>
      <c r="I96" s="161">
        <v>3.5</v>
      </c>
      <c r="J96" s="161">
        <v>3.5</v>
      </c>
      <c r="K96" s="161">
        <v>3</v>
      </c>
      <c r="L96" s="161">
        <v>3</v>
      </c>
      <c r="M96" s="161">
        <v>3.3333333333333335</v>
      </c>
      <c r="N96" s="161">
        <v>3.125</v>
      </c>
      <c r="O96" s="161">
        <v>3</v>
      </c>
      <c r="P96" s="161">
        <v>3.1666666666666665</v>
      </c>
      <c r="Q96" s="161">
        <v>3.1666666666666665</v>
      </c>
      <c r="R96" s="161">
        <v>3.1666666666666665</v>
      </c>
      <c r="S96" s="161">
        <v>3.2</v>
      </c>
      <c r="T96" s="161">
        <v>2.8</v>
      </c>
      <c r="U96" s="161">
        <v>3.3333333333333335</v>
      </c>
      <c r="V96" s="161">
        <v>3</v>
      </c>
      <c r="W96" s="161">
        <v>3</v>
      </c>
      <c r="X96" s="161">
        <v>3</v>
      </c>
    </row>
    <row r="97" spans="1:24" ht="15.5" x14ac:dyDescent="0.25">
      <c r="A97" s="157">
        <v>96</v>
      </c>
      <c r="B97" s="163">
        <v>3.4</v>
      </c>
      <c r="C97" s="161">
        <v>3.3333333333333335</v>
      </c>
      <c r="D97" s="161">
        <v>3.3</v>
      </c>
      <c r="E97" s="161">
        <v>3.5555555555555554</v>
      </c>
      <c r="F97" s="163">
        <v>2</v>
      </c>
      <c r="G97" s="161">
        <v>3</v>
      </c>
      <c r="H97" s="161">
        <v>3.5</v>
      </c>
      <c r="I97" s="161">
        <v>3</v>
      </c>
      <c r="J97" s="161">
        <v>3</v>
      </c>
      <c r="K97" s="161">
        <v>2</v>
      </c>
      <c r="L97" s="161">
        <v>2</v>
      </c>
      <c r="M97" s="161">
        <v>4</v>
      </c>
      <c r="N97" s="161">
        <v>3.125</v>
      </c>
      <c r="O97" s="161">
        <v>2.75</v>
      </c>
      <c r="P97" s="161">
        <v>2.8333333333333335</v>
      </c>
      <c r="Q97" s="161">
        <v>3</v>
      </c>
      <c r="R97" s="161">
        <v>2.5</v>
      </c>
      <c r="S97" s="161">
        <v>2.6</v>
      </c>
      <c r="T97" s="161">
        <v>3</v>
      </c>
      <c r="U97" s="161">
        <v>2.1666666666666665</v>
      </c>
      <c r="V97" s="161">
        <v>3</v>
      </c>
      <c r="W97" s="161">
        <v>3.1666666666666665</v>
      </c>
      <c r="X97" s="161">
        <v>2.5</v>
      </c>
    </row>
    <row r="98" spans="1:24" ht="15.5" x14ac:dyDescent="0.25">
      <c r="A98" s="157">
        <v>97</v>
      </c>
      <c r="B98" s="163">
        <v>3</v>
      </c>
      <c r="C98" s="161">
        <v>2.6666666666666665</v>
      </c>
      <c r="D98" s="161">
        <v>2.8</v>
      </c>
      <c r="E98" s="161">
        <v>2.8888888888888888</v>
      </c>
      <c r="F98" s="163">
        <v>2.3333333333333335</v>
      </c>
      <c r="G98" s="161">
        <v>2.3333333333333335</v>
      </c>
      <c r="H98" s="161">
        <v>2.5</v>
      </c>
      <c r="I98" s="161">
        <v>3</v>
      </c>
      <c r="J98" s="161">
        <v>2.5</v>
      </c>
      <c r="K98" s="161">
        <v>2.5</v>
      </c>
      <c r="L98" s="161">
        <v>2.5</v>
      </c>
      <c r="M98" s="161">
        <v>2.6666666666666665</v>
      </c>
      <c r="N98" s="161">
        <v>2.5</v>
      </c>
      <c r="O98" s="161">
        <v>2.75</v>
      </c>
      <c r="P98" s="161">
        <v>2.3333333333333335</v>
      </c>
      <c r="Q98" s="161">
        <v>3</v>
      </c>
      <c r="R98" s="161">
        <v>2.5</v>
      </c>
      <c r="S98" s="161">
        <v>2.8</v>
      </c>
      <c r="T98" s="161">
        <v>2.6</v>
      </c>
      <c r="U98" s="161">
        <v>2.3333333333333335</v>
      </c>
      <c r="V98" s="161">
        <v>3</v>
      </c>
      <c r="W98" s="161">
        <v>2.5</v>
      </c>
      <c r="X98" s="161">
        <v>3.5</v>
      </c>
    </row>
    <row r="99" spans="1:24" ht="15.5" x14ac:dyDescent="0.25">
      <c r="A99" s="157">
        <v>98</v>
      </c>
      <c r="B99" s="163">
        <v>3</v>
      </c>
      <c r="C99" s="161">
        <v>3</v>
      </c>
      <c r="D99" s="161">
        <v>3</v>
      </c>
      <c r="E99" s="161">
        <v>3</v>
      </c>
      <c r="F99" s="163">
        <v>2</v>
      </c>
      <c r="G99" s="161">
        <v>2.6666666666666665</v>
      </c>
      <c r="H99" s="161">
        <v>2.5</v>
      </c>
      <c r="I99" s="161">
        <v>2.5</v>
      </c>
      <c r="J99" s="161">
        <v>2.5</v>
      </c>
      <c r="K99" s="161">
        <v>2.5</v>
      </c>
      <c r="L99" s="161">
        <v>2.5</v>
      </c>
      <c r="M99" s="161">
        <v>2.6666666666666665</v>
      </c>
      <c r="N99" s="161">
        <v>2.625</v>
      </c>
      <c r="O99" s="161">
        <v>2.625</v>
      </c>
      <c r="P99" s="161">
        <v>2.6666666666666665</v>
      </c>
      <c r="Q99" s="161">
        <v>2.8333333333333335</v>
      </c>
      <c r="R99" s="161">
        <v>0</v>
      </c>
      <c r="S99" s="161">
        <v>2.8</v>
      </c>
      <c r="T99" s="161">
        <v>2.8</v>
      </c>
      <c r="U99" s="161">
        <v>2.8333333333333335</v>
      </c>
      <c r="V99" s="161">
        <v>2.4</v>
      </c>
      <c r="W99" s="161">
        <v>2.5</v>
      </c>
      <c r="X99" s="161">
        <v>2.6666666666666665</v>
      </c>
    </row>
    <row r="100" spans="1:24" ht="15.5" x14ac:dyDescent="0.25">
      <c r="A100" s="157">
        <v>99</v>
      </c>
      <c r="B100" s="163">
        <v>3</v>
      </c>
      <c r="C100" s="161">
        <v>3</v>
      </c>
      <c r="D100" s="161">
        <v>2.9</v>
      </c>
      <c r="E100" s="161">
        <v>2.6666666666666665</v>
      </c>
      <c r="F100" s="163">
        <v>2.6666666666666665</v>
      </c>
      <c r="G100" s="161">
        <v>3</v>
      </c>
      <c r="H100" s="161">
        <v>2</v>
      </c>
      <c r="I100" s="161">
        <v>3</v>
      </c>
      <c r="J100" s="161">
        <v>3</v>
      </c>
      <c r="K100" s="161">
        <v>3</v>
      </c>
      <c r="L100" s="161">
        <v>3</v>
      </c>
      <c r="M100" s="161">
        <v>3</v>
      </c>
      <c r="N100" s="161">
        <v>2.625</v>
      </c>
      <c r="O100" s="161">
        <v>2.875</v>
      </c>
      <c r="P100" s="161">
        <v>2.8333333333333335</v>
      </c>
      <c r="Q100" s="161">
        <v>2.8333333333333335</v>
      </c>
      <c r="R100" s="161">
        <v>3</v>
      </c>
      <c r="S100" s="161">
        <v>2.6</v>
      </c>
      <c r="T100" s="161">
        <v>3</v>
      </c>
      <c r="U100" s="161">
        <v>2.5</v>
      </c>
      <c r="V100" s="161">
        <v>2.8</v>
      </c>
      <c r="W100" s="161">
        <v>2.8333333333333335</v>
      </c>
      <c r="X100" s="161">
        <v>2.8333333333333335</v>
      </c>
    </row>
    <row r="101" spans="1:24" ht="15.5" x14ac:dyDescent="0.25">
      <c r="A101" s="157">
        <v>100</v>
      </c>
      <c r="B101" s="163">
        <v>3</v>
      </c>
      <c r="C101" s="161">
        <v>3</v>
      </c>
      <c r="D101" s="161">
        <v>3</v>
      </c>
      <c r="E101" s="161">
        <v>3</v>
      </c>
      <c r="F101" s="163">
        <v>2.6666666666666665</v>
      </c>
      <c r="G101" s="161">
        <v>3</v>
      </c>
      <c r="H101" s="161">
        <v>2.5</v>
      </c>
      <c r="I101" s="161">
        <v>2.5</v>
      </c>
      <c r="J101" s="161">
        <v>2</v>
      </c>
      <c r="K101" s="161">
        <v>3</v>
      </c>
      <c r="L101" s="161">
        <v>3</v>
      </c>
      <c r="M101" s="161">
        <v>3</v>
      </c>
      <c r="N101" s="161">
        <v>2.875</v>
      </c>
      <c r="O101" s="161">
        <v>2.625</v>
      </c>
      <c r="P101" s="161">
        <v>2.6666666666666665</v>
      </c>
      <c r="Q101" s="161">
        <v>2.3333333333333335</v>
      </c>
      <c r="R101" s="161">
        <v>2.5</v>
      </c>
      <c r="S101" s="161">
        <v>2.6</v>
      </c>
      <c r="T101" s="161">
        <v>2.6</v>
      </c>
      <c r="U101" s="161">
        <v>2.8333333333333335</v>
      </c>
      <c r="V101" s="161">
        <v>2.8</v>
      </c>
      <c r="W101" s="161">
        <v>2.8333333333333335</v>
      </c>
      <c r="X101" s="161">
        <v>3.1666666666666665</v>
      </c>
    </row>
    <row r="102" spans="1:24" ht="15.5" x14ac:dyDescent="0.25">
      <c r="A102" s="157">
        <v>101</v>
      </c>
      <c r="B102" s="163">
        <v>3.2</v>
      </c>
      <c r="C102" s="161">
        <v>3.5555555555555554</v>
      </c>
      <c r="D102" s="161">
        <v>3.2</v>
      </c>
      <c r="E102" s="161">
        <v>3.2222222222222223</v>
      </c>
      <c r="F102" s="163">
        <v>2</v>
      </c>
      <c r="G102" s="161">
        <v>3</v>
      </c>
      <c r="H102" s="161">
        <v>4</v>
      </c>
      <c r="I102" s="161">
        <v>2.5</v>
      </c>
      <c r="J102" s="161">
        <v>2.5</v>
      </c>
      <c r="K102" s="161">
        <v>3</v>
      </c>
      <c r="L102" s="161">
        <v>3</v>
      </c>
      <c r="M102" s="161">
        <v>3</v>
      </c>
      <c r="N102" s="161">
        <v>3</v>
      </c>
      <c r="O102" s="161">
        <v>3.125</v>
      </c>
      <c r="P102" s="161">
        <v>2.8333333333333335</v>
      </c>
      <c r="Q102" s="161">
        <v>2.5</v>
      </c>
      <c r="R102" s="161">
        <v>2.5</v>
      </c>
      <c r="S102" s="161">
        <v>2.6</v>
      </c>
      <c r="T102" s="161">
        <v>2.6</v>
      </c>
      <c r="U102" s="161">
        <v>2.5</v>
      </c>
      <c r="V102" s="161">
        <v>2.4</v>
      </c>
      <c r="W102" s="161">
        <v>2.8333333333333335</v>
      </c>
      <c r="X102" s="161">
        <v>3</v>
      </c>
    </row>
    <row r="103" spans="1:24" ht="15.5" x14ac:dyDescent="0.25">
      <c r="A103" s="157">
        <v>102</v>
      </c>
      <c r="B103" s="163">
        <v>3.2</v>
      </c>
      <c r="C103" s="161">
        <v>3.1111111111111112</v>
      </c>
      <c r="D103" s="161">
        <v>3.4</v>
      </c>
      <c r="E103" s="161">
        <v>3.3333333333333335</v>
      </c>
      <c r="F103" s="163">
        <v>3</v>
      </c>
      <c r="G103" s="161">
        <v>3.3333333333333335</v>
      </c>
      <c r="H103" s="161">
        <v>3.5</v>
      </c>
      <c r="I103" s="161">
        <v>3.5</v>
      </c>
      <c r="J103" s="161">
        <v>3.5</v>
      </c>
      <c r="K103" s="161">
        <v>3.5</v>
      </c>
      <c r="L103" s="161">
        <v>3.5</v>
      </c>
      <c r="M103" s="161">
        <v>4</v>
      </c>
      <c r="N103" s="161">
        <v>3</v>
      </c>
      <c r="O103" s="161">
        <v>3.5</v>
      </c>
      <c r="P103" s="161">
        <v>3.3333333333333335</v>
      </c>
      <c r="Q103" s="161">
        <v>3</v>
      </c>
      <c r="R103" s="161">
        <v>2.8333333333333335</v>
      </c>
      <c r="S103" s="161">
        <v>3.2</v>
      </c>
      <c r="T103" s="161">
        <v>2.8</v>
      </c>
      <c r="U103" s="161">
        <v>3</v>
      </c>
      <c r="V103" s="161">
        <v>3.2</v>
      </c>
      <c r="W103" s="161">
        <v>3.1666666666666665</v>
      </c>
      <c r="X103" s="161">
        <v>3</v>
      </c>
    </row>
    <row r="104" spans="1:24" ht="15.5" x14ac:dyDescent="0.25">
      <c r="A104" s="157">
        <v>103</v>
      </c>
      <c r="B104" s="163">
        <v>3.3</v>
      </c>
      <c r="C104" s="161">
        <v>3</v>
      </c>
      <c r="D104" s="161">
        <v>3</v>
      </c>
      <c r="E104" s="161">
        <v>3</v>
      </c>
      <c r="F104" s="163">
        <v>3</v>
      </c>
      <c r="G104" s="161">
        <v>3.3333333333333335</v>
      </c>
      <c r="H104" s="161">
        <v>2.5</v>
      </c>
      <c r="I104" s="161">
        <v>3</v>
      </c>
      <c r="J104" s="161">
        <v>3</v>
      </c>
      <c r="K104" s="161">
        <v>3.5</v>
      </c>
      <c r="L104" s="161">
        <v>3.5</v>
      </c>
      <c r="M104" s="161">
        <v>3.3333333333333335</v>
      </c>
      <c r="N104" s="161">
        <v>3.125</v>
      </c>
      <c r="O104" s="161">
        <v>3.125</v>
      </c>
      <c r="P104" s="161">
        <v>3.1666666666666665</v>
      </c>
      <c r="Q104" s="161">
        <v>2.8333333333333335</v>
      </c>
      <c r="R104" s="161">
        <v>3.1666666666666665</v>
      </c>
      <c r="S104" s="161">
        <v>2.6</v>
      </c>
      <c r="T104" s="161">
        <v>3</v>
      </c>
      <c r="U104" s="161">
        <v>3.1666666666666665</v>
      </c>
      <c r="V104" s="161">
        <v>3.2</v>
      </c>
      <c r="W104" s="161">
        <v>3</v>
      </c>
      <c r="X104" s="161">
        <v>2.8333333333333335</v>
      </c>
    </row>
    <row r="105" spans="1:24" ht="15.5" x14ac:dyDescent="0.25">
      <c r="A105" s="157">
        <v>104</v>
      </c>
      <c r="B105" s="163">
        <v>3</v>
      </c>
      <c r="C105" s="161">
        <v>3</v>
      </c>
      <c r="D105" s="161">
        <v>3</v>
      </c>
      <c r="E105" s="161">
        <v>3</v>
      </c>
      <c r="F105" s="163">
        <v>3</v>
      </c>
      <c r="G105" s="161">
        <v>3</v>
      </c>
      <c r="H105" s="161">
        <v>3</v>
      </c>
      <c r="I105" s="161">
        <v>3</v>
      </c>
      <c r="J105" s="161">
        <v>3</v>
      </c>
      <c r="K105" s="161">
        <v>3</v>
      </c>
      <c r="L105" s="161">
        <v>3</v>
      </c>
      <c r="M105" s="161">
        <v>3</v>
      </c>
      <c r="N105" s="161">
        <v>3</v>
      </c>
      <c r="O105" s="161">
        <v>3</v>
      </c>
      <c r="P105" s="161">
        <v>3</v>
      </c>
      <c r="Q105" s="161">
        <v>3.1666666666666665</v>
      </c>
      <c r="R105" s="161">
        <v>3</v>
      </c>
      <c r="S105" s="161">
        <v>3</v>
      </c>
      <c r="T105" s="161">
        <v>3.2</v>
      </c>
      <c r="U105" s="161">
        <v>3</v>
      </c>
      <c r="V105" s="161">
        <v>2.8</v>
      </c>
      <c r="W105" s="161">
        <v>2.6666666666666665</v>
      </c>
      <c r="X105" s="161">
        <v>2.8333333333333335</v>
      </c>
    </row>
    <row r="106" spans="1:24" ht="15.5" x14ac:dyDescent="0.25">
      <c r="A106" s="157">
        <v>105</v>
      </c>
      <c r="B106" s="163">
        <v>3.2</v>
      </c>
      <c r="C106" s="161">
        <v>3.1111111111111112</v>
      </c>
      <c r="D106" s="161">
        <v>3.1</v>
      </c>
      <c r="E106" s="161">
        <v>2.8888888888888888</v>
      </c>
      <c r="F106" s="163">
        <v>3</v>
      </c>
      <c r="G106" s="161">
        <v>2.6666666666666665</v>
      </c>
      <c r="H106" s="161">
        <v>3</v>
      </c>
      <c r="I106" s="161">
        <v>3</v>
      </c>
      <c r="J106" s="161">
        <v>3</v>
      </c>
      <c r="K106" s="161">
        <v>2</v>
      </c>
      <c r="L106" s="161">
        <v>2</v>
      </c>
      <c r="M106" s="161">
        <v>3.3333333333333335</v>
      </c>
      <c r="N106" s="161">
        <v>2.875</v>
      </c>
      <c r="O106" s="161">
        <v>3</v>
      </c>
      <c r="P106" s="161">
        <v>3.1666666666666665</v>
      </c>
      <c r="Q106" s="161">
        <v>3</v>
      </c>
      <c r="R106" s="161">
        <v>3.1666666666666665</v>
      </c>
      <c r="S106" s="161">
        <v>2.8</v>
      </c>
      <c r="T106" s="161">
        <v>3</v>
      </c>
      <c r="U106" s="161">
        <v>2.8333333333333335</v>
      </c>
      <c r="V106" s="161">
        <v>3</v>
      </c>
      <c r="W106" s="161">
        <v>3.3333333333333335</v>
      </c>
      <c r="X106" s="161">
        <v>3</v>
      </c>
    </row>
    <row r="107" spans="1:24" ht="15.5" x14ac:dyDescent="0.25">
      <c r="A107" s="157">
        <v>106</v>
      </c>
      <c r="B107" s="163">
        <v>3</v>
      </c>
      <c r="C107" s="161">
        <v>3</v>
      </c>
      <c r="D107" s="161">
        <v>3</v>
      </c>
      <c r="E107" s="161">
        <v>3</v>
      </c>
      <c r="F107" s="163">
        <v>2</v>
      </c>
      <c r="G107" s="161">
        <v>2.6666666666666665</v>
      </c>
      <c r="H107" s="161">
        <v>3</v>
      </c>
      <c r="I107" s="161">
        <v>3</v>
      </c>
      <c r="J107" s="161">
        <v>2.5</v>
      </c>
      <c r="K107" s="161">
        <v>2.5</v>
      </c>
      <c r="L107" s="161">
        <v>2.5</v>
      </c>
      <c r="M107" s="161">
        <v>3</v>
      </c>
      <c r="N107" s="161">
        <v>2.625</v>
      </c>
      <c r="O107" s="161">
        <v>2.75</v>
      </c>
      <c r="P107" s="161">
        <v>2.3333333333333335</v>
      </c>
      <c r="Q107" s="161">
        <v>2.8333333333333335</v>
      </c>
      <c r="R107" s="161">
        <v>2.6666666666666665</v>
      </c>
      <c r="S107" s="161">
        <v>2.2000000000000002</v>
      </c>
      <c r="T107" s="161">
        <v>2.6</v>
      </c>
      <c r="U107" s="161">
        <v>3</v>
      </c>
      <c r="V107" s="161">
        <v>3</v>
      </c>
      <c r="W107" s="161">
        <v>2.6666666666666665</v>
      </c>
      <c r="X107" s="161">
        <v>2.6666666666666665</v>
      </c>
    </row>
    <row r="108" spans="1:24" ht="15.5" x14ac:dyDescent="0.25">
      <c r="A108" s="157">
        <v>107</v>
      </c>
      <c r="B108" s="163">
        <v>3</v>
      </c>
      <c r="C108" s="161">
        <v>3</v>
      </c>
      <c r="D108" s="161">
        <v>3</v>
      </c>
      <c r="E108" s="161">
        <v>2.8888888888888888</v>
      </c>
      <c r="F108" s="163">
        <v>2.6666666666666665</v>
      </c>
      <c r="G108" s="161">
        <v>3</v>
      </c>
      <c r="H108" s="161">
        <v>3</v>
      </c>
      <c r="I108" s="161">
        <v>3</v>
      </c>
      <c r="J108" s="161">
        <v>3</v>
      </c>
      <c r="K108" s="161">
        <v>3</v>
      </c>
      <c r="L108" s="161">
        <v>3</v>
      </c>
      <c r="M108" s="161">
        <v>3</v>
      </c>
      <c r="N108" s="161">
        <v>3</v>
      </c>
      <c r="O108" s="161">
        <v>3</v>
      </c>
      <c r="P108" s="161">
        <v>3</v>
      </c>
      <c r="Q108" s="161">
        <v>3</v>
      </c>
      <c r="R108" s="161">
        <v>3</v>
      </c>
      <c r="S108" s="161">
        <v>3</v>
      </c>
      <c r="T108" s="161">
        <v>3</v>
      </c>
      <c r="U108" s="161">
        <v>3</v>
      </c>
      <c r="V108" s="161">
        <v>3</v>
      </c>
      <c r="W108" s="161">
        <v>3</v>
      </c>
      <c r="X108" s="161">
        <v>2.8333333333333335</v>
      </c>
    </row>
    <row r="109" spans="1:24" ht="15.5" x14ac:dyDescent="0.25">
      <c r="A109" s="157">
        <v>108</v>
      </c>
      <c r="B109" s="163">
        <v>3.1</v>
      </c>
      <c r="C109" s="161">
        <v>3.1111111111111112</v>
      </c>
      <c r="D109" s="161">
        <v>3</v>
      </c>
      <c r="E109" s="161">
        <v>3.1111111111111112</v>
      </c>
      <c r="F109" s="163">
        <v>3</v>
      </c>
      <c r="G109" s="161">
        <v>2.6666666666666665</v>
      </c>
      <c r="H109" s="161">
        <v>3</v>
      </c>
      <c r="I109" s="161">
        <v>3</v>
      </c>
      <c r="J109" s="161">
        <v>3</v>
      </c>
      <c r="K109" s="161">
        <v>3</v>
      </c>
      <c r="L109" s="161">
        <v>3</v>
      </c>
      <c r="M109" s="161">
        <v>3.3333333333333335</v>
      </c>
      <c r="N109" s="161">
        <v>2.875</v>
      </c>
      <c r="O109" s="161">
        <v>2.875</v>
      </c>
      <c r="P109" s="161">
        <v>3</v>
      </c>
      <c r="Q109" s="161">
        <v>2.8333333333333335</v>
      </c>
      <c r="R109" s="161">
        <v>2.8333333333333335</v>
      </c>
      <c r="S109" s="161">
        <v>3</v>
      </c>
      <c r="T109" s="161">
        <v>2.8</v>
      </c>
      <c r="U109" s="161">
        <v>3</v>
      </c>
      <c r="V109" s="161">
        <v>3.2</v>
      </c>
      <c r="W109" s="161">
        <v>2.8333333333333335</v>
      </c>
      <c r="X109" s="161">
        <v>3</v>
      </c>
    </row>
    <row r="110" spans="1:24" ht="15.5" x14ac:dyDescent="0.25">
      <c r="A110" s="157">
        <v>109</v>
      </c>
      <c r="B110" s="163">
        <v>3</v>
      </c>
      <c r="C110" s="161">
        <v>3</v>
      </c>
      <c r="D110" s="161">
        <v>3</v>
      </c>
      <c r="E110" s="161">
        <v>3</v>
      </c>
      <c r="F110" s="163">
        <v>2</v>
      </c>
      <c r="G110" s="161">
        <v>3</v>
      </c>
      <c r="H110" s="161">
        <v>3</v>
      </c>
      <c r="I110" s="161">
        <v>3</v>
      </c>
      <c r="J110" s="161">
        <v>3</v>
      </c>
      <c r="K110" s="161">
        <v>3</v>
      </c>
      <c r="L110" s="161">
        <v>3</v>
      </c>
      <c r="M110" s="161">
        <v>2.6666666666666665</v>
      </c>
      <c r="N110" s="161">
        <v>3</v>
      </c>
      <c r="O110" s="161">
        <v>3</v>
      </c>
      <c r="P110" s="161">
        <v>2.5</v>
      </c>
      <c r="Q110" s="161">
        <v>2.8333333333333335</v>
      </c>
      <c r="R110" s="161">
        <v>3</v>
      </c>
      <c r="S110" s="161">
        <v>2</v>
      </c>
      <c r="T110" s="161">
        <v>2.8</v>
      </c>
      <c r="U110" s="161">
        <v>3</v>
      </c>
      <c r="V110" s="161">
        <v>3</v>
      </c>
      <c r="W110" s="161">
        <v>3</v>
      </c>
      <c r="X110" s="161">
        <v>3</v>
      </c>
    </row>
    <row r="111" spans="1:24" ht="15.5" x14ac:dyDescent="0.25">
      <c r="A111" s="157">
        <v>110</v>
      </c>
      <c r="B111" s="163">
        <v>3</v>
      </c>
      <c r="C111" s="161">
        <v>2.6666666666666665</v>
      </c>
      <c r="D111" s="161">
        <v>3</v>
      </c>
      <c r="E111" s="161">
        <v>3</v>
      </c>
      <c r="F111" s="163">
        <v>3</v>
      </c>
      <c r="G111" s="161">
        <v>3</v>
      </c>
      <c r="H111" s="161">
        <v>3</v>
      </c>
      <c r="I111" s="161">
        <v>3</v>
      </c>
      <c r="J111" s="161">
        <v>3</v>
      </c>
      <c r="K111" s="161">
        <v>3</v>
      </c>
      <c r="L111" s="161">
        <v>3</v>
      </c>
      <c r="M111" s="161">
        <v>2.6666666666666665</v>
      </c>
      <c r="N111" s="161">
        <v>2.875</v>
      </c>
      <c r="O111" s="161">
        <v>3</v>
      </c>
      <c r="P111" s="161">
        <v>3</v>
      </c>
      <c r="Q111" s="161">
        <v>2.8333333333333335</v>
      </c>
      <c r="R111" s="161">
        <v>3</v>
      </c>
      <c r="S111" s="161">
        <v>3</v>
      </c>
      <c r="T111" s="161">
        <v>2.8</v>
      </c>
      <c r="U111" s="161">
        <v>3</v>
      </c>
      <c r="V111" s="161">
        <v>2.8</v>
      </c>
      <c r="W111" s="161">
        <v>3</v>
      </c>
      <c r="X111" s="161">
        <v>2.6666666666666665</v>
      </c>
    </row>
    <row r="112" spans="1:24" ht="15.5" x14ac:dyDescent="0.25">
      <c r="A112" s="157">
        <v>111</v>
      </c>
      <c r="B112" s="163">
        <v>3.6</v>
      </c>
      <c r="C112" s="161">
        <v>3</v>
      </c>
      <c r="D112" s="161">
        <v>3</v>
      </c>
      <c r="E112" s="161">
        <v>3</v>
      </c>
      <c r="F112" s="163">
        <v>3</v>
      </c>
      <c r="G112" s="161">
        <v>3</v>
      </c>
      <c r="H112" s="161">
        <v>3</v>
      </c>
      <c r="I112" s="161">
        <v>3</v>
      </c>
      <c r="J112" s="161">
        <v>2.5</v>
      </c>
      <c r="K112" s="161">
        <v>3</v>
      </c>
      <c r="L112" s="161">
        <v>3</v>
      </c>
      <c r="M112" s="161">
        <v>2.6666666666666665</v>
      </c>
      <c r="N112" s="161">
        <v>2.875</v>
      </c>
      <c r="O112" s="161">
        <v>3</v>
      </c>
      <c r="P112" s="161">
        <v>3</v>
      </c>
      <c r="Q112" s="161">
        <v>3</v>
      </c>
      <c r="R112" s="161">
        <v>3</v>
      </c>
      <c r="S112" s="161">
        <v>2.4</v>
      </c>
      <c r="T112" s="161">
        <v>3</v>
      </c>
      <c r="U112" s="161">
        <v>3</v>
      </c>
      <c r="V112" s="161">
        <v>3</v>
      </c>
      <c r="W112" s="161">
        <v>3</v>
      </c>
      <c r="X112" s="161">
        <v>3</v>
      </c>
    </row>
    <row r="113" spans="1:24" ht="15.5" x14ac:dyDescent="0.25">
      <c r="A113" s="157">
        <v>112</v>
      </c>
      <c r="B113" s="163">
        <v>3.2</v>
      </c>
      <c r="C113" s="161">
        <v>3.1111111111111112</v>
      </c>
      <c r="D113" s="161">
        <v>3.1</v>
      </c>
      <c r="E113" s="161">
        <v>3.1111111111111112</v>
      </c>
      <c r="F113" s="163">
        <v>3</v>
      </c>
      <c r="G113" s="161">
        <v>3</v>
      </c>
      <c r="H113" s="161">
        <v>3</v>
      </c>
      <c r="I113" s="161">
        <v>3.5</v>
      </c>
      <c r="J113" s="161">
        <v>3</v>
      </c>
      <c r="K113" s="161">
        <v>3</v>
      </c>
      <c r="L113" s="161">
        <v>3</v>
      </c>
      <c r="M113" s="161">
        <v>2.6666666666666665</v>
      </c>
      <c r="N113" s="161">
        <v>2.75</v>
      </c>
      <c r="O113" s="161">
        <v>3</v>
      </c>
      <c r="P113" s="161">
        <v>3</v>
      </c>
      <c r="Q113" s="161">
        <v>3</v>
      </c>
      <c r="R113" s="161">
        <v>2.5</v>
      </c>
      <c r="S113" s="161">
        <v>3</v>
      </c>
      <c r="T113" s="161">
        <v>2.8</v>
      </c>
      <c r="U113" s="161">
        <v>3</v>
      </c>
      <c r="V113" s="161">
        <v>3</v>
      </c>
      <c r="W113" s="161">
        <v>3</v>
      </c>
      <c r="X113" s="161">
        <v>2.8333333333333335</v>
      </c>
    </row>
    <row r="114" spans="1:24" ht="15.5" x14ac:dyDescent="0.25">
      <c r="A114" s="157">
        <v>113</v>
      </c>
      <c r="B114" s="163">
        <v>3.1</v>
      </c>
      <c r="C114" s="161">
        <v>3.3333333333333335</v>
      </c>
      <c r="D114" s="161">
        <v>2.7</v>
      </c>
      <c r="E114" s="161">
        <v>2.6666666666666665</v>
      </c>
      <c r="F114" s="163">
        <v>3</v>
      </c>
      <c r="G114" s="161">
        <v>2</v>
      </c>
      <c r="H114" s="161">
        <v>3</v>
      </c>
      <c r="I114" s="161">
        <v>3.5</v>
      </c>
      <c r="J114" s="161">
        <v>2.5</v>
      </c>
      <c r="K114" s="161">
        <v>3</v>
      </c>
      <c r="L114" s="161">
        <v>3</v>
      </c>
      <c r="M114" s="161">
        <v>3</v>
      </c>
      <c r="N114" s="161">
        <v>2.5</v>
      </c>
      <c r="O114" s="161">
        <v>2.875</v>
      </c>
      <c r="P114" s="161">
        <v>2.5</v>
      </c>
      <c r="Q114" s="161">
        <v>2.6666666666666665</v>
      </c>
      <c r="R114" s="161">
        <v>2.5</v>
      </c>
      <c r="S114" s="161">
        <v>2.6</v>
      </c>
      <c r="T114" s="161">
        <v>2</v>
      </c>
      <c r="U114" s="161">
        <v>2.5</v>
      </c>
      <c r="V114" s="161">
        <v>2.8</v>
      </c>
      <c r="W114" s="161">
        <v>2.5</v>
      </c>
      <c r="X114" s="161">
        <v>3</v>
      </c>
    </row>
    <row r="115" spans="1:24" ht="15.5" x14ac:dyDescent="0.25">
      <c r="A115" s="157">
        <v>114</v>
      </c>
      <c r="B115" s="163">
        <v>3</v>
      </c>
      <c r="C115" s="161">
        <v>3</v>
      </c>
      <c r="D115" s="161">
        <v>3</v>
      </c>
      <c r="E115" s="161">
        <v>3</v>
      </c>
      <c r="F115" s="163">
        <v>2.3333333333333335</v>
      </c>
      <c r="G115" s="161">
        <v>2.6666666666666665</v>
      </c>
      <c r="H115" s="161">
        <v>3</v>
      </c>
      <c r="I115" s="161">
        <v>3.5</v>
      </c>
      <c r="J115" s="161">
        <v>3</v>
      </c>
      <c r="K115" s="161">
        <v>2.5</v>
      </c>
      <c r="L115" s="161">
        <v>2.5</v>
      </c>
      <c r="M115" s="161">
        <v>2.3333333333333335</v>
      </c>
      <c r="N115" s="161">
        <v>2.75</v>
      </c>
      <c r="O115" s="161">
        <v>2.5</v>
      </c>
      <c r="P115" s="161">
        <v>2.3333333333333335</v>
      </c>
      <c r="Q115" s="161">
        <v>2.5</v>
      </c>
      <c r="R115" s="161">
        <v>2.5</v>
      </c>
      <c r="S115" s="161">
        <v>2.6</v>
      </c>
      <c r="T115" s="161">
        <v>3</v>
      </c>
      <c r="U115" s="161">
        <v>2.6666666666666665</v>
      </c>
      <c r="V115" s="161">
        <v>2.6</v>
      </c>
      <c r="W115" s="161">
        <v>2.6666666666666665</v>
      </c>
      <c r="X115" s="161">
        <v>3</v>
      </c>
    </row>
    <row r="116" spans="1:24" ht="15.5" x14ac:dyDescent="0.25">
      <c r="A116" s="157">
        <v>115</v>
      </c>
      <c r="B116" s="163">
        <v>3</v>
      </c>
      <c r="C116" s="161">
        <v>3</v>
      </c>
      <c r="D116" s="161">
        <v>3</v>
      </c>
      <c r="E116" s="161">
        <v>3</v>
      </c>
      <c r="F116" s="163">
        <v>2.3333333333333335</v>
      </c>
      <c r="G116" s="161">
        <v>2.3333333333333335</v>
      </c>
      <c r="H116" s="161">
        <v>2.5</v>
      </c>
      <c r="I116" s="161">
        <v>3.5</v>
      </c>
      <c r="J116" s="161">
        <v>2.5</v>
      </c>
      <c r="K116" s="161">
        <v>3</v>
      </c>
      <c r="L116" s="161">
        <v>3</v>
      </c>
      <c r="M116" s="161">
        <v>3</v>
      </c>
      <c r="N116" s="161">
        <v>2</v>
      </c>
      <c r="O116" s="161">
        <v>2.875</v>
      </c>
      <c r="P116" s="161">
        <v>0</v>
      </c>
      <c r="Q116" s="161">
        <v>3.6666666666666665</v>
      </c>
      <c r="R116" s="161">
        <v>2</v>
      </c>
      <c r="S116" s="161">
        <v>2.2000000000000002</v>
      </c>
      <c r="T116" s="161">
        <v>2.6</v>
      </c>
      <c r="U116" s="161">
        <v>2</v>
      </c>
      <c r="V116" s="161">
        <v>3</v>
      </c>
      <c r="W116" s="161">
        <v>2</v>
      </c>
      <c r="X116" s="161">
        <v>3</v>
      </c>
    </row>
    <row r="117" spans="1:24" ht="15.5" x14ac:dyDescent="0.25">
      <c r="A117" s="157">
        <v>116</v>
      </c>
      <c r="B117" s="163">
        <v>3</v>
      </c>
      <c r="C117" s="161">
        <v>3</v>
      </c>
      <c r="D117" s="161">
        <v>3</v>
      </c>
      <c r="E117" s="161">
        <v>3</v>
      </c>
      <c r="F117" s="163">
        <v>3</v>
      </c>
      <c r="G117" s="161">
        <v>3</v>
      </c>
      <c r="H117" s="161">
        <v>3</v>
      </c>
      <c r="I117" s="161">
        <v>3</v>
      </c>
      <c r="J117" s="161">
        <v>3</v>
      </c>
      <c r="K117" s="161">
        <v>3</v>
      </c>
      <c r="L117" s="161">
        <v>3</v>
      </c>
      <c r="M117" s="161">
        <v>3</v>
      </c>
      <c r="N117" s="161">
        <v>2.875</v>
      </c>
      <c r="O117" s="161">
        <v>3</v>
      </c>
      <c r="P117" s="161">
        <v>3</v>
      </c>
      <c r="Q117" s="161">
        <v>3.3333333333333335</v>
      </c>
      <c r="R117" s="161">
        <v>3</v>
      </c>
      <c r="S117" s="161">
        <v>3</v>
      </c>
      <c r="T117" s="161">
        <v>3</v>
      </c>
      <c r="U117" s="161">
        <v>3</v>
      </c>
      <c r="V117" s="161">
        <v>3</v>
      </c>
      <c r="W117" s="161">
        <v>3</v>
      </c>
      <c r="X117" s="161">
        <v>3</v>
      </c>
    </row>
    <row r="118" spans="1:24" ht="15.5" x14ac:dyDescent="0.25">
      <c r="A118" s="157">
        <v>117</v>
      </c>
      <c r="B118" s="163">
        <v>3</v>
      </c>
      <c r="C118" s="161">
        <v>3</v>
      </c>
      <c r="D118" s="161">
        <v>2.9</v>
      </c>
      <c r="E118" s="161">
        <v>3</v>
      </c>
      <c r="F118" s="163">
        <v>2</v>
      </c>
      <c r="G118" s="161">
        <v>3</v>
      </c>
      <c r="H118" s="161">
        <v>1.5</v>
      </c>
      <c r="I118" s="161">
        <v>2.5</v>
      </c>
      <c r="J118" s="161">
        <v>3</v>
      </c>
      <c r="K118" s="161">
        <v>3</v>
      </c>
      <c r="L118" s="161">
        <v>3</v>
      </c>
      <c r="M118" s="161">
        <v>2.6666666666666665</v>
      </c>
      <c r="N118" s="161">
        <v>2.625</v>
      </c>
      <c r="O118" s="161">
        <v>2.375</v>
      </c>
      <c r="P118" s="161">
        <v>2.6666666666666665</v>
      </c>
      <c r="Q118" s="161">
        <v>2.5</v>
      </c>
      <c r="R118" s="161">
        <v>2.6666666666666665</v>
      </c>
      <c r="S118" s="161">
        <v>2.6</v>
      </c>
      <c r="T118" s="161">
        <v>2</v>
      </c>
      <c r="U118" s="161">
        <v>3</v>
      </c>
      <c r="V118" s="161">
        <v>2.4</v>
      </c>
      <c r="W118" s="161">
        <v>2.6666666666666665</v>
      </c>
      <c r="X118" s="161">
        <v>2.3333333333333335</v>
      </c>
    </row>
    <row r="119" spans="1:24" ht="15.5" x14ac:dyDescent="0.25">
      <c r="A119" s="157">
        <v>118</v>
      </c>
      <c r="B119" s="163">
        <v>3</v>
      </c>
      <c r="C119" s="161">
        <v>3</v>
      </c>
      <c r="D119" s="161">
        <v>3</v>
      </c>
      <c r="E119" s="161">
        <v>3</v>
      </c>
      <c r="F119" s="163">
        <v>2.6666666666666665</v>
      </c>
      <c r="G119" s="161">
        <v>2.6666666666666665</v>
      </c>
      <c r="H119" s="161">
        <v>3</v>
      </c>
      <c r="I119" s="161">
        <v>2.5</v>
      </c>
      <c r="J119" s="161">
        <v>3.5</v>
      </c>
      <c r="K119" s="161">
        <v>3</v>
      </c>
      <c r="L119" s="161">
        <v>3</v>
      </c>
      <c r="M119" s="161">
        <v>2.3333333333333335</v>
      </c>
      <c r="N119" s="161">
        <v>2.5</v>
      </c>
      <c r="O119" s="161">
        <v>2.625</v>
      </c>
      <c r="P119" s="161">
        <v>2.8333333333333335</v>
      </c>
      <c r="Q119" s="161">
        <v>2.8333333333333335</v>
      </c>
      <c r="R119" s="161">
        <v>2.5</v>
      </c>
      <c r="S119" s="161">
        <v>2.6</v>
      </c>
      <c r="T119" s="161">
        <v>2.2000000000000002</v>
      </c>
      <c r="U119" s="161">
        <v>2.6666666666666665</v>
      </c>
      <c r="V119" s="161">
        <v>2.4</v>
      </c>
      <c r="W119" s="161">
        <v>2.5</v>
      </c>
      <c r="X119" s="161">
        <v>2.5</v>
      </c>
    </row>
    <row r="120" spans="1:24" ht="15.5" x14ac:dyDescent="0.25">
      <c r="A120" s="157">
        <v>119</v>
      </c>
      <c r="B120" s="163">
        <v>3</v>
      </c>
      <c r="C120" s="161">
        <v>3</v>
      </c>
      <c r="D120" s="161">
        <v>3</v>
      </c>
      <c r="E120" s="161">
        <v>3</v>
      </c>
      <c r="F120" s="163">
        <v>2.6666666666666665</v>
      </c>
      <c r="G120" s="161">
        <v>2.6666666666666665</v>
      </c>
      <c r="H120" s="161">
        <v>3</v>
      </c>
      <c r="I120" s="161">
        <v>2.5</v>
      </c>
      <c r="J120" s="161">
        <v>3.5</v>
      </c>
      <c r="K120" s="161">
        <v>3</v>
      </c>
      <c r="L120" s="161">
        <v>3</v>
      </c>
      <c r="M120" s="161">
        <v>2.3333333333333335</v>
      </c>
      <c r="N120" s="161">
        <v>2.5</v>
      </c>
      <c r="O120" s="161">
        <v>2.625</v>
      </c>
      <c r="P120" s="161">
        <v>2.8333333333333335</v>
      </c>
      <c r="Q120" s="161">
        <v>2.8333333333333335</v>
      </c>
      <c r="R120" s="161">
        <v>2.5</v>
      </c>
      <c r="S120" s="161">
        <v>2.6</v>
      </c>
      <c r="T120" s="161">
        <v>2.2000000000000002</v>
      </c>
      <c r="U120" s="161">
        <v>2.6666666666666665</v>
      </c>
      <c r="V120" s="161">
        <v>2.4</v>
      </c>
      <c r="W120" s="161">
        <v>2.5</v>
      </c>
      <c r="X120" s="161">
        <v>2.5</v>
      </c>
    </row>
    <row r="121" spans="1:24" ht="15.5" x14ac:dyDescent="0.25">
      <c r="A121" s="157">
        <v>120</v>
      </c>
      <c r="B121" s="163">
        <v>3.4</v>
      </c>
      <c r="C121" s="161">
        <v>3</v>
      </c>
      <c r="D121" s="161">
        <v>3</v>
      </c>
      <c r="E121" s="161">
        <v>3</v>
      </c>
      <c r="F121" s="163">
        <v>3</v>
      </c>
      <c r="G121" s="161">
        <v>3</v>
      </c>
      <c r="H121" s="161">
        <v>3</v>
      </c>
      <c r="I121" s="161">
        <v>3</v>
      </c>
      <c r="J121" s="161">
        <v>3</v>
      </c>
      <c r="K121" s="161">
        <v>3</v>
      </c>
      <c r="L121" s="161">
        <v>3</v>
      </c>
      <c r="M121" s="161">
        <v>3</v>
      </c>
      <c r="N121" s="161">
        <v>3</v>
      </c>
      <c r="O121" s="161">
        <v>3</v>
      </c>
      <c r="P121" s="161">
        <v>3</v>
      </c>
      <c r="Q121" s="161">
        <v>3</v>
      </c>
      <c r="R121" s="161">
        <v>3</v>
      </c>
      <c r="S121" s="161">
        <v>3</v>
      </c>
      <c r="T121" s="161">
        <v>3</v>
      </c>
      <c r="U121" s="161">
        <v>3</v>
      </c>
      <c r="V121" s="161">
        <v>3</v>
      </c>
      <c r="W121" s="161">
        <v>3</v>
      </c>
      <c r="X121" s="161">
        <v>3</v>
      </c>
    </row>
    <row r="122" spans="1:24" ht="15.5" x14ac:dyDescent="0.25">
      <c r="A122" s="157">
        <v>121</v>
      </c>
      <c r="B122" s="163">
        <v>3</v>
      </c>
      <c r="C122" s="161">
        <v>3</v>
      </c>
      <c r="D122" s="161">
        <v>3</v>
      </c>
      <c r="E122" s="161">
        <v>3</v>
      </c>
      <c r="F122" s="163">
        <v>3</v>
      </c>
      <c r="G122" s="161">
        <v>3.3333333333333335</v>
      </c>
      <c r="H122" s="161">
        <v>3</v>
      </c>
      <c r="I122" s="161">
        <v>3</v>
      </c>
      <c r="J122" s="161">
        <v>2.5</v>
      </c>
      <c r="K122" s="161">
        <v>2</v>
      </c>
      <c r="L122" s="161">
        <v>2</v>
      </c>
      <c r="M122" s="161">
        <v>2.6666666666666665</v>
      </c>
      <c r="N122" s="161">
        <v>3</v>
      </c>
      <c r="O122" s="161">
        <v>3</v>
      </c>
      <c r="P122" s="161">
        <v>3</v>
      </c>
      <c r="Q122" s="161">
        <v>3</v>
      </c>
      <c r="R122" s="161">
        <v>3</v>
      </c>
      <c r="S122" s="161">
        <v>3</v>
      </c>
      <c r="T122" s="161">
        <v>3</v>
      </c>
      <c r="U122" s="161">
        <v>3</v>
      </c>
      <c r="V122" s="161">
        <v>3</v>
      </c>
      <c r="W122" s="161">
        <v>3</v>
      </c>
      <c r="X122" s="161">
        <v>3</v>
      </c>
    </row>
    <row r="123" spans="1:24" ht="15.5" x14ac:dyDescent="0.25">
      <c r="A123" s="157">
        <v>122</v>
      </c>
      <c r="B123" s="163">
        <v>3.3</v>
      </c>
      <c r="C123" s="161">
        <v>3.3333333333333335</v>
      </c>
      <c r="D123" s="161">
        <v>3.4</v>
      </c>
      <c r="E123" s="161">
        <v>3.3333333333333335</v>
      </c>
      <c r="F123" s="163">
        <v>3</v>
      </c>
      <c r="G123" s="161">
        <v>3.6666666666666665</v>
      </c>
      <c r="H123" s="161">
        <v>3</v>
      </c>
      <c r="I123" s="161">
        <v>3</v>
      </c>
      <c r="J123" s="161">
        <v>2.5</v>
      </c>
      <c r="K123" s="161">
        <v>2</v>
      </c>
      <c r="L123" s="161">
        <v>2</v>
      </c>
      <c r="M123" s="161">
        <v>2.6666666666666665</v>
      </c>
      <c r="N123" s="161">
        <v>3.5</v>
      </c>
      <c r="O123" s="161">
        <v>3.5</v>
      </c>
      <c r="P123" s="161">
        <v>3</v>
      </c>
      <c r="Q123" s="161">
        <v>3.3333333333333335</v>
      </c>
      <c r="R123" s="161">
        <v>3.3333333333333335</v>
      </c>
      <c r="S123" s="161">
        <v>3.4</v>
      </c>
      <c r="T123" s="161">
        <v>3.2</v>
      </c>
      <c r="U123" s="161">
        <v>3.5</v>
      </c>
      <c r="V123" s="161">
        <v>3.4</v>
      </c>
      <c r="W123" s="161">
        <v>3.1666666666666665</v>
      </c>
      <c r="X123" s="161">
        <v>3.1666666666666665</v>
      </c>
    </row>
    <row r="124" spans="1:24" ht="15.5" x14ac:dyDescent="0.25">
      <c r="A124" s="157">
        <v>123</v>
      </c>
      <c r="B124" s="163">
        <v>3</v>
      </c>
      <c r="C124" s="161">
        <v>3</v>
      </c>
      <c r="D124" s="161">
        <v>3</v>
      </c>
      <c r="E124" s="161">
        <v>3.1111111111111112</v>
      </c>
      <c r="F124" s="163">
        <v>3</v>
      </c>
      <c r="G124" s="161">
        <v>3.3333333333333335</v>
      </c>
      <c r="H124" s="161">
        <v>3</v>
      </c>
      <c r="I124" s="161">
        <v>4</v>
      </c>
      <c r="J124" s="161">
        <v>2.5</v>
      </c>
      <c r="K124" s="161">
        <v>2</v>
      </c>
      <c r="L124" s="161">
        <v>2</v>
      </c>
      <c r="M124" s="161">
        <v>2.6666666666666665</v>
      </c>
      <c r="N124" s="161">
        <v>3</v>
      </c>
      <c r="O124" s="161">
        <v>3</v>
      </c>
      <c r="P124" s="161">
        <v>3</v>
      </c>
      <c r="Q124" s="161">
        <v>3</v>
      </c>
      <c r="R124" s="161">
        <v>3</v>
      </c>
      <c r="S124" s="161">
        <v>3.2</v>
      </c>
      <c r="T124" s="161">
        <v>2.8</v>
      </c>
      <c r="U124" s="161">
        <v>3</v>
      </c>
      <c r="V124" s="161">
        <v>3</v>
      </c>
      <c r="W124" s="161">
        <v>3</v>
      </c>
      <c r="X124" s="161">
        <v>3</v>
      </c>
    </row>
    <row r="125" spans="1:24" ht="15.5" x14ac:dyDescent="0.25">
      <c r="A125" s="157">
        <v>124</v>
      </c>
      <c r="B125" s="163">
        <v>3</v>
      </c>
      <c r="C125" s="161">
        <v>3</v>
      </c>
      <c r="D125" s="161">
        <v>3</v>
      </c>
      <c r="E125" s="161">
        <v>3.1111111111111112</v>
      </c>
      <c r="F125" s="163">
        <v>2.6666666666666665</v>
      </c>
      <c r="G125" s="161">
        <v>3</v>
      </c>
      <c r="H125" s="161">
        <v>3</v>
      </c>
      <c r="I125" s="161">
        <v>4</v>
      </c>
      <c r="J125" s="161">
        <v>3.5</v>
      </c>
      <c r="K125" s="161">
        <v>4</v>
      </c>
      <c r="L125" s="161">
        <v>4</v>
      </c>
      <c r="M125" s="161">
        <v>4</v>
      </c>
      <c r="N125" s="161">
        <v>2.875</v>
      </c>
      <c r="O125" s="161">
        <v>3</v>
      </c>
      <c r="P125" s="161">
        <v>3</v>
      </c>
      <c r="Q125" s="161">
        <v>3</v>
      </c>
      <c r="R125" s="161">
        <v>3</v>
      </c>
      <c r="S125" s="161">
        <v>3.2</v>
      </c>
      <c r="T125" s="161">
        <v>2.8</v>
      </c>
      <c r="U125" s="161">
        <v>3</v>
      </c>
      <c r="V125" s="161">
        <v>3</v>
      </c>
      <c r="W125" s="161">
        <v>3</v>
      </c>
      <c r="X125" s="161">
        <v>3</v>
      </c>
    </row>
    <row r="126" spans="1:24" ht="15.5" x14ac:dyDescent="0.25">
      <c r="A126" s="157">
        <v>125</v>
      </c>
      <c r="B126" s="163">
        <v>3.7</v>
      </c>
      <c r="C126" s="161">
        <v>3.5555555555555554</v>
      </c>
      <c r="D126" s="161">
        <v>3.4</v>
      </c>
      <c r="E126" s="161">
        <v>4</v>
      </c>
      <c r="F126" s="163">
        <v>4</v>
      </c>
      <c r="G126" s="161">
        <v>4</v>
      </c>
      <c r="H126" s="161">
        <v>4</v>
      </c>
      <c r="I126" s="161">
        <v>4</v>
      </c>
      <c r="J126" s="161">
        <v>4</v>
      </c>
      <c r="K126" s="161">
        <v>4</v>
      </c>
      <c r="L126" s="161">
        <v>4</v>
      </c>
      <c r="M126" s="161">
        <v>4</v>
      </c>
      <c r="N126" s="161">
        <v>4</v>
      </c>
      <c r="O126" s="161">
        <v>3.375</v>
      </c>
      <c r="P126" s="161">
        <v>4</v>
      </c>
      <c r="Q126" s="161">
        <v>4</v>
      </c>
      <c r="R126" s="161">
        <v>4</v>
      </c>
      <c r="S126" s="161">
        <v>3.4</v>
      </c>
      <c r="T126" s="161">
        <v>4</v>
      </c>
      <c r="U126" s="161">
        <v>3.5</v>
      </c>
      <c r="V126" s="161">
        <v>4</v>
      </c>
      <c r="W126" s="161">
        <v>4</v>
      </c>
      <c r="X126" s="161">
        <v>4</v>
      </c>
    </row>
    <row r="127" spans="1:24" ht="15.5" x14ac:dyDescent="0.25">
      <c r="A127" s="157">
        <v>126</v>
      </c>
      <c r="B127" s="163">
        <v>3</v>
      </c>
      <c r="C127" s="161">
        <v>3.4444444444444446</v>
      </c>
      <c r="D127" s="161">
        <v>3.8</v>
      </c>
      <c r="E127" s="161">
        <v>4</v>
      </c>
      <c r="F127" s="163">
        <v>4</v>
      </c>
      <c r="G127" s="161">
        <v>3</v>
      </c>
      <c r="H127" s="161">
        <v>4</v>
      </c>
      <c r="I127" s="161">
        <v>4</v>
      </c>
      <c r="J127" s="161">
        <v>3.5</v>
      </c>
      <c r="K127" s="161">
        <v>4</v>
      </c>
      <c r="L127" s="161">
        <v>4</v>
      </c>
      <c r="M127" s="161">
        <v>3</v>
      </c>
      <c r="N127" s="161">
        <v>3.5</v>
      </c>
      <c r="O127" s="161">
        <v>4</v>
      </c>
      <c r="P127" s="161">
        <v>4</v>
      </c>
      <c r="Q127" s="161">
        <v>4</v>
      </c>
      <c r="R127" s="161">
        <v>3</v>
      </c>
      <c r="S127" s="161">
        <v>4</v>
      </c>
      <c r="T127" s="161">
        <v>4</v>
      </c>
      <c r="U127" s="161">
        <v>4</v>
      </c>
      <c r="V127" s="161">
        <v>3.6</v>
      </c>
      <c r="W127" s="161">
        <v>4</v>
      </c>
      <c r="X127" s="161">
        <v>2.1666666666666665</v>
      </c>
    </row>
    <row r="128" spans="1:24" ht="15.5" x14ac:dyDescent="0.25">
      <c r="A128" s="157">
        <v>127</v>
      </c>
      <c r="B128" s="163">
        <v>3</v>
      </c>
      <c r="C128" s="161">
        <v>3</v>
      </c>
      <c r="D128" s="161">
        <v>3</v>
      </c>
      <c r="E128" s="161">
        <v>3</v>
      </c>
      <c r="F128" s="163">
        <v>3</v>
      </c>
      <c r="G128" s="161">
        <v>3</v>
      </c>
      <c r="H128" s="161">
        <v>3</v>
      </c>
      <c r="I128" s="161">
        <v>3</v>
      </c>
      <c r="J128" s="161">
        <v>3</v>
      </c>
      <c r="K128" s="161">
        <v>3</v>
      </c>
      <c r="L128" s="161">
        <v>3</v>
      </c>
      <c r="M128" s="161">
        <v>3</v>
      </c>
      <c r="N128" s="161">
        <v>3</v>
      </c>
      <c r="O128" s="161">
        <v>3</v>
      </c>
      <c r="P128" s="161">
        <v>3</v>
      </c>
      <c r="Q128" s="161">
        <v>3</v>
      </c>
      <c r="R128" s="161">
        <v>3</v>
      </c>
      <c r="S128" s="161">
        <v>3</v>
      </c>
      <c r="T128" s="161">
        <v>3</v>
      </c>
      <c r="U128" s="161">
        <v>3</v>
      </c>
      <c r="V128" s="161">
        <v>3</v>
      </c>
      <c r="W128" s="161">
        <v>3</v>
      </c>
      <c r="X128" s="161">
        <v>3</v>
      </c>
    </row>
    <row r="129" spans="1:24" ht="15.5" x14ac:dyDescent="0.25">
      <c r="A129" s="157">
        <v>128</v>
      </c>
      <c r="B129" s="163">
        <v>3</v>
      </c>
      <c r="C129" s="161">
        <v>3</v>
      </c>
      <c r="D129" s="161">
        <v>3</v>
      </c>
      <c r="E129" s="161">
        <v>3</v>
      </c>
      <c r="F129" s="163">
        <v>3</v>
      </c>
      <c r="G129" s="161">
        <v>3.3333333333333335</v>
      </c>
      <c r="H129" s="161">
        <v>3</v>
      </c>
      <c r="I129" s="161">
        <v>3</v>
      </c>
      <c r="J129" s="161">
        <v>2.5</v>
      </c>
      <c r="K129" s="161">
        <v>2</v>
      </c>
      <c r="L129" s="161">
        <v>2</v>
      </c>
      <c r="M129" s="161">
        <v>2.6666666666666665</v>
      </c>
      <c r="N129" s="161">
        <v>3</v>
      </c>
      <c r="O129" s="161">
        <v>3</v>
      </c>
      <c r="P129" s="161">
        <v>3</v>
      </c>
      <c r="Q129" s="161">
        <v>3</v>
      </c>
      <c r="R129" s="161">
        <v>3</v>
      </c>
      <c r="S129" s="161">
        <v>3.4</v>
      </c>
      <c r="T129" s="161">
        <v>2.8</v>
      </c>
      <c r="U129" s="161">
        <v>3.3333333333333335</v>
      </c>
      <c r="V129" s="161">
        <v>3</v>
      </c>
      <c r="W129" s="161">
        <v>3</v>
      </c>
      <c r="X129" s="161">
        <v>3.1666666666666665</v>
      </c>
    </row>
    <row r="130" spans="1:24" ht="15.5" x14ac:dyDescent="0.25">
      <c r="A130" s="157">
        <v>129</v>
      </c>
      <c r="B130" s="163">
        <v>3</v>
      </c>
      <c r="C130" s="161">
        <v>3</v>
      </c>
      <c r="D130" s="161">
        <v>3</v>
      </c>
      <c r="E130" s="161">
        <v>3</v>
      </c>
      <c r="F130" s="163">
        <v>3</v>
      </c>
      <c r="G130" s="161">
        <v>3.6666666666666665</v>
      </c>
      <c r="H130" s="161">
        <v>4</v>
      </c>
      <c r="I130" s="161">
        <v>4</v>
      </c>
      <c r="J130" s="161">
        <v>3</v>
      </c>
      <c r="K130" s="161">
        <v>2.5</v>
      </c>
      <c r="L130" s="161">
        <v>2.5</v>
      </c>
      <c r="M130" s="161">
        <v>2</v>
      </c>
      <c r="N130" s="161">
        <v>3</v>
      </c>
      <c r="O130" s="161">
        <v>3</v>
      </c>
      <c r="P130" s="161">
        <v>3</v>
      </c>
      <c r="Q130" s="161">
        <v>3</v>
      </c>
      <c r="R130" s="161">
        <v>3</v>
      </c>
      <c r="S130" s="161">
        <v>3.4</v>
      </c>
      <c r="T130" s="161">
        <v>3</v>
      </c>
      <c r="U130" s="161">
        <v>3</v>
      </c>
      <c r="V130" s="161">
        <v>3</v>
      </c>
      <c r="W130" s="161">
        <v>3</v>
      </c>
      <c r="X130" s="161">
        <v>3</v>
      </c>
    </row>
    <row r="131" spans="1:24" ht="15.5" x14ac:dyDescent="0.25">
      <c r="A131" s="157">
        <v>130</v>
      </c>
      <c r="B131" s="163">
        <v>2.6</v>
      </c>
      <c r="C131" s="161">
        <v>2.8888888888888888</v>
      </c>
      <c r="D131" s="161">
        <v>3</v>
      </c>
      <c r="E131" s="161">
        <v>2.5555555555555554</v>
      </c>
      <c r="F131" s="163">
        <v>2.3333333333333335</v>
      </c>
      <c r="G131" s="161">
        <v>2</v>
      </c>
      <c r="H131" s="161">
        <v>2.5</v>
      </c>
      <c r="I131" s="161">
        <v>3</v>
      </c>
      <c r="J131" s="161">
        <v>2.5</v>
      </c>
      <c r="K131" s="161">
        <v>3</v>
      </c>
      <c r="L131" s="161">
        <v>3</v>
      </c>
      <c r="M131" s="161">
        <v>2.6666666666666665</v>
      </c>
      <c r="N131" s="161">
        <v>2.625</v>
      </c>
      <c r="O131" s="161">
        <v>3</v>
      </c>
      <c r="P131" s="161">
        <v>3.1666666666666665</v>
      </c>
      <c r="Q131" s="161">
        <v>2.8333333333333335</v>
      </c>
      <c r="R131" s="161">
        <v>3</v>
      </c>
      <c r="S131" s="161">
        <v>2.8</v>
      </c>
      <c r="T131" s="161">
        <v>2.4</v>
      </c>
      <c r="U131" s="161">
        <v>2.6666666666666665</v>
      </c>
      <c r="V131" s="161">
        <v>2</v>
      </c>
      <c r="W131" s="161">
        <v>3</v>
      </c>
      <c r="X131" s="161">
        <v>2.8333333333333335</v>
      </c>
    </row>
    <row r="132" spans="1:24" ht="15.5" x14ac:dyDescent="0.25">
      <c r="A132" s="157">
        <v>131</v>
      </c>
      <c r="B132" s="163">
        <v>3</v>
      </c>
      <c r="C132" s="161">
        <v>3</v>
      </c>
      <c r="D132" s="161">
        <v>3</v>
      </c>
      <c r="E132" s="161">
        <v>3</v>
      </c>
      <c r="F132" s="163">
        <v>3</v>
      </c>
      <c r="G132" s="161">
        <v>3</v>
      </c>
      <c r="H132" s="161">
        <v>3</v>
      </c>
      <c r="I132" s="161">
        <v>3</v>
      </c>
      <c r="J132" s="161">
        <v>2.5</v>
      </c>
      <c r="K132" s="161">
        <v>2</v>
      </c>
      <c r="L132" s="161">
        <v>2</v>
      </c>
      <c r="M132" s="161">
        <v>2</v>
      </c>
      <c r="N132" s="161">
        <v>3</v>
      </c>
      <c r="O132" s="161">
        <v>3</v>
      </c>
      <c r="P132" s="161">
        <v>3</v>
      </c>
      <c r="Q132" s="161">
        <v>3</v>
      </c>
      <c r="R132" s="161">
        <v>3</v>
      </c>
      <c r="S132" s="161">
        <v>3</v>
      </c>
      <c r="T132" s="161">
        <v>3</v>
      </c>
      <c r="U132" s="161">
        <v>3</v>
      </c>
      <c r="V132" s="161">
        <v>3</v>
      </c>
      <c r="W132" s="161">
        <v>2.8333333333333335</v>
      </c>
      <c r="X132" s="161">
        <v>3.5</v>
      </c>
    </row>
    <row r="133" spans="1:24" ht="15.5" x14ac:dyDescent="0.25">
      <c r="A133" s="157">
        <v>132</v>
      </c>
      <c r="B133" s="163">
        <v>3.5</v>
      </c>
      <c r="C133" s="161">
        <v>4</v>
      </c>
      <c r="D133" s="161">
        <v>3.6</v>
      </c>
      <c r="E133" s="161">
        <v>3.7777777777777777</v>
      </c>
      <c r="F133" s="163">
        <v>4</v>
      </c>
      <c r="G133" s="161">
        <v>3</v>
      </c>
      <c r="H133" s="161">
        <v>3</v>
      </c>
      <c r="I133" s="161">
        <v>4</v>
      </c>
      <c r="J133" s="161">
        <v>4</v>
      </c>
      <c r="K133" s="161">
        <v>3</v>
      </c>
      <c r="L133" s="161">
        <v>3</v>
      </c>
      <c r="M133" s="161">
        <v>4</v>
      </c>
      <c r="N133" s="161">
        <v>3</v>
      </c>
      <c r="O133" s="161">
        <v>4</v>
      </c>
      <c r="P133" s="161">
        <v>4</v>
      </c>
      <c r="Q133" s="161">
        <v>3.5</v>
      </c>
      <c r="R133" s="161">
        <v>4</v>
      </c>
      <c r="S133" s="161">
        <v>3.6</v>
      </c>
      <c r="T133" s="161">
        <v>3.4</v>
      </c>
      <c r="U133" s="161">
        <v>3.5</v>
      </c>
      <c r="V133" s="161">
        <v>3.6</v>
      </c>
      <c r="W133" s="161">
        <v>4</v>
      </c>
      <c r="X133" s="161">
        <v>3.3333333333333335</v>
      </c>
    </row>
    <row r="134" spans="1:24" ht="15.5" x14ac:dyDescent="0.25">
      <c r="A134" s="157">
        <v>133</v>
      </c>
      <c r="B134" s="163">
        <v>3</v>
      </c>
      <c r="C134" s="161">
        <v>3.2222222222222223</v>
      </c>
      <c r="D134" s="161">
        <v>3</v>
      </c>
      <c r="E134" s="161">
        <v>3</v>
      </c>
      <c r="F134" s="163">
        <v>3</v>
      </c>
      <c r="G134" s="161">
        <v>3</v>
      </c>
      <c r="H134" s="161">
        <v>3</v>
      </c>
      <c r="I134" s="161">
        <v>4</v>
      </c>
      <c r="J134" s="161">
        <v>3</v>
      </c>
      <c r="K134" s="161">
        <v>2.5</v>
      </c>
      <c r="L134" s="161">
        <v>2.5</v>
      </c>
      <c r="M134" s="161">
        <v>3</v>
      </c>
      <c r="N134" s="161">
        <v>3</v>
      </c>
      <c r="O134" s="161">
        <v>3</v>
      </c>
      <c r="P134" s="161">
        <v>3</v>
      </c>
      <c r="Q134" s="161">
        <v>3</v>
      </c>
      <c r="R134" s="161">
        <v>3.3333333333333335</v>
      </c>
      <c r="S134" s="161">
        <v>3</v>
      </c>
      <c r="T134" s="161">
        <v>3</v>
      </c>
      <c r="U134" s="161">
        <v>3</v>
      </c>
      <c r="V134" s="161">
        <v>3</v>
      </c>
      <c r="W134" s="161">
        <v>3</v>
      </c>
      <c r="X134" s="161">
        <v>3</v>
      </c>
    </row>
    <row r="135" spans="1:24" ht="15.5" x14ac:dyDescent="0.25">
      <c r="A135" s="157">
        <v>134</v>
      </c>
      <c r="B135" s="163">
        <v>3</v>
      </c>
      <c r="C135" s="161">
        <v>3</v>
      </c>
      <c r="D135" s="161">
        <v>3</v>
      </c>
      <c r="E135" s="161">
        <v>3</v>
      </c>
      <c r="F135" s="163">
        <v>3</v>
      </c>
      <c r="G135" s="161">
        <v>3.3333333333333335</v>
      </c>
      <c r="H135" s="161">
        <v>3</v>
      </c>
      <c r="I135" s="161">
        <v>4</v>
      </c>
      <c r="J135" s="161">
        <v>2.5</v>
      </c>
      <c r="K135" s="161">
        <v>2</v>
      </c>
      <c r="L135" s="161">
        <v>2</v>
      </c>
      <c r="M135" s="161">
        <v>3</v>
      </c>
      <c r="N135" s="161">
        <v>3</v>
      </c>
      <c r="O135" s="161">
        <v>3</v>
      </c>
      <c r="P135" s="161">
        <v>3</v>
      </c>
      <c r="Q135" s="161">
        <v>3</v>
      </c>
      <c r="R135" s="161">
        <v>3</v>
      </c>
      <c r="S135" s="161">
        <v>3</v>
      </c>
      <c r="T135" s="161">
        <v>3</v>
      </c>
      <c r="U135" s="161">
        <v>3</v>
      </c>
      <c r="V135" s="161">
        <v>3</v>
      </c>
      <c r="W135" s="161">
        <v>3</v>
      </c>
      <c r="X135" s="161">
        <v>3</v>
      </c>
    </row>
    <row r="136" spans="1:24" ht="15.5" x14ac:dyDescent="0.25">
      <c r="A136" s="157">
        <v>135</v>
      </c>
      <c r="B136" s="163">
        <v>4</v>
      </c>
      <c r="C136" s="161">
        <v>4</v>
      </c>
      <c r="D136" s="161">
        <v>3.6</v>
      </c>
      <c r="E136" s="161">
        <v>3</v>
      </c>
      <c r="F136" s="163">
        <v>4</v>
      </c>
      <c r="G136" s="161">
        <v>4</v>
      </c>
      <c r="H136" s="161">
        <v>4</v>
      </c>
      <c r="I136" s="161">
        <v>4</v>
      </c>
      <c r="J136" s="161">
        <v>3.5</v>
      </c>
      <c r="K136" s="161">
        <v>3</v>
      </c>
      <c r="L136" s="161">
        <v>3</v>
      </c>
      <c r="M136" s="161">
        <v>3</v>
      </c>
      <c r="N136" s="161">
        <v>3</v>
      </c>
      <c r="O136" s="161">
        <v>4</v>
      </c>
      <c r="P136" s="161">
        <v>4</v>
      </c>
      <c r="Q136" s="161">
        <v>4</v>
      </c>
      <c r="R136" s="161">
        <v>4</v>
      </c>
      <c r="S136" s="161">
        <v>3.2</v>
      </c>
      <c r="T136" s="161">
        <v>2</v>
      </c>
      <c r="U136" s="161">
        <v>4</v>
      </c>
      <c r="V136" s="161">
        <v>3</v>
      </c>
      <c r="W136" s="161">
        <v>2.8333333333333335</v>
      </c>
      <c r="X136" s="161">
        <v>1.6666666666666667</v>
      </c>
    </row>
    <row r="137" spans="1:24" ht="15.5" x14ac:dyDescent="0.25">
      <c r="A137" s="157">
        <v>136</v>
      </c>
      <c r="B137" s="163">
        <v>3.3</v>
      </c>
      <c r="C137" s="161">
        <v>3.2222222222222223</v>
      </c>
      <c r="D137" s="161">
        <v>3.4</v>
      </c>
      <c r="E137" s="161">
        <v>3.3333333333333335</v>
      </c>
      <c r="F137" s="163">
        <v>3</v>
      </c>
      <c r="G137" s="161">
        <v>3.6666666666666665</v>
      </c>
      <c r="H137" s="161">
        <v>3</v>
      </c>
      <c r="I137" s="161">
        <v>3</v>
      </c>
      <c r="J137" s="161">
        <v>3</v>
      </c>
      <c r="K137" s="161">
        <v>3</v>
      </c>
      <c r="L137" s="161">
        <v>3</v>
      </c>
      <c r="M137" s="161">
        <v>3</v>
      </c>
      <c r="N137" s="161">
        <v>3.5</v>
      </c>
      <c r="O137" s="161">
        <v>3.5</v>
      </c>
      <c r="P137" s="161">
        <v>3</v>
      </c>
      <c r="Q137" s="161">
        <v>3.3333333333333335</v>
      </c>
      <c r="R137" s="161">
        <v>3.3333333333333335</v>
      </c>
      <c r="S137" s="161">
        <v>3.4</v>
      </c>
      <c r="T137" s="161">
        <v>3.2</v>
      </c>
      <c r="U137" s="161">
        <v>3.5</v>
      </c>
      <c r="V137" s="161">
        <v>3.4</v>
      </c>
      <c r="W137" s="161">
        <v>3.1666666666666665</v>
      </c>
      <c r="X137" s="161">
        <v>3.1666666666666665</v>
      </c>
    </row>
    <row r="138" spans="1:24" ht="15.5" x14ac:dyDescent="0.25">
      <c r="A138" s="157">
        <v>137</v>
      </c>
      <c r="B138" s="163">
        <v>4</v>
      </c>
      <c r="C138" s="161">
        <v>4</v>
      </c>
      <c r="D138" s="161">
        <v>4</v>
      </c>
      <c r="E138" s="161">
        <v>4</v>
      </c>
      <c r="F138" s="163">
        <v>3</v>
      </c>
      <c r="G138" s="161">
        <v>3.3333333333333335</v>
      </c>
      <c r="H138" s="161">
        <v>3</v>
      </c>
      <c r="I138" s="161">
        <v>3</v>
      </c>
      <c r="J138" s="161">
        <v>2.5</v>
      </c>
      <c r="K138" s="161">
        <v>2</v>
      </c>
      <c r="L138" s="161">
        <v>2</v>
      </c>
      <c r="M138" s="161">
        <v>2</v>
      </c>
      <c r="N138" s="161">
        <v>3</v>
      </c>
      <c r="O138" s="161">
        <v>3</v>
      </c>
      <c r="P138" s="161">
        <v>3</v>
      </c>
      <c r="Q138" s="161">
        <v>3</v>
      </c>
      <c r="R138" s="161">
        <v>3</v>
      </c>
      <c r="S138" s="161">
        <v>3.2</v>
      </c>
      <c r="T138" s="161">
        <v>3</v>
      </c>
      <c r="U138" s="161">
        <v>3</v>
      </c>
      <c r="V138" s="161">
        <v>3</v>
      </c>
      <c r="W138" s="161">
        <v>3</v>
      </c>
      <c r="X138" s="161">
        <v>3</v>
      </c>
    </row>
    <row r="139" spans="1:24" ht="15.5" x14ac:dyDescent="0.25">
      <c r="A139" s="157">
        <v>138</v>
      </c>
      <c r="B139" s="163">
        <v>3.7</v>
      </c>
      <c r="C139" s="161">
        <v>4</v>
      </c>
      <c r="D139" s="161">
        <v>4</v>
      </c>
      <c r="E139" s="161">
        <v>3.2222222222222223</v>
      </c>
      <c r="F139" s="163">
        <v>3</v>
      </c>
      <c r="G139" s="161">
        <v>3</v>
      </c>
      <c r="H139" s="161">
        <v>3</v>
      </c>
      <c r="I139" s="161">
        <v>4</v>
      </c>
      <c r="J139" s="161">
        <v>2.5</v>
      </c>
      <c r="K139" s="161">
        <v>2</v>
      </c>
      <c r="L139" s="161">
        <v>2</v>
      </c>
      <c r="M139" s="161">
        <v>2.3333333333333335</v>
      </c>
      <c r="N139" s="161">
        <v>3</v>
      </c>
      <c r="O139" s="161">
        <v>3</v>
      </c>
      <c r="P139" s="161">
        <v>3</v>
      </c>
      <c r="Q139" s="161">
        <v>3</v>
      </c>
      <c r="R139" s="161">
        <v>3</v>
      </c>
      <c r="S139" s="161">
        <v>3</v>
      </c>
      <c r="T139" s="161">
        <v>2.8</v>
      </c>
      <c r="U139" s="161">
        <v>3</v>
      </c>
      <c r="V139" s="161">
        <v>3</v>
      </c>
      <c r="W139" s="161">
        <v>3</v>
      </c>
      <c r="X139" s="161">
        <v>3</v>
      </c>
    </row>
    <row r="140" spans="1:24" ht="15.5" x14ac:dyDescent="0.25">
      <c r="A140" s="157">
        <v>139</v>
      </c>
      <c r="B140" s="163">
        <v>4</v>
      </c>
      <c r="C140" s="161">
        <v>4</v>
      </c>
      <c r="D140" s="161">
        <v>3.7</v>
      </c>
      <c r="E140" s="161">
        <v>3</v>
      </c>
      <c r="F140" s="163">
        <v>3</v>
      </c>
      <c r="G140" s="161">
        <v>3.3333333333333335</v>
      </c>
      <c r="H140" s="161">
        <v>3</v>
      </c>
      <c r="I140" s="161">
        <v>4</v>
      </c>
      <c r="J140" s="161">
        <v>2.5</v>
      </c>
      <c r="K140" s="161">
        <v>2</v>
      </c>
      <c r="L140" s="161">
        <v>2</v>
      </c>
      <c r="M140" s="161">
        <v>2.6666666666666665</v>
      </c>
      <c r="N140" s="161">
        <v>3</v>
      </c>
      <c r="O140" s="161">
        <v>3</v>
      </c>
      <c r="P140" s="161">
        <v>3</v>
      </c>
      <c r="Q140" s="161">
        <v>3</v>
      </c>
      <c r="R140" s="161">
        <v>3</v>
      </c>
      <c r="S140" s="161">
        <v>3</v>
      </c>
      <c r="T140" s="161">
        <v>2.8</v>
      </c>
      <c r="U140" s="161">
        <v>3</v>
      </c>
      <c r="V140" s="161">
        <v>3</v>
      </c>
      <c r="W140" s="161">
        <v>3</v>
      </c>
      <c r="X140" s="161">
        <v>3</v>
      </c>
    </row>
    <row r="141" spans="1:24" ht="15.5" x14ac:dyDescent="0.25">
      <c r="A141" s="159">
        <v>140</v>
      </c>
      <c r="B141" s="163">
        <v>3</v>
      </c>
      <c r="C141" s="161">
        <v>3</v>
      </c>
      <c r="D141" s="161">
        <v>3</v>
      </c>
      <c r="E141" s="161">
        <v>3</v>
      </c>
      <c r="F141" s="163">
        <v>3</v>
      </c>
      <c r="G141" s="161">
        <v>2.6666666666666665</v>
      </c>
      <c r="H141" s="161">
        <v>2.5</v>
      </c>
      <c r="I141" s="161">
        <v>4</v>
      </c>
      <c r="J141" s="161">
        <v>2.5</v>
      </c>
      <c r="K141" s="161">
        <v>2.5</v>
      </c>
      <c r="L141" s="161">
        <v>2.5</v>
      </c>
      <c r="M141" s="161">
        <v>3</v>
      </c>
      <c r="N141" s="161">
        <v>3</v>
      </c>
      <c r="O141" s="161">
        <v>3</v>
      </c>
      <c r="P141" s="161">
        <v>3</v>
      </c>
      <c r="Q141" s="161">
        <v>3.3333333333333335</v>
      </c>
      <c r="R141" s="161">
        <v>3</v>
      </c>
      <c r="S141" s="161">
        <v>3</v>
      </c>
      <c r="T141" s="161">
        <v>2.6</v>
      </c>
      <c r="U141" s="161">
        <v>3</v>
      </c>
      <c r="V141" s="161">
        <v>3</v>
      </c>
      <c r="W141" s="161">
        <v>3</v>
      </c>
      <c r="X141" s="161">
        <v>3</v>
      </c>
    </row>
    <row r="142" spans="1:24" ht="15.5" x14ac:dyDescent="0.25">
      <c r="A142" s="157">
        <v>141</v>
      </c>
      <c r="B142" s="163">
        <v>3</v>
      </c>
      <c r="C142" s="161">
        <v>3</v>
      </c>
      <c r="D142" s="161">
        <v>3</v>
      </c>
      <c r="E142" s="161">
        <v>3.1111111111111112</v>
      </c>
      <c r="F142" s="163">
        <v>2.3333333333333335</v>
      </c>
      <c r="G142" s="161">
        <v>2.6666666666666665</v>
      </c>
      <c r="H142" s="161">
        <v>3</v>
      </c>
      <c r="I142" s="161">
        <v>4</v>
      </c>
      <c r="J142" s="161">
        <v>2.5</v>
      </c>
      <c r="K142" s="161">
        <v>2.5</v>
      </c>
      <c r="L142" s="161">
        <v>2.5</v>
      </c>
      <c r="M142" s="161">
        <v>3</v>
      </c>
      <c r="N142" s="161">
        <v>3</v>
      </c>
      <c r="O142" s="161">
        <v>3</v>
      </c>
      <c r="P142" s="161">
        <v>3</v>
      </c>
      <c r="Q142" s="161">
        <v>3</v>
      </c>
      <c r="R142" s="161">
        <v>3</v>
      </c>
      <c r="S142" s="161">
        <v>3</v>
      </c>
      <c r="T142" s="161">
        <v>3</v>
      </c>
      <c r="U142" s="161">
        <v>3</v>
      </c>
      <c r="V142" s="161">
        <v>3</v>
      </c>
      <c r="W142" s="161">
        <v>3</v>
      </c>
      <c r="X142" s="161">
        <v>3</v>
      </c>
    </row>
    <row r="143" spans="1:24" ht="15.5" x14ac:dyDescent="0.25">
      <c r="A143" s="157">
        <v>142</v>
      </c>
      <c r="B143" s="163">
        <v>3</v>
      </c>
      <c r="C143" s="161">
        <v>3</v>
      </c>
      <c r="D143" s="161">
        <v>3</v>
      </c>
      <c r="E143" s="161">
        <v>3.1111111111111112</v>
      </c>
      <c r="F143" s="163">
        <v>3</v>
      </c>
      <c r="G143" s="161">
        <v>3</v>
      </c>
      <c r="H143" s="161">
        <v>3</v>
      </c>
      <c r="I143" s="161">
        <v>3</v>
      </c>
      <c r="J143" s="161">
        <v>2</v>
      </c>
      <c r="K143" s="161">
        <v>3</v>
      </c>
      <c r="L143" s="161">
        <v>3</v>
      </c>
      <c r="M143" s="161">
        <v>3</v>
      </c>
      <c r="N143" s="161">
        <v>3</v>
      </c>
      <c r="O143" s="161">
        <v>3</v>
      </c>
      <c r="P143" s="161">
        <v>3</v>
      </c>
      <c r="Q143" s="161">
        <v>3</v>
      </c>
      <c r="R143" s="161">
        <v>3</v>
      </c>
      <c r="S143" s="161">
        <v>3</v>
      </c>
      <c r="T143" s="161">
        <v>3</v>
      </c>
      <c r="U143" s="161">
        <v>3</v>
      </c>
      <c r="V143" s="161">
        <v>3</v>
      </c>
      <c r="W143" s="161">
        <v>3</v>
      </c>
      <c r="X143" s="161">
        <v>3</v>
      </c>
    </row>
    <row r="144" spans="1:24" ht="15.5" x14ac:dyDescent="0.25">
      <c r="A144" s="157">
        <v>143</v>
      </c>
      <c r="B144" s="163">
        <v>3</v>
      </c>
      <c r="C144" s="161">
        <v>3</v>
      </c>
      <c r="D144" s="161">
        <v>3</v>
      </c>
      <c r="E144" s="161">
        <v>3.1111111111111112</v>
      </c>
      <c r="F144" s="163">
        <v>3</v>
      </c>
      <c r="G144" s="161">
        <v>3</v>
      </c>
      <c r="H144" s="161">
        <v>3</v>
      </c>
      <c r="I144" s="161">
        <v>3</v>
      </c>
      <c r="J144" s="161">
        <v>2</v>
      </c>
      <c r="K144" s="161">
        <v>3</v>
      </c>
      <c r="L144" s="161">
        <v>3</v>
      </c>
      <c r="M144" s="161">
        <v>3</v>
      </c>
      <c r="N144" s="161">
        <v>3</v>
      </c>
      <c r="O144" s="161">
        <v>3</v>
      </c>
      <c r="P144" s="161">
        <v>3</v>
      </c>
      <c r="Q144" s="161">
        <v>3</v>
      </c>
      <c r="R144" s="161">
        <v>3</v>
      </c>
      <c r="S144" s="161">
        <v>3</v>
      </c>
      <c r="T144" s="161">
        <v>3</v>
      </c>
      <c r="U144" s="161">
        <v>3</v>
      </c>
      <c r="V144" s="161">
        <v>3</v>
      </c>
      <c r="W144" s="161">
        <v>3</v>
      </c>
      <c r="X144" s="161">
        <v>3</v>
      </c>
    </row>
    <row r="145" spans="1:24" ht="15.5" x14ac:dyDescent="0.25">
      <c r="A145" s="157">
        <v>144</v>
      </c>
      <c r="B145" s="163">
        <v>3</v>
      </c>
      <c r="C145" s="161">
        <v>3</v>
      </c>
      <c r="D145" s="161">
        <v>3</v>
      </c>
      <c r="E145" s="161">
        <v>3.1111111111111112</v>
      </c>
      <c r="F145" s="163">
        <v>3</v>
      </c>
      <c r="G145" s="161">
        <v>3</v>
      </c>
      <c r="H145" s="161">
        <v>3</v>
      </c>
      <c r="I145" s="161">
        <v>3</v>
      </c>
      <c r="J145" s="161">
        <v>2</v>
      </c>
      <c r="K145" s="161">
        <v>3</v>
      </c>
      <c r="L145" s="161">
        <v>3</v>
      </c>
      <c r="M145" s="161">
        <v>3</v>
      </c>
      <c r="N145" s="161">
        <v>3</v>
      </c>
      <c r="O145" s="161">
        <v>3</v>
      </c>
      <c r="P145" s="161">
        <v>3</v>
      </c>
      <c r="Q145" s="161">
        <v>3</v>
      </c>
      <c r="R145" s="161">
        <v>3</v>
      </c>
      <c r="S145" s="161">
        <v>3</v>
      </c>
      <c r="T145" s="161">
        <v>3</v>
      </c>
      <c r="U145" s="161">
        <v>3</v>
      </c>
      <c r="V145" s="161">
        <v>3</v>
      </c>
      <c r="W145" s="161">
        <v>3</v>
      </c>
      <c r="X145" s="161">
        <v>3</v>
      </c>
    </row>
    <row r="146" spans="1:24" ht="15.5" x14ac:dyDescent="0.25">
      <c r="A146" s="157">
        <v>145</v>
      </c>
      <c r="B146" s="163">
        <v>3</v>
      </c>
      <c r="C146" s="161">
        <v>3</v>
      </c>
      <c r="D146" s="161">
        <v>3</v>
      </c>
      <c r="E146" s="161">
        <v>3.1111111111111112</v>
      </c>
      <c r="F146" s="163">
        <v>3</v>
      </c>
      <c r="G146" s="161">
        <v>3</v>
      </c>
      <c r="H146" s="161">
        <v>3</v>
      </c>
      <c r="I146" s="161">
        <v>3</v>
      </c>
      <c r="J146" s="161">
        <v>3</v>
      </c>
      <c r="K146" s="161">
        <v>3</v>
      </c>
      <c r="L146" s="161">
        <v>3</v>
      </c>
      <c r="M146" s="161">
        <v>3</v>
      </c>
      <c r="N146" s="161">
        <v>3</v>
      </c>
      <c r="O146" s="161">
        <v>3</v>
      </c>
      <c r="P146" s="161">
        <v>3</v>
      </c>
      <c r="Q146" s="161">
        <v>3</v>
      </c>
      <c r="R146" s="161">
        <v>3</v>
      </c>
      <c r="S146" s="161">
        <v>3</v>
      </c>
      <c r="T146" s="161">
        <v>3</v>
      </c>
      <c r="U146" s="161">
        <v>3</v>
      </c>
      <c r="V146" s="161">
        <v>3</v>
      </c>
      <c r="W146" s="161">
        <v>3</v>
      </c>
      <c r="X146" s="161">
        <v>3</v>
      </c>
    </row>
    <row r="147" spans="1:24" ht="15.5" x14ac:dyDescent="0.25">
      <c r="A147" s="157">
        <v>146</v>
      </c>
      <c r="B147" s="163">
        <v>4</v>
      </c>
      <c r="C147" s="161">
        <v>3.4444444444444446</v>
      </c>
      <c r="D147" s="161">
        <v>3.8</v>
      </c>
      <c r="E147" s="161">
        <v>4</v>
      </c>
      <c r="F147" s="163">
        <v>4</v>
      </c>
      <c r="G147" s="161">
        <v>3</v>
      </c>
      <c r="H147" s="161">
        <v>4</v>
      </c>
      <c r="I147" s="161">
        <v>4</v>
      </c>
      <c r="J147" s="161">
        <v>3.5</v>
      </c>
      <c r="K147" s="161">
        <v>4</v>
      </c>
      <c r="L147" s="161">
        <v>4</v>
      </c>
      <c r="M147" s="161">
        <v>3</v>
      </c>
      <c r="N147" s="161">
        <v>3.875</v>
      </c>
      <c r="O147" s="161">
        <v>4</v>
      </c>
      <c r="P147" s="161">
        <v>4</v>
      </c>
      <c r="Q147" s="161">
        <v>4</v>
      </c>
      <c r="R147" s="161">
        <v>3</v>
      </c>
      <c r="S147" s="161">
        <v>4</v>
      </c>
      <c r="T147" s="161">
        <v>4</v>
      </c>
      <c r="U147" s="161">
        <v>4</v>
      </c>
      <c r="V147" s="161">
        <v>3.4</v>
      </c>
      <c r="W147" s="161">
        <v>4</v>
      </c>
      <c r="X147" s="161">
        <v>2.1666666666666665</v>
      </c>
    </row>
    <row r="148" spans="1:24" ht="15.5" x14ac:dyDescent="0.25">
      <c r="A148" s="157">
        <v>147</v>
      </c>
      <c r="B148" s="163">
        <v>3</v>
      </c>
      <c r="C148" s="161">
        <v>3</v>
      </c>
      <c r="D148" s="161">
        <v>3</v>
      </c>
      <c r="E148" s="161">
        <v>3.1111111111111112</v>
      </c>
      <c r="F148" s="163">
        <v>3</v>
      </c>
      <c r="G148" s="161">
        <v>3</v>
      </c>
      <c r="H148" s="161">
        <v>3</v>
      </c>
      <c r="I148" s="161">
        <v>4</v>
      </c>
      <c r="J148" s="161">
        <v>1.5</v>
      </c>
      <c r="K148" s="161">
        <v>2</v>
      </c>
      <c r="L148" s="161">
        <v>2</v>
      </c>
      <c r="M148" s="161">
        <v>3</v>
      </c>
      <c r="N148" s="161">
        <v>3</v>
      </c>
      <c r="O148" s="161">
        <v>3</v>
      </c>
      <c r="P148" s="161">
        <v>3</v>
      </c>
      <c r="Q148" s="161">
        <v>3</v>
      </c>
      <c r="R148" s="161">
        <v>3</v>
      </c>
      <c r="S148" s="161">
        <v>3</v>
      </c>
      <c r="T148" s="161">
        <v>3</v>
      </c>
      <c r="U148" s="161">
        <v>3</v>
      </c>
      <c r="V148" s="161">
        <v>3</v>
      </c>
      <c r="W148" s="161">
        <v>3</v>
      </c>
      <c r="X148" s="161">
        <v>3</v>
      </c>
    </row>
    <row r="149" spans="1:24" ht="15.5" x14ac:dyDescent="0.25">
      <c r="A149" s="157">
        <v>148</v>
      </c>
      <c r="B149" s="163">
        <v>3</v>
      </c>
      <c r="C149" s="161">
        <v>3</v>
      </c>
      <c r="D149" s="161">
        <v>3</v>
      </c>
      <c r="E149" s="161">
        <v>3.1111111111111112</v>
      </c>
      <c r="F149" s="163">
        <v>3</v>
      </c>
      <c r="G149" s="161">
        <v>3</v>
      </c>
      <c r="H149" s="161">
        <v>3</v>
      </c>
      <c r="I149" s="161">
        <v>3</v>
      </c>
      <c r="J149" s="161">
        <v>3</v>
      </c>
      <c r="K149" s="161">
        <v>3</v>
      </c>
      <c r="L149" s="161">
        <v>3</v>
      </c>
      <c r="M149" s="161">
        <v>3</v>
      </c>
      <c r="N149" s="161">
        <v>3</v>
      </c>
      <c r="O149" s="161">
        <v>3</v>
      </c>
      <c r="P149" s="161">
        <v>3</v>
      </c>
      <c r="Q149" s="161">
        <v>3</v>
      </c>
      <c r="R149" s="161">
        <v>3</v>
      </c>
      <c r="S149" s="161">
        <v>3</v>
      </c>
      <c r="T149" s="161">
        <v>3</v>
      </c>
      <c r="U149" s="161">
        <v>3</v>
      </c>
      <c r="V149" s="161">
        <v>3</v>
      </c>
      <c r="W149" s="161">
        <v>3</v>
      </c>
      <c r="X149" s="161">
        <v>3</v>
      </c>
    </row>
    <row r="150" spans="1:24" ht="15.5" x14ac:dyDescent="0.25">
      <c r="A150" s="157">
        <v>149</v>
      </c>
      <c r="B150" s="163">
        <v>3</v>
      </c>
      <c r="C150" s="161">
        <v>3</v>
      </c>
      <c r="D150" s="161">
        <v>3</v>
      </c>
      <c r="E150" s="161">
        <v>3.1111111111111112</v>
      </c>
      <c r="F150" s="163">
        <v>3</v>
      </c>
      <c r="G150" s="161">
        <v>3</v>
      </c>
      <c r="H150" s="161">
        <v>3</v>
      </c>
      <c r="I150" s="161">
        <v>3</v>
      </c>
      <c r="J150" s="161">
        <v>3</v>
      </c>
      <c r="K150" s="161">
        <v>3</v>
      </c>
      <c r="L150" s="161">
        <v>3</v>
      </c>
      <c r="M150" s="161">
        <v>3</v>
      </c>
      <c r="N150" s="161">
        <v>3</v>
      </c>
      <c r="O150" s="161">
        <v>3</v>
      </c>
      <c r="P150" s="161">
        <v>3</v>
      </c>
      <c r="Q150" s="161">
        <v>3</v>
      </c>
      <c r="R150" s="161">
        <v>3</v>
      </c>
      <c r="S150" s="161">
        <v>3</v>
      </c>
      <c r="T150" s="161">
        <v>3</v>
      </c>
      <c r="U150" s="161">
        <v>3</v>
      </c>
      <c r="V150" s="161">
        <v>3</v>
      </c>
      <c r="W150" s="161">
        <v>3</v>
      </c>
      <c r="X150" s="161">
        <v>3</v>
      </c>
    </row>
    <row r="151" spans="1:24" ht="15.5" x14ac:dyDescent="0.25">
      <c r="A151" s="157">
        <v>150</v>
      </c>
      <c r="B151" s="163">
        <v>4</v>
      </c>
      <c r="C151" s="161">
        <v>4</v>
      </c>
      <c r="D151" s="161">
        <v>4</v>
      </c>
      <c r="E151" s="161">
        <v>3</v>
      </c>
      <c r="F151" s="163">
        <v>3</v>
      </c>
      <c r="G151" s="161">
        <v>2.6666666666666665</v>
      </c>
      <c r="H151" s="161">
        <v>2.5</v>
      </c>
      <c r="I151" s="161">
        <v>4</v>
      </c>
      <c r="J151" s="161">
        <v>2.5</v>
      </c>
      <c r="K151" s="161">
        <v>2.5</v>
      </c>
      <c r="L151" s="161">
        <v>2.5</v>
      </c>
      <c r="M151" s="161">
        <v>3</v>
      </c>
      <c r="N151" s="161">
        <v>3</v>
      </c>
      <c r="O151" s="161">
        <v>3</v>
      </c>
      <c r="P151" s="161">
        <v>3</v>
      </c>
      <c r="Q151" s="161">
        <v>3</v>
      </c>
      <c r="R151" s="161">
        <v>3</v>
      </c>
      <c r="S151" s="161">
        <v>3</v>
      </c>
      <c r="T151" s="161">
        <v>3</v>
      </c>
      <c r="U151" s="161">
        <v>3</v>
      </c>
      <c r="V151" s="161">
        <v>3</v>
      </c>
      <c r="W151" s="161">
        <v>3</v>
      </c>
      <c r="X151" s="161">
        <v>3</v>
      </c>
    </row>
    <row r="152" spans="1:24" ht="15.5" x14ac:dyDescent="0.25">
      <c r="A152" s="158">
        <v>151</v>
      </c>
      <c r="B152" s="163">
        <v>4</v>
      </c>
      <c r="C152" s="161">
        <v>4</v>
      </c>
      <c r="D152" s="161">
        <v>3.6</v>
      </c>
      <c r="E152" s="161">
        <v>3.1111111111111112</v>
      </c>
      <c r="F152" s="163">
        <v>3</v>
      </c>
      <c r="G152" s="161">
        <v>2.6666666666666665</v>
      </c>
      <c r="H152" s="161">
        <v>2.5</v>
      </c>
      <c r="I152" s="161">
        <v>4</v>
      </c>
      <c r="J152" s="161">
        <v>2.5</v>
      </c>
      <c r="K152" s="161">
        <v>2.5</v>
      </c>
      <c r="L152" s="161">
        <v>2.5</v>
      </c>
      <c r="M152" s="161">
        <v>3</v>
      </c>
      <c r="N152" s="161">
        <v>3</v>
      </c>
      <c r="O152" s="161">
        <v>3</v>
      </c>
      <c r="P152" s="161">
        <v>3</v>
      </c>
      <c r="Q152" s="161">
        <v>3</v>
      </c>
      <c r="R152" s="161">
        <v>3</v>
      </c>
      <c r="S152" s="161">
        <v>3</v>
      </c>
      <c r="T152" s="161">
        <v>2.6</v>
      </c>
      <c r="U152" s="161">
        <v>3</v>
      </c>
      <c r="V152" s="161">
        <v>3</v>
      </c>
      <c r="W152" s="161">
        <v>3</v>
      </c>
      <c r="X152" s="161">
        <v>3</v>
      </c>
    </row>
    <row r="153" spans="1:24" ht="15.5" x14ac:dyDescent="0.25">
      <c r="A153" s="158">
        <v>152</v>
      </c>
      <c r="B153" s="163">
        <v>4</v>
      </c>
      <c r="C153" s="161">
        <v>4</v>
      </c>
      <c r="D153" s="161">
        <v>4</v>
      </c>
      <c r="E153" s="161">
        <v>4</v>
      </c>
      <c r="F153" s="163">
        <v>3</v>
      </c>
      <c r="G153" s="161">
        <v>2.6666666666666665</v>
      </c>
      <c r="H153" s="161">
        <v>2.5</v>
      </c>
      <c r="I153" s="161">
        <v>4</v>
      </c>
      <c r="J153" s="161">
        <v>3.5</v>
      </c>
      <c r="K153" s="161">
        <v>2.5</v>
      </c>
      <c r="L153" s="161">
        <v>2.5</v>
      </c>
      <c r="M153" s="161">
        <v>3</v>
      </c>
      <c r="N153" s="161">
        <v>3</v>
      </c>
      <c r="O153" s="161">
        <v>3</v>
      </c>
      <c r="P153" s="161">
        <v>3</v>
      </c>
      <c r="Q153" s="161">
        <v>3.3333333333333335</v>
      </c>
      <c r="R153" s="161">
        <v>3</v>
      </c>
      <c r="S153" s="161">
        <v>3</v>
      </c>
      <c r="T153" s="161">
        <v>2.6</v>
      </c>
      <c r="U153" s="161">
        <v>3</v>
      </c>
      <c r="V153" s="161">
        <v>3</v>
      </c>
      <c r="W153" s="161">
        <v>3</v>
      </c>
      <c r="X153" s="161">
        <v>3</v>
      </c>
    </row>
    <row r="154" spans="1:24" ht="15.5" x14ac:dyDescent="0.25">
      <c r="A154" s="158">
        <v>153</v>
      </c>
      <c r="B154" s="163">
        <v>3</v>
      </c>
      <c r="C154" s="161">
        <v>3</v>
      </c>
      <c r="D154" s="161">
        <v>4</v>
      </c>
      <c r="E154" s="161">
        <v>3.1111111111111112</v>
      </c>
      <c r="F154" s="163">
        <v>2</v>
      </c>
      <c r="G154" s="161">
        <v>3</v>
      </c>
      <c r="H154" s="161">
        <v>2</v>
      </c>
      <c r="I154" s="161">
        <v>3</v>
      </c>
      <c r="J154" s="161">
        <v>3</v>
      </c>
      <c r="K154" s="161">
        <v>3</v>
      </c>
      <c r="L154" s="161">
        <v>3</v>
      </c>
      <c r="M154" s="161">
        <v>3</v>
      </c>
      <c r="N154" s="161">
        <v>4</v>
      </c>
      <c r="O154" s="161">
        <v>4</v>
      </c>
      <c r="P154" s="161">
        <v>4</v>
      </c>
      <c r="Q154" s="161">
        <v>4</v>
      </c>
      <c r="R154" s="161">
        <v>3</v>
      </c>
      <c r="S154" s="161">
        <v>3.2</v>
      </c>
      <c r="T154" s="161">
        <v>4</v>
      </c>
      <c r="U154" s="161">
        <v>4</v>
      </c>
      <c r="V154" s="161">
        <v>4</v>
      </c>
      <c r="W154" s="161">
        <v>4</v>
      </c>
      <c r="X154" s="161">
        <v>2</v>
      </c>
    </row>
    <row r="155" spans="1:24" ht="15.5" x14ac:dyDescent="0.25">
      <c r="A155" s="158">
        <v>154</v>
      </c>
      <c r="B155" s="163">
        <v>4</v>
      </c>
      <c r="C155" s="161">
        <v>3.2222222222222223</v>
      </c>
      <c r="D155" s="161">
        <v>3.5</v>
      </c>
      <c r="E155" s="161">
        <v>4</v>
      </c>
      <c r="F155" s="163">
        <v>4</v>
      </c>
      <c r="G155" s="161">
        <v>2</v>
      </c>
      <c r="H155" s="161">
        <v>2</v>
      </c>
      <c r="I155" s="161">
        <v>2.5</v>
      </c>
      <c r="J155" s="161">
        <v>2</v>
      </c>
      <c r="K155" s="161">
        <v>4</v>
      </c>
      <c r="L155" s="161">
        <v>4</v>
      </c>
      <c r="M155" s="161">
        <v>4</v>
      </c>
      <c r="N155" s="161">
        <v>4</v>
      </c>
      <c r="O155" s="161">
        <v>4</v>
      </c>
      <c r="P155" s="161">
        <v>4</v>
      </c>
      <c r="Q155" s="161">
        <v>4</v>
      </c>
      <c r="R155" s="161">
        <v>3.5</v>
      </c>
      <c r="S155" s="161">
        <v>3.2</v>
      </c>
      <c r="T155" s="161">
        <v>3</v>
      </c>
      <c r="U155" s="161">
        <v>4</v>
      </c>
      <c r="V155" s="161">
        <v>4</v>
      </c>
      <c r="W155" s="161">
        <v>4</v>
      </c>
      <c r="X155" s="161">
        <v>1.6666666666666667</v>
      </c>
    </row>
    <row r="156" spans="1:24" ht="15.5" x14ac:dyDescent="0.25">
      <c r="A156" s="158">
        <v>155</v>
      </c>
      <c r="B156" s="163">
        <v>3</v>
      </c>
      <c r="C156" s="161">
        <v>3</v>
      </c>
      <c r="D156" s="161">
        <v>3</v>
      </c>
      <c r="E156" s="161">
        <v>3.1111111111111112</v>
      </c>
      <c r="F156" s="163">
        <v>2.6666666666666665</v>
      </c>
      <c r="G156" s="161">
        <v>2.6666666666666665</v>
      </c>
      <c r="H156" s="161">
        <v>3</v>
      </c>
      <c r="I156" s="161">
        <v>4</v>
      </c>
      <c r="J156" s="161">
        <v>1.5</v>
      </c>
      <c r="K156" s="161">
        <v>2</v>
      </c>
      <c r="L156" s="161">
        <v>2</v>
      </c>
      <c r="M156" s="161">
        <v>2.6666666666666665</v>
      </c>
      <c r="N156" s="161">
        <v>3</v>
      </c>
      <c r="O156" s="161">
        <v>3</v>
      </c>
      <c r="P156" s="161">
        <v>3</v>
      </c>
      <c r="Q156" s="161">
        <v>3</v>
      </c>
      <c r="R156" s="161">
        <v>3</v>
      </c>
      <c r="S156" s="161">
        <v>3</v>
      </c>
      <c r="T156" s="161">
        <v>3</v>
      </c>
      <c r="U156" s="161">
        <v>3</v>
      </c>
      <c r="V156" s="161">
        <v>3</v>
      </c>
      <c r="W156" s="161">
        <v>3</v>
      </c>
      <c r="X156" s="161">
        <v>3</v>
      </c>
    </row>
    <row r="157" spans="1:24" ht="15.5" x14ac:dyDescent="0.25">
      <c r="A157" s="158">
        <v>156</v>
      </c>
      <c r="B157" s="163">
        <v>3</v>
      </c>
      <c r="C157" s="161">
        <v>3</v>
      </c>
      <c r="D157" s="161">
        <v>3</v>
      </c>
      <c r="E157" s="161">
        <v>3.2222222222222223</v>
      </c>
      <c r="F157" s="163">
        <v>3</v>
      </c>
      <c r="G157" s="161">
        <v>3.3333333333333335</v>
      </c>
      <c r="H157" s="161">
        <v>3</v>
      </c>
      <c r="I157" s="161">
        <v>4</v>
      </c>
      <c r="J157" s="161">
        <v>2.5</v>
      </c>
      <c r="K157" s="161">
        <v>2</v>
      </c>
      <c r="L157" s="161">
        <v>2</v>
      </c>
      <c r="M157" s="161">
        <v>2.6666666666666665</v>
      </c>
      <c r="N157" s="161">
        <v>3</v>
      </c>
      <c r="O157" s="161">
        <v>3</v>
      </c>
      <c r="P157" s="161">
        <v>3</v>
      </c>
      <c r="Q157" s="161">
        <v>3</v>
      </c>
      <c r="R157" s="161">
        <v>3</v>
      </c>
      <c r="S157" s="161">
        <v>3.2</v>
      </c>
      <c r="T157" s="161">
        <v>2.8</v>
      </c>
      <c r="U157" s="161">
        <v>3</v>
      </c>
      <c r="V157" s="161">
        <v>3</v>
      </c>
      <c r="W157" s="161">
        <v>3</v>
      </c>
      <c r="X157" s="161">
        <v>3</v>
      </c>
    </row>
    <row r="158" spans="1:24" ht="15.5" x14ac:dyDescent="0.25">
      <c r="A158" s="158">
        <v>157</v>
      </c>
      <c r="B158" s="163">
        <v>4</v>
      </c>
      <c r="C158" s="161">
        <v>4</v>
      </c>
      <c r="D158" s="161">
        <v>3</v>
      </c>
      <c r="E158" s="161">
        <v>3.1111111111111112</v>
      </c>
      <c r="F158" s="163">
        <v>3</v>
      </c>
      <c r="G158" s="161">
        <v>3</v>
      </c>
      <c r="H158" s="161">
        <v>3</v>
      </c>
      <c r="I158" s="161">
        <v>3</v>
      </c>
      <c r="J158" s="161">
        <v>3</v>
      </c>
      <c r="K158" s="161">
        <v>3</v>
      </c>
      <c r="L158" s="161">
        <v>3</v>
      </c>
      <c r="M158" s="161">
        <v>3</v>
      </c>
      <c r="N158" s="161">
        <v>3</v>
      </c>
      <c r="O158" s="161">
        <v>3</v>
      </c>
      <c r="P158" s="161">
        <v>3</v>
      </c>
      <c r="Q158" s="161">
        <v>3</v>
      </c>
      <c r="R158" s="161">
        <v>3</v>
      </c>
      <c r="S158" s="161">
        <v>3.4</v>
      </c>
      <c r="T158" s="161">
        <v>3.6</v>
      </c>
      <c r="U158" s="161">
        <v>3.5</v>
      </c>
      <c r="V158" s="161">
        <v>3.4</v>
      </c>
      <c r="W158" s="161">
        <v>3</v>
      </c>
      <c r="X158" s="161">
        <v>3</v>
      </c>
    </row>
    <row r="159" spans="1:24" ht="15.5" x14ac:dyDescent="0.25">
      <c r="A159" s="158">
        <v>158</v>
      </c>
      <c r="B159" s="163">
        <v>3.9</v>
      </c>
      <c r="C159" s="161">
        <v>3.3333333333333335</v>
      </c>
      <c r="D159" s="161">
        <v>3.5</v>
      </c>
      <c r="E159" s="161">
        <v>3.3333333333333335</v>
      </c>
      <c r="F159" s="163">
        <v>3</v>
      </c>
      <c r="G159" s="161">
        <v>3</v>
      </c>
      <c r="H159" s="161">
        <v>3</v>
      </c>
      <c r="I159" s="161">
        <v>3</v>
      </c>
      <c r="J159" s="161">
        <v>3</v>
      </c>
      <c r="K159" s="161">
        <v>2</v>
      </c>
      <c r="L159" s="161">
        <v>2</v>
      </c>
      <c r="M159" s="161">
        <v>2.6666666666666665</v>
      </c>
      <c r="N159" s="161">
        <v>3.25</v>
      </c>
      <c r="O159" s="161">
        <v>3.5</v>
      </c>
      <c r="P159" s="161">
        <v>3</v>
      </c>
      <c r="Q159" s="161">
        <v>2.6666666666666665</v>
      </c>
      <c r="R159" s="161">
        <v>3.3333333333333335</v>
      </c>
      <c r="S159" s="161">
        <v>3.4</v>
      </c>
      <c r="T159" s="161">
        <v>3.2</v>
      </c>
      <c r="U159" s="161">
        <v>3.5</v>
      </c>
      <c r="V159" s="161">
        <v>3.6</v>
      </c>
      <c r="W159" s="161">
        <v>3.1666666666666665</v>
      </c>
      <c r="X159" s="161">
        <v>3.1666666666666665</v>
      </c>
    </row>
    <row r="160" spans="1:24" ht="15.5" x14ac:dyDescent="0.25">
      <c r="A160" s="158">
        <v>159</v>
      </c>
      <c r="B160" s="163">
        <v>3</v>
      </c>
      <c r="C160" s="161">
        <v>3</v>
      </c>
      <c r="D160" s="161">
        <v>2.7</v>
      </c>
      <c r="E160" s="161">
        <v>3</v>
      </c>
      <c r="F160" s="163">
        <v>3</v>
      </c>
      <c r="G160" s="161">
        <v>3</v>
      </c>
      <c r="H160" s="161">
        <v>3</v>
      </c>
      <c r="I160" s="161">
        <v>3</v>
      </c>
      <c r="J160" s="161">
        <v>3</v>
      </c>
      <c r="K160" s="161">
        <v>3</v>
      </c>
      <c r="L160" s="161">
        <v>3</v>
      </c>
      <c r="M160" s="161">
        <v>3</v>
      </c>
      <c r="N160" s="161">
        <v>3</v>
      </c>
      <c r="O160" s="161">
        <v>3</v>
      </c>
      <c r="P160" s="161">
        <v>3</v>
      </c>
      <c r="Q160" s="161">
        <v>3</v>
      </c>
      <c r="R160" s="161">
        <v>3</v>
      </c>
      <c r="S160" s="161">
        <v>3</v>
      </c>
      <c r="T160" s="161">
        <v>3</v>
      </c>
      <c r="U160" s="161">
        <v>3</v>
      </c>
      <c r="V160" s="161">
        <v>3</v>
      </c>
      <c r="W160" s="161">
        <v>3</v>
      </c>
      <c r="X160" s="161">
        <v>3</v>
      </c>
    </row>
    <row r="161" spans="1:24" ht="15.5" x14ac:dyDescent="0.25">
      <c r="A161" s="158">
        <v>160</v>
      </c>
      <c r="B161" s="163">
        <v>3</v>
      </c>
      <c r="C161" s="161">
        <v>3</v>
      </c>
      <c r="D161" s="161">
        <v>3</v>
      </c>
      <c r="E161" s="161">
        <v>3</v>
      </c>
      <c r="F161" s="163">
        <v>3</v>
      </c>
      <c r="G161" s="161">
        <v>3</v>
      </c>
      <c r="H161" s="161">
        <v>3</v>
      </c>
      <c r="I161" s="161">
        <v>3</v>
      </c>
      <c r="J161" s="161">
        <v>3</v>
      </c>
      <c r="K161" s="161">
        <v>1.5</v>
      </c>
      <c r="L161" s="161">
        <v>1.5</v>
      </c>
      <c r="M161" s="161">
        <v>3</v>
      </c>
      <c r="N161" s="161">
        <v>2.875</v>
      </c>
      <c r="O161" s="161">
        <v>3</v>
      </c>
      <c r="P161" s="161">
        <v>3</v>
      </c>
      <c r="Q161" s="161">
        <v>3</v>
      </c>
      <c r="R161" s="161">
        <v>3</v>
      </c>
      <c r="S161" s="161">
        <v>3</v>
      </c>
      <c r="T161" s="161">
        <v>3</v>
      </c>
      <c r="U161" s="161">
        <v>3</v>
      </c>
      <c r="V161" s="161">
        <v>3</v>
      </c>
      <c r="W161" s="161">
        <v>3</v>
      </c>
      <c r="X161" s="161">
        <v>3</v>
      </c>
    </row>
    <row r="162" spans="1:24" ht="15.5" x14ac:dyDescent="0.25">
      <c r="A162" s="157">
        <v>161</v>
      </c>
      <c r="B162" s="163">
        <v>3</v>
      </c>
      <c r="C162" s="161">
        <v>3</v>
      </c>
      <c r="D162" s="161">
        <v>3</v>
      </c>
      <c r="E162" s="161">
        <v>3</v>
      </c>
      <c r="F162" s="163">
        <v>3</v>
      </c>
      <c r="G162" s="161">
        <v>3.3333333333333335</v>
      </c>
      <c r="H162" s="161">
        <v>3</v>
      </c>
      <c r="I162" s="161">
        <v>4</v>
      </c>
      <c r="J162" s="161">
        <v>2.5</v>
      </c>
      <c r="K162" s="161">
        <v>2</v>
      </c>
      <c r="L162" s="161">
        <v>2</v>
      </c>
      <c r="M162" s="161">
        <v>2.6666666666666665</v>
      </c>
      <c r="N162" s="161">
        <v>3</v>
      </c>
      <c r="O162" s="161">
        <v>3</v>
      </c>
      <c r="P162" s="161">
        <v>3</v>
      </c>
      <c r="Q162" s="161">
        <v>3</v>
      </c>
      <c r="R162" s="161">
        <v>3</v>
      </c>
      <c r="S162" s="161">
        <v>3.2</v>
      </c>
      <c r="T162" s="161">
        <v>2.8</v>
      </c>
      <c r="U162" s="161">
        <v>3</v>
      </c>
      <c r="V162" s="161">
        <v>3</v>
      </c>
      <c r="W162" s="161">
        <v>3</v>
      </c>
      <c r="X162" s="161">
        <v>3</v>
      </c>
    </row>
    <row r="163" spans="1:24" ht="15.5" x14ac:dyDescent="0.25">
      <c r="A163" s="157">
        <v>162</v>
      </c>
      <c r="B163" s="163">
        <v>4</v>
      </c>
      <c r="C163" s="161">
        <v>3</v>
      </c>
      <c r="D163" s="161">
        <v>3</v>
      </c>
      <c r="E163" s="161">
        <v>3</v>
      </c>
      <c r="F163" s="163">
        <v>3</v>
      </c>
      <c r="G163" s="161">
        <v>3</v>
      </c>
      <c r="H163" s="161">
        <v>3</v>
      </c>
      <c r="I163" s="161">
        <v>3</v>
      </c>
      <c r="J163" s="161">
        <v>2</v>
      </c>
      <c r="K163" s="161">
        <v>3</v>
      </c>
      <c r="L163" s="161">
        <v>3</v>
      </c>
      <c r="M163" s="161">
        <v>3</v>
      </c>
      <c r="N163" s="161">
        <v>3</v>
      </c>
      <c r="O163" s="161">
        <v>3</v>
      </c>
      <c r="P163" s="161">
        <v>3</v>
      </c>
      <c r="Q163" s="161">
        <v>3</v>
      </c>
      <c r="R163" s="161">
        <v>3</v>
      </c>
      <c r="S163" s="161">
        <v>3</v>
      </c>
      <c r="T163" s="161">
        <v>3</v>
      </c>
      <c r="U163" s="161">
        <v>3</v>
      </c>
      <c r="V163" s="161">
        <v>3</v>
      </c>
      <c r="W163" s="161">
        <v>3</v>
      </c>
      <c r="X163" s="161">
        <v>3</v>
      </c>
    </row>
    <row r="164" spans="1:24" ht="15.5" x14ac:dyDescent="0.25">
      <c r="A164" s="157">
        <v>163</v>
      </c>
      <c r="B164" s="163">
        <v>4</v>
      </c>
      <c r="C164" s="161">
        <v>3</v>
      </c>
      <c r="D164" s="161">
        <v>3</v>
      </c>
      <c r="E164" s="161">
        <v>3</v>
      </c>
      <c r="F164" s="163">
        <v>3</v>
      </c>
      <c r="G164" s="161">
        <v>3</v>
      </c>
      <c r="H164" s="161">
        <v>3</v>
      </c>
      <c r="I164" s="161">
        <v>3</v>
      </c>
      <c r="J164" s="161">
        <v>2</v>
      </c>
      <c r="K164" s="161">
        <v>3</v>
      </c>
      <c r="L164" s="161">
        <v>3</v>
      </c>
      <c r="M164" s="161">
        <v>3</v>
      </c>
      <c r="N164" s="161">
        <v>3</v>
      </c>
      <c r="O164" s="161">
        <v>3</v>
      </c>
      <c r="P164" s="161">
        <v>3</v>
      </c>
      <c r="Q164" s="161">
        <v>3</v>
      </c>
      <c r="R164" s="161">
        <v>3</v>
      </c>
      <c r="S164" s="161">
        <v>3</v>
      </c>
      <c r="T164" s="161">
        <v>3</v>
      </c>
      <c r="U164" s="161">
        <v>3</v>
      </c>
      <c r="V164" s="161">
        <v>3</v>
      </c>
      <c r="W164" s="161">
        <v>3</v>
      </c>
      <c r="X164" s="161">
        <v>3</v>
      </c>
    </row>
    <row r="165" spans="1:24" ht="15.5" x14ac:dyDescent="0.25">
      <c r="A165" s="157">
        <v>164</v>
      </c>
      <c r="B165" s="163">
        <v>4</v>
      </c>
      <c r="C165" s="161">
        <v>3</v>
      </c>
      <c r="D165" s="161">
        <v>3</v>
      </c>
      <c r="E165" s="161">
        <v>3</v>
      </c>
      <c r="F165" s="163">
        <v>3</v>
      </c>
      <c r="G165" s="161">
        <v>3</v>
      </c>
      <c r="H165" s="161">
        <v>3</v>
      </c>
      <c r="I165" s="161">
        <v>3</v>
      </c>
      <c r="J165" s="161">
        <v>2</v>
      </c>
      <c r="K165" s="161">
        <v>3</v>
      </c>
      <c r="L165" s="161">
        <v>3</v>
      </c>
      <c r="M165" s="161">
        <v>3</v>
      </c>
      <c r="N165" s="161">
        <v>3</v>
      </c>
      <c r="O165" s="161">
        <v>3</v>
      </c>
      <c r="P165" s="161">
        <v>3</v>
      </c>
      <c r="Q165" s="161">
        <v>3</v>
      </c>
      <c r="R165" s="161">
        <v>3</v>
      </c>
      <c r="S165" s="161">
        <v>3</v>
      </c>
      <c r="T165" s="161">
        <v>3</v>
      </c>
      <c r="U165" s="161">
        <v>3</v>
      </c>
      <c r="V165" s="161">
        <v>3</v>
      </c>
      <c r="W165" s="161">
        <v>3</v>
      </c>
      <c r="X165" s="161">
        <v>3</v>
      </c>
    </row>
    <row r="166" spans="1:24" ht="15.5" x14ac:dyDescent="0.25">
      <c r="A166" s="157">
        <v>165</v>
      </c>
      <c r="B166" s="163">
        <v>3</v>
      </c>
      <c r="C166" s="161">
        <v>3</v>
      </c>
      <c r="D166" s="161">
        <v>3</v>
      </c>
      <c r="E166" s="161">
        <v>3</v>
      </c>
      <c r="F166" s="163">
        <v>3</v>
      </c>
      <c r="G166" s="161">
        <v>3</v>
      </c>
      <c r="H166" s="161">
        <v>3</v>
      </c>
      <c r="I166" s="161">
        <v>3</v>
      </c>
      <c r="J166" s="161">
        <v>2</v>
      </c>
      <c r="K166" s="161">
        <v>3</v>
      </c>
      <c r="L166" s="161">
        <v>3</v>
      </c>
      <c r="M166" s="161">
        <v>3</v>
      </c>
      <c r="N166" s="161">
        <v>3</v>
      </c>
      <c r="O166" s="161">
        <v>3</v>
      </c>
      <c r="P166" s="161">
        <v>3</v>
      </c>
      <c r="Q166" s="161">
        <v>3</v>
      </c>
      <c r="R166" s="161">
        <v>3</v>
      </c>
      <c r="S166" s="161">
        <v>3</v>
      </c>
      <c r="T166" s="161">
        <v>3</v>
      </c>
      <c r="U166" s="161">
        <v>3</v>
      </c>
      <c r="V166" s="161">
        <v>3</v>
      </c>
      <c r="W166" s="161">
        <v>3</v>
      </c>
      <c r="X166" s="161">
        <v>3</v>
      </c>
    </row>
    <row r="167" spans="1:24" ht="15.5" x14ac:dyDescent="0.25">
      <c r="A167" s="157">
        <v>166</v>
      </c>
      <c r="B167" s="163">
        <v>4</v>
      </c>
      <c r="C167" s="161">
        <v>3</v>
      </c>
      <c r="D167" s="161">
        <v>3</v>
      </c>
      <c r="E167" s="161">
        <v>3</v>
      </c>
      <c r="F167" s="163">
        <v>3</v>
      </c>
      <c r="G167" s="161">
        <v>2.6666666666666665</v>
      </c>
      <c r="H167" s="161">
        <v>3</v>
      </c>
      <c r="I167" s="161">
        <v>4</v>
      </c>
      <c r="J167" s="161">
        <v>3</v>
      </c>
      <c r="K167" s="161">
        <v>3</v>
      </c>
      <c r="L167" s="161">
        <v>3</v>
      </c>
      <c r="M167" s="161">
        <v>2.3333333333333335</v>
      </c>
      <c r="N167" s="161">
        <v>3</v>
      </c>
      <c r="O167" s="161">
        <v>3</v>
      </c>
      <c r="P167" s="161">
        <v>3</v>
      </c>
      <c r="Q167" s="161">
        <v>3</v>
      </c>
      <c r="R167" s="161">
        <v>3</v>
      </c>
      <c r="S167" s="161">
        <v>3</v>
      </c>
      <c r="T167" s="161">
        <v>3.2</v>
      </c>
      <c r="U167" s="161">
        <v>3</v>
      </c>
      <c r="V167" s="161">
        <v>3</v>
      </c>
      <c r="W167" s="161">
        <v>3</v>
      </c>
      <c r="X167" s="161">
        <v>3</v>
      </c>
    </row>
    <row r="168" spans="1:24" ht="15.5" x14ac:dyDescent="0.25">
      <c r="A168" s="157">
        <v>167</v>
      </c>
      <c r="B168" s="163">
        <v>3</v>
      </c>
      <c r="C168" s="161">
        <v>3.1111111111111112</v>
      </c>
      <c r="D168" s="161">
        <v>3.3</v>
      </c>
      <c r="E168" s="161">
        <v>3.2222222222222223</v>
      </c>
      <c r="F168" s="163">
        <v>3.3333333333333335</v>
      </c>
      <c r="G168" s="161">
        <v>3</v>
      </c>
      <c r="H168" s="161">
        <v>3.5</v>
      </c>
      <c r="I168" s="161">
        <v>3</v>
      </c>
      <c r="J168" s="161">
        <v>3</v>
      </c>
      <c r="K168" s="161">
        <v>2</v>
      </c>
      <c r="L168" s="161">
        <v>2</v>
      </c>
      <c r="M168" s="161">
        <v>2.6666666666666665</v>
      </c>
      <c r="N168" s="161">
        <v>3</v>
      </c>
      <c r="O168" s="161">
        <v>3.25</v>
      </c>
      <c r="P168" s="161">
        <v>3.3333333333333335</v>
      </c>
      <c r="Q168" s="161">
        <v>3.3333333333333335</v>
      </c>
      <c r="R168" s="161">
        <v>3</v>
      </c>
      <c r="S168" s="161">
        <v>3.2</v>
      </c>
      <c r="T168" s="161">
        <v>3.4</v>
      </c>
      <c r="U168" s="161">
        <v>3.5</v>
      </c>
      <c r="V168" s="161">
        <v>3.4</v>
      </c>
      <c r="W168" s="161">
        <v>3.3333333333333335</v>
      </c>
      <c r="X168" s="161">
        <v>3.3333333333333335</v>
      </c>
    </row>
    <row r="169" spans="1:24" ht="15.5" x14ac:dyDescent="0.25">
      <c r="A169" s="157">
        <v>168</v>
      </c>
      <c r="B169" s="163">
        <v>3</v>
      </c>
      <c r="C169" s="161">
        <v>3</v>
      </c>
      <c r="D169" s="161">
        <v>3</v>
      </c>
      <c r="E169" s="161">
        <v>3</v>
      </c>
      <c r="F169" s="163">
        <v>3</v>
      </c>
      <c r="G169" s="161">
        <v>3</v>
      </c>
      <c r="H169" s="161">
        <v>3</v>
      </c>
      <c r="I169" s="161">
        <v>3.5</v>
      </c>
      <c r="J169" s="161">
        <v>2.5</v>
      </c>
      <c r="K169" s="161">
        <v>2.5</v>
      </c>
      <c r="L169" s="161">
        <v>2.5</v>
      </c>
      <c r="M169" s="161">
        <v>2.6666666666666665</v>
      </c>
      <c r="N169" s="161">
        <v>3</v>
      </c>
      <c r="O169" s="161">
        <v>3</v>
      </c>
      <c r="P169" s="161">
        <v>3</v>
      </c>
      <c r="Q169" s="161">
        <v>3</v>
      </c>
      <c r="R169" s="161">
        <v>3</v>
      </c>
      <c r="S169" s="161">
        <v>3</v>
      </c>
      <c r="T169" s="161">
        <v>3</v>
      </c>
      <c r="U169" s="161">
        <v>3</v>
      </c>
      <c r="V169" s="161">
        <v>3</v>
      </c>
      <c r="W169" s="161">
        <v>3</v>
      </c>
      <c r="X169" s="161">
        <v>3</v>
      </c>
    </row>
    <row r="170" spans="1:24" ht="15.5" x14ac:dyDescent="0.25">
      <c r="A170" s="157">
        <v>169</v>
      </c>
      <c r="B170" s="163">
        <v>4</v>
      </c>
      <c r="C170" s="161">
        <v>3.3333333333333335</v>
      </c>
      <c r="D170" s="161">
        <v>3.4</v>
      </c>
      <c r="E170" s="161">
        <v>3.1111111111111112</v>
      </c>
      <c r="F170" s="163">
        <v>3.3333333333333335</v>
      </c>
      <c r="G170" s="161">
        <v>3.3333333333333335</v>
      </c>
      <c r="H170" s="161">
        <v>3.5</v>
      </c>
      <c r="I170" s="161">
        <v>3</v>
      </c>
      <c r="J170" s="161">
        <v>2.5</v>
      </c>
      <c r="K170" s="161">
        <v>3.5</v>
      </c>
      <c r="L170" s="161">
        <v>3.5</v>
      </c>
      <c r="M170" s="161">
        <v>2.6666666666666665</v>
      </c>
      <c r="N170" s="161">
        <v>3.75</v>
      </c>
      <c r="O170" s="161">
        <v>3.125</v>
      </c>
      <c r="P170" s="161">
        <v>3.3333333333333335</v>
      </c>
      <c r="Q170" s="161">
        <v>3.1666666666666665</v>
      </c>
      <c r="R170" s="161">
        <v>3.3333333333333335</v>
      </c>
      <c r="S170" s="161">
        <v>3.2</v>
      </c>
      <c r="T170" s="161">
        <v>2.8</v>
      </c>
      <c r="U170" s="161">
        <v>3.5</v>
      </c>
      <c r="V170" s="161">
        <v>3.2</v>
      </c>
      <c r="W170" s="161">
        <v>3.3333333333333335</v>
      </c>
      <c r="X170" s="161">
        <v>3.3333333333333335</v>
      </c>
    </row>
    <row r="171" spans="1:24" ht="15.5" x14ac:dyDescent="0.25">
      <c r="A171" s="157">
        <v>170</v>
      </c>
      <c r="B171" s="163">
        <v>3.9</v>
      </c>
      <c r="C171" s="161">
        <v>3</v>
      </c>
      <c r="D171" s="161">
        <v>3</v>
      </c>
      <c r="E171" s="161">
        <v>3</v>
      </c>
      <c r="F171" s="163">
        <v>3</v>
      </c>
      <c r="G171" s="161">
        <v>3.3333333333333335</v>
      </c>
      <c r="H171" s="161">
        <v>3</v>
      </c>
      <c r="I171" s="161">
        <v>4</v>
      </c>
      <c r="J171" s="161">
        <v>2.5</v>
      </c>
      <c r="K171" s="161">
        <v>2</v>
      </c>
      <c r="L171" s="161">
        <v>2</v>
      </c>
      <c r="M171" s="161">
        <v>2.6666666666666665</v>
      </c>
      <c r="N171" s="161">
        <v>3</v>
      </c>
      <c r="O171" s="161">
        <v>3</v>
      </c>
      <c r="P171" s="161">
        <v>3</v>
      </c>
      <c r="Q171" s="161">
        <v>3</v>
      </c>
      <c r="R171" s="161">
        <v>3</v>
      </c>
      <c r="S171" s="161">
        <v>3.2</v>
      </c>
      <c r="T171" s="161">
        <v>2.8</v>
      </c>
      <c r="U171" s="161">
        <v>3</v>
      </c>
      <c r="V171" s="161">
        <v>3</v>
      </c>
      <c r="W171" s="161">
        <v>3</v>
      </c>
      <c r="X171" s="161">
        <v>3</v>
      </c>
    </row>
    <row r="172" spans="1:24" ht="15.5" x14ac:dyDescent="0.25">
      <c r="A172" s="157">
        <v>171</v>
      </c>
      <c r="B172" s="163">
        <v>3</v>
      </c>
      <c r="C172" s="161">
        <v>3</v>
      </c>
      <c r="D172" s="161">
        <v>3</v>
      </c>
      <c r="E172" s="161">
        <v>3</v>
      </c>
      <c r="F172" s="163">
        <v>3</v>
      </c>
      <c r="G172" s="161">
        <v>3.3333333333333335</v>
      </c>
      <c r="H172" s="161">
        <v>3</v>
      </c>
      <c r="I172" s="161">
        <v>4</v>
      </c>
      <c r="J172" s="161">
        <v>2.5</v>
      </c>
      <c r="K172" s="161">
        <v>2</v>
      </c>
      <c r="L172" s="161">
        <v>2</v>
      </c>
      <c r="M172" s="161">
        <v>2.6666666666666665</v>
      </c>
      <c r="N172" s="161">
        <v>3</v>
      </c>
      <c r="O172" s="161">
        <v>3</v>
      </c>
      <c r="P172" s="161">
        <v>3</v>
      </c>
      <c r="Q172" s="161">
        <v>3</v>
      </c>
      <c r="R172" s="161">
        <v>3</v>
      </c>
      <c r="S172" s="161">
        <v>3.2</v>
      </c>
      <c r="T172" s="161">
        <v>2.8</v>
      </c>
      <c r="U172" s="161">
        <v>3</v>
      </c>
      <c r="V172" s="161">
        <v>3</v>
      </c>
      <c r="W172" s="161">
        <v>3</v>
      </c>
      <c r="X172" s="161">
        <v>3</v>
      </c>
    </row>
    <row r="173" spans="1:24" ht="15.5" x14ac:dyDescent="0.25">
      <c r="A173" s="158">
        <v>172</v>
      </c>
      <c r="B173" s="163">
        <v>3</v>
      </c>
      <c r="C173" s="161">
        <v>3</v>
      </c>
      <c r="D173" s="161">
        <v>3.1</v>
      </c>
      <c r="E173" s="161">
        <v>3.1111111111111112</v>
      </c>
      <c r="F173" s="163">
        <v>3</v>
      </c>
      <c r="G173" s="161">
        <v>3</v>
      </c>
      <c r="H173" s="161">
        <v>2.5</v>
      </c>
      <c r="I173" s="161">
        <v>3</v>
      </c>
      <c r="J173" s="161">
        <v>2.5</v>
      </c>
      <c r="K173" s="161">
        <v>2</v>
      </c>
      <c r="L173" s="161">
        <v>2</v>
      </c>
      <c r="M173" s="161">
        <v>2.3333333333333335</v>
      </c>
      <c r="N173" s="161">
        <v>3</v>
      </c>
      <c r="O173" s="161">
        <v>3</v>
      </c>
      <c r="P173" s="161">
        <v>2.8333333333333335</v>
      </c>
      <c r="Q173" s="161">
        <v>3</v>
      </c>
      <c r="R173" s="161">
        <v>3</v>
      </c>
      <c r="S173" s="161">
        <v>3</v>
      </c>
      <c r="T173" s="161">
        <v>2.8</v>
      </c>
      <c r="U173" s="161">
        <v>3</v>
      </c>
      <c r="V173" s="161">
        <v>3</v>
      </c>
      <c r="W173" s="161">
        <v>3</v>
      </c>
      <c r="X173" s="161">
        <v>3.1666666666666665</v>
      </c>
    </row>
    <row r="174" spans="1:24" ht="15.5" x14ac:dyDescent="0.25">
      <c r="A174" s="158">
        <v>173</v>
      </c>
      <c r="B174" s="163">
        <v>3</v>
      </c>
      <c r="C174" s="161">
        <v>3.3333333333333335</v>
      </c>
      <c r="D174" s="161">
        <v>3</v>
      </c>
      <c r="E174" s="161">
        <v>3.2222222222222223</v>
      </c>
      <c r="F174" s="163">
        <v>3</v>
      </c>
      <c r="G174" s="161">
        <v>3</v>
      </c>
      <c r="H174" s="161">
        <v>2</v>
      </c>
      <c r="I174" s="161">
        <v>3.5</v>
      </c>
      <c r="J174" s="161">
        <v>2</v>
      </c>
      <c r="K174" s="161">
        <v>2</v>
      </c>
      <c r="L174" s="161">
        <v>2</v>
      </c>
      <c r="M174" s="161">
        <v>2.6666666666666665</v>
      </c>
      <c r="N174" s="161">
        <v>3</v>
      </c>
      <c r="O174" s="161">
        <v>3.25</v>
      </c>
      <c r="P174" s="161">
        <v>3.1666666666666665</v>
      </c>
      <c r="Q174" s="161">
        <v>3.3333333333333335</v>
      </c>
      <c r="R174" s="161">
        <v>3.1666666666666665</v>
      </c>
      <c r="S174" s="161">
        <v>3.4</v>
      </c>
      <c r="T174" s="161">
        <v>2.8</v>
      </c>
      <c r="U174" s="161">
        <v>3.3333333333333335</v>
      </c>
      <c r="V174" s="161">
        <v>3</v>
      </c>
      <c r="W174" s="161">
        <v>2.5</v>
      </c>
      <c r="X174" s="161">
        <v>3</v>
      </c>
    </row>
    <row r="175" spans="1:24" ht="15.5" x14ac:dyDescent="0.25">
      <c r="A175" s="158">
        <v>174</v>
      </c>
      <c r="B175" s="163">
        <v>3</v>
      </c>
      <c r="C175" s="161">
        <v>3</v>
      </c>
      <c r="D175" s="161">
        <v>2.9</v>
      </c>
      <c r="E175" s="161">
        <v>3</v>
      </c>
      <c r="F175" s="163">
        <v>3</v>
      </c>
      <c r="G175" s="161">
        <v>2.6666666666666665</v>
      </c>
      <c r="H175" s="161">
        <v>2.5</v>
      </c>
      <c r="I175" s="161">
        <v>3</v>
      </c>
      <c r="J175" s="161">
        <v>3</v>
      </c>
      <c r="K175" s="161">
        <v>1.5</v>
      </c>
      <c r="L175" s="161">
        <v>1.5</v>
      </c>
      <c r="M175" s="161">
        <v>2.3333333333333335</v>
      </c>
      <c r="N175" s="161">
        <v>3</v>
      </c>
      <c r="O175" s="161">
        <v>3</v>
      </c>
      <c r="P175" s="161">
        <v>3</v>
      </c>
      <c r="Q175" s="161">
        <v>3</v>
      </c>
      <c r="R175" s="161">
        <v>3</v>
      </c>
      <c r="S175" s="161">
        <v>3</v>
      </c>
      <c r="T175" s="161">
        <v>2.6</v>
      </c>
      <c r="U175" s="161">
        <v>3</v>
      </c>
      <c r="V175" s="161">
        <v>3</v>
      </c>
      <c r="W175" s="161">
        <v>2.8333333333333335</v>
      </c>
      <c r="X175" s="161">
        <v>2.6666666666666665</v>
      </c>
    </row>
    <row r="176" spans="1:24" ht="15.5" x14ac:dyDescent="0.25">
      <c r="A176" s="158">
        <v>175</v>
      </c>
      <c r="B176" s="163">
        <v>3</v>
      </c>
      <c r="C176" s="161">
        <v>3</v>
      </c>
      <c r="D176" s="161">
        <v>3.6</v>
      </c>
      <c r="E176" s="161">
        <v>3.8888888888888888</v>
      </c>
      <c r="F176" s="163">
        <v>3</v>
      </c>
      <c r="G176" s="161">
        <v>4</v>
      </c>
      <c r="H176" s="161">
        <v>2</v>
      </c>
      <c r="I176" s="161">
        <v>4</v>
      </c>
      <c r="J176" s="161">
        <v>2</v>
      </c>
      <c r="K176" s="161">
        <v>3</v>
      </c>
      <c r="L176" s="161">
        <v>3</v>
      </c>
      <c r="M176" s="161">
        <v>2.6666666666666665</v>
      </c>
      <c r="N176" s="161">
        <v>3.625</v>
      </c>
      <c r="O176" s="161">
        <v>3.25</v>
      </c>
      <c r="P176" s="161">
        <v>3.3333333333333335</v>
      </c>
      <c r="Q176" s="161">
        <v>3.6666666666666665</v>
      </c>
      <c r="R176" s="161">
        <v>3.5</v>
      </c>
      <c r="S176" s="161">
        <v>3</v>
      </c>
      <c r="T176" s="161">
        <v>3.6</v>
      </c>
      <c r="U176" s="161">
        <v>3.6666666666666665</v>
      </c>
      <c r="V176" s="161">
        <v>2.8</v>
      </c>
      <c r="W176" s="161">
        <v>2.6666666666666665</v>
      </c>
      <c r="X176" s="161">
        <v>3.6666666666666665</v>
      </c>
    </row>
    <row r="177" spans="1:24" ht="15.5" x14ac:dyDescent="0.25">
      <c r="A177" s="158">
        <v>176</v>
      </c>
      <c r="B177" s="163">
        <v>3</v>
      </c>
      <c r="C177" s="161">
        <v>3</v>
      </c>
      <c r="D177" s="161">
        <v>3</v>
      </c>
      <c r="E177" s="161">
        <v>3</v>
      </c>
      <c r="F177" s="163">
        <v>3</v>
      </c>
      <c r="G177" s="161">
        <v>3.6666666666666665</v>
      </c>
      <c r="H177" s="161">
        <v>3</v>
      </c>
      <c r="I177" s="161">
        <v>4</v>
      </c>
      <c r="J177" s="161">
        <v>2.5</v>
      </c>
      <c r="K177" s="161">
        <v>2.5</v>
      </c>
      <c r="L177" s="161">
        <v>2.5</v>
      </c>
      <c r="M177" s="161">
        <v>2.3333333333333335</v>
      </c>
      <c r="N177" s="161">
        <v>3</v>
      </c>
      <c r="O177" s="161">
        <v>3</v>
      </c>
      <c r="P177" s="161">
        <v>3</v>
      </c>
      <c r="Q177" s="161">
        <v>3</v>
      </c>
      <c r="R177" s="161">
        <v>3</v>
      </c>
      <c r="S177" s="161">
        <v>3</v>
      </c>
      <c r="T177" s="161">
        <v>3</v>
      </c>
      <c r="U177" s="161">
        <v>3</v>
      </c>
      <c r="V177" s="161">
        <v>3</v>
      </c>
      <c r="W177" s="161">
        <v>3</v>
      </c>
      <c r="X177" s="161">
        <v>3</v>
      </c>
    </row>
    <row r="178" spans="1:24" ht="15.5" x14ac:dyDescent="0.25">
      <c r="A178" s="158">
        <v>177</v>
      </c>
      <c r="B178" s="163">
        <v>3</v>
      </c>
      <c r="C178" s="161">
        <v>3.1111111111111112</v>
      </c>
      <c r="D178" s="161">
        <v>3</v>
      </c>
      <c r="E178" s="161">
        <v>3</v>
      </c>
      <c r="F178" s="163">
        <v>3</v>
      </c>
      <c r="G178" s="161">
        <v>3</v>
      </c>
      <c r="H178" s="161">
        <v>3</v>
      </c>
      <c r="I178" s="161">
        <v>3</v>
      </c>
      <c r="J178" s="161">
        <v>3</v>
      </c>
      <c r="K178" s="161">
        <v>3</v>
      </c>
      <c r="L178" s="161">
        <v>3</v>
      </c>
      <c r="M178" s="161">
        <v>3</v>
      </c>
      <c r="N178" s="161">
        <v>3</v>
      </c>
      <c r="O178" s="161">
        <v>3</v>
      </c>
      <c r="P178" s="161">
        <v>3</v>
      </c>
      <c r="Q178" s="161">
        <v>3</v>
      </c>
      <c r="R178" s="161">
        <v>3</v>
      </c>
      <c r="S178" s="161">
        <v>3.4</v>
      </c>
      <c r="T178" s="161">
        <v>3</v>
      </c>
      <c r="U178" s="161">
        <v>3</v>
      </c>
      <c r="V178" s="161">
        <v>3.2</v>
      </c>
      <c r="W178" s="161">
        <v>3.1666666666666665</v>
      </c>
      <c r="X178" s="161">
        <v>3</v>
      </c>
    </row>
    <row r="179" spans="1:24" ht="15.5" x14ac:dyDescent="0.25">
      <c r="A179" s="158">
        <v>178</v>
      </c>
      <c r="B179" s="163">
        <v>3</v>
      </c>
      <c r="C179" s="161">
        <v>2.8888888888888888</v>
      </c>
      <c r="D179" s="161">
        <v>2.8</v>
      </c>
      <c r="E179" s="161">
        <v>2.5555555555555554</v>
      </c>
      <c r="F179" s="163">
        <v>2</v>
      </c>
      <c r="G179" s="161">
        <v>3</v>
      </c>
      <c r="H179" s="161">
        <v>3</v>
      </c>
      <c r="I179" s="161">
        <v>3</v>
      </c>
      <c r="J179" s="161">
        <v>2.5</v>
      </c>
      <c r="K179" s="161">
        <v>2</v>
      </c>
      <c r="L179" s="161">
        <v>2</v>
      </c>
      <c r="M179" s="161">
        <v>2.6666666666666665</v>
      </c>
      <c r="N179" s="161">
        <v>2.625</v>
      </c>
      <c r="O179" s="161">
        <v>2</v>
      </c>
      <c r="P179" s="161">
        <v>2.6666666666666665</v>
      </c>
      <c r="Q179" s="161">
        <v>2</v>
      </c>
      <c r="R179" s="161">
        <v>3</v>
      </c>
      <c r="S179" s="161">
        <v>2</v>
      </c>
      <c r="T179" s="161">
        <v>3</v>
      </c>
      <c r="U179" s="161">
        <v>3</v>
      </c>
      <c r="V179" s="161">
        <v>2.8</v>
      </c>
      <c r="W179" s="161">
        <v>2.5</v>
      </c>
      <c r="X179" s="161">
        <v>2.6666666666666665</v>
      </c>
    </row>
    <row r="180" spans="1:24" ht="15.5" x14ac:dyDescent="0.25">
      <c r="A180" s="158">
        <v>179</v>
      </c>
      <c r="B180" s="163">
        <v>3.3</v>
      </c>
      <c r="C180" s="161">
        <v>3.1111111111111112</v>
      </c>
      <c r="D180" s="161">
        <v>3.2</v>
      </c>
      <c r="E180" s="161">
        <v>3.1111111111111112</v>
      </c>
      <c r="F180" s="163">
        <v>2.3333333333333335</v>
      </c>
      <c r="G180" s="161">
        <v>2.6666666666666665</v>
      </c>
      <c r="H180" s="161">
        <v>3</v>
      </c>
      <c r="I180" s="161">
        <v>3</v>
      </c>
      <c r="J180" s="161">
        <v>2.5</v>
      </c>
      <c r="K180" s="161">
        <v>2</v>
      </c>
      <c r="L180" s="161">
        <v>2</v>
      </c>
      <c r="M180" s="161">
        <v>2.6666666666666665</v>
      </c>
      <c r="N180" s="161">
        <v>3</v>
      </c>
      <c r="O180" s="161">
        <v>3</v>
      </c>
      <c r="P180" s="161">
        <v>3</v>
      </c>
      <c r="Q180" s="161">
        <v>3</v>
      </c>
      <c r="R180" s="161">
        <v>3</v>
      </c>
      <c r="S180" s="161">
        <v>3</v>
      </c>
      <c r="T180" s="161">
        <v>2.8</v>
      </c>
      <c r="U180" s="161">
        <v>3</v>
      </c>
      <c r="V180" s="161">
        <v>3</v>
      </c>
      <c r="W180" s="161">
        <v>2.8333333333333335</v>
      </c>
      <c r="X180" s="161">
        <v>3</v>
      </c>
    </row>
    <row r="181" spans="1:24" ht="15.5" x14ac:dyDescent="0.25">
      <c r="A181" s="158">
        <v>180</v>
      </c>
      <c r="B181" s="163">
        <v>3</v>
      </c>
      <c r="C181" s="161">
        <v>3</v>
      </c>
      <c r="D181" s="161">
        <v>3</v>
      </c>
      <c r="E181" s="161">
        <v>3</v>
      </c>
      <c r="F181" s="163">
        <v>3</v>
      </c>
      <c r="G181" s="161">
        <v>3</v>
      </c>
      <c r="H181" s="161">
        <v>3</v>
      </c>
      <c r="I181" s="161">
        <v>3</v>
      </c>
      <c r="J181" s="161">
        <v>3</v>
      </c>
      <c r="K181" s="161">
        <v>3</v>
      </c>
      <c r="L181" s="161">
        <v>3</v>
      </c>
      <c r="M181" s="161">
        <v>3</v>
      </c>
      <c r="N181" s="161">
        <v>3</v>
      </c>
      <c r="O181" s="161">
        <v>3</v>
      </c>
      <c r="P181" s="161">
        <v>3</v>
      </c>
      <c r="Q181" s="161">
        <v>3</v>
      </c>
      <c r="R181" s="161">
        <v>3</v>
      </c>
      <c r="S181" s="161">
        <v>3</v>
      </c>
      <c r="T181" s="161">
        <v>3</v>
      </c>
      <c r="U181" s="161">
        <v>3</v>
      </c>
      <c r="V181" s="161">
        <v>3</v>
      </c>
      <c r="W181" s="161">
        <v>3</v>
      </c>
      <c r="X181" s="161">
        <v>3</v>
      </c>
    </row>
    <row r="182" spans="1:24" ht="15.5" x14ac:dyDescent="0.25">
      <c r="A182" s="158">
        <v>181</v>
      </c>
      <c r="B182" s="163">
        <v>3.4</v>
      </c>
      <c r="C182" s="161">
        <v>3</v>
      </c>
      <c r="D182" s="161">
        <v>3</v>
      </c>
      <c r="E182" s="161">
        <v>3</v>
      </c>
      <c r="F182" s="163">
        <v>3</v>
      </c>
      <c r="G182" s="161">
        <v>3</v>
      </c>
      <c r="H182" s="161">
        <v>3</v>
      </c>
      <c r="I182" s="161">
        <v>3</v>
      </c>
      <c r="J182" s="161">
        <v>3</v>
      </c>
      <c r="K182" s="161">
        <v>3</v>
      </c>
      <c r="L182" s="161">
        <v>3</v>
      </c>
      <c r="M182" s="161">
        <v>3</v>
      </c>
      <c r="N182" s="161">
        <v>3</v>
      </c>
      <c r="O182" s="161">
        <v>3</v>
      </c>
      <c r="P182" s="161">
        <v>3</v>
      </c>
      <c r="Q182" s="161">
        <v>3</v>
      </c>
      <c r="R182" s="161">
        <v>3</v>
      </c>
      <c r="S182" s="161">
        <v>3</v>
      </c>
      <c r="T182" s="161">
        <v>3</v>
      </c>
      <c r="U182" s="161">
        <v>3</v>
      </c>
      <c r="V182" s="161">
        <v>3</v>
      </c>
      <c r="W182" s="161">
        <v>3</v>
      </c>
      <c r="X182" s="161">
        <v>3</v>
      </c>
    </row>
    <row r="183" spans="1:24" ht="15.5" x14ac:dyDescent="0.25">
      <c r="A183" s="158">
        <v>182</v>
      </c>
      <c r="B183" s="163">
        <v>3</v>
      </c>
      <c r="C183" s="161">
        <v>3</v>
      </c>
      <c r="D183" s="161">
        <v>3</v>
      </c>
      <c r="E183" s="161">
        <v>3</v>
      </c>
      <c r="F183" s="163">
        <v>3</v>
      </c>
      <c r="G183" s="161">
        <v>3</v>
      </c>
      <c r="H183" s="161">
        <v>3</v>
      </c>
      <c r="I183" s="161">
        <v>3</v>
      </c>
      <c r="J183" s="161">
        <v>3</v>
      </c>
      <c r="K183" s="161">
        <v>3</v>
      </c>
      <c r="L183" s="161">
        <v>3</v>
      </c>
      <c r="M183" s="161">
        <v>3</v>
      </c>
      <c r="N183" s="161">
        <v>3</v>
      </c>
      <c r="O183" s="161">
        <v>3</v>
      </c>
      <c r="P183" s="161">
        <v>3</v>
      </c>
      <c r="Q183" s="161">
        <v>3</v>
      </c>
      <c r="R183" s="161">
        <v>3</v>
      </c>
      <c r="S183" s="161">
        <v>3</v>
      </c>
      <c r="T183" s="161">
        <v>3</v>
      </c>
      <c r="U183" s="161">
        <v>3</v>
      </c>
      <c r="V183" s="161">
        <v>3</v>
      </c>
      <c r="W183" s="161">
        <v>3</v>
      </c>
      <c r="X183" s="161">
        <v>3</v>
      </c>
    </row>
    <row r="184" spans="1:24" ht="15.5" x14ac:dyDescent="0.25">
      <c r="A184" s="158">
        <v>183</v>
      </c>
      <c r="B184" s="163">
        <v>3</v>
      </c>
      <c r="C184" s="161">
        <v>2.7777777777777777</v>
      </c>
      <c r="D184" s="161">
        <v>2.7</v>
      </c>
      <c r="E184" s="161">
        <v>2.7777777777777777</v>
      </c>
      <c r="F184" s="163">
        <v>2.6666666666666665</v>
      </c>
      <c r="G184" s="161">
        <v>2.6666666666666665</v>
      </c>
      <c r="H184" s="161">
        <v>2.5</v>
      </c>
      <c r="I184" s="161">
        <v>2</v>
      </c>
      <c r="J184" s="161">
        <v>2.5</v>
      </c>
      <c r="K184" s="161">
        <v>3</v>
      </c>
      <c r="L184" s="161">
        <v>3</v>
      </c>
      <c r="M184" s="161">
        <v>3</v>
      </c>
      <c r="N184" s="161">
        <v>2.625</v>
      </c>
      <c r="O184" s="161">
        <v>3.375</v>
      </c>
      <c r="P184" s="161">
        <v>3</v>
      </c>
      <c r="Q184" s="161">
        <v>2</v>
      </c>
      <c r="R184" s="161">
        <v>2.5</v>
      </c>
      <c r="S184" s="161">
        <v>2.6</v>
      </c>
      <c r="T184" s="161">
        <v>2.6</v>
      </c>
      <c r="U184" s="161">
        <v>2.6666666666666665</v>
      </c>
      <c r="V184" s="161">
        <v>2.6</v>
      </c>
      <c r="W184" s="161">
        <v>2.3333333333333335</v>
      </c>
      <c r="X184" s="161">
        <v>2.6666666666666665</v>
      </c>
    </row>
    <row r="185" spans="1:24" ht="15.5" x14ac:dyDescent="0.25">
      <c r="A185" s="158">
        <v>184</v>
      </c>
      <c r="B185" s="163">
        <v>3</v>
      </c>
      <c r="C185" s="161">
        <v>3</v>
      </c>
      <c r="D185" s="161">
        <v>3</v>
      </c>
      <c r="E185" s="161">
        <v>3</v>
      </c>
      <c r="F185" s="163">
        <v>3</v>
      </c>
      <c r="G185" s="161">
        <v>3</v>
      </c>
      <c r="H185" s="161">
        <v>3</v>
      </c>
      <c r="I185" s="161">
        <v>3</v>
      </c>
      <c r="J185" s="161">
        <v>3</v>
      </c>
      <c r="K185" s="161">
        <v>3</v>
      </c>
      <c r="L185" s="161">
        <v>3</v>
      </c>
      <c r="M185" s="161">
        <v>3</v>
      </c>
      <c r="N185" s="161">
        <v>3</v>
      </c>
      <c r="O185" s="161">
        <v>3</v>
      </c>
      <c r="P185" s="161">
        <v>3</v>
      </c>
      <c r="Q185" s="161">
        <v>3</v>
      </c>
      <c r="R185" s="161">
        <v>3</v>
      </c>
      <c r="S185" s="161">
        <v>3</v>
      </c>
      <c r="T185" s="161">
        <v>3</v>
      </c>
      <c r="U185" s="161">
        <v>3</v>
      </c>
      <c r="V185" s="161">
        <v>3</v>
      </c>
      <c r="W185" s="161">
        <v>3</v>
      </c>
      <c r="X185" s="161">
        <v>3</v>
      </c>
    </row>
    <row r="186" spans="1:24" ht="15.5" x14ac:dyDescent="0.25">
      <c r="A186" s="158">
        <v>185</v>
      </c>
      <c r="B186" s="163">
        <v>3.2</v>
      </c>
      <c r="C186" s="161">
        <v>3</v>
      </c>
      <c r="D186" s="161">
        <v>3</v>
      </c>
      <c r="E186" s="161">
        <v>3</v>
      </c>
      <c r="F186" s="163">
        <v>2.3333333333333335</v>
      </c>
      <c r="G186" s="161">
        <v>3.6666666666666665</v>
      </c>
      <c r="H186" s="161">
        <v>3</v>
      </c>
      <c r="I186" s="161">
        <v>4</v>
      </c>
      <c r="J186" s="161">
        <v>2.5</v>
      </c>
      <c r="K186" s="161">
        <v>2</v>
      </c>
      <c r="L186" s="161">
        <v>2</v>
      </c>
      <c r="M186" s="161">
        <v>3</v>
      </c>
      <c r="N186" s="161">
        <v>3</v>
      </c>
      <c r="O186" s="161">
        <v>3</v>
      </c>
      <c r="P186" s="161">
        <v>3</v>
      </c>
      <c r="Q186" s="161">
        <v>3</v>
      </c>
      <c r="R186" s="161">
        <v>3</v>
      </c>
      <c r="S186" s="161">
        <v>3</v>
      </c>
      <c r="T186" s="161">
        <v>3</v>
      </c>
      <c r="U186" s="161">
        <v>3</v>
      </c>
      <c r="V186" s="161">
        <v>3</v>
      </c>
      <c r="W186" s="161">
        <v>3</v>
      </c>
      <c r="X186" s="161">
        <v>3</v>
      </c>
    </row>
    <row r="187" spans="1:24" ht="15.5" x14ac:dyDescent="0.25">
      <c r="A187" s="158">
        <v>186</v>
      </c>
      <c r="B187" s="163">
        <v>3</v>
      </c>
      <c r="C187" s="161">
        <v>3</v>
      </c>
      <c r="D187" s="161">
        <v>3</v>
      </c>
      <c r="E187" s="161">
        <v>3</v>
      </c>
      <c r="F187" s="163">
        <v>3</v>
      </c>
      <c r="G187" s="161">
        <v>3</v>
      </c>
      <c r="H187" s="161">
        <v>3</v>
      </c>
      <c r="I187" s="161">
        <v>3</v>
      </c>
      <c r="J187" s="161">
        <v>3</v>
      </c>
      <c r="K187" s="161">
        <v>3</v>
      </c>
      <c r="L187" s="161">
        <v>3</v>
      </c>
      <c r="M187" s="161">
        <v>3</v>
      </c>
      <c r="N187" s="161">
        <v>3</v>
      </c>
      <c r="O187" s="161">
        <v>3</v>
      </c>
      <c r="P187" s="161">
        <v>3</v>
      </c>
      <c r="Q187" s="161">
        <v>3</v>
      </c>
      <c r="R187" s="161">
        <v>3</v>
      </c>
      <c r="S187" s="161">
        <v>3</v>
      </c>
      <c r="T187" s="161">
        <v>3</v>
      </c>
      <c r="U187" s="161">
        <v>3</v>
      </c>
      <c r="V187" s="161">
        <v>3</v>
      </c>
      <c r="W187" s="161">
        <v>3</v>
      </c>
      <c r="X187" s="161">
        <v>3</v>
      </c>
    </row>
    <row r="188" spans="1:24" ht="15.5" x14ac:dyDescent="0.25">
      <c r="A188" s="158">
        <v>187</v>
      </c>
      <c r="B188" s="163">
        <v>3.3</v>
      </c>
      <c r="C188" s="161">
        <v>3</v>
      </c>
      <c r="D188" s="161">
        <v>3</v>
      </c>
      <c r="E188" s="161">
        <v>3</v>
      </c>
      <c r="F188" s="163">
        <v>3</v>
      </c>
      <c r="G188" s="161">
        <v>4</v>
      </c>
      <c r="H188" s="161">
        <v>3.5</v>
      </c>
      <c r="I188" s="161">
        <v>3.5</v>
      </c>
      <c r="J188" s="161">
        <v>2.5</v>
      </c>
      <c r="K188" s="161">
        <v>2.5</v>
      </c>
      <c r="L188" s="161">
        <v>2.5</v>
      </c>
      <c r="M188" s="161">
        <v>2.6666666666666665</v>
      </c>
      <c r="N188" s="161">
        <v>2.875</v>
      </c>
      <c r="O188" s="161">
        <v>3</v>
      </c>
      <c r="P188" s="161">
        <v>3</v>
      </c>
      <c r="Q188" s="161">
        <v>3</v>
      </c>
      <c r="R188" s="161">
        <v>3</v>
      </c>
      <c r="S188" s="161">
        <v>3</v>
      </c>
      <c r="T188" s="161">
        <v>3</v>
      </c>
      <c r="U188" s="161">
        <v>3</v>
      </c>
      <c r="V188" s="161">
        <v>3</v>
      </c>
      <c r="W188" s="161">
        <v>3</v>
      </c>
      <c r="X188" s="161">
        <v>3</v>
      </c>
    </row>
    <row r="189" spans="1:24" ht="15.5" x14ac:dyDescent="0.25">
      <c r="A189" s="158">
        <v>188</v>
      </c>
      <c r="B189" s="163">
        <v>3</v>
      </c>
      <c r="C189" s="161">
        <v>3</v>
      </c>
      <c r="D189" s="161">
        <v>3</v>
      </c>
      <c r="E189" s="161">
        <v>3</v>
      </c>
      <c r="F189" s="163">
        <v>3</v>
      </c>
      <c r="G189" s="161">
        <v>3</v>
      </c>
      <c r="H189" s="161">
        <v>3</v>
      </c>
      <c r="I189" s="161">
        <v>4</v>
      </c>
      <c r="J189" s="161">
        <v>3</v>
      </c>
      <c r="K189" s="161">
        <v>2</v>
      </c>
      <c r="L189" s="161">
        <v>2</v>
      </c>
      <c r="M189" s="161">
        <v>3</v>
      </c>
      <c r="N189" s="161">
        <v>3</v>
      </c>
      <c r="O189" s="161">
        <v>3</v>
      </c>
      <c r="P189" s="161">
        <v>3</v>
      </c>
      <c r="Q189" s="161">
        <v>3</v>
      </c>
      <c r="R189" s="161">
        <v>3</v>
      </c>
      <c r="S189" s="161">
        <v>3</v>
      </c>
      <c r="T189" s="161">
        <v>3</v>
      </c>
      <c r="U189" s="161">
        <v>3</v>
      </c>
      <c r="V189" s="161">
        <v>3</v>
      </c>
      <c r="W189" s="161">
        <v>3</v>
      </c>
      <c r="X189" s="161">
        <v>3</v>
      </c>
    </row>
    <row r="190" spans="1:24" ht="15.5" x14ac:dyDescent="0.25">
      <c r="A190" s="158">
        <v>189</v>
      </c>
      <c r="B190" s="163">
        <v>3.1</v>
      </c>
      <c r="C190" s="161">
        <v>3</v>
      </c>
      <c r="D190" s="161">
        <v>3</v>
      </c>
      <c r="E190" s="161">
        <v>3</v>
      </c>
      <c r="F190" s="163">
        <v>3.3333333333333335</v>
      </c>
      <c r="G190" s="161">
        <v>2.6666666666666665</v>
      </c>
      <c r="H190" s="161">
        <v>3</v>
      </c>
      <c r="I190" s="161">
        <v>3.5</v>
      </c>
      <c r="J190" s="161">
        <v>3</v>
      </c>
      <c r="K190" s="161">
        <v>3</v>
      </c>
      <c r="L190" s="161">
        <v>3</v>
      </c>
      <c r="M190" s="161">
        <v>3</v>
      </c>
      <c r="N190" s="161">
        <v>3.375</v>
      </c>
      <c r="O190" s="161">
        <v>2.875</v>
      </c>
      <c r="P190" s="161">
        <v>3</v>
      </c>
      <c r="Q190" s="161">
        <v>3</v>
      </c>
      <c r="R190" s="161">
        <v>3.3333333333333335</v>
      </c>
      <c r="S190" s="161">
        <v>4</v>
      </c>
      <c r="T190" s="161">
        <v>3</v>
      </c>
      <c r="U190" s="161">
        <v>3</v>
      </c>
      <c r="V190" s="161">
        <v>3</v>
      </c>
      <c r="W190" s="161">
        <v>3</v>
      </c>
      <c r="X190" s="161">
        <v>3</v>
      </c>
    </row>
    <row r="191" spans="1:24" ht="15.5" x14ac:dyDescent="0.25">
      <c r="A191" s="158">
        <v>190</v>
      </c>
      <c r="B191" s="163">
        <v>2.6</v>
      </c>
      <c r="C191" s="161">
        <v>3</v>
      </c>
      <c r="D191" s="161">
        <v>3</v>
      </c>
      <c r="E191" s="161">
        <v>3.2222222222222223</v>
      </c>
      <c r="F191" s="163">
        <v>3</v>
      </c>
      <c r="G191" s="161">
        <v>2.6666666666666665</v>
      </c>
      <c r="H191" s="161">
        <v>3</v>
      </c>
      <c r="I191" s="161">
        <v>4</v>
      </c>
      <c r="J191" s="161">
        <v>2.5</v>
      </c>
      <c r="K191" s="161">
        <v>2</v>
      </c>
      <c r="L191" s="161">
        <v>2</v>
      </c>
      <c r="M191" s="161">
        <v>2.6666666666666665</v>
      </c>
      <c r="N191" s="161">
        <v>2.875</v>
      </c>
      <c r="O191" s="161">
        <v>3</v>
      </c>
      <c r="P191" s="161">
        <v>3</v>
      </c>
      <c r="Q191" s="161">
        <v>3</v>
      </c>
      <c r="R191" s="161">
        <v>3</v>
      </c>
      <c r="S191" s="161">
        <v>3</v>
      </c>
      <c r="T191" s="161">
        <v>3</v>
      </c>
      <c r="U191" s="161">
        <v>3</v>
      </c>
      <c r="V191" s="161">
        <v>3</v>
      </c>
      <c r="W191" s="161">
        <v>3</v>
      </c>
      <c r="X191" s="161">
        <v>3</v>
      </c>
    </row>
    <row r="192" spans="1:24" ht="15.5" x14ac:dyDescent="0.25">
      <c r="A192" s="158">
        <v>191</v>
      </c>
      <c r="B192" s="163">
        <v>3.1</v>
      </c>
      <c r="C192" s="161">
        <v>3</v>
      </c>
      <c r="D192" s="161">
        <v>3</v>
      </c>
      <c r="E192" s="161">
        <v>3.2222222222222223</v>
      </c>
      <c r="F192" s="163">
        <v>3</v>
      </c>
      <c r="G192" s="161">
        <v>1.3333333333333333</v>
      </c>
      <c r="H192" s="161">
        <v>3.5</v>
      </c>
      <c r="I192" s="161">
        <v>4</v>
      </c>
      <c r="J192" s="161">
        <v>3</v>
      </c>
      <c r="K192" s="161">
        <v>2</v>
      </c>
      <c r="L192" s="161">
        <v>2</v>
      </c>
      <c r="M192" s="161">
        <v>3</v>
      </c>
      <c r="N192" s="161">
        <v>3</v>
      </c>
      <c r="O192" s="161">
        <v>3</v>
      </c>
      <c r="P192" s="161">
        <v>3</v>
      </c>
      <c r="Q192" s="161">
        <v>3</v>
      </c>
      <c r="R192" s="161">
        <v>3</v>
      </c>
      <c r="S192" s="161">
        <v>3</v>
      </c>
      <c r="T192" s="161">
        <v>3</v>
      </c>
      <c r="U192" s="161">
        <v>3</v>
      </c>
      <c r="V192" s="161">
        <v>3</v>
      </c>
      <c r="W192" s="161">
        <v>3</v>
      </c>
      <c r="X192" s="161">
        <v>3</v>
      </c>
    </row>
    <row r="193" spans="1:24" ht="15.5" x14ac:dyDescent="0.25">
      <c r="A193" s="158">
        <v>192</v>
      </c>
      <c r="B193" s="163">
        <v>3</v>
      </c>
      <c r="C193" s="161">
        <v>3</v>
      </c>
      <c r="D193" s="161">
        <v>3</v>
      </c>
      <c r="E193" s="161">
        <v>3</v>
      </c>
      <c r="F193" s="163">
        <v>3</v>
      </c>
      <c r="G193" s="161">
        <v>3</v>
      </c>
      <c r="H193" s="161">
        <v>3</v>
      </c>
      <c r="I193" s="161">
        <v>3</v>
      </c>
      <c r="J193" s="161">
        <v>3</v>
      </c>
      <c r="K193" s="161">
        <v>2</v>
      </c>
      <c r="L193" s="161">
        <v>2</v>
      </c>
      <c r="M193" s="161">
        <v>2.6666666666666665</v>
      </c>
      <c r="N193" s="161">
        <v>3</v>
      </c>
      <c r="O193" s="161">
        <v>3</v>
      </c>
      <c r="P193" s="161">
        <v>3</v>
      </c>
      <c r="Q193" s="161">
        <v>3</v>
      </c>
      <c r="R193" s="161">
        <v>3</v>
      </c>
      <c r="S193" s="161">
        <v>3</v>
      </c>
      <c r="T193" s="161">
        <v>3</v>
      </c>
      <c r="U193" s="161">
        <v>3</v>
      </c>
      <c r="V193" s="161">
        <v>3</v>
      </c>
      <c r="W193" s="161">
        <v>3</v>
      </c>
      <c r="X193" s="161">
        <v>3</v>
      </c>
    </row>
    <row r="194" spans="1:24" ht="15.5" x14ac:dyDescent="0.25">
      <c r="A194" s="158">
        <v>193</v>
      </c>
      <c r="B194" s="163">
        <v>3</v>
      </c>
      <c r="C194" s="161">
        <v>3</v>
      </c>
      <c r="D194" s="161">
        <v>3</v>
      </c>
      <c r="E194" s="161">
        <v>3</v>
      </c>
      <c r="F194" s="163">
        <v>3</v>
      </c>
      <c r="G194" s="161">
        <v>2.6666666666666665</v>
      </c>
      <c r="H194" s="161">
        <v>3</v>
      </c>
      <c r="I194" s="161">
        <v>4</v>
      </c>
      <c r="J194" s="161">
        <v>2.5</v>
      </c>
      <c r="K194" s="161">
        <v>2</v>
      </c>
      <c r="L194" s="161">
        <v>2</v>
      </c>
      <c r="M194" s="161">
        <v>3</v>
      </c>
      <c r="N194" s="161">
        <v>3</v>
      </c>
      <c r="O194" s="161">
        <v>3</v>
      </c>
      <c r="P194" s="161">
        <v>3</v>
      </c>
      <c r="Q194" s="161">
        <v>3</v>
      </c>
      <c r="R194" s="161">
        <v>3</v>
      </c>
      <c r="S194" s="161">
        <v>3</v>
      </c>
      <c r="T194" s="161">
        <v>3</v>
      </c>
      <c r="U194" s="161">
        <v>3</v>
      </c>
      <c r="V194" s="161">
        <v>3</v>
      </c>
      <c r="W194" s="161">
        <v>3</v>
      </c>
      <c r="X194" s="161">
        <v>3</v>
      </c>
    </row>
    <row r="195" spans="1:24" ht="15.5" x14ac:dyDescent="0.25">
      <c r="A195" s="158">
        <v>194</v>
      </c>
      <c r="B195" s="163">
        <v>3</v>
      </c>
      <c r="C195" s="161">
        <v>3</v>
      </c>
      <c r="D195" s="161">
        <v>3</v>
      </c>
      <c r="E195" s="161">
        <v>3</v>
      </c>
      <c r="F195" s="163">
        <v>3</v>
      </c>
      <c r="G195" s="161">
        <v>4</v>
      </c>
      <c r="H195" s="161">
        <v>3.5</v>
      </c>
      <c r="I195" s="161">
        <v>3.5</v>
      </c>
      <c r="J195" s="161">
        <v>2.5</v>
      </c>
      <c r="K195" s="161">
        <v>1</v>
      </c>
      <c r="L195" s="161">
        <v>1</v>
      </c>
      <c r="M195" s="161">
        <v>2.3333333333333335</v>
      </c>
      <c r="N195" s="161">
        <v>3</v>
      </c>
      <c r="O195" s="161">
        <v>3</v>
      </c>
      <c r="P195" s="161">
        <v>3</v>
      </c>
      <c r="Q195" s="161">
        <v>3</v>
      </c>
      <c r="R195" s="161">
        <v>3</v>
      </c>
      <c r="S195" s="161">
        <v>3</v>
      </c>
      <c r="T195" s="161">
        <v>3</v>
      </c>
      <c r="U195" s="161">
        <v>3</v>
      </c>
      <c r="V195" s="161">
        <v>3</v>
      </c>
      <c r="W195" s="161">
        <v>3</v>
      </c>
      <c r="X195" s="161">
        <v>3</v>
      </c>
    </row>
    <row r="196" spans="1:24" ht="15.5" x14ac:dyDescent="0.25">
      <c r="A196" s="158">
        <v>195</v>
      </c>
      <c r="B196" s="163">
        <v>3.6</v>
      </c>
      <c r="C196" s="161">
        <v>3.1111111111111112</v>
      </c>
      <c r="D196" s="161">
        <v>3</v>
      </c>
      <c r="E196" s="161">
        <v>3</v>
      </c>
      <c r="F196" s="163">
        <v>3</v>
      </c>
      <c r="G196" s="161">
        <v>3.6666666666666665</v>
      </c>
      <c r="H196" s="161">
        <v>3</v>
      </c>
      <c r="I196" s="161">
        <v>4</v>
      </c>
      <c r="J196" s="161">
        <v>3</v>
      </c>
      <c r="K196" s="161">
        <v>1.5</v>
      </c>
      <c r="L196" s="161">
        <v>1.5</v>
      </c>
      <c r="M196" s="161">
        <v>2</v>
      </c>
      <c r="N196" s="161">
        <v>3</v>
      </c>
      <c r="O196" s="161">
        <v>3</v>
      </c>
      <c r="P196" s="161">
        <v>3</v>
      </c>
      <c r="Q196" s="161">
        <v>2.6666666666666665</v>
      </c>
      <c r="R196" s="161">
        <v>3</v>
      </c>
      <c r="S196" s="161">
        <v>3</v>
      </c>
      <c r="T196" s="161">
        <v>3.2</v>
      </c>
      <c r="U196" s="161">
        <v>3.1666666666666665</v>
      </c>
      <c r="V196" s="161">
        <v>3</v>
      </c>
      <c r="W196" s="161">
        <v>2.8333333333333335</v>
      </c>
      <c r="X196" s="161">
        <v>3.1666666666666665</v>
      </c>
    </row>
    <row r="197" spans="1:24" ht="15.5" x14ac:dyDescent="0.25">
      <c r="A197" s="160">
        <v>196</v>
      </c>
      <c r="B197" s="163">
        <v>3</v>
      </c>
      <c r="C197" s="161">
        <v>3</v>
      </c>
      <c r="D197" s="161">
        <v>3</v>
      </c>
      <c r="E197" s="161">
        <v>3.1111111111111112</v>
      </c>
      <c r="F197" s="163">
        <v>3</v>
      </c>
      <c r="G197" s="161">
        <v>2.6666666666666665</v>
      </c>
      <c r="H197" s="161">
        <v>3</v>
      </c>
      <c r="I197" s="161">
        <v>4</v>
      </c>
      <c r="J197" s="161">
        <v>2.5</v>
      </c>
      <c r="K197" s="161">
        <v>2</v>
      </c>
      <c r="L197" s="161">
        <v>2</v>
      </c>
      <c r="M197" s="161">
        <v>2.3333333333333335</v>
      </c>
      <c r="N197" s="161">
        <v>3</v>
      </c>
      <c r="O197" s="161">
        <v>3.25</v>
      </c>
      <c r="P197" s="161">
        <v>3</v>
      </c>
      <c r="Q197" s="161">
        <v>3</v>
      </c>
      <c r="R197" s="161">
        <v>3.1666666666666665</v>
      </c>
      <c r="S197" s="161">
        <v>3</v>
      </c>
      <c r="T197" s="161">
        <v>3</v>
      </c>
      <c r="U197" s="161">
        <v>3</v>
      </c>
      <c r="V197" s="161">
        <v>3</v>
      </c>
      <c r="W197" s="161">
        <v>3</v>
      </c>
      <c r="X197" s="161">
        <v>3</v>
      </c>
    </row>
    <row r="198" spans="1:24" ht="15.5" x14ac:dyDescent="0.25">
      <c r="A198" s="158">
        <v>197</v>
      </c>
      <c r="B198" s="163">
        <v>3</v>
      </c>
      <c r="C198" s="161">
        <v>3</v>
      </c>
      <c r="D198" s="161">
        <v>3.1</v>
      </c>
      <c r="E198" s="161">
        <v>3</v>
      </c>
      <c r="F198" s="163">
        <v>3</v>
      </c>
      <c r="G198" s="161">
        <v>2.6666666666666665</v>
      </c>
      <c r="H198" s="161">
        <v>2.5</v>
      </c>
      <c r="I198" s="161">
        <v>3</v>
      </c>
      <c r="J198" s="161">
        <v>2.5</v>
      </c>
      <c r="K198" s="161">
        <v>2</v>
      </c>
      <c r="L198" s="161">
        <v>2</v>
      </c>
      <c r="M198" s="161">
        <v>2.3333333333333335</v>
      </c>
      <c r="N198" s="161">
        <v>3</v>
      </c>
      <c r="O198" s="161">
        <v>3</v>
      </c>
      <c r="P198" s="161">
        <v>2.8333333333333335</v>
      </c>
      <c r="Q198" s="161">
        <v>3</v>
      </c>
      <c r="R198" s="161">
        <v>3</v>
      </c>
      <c r="S198" s="161">
        <v>2.8</v>
      </c>
      <c r="T198" s="161">
        <v>2.6</v>
      </c>
      <c r="U198" s="161">
        <v>2.6666666666666665</v>
      </c>
      <c r="V198" s="161">
        <v>2.8</v>
      </c>
      <c r="W198" s="161">
        <v>2.8333333333333335</v>
      </c>
      <c r="X198" s="161">
        <v>2.3333333333333335</v>
      </c>
    </row>
    <row r="199" spans="1:24" ht="15.5" x14ac:dyDescent="0.25">
      <c r="A199" s="158">
        <v>198</v>
      </c>
      <c r="B199" s="163">
        <v>3</v>
      </c>
      <c r="C199" s="161">
        <v>3</v>
      </c>
      <c r="D199" s="161">
        <v>3.1</v>
      </c>
      <c r="E199" s="161">
        <v>3</v>
      </c>
      <c r="F199" s="163">
        <v>3</v>
      </c>
      <c r="G199" s="161">
        <v>3</v>
      </c>
      <c r="H199" s="161">
        <v>3</v>
      </c>
      <c r="I199" s="161">
        <v>4</v>
      </c>
      <c r="J199" s="161">
        <v>3</v>
      </c>
      <c r="K199" s="161">
        <v>2</v>
      </c>
      <c r="L199" s="161">
        <v>2</v>
      </c>
      <c r="M199" s="161">
        <v>2.3333333333333335</v>
      </c>
      <c r="N199" s="161">
        <v>3</v>
      </c>
      <c r="O199" s="161">
        <v>3</v>
      </c>
      <c r="P199" s="161">
        <v>3</v>
      </c>
      <c r="Q199" s="161">
        <v>3</v>
      </c>
      <c r="R199" s="161">
        <v>3</v>
      </c>
      <c r="S199" s="161">
        <v>3</v>
      </c>
      <c r="T199" s="161">
        <v>3</v>
      </c>
      <c r="U199" s="161">
        <v>2.8333333333333335</v>
      </c>
      <c r="V199" s="161">
        <v>3</v>
      </c>
      <c r="W199" s="161">
        <v>3</v>
      </c>
      <c r="X199" s="161">
        <v>3</v>
      </c>
    </row>
    <row r="200" spans="1:24" ht="15.5" x14ac:dyDescent="0.25">
      <c r="A200" s="158">
        <v>199</v>
      </c>
      <c r="B200" s="163">
        <v>3</v>
      </c>
      <c r="C200" s="161">
        <v>3</v>
      </c>
      <c r="D200" s="161">
        <v>3</v>
      </c>
      <c r="E200" s="161">
        <v>3</v>
      </c>
      <c r="F200" s="163">
        <v>2</v>
      </c>
      <c r="G200" s="161">
        <v>2.6666666666666665</v>
      </c>
      <c r="H200" s="161">
        <v>3.5</v>
      </c>
      <c r="I200" s="161">
        <v>3.5</v>
      </c>
      <c r="J200" s="161">
        <v>2.5</v>
      </c>
      <c r="K200" s="161">
        <v>2.5</v>
      </c>
      <c r="L200" s="161">
        <v>2.5</v>
      </c>
      <c r="M200" s="161">
        <v>3</v>
      </c>
      <c r="N200" s="161">
        <v>3</v>
      </c>
      <c r="O200" s="161">
        <v>3</v>
      </c>
      <c r="P200" s="161">
        <v>3</v>
      </c>
      <c r="Q200" s="161">
        <v>3.1666666666666665</v>
      </c>
      <c r="R200" s="161">
        <v>3</v>
      </c>
      <c r="S200" s="161">
        <v>3</v>
      </c>
      <c r="T200" s="161">
        <v>2.4</v>
      </c>
      <c r="U200" s="161">
        <v>3</v>
      </c>
      <c r="V200" s="161">
        <v>3</v>
      </c>
      <c r="W200" s="161">
        <v>2.8333333333333335</v>
      </c>
      <c r="X200" s="161">
        <v>3</v>
      </c>
    </row>
    <row r="201" spans="1:24" ht="15.5" x14ac:dyDescent="0.25">
      <c r="A201" s="158">
        <v>200</v>
      </c>
      <c r="B201" s="163">
        <v>3.1</v>
      </c>
      <c r="C201" s="161">
        <v>3</v>
      </c>
      <c r="D201" s="161">
        <v>3</v>
      </c>
      <c r="E201" s="161">
        <v>3</v>
      </c>
      <c r="F201" s="163">
        <v>3</v>
      </c>
      <c r="G201" s="161">
        <v>3</v>
      </c>
      <c r="H201" s="161">
        <v>3</v>
      </c>
      <c r="I201" s="161">
        <v>4</v>
      </c>
      <c r="J201" s="161">
        <v>3</v>
      </c>
      <c r="K201" s="161">
        <v>2</v>
      </c>
      <c r="L201" s="161">
        <v>2</v>
      </c>
      <c r="M201" s="161">
        <v>2.3333333333333335</v>
      </c>
      <c r="N201" s="161">
        <v>3</v>
      </c>
      <c r="O201" s="161">
        <v>3</v>
      </c>
      <c r="P201" s="161">
        <v>3</v>
      </c>
      <c r="Q201" s="161">
        <v>3</v>
      </c>
      <c r="R201" s="161">
        <v>3</v>
      </c>
      <c r="S201" s="161">
        <v>3</v>
      </c>
      <c r="T201" s="161">
        <v>3</v>
      </c>
      <c r="U201" s="161">
        <v>2.8333333333333335</v>
      </c>
      <c r="V201" s="161">
        <v>3</v>
      </c>
      <c r="W201" s="161">
        <v>3</v>
      </c>
      <c r="X201" s="161">
        <v>3</v>
      </c>
    </row>
    <row r="202" spans="1:24" ht="15.5" x14ac:dyDescent="0.25">
      <c r="A202" s="157">
        <v>201</v>
      </c>
      <c r="B202" s="163">
        <v>3</v>
      </c>
      <c r="C202" s="161">
        <v>3</v>
      </c>
      <c r="D202" s="161">
        <v>3.2</v>
      </c>
      <c r="E202" s="161">
        <v>3</v>
      </c>
      <c r="F202" s="163">
        <v>3</v>
      </c>
      <c r="G202" s="161">
        <v>3</v>
      </c>
      <c r="H202" s="161">
        <v>3</v>
      </c>
      <c r="I202" s="161">
        <v>3</v>
      </c>
      <c r="J202" s="161">
        <v>3</v>
      </c>
      <c r="K202" s="161">
        <v>3</v>
      </c>
      <c r="L202" s="161">
        <v>3</v>
      </c>
      <c r="M202" s="161">
        <v>3</v>
      </c>
      <c r="N202" s="161">
        <v>3</v>
      </c>
      <c r="O202" s="161">
        <v>3</v>
      </c>
      <c r="P202" s="161">
        <v>3</v>
      </c>
      <c r="Q202" s="161">
        <v>3</v>
      </c>
      <c r="R202" s="161">
        <v>3</v>
      </c>
      <c r="S202" s="161">
        <v>3</v>
      </c>
      <c r="T202" s="161">
        <v>3</v>
      </c>
      <c r="U202" s="161">
        <v>3.1666666666666665</v>
      </c>
      <c r="V202" s="161">
        <v>3.4</v>
      </c>
      <c r="W202" s="161">
        <v>3</v>
      </c>
      <c r="X202" s="161">
        <v>3</v>
      </c>
    </row>
    <row r="203" spans="1:24" ht="15.5" x14ac:dyDescent="0.25">
      <c r="A203" s="157">
        <v>202</v>
      </c>
      <c r="B203" s="163">
        <v>3</v>
      </c>
      <c r="C203" s="161">
        <v>3.1111111111111112</v>
      </c>
      <c r="D203" s="161">
        <v>3.1</v>
      </c>
      <c r="E203" s="161">
        <v>3.2222222222222223</v>
      </c>
      <c r="F203" s="163">
        <v>3</v>
      </c>
      <c r="G203" s="161">
        <v>2.6666666666666665</v>
      </c>
      <c r="H203" s="161">
        <v>3</v>
      </c>
      <c r="I203" s="161">
        <v>3</v>
      </c>
      <c r="J203" s="161">
        <v>3</v>
      </c>
      <c r="K203" s="161">
        <v>2.5</v>
      </c>
      <c r="L203" s="161">
        <v>2.5</v>
      </c>
      <c r="M203" s="161">
        <v>2.6666666666666665</v>
      </c>
      <c r="N203" s="161">
        <v>3</v>
      </c>
      <c r="O203" s="161">
        <v>2.75</v>
      </c>
      <c r="P203" s="161">
        <v>2.6666666666666665</v>
      </c>
      <c r="Q203" s="161">
        <v>3</v>
      </c>
      <c r="R203" s="161">
        <v>2.8333333333333335</v>
      </c>
      <c r="S203" s="161">
        <v>2.6</v>
      </c>
      <c r="T203" s="161">
        <v>2.8</v>
      </c>
      <c r="U203" s="161">
        <v>2.5</v>
      </c>
      <c r="V203" s="161">
        <v>2.6</v>
      </c>
      <c r="W203" s="161">
        <v>2.6666666666666665</v>
      </c>
      <c r="X203" s="161">
        <v>2.8333333333333335</v>
      </c>
    </row>
    <row r="204" spans="1:24" ht="15.5" x14ac:dyDescent="0.25">
      <c r="A204" s="157">
        <v>203</v>
      </c>
      <c r="B204" s="163">
        <v>3.2</v>
      </c>
      <c r="C204" s="161">
        <v>3</v>
      </c>
      <c r="D204" s="161">
        <v>3</v>
      </c>
      <c r="E204" s="161">
        <v>3</v>
      </c>
      <c r="F204" s="163">
        <v>3</v>
      </c>
      <c r="G204" s="161">
        <v>3</v>
      </c>
      <c r="H204" s="161">
        <v>3</v>
      </c>
      <c r="I204" s="161">
        <v>3</v>
      </c>
      <c r="J204" s="161">
        <v>3</v>
      </c>
      <c r="K204" s="161">
        <v>3</v>
      </c>
      <c r="L204" s="161">
        <v>3</v>
      </c>
      <c r="M204" s="161">
        <v>3</v>
      </c>
      <c r="N204" s="161">
        <v>3</v>
      </c>
      <c r="O204" s="161">
        <v>2.875</v>
      </c>
      <c r="P204" s="161">
        <v>2.8333333333333335</v>
      </c>
      <c r="Q204" s="161">
        <v>2.8333333333333335</v>
      </c>
      <c r="R204" s="161">
        <v>3</v>
      </c>
      <c r="S204" s="161">
        <v>3</v>
      </c>
      <c r="T204" s="161">
        <v>3</v>
      </c>
      <c r="U204" s="161">
        <v>3.1666666666666665</v>
      </c>
      <c r="V204" s="161">
        <v>3.2</v>
      </c>
      <c r="W204" s="161">
        <v>3</v>
      </c>
      <c r="X204" s="161">
        <v>2.8333333333333335</v>
      </c>
    </row>
    <row r="205" spans="1:24" ht="15.5" x14ac:dyDescent="0.25">
      <c r="A205" s="157">
        <v>204</v>
      </c>
      <c r="B205" s="163">
        <v>3</v>
      </c>
      <c r="C205" s="161">
        <v>3.6666666666666665</v>
      </c>
      <c r="D205" s="161">
        <v>3.6</v>
      </c>
      <c r="E205" s="161">
        <v>3.7777777777777777</v>
      </c>
      <c r="F205" s="163">
        <v>4</v>
      </c>
      <c r="G205" s="161">
        <v>3.3333333333333335</v>
      </c>
      <c r="H205" s="161">
        <v>4</v>
      </c>
      <c r="I205" s="161">
        <v>3</v>
      </c>
      <c r="J205" s="161">
        <v>3.5</v>
      </c>
      <c r="K205" s="161">
        <v>3.5</v>
      </c>
      <c r="L205" s="161">
        <v>3.5</v>
      </c>
      <c r="M205" s="161">
        <v>4</v>
      </c>
      <c r="N205" s="161">
        <v>3.75</v>
      </c>
      <c r="O205" s="161">
        <v>3.5</v>
      </c>
      <c r="P205" s="161">
        <v>3.3333333333333335</v>
      </c>
      <c r="Q205" s="161">
        <v>3.1666666666666665</v>
      </c>
      <c r="R205" s="161">
        <v>3.3333333333333335</v>
      </c>
      <c r="S205" s="161">
        <v>3.8</v>
      </c>
      <c r="T205" s="161">
        <v>3.6</v>
      </c>
      <c r="U205" s="161">
        <v>3.3333333333333335</v>
      </c>
      <c r="V205" s="161">
        <v>3.2</v>
      </c>
      <c r="W205" s="161">
        <v>1.5</v>
      </c>
      <c r="X205" s="161">
        <v>2.6666666666666665</v>
      </c>
    </row>
    <row r="206" spans="1:24" ht="15.5" x14ac:dyDescent="0.25">
      <c r="A206" s="157">
        <v>205</v>
      </c>
      <c r="B206" s="163">
        <v>3</v>
      </c>
      <c r="C206" s="161">
        <v>4</v>
      </c>
      <c r="D206" s="161">
        <v>3.2</v>
      </c>
      <c r="E206" s="161">
        <v>3</v>
      </c>
      <c r="F206" s="163">
        <v>3</v>
      </c>
      <c r="G206" s="161">
        <v>4</v>
      </c>
      <c r="H206" s="161">
        <v>4</v>
      </c>
      <c r="I206" s="161">
        <v>4</v>
      </c>
      <c r="J206" s="161">
        <v>4</v>
      </c>
      <c r="K206" s="161">
        <v>4</v>
      </c>
      <c r="L206" s="161">
        <v>4</v>
      </c>
      <c r="M206" s="161">
        <v>4</v>
      </c>
      <c r="N206" s="161">
        <v>3.75</v>
      </c>
      <c r="O206" s="161">
        <v>4</v>
      </c>
      <c r="P206" s="161">
        <v>4</v>
      </c>
      <c r="Q206" s="161">
        <v>4</v>
      </c>
      <c r="R206" s="161">
        <v>4</v>
      </c>
      <c r="S206" s="161">
        <v>4</v>
      </c>
      <c r="T206" s="161">
        <v>4</v>
      </c>
      <c r="U206" s="161">
        <v>4</v>
      </c>
      <c r="V206" s="161">
        <v>4</v>
      </c>
      <c r="W206" s="161">
        <v>4</v>
      </c>
      <c r="X206" s="161">
        <v>4</v>
      </c>
    </row>
    <row r="207" spans="1:24" ht="15.5" x14ac:dyDescent="0.25">
      <c r="A207" s="157">
        <v>206</v>
      </c>
      <c r="B207" s="163">
        <v>3</v>
      </c>
      <c r="C207" s="161">
        <v>3</v>
      </c>
      <c r="D207" s="161">
        <v>3.1</v>
      </c>
      <c r="E207" s="161">
        <v>3.3333333333333335</v>
      </c>
      <c r="F207" s="163">
        <v>4</v>
      </c>
      <c r="G207" s="161">
        <v>3.3333333333333335</v>
      </c>
      <c r="H207" s="161">
        <v>3</v>
      </c>
      <c r="I207" s="161">
        <v>3</v>
      </c>
      <c r="J207" s="161">
        <v>4</v>
      </c>
      <c r="K207" s="161">
        <v>4</v>
      </c>
      <c r="L207" s="161">
        <v>4</v>
      </c>
      <c r="M207" s="161">
        <v>4</v>
      </c>
      <c r="N207" s="161">
        <v>3.125</v>
      </c>
      <c r="O207" s="161">
        <v>3</v>
      </c>
      <c r="P207" s="161">
        <v>3.1666666666666665</v>
      </c>
      <c r="Q207" s="161">
        <v>3.5</v>
      </c>
      <c r="R207" s="161">
        <v>3.3333333333333335</v>
      </c>
      <c r="S207" s="161">
        <v>3.6</v>
      </c>
      <c r="T207" s="161">
        <v>3.4</v>
      </c>
      <c r="U207" s="161">
        <v>3</v>
      </c>
      <c r="V207" s="161">
        <v>4</v>
      </c>
      <c r="W207" s="161">
        <v>3</v>
      </c>
      <c r="X207" s="161">
        <v>3.5</v>
      </c>
    </row>
    <row r="208" spans="1:24" ht="15.5" x14ac:dyDescent="0.25">
      <c r="A208" s="157">
        <v>207</v>
      </c>
      <c r="B208" s="163">
        <v>3</v>
      </c>
      <c r="C208" s="161">
        <v>1</v>
      </c>
      <c r="D208" s="161">
        <v>2.7</v>
      </c>
      <c r="E208" s="161">
        <v>3.8888888888888888</v>
      </c>
      <c r="F208" s="163">
        <v>4</v>
      </c>
      <c r="G208" s="161">
        <v>3</v>
      </c>
      <c r="H208" s="161">
        <v>3</v>
      </c>
      <c r="I208" s="161">
        <v>3</v>
      </c>
      <c r="J208" s="161">
        <v>3</v>
      </c>
      <c r="K208" s="161">
        <v>3</v>
      </c>
      <c r="L208" s="161">
        <v>3</v>
      </c>
      <c r="M208" s="161">
        <v>3</v>
      </c>
      <c r="N208" s="161">
        <v>3</v>
      </c>
      <c r="O208" s="161">
        <v>3.125</v>
      </c>
      <c r="P208" s="161">
        <v>4</v>
      </c>
      <c r="Q208" s="161">
        <v>4</v>
      </c>
      <c r="R208" s="161">
        <v>3.5</v>
      </c>
      <c r="S208" s="161">
        <v>3.8</v>
      </c>
      <c r="T208" s="161">
        <v>4</v>
      </c>
      <c r="U208" s="161">
        <v>3.6666666666666665</v>
      </c>
      <c r="V208" s="161">
        <v>3.8</v>
      </c>
      <c r="W208" s="161">
        <v>3.6666666666666665</v>
      </c>
      <c r="X208" s="161">
        <v>3.8333333333333335</v>
      </c>
    </row>
    <row r="209" spans="1:24" ht="15.5" x14ac:dyDescent="0.25">
      <c r="A209" s="157">
        <v>208</v>
      </c>
      <c r="B209" s="163">
        <v>3.2</v>
      </c>
      <c r="C209" s="161">
        <v>3</v>
      </c>
      <c r="D209" s="161">
        <v>3</v>
      </c>
      <c r="E209" s="161">
        <v>2.6666666666666665</v>
      </c>
      <c r="F209" s="163">
        <v>3</v>
      </c>
      <c r="G209" s="161">
        <v>3</v>
      </c>
      <c r="H209" s="161">
        <v>3</v>
      </c>
      <c r="I209" s="161">
        <v>3</v>
      </c>
      <c r="J209" s="161">
        <v>3</v>
      </c>
      <c r="K209" s="161">
        <v>3</v>
      </c>
      <c r="L209" s="161">
        <v>3</v>
      </c>
      <c r="M209" s="161">
        <v>3</v>
      </c>
      <c r="N209" s="161">
        <v>2.875</v>
      </c>
      <c r="O209" s="161">
        <v>3.25</v>
      </c>
      <c r="P209" s="161">
        <v>3.5</v>
      </c>
      <c r="Q209" s="161">
        <v>2.3333333333333335</v>
      </c>
      <c r="R209" s="161">
        <v>3.3333333333333335</v>
      </c>
      <c r="S209" s="161">
        <v>2.8</v>
      </c>
      <c r="T209" s="161">
        <v>3</v>
      </c>
      <c r="U209" s="161">
        <v>3.3333333333333335</v>
      </c>
      <c r="V209" s="161">
        <v>3.2</v>
      </c>
      <c r="W209" s="161">
        <v>3.5</v>
      </c>
      <c r="X209" s="161">
        <v>3</v>
      </c>
    </row>
    <row r="210" spans="1:24" ht="15.5" x14ac:dyDescent="0.25">
      <c r="A210" s="157">
        <v>209</v>
      </c>
      <c r="B210" s="163">
        <v>3.2</v>
      </c>
      <c r="C210" s="161">
        <v>3</v>
      </c>
      <c r="D210" s="161">
        <v>2.7</v>
      </c>
      <c r="E210" s="161">
        <v>2.4444444444444446</v>
      </c>
      <c r="F210" s="163">
        <v>2.3333333333333335</v>
      </c>
      <c r="G210" s="161">
        <v>3.3333333333333335</v>
      </c>
      <c r="H210" s="161">
        <v>3</v>
      </c>
      <c r="I210" s="161">
        <v>4</v>
      </c>
      <c r="J210" s="161">
        <v>3</v>
      </c>
      <c r="K210" s="161">
        <v>2</v>
      </c>
      <c r="L210" s="161">
        <v>2</v>
      </c>
      <c r="M210" s="161">
        <v>2.3333333333333335</v>
      </c>
      <c r="N210" s="161">
        <v>1</v>
      </c>
      <c r="O210" s="161">
        <v>3.125</v>
      </c>
      <c r="P210" s="161">
        <v>3.1666666666666665</v>
      </c>
      <c r="Q210" s="161">
        <v>2.3333333333333335</v>
      </c>
      <c r="R210" s="161">
        <v>1</v>
      </c>
      <c r="S210" s="161">
        <v>1</v>
      </c>
      <c r="T210" s="161">
        <v>2</v>
      </c>
      <c r="U210" s="161">
        <v>2.8333333333333335</v>
      </c>
      <c r="V210" s="161">
        <v>2</v>
      </c>
      <c r="W210" s="161">
        <v>2.5</v>
      </c>
      <c r="X210" s="161">
        <v>2.8333333333333335</v>
      </c>
    </row>
    <row r="211" spans="1:24" ht="15.5" x14ac:dyDescent="0.25">
      <c r="A211" s="157">
        <v>210</v>
      </c>
      <c r="B211" s="163">
        <v>3</v>
      </c>
      <c r="C211" s="161">
        <v>3</v>
      </c>
      <c r="D211" s="161">
        <v>3.2</v>
      </c>
      <c r="E211" s="161">
        <v>3.4444444444444446</v>
      </c>
      <c r="F211" s="163">
        <v>3</v>
      </c>
      <c r="G211" s="161">
        <v>3</v>
      </c>
      <c r="H211" s="161">
        <v>3</v>
      </c>
      <c r="I211" s="161">
        <v>4</v>
      </c>
      <c r="J211" s="161">
        <v>3</v>
      </c>
      <c r="K211" s="161">
        <v>4</v>
      </c>
      <c r="L211" s="161">
        <v>4</v>
      </c>
      <c r="M211" s="161">
        <v>3</v>
      </c>
      <c r="N211" s="161">
        <v>3.625</v>
      </c>
      <c r="O211" s="161">
        <v>3.25</v>
      </c>
      <c r="P211" s="161">
        <v>3.3333333333333335</v>
      </c>
      <c r="Q211" s="161">
        <v>3</v>
      </c>
      <c r="R211" s="161">
        <v>4</v>
      </c>
      <c r="S211" s="161">
        <v>3</v>
      </c>
      <c r="T211" s="161">
        <v>4</v>
      </c>
      <c r="U211" s="161">
        <v>3</v>
      </c>
      <c r="V211" s="161">
        <v>4</v>
      </c>
      <c r="W211" s="161">
        <v>3</v>
      </c>
      <c r="X211" s="161">
        <v>3.8333333333333335</v>
      </c>
    </row>
    <row r="212" spans="1:24" ht="15.5" x14ac:dyDescent="0.25">
      <c r="A212" s="157">
        <v>211</v>
      </c>
      <c r="B212" s="163">
        <v>3</v>
      </c>
      <c r="C212" s="161">
        <v>2.8888888888888888</v>
      </c>
      <c r="D212" s="161">
        <v>2.7</v>
      </c>
      <c r="E212" s="161">
        <v>3.1111111111111112</v>
      </c>
      <c r="F212" s="163">
        <v>3.3333333333333335</v>
      </c>
      <c r="G212" s="161">
        <v>3.6666666666666665</v>
      </c>
      <c r="H212" s="161">
        <v>2.5</v>
      </c>
      <c r="I212" s="161">
        <v>3</v>
      </c>
      <c r="J212" s="161">
        <v>3</v>
      </c>
      <c r="K212" s="161">
        <v>2.5</v>
      </c>
      <c r="L212" s="161">
        <v>2.5</v>
      </c>
      <c r="M212" s="161">
        <v>2.6666666666666665</v>
      </c>
      <c r="N212" s="161">
        <v>3.125</v>
      </c>
      <c r="O212" s="161">
        <v>3.25</v>
      </c>
      <c r="P212" s="161">
        <v>3.3333333333333335</v>
      </c>
      <c r="Q212" s="161">
        <v>3.3333333333333335</v>
      </c>
      <c r="R212" s="161">
        <v>3.1666666666666665</v>
      </c>
      <c r="S212" s="161">
        <v>3.4</v>
      </c>
      <c r="T212" s="161">
        <v>3.4</v>
      </c>
      <c r="U212" s="161">
        <v>3</v>
      </c>
      <c r="V212" s="161">
        <v>3</v>
      </c>
      <c r="W212" s="161">
        <v>3</v>
      </c>
      <c r="X212" s="161">
        <v>3</v>
      </c>
    </row>
    <row r="213" spans="1:24" ht="15.5" x14ac:dyDescent="0.25">
      <c r="A213" s="157">
        <v>212</v>
      </c>
      <c r="B213" s="163">
        <v>3</v>
      </c>
      <c r="C213" s="161">
        <v>3</v>
      </c>
      <c r="D213" s="161">
        <v>3</v>
      </c>
      <c r="E213" s="161">
        <v>3.1111111111111112</v>
      </c>
      <c r="F213" s="163">
        <v>3</v>
      </c>
      <c r="G213" s="161">
        <v>3</v>
      </c>
      <c r="H213" s="161">
        <v>3</v>
      </c>
      <c r="I213" s="161">
        <v>3</v>
      </c>
      <c r="J213" s="161">
        <v>3</v>
      </c>
      <c r="K213" s="161">
        <v>3</v>
      </c>
      <c r="L213" s="161">
        <v>3</v>
      </c>
      <c r="M213" s="161">
        <v>3</v>
      </c>
      <c r="N213" s="161">
        <v>3</v>
      </c>
      <c r="O213" s="161">
        <v>3</v>
      </c>
      <c r="P213" s="161">
        <v>3</v>
      </c>
      <c r="Q213" s="161">
        <v>3</v>
      </c>
      <c r="R213" s="161">
        <v>3</v>
      </c>
      <c r="S213" s="161">
        <v>3</v>
      </c>
      <c r="T213" s="161">
        <v>3</v>
      </c>
      <c r="U213" s="161">
        <v>3</v>
      </c>
      <c r="V213" s="161">
        <v>3</v>
      </c>
      <c r="W213" s="161">
        <v>3</v>
      </c>
      <c r="X213" s="161">
        <v>3</v>
      </c>
    </row>
    <row r="214" spans="1:24" ht="15.5" x14ac:dyDescent="0.25">
      <c r="A214" s="157">
        <v>213</v>
      </c>
      <c r="B214" s="163">
        <v>3</v>
      </c>
      <c r="C214" s="161">
        <v>3.2222222222222223</v>
      </c>
      <c r="D214" s="161">
        <v>2.8</v>
      </c>
      <c r="E214" s="161">
        <v>3.8888888888888888</v>
      </c>
      <c r="F214" s="163">
        <v>3</v>
      </c>
      <c r="G214" s="161">
        <v>3</v>
      </c>
      <c r="H214" s="161">
        <v>1.5</v>
      </c>
      <c r="I214" s="161">
        <v>3</v>
      </c>
      <c r="J214" s="161">
        <v>3</v>
      </c>
      <c r="K214" s="161">
        <v>4</v>
      </c>
      <c r="L214" s="161">
        <v>4</v>
      </c>
      <c r="M214" s="161">
        <v>3</v>
      </c>
      <c r="N214" s="161">
        <v>3</v>
      </c>
      <c r="O214" s="161">
        <v>3</v>
      </c>
      <c r="P214" s="161">
        <v>3</v>
      </c>
      <c r="Q214" s="161">
        <v>3</v>
      </c>
      <c r="R214" s="161">
        <v>3</v>
      </c>
      <c r="S214" s="161">
        <v>3</v>
      </c>
      <c r="T214" s="161">
        <v>3</v>
      </c>
      <c r="U214" s="161">
        <v>3</v>
      </c>
      <c r="V214" s="161">
        <v>3</v>
      </c>
      <c r="W214" s="161">
        <v>3</v>
      </c>
      <c r="X214" s="161">
        <v>3</v>
      </c>
    </row>
    <row r="215" spans="1:24" ht="15.5" x14ac:dyDescent="0.25">
      <c r="A215" s="157">
        <v>214</v>
      </c>
      <c r="B215" s="163">
        <v>2.9</v>
      </c>
      <c r="C215" s="161">
        <v>2.4444444444444446</v>
      </c>
      <c r="D215" s="161">
        <v>2.5</v>
      </c>
      <c r="E215" s="161">
        <v>2.5555555555555554</v>
      </c>
      <c r="F215" s="163">
        <v>1.6666666666666667</v>
      </c>
      <c r="G215" s="161">
        <v>2.3333333333333335</v>
      </c>
      <c r="H215" s="161">
        <v>2.5</v>
      </c>
      <c r="I215" s="161">
        <v>1.5</v>
      </c>
      <c r="J215" s="161">
        <v>2</v>
      </c>
      <c r="K215" s="161">
        <v>2.5</v>
      </c>
      <c r="L215" s="161">
        <v>2.5</v>
      </c>
      <c r="M215" s="161">
        <v>2.3333333333333335</v>
      </c>
      <c r="N215" s="161">
        <v>2.375</v>
      </c>
      <c r="O215" s="161">
        <v>2.625</v>
      </c>
      <c r="P215" s="161">
        <v>2.5</v>
      </c>
      <c r="Q215" s="161">
        <v>2.6666666666666665</v>
      </c>
      <c r="R215" s="161">
        <v>2.5</v>
      </c>
      <c r="S215" s="161">
        <v>2</v>
      </c>
      <c r="T215" s="161">
        <v>2.4</v>
      </c>
      <c r="U215" s="161">
        <v>2.3333333333333335</v>
      </c>
      <c r="V215" s="161">
        <v>2</v>
      </c>
      <c r="W215" s="161">
        <v>3</v>
      </c>
      <c r="X215" s="161">
        <v>2.5</v>
      </c>
    </row>
    <row r="216" spans="1:24" ht="15.5" x14ac:dyDescent="0.25">
      <c r="A216" s="157">
        <v>215</v>
      </c>
      <c r="B216" s="163">
        <v>3.3</v>
      </c>
      <c r="C216" s="161">
        <v>3</v>
      </c>
      <c r="D216" s="161">
        <v>3</v>
      </c>
      <c r="E216" s="161">
        <v>3.1111111111111112</v>
      </c>
      <c r="F216" s="163">
        <v>3</v>
      </c>
      <c r="G216" s="161">
        <v>3</v>
      </c>
      <c r="H216" s="161">
        <v>3</v>
      </c>
      <c r="I216" s="161">
        <v>3</v>
      </c>
      <c r="J216" s="161">
        <v>3</v>
      </c>
      <c r="K216" s="161">
        <v>3</v>
      </c>
      <c r="L216" s="161">
        <v>3</v>
      </c>
      <c r="M216" s="161">
        <v>3</v>
      </c>
      <c r="N216" s="161">
        <v>3</v>
      </c>
      <c r="O216" s="161">
        <v>3</v>
      </c>
      <c r="P216" s="161">
        <v>3</v>
      </c>
      <c r="Q216" s="161">
        <v>3</v>
      </c>
      <c r="R216" s="161">
        <v>3</v>
      </c>
      <c r="S216" s="161">
        <v>3</v>
      </c>
      <c r="T216" s="161">
        <v>3</v>
      </c>
      <c r="U216" s="161">
        <v>3</v>
      </c>
      <c r="V216" s="161">
        <v>3</v>
      </c>
      <c r="W216" s="161">
        <v>3</v>
      </c>
      <c r="X216" s="161">
        <v>3</v>
      </c>
    </row>
    <row r="217" spans="1:24" ht="15.5" x14ac:dyDescent="0.25">
      <c r="A217" s="157">
        <v>216</v>
      </c>
      <c r="B217" s="163">
        <v>3.6</v>
      </c>
      <c r="C217" s="161">
        <v>3</v>
      </c>
      <c r="D217" s="161">
        <v>3</v>
      </c>
      <c r="E217" s="161">
        <v>3.1111111111111112</v>
      </c>
      <c r="F217" s="163">
        <v>3</v>
      </c>
      <c r="G217" s="161">
        <v>3</v>
      </c>
      <c r="H217" s="161">
        <v>3</v>
      </c>
      <c r="I217" s="161">
        <v>3</v>
      </c>
      <c r="J217" s="161">
        <v>3</v>
      </c>
      <c r="K217" s="161">
        <v>3</v>
      </c>
      <c r="L217" s="161">
        <v>3</v>
      </c>
      <c r="M217" s="161">
        <v>3</v>
      </c>
      <c r="N217" s="161">
        <v>3</v>
      </c>
      <c r="O217" s="161">
        <v>3</v>
      </c>
      <c r="P217" s="161">
        <v>3</v>
      </c>
      <c r="Q217" s="161">
        <v>3</v>
      </c>
      <c r="R217" s="161">
        <v>3</v>
      </c>
      <c r="S217" s="161">
        <v>3</v>
      </c>
      <c r="T217" s="161">
        <v>3</v>
      </c>
      <c r="U217" s="161">
        <v>3</v>
      </c>
      <c r="V217" s="161">
        <v>3</v>
      </c>
      <c r="W217" s="161">
        <v>3</v>
      </c>
      <c r="X217" s="161">
        <v>3</v>
      </c>
    </row>
    <row r="218" spans="1:24" ht="15.5" x14ac:dyDescent="0.25">
      <c r="A218" s="157">
        <v>217</v>
      </c>
      <c r="B218" s="163">
        <v>3</v>
      </c>
      <c r="C218" s="161">
        <v>3</v>
      </c>
      <c r="D218" s="161">
        <v>3</v>
      </c>
      <c r="E218" s="161">
        <v>3.1111111111111112</v>
      </c>
      <c r="F218" s="163">
        <v>3</v>
      </c>
      <c r="G218" s="161">
        <v>3</v>
      </c>
      <c r="H218" s="161">
        <v>3</v>
      </c>
      <c r="I218" s="161">
        <v>3</v>
      </c>
      <c r="J218" s="161">
        <v>3</v>
      </c>
      <c r="K218" s="161">
        <v>3</v>
      </c>
      <c r="L218" s="161">
        <v>3</v>
      </c>
      <c r="M218" s="161">
        <v>3</v>
      </c>
      <c r="N218" s="161">
        <v>3</v>
      </c>
      <c r="O218" s="161">
        <v>3</v>
      </c>
      <c r="P218" s="161">
        <v>3</v>
      </c>
      <c r="Q218" s="161">
        <v>3</v>
      </c>
      <c r="R218" s="161">
        <v>3</v>
      </c>
      <c r="S218" s="161">
        <v>3</v>
      </c>
      <c r="T218" s="161">
        <v>3</v>
      </c>
      <c r="U218" s="161">
        <v>3</v>
      </c>
      <c r="V218" s="161">
        <v>3</v>
      </c>
      <c r="W218" s="161">
        <v>3</v>
      </c>
      <c r="X218" s="161">
        <v>3</v>
      </c>
    </row>
    <row r="219" spans="1:24" ht="15.5" x14ac:dyDescent="0.25">
      <c r="A219" s="157">
        <v>218</v>
      </c>
      <c r="B219" s="163">
        <v>3.3</v>
      </c>
      <c r="C219" s="161">
        <v>3</v>
      </c>
      <c r="D219" s="161">
        <v>3</v>
      </c>
      <c r="E219" s="161">
        <v>3.1111111111111112</v>
      </c>
      <c r="F219" s="163">
        <v>3</v>
      </c>
      <c r="G219" s="161">
        <v>3</v>
      </c>
      <c r="H219" s="161">
        <v>3</v>
      </c>
      <c r="I219" s="161">
        <v>3</v>
      </c>
      <c r="J219" s="161">
        <v>3</v>
      </c>
      <c r="K219" s="161">
        <v>3</v>
      </c>
      <c r="L219" s="161">
        <v>3</v>
      </c>
      <c r="M219" s="161">
        <v>3</v>
      </c>
      <c r="N219" s="161">
        <v>3</v>
      </c>
      <c r="O219" s="161">
        <v>3</v>
      </c>
      <c r="P219" s="161">
        <v>3</v>
      </c>
      <c r="Q219" s="161">
        <v>3</v>
      </c>
      <c r="R219" s="161">
        <v>3</v>
      </c>
      <c r="S219" s="161">
        <v>3</v>
      </c>
      <c r="T219" s="161">
        <v>3</v>
      </c>
      <c r="U219" s="161">
        <v>3</v>
      </c>
      <c r="V219" s="161">
        <v>3</v>
      </c>
      <c r="W219" s="161">
        <v>3</v>
      </c>
      <c r="X219" s="161">
        <v>3</v>
      </c>
    </row>
    <row r="220" spans="1:24" ht="15.5" x14ac:dyDescent="0.25">
      <c r="A220" s="157">
        <v>219</v>
      </c>
      <c r="B220" s="163">
        <v>1.1000000000000001</v>
      </c>
      <c r="C220" s="161">
        <v>2.6666666666666665</v>
      </c>
      <c r="D220" s="161">
        <v>2.9</v>
      </c>
      <c r="E220" s="161">
        <v>3.1111111111111112</v>
      </c>
      <c r="F220" s="163">
        <v>3</v>
      </c>
      <c r="G220" s="161">
        <v>3</v>
      </c>
      <c r="H220" s="161">
        <v>3</v>
      </c>
      <c r="I220" s="161">
        <v>3</v>
      </c>
      <c r="J220" s="161">
        <v>3</v>
      </c>
      <c r="K220" s="161">
        <v>3</v>
      </c>
      <c r="L220" s="161">
        <v>3</v>
      </c>
      <c r="M220" s="161">
        <v>3</v>
      </c>
      <c r="N220" s="161">
        <v>3</v>
      </c>
      <c r="O220" s="161">
        <v>3</v>
      </c>
      <c r="P220" s="161">
        <v>3</v>
      </c>
      <c r="Q220" s="161">
        <v>3</v>
      </c>
      <c r="R220" s="161">
        <v>3</v>
      </c>
      <c r="S220" s="161">
        <v>3</v>
      </c>
      <c r="T220" s="161">
        <v>3</v>
      </c>
      <c r="U220" s="161">
        <v>3.1666666666666665</v>
      </c>
      <c r="V220" s="161">
        <v>3.4</v>
      </c>
      <c r="W220" s="161">
        <v>3</v>
      </c>
      <c r="X220" s="161">
        <v>3.1666666666666665</v>
      </c>
    </row>
    <row r="221" spans="1:24" ht="15.5" x14ac:dyDescent="0.25">
      <c r="A221" s="157">
        <v>220</v>
      </c>
      <c r="B221" s="163">
        <v>3.3</v>
      </c>
      <c r="C221" s="161">
        <v>3.5555555555555554</v>
      </c>
      <c r="D221" s="161">
        <v>3.2</v>
      </c>
      <c r="E221" s="161">
        <v>3.4444444444444446</v>
      </c>
      <c r="F221" s="163">
        <v>3.3333333333333335</v>
      </c>
      <c r="G221" s="161">
        <v>3</v>
      </c>
      <c r="H221" s="161">
        <v>3</v>
      </c>
      <c r="I221" s="161">
        <v>3</v>
      </c>
      <c r="J221" s="161">
        <v>3</v>
      </c>
      <c r="K221" s="161">
        <v>3</v>
      </c>
      <c r="L221" s="161">
        <v>3</v>
      </c>
      <c r="M221" s="161">
        <v>3</v>
      </c>
      <c r="N221" s="161">
        <v>3.375</v>
      </c>
      <c r="O221" s="161">
        <v>3</v>
      </c>
      <c r="P221" s="161">
        <v>2.5</v>
      </c>
      <c r="Q221" s="161">
        <v>3.1666666666666665</v>
      </c>
      <c r="R221" s="161">
        <v>3.3333333333333335</v>
      </c>
      <c r="S221" s="161">
        <v>3</v>
      </c>
      <c r="T221" s="161">
        <v>4</v>
      </c>
      <c r="U221" s="161">
        <v>3</v>
      </c>
      <c r="V221" s="161">
        <v>3.4</v>
      </c>
      <c r="W221" s="161">
        <v>3</v>
      </c>
      <c r="X221" s="161">
        <v>3.3333333333333335</v>
      </c>
    </row>
    <row r="222" spans="1:24" ht="15.5" x14ac:dyDescent="0.25">
      <c r="A222" s="157">
        <v>221</v>
      </c>
      <c r="B222" s="163">
        <v>3.4</v>
      </c>
      <c r="C222" s="161">
        <v>3.2222222222222223</v>
      </c>
      <c r="D222" s="161">
        <v>3.3</v>
      </c>
      <c r="E222" s="161">
        <v>3.4444444444444446</v>
      </c>
      <c r="F222" s="163">
        <v>3.3333333333333335</v>
      </c>
      <c r="G222" s="161">
        <v>3.6666666666666665</v>
      </c>
      <c r="H222" s="161">
        <v>3.5</v>
      </c>
      <c r="I222" s="161">
        <v>3</v>
      </c>
      <c r="J222" s="161">
        <v>4</v>
      </c>
      <c r="K222" s="161">
        <v>2.5</v>
      </c>
      <c r="L222" s="161">
        <v>2.5</v>
      </c>
      <c r="M222" s="161">
        <v>2.6666666666666665</v>
      </c>
      <c r="N222" s="161">
        <v>3.125</v>
      </c>
      <c r="O222" s="161">
        <v>3.375</v>
      </c>
      <c r="P222" s="161">
        <v>3</v>
      </c>
      <c r="Q222" s="161">
        <v>2.8333333333333335</v>
      </c>
      <c r="R222" s="161">
        <v>3.3333333333333335</v>
      </c>
      <c r="S222" s="161">
        <v>3.2</v>
      </c>
      <c r="T222" s="161">
        <v>2.8</v>
      </c>
      <c r="U222" s="161">
        <v>3.1666666666666665</v>
      </c>
      <c r="V222" s="161">
        <v>2.8</v>
      </c>
      <c r="W222" s="161">
        <v>3.3333333333333335</v>
      </c>
      <c r="X222" s="161">
        <v>3.1666666666666665</v>
      </c>
    </row>
    <row r="223" spans="1:24" ht="15.5" x14ac:dyDescent="0.25">
      <c r="A223" s="157">
        <v>222</v>
      </c>
      <c r="B223" s="163">
        <v>3.4</v>
      </c>
      <c r="C223" s="161">
        <v>2.8888888888888888</v>
      </c>
      <c r="D223" s="161">
        <v>2.7</v>
      </c>
      <c r="E223" s="161">
        <v>3</v>
      </c>
      <c r="F223" s="163">
        <v>2.3333333333333335</v>
      </c>
      <c r="G223" s="161">
        <v>3</v>
      </c>
      <c r="H223" s="161">
        <v>3</v>
      </c>
      <c r="I223" s="161">
        <v>3</v>
      </c>
      <c r="J223" s="161">
        <v>3</v>
      </c>
      <c r="K223" s="161">
        <v>2.5</v>
      </c>
      <c r="L223" s="161">
        <v>2.5</v>
      </c>
      <c r="M223" s="161">
        <v>3</v>
      </c>
      <c r="N223" s="161">
        <v>2.5</v>
      </c>
      <c r="O223" s="161">
        <v>2.625</v>
      </c>
      <c r="P223" s="161">
        <v>3</v>
      </c>
      <c r="Q223" s="161">
        <v>2.6666666666666665</v>
      </c>
      <c r="R223" s="161">
        <v>2.6666666666666665</v>
      </c>
      <c r="S223" s="161">
        <v>2.6</v>
      </c>
      <c r="T223" s="161">
        <v>2.6</v>
      </c>
      <c r="U223" s="161">
        <v>3</v>
      </c>
      <c r="V223" s="161">
        <v>3</v>
      </c>
      <c r="W223" s="161">
        <v>2.3333333333333335</v>
      </c>
      <c r="X223" s="161">
        <v>2.8333333333333335</v>
      </c>
    </row>
    <row r="224" spans="1:24" ht="15.5" x14ac:dyDescent="0.25">
      <c r="A224" s="157">
        <v>223</v>
      </c>
      <c r="B224" s="163">
        <v>3</v>
      </c>
      <c r="C224" s="161">
        <v>3</v>
      </c>
      <c r="D224" s="161">
        <v>3.1</v>
      </c>
      <c r="E224" s="161">
        <v>3</v>
      </c>
      <c r="F224" s="163">
        <v>3.3333333333333335</v>
      </c>
      <c r="G224" s="161">
        <v>3</v>
      </c>
      <c r="H224" s="161">
        <v>2.5</v>
      </c>
      <c r="I224" s="161">
        <v>3.5</v>
      </c>
      <c r="J224" s="161">
        <v>2</v>
      </c>
      <c r="K224" s="161">
        <v>3</v>
      </c>
      <c r="L224" s="161">
        <v>3</v>
      </c>
      <c r="M224" s="161">
        <v>3</v>
      </c>
      <c r="N224" s="161">
        <v>3</v>
      </c>
      <c r="O224" s="161">
        <v>3</v>
      </c>
      <c r="P224" s="161">
        <v>3</v>
      </c>
      <c r="Q224" s="161">
        <v>3</v>
      </c>
      <c r="R224" s="161">
        <v>3</v>
      </c>
      <c r="S224" s="161">
        <v>3</v>
      </c>
      <c r="T224" s="161">
        <v>3</v>
      </c>
      <c r="U224" s="161">
        <v>3</v>
      </c>
      <c r="V224" s="161">
        <v>3</v>
      </c>
      <c r="W224" s="161">
        <v>3</v>
      </c>
      <c r="X224" s="161">
        <v>3</v>
      </c>
    </row>
    <row r="225" spans="1:24" ht="15.5" x14ac:dyDescent="0.25">
      <c r="A225" s="157">
        <v>224</v>
      </c>
      <c r="B225" s="163">
        <v>3</v>
      </c>
      <c r="C225" s="161">
        <v>3</v>
      </c>
      <c r="D225" s="161">
        <v>3.1</v>
      </c>
      <c r="E225" s="161">
        <v>3.2222222222222223</v>
      </c>
      <c r="F225" s="163">
        <v>3.3333333333333335</v>
      </c>
      <c r="G225" s="161">
        <v>3</v>
      </c>
      <c r="H225" s="161">
        <v>3.5</v>
      </c>
      <c r="I225" s="161">
        <v>3</v>
      </c>
      <c r="J225" s="161">
        <v>3</v>
      </c>
      <c r="K225" s="161">
        <v>3</v>
      </c>
      <c r="L225" s="161">
        <v>3</v>
      </c>
      <c r="M225" s="161">
        <v>3</v>
      </c>
      <c r="N225" s="161">
        <v>3</v>
      </c>
      <c r="O225" s="161">
        <v>3.125</v>
      </c>
      <c r="P225" s="161">
        <v>3.6666666666666665</v>
      </c>
      <c r="Q225" s="161">
        <v>3.1666666666666665</v>
      </c>
      <c r="R225" s="161">
        <v>3.3333333333333335</v>
      </c>
      <c r="S225" s="161">
        <v>3</v>
      </c>
      <c r="T225" s="161">
        <v>3.2</v>
      </c>
      <c r="U225" s="161">
        <v>2.8333333333333335</v>
      </c>
      <c r="V225" s="161">
        <v>3</v>
      </c>
      <c r="W225" s="161">
        <v>3</v>
      </c>
      <c r="X225" s="161">
        <v>2.8333333333333335</v>
      </c>
    </row>
    <row r="226" spans="1:24" ht="15.5" x14ac:dyDescent="0.25">
      <c r="A226" s="157">
        <v>225</v>
      </c>
      <c r="B226" s="163">
        <v>3.8</v>
      </c>
      <c r="C226" s="161">
        <v>3.2222222222222223</v>
      </c>
      <c r="D226" s="161">
        <v>2.8</v>
      </c>
      <c r="E226" s="161">
        <v>3</v>
      </c>
      <c r="F226" s="163">
        <v>3</v>
      </c>
      <c r="G226" s="161">
        <v>3.3333333333333335</v>
      </c>
      <c r="H226" s="161">
        <v>3</v>
      </c>
      <c r="I226" s="161">
        <v>4</v>
      </c>
      <c r="J226" s="161">
        <v>3</v>
      </c>
      <c r="K226" s="161">
        <v>3</v>
      </c>
      <c r="L226" s="161">
        <v>3</v>
      </c>
      <c r="M226" s="161">
        <v>3.3333333333333335</v>
      </c>
      <c r="N226" s="161">
        <v>3.25</v>
      </c>
      <c r="O226" s="161">
        <v>3.75</v>
      </c>
      <c r="P226" s="161">
        <v>3</v>
      </c>
      <c r="Q226" s="161">
        <v>3.3333333333333335</v>
      </c>
      <c r="R226" s="161">
        <v>3.1666666666666665</v>
      </c>
      <c r="S226" s="161">
        <v>3.2</v>
      </c>
      <c r="T226" s="161">
        <v>3.8</v>
      </c>
      <c r="U226" s="161">
        <v>3.5</v>
      </c>
      <c r="V226" s="161">
        <v>2.6</v>
      </c>
      <c r="W226" s="161">
        <v>3.6666666666666665</v>
      </c>
      <c r="X226" s="161">
        <v>3.1666666666666665</v>
      </c>
    </row>
    <row r="227" spans="1:24" ht="15.5" x14ac:dyDescent="0.25">
      <c r="A227" s="157">
        <v>226</v>
      </c>
      <c r="B227" s="163">
        <v>2.5</v>
      </c>
      <c r="C227" s="161">
        <v>3</v>
      </c>
      <c r="D227" s="161">
        <v>3</v>
      </c>
      <c r="E227" s="161">
        <v>3.2222222222222223</v>
      </c>
      <c r="F227" s="163">
        <v>3.6666666666666665</v>
      </c>
      <c r="G227" s="161">
        <v>4</v>
      </c>
      <c r="H227" s="161">
        <v>3</v>
      </c>
      <c r="I227" s="161">
        <v>3</v>
      </c>
      <c r="J227" s="161">
        <v>3</v>
      </c>
      <c r="K227" s="161">
        <v>3</v>
      </c>
      <c r="L227" s="161">
        <v>3</v>
      </c>
      <c r="M227" s="161">
        <v>3</v>
      </c>
      <c r="N227" s="161">
        <v>3</v>
      </c>
      <c r="O227" s="161">
        <v>3.125</v>
      </c>
      <c r="P227" s="161">
        <v>3</v>
      </c>
      <c r="Q227" s="161">
        <v>3</v>
      </c>
      <c r="R227" s="161">
        <v>3</v>
      </c>
      <c r="S227" s="161">
        <v>3.2</v>
      </c>
      <c r="T227" s="161">
        <v>3</v>
      </c>
      <c r="U227" s="161">
        <v>2.8333333333333335</v>
      </c>
      <c r="V227" s="161">
        <v>3</v>
      </c>
      <c r="W227" s="161">
        <v>3</v>
      </c>
      <c r="X227" s="161">
        <v>3</v>
      </c>
    </row>
    <row r="228" spans="1:24" ht="15.5" x14ac:dyDescent="0.25">
      <c r="A228" s="157">
        <v>227</v>
      </c>
      <c r="B228" s="163">
        <v>3</v>
      </c>
      <c r="C228" s="161">
        <v>3</v>
      </c>
      <c r="D228" s="161">
        <v>2.7</v>
      </c>
      <c r="E228" s="161">
        <v>3.3333333333333335</v>
      </c>
      <c r="F228" s="163">
        <v>3</v>
      </c>
      <c r="G228" s="161">
        <v>3</v>
      </c>
      <c r="H228" s="161">
        <v>3</v>
      </c>
      <c r="I228" s="161">
        <v>3</v>
      </c>
      <c r="J228" s="161">
        <v>3</v>
      </c>
      <c r="K228" s="161">
        <v>3.5</v>
      </c>
      <c r="L228" s="161">
        <v>3.5</v>
      </c>
      <c r="M228" s="161">
        <v>3</v>
      </c>
      <c r="N228" s="161">
        <v>3</v>
      </c>
      <c r="O228" s="161">
        <v>3.125</v>
      </c>
      <c r="P228" s="161">
        <v>3.5</v>
      </c>
      <c r="Q228" s="161">
        <v>2.6666666666666665</v>
      </c>
      <c r="R228" s="161">
        <v>3</v>
      </c>
      <c r="S228" s="161">
        <v>3.2</v>
      </c>
      <c r="T228" s="161">
        <v>3</v>
      </c>
      <c r="U228" s="161">
        <v>3</v>
      </c>
      <c r="V228" s="161">
        <v>3.2</v>
      </c>
      <c r="W228" s="161">
        <v>3</v>
      </c>
      <c r="X228" s="161">
        <v>3</v>
      </c>
    </row>
    <row r="229" spans="1:24" ht="15.5" x14ac:dyDescent="0.25">
      <c r="A229" s="159">
        <v>228</v>
      </c>
      <c r="B229" s="163">
        <v>3</v>
      </c>
      <c r="C229" s="161">
        <v>2</v>
      </c>
      <c r="D229" s="161">
        <v>2</v>
      </c>
      <c r="E229" s="161">
        <v>2.1111111111111112</v>
      </c>
      <c r="F229" s="163">
        <v>2</v>
      </c>
      <c r="G229" s="161">
        <v>2</v>
      </c>
      <c r="H229" s="161">
        <v>2</v>
      </c>
      <c r="I229" s="161">
        <v>2</v>
      </c>
      <c r="J229" s="161">
        <v>2</v>
      </c>
      <c r="K229" s="161">
        <v>2</v>
      </c>
      <c r="L229" s="161">
        <v>2</v>
      </c>
      <c r="M229" s="161">
        <v>2</v>
      </c>
      <c r="N229" s="161">
        <v>2</v>
      </c>
      <c r="O229" s="161">
        <v>2</v>
      </c>
      <c r="P229" s="161">
        <v>2</v>
      </c>
      <c r="Q229" s="161">
        <v>2</v>
      </c>
      <c r="R229" s="161">
        <v>2</v>
      </c>
      <c r="S229" s="161">
        <v>2</v>
      </c>
      <c r="T229" s="161">
        <v>2</v>
      </c>
      <c r="U229" s="161">
        <v>2</v>
      </c>
      <c r="V229" s="161">
        <v>2</v>
      </c>
      <c r="W229" s="161">
        <v>2</v>
      </c>
      <c r="X229" s="161">
        <v>2</v>
      </c>
    </row>
    <row r="230" spans="1:24" ht="15.5" x14ac:dyDescent="0.25">
      <c r="A230" s="157">
        <v>229</v>
      </c>
      <c r="B230" s="163">
        <v>3</v>
      </c>
      <c r="C230" s="161">
        <v>3</v>
      </c>
      <c r="D230" s="161">
        <v>3</v>
      </c>
      <c r="E230" s="161">
        <v>3</v>
      </c>
      <c r="F230" s="163">
        <v>3</v>
      </c>
      <c r="G230" s="161">
        <v>3</v>
      </c>
      <c r="H230" s="161">
        <v>3</v>
      </c>
      <c r="I230" s="161">
        <v>3</v>
      </c>
      <c r="J230" s="161">
        <v>3</v>
      </c>
      <c r="K230" s="161">
        <v>3</v>
      </c>
      <c r="L230" s="161">
        <v>3</v>
      </c>
      <c r="M230" s="161">
        <v>3</v>
      </c>
      <c r="N230" s="161">
        <v>3</v>
      </c>
      <c r="O230" s="161">
        <v>3</v>
      </c>
      <c r="P230" s="161">
        <v>3</v>
      </c>
      <c r="Q230" s="161">
        <v>3</v>
      </c>
      <c r="R230" s="161">
        <v>3</v>
      </c>
      <c r="S230" s="161">
        <v>3</v>
      </c>
      <c r="T230" s="161">
        <v>3</v>
      </c>
      <c r="U230" s="161">
        <v>3</v>
      </c>
      <c r="V230" s="161">
        <v>3</v>
      </c>
      <c r="W230" s="161">
        <v>3</v>
      </c>
      <c r="X230" s="161">
        <v>3</v>
      </c>
    </row>
    <row r="231" spans="1:24" ht="15.5" x14ac:dyDescent="0.25">
      <c r="A231" s="157">
        <v>230</v>
      </c>
      <c r="B231" s="163">
        <v>3</v>
      </c>
      <c r="C231" s="161">
        <v>3</v>
      </c>
      <c r="D231" s="161">
        <v>3</v>
      </c>
      <c r="E231" s="161">
        <v>3</v>
      </c>
      <c r="F231" s="163">
        <v>3</v>
      </c>
      <c r="G231" s="161">
        <v>3</v>
      </c>
      <c r="H231" s="161">
        <v>3</v>
      </c>
      <c r="I231" s="161">
        <v>3</v>
      </c>
      <c r="J231" s="161">
        <v>3</v>
      </c>
      <c r="K231" s="161">
        <v>3</v>
      </c>
      <c r="L231" s="161">
        <v>3</v>
      </c>
      <c r="M231" s="161">
        <v>3</v>
      </c>
      <c r="N231" s="161">
        <v>3</v>
      </c>
      <c r="O231" s="161">
        <v>3</v>
      </c>
      <c r="P231" s="161">
        <v>3</v>
      </c>
      <c r="Q231" s="161">
        <v>3</v>
      </c>
      <c r="R231" s="161">
        <v>3</v>
      </c>
      <c r="S231" s="161">
        <v>3</v>
      </c>
      <c r="T231" s="161">
        <v>3</v>
      </c>
      <c r="U231" s="161">
        <v>3</v>
      </c>
      <c r="V231" s="161">
        <v>3</v>
      </c>
      <c r="W231" s="161">
        <v>3</v>
      </c>
      <c r="X231" s="161">
        <v>3</v>
      </c>
    </row>
    <row r="232" spans="1:24" ht="15.5" x14ac:dyDescent="0.25">
      <c r="A232" s="157">
        <v>231</v>
      </c>
      <c r="B232" s="163">
        <v>3.1</v>
      </c>
      <c r="C232" s="161">
        <v>3</v>
      </c>
      <c r="D232" s="161">
        <v>3</v>
      </c>
      <c r="E232" s="161">
        <v>3</v>
      </c>
      <c r="F232" s="163">
        <v>3</v>
      </c>
      <c r="G232" s="161">
        <v>3</v>
      </c>
      <c r="H232" s="161">
        <v>3</v>
      </c>
      <c r="I232" s="161">
        <v>3</v>
      </c>
      <c r="J232" s="161">
        <v>3</v>
      </c>
      <c r="K232" s="161">
        <v>3</v>
      </c>
      <c r="L232" s="161">
        <v>3</v>
      </c>
      <c r="M232" s="161">
        <v>3</v>
      </c>
      <c r="N232" s="161">
        <v>3.375</v>
      </c>
      <c r="O232" s="161">
        <v>3</v>
      </c>
      <c r="P232" s="161">
        <v>3</v>
      </c>
      <c r="Q232" s="161">
        <v>3</v>
      </c>
      <c r="R232" s="161">
        <v>3</v>
      </c>
      <c r="S232" s="161">
        <v>3</v>
      </c>
      <c r="T232" s="161">
        <v>3</v>
      </c>
      <c r="U232" s="161">
        <v>3</v>
      </c>
      <c r="V232" s="161">
        <v>3</v>
      </c>
      <c r="W232" s="161">
        <v>3</v>
      </c>
      <c r="X232" s="161">
        <v>3.1666666666666665</v>
      </c>
    </row>
    <row r="233" spans="1:24" ht="15.5" x14ac:dyDescent="0.25">
      <c r="A233" s="157">
        <v>232</v>
      </c>
      <c r="B233" s="163">
        <v>3</v>
      </c>
      <c r="C233" s="161">
        <v>4</v>
      </c>
      <c r="D233" s="161">
        <v>3.6</v>
      </c>
      <c r="E233" s="161">
        <v>3.8888888888888888</v>
      </c>
      <c r="F233" s="163">
        <v>2</v>
      </c>
      <c r="G233" s="161">
        <v>3</v>
      </c>
      <c r="H233" s="161">
        <v>3</v>
      </c>
      <c r="I233" s="161">
        <v>4</v>
      </c>
      <c r="J233" s="161">
        <v>3</v>
      </c>
      <c r="K233" s="161">
        <v>3</v>
      </c>
      <c r="L233" s="161">
        <v>3</v>
      </c>
      <c r="M233" s="161">
        <v>3</v>
      </c>
      <c r="N233" s="161">
        <v>3</v>
      </c>
      <c r="O233" s="161">
        <v>3</v>
      </c>
      <c r="P233" s="161">
        <v>3</v>
      </c>
      <c r="Q233" s="161">
        <v>3</v>
      </c>
      <c r="R233" s="161">
        <v>3</v>
      </c>
      <c r="S233" s="161">
        <v>3</v>
      </c>
      <c r="T233" s="161">
        <v>3</v>
      </c>
      <c r="U233" s="161">
        <v>3</v>
      </c>
      <c r="V233" s="161">
        <v>3</v>
      </c>
      <c r="W233" s="161">
        <v>3</v>
      </c>
      <c r="X233" s="161">
        <v>3</v>
      </c>
    </row>
    <row r="234" spans="1:24" ht="15.5" x14ac:dyDescent="0.25">
      <c r="A234" s="157">
        <v>233</v>
      </c>
      <c r="B234" s="163">
        <v>2.9</v>
      </c>
      <c r="C234" s="161">
        <v>3.1111111111111112</v>
      </c>
      <c r="D234" s="161">
        <v>3</v>
      </c>
      <c r="E234" s="161">
        <v>3</v>
      </c>
      <c r="F234" s="163">
        <v>3</v>
      </c>
      <c r="G234" s="161">
        <v>3.3333333333333335</v>
      </c>
      <c r="H234" s="161">
        <v>2.5</v>
      </c>
      <c r="I234" s="161">
        <v>2.5</v>
      </c>
      <c r="J234" s="161">
        <v>2.5</v>
      </c>
      <c r="K234" s="161">
        <v>2</v>
      </c>
      <c r="L234" s="161">
        <v>2</v>
      </c>
      <c r="M234" s="161">
        <v>2.6666666666666665</v>
      </c>
      <c r="N234" s="161">
        <v>3</v>
      </c>
      <c r="O234" s="161">
        <v>3</v>
      </c>
      <c r="P234" s="161">
        <v>3</v>
      </c>
      <c r="Q234" s="161">
        <v>3</v>
      </c>
      <c r="R234" s="161">
        <v>3</v>
      </c>
      <c r="S234" s="161">
        <v>3</v>
      </c>
      <c r="T234" s="161">
        <v>3</v>
      </c>
      <c r="U234" s="161">
        <v>3</v>
      </c>
      <c r="V234" s="161">
        <v>3</v>
      </c>
      <c r="W234" s="161">
        <v>3</v>
      </c>
      <c r="X234" s="161">
        <v>3</v>
      </c>
    </row>
    <row r="235" spans="1:24" ht="15.5" x14ac:dyDescent="0.25">
      <c r="A235" s="157">
        <v>234</v>
      </c>
      <c r="B235" s="163">
        <v>2.6</v>
      </c>
      <c r="C235" s="161">
        <v>3.4444444444444446</v>
      </c>
      <c r="D235" s="161">
        <v>3.2</v>
      </c>
      <c r="E235" s="161">
        <v>3.3333333333333335</v>
      </c>
      <c r="F235" s="163">
        <v>3.3333333333333335</v>
      </c>
      <c r="G235" s="161">
        <v>3.6666666666666665</v>
      </c>
      <c r="H235" s="161">
        <v>3</v>
      </c>
      <c r="I235" s="161">
        <v>3.5</v>
      </c>
      <c r="J235" s="161">
        <v>3</v>
      </c>
      <c r="K235" s="161">
        <v>3</v>
      </c>
      <c r="L235" s="161">
        <v>3</v>
      </c>
      <c r="M235" s="161">
        <v>3</v>
      </c>
      <c r="N235" s="161">
        <v>3.5</v>
      </c>
      <c r="O235" s="161">
        <v>3.25</v>
      </c>
      <c r="P235" s="161">
        <v>3.3333333333333335</v>
      </c>
      <c r="Q235" s="161">
        <v>3.3333333333333335</v>
      </c>
      <c r="R235" s="161">
        <v>3.3333333333333335</v>
      </c>
      <c r="S235" s="161">
        <v>3.2</v>
      </c>
      <c r="T235" s="161">
        <v>3.6</v>
      </c>
      <c r="U235" s="161">
        <v>3.1666666666666665</v>
      </c>
      <c r="V235" s="161">
        <v>3.2</v>
      </c>
      <c r="W235" s="161">
        <v>3.1666666666666665</v>
      </c>
      <c r="X235" s="161">
        <v>3.3333333333333335</v>
      </c>
    </row>
    <row r="236" spans="1:24" ht="15.5" x14ac:dyDescent="0.25">
      <c r="A236" s="157">
        <v>235</v>
      </c>
      <c r="B236" s="163">
        <v>3.3</v>
      </c>
      <c r="C236" s="161">
        <v>2.8888888888888888</v>
      </c>
      <c r="D236" s="161">
        <v>2.6</v>
      </c>
      <c r="E236" s="161">
        <v>2.7777777777777777</v>
      </c>
      <c r="F236" s="163">
        <v>2</v>
      </c>
      <c r="G236" s="161">
        <v>3.6666666666666665</v>
      </c>
      <c r="H236" s="161">
        <v>3</v>
      </c>
      <c r="I236" s="161">
        <v>2.5</v>
      </c>
      <c r="J236" s="161">
        <v>3</v>
      </c>
      <c r="K236" s="161">
        <v>3.5</v>
      </c>
      <c r="L236" s="161">
        <v>3.5</v>
      </c>
      <c r="M236" s="161">
        <v>3</v>
      </c>
      <c r="N236" s="161">
        <v>3</v>
      </c>
      <c r="O236" s="161">
        <v>2.875</v>
      </c>
      <c r="P236" s="161">
        <v>3.1666666666666665</v>
      </c>
      <c r="Q236" s="161">
        <v>3.3333333333333335</v>
      </c>
      <c r="R236" s="161">
        <v>3.1666666666666665</v>
      </c>
      <c r="S236" s="161">
        <v>3</v>
      </c>
      <c r="T236" s="161">
        <v>3</v>
      </c>
      <c r="U236" s="161">
        <v>3</v>
      </c>
      <c r="V236" s="161">
        <v>3.4</v>
      </c>
      <c r="W236" s="161">
        <v>3</v>
      </c>
      <c r="X236" s="161">
        <v>2.3333333333333335</v>
      </c>
    </row>
    <row r="237" spans="1:24" ht="15.5" x14ac:dyDescent="0.25">
      <c r="A237" s="157">
        <v>236</v>
      </c>
      <c r="B237" s="163">
        <v>3.2</v>
      </c>
      <c r="C237" s="161">
        <v>3.4444444444444446</v>
      </c>
      <c r="D237" s="161">
        <v>3.4</v>
      </c>
      <c r="E237" s="161">
        <v>3.5555555555555554</v>
      </c>
      <c r="F237" s="163">
        <v>3</v>
      </c>
      <c r="G237" s="161">
        <v>3.6666666666666665</v>
      </c>
      <c r="H237" s="161">
        <v>3</v>
      </c>
      <c r="I237" s="161">
        <v>3.5</v>
      </c>
      <c r="J237" s="161">
        <v>3.5</v>
      </c>
      <c r="K237" s="161">
        <v>3.5</v>
      </c>
      <c r="L237" s="161">
        <v>3.5</v>
      </c>
      <c r="M237" s="161">
        <v>3</v>
      </c>
      <c r="N237" s="161">
        <v>3.375</v>
      </c>
      <c r="O237" s="161">
        <v>3.375</v>
      </c>
      <c r="P237" s="161">
        <v>3.5</v>
      </c>
      <c r="Q237" s="161">
        <v>3.3333333333333335</v>
      </c>
      <c r="R237" s="161">
        <v>3.6666666666666665</v>
      </c>
      <c r="S237" s="161">
        <v>3.4</v>
      </c>
      <c r="T237" s="161">
        <v>3.4</v>
      </c>
      <c r="U237" s="161">
        <v>3.3333333333333335</v>
      </c>
      <c r="V237" s="161">
        <v>3.4</v>
      </c>
      <c r="W237" s="161">
        <v>3.3333333333333335</v>
      </c>
      <c r="X237" s="161">
        <v>3.5</v>
      </c>
    </row>
    <row r="238" spans="1:24" ht="15.5" x14ac:dyDescent="0.25">
      <c r="A238" s="157">
        <v>237</v>
      </c>
      <c r="B238" s="163">
        <v>3.5</v>
      </c>
      <c r="C238" s="161">
        <v>4</v>
      </c>
      <c r="D238" s="161">
        <v>3.6</v>
      </c>
      <c r="E238" s="161">
        <v>3.8888888888888888</v>
      </c>
      <c r="F238" s="163">
        <v>3</v>
      </c>
      <c r="G238" s="161">
        <v>3.6666666666666665</v>
      </c>
      <c r="H238" s="161">
        <v>3.5</v>
      </c>
      <c r="I238" s="161">
        <v>3.5</v>
      </c>
      <c r="J238" s="161">
        <v>3.5</v>
      </c>
      <c r="K238" s="161">
        <v>3</v>
      </c>
      <c r="L238" s="161">
        <v>3</v>
      </c>
      <c r="M238" s="161">
        <v>3.6666666666666665</v>
      </c>
      <c r="N238" s="161">
        <v>3.5</v>
      </c>
      <c r="O238" s="161">
        <v>3.625</v>
      </c>
      <c r="P238" s="161">
        <v>3.5</v>
      </c>
      <c r="Q238" s="161">
        <v>3.5</v>
      </c>
      <c r="R238" s="161">
        <v>3.3333333333333335</v>
      </c>
      <c r="S238" s="161">
        <v>3.4</v>
      </c>
      <c r="T238" s="161">
        <v>3.4</v>
      </c>
      <c r="U238" s="161">
        <v>3.5</v>
      </c>
      <c r="V238" s="161">
        <v>3.4</v>
      </c>
      <c r="W238" s="161">
        <v>3.1666666666666665</v>
      </c>
      <c r="X238" s="161">
        <v>3</v>
      </c>
    </row>
    <row r="239" spans="1:24" ht="15.5" x14ac:dyDescent="0.25">
      <c r="A239" s="157">
        <v>238</v>
      </c>
      <c r="B239" s="163">
        <v>3.2</v>
      </c>
      <c r="C239" s="161">
        <v>3.1111111111111112</v>
      </c>
      <c r="D239" s="161">
        <v>3.6</v>
      </c>
      <c r="E239" s="161">
        <v>3</v>
      </c>
      <c r="F239" s="163">
        <v>3</v>
      </c>
      <c r="G239" s="161">
        <v>3</v>
      </c>
      <c r="H239" s="161">
        <v>3</v>
      </c>
      <c r="I239" s="161">
        <v>3</v>
      </c>
      <c r="J239" s="161">
        <v>2</v>
      </c>
      <c r="K239" s="161">
        <v>2.5</v>
      </c>
      <c r="L239" s="161">
        <v>2.5</v>
      </c>
      <c r="M239" s="161">
        <v>3</v>
      </c>
      <c r="N239" s="161">
        <v>3</v>
      </c>
      <c r="O239" s="161">
        <v>3</v>
      </c>
      <c r="P239" s="161">
        <v>3</v>
      </c>
      <c r="Q239" s="161">
        <v>3</v>
      </c>
      <c r="R239" s="161">
        <v>3</v>
      </c>
      <c r="S239" s="161">
        <v>3</v>
      </c>
      <c r="T239" s="161">
        <v>3</v>
      </c>
      <c r="U239" s="161">
        <v>3</v>
      </c>
      <c r="V239" s="161">
        <v>3</v>
      </c>
      <c r="W239" s="161">
        <v>3</v>
      </c>
      <c r="X239" s="161">
        <v>3</v>
      </c>
    </row>
    <row r="240" spans="1:24" ht="15.5" x14ac:dyDescent="0.25">
      <c r="A240" s="157">
        <v>239</v>
      </c>
      <c r="B240" s="163">
        <v>3.1</v>
      </c>
      <c r="C240" s="161">
        <v>2.8888888888888888</v>
      </c>
      <c r="D240" s="161">
        <v>2.9</v>
      </c>
      <c r="E240" s="161">
        <v>2.7777777777777777</v>
      </c>
      <c r="F240" s="163">
        <v>3</v>
      </c>
      <c r="G240" s="161">
        <v>3.3333333333333335</v>
      </c>
      <c r="H240" s="161">
        <v>3</v>
      </c>
      <c r="I240" s="161">
        <v>3</v>
      </c>
      <c r="J240" s="161">
        <v>3</v>
      </c>
      <c r="K240" s="161">
        <v>2</v>
      </c>
      <c r="L240" s="161">
        <v>2</v>
      </c>
      <c r="M240" s="161">
        <v>3</v>
      </c>
      <c r="N240" s="161">
        <v>3.125</v>
      </c>
      <c r="O240" s="161">
        <v>2.875</v>
      </c>
      <c r="P240" s="161">
        <v>3.1666666666666665</v>
      </c>
      <c r="Q240" s="161">
        <v>3.3333333333333335</v>
      </c>
      <c r="R240" s="161">
        <v>3.3333333333333335</v>
      </c>
      <c r="S240" s="161">
        <v>2.6</v>
      </c>
      <c r="T240" s="161">
        <v>2.8</v>
      </c>
      <c r="U240" s="161">
        <v>3</v>
      </c>
      <c r="V240" s="161">
        <v>2.8</v>
      </c>
      <c r="W240" s="161">
        <v>2.8333333333333335</v>
      </c>
      <c r="X240" s="161">
        <v>2.8333333333333335</v>
      </c>
    </row>
    <row r="241" spans="1:24" ht="15.5" x14ac:dyDescent="0.25">
      <c r="A241" s="157">
        <v>240</v>
      </c>
      <c r="B241" s="163">
        <v>2</v>
      </c>
      <c r="C241" s="161">
        <v>3</v>
      </c>
      <c r="D241" s="161">
        <v>3</v>
      </c>
      <c r="E241" s="161">
        <v>2.8888888888888888</v>
      </c>
      <c r="F241" s="163">
        <v>3</v>
      </c>
      <c r="G241" s="161">
        <v>3</v>
      </c>
      <c r="H241" s="161">
        <v>3</v>
      </c>
      <c r="I241" s="161">
        <v>3</v>
      </c>
      <c r="J241" s="161">
        <v>3</v>
      </c>
      <c r="K241" s="161">
        <v>3</v>
      </c>
      <c r="L241" s="161">
        <v>3</v>
      </c>
      <c r="M241" s="161">
        <v>3</v>
      </c>
      <c r="N241" s="161">
        <v>2.625</v>
      </c>
      <c r="O241" s="161">
        <v>2.75</v>
      </c>
      <c r="P241" s="161">
        <v>3</v>
      </c>
      <c r="Q241" s="161">
        <v>2.8333333333333335</v>
      </c>
      <c r="R241" s="161">
        <v>3</v>
      </c>
      <c r="S241" s="161">
        <v>2.8</v>
      </c>
      <c r="T241" s="161">
        <v>3</v>
      </c>
      <c r="U241" s="161">
        <v>2.8333333333333335</v>
      </c>
      <c r="V241" s="161">
        <v>2.6</v>
      </c>
      <c r="W241" s="161">
        <v>2.5</v>
      </c>
      <c r="X241" s="161">
        <v>2.3333333333333335</v>
      </c>
    </row>
    <row r="242" spans="1:24" ht="15.5" x14ac:dyDescent="0.25">
      <c r="A242" s="157">
        <v>241</v>
      </c>
      <c r="B242" s="163">
        <v>3</v>
      </c>
      <c r="C242" s="161">
        <v>2.8888888888888888</v>
      </c>
      <c r="D242" s="161">
        <v>3</v>
      </c>
      <c r="E242" s="161">
        <v>2.8888888888888888</v>
      </c>
      <c r="F242" s="163">
        <v>3</v>
      </c>
      <c r="G242" s="161">
        <v>3.3333333333333335</v>
      </c>
      <c r="H242" s="161">
        <v>2.5</v>
      </c>
      <c r="I242" s="161">
        <v>3</v>
      </c>
      <c r="J242" s="161">
        <v>2.5</v>
      </c>
      <c r="K242" s="161">
        <v>2</v>
      </c>
      <c r="L242" s="161">
        <v>2</v>
      </c>
      <c r="M242" s="161">
        <v>2.6666666666666665</v>
      </c>
      <c r="N242" s="161">
        <v>3</v>
      </c>
      <c r="O242" s="161">
        <v>3</v>
      </c>
      <c r="P242" s="161">
        <v>3</v>
      </c>
      <c r="Q242" s="161">
        <v>3</v>
      </c>
      <c r="R242" s="161">
        <v>3</v>
      </c>
      <c r="S242" s="161">
        <v>3</v>
      </c>
      <c r="T242" s="161">
        <v>3</v>
      </c>
      <c r="U242" s="161">
        <v>3</v>
      </c>
      <c r="V242" s="161">
        <v>3</v>
      </c>
      <c r="W242" s="161">
        <v>2.8333333333333335</v>
      </c>
      <c r="X242" s="161">
        <v>2.8333333333333335</v>
      </c>
    </row>
    <row r="243" spans="1:24" ht="15.5" x14ac:dyDescent="0.25">
      <c r="A243" s="157">
        <v>242</v>
      </c>
      <c r="B243" s="163">
        <v>3</v>
      </c>
      <c r="C243" s="161">
        <v>3</v>
      </c>
      <c r="D243" s="161">
        <v>3</v>
      </c>
      <c r="E243" s="161">
        <v>3</v>
      </c>
      <c r="F243" s="163">
        <v>3</v>
      </c>
      <c r="G243" s="161">
        <v>3.3333333333333335</v>
      </c>
      <c r="H243" s="161">
        <v>2.5</v>
      </c>
      <c r="I243" s="161">
        <v>3</v>
      </c>
      <c r="J243" s="161">
        <v>2.5</v>
      </c>
      <c r="K243" s="161">
        <v>2</v>
      </c>
      <c r="L243" s="161">
        <v>2</v>
      </c>
      <c r="M243" s="161">
        <v>2.6666666666666665</v>
      </c>
      <c r="N243" s="161">
        <v>3</v>
      </c>
      <c r="O243" s="161">
        <v>3</v>
      </c>
      <c r="P243" s="161">
        <v>3</v>
      </c>
      <c r="Q243" s="161">
        <v>3</v>
      </c>
      <c r="R243" s="161">
        <v>3</v>
      </c>
      <c r="S243" s="161">
        <v>3</v>
      </c>
      <c r="T243" s="161">
        <v>3</v>
      </c>
      <c r="U243" s="161">
        <v>3</v>
      </c>
      <c r="V243" s="161">
        <v>3</v>
      </c>
      <c r="W243" s="161">
        <v>2.8333333333333335</v>
      </c>
      <c r="X243" s="161">
        <v>2.8333333333333335</v>
      </c>
    </row>
    <row r="244" spans="1:24" ht="15.5" x14ac:dyDescent="0.25">
      <c r="A244" s="157">
        <v>243</v>
      </c>
      <c r="B244" s="163">
        <v>3.2</v>
      </c>
      <c r="C244" s="161">
        <v>3.2222222222222223</v>
      </c>
      <c r="D244" s="161">
        <v>3</v>
      </c>
      <c r="E244" s="161">
        <v>3</v>
      </c>
      <c r="F244" s="163">
        <v>3</v>
      </c>
      <c r="G244" s="161">
        <v>2.3333333333333335</v>
      </c>
      <c r="H244" s="161">
        <v>3</v>
      </c>
      <c r="I244" s="161">
        <v>3.5</v>
      </c>
      <c r="J244" s="161">
        <v>2.5</v>
      </c>
      <c r="K244" s="161">
        <v>2</v>
      </c>
      <c r="L244" s="161">
        <v>2</v>
      </c>
      <c r="M244" s="161">
        <v>2.6666666666666665</v>
      </c>
      <c r="N244" s="161">
        <v>3.125</v>
      </c>
      <c r="O244" s="161">
        <v>3.25</v>
      </c>
      <c r="P244" s="161">
        <v>3</v>
      </c>
      <c r="Q244" s="161">
        <v>3.1666666666666665</v>
      </c>
      <c r="R244" s="161">
        <v>3.1666666666666665</v>
      </c>
      <c r="S244" s="161">
        <v>3</v>
      </c>
      <c r="T244" s="161">
        <v>3</v>
      </c>
      <c r="U244" s="161">
        <v>3.3333333333333335</v>
      </c>
      <c r="V244" s="161">
        <v>3.2</v>
      </c>
      <c r="W244" s="161">
        <v>3.3333333333333335</v>
      </c>
      <c r="X244" s="161">
        <v>3</v>
      </c>
    </row>
    <row r="245" spans="1:24" ht="15.5" x14ac:dyDescent="0.25">
      <c r="A245" s="157">
        <v>244</v>
      </c>
      <c r="B245" s="163">
        <v>3</v>
      </c>
      <c r="C245" s="161">
        <v>3.4444444444444446</v>
      </c>
      <c r="D245" s="161">
        <v>3.5</v>
      </c>
      <c r="E245" s="161">
        <v>3.3333333333333335</v>
      </c>
      <c r="F245" s="163">
        <v>3.3333333333333335</v>
      </c>
      <c r="G245" s="161">
        <v>3.3333333333333335</v>
      </c>
      <c r="H245" s="161">
        <v>3</v>
      </c>
      <c r="I245" s="161">
        <v>4</v>
      </c>
      <c r="J245" s="161">
        <v>3</v>
      </c>
      <c r="K245" s="161">
        <v>3.5</v>
      </c>
      <c r="L245" s="161">
        <v>3.5</v>
      </c>
      <c r="M245" s="161">
        <v>3</v>
      </c>
      <c r="N245" s="161">
        <v>3.125</v>
      </c>
      <c r="O245" s="161">
        <v>3.5</v>
      </c>
      <c r="P245" s="161">
        <v>3.5</v>
      </c>
      <c r="Q245" s="161">
        <v>3.5</v>
      </c>
      <c r="R245" s="161">
        <v>3.3333333333333335</v>
      </c>
      <c r="S245" s="161">
        <v>3.4</v>
      </c>
      <c r="T245" s="161">
        <v>3.4</v>
      </c>
      <c r="U245" s="161">
        <v>3.3333333333333335</v>
      </c>
      <c r="V245" s="161">
        <v>3.4</v>
      </c>
      <c r="W245" s="161">
        <v>3.5</v>
      </c>
      <c r="X245" s="161">
        <v>3.5</v>
      </c>
    </row>
    <row r="246" spans="1:24" ht="15.5" x14ac:dyDescent="0.25">
      <c r="A246" s="157">
        <v>245</v>
      </c>
      <c r="B246" s="163">
        <v>3</v>
      </c>
      <c r="C246" s="161">
        <v>3</v>
      </c>
      <c r="D246" s="161">
        <v>3.3</v>
      </c>
      <c r="E246" s="161">
        <v>3.3333333333333335</v>
      </c>
      <c r="F246" s="163">
        <v>3.3333333333333335</v>
      </c>
      <c r="G246" s="161">
        <v>3</v>
      </c>
      <c r="H246" s="161">
        <v>3.5</v>
      </c>
      <c r="I246" s="161">
        <v>3</v>
      </c>
      <c r="J246" s="161">
        <v>3</v>
      </c>
      <c r="K246" s="161">
        <v>3.5</v>
      </c>
      <c r="L246" s="161">
        <v>3.5</v>
      </c>
      <c r="M246" s="161">
        <v>3.6666666666666665</v>
      </c>
      <c r="N246" s="161">
        <v>3.25</v>
      </c>
      <c r="O246" s="161">
        <v>3.25</v>
      </c>
      <c r="P246" s="161">
        <v>3.3333333333333335</v>
      </c>
      <c r="Q246" s="161">
        <v>3.1666666666666665</v>
      </c>
      <c r="R246" s="161">
        <v>3.3333333333333335</v>
      </c>
      <c r="S246" s="161">
        <v>3</v>
      </c>
      <c r="T246" s="161">
        <v>3.2</v>
      </c>
      <c r="U246" s="161">
        <v>3</v>
      </c>
      <c r="V246" s="161">
        <v>3.2</v>
      </c>
      <c r="W246" s="161">
        <v>3.5</v>
      </c>
      <c r="X246" s="161">
        <v>3.5</v>
      </c>
    </row>
    <row r="247" spans="1:24" ht="15.5" x14ac:dyDescent="0.25">
      <c r="A247" s="157">
        <v>246</v>
      </c>
      <c r="B247" s="163">
        <v>3.5</v>
      </c>
      <c r="C247" s="161">
        <v>3.3333333333333335</v>
      </c>
      <c r="D247" s="161">
        <v>3.2</v>
      </c>
      <c r="E247" s="161">
        <v>3.3333333333333335</v>
      </c>
      <c r="F247" s="163">
        <v>3</v>
      </c>
      <c r="G247" s="161">
        <v>3.3333333333333335</v>
      </c>
      <c r="H247" s="161">
        <v>3.5</v>
      </c>
      <c r="I247" s="161">
        <v>3</v>
      </c>
      <c r="J247" s="161">
        <v>0</v>
      </c>
      <c r="K247" s="161">
        <v>3</v>
      </c>
      <c r="L247" s="161">
        <v>3</v>
      </c>
      <c r="M247" s="161">
        <v>0</v>
      </c>
      <c r="N247" s="161">
        <v>3.25</v>
      </c>
      <c r="O247" s="161">
        <v>3.375</v>
      </c>
      <c r="P247" s="161">
        <v>3</v>
      </c>
      <c r="Q247" s="161">
        <v>3.1666666666666665</v>
      </c>
      <c r="R247" s="161">
        <v>3.1666666666666665</v>
      </c>
      <c r="S247" s="161">
        <v>3.4</v>
      </c>
      <c r="T247" s="161">
        <v>3.2</v>
      </c>
      <c r="U247" s="161">
        <v>3</v>
      </c>
      <c r="V247" s="161">
        <v>3</v>
      </c>
      <c r="W247" s="161">
        <v>3</v>
      </c>
      <c r="X247" s="161">
        <v>3</v>
      </c>
    </row>
    <row r="248" spans="1:24" ht="15.5" x14ac:dyDescent="0.25">
      <c r="A248" s="157">
        <v>247</v>
      </c>
      <c r="B248" s="163">
        <v>3.3</v>
      </c>
      <c r="C248" s="161">
        <v>3</v>
      </c>
      <c r="D248" s="161">
        <v>3</v>
      </c>
      <c r="E248" s="161">
        <v>3</v>
      </c>
      <c r="F248" s="163">
        <v>3</v>
      </c>
      <c r="G248" s="161">
        <v>3</v>
      </c>
      <c r="H248" s="161">
        <v>3</v>
      </c>
      <c r="I248" s="161">
        <v>3</v>
      </c>
      <c r="J248" s="161">
        <v>3</v>
      </c>
      <c r="K248" s="161">
        <v>3</v>
      </c>
      <c r="L248" s="161">
        <v>3</v>
      </c>
      <c r="M248" s="161">
        <v>3</v>
      </c>
      <c r="N248" s="161">
        <v>3</v>
      </c>
      <c r="O248" s="161">
        <v>3</v>
      </c>
      <c r="P248" s="161">
        <v>3</v>
      </c>
      <c r="Q248" s="161">
        <v>3</v>
      </c>
      <c r="R248" s="161">
        <v>3</v>
      </c>
      <c r="S248" s="161">
        <v>3</v>
      </c>
      <c r="T248" s="161">
        <v>3</v>
      </c>
      <c r="U248" s="161">
        <v>3</v>
      </c>
      <c r="V248" s="161">
        <v>3</v>
      </c>
      <c r="W248" s="161">
        <v>3</v>
      </c>
      <c r="X248" s="161">
        <v>3</v>
      </c>
    </row>
    <row r="249" spans="1:24" ht="15.5" x14ac:dyDescent="0.25">
      <c r="A249" s="157">
        <v>248</v>
      </c>
      <c r="B249" s="163">
        <v>3.5</v>
      </c>
      <c r="C249" s="161">
        <v>3</v>
      </c>
      <c r="D249" s="161">
        <v>3.2</v>
      </c>
      <c r="E249" s="161">
        <v>3.2222222222222223</v>
      </c>
      <c r="F249" s="163">
        <v>3</v>
      </c>
      <c r="G249" s="161">
        <v>4</v>
      </c>
      <c r="H249" s="161">
        <v>4</v>
      </c>
      <c r="I249" s="161">
        <v>3</v>
      </c>
      <c r="J249" s="161">
        <v>3</v>
      </c>
      <c r="K249" s="161">
        <v>3</v>
      </c>
      <c r="L249" s="161">
        <v>3</v>
      </c>
      <c r="M249" s="161">
        <v>3</v>
      </c>
      <c r="N249" s="161">
        <v>3</v>
      </c>
      <c r="O249" s="161">
        <v>3</v>
      </c>
      <c r="P249" s="161">
        <v>3</v>
      </c>
      <c r="Q249" s="161">
        <v>3</v>
      </c>
      <c r="R249" s="161">
        <v>3</v>
      </c>
      <c r="S249" s="161">
        <v>3</v>
      </c>
      <c r="T249" s="161">
        <v>3</v>
      </c>
      <c r="U249" s="161">
        <v>2.5</v>
      </c>
      <c r="V249" s="161">
        <v>3</v>
      </c>
      <c r="W249" s="161">
        <v>3</v>
      </c>
      <c r="X249" s="161">
        <v>3</v>
      </c>
    </row>
    <row r="250" spans="1:24" ht="15.5" x14ac:dyDescent="0.25">
      <c r="A250" s="157">
        <v>249</v>
      </c>
      <c r="B250" s="163">
        <v>4</v>
      </c>
      <c r="C250" s="161">
        <v>3</v>
      </c>
      <c r="D250" s="161">
        <v>3</v>
      </c>
      <c r="E250" s="161">
        <v>3</v>
      </c>
      <c r="F250" s="163">
        <v>3</v>
      </c>
      <c r="G250" s="161">
        <v>3.3333333333333335</v>
      </c>
      <c r="H250" s="161">
        <v>2.5</v>
      </c>
      <c r="I250" s="161">
        <v>2.5</v>
      </c>
      <c r="J250" s="161">
        <v>2.5</v>
      </c>
      <c r="K250" s="161">
        <v>3</v>
      </c>
      <c r="L250" s="161">
        <v>3</v>
      </c>
      <c r="M250" s="161">
        <v>2.6666666666666665</v>
      </c>
      <c r="N250" s="161">
        <v>3</v>
      </c>
      <c r="O250" s="161">
        <v>3</v>
      </c>
      <c r="P250" s="161">
        <v>3</v>
      </c>
      <c r="Q250" s="161">
        <v>3</v>
      </c>
      <c r="R250" s="161">
        <v>3</v>
      </c>
      <c r="S250" s="161">
        <v>3</v>
      </c>
      <c r="T250" s="161">
        <v>3</v>
      </c>
      <c r="U250" s="161">
        <v>3</v>
      </c>
      <c r="V250" s="161">
        <v>3</v>
      </c>
      <c r="W250" s="161">
        <v>3</v>
      </c>
      <c r="X250" s="161">
        <v>3</v>
      </c>
    </row>
    <row r="251" spans="1:24" ht="15.5" x14ac:dyDescent="0.25">
      <c r="A251" s="157">
        <v>250</v>
      </c>
      <c r="B251" s="163">
        <v>3.3</v>
      </c>
      <c r="C251" s="161">
        <v>3</v>
      </c>
      <c r="D251" s="161">
        <v>3</v>
      </c>
      <c r="E251" s="161">
        <v>3</v>
      </c>
      <c r="F251" s="163">
        <v>3</v>
      </c>
      <c r="G251" s="161">
        <v>3</v>
      </c>
      <c r="H251" s="161">
        <v>3</v>
      </c>
      <c r="I251" s="161">
        <v>3</v>
      </c>
      <c r="J251" s="161">
        <v>3</v>
      </c>
      <c r="K251" s="161">
        <v>3</v>
      </c>
      <c r="L251" s="161">
        <v>3</v>
      </c>
      <c r="M251" s="161">
        <v>3</v>
      </c>
      <c r="N251" s="161">
        <v>3</v>
      </c>
      <c r="O251" s="161">
        <v>3</v>
      </c>
      <c r="P251" s="161">
        <v>3</v>
      </c>
      <c r="Q251" s="161">
        <v>3</v>
      </c>
      <c r="R251" s="161">
        <v>3</v>
      </c>
      <c r="S251" s="161">
        <v>3</v>
      </c>
      <c r="T251" s="161">
        <v>3</v>
      </c>
      <c r="U251" s="161">
        <v>3</v>
      </c>
      <c r="V251" s="161">
        <v>3</v>
      </c>
      <c r="W251" s="161">
        <v>3</v>
      </c>
      <c r="X251" s="161">
        <v>3</v>
      </c>
    </row>
    <row r="252" spans="1:24" ht="15.5" x14ac:dyDescent="0.25">
      <c r="A252" s="157">
        <v>251</v>
      </c>
      <c r="B252" s="163">
        <v>3.3</v>
      </c>
      <c r="C252" s="161">
        <v>3</v>
      </c>
      <c r="D252" s="161">
        <v>3</v>
      </c>
      <c r="E252" s="161">
        <v>3</v>
      </c>
      <c r="F252" s="163">
        <v>3</v>
      </c>
      <c r="G252" s="161">
        <v>3</v>
      </c>
      <c r="H252" s="161">
        <v>3</v>
      </c>
      <c r="I252" s="161">
        <v>3</v>
      </c>
      <c r="J252" s="161">
        <v>3</v>
      </c>
      <c r="K252" s="161">
        <v>3</v>
      </c>
      <c r="L252" s="161">
        <v>3</v>
      </c>
      <c r="M252" s="161">
        <v>3</v>
      </c>
      <c r="N252" s="161">
        <v>3</v>
      </c>
      <c r="O252" s="161">
        <v>3</v>
      </c>
      <c r="P252" s="161">
        <v>3</v>
      </c>
      <c r="Q252" s="161">
        <v>3</v>
      </c>
      <c r="R252" s="161">
        <v>3</v>
      </c>
      <c r="S252" s="161">
        <v>3</v>
      </c>
      <c r="T252" s="161">
        <v>3</v>
      </c>
      <c r="U252" s="161">
        <v>3</v>
      </c>
      <c r="V252" s="161">
        <v>3</v>
      </c>
      <c r="W252" s="161">
        <v>3</v>
      </c>
      <c r="X252" s="161">
        <v>3</v>
      </c>
    </row>
    <row r="253" spans="1:24" ht="15.5" x14ac:dyDescent="0.25">
      <c r="A253" s="157">
        <v>252</v>
      </c>
      <c r="B253" s="163">
        <v>3</v>
      </c>
      <c r="C253" s="161">
        <v>3</v>
      </c>
      <c r="D253" s="161">
        <v>3</v>
      </c>
      <c r="E253" s="161">
        <v>3</v>
      </c>
      <c r="F253" s="163">
        <v>3</v>
      </c>
      <c r="G253" s="161">
        <v>3</v>
      </c>
      <c r="H253" s="161">
        <v>3</v>
      </c>
      <c r="I253" s="161">
        <v>3</v>
      </c>
      <c r="J253" s="161">
        <v>3</v>
      </c>
      <c r="K253" s="161">
        <v>3</v>
      </c>
      <c r="L253" s="161">
        <v>3</v>
      </c>
      <c r="M253" s="161">
        <v>3</v>
      </c>
      <c r="N253" s="161">
        <v>3</v>
      </c>
      <c r="O253" s="161">
        <v>3</v>
      </c>
      <c r="P253" s="161">
        <v>3</v>
      </c>
      <c r="Q253" s="161">
        <v>3</v>
      </c>
      <c r="R253" s="161">
        <v>3</v>
      </c>
      <c r="S253" s="161">
        <v>3</v>
      </c>
      <c r="T253" s="161">
        <v>3</v>
      </c>
      <c r="U253" s="161">
        <v>3</v>
      </c>
      <c r="V253" s="161">
        <v>3</v>
      </c>
      <c r="W253" s="161">
        <v>3</v>
      </c>
      <c r="X253" s="161">
        <v>3</v>
      </c>
    </row>
    <row r="254" spans="1:24" ht="15.5" x14ac:dyDescent="0.25">
      <c r="A254" s="157">
        <v>253</v>
      </c>
      <c r="B254" s="163">
        <v>3</v>
      </c>
      <c r="C254" s="161">
        <v>3</v>
      </c>
      <c r="D254" s="161">
        <v>3</v>
      </c>
      <c r="E254" s="161">
        <v>3</v>
      </c>
      <c r="F254" s="163">
        <v>3</v>
      </c>
      <c r="G254" s="161">
        <v>3</v>
      </c>
      <c r="H254" s="161">
        <v>3</v>
      </c>
      <c r="I254" s="161">
        <v>3</v>
      </c>
      <c r="J254" s="161">
        <v>3</v>
      </c>
      <c r="K254" s="161">
        <v>3</v>
      </c>
      <c r="L254" s="161">
        <v>3</v>
      </c>
      <c r="M254" s="161">
        <v>3</v>
      </c>
      <c r="N254" s="161">
        <v>3</v>
      </c>
      <c r="O254" s="161">
        <v>3</v>
      </c>
      <c r="P254" s="161">
        <v>3</v>
      </c>
      <c r="Q254" s="161">
        <v>3</v>
      </c>
      <c r="R254" s="161">
        <v>3</v>
      </c>
      <c r="S254" s="161">
        <v>3</v>
      </c>
      <c r="T254" s="161">
        <v>3</v>
      </c>
      <c r="U254" s="161">
        <v>3</v>
      </c>
      <c r="V254" s="161">
        <v>3</v>
      </c>
      <c r="W254" s="161">
        <v>3</v>
      </c>
      <c r="X254" s="161">
        <v>3</v>
      </c>
    </row>
    <row r="255" spans="1:24" ht="15.5" x14ac:dyDescent="0.25">
      <c r="A255" s="157">
        <v>254</v>
      </c>
      <c r="B255" s="163">
        <v>3</v>
      </c>
      <c r="C255" s="161">
        <v>3</v>
      </c>
      <c r="D255" s="161">
        <v>3</v>
      </c>
      <c r="E255" s="161">
        <v>3</v>
      </c>
      <c r="F255" s="163">
        <v>3</v>
      </c>
      <c r="G255" s="161">
        <v>3</v>
      </c>
      <c r="H255" s="161">
        <v>3</v>
      </c>
      <c r="I255" s="161">
        <v>3</v>
      </c>
      <c r="J255" s="161">
        <v>3</v>
      </c>
      <c r="K255" s="161">
        <v>3</v>
      </c>
      <c r="L255" s="161">
        <v>3</v>
      </c>
      <c r="M255" s="161">
        <v>3</v>
      </c>
      <c r="N255" s="161">
        <v>3</v>
      </c>
      <c r="O255" s="161">
        <v>3</v>
      </c>
      <c r="P255" s="161">
        <v>3</v>
      </c>
      <c r="Q255" s="161">
        <v>3</v>
      </c>
      <c r="R255" s="161">
        <v>3</v>
      </c>
      <c r="S255" s="161">
        <v>3</v>
      </c>
      <c r="T255" s="161">
        <v>3</v>
      </c>
      <c r="U255" s="161">
        <v>3</v>
      </c>
      <c r="V255" s="161">
        <v>3.4</v>
      </c>
      <c r="W255" s="161">
        <v>3.6666666666666665</v>
      </c>
      <c r="X255" s="161">
        <v>3</v>
      </c>
    </row>
    <row r="256" spans="1:24" ht="15.5" x14ac:dyDescent="0.25">
      <c r="A256" s="157">
        <v>255</v>
      </c>
      <c r="B256" s="163">
        <v>3.2</v>
      </c>
      <c r="C256" s="161">
        <v>3.2222222222222223</v>
      </c>
      <c r="D256" s="161">
        <v>3.3</v>
      </c>
      <c r="E256" s="161">
        <v>3.2222222222222223</v>
      </c>
      <c r="F256" s="163">
        <v>3</v>
      </c>
      <c r="G256" s="161">
        <v>3.6666666666666665</v>
      </c>
      <c r="H256" s="161">
        <v>3</v>
      </c>
      <c r="I256" s="161">
        <v>3.5</v>
      </c>
      <c r="J256" s="161">
        <v>3</v>
      </c>
      <c r="K256" s="161">
        <v>3</v>
      </c>
      <c r="L256" s="161">
        <v>3</v>
      </c>
      <c r="M256" s="161">
        <v>3.3333333333333335</v>
      </c>
      <c r="N256" s="161">
        <v>3.375</v>
      </c>
      <c r="O256" s="161">
        <v>3.125</v>
      </c>
      <c r="P256" s="161">
        <v>3.3333333333333335</v>
      </c>
      <c r="Q256" s="161">
        <v>3.1666666666666665</v>
      </c>
      <c r="R256" s="161">
        <v>3.3333333333333335</v>
      </c>
      <c r="S256" s="161">
        <v>3.4</v>
      </c>
      <c r="T256" s="161">
        <v>3.2</v>
      </c>
      <c r="U256" s="161">
        <v>3</v>
      </c>
      <c r="V256" s="161">
        <v>3.4</v>
      </c>
      <c r="W256" s="161">
        <v>3.1666666666666665</v>
      </c>
      <c r="X256" s="161">
        <v>3.1666666666666665</v>
      </c>
    </row>
    <row r="257" spans="1:24" ht="15.5" x14ac:dyDescent="0.25">
      <c r="A257" s="157">
        <v>256</v>
      </c>
      <c r="B257" s="163">
        <v>3.4</v>
      </c>
      <c r="C257" s="161">
        <v>3.2222222222222223</v>
      </c>
      <c r="D257" s="161">
        <v>2.9</v>
      </c>
      <c r="E257" s="161">
        <v>3.2222222222222223</v>
      </c>
      <c r="F257" s="163">
        <v>1.6666666666666667</v>
      </c>
      <c r="G257" s="161">
        <v>3</v>
      </c>
      <c r="H257" s="161">
        <v>3.5</v>
      </c>
      <c r="I257" s="161">
        <v>3</v>
      </c>
      <c r="J257" s="161">
        <v>4</v>
      </c>
      <c r="K257" s="161">
        <v>3</v>
      </c>
      <c r="L257" s="161">
        <v>3</v>
      </c>
      <c r="M257" s="161">
        <v>4</v>
      </c>
      <c r="N257" s="161">
        <v>3.375</v>
      </c>
      <c r="O257" s="161">
        <v>3</v>
      </c>
      <c r="P257" s="161">
        <v>3.1666666666666665</v>
      </c>
      <c r="Q257" s="161">
        <v>3.3333333333333335</v>
      </c>
      <c r="R257" s="161">
        <v>2.5</v>
      </c>
      <c r="S257" s="161">
        <v>2.8</v>
      </c>
      <c r="T257" s="161">
        <v>3</v>
      </c>
      <c r="U257" s="161">
        <v>3.1666666666666665</v>
      </c>
      <c r="V257" s="161">
        <v>3.2</v>
      </c>
      <c r="W257" s="161">
        <v>2.8333333333333335</v>
      </c>
      <c r="X257" s="161">
        <v>3</v>
      </c>
    </row>
    <row r="258" spans="1:24" ht="15.5" x14ac:dyDescent="0.25">
      <c r="A258" s="157">
        <v>257</v>
      </c>
      <c r="B258" s="163">
        <v>3.5</v>
      </c>
      <c r="C258" s="161">
        <v>3</v>
      </c>
      <c r="D258" s="161">
        <v>3.2</v>
      </c>
      <c r="E258" s="161">
        <v>3.3333333333333335</v>
      </c>
      <c r="F258" s="163">
        <v>3</v>
      </c>
      <c r="G258" s="161">
        <v>3.6666666666666665</v>
      </c>
      <c r="H258" s="161">
        <v>3</v>
      </c>
      <c r="I258" s="161">
        <v>3</v>
      </c>
      <c r="J258" s="161">
        <v>3.5</v>
      </c>
      <c r="K258" s="161">
        <v>3.5</v>
      </c>
      <c r="L258" s="161">
        <v>3.5</v>
      </c>
      <c r="M258" s="161">
        <v>3.6666666666666665</v>
      </c>
      <c r="N258" s="161">
        <v>3.375</v>
      </c>
      <c r="O258" s="161">
        <v>3.125</v>
      </c>
      <c r="P258" s="161">
        <v>3.1666666666666665</v>
      </c>
      <c r="Q258" s="161">
        <v>3.3333333333333335</v>
      </c>
      <c r="R258" s="161">
        <v>3.1666666666666665</v>
      </c>
      <c r="S258" s="161">
        <v>3.4</v>
      </c>
      <c r="T258" s="161">
        <v>3.6</v>
      </c>
      <c r="U258" s="161">
        <v>3</v>
      </c>
      <c r="V258" s="161">
        <v>3.2</v>
      </c>
      <c r="W258" s="161">
        <v>3.3333333333333335</v>
      </c>
      <c r="X258" s="161">
        <v>3.3333333333333335</v>
      </c>
    </row>
    <row r="259" spans="1:24" ht="15.5" x14ac:dyDescent="0.25">
      <c r="A259" s="157">
        <v>258</v>
      </c>
      <c r="B259" s="163">
        <v>3.2</v>
      </c>
      <c r="C259" s="161">
        <v>3</v>
      </c>
      <c r="D259" s="161">
        <v>3</v>
      </c>
      <c r="E259" s="161">
        <v>3</v>
      </c>
      <c r="F259" s="163">
        <v>3</v>
      </c>
      <c r="G259" s="161">
        <v>3</v>
      </c>
      <c r="H259" s="161">
        <v>3</v>
      </c>
      <c r="I259" s="161">
        <v>3</v>
      </c>
      <c r="J259" s="161">
        <v>3</v>
      </c>
      <c r="K259" s="161">
        <v>3</v>
      </c>
      <c r="L259" s="161">
        <v>3</v>
      </c>
      <c r="M259" s="161">
        <v>3</v>
      </c>
      <c r="N259" s="161">
        <v>3</v>
      </c>
      <c r="O259" s="161">
        <v>3</v>
      </c>
      <c r="P259" s="161">
        <v>3</v>
      </c>
      <c r="Q259" s="161">
        <v>3</v>
      </c>
      <c r="R259" s="161">
        <v>3</v>
      </c>
      <c r="S259" s="161">
        <v>3</v>
      </c>
      <c r="T259" s="161">
        <v>3</v>
      </c>
      <c r="U259" s="161">
        <v>3</v>
      </c>
      <c r="V259" s="161">
        <v>3</v>
      </c>
      <c r="W259" s="161">
        <v>3</v>
      </c>
      <c r="X259" s="161">
        <v>3</v>
      </c>
    </row>
    <row r="260" spans="1:24" ht="15.5" x14ac:dyDescent="0.25">
      <c r="A260" s="157">
        <v>259</v>
      </c>
      <c r="B260" s="163">
        <v>3</v>
      </c>
      <c r="C260" s="161">
        <v>3</v>
      </c>
      <c r="D260" s="161">
        <v>3</v>
      </c>
      <c r="E260" s="161">
        <v>3.6666666666666665</v>
      </c>
      <c r="F260" s="163">
        <v>3</v>
      </c>
      <c r="G260" s="161">
        <v>4</v>
      </c>
      <c r="H260" s="161">
        <v>3.5</v>
      </c>
      <c r="I260" s="161">
        <v>4</v>
      </c>
      <c r="J260" s="161">
        <v>4</v>
      </c>
      <c r="K260" s="161">
        <v>3</v>
      </c>
      <c r="L260" s="161">
        <v>3</v>
      </c>
      <c r="M260" s="161">
        <v>3</v>
      </c>
      <c r="N260" s="161">
        <v>3</v>
      </c>
      <c r="O260" s="161">
        <v>3</v>
      </c>
      <c r="P260" s="161">
        <v>3</v>
      </c>
      <c r="Q260" s="161">
        <v>3</v>
      </c>
      <c r="R260" s="161">
        <v>3</v>
      </c>
      <c r="S260" s="161">
        <v>3</v>
      </c>
      <c r="T260" s="161">
        <v>3</v>
      </c>
      <c r="U260" s="161">
        <v>3.5</v>
      </c>
      <c r="V260" s="161">
        <v>3.4</v>
      </c>
      <c r="W260" s="161">
        <v>3</v>
      </c>
      <c r="X260" s="161">
        <v>3</v>
      </c>
    </row>
    <row r="261" spans="1:24" ht="15.5" x14ac:dyDescent="0.25">
      <c r="A261" s="159">
        <v>260</v>
      </c>
      <c r="B261" s="163">
        <v>3.1</v>
      </c>
      <c r="C261" s="161">
        <v>3.5555555555555554</v>
      </c>
      <c r="D261" s="161">
        <v>3.2</v>
      </c>
      <c r="E261" s="161">
        <v>3.2222222222222223</v>
      </c>
      <c r="F261" s="163">
        <v>3</v>
      </c>
      <c r="G261" s="161">
        <v>3.3333333333333335</v>
      </c>
      <c r="H261" s="161">
        <v>3</v>
      </c>
      <c r="I261" s="161">
        <v>3.5</v>
      </c>
      <c r="J261" s="161">
        <v>3</v>
      </c>
      <c r="K261" s="161">
        <v>3</v>
      </c>
      <c r="L261" s="161">
        <v>3</v>
      </c>
      <c r="M261" s="161">
        <v>3</v>
      </c>
      <c r="N261" s="161">
        <v>3.375</v>
      </c>
      <c r="O261" s="161">
        <v>3.125</v>
      </c>
      <c r="P261" s="161">
        <v>3.3333333333333335</v>
      </c>
      <c r="Q261" s="161">
        <v>3.3333333333333335</v>
      </c>
      <c r="R261" s="161">
        <v>3.1666666666666665</v>
      </c>
      <c r="S261" s="161">
        <v>3</v>
      </c>
      <c r="T261" s="161">
        <v>3.4</v>
      </c>
      <c r="U261" s="161">
        <v>3.3333333333333335</v>
      </c>
      <c r="V261" s="161">
        <v>3.4</v>
      </c>
      <c r="W261" s="161">
        <v>3.5</v>
      </c>
      <c r="X261" s="161">
        <v>3.5</v>
      </c>
    </row>
    <row r="262" spans="1:24" ht="15.5" x14ac:dyDescent="0.25">
      <c r="A262" s="158">
        <v>261</v>
      </c>
      <c r="B262" s="163">
        <v>3</v>
      </c>
      <c r="C262" s="161">
        <v>3</v>
      </c>
      <c r="D262" s="161">
        <v>3</v>
      </c>
      <c r="E262" s="161">
        <v>3</v>
      </c>
      <c r="F262" s="163">
        <v>3</v>
      </c>
      <c r="G262" s="161">
        <v>3.6666666666666665</v>
      </c>
      <c r="H262" s="161">
        <v>3</v>
      </c>
      <c r="I262" s="161">
        <v>4</v>
      </c>
      <c r="J262" s="161">
        <v>2.5</v>
      </c>
      <c r="K262" s="161">
        <v>2.5</v>
      </c>
      <c r="L262" s="161">
        <v>2.5</v>
      </c>
      <c r="M262" s="161">
        <v>2.3333333333333335</v>
      </c>
      <c r="N262" s="161">
        <v>3</v>
      </c>
      <c r="O262" s="161">
        <v>3</v>
      </c>
      <c r="P262" s="161">
        <v>3</v>
      </c>
      <c r="Q262" s="161">
        <v>3</v>
      </c>
      <c r="R262" s="161">
        <v>3</v>
      </c>
      <c r="S262" s="161">
        <v>3</v>
      </c>
      <c r="T262" s="161">
        <v>3</v>
      </c>
      <c r="U262" s="161">
        <v>3</v>
      </c>
      <c r="V262" s="161">
        <v>3</v>
      </c>
      <c r="W262" s="161">
        <v>3</v>
      </c>
      <c r="X262" s="161">
        <v>3</v>
      </c>
    </row>
    <row r="263" spans="1:24" ht="15.5" x14ac:dyDescent="0.25">
      <c r="A263" s="158">
        <v>262</v>
      </c>
      <c r="B263" s="163">
        <v>3</v>
      </c>
      <c r="C263" s="161">
        <v>3.1111111111111112</v>
      </c>
      <c r="D263" s="161">
        <v>3</v>
      </c>
      <c r="E263" s="161">
        <v>3</v>
      </c>
      <c r="F263" s="163">
        <v>3</v>
      </c>
      <c r="G263" s="161">
        <v>3</v>
      </c>
      <c r="H263" s="161">
        <v>3</v>
      </c>
      <c r="I263" s="161">
        <v>3</v>
      </c>
      <c r="J263" s="161">
        <v>3</v>
      </c>
      <c r="K263" s="161">
        <v>3</v>
      </c>
      <c r="L263" s="161">
        <v>3</v>
      </c>
      <c r="M263" s="161">
        <v>3</v>
      </c>
      <c r="N263" s="161">
        <v>3</v>
      </c>
      <c r="O263" s="161">
        <v>3</v>
      </c>
      <c r="P263" s="161">
        <v>3</v>
      </c>
      <c r="Q263" s="161">
        <v>3</v>
      </c>
      <c r="R263" s="161">
        <v>3</v>
      </c>
      <c r="S263" s="161">
        <v>3.4</v>
      </c>
      <c r="T263" s="161">
        <v>3</v>
      </c>
      <c r="U263" s="161">
        <v>3</v>
      </c>
      <c r="V263" s="161">
        <v>3.2</v>
      </c>
      <c r="W263" s="161">
        <v>3.1666666666666665</v>
      </c>
      <c r="X263" s="161">
        <v>3</v>
      </c>
    </row>
    <row r="264" spans="1:24" ht="15.5" x14ac:dyDescent="0.25">
      <c r="A264" s="158">
        <v>263</v>
      </c>
      <c r="B264" s="163">
        <v>3</v>
      </c>
      <c r="C264" s="161">
        <v>2.8888888888888888</v>
      </c>
      <c r="D264" s="161">
        <v>2.8</v>
      </c>
      <c r="E264" s="161">
        <v>2.5555555555555554</v>
      </c>
      <c r="F264" s="163">
        <v>2</v>
      </c>
      <c r="G264" s="161">
        <v>3</v>
      </c>
      <c r="H264" s="161">
        <v>3</v>
      </c>
      <c r="I264" s="161">
        <v>3</v>
      </c>
      <c r="J264" s="161">
        <v>2.5</v>
      </c>
      <c r="K264" s="161">
        <v>2</v>
      </c>
      <c r="L264" s="161">
        <v>2</v>
      </c>
      <c r="M264" s="161">
        <v>2.6666666666666665</v>
      </c>
      <c r="N264" s="161">
        <v>2.625</v>
      </c>
      <c r="O264" s="161">
        <v>2</v>
      </c>
      <c r="P264" s="161">
        <v>2.6666666666666665</v>
      </c>
      <c r="Q264" s="161">
        <v>2</v>
      </c>
      <c r="R264" s="161">
        <v>3</v>
      </c>
      <c r="S264" s="161">
        <v>2</v>
      </c>
      <c r="T264" s="161">
        <v>3</v>
      </c>
      <c r="U264" s="161">
        <v>3</v>
      </c>
      <c r="V264" s="161">
        <v>2.8</v>
      </c>
      <c r="W264" s="161">
        <v>2.5</v>
      </c>
      <c r="X264" s="161">
        <v>2.6666666666666665</v>
      </c>
    </row>
    <row r="265" spans="1:24" ht="15.5" x14ac:dyDescent="0.25">
      <c r="A265" s="158">
        <v>264</v>
      </c>
      <c r="B265" s="163">
        <v>3</v>
      </c>
      <c r="C265" s="161">
        <v>3.1111111111111112</v>
      </c>
      <c r="D265" s="161">
        <v>3.2</v>
      </c>
      <c r="E265" s="161">
        <v>3.1111111111111112</v>
      </c>
      <c r="F265" s="163">
        <v>2.3333333333333335</v>
      </c>
      <c r="G265" s="161">
        <v>2.6666666666666665</v>
      </c>
      <c r="H265" s="161">
        <v>3</v>
      </c>
      <c r="I265" s="161">
        <v>3</v>
      </c>
      <c r="J265" s="161">
        <v>2.5</v>
      </c>
      <c r="K265" s="161">
        <v>2</v>
      </c>
      <c r="L265" s="161">
        <v>2</v>
      </c>
      <c r="M265" s="161">
        <v>2.6666666666666665</v>
      </c>
      <c r="N265" s="161">
        <v>3</v>
      </c>
      <c r="O265" s="161">
        <v>3</v>
      </c>
      <c r="P265" s="161">
        <v>3</v>
      </c>
      <c r="Q265" s="161">
        <v>3</v>
      </c>
      <c r="R265" s="161">
        <v>3</v>
      </c>
      <c r="S265" s="161">
        <v>3</v>
      </c>
      <c r="T265" s="161">
        <v>2.8</v>
      </c>
      <c r="U265" s="161">
        <v>3</v>
      </c>
      <c r="V265" s="161">
        <v>3</v>
      </c>
      <c r="W265" s="161">
        <v>2.8333333333333335</v>
      </c>
      <c r="X265" s="161">
        <v>3</v>
      </c>
    </row>
    <row r="266" spans="1:24" ht="15.5" x14ac:dyDescent="0.25">
      <c r="A266" s="158">
        <v>265</v>
      </c>
      <c r="B266" s="163">
        <v>3</v>
      </c>
      <c r="C266" s="161">
        <v>3</v>
      </c>
      <c r="D266" s="161">
        <v>3</v>
      </c>
      <c r="E266" s="161">
        <v>3</v>
      </c>
      <c r="F266" s="163">
        <v>3</v>
      </c>
      <c r="G266" s="161">
        <v>3</v>
      </c>
      <c r="H266" s="161">
        <v>3</v>
      </c>
      <c r="I266" s="161">
        <v>3</v>
      </c>
      <c r="J266" s="161">
        <v>3</v>
      </c>
      <c r="K266" s="161">
        <v>3</v>
      </c>
      <c r="L266" s="161">
        <v>3</v>
      </c>
      <c r="M266" s="161">
        <v>3</v>
      </c>
      <c r="N266" s="161">
        <v>3</v>
      </c>
      <c r="O266" s="161">
        <v>3</v>
      </c>
      <c r="P266" s="161">
        <v>3</v>
      </c>
      <c r="Q266" s="161">
        <v>3</v>
      </c>
      <c r="R266" s="161">
        <v>3</v>
      </c>
      <c r="S266" s="161">
        <v>3</v>
      </c>
      <c r="T266" s="161">
        <v>3</v>
      </c>
      <c r="U266" s="161">
        <v>3</v>
      </c>
      <c r="V266" s="161">
        <v>3</v>
      </c>
      <c r="W266" s="161">
        <v>3</v>
      </c>
      <c r="X266" s="161">
        <v>3</v>
      </c>
    </row>
    <row r="267" spans="1:24" ht="15.5" x14ac:dyDescent="0.25">
      <c r="A267" s="158">
        <v>266</v>
      </c>
      <c r="B267" s="163">
        <v>3</v>
      </c>
      <c r="C267" s="161">
        <v>3</v>
      </c>
      <c r="D267" s="161">
        <v>3</v>
      </c>
      <c r="E267" s="161">
        <v>3</v>
      </c>
      <c r="F267" s="163">
        <v>3</v>
      </c>
      <c r="G267" s="161">
        <v>3</v>
      </c>
      <c r="H267" s="161">
        <v>3</v>
      </c>
      <c r="I267" s="161">
        <v>3</v>
      </c>
      <c r="J267" s="161">
        <v>3</v>
      </c>
      <c r="K267" s="161">
        <v>3</v>
      </c>
      <c r="L267" s="161">
        <v>3</v>
      </c>
      <c r="M267" s="161">
        <v>3</v>
      </c>
      <c r="N267" s="161">
        <v>3</v>
      </c>
      <c r="O267" s="161">
        <v>3</v>
      </c>
      <c r="P267" s="161">
        <v>3</v>
      </c>
      <c r="Q267" s="161">
        <v>3</v>
      </c>
      <c r="R267" s="161">
        <v>3</v>
      </c>
      <c r="S267" s="161">
        <v>3</v>
      </c>
      <c r="T267" s="161">
        <v>3</v>
      </c>
      <c r="U267" s="161">
        <v>3</v>
      </c>
      <c r="V267" s="161">
        <v>3</v>
      </c>
      <c r="W267" s="161">
        <v>3</v>
      </c>
      <c r="X267" s="161">
        <v>3</v>
      </c>
    </row>
    <row r="268" spans="1:24" ht="15.5" x14ac:dyDescent="0.25">
      <c r="A268" s="158">
        <v>267</v>
      </c>
      <c r="B268" s="163">
        <v>3.2</v>
      </c>
      <c r="C268" s="161">
        <v>3</v>
      </c>
      <c r="D268" s="161">
        <v>3</v>
      </c>
      <c r="E268" s="161">
        <v>3</v>
      </c>
      <c r="F268" s="163">
        <v>3</v>
      </c>
      <c r="G268" s="161">
        <v>3</v>
      </c>
      <c r="H268" s="161">
        <v>3</v>
      </c>
      <c r="I268" s="161">
        <v>3</v>
      </c>
      <c r="J268" s="161">
        <v>3</v>
      </c>
      <c r="K268" s="161">
        <v>3</v>
      </c>
      <c r="L268" s="161">
        <v>3</v>
      </c>
      <c r="M268" s="161">
        <v>3</v>
      </c>
      <c r="N268" s="161">
        <v>3</v>
      </c>
      <c r="O268" s="161">
        <v>3</v>
      </c>
      <c r="P268" s="161">
        <v>3</v>
      </c>
      <c r="Q268" s="161">
        <v>3</v>
      </c>
      <c r="R268" s="161">
        <v>3</v>
      </c>
      <c r="S268" s="161">
        <v>3</v>
      </c>
      <c r="T268" s="161">
        <v>3</v>
      </c>
      <c r="U268" s="161">
        <v>3</v>
      </c>
      <c r="V268" s="161">
        <v>3</v>
      </c>
      <c r="W268" s="161">
        <v>3</v>
      </c>
      <c r="X268" s="161">
        <v>3</v>
      </c>
    </row>
    <row r="269" spans="1:24" ht="15.5" x14ac:dyDescent="0.25">
      <c r="A269" s="158">
        <v>268</v>
      </c>
      <c r="B269" s="163">
        <v>3.3</v>
      </c>
      <c r="C269" s="161">
        <v>2.7777777777777777</v>
      </c>
      <c r="D269" s="161">
        <v>2.7</v>
      </c>
      <c r="E269" s="161">
        <v>2.7777777777777777</v>
      </c>
      <c r="F269" s="163">
        <v>2.6666666666666665</v>
      </c>
      <c r="G269" s="161">
        <v>2.6666666666666665</v>
      </c>
      <c r="H269" s="161">
        <v>2.5</v>
      </c>
      <c r="I269" s="161">
        <v>2</v>
      </c>
      <c r="J269" s="161">
        <v>2.5</v>
      </c>
      <c r="K269" s="161">
        <v>3</v>
      </c>
      <c r="L269" s="161">
        <v>3</v>
      </c>
      <c r="M269" s="161">
        <v>3</v>
      </c>
      <c r="N269" s="161">
        <v>2.625</v>
      </c>
      <c r="O269" s="161">
        <v>3.375</v>
      </c>
      <c r="P269" s="161">
        <v>3</v>
      </c>
      <c r="Q269" s="161">
        <v>2.5</v>
      </c>
      <c r="R269" s="161">
        <v>2.5</v>
      </c>
      <c r="S269" s="161">
        <v>2.6</v>
      </c>
      <c r="T269" s="161">
        <v>2.6</v>
      </c>
      <c r="U269" s="161">
        <v>2.6666666666666665</v>
      </c>
      <c r="V269" s="161">
        <v>2.6</v>
      </c>
      <c r="W269" s="161">
        <v>2.3333333333333335</v>
      </c>
      <c r="X269" s="161">
        <v>2.6666666666666665</v>
      </c>
    </row>
    <row r="270" spans="1:24" ht="15.5" x14ac:dyDescent="0.25">
      <c r="A270" s="158">
        <v>269</v>
      </c>
      <c r="B270" s="163">
        <v>3.2</v>
      </c>
      <c r="C270" s="161">
        <v>3</v>
      </c>
      <c r="D270" s="161">
        <v>3</v>
      </c>
      <c r="E270" s="161">
        <v>3</v>
      </c>
      <c r="F270" s="163">
        <v>3</v>
      </c>
      <c r="G270" s="161">
        <v>3</v>
      </c>
      <c r="H270" s="161">
        <v>3</v>
      </c>
      <c r="I270" s="161">
        <v>3</v>
      </c>
      <c r="J270" s="161">
        <v>3</v>
      </c>
      <c r="K270" s="161">
        <v>3</v>
      </c>
      <c r="L270" s="161">
        <v>3</v>
      </c>
      <c r="M270" s="161">
        <v>3</v>
      </c>
      <c r="N270" s="161">
        <v>3</v>
      </c>
      <c r="O270" s="161">
        <v>3</v>
      </c>
      <c r="P270" s="161">
        <v>3</v>
      </c>
      <c r="Q270" s="161">
        <v>3</v>
      </c>
      <c r="R270" s="161">
        <v>3</v>
      </c>
      <c r="S270" s="161">
        <v>3</v>
      </c>
      <c r="T270" s="161">
        <v>3</v>
      </c>
      <c r="U270" s="161">
        <v>3</v>
      </c>
      <c r="V270" s="161">
        <v>3</v>
      </c>
      <c r="W270" s="161">
        <v>3</v>
      </c>
      <c r="X270" s="161">
        <v>3</v>
      </c>
    </row>
    <row r="271" spans="1:24" ht="15.5" x14ac:dyDescent="0.25">
      <c r="A271" s="158">
        <v>270</v>
      </c>
      <c r="B271" s="163">
        <v>3</v>
      </c>
      <c r="C271" s="161">
        <v>3</v>
      </c>
      <c r="D271" s="161">
        <v>3</v>
      </c>
      <c r="E271" s="161">
        <v>3</v>
      </c>
      <c r="F271" s="163">
        <v>2.3333333333333335</v>
      </c>
      <c r="G271" s="161">
        <v>3.6666666666666665</v>
      </c>
      <c r="H271" s="161">
        <v>3</v>
      </c>
      <c r="I271" s="161">
        <v>4</v>
      </c>
      <c r="J271" s="161">
        <v>2.5</v>
      </c>
      <c r="K271" s="161">
        <v>2</v>
      </c>
      <c r="L271" s="161">
        <v>2</v>
      </c>
      <c r="M271" s="161">
        <v>3</v>
      </c>
      <c r="N271" s="161">
        <v>3</v>
      </c>
      <c r="O271" s="161">
        <v>3</v>
      </c>
      <c r="P271" s="161">
        <v>3</v>
      </c>
      <c r="Q271" s="161">
        <v>3</v>
      </c>
      <c r="R271" s="161">
        <v>3</v>
      </c>
      <c r="S271" s="161">
        <v>3</v>
      </c>
      <c r="T271" s="161">
        <v>3</v>
      </c>
      <c r="U271" s="161">
        <v>3</v>
      </c>
      <c r="V271" s="161">
        <v>3</v>
      </c>
      <c r="W271" s="161">
        <v>3</v>
      </c>
      <c r="X271" s="161">
        <v>3</v>
      </c>
    </row>
    <row r="272" spans="1:24" ht="15.5" x14ac:dyDescent="0.25">
      <c r="A272" s="158">
        <v>271</v>
      </c>
      <c r="B272" s="163">
        <v>3</v>
      </c>
      <c r="C272" s="161">
        <v>3.4444444444444446</v>
      </c>
      <c r="D272" s="161">
        <v>3.4</v>
      </c>
      <c r="E272" s="161">
        <v>3.4444444444444446</v>
      </c>
      <c r="F272" s="163">
        <v>3.3333333333333335</v>
      </c>
      <c r="G272" s="161">
        <v>3.3333333333333335</v>
      </c>
      <c r="H272" s="161">
        <v>1.5</v>
      </c>
      <c r="I272" s="161">
        <v>3.5</v>
      </c>
      <c r="J272" s="161">
        <v>3.5</v>
      </c>
      <c r="K272" s="161">
        <v>3.5</v>
      </c>
      <c r="L272" s="161">
        <v>3.5</v>
      </c>
      <c r="M272" s="161">
        <v>3</v>
      </c>
      <c r="N272" s="161">
        <v>3.5</v>
      </c>
      <c r="O272" s="161">
        <v>3.625</v>
      </c>
      <c r="P272" s="161">
        <v>3.5</v>
      </c>
      <c r="Q272" s="161">
        <v>3.3333333333333335</v>
      </c>
      <c r="R272" s="161">
        <v>3.5</v>
      </c>
      <c r="S272" s="161">
        <v>3.4</v>
      </c>
      <c r="T272" s="161">
        <v>3.6</v>
      </c>
      <c r="U272" s="161">
        <v>3.5</v>
      </c>
      <c r="V272" s="161">
        <v>3.4</v>
      </c>
      <c r="W272" s="161">
        <v>3.5</v>
      </c>
      <c r="X272" s="161">
        <v>3.5</v>
      </c>
    </row>
    <row r="273" spans="1:24" ht="15.5" x14ac:dyDescent="0.25">
      <c r="A273" s="158">
        <v>272</v>
      </c>
      <c r="B273" s="163">
        <v>3.3</v>
      </c>
      <c r="C273" s="161">
        <v>3.6666666666666665</v>
      </c>
      <c r="D273" s="161">
        <v>3.5</v>
      </c>
      <c r="E273" s="161">
        <v>3.5555555555555554</v>
      </c>
      <c r="F273" s="163">
        <v>3.3333333333333335</v>
      </c>
      <c r="G273" s="161">
        <v>3.3333333333333335</v>
      </c>
      <c r="H273" s="161">
        <v>3.5</v>
      </c>
      <c r="I273" s="161">
        <v>3.5</v>
      </c>
      <c r="J273" s="161">
        <v>3.5</v>
      </c>
      <c r="K273" s="161">
        <v>4</v>
      </c>
      <c r="L273" s="161">
        <v>4</v>
      </c>
      <c r="M273" s="161">
        <v>3.3333333333333335</v>
      </c>
      <c r="N273" s="161">
        <v>3.625</v>
      </c>
      <c r="O273" s="161">
        <v>3.5</v>
      </c>
      <c r="P273" s="161">
        <v>3.3333333333333335</v>
      </c>
      <c r="Q273" s="161">
        <v>3.5</v>
      </c>
      <c r="R273" s="161">
        <v>3.5</v>
      </c>
      <c r="S273" s="161">
        <v>3.4</v>
      </c>
      <c r="T273" s="161">
        <v>3.6</v>
      </c>
      <c r="U273" s="161">
        <v>3.5</v>
      </c>
      <c r="V273" s="161">
        <v>3.4</v>
      </c>
      <c r="W273" s="161">
        <v>3.5</v>
      </c>
      <c r="X273" s="161">
        <v>3.5</v>
      </c>
    </row>
    <row r="274" spans="1:24" ht="15.5" x14ac:dyDescent="0.25">
      <c r="A274" s="158">
        <v>273</v>
      </c>
      <c r="B274" s="163">
        <v>3</v>
      </c>
      <c r="C274" s="161">
        <v>3.4444444444444446</v>
      </c>
      <c r="D274" s="161">
        <v>3.5</v>
      </c>
      <c r="E274" s="161">
        <v>3.4444444444444446</v>
      </c>
      <c r="F274" s="163">
        <v>3.3333333333333335</v>
      </c>
      <c r="G274" s="161">
        <v>3.3333333333333335</v>
      </c>
      <c r="H274" s="161">
        <v>3.5</v>
      </c>
      <c r="I274" s="161">
        <v>3</v>
      </c>
      <c r="J274" s="161">
        <v>3.5</v>
      </c>
      <c r="K274" s="161">
        <v>3</v>
      </c>
      <c r="L274" s="161">
        <v>3</v>
      </c>
      <c r="M274" s="161">
        <v>3</v>
      </c>
      <c r="N274" s="161">
        <v>3.375</v>
      </c>
      <c r="O274" s="161">
        <v>3.375</v>
      </c>
      <c r="P274" s="161">
        <v>3.8333333333333335</v>
      </c>
      <c r="Q274" s="161">
        <v>3.3333333333333335</v>
      </c>
      <c r="R274" s="161">
        <v>3.3333333333333335</v>
      </c>
      <c r="S274" s="161">
        <v>3.6</v>
      </c>
      <c r="T274" s="161">
        <v>3.4</v>
      </c>
      <c r="U274" s="161">
        <v>3.5</v>
      </c>
      <c r="V274" s="161">
        <v>3.4</v>
      </c>
      <c r="W274" s="161">
        <v>3.3333333333333335</v>
      </c>
      <c r="X274" s="161">
        <v>3.5</v>
      </c>
    </row>
    <row r="275" spans="1:24" ht="15.5" x14ac:dyDescent="0.25">
      <c r="A275" s="158">
        <v>274</v>
      </c>
      <c r="B275" s="163">
        <v>3.1</v>
      </c>
      <c r="C275" s="161">
        <v>3.6666666666666665</v>
      </c>
      <c r="D275" s="161">
        <v>3.3</v>
      </c>
      <c r="E275" s="161">
        <v>3.2222222222222223</v>
      </c>
      <c r="F275" s="163">
        <v>3</v>
      </c>
      <c r="G275" s="161">
        <v>3</v>
      </c>
      <c r="H275" s="161">
        <v>3.5</v>
      </c>
      <c r="I275" s="161">
        <v>3</v>
      </c>
      <c r="J275" s="161">
        <v>3.5</v>
      </c>
      <c r="K275" s="161">
        <v>3.5</v>
      </c>
      <c r="L275" s="161">
        <v>3.5</v>
      </c>
      <c r="M275" s="161">
        <v>3</v>
      </c>
      <c r="N275" s="161">
        <v>3.375</v>
      </c>
      <c r="O275" s="161">
        <v>3</v>
      </c>
      <c r="P275" s="161">
        <v>3.5</v>
      </c>
      <c r="Q275" s="161">
        <v>3</v>
      </c>
      <c r="R275" s="161">
        <v>3.3333333333333335</v>
      </c>
      <c r="S275" s="161">
        <v>3</v>
      </c>
      <c r="T275" s="161">
        <v>4</v>
      </c>
      <c r="U275" s="161">
        <v>3.5</v>
      </c>
      <c r="V275" s="161">
        <v>3</v>
      </c>
      <c r="W275" s="161">
        <v>3</v>
      </c>
      <c r="X275" s="161">
        <v>3.8333333333333335</v>
      </c>
    </row>
    <row r="276" spans="1:24" ht="15.5" x14ac:dyDescent="0.25">
      <c r="A276" s="158">
        <v>275</v>
      </c>
      <c r="B276" s="163">
        <v>2.7</v>
      </c>
      <c r="C276" s="161">
        <v>3.5555555555555554</v>
      </c>
      <c r="D276" s="161">
        <v>3.3</v>
      </c>
      <c r="E276" s="161">
        <v>3.3333333333333335</v>
      </c>
      <c r="F276" s="163">
        <v>3.3333333333333335</v>
      </c>
      <c r="G276" s="161">
        <v>3.6666666666666665</v>
      </c>
      <c r="H276" s="161">
        <v>3.5</v>
      </c>
      <c r="I276" s="161">
        <v>3</v>
      </c>
      <c r="J276" s="161">
        <v>3.5</v>
      </c>
      <c r="K276" s="161">
        <v>3.5</v>
      </c>
      <c r="L276" s="161">
        <v>3.5</v>
      </c>
      <c r="M276" s="161">
        <v>3.3333333333333335</v>
      </c>
      <c r="N276" s="161">
        <v>3.5</v>
      </c>
      <c r="O276" s="161">
        <v>3.125</v>
      </c>
      <c r="P276" s="161">
        <v>3</v>
      </c>
      <c r="Q276" s="161">
        <v>3.5</v>
      </c>
      <c r="R276" s="161">
        <v>3.3333333333333335</v>
      </c>
      <c r="S276" s="161">
        <v>3.4</v>
      </c>
      <c r="T276" s="161">
        <v>3.6</v>
      </c>
      <c r="U276" s="161">
        <v>3.3333333333333335</v>
      </c>
      <c r="V276" s="161">
        <v>3.2</v>
      </c>
      <c r="W276" s="161">
        <v>3.5</v>
      </c>
      <c r="X276" s="161">
        <v>3</v>
      </c>
    </row>
    <row r="277" spans="1:24" ht="15.5" x14ac:dyDescent="0.25">
      <c r="A277" s="158">
        <v>276</v>
      </c>
      <c r="B277" s="163">
        <v>3.1</v>
      </c>
      <c r="C277" s="161">
        <v>3.3333333333333335</v>
      </c>
      <c r="D277" s="161">
        <v>3.5</v>
      </c>
      <c r="E277" s="161">
        <v>2.8888888888888888</v>
      </c>
      <c r="F277" s="163">
        <v>3.3333333333333335</v>
      </c>
      <c r="G277" s="161">
        <v>3.3333333333333335</v>
      </c>
      <c r="H277" s="161">
        <v>3.5</v>
      </c>
      <c r="I277" s="161">
        <v>3.5</v>
      </c>
      <c r="J277" s="161">
        <v>3.5</v>
      </c>
      <c r="K277" s="161">
        <v>4</v>
      </c>
      <c r="L277" s="161">
        <v>4</v>
      </c>
      <c r="M277" s="161">
        <v>3</v>
      </c>
      <c r="N277" s="161">
        <v>3.5</v>
      </c>
      <c r="O277" s="161">
        <v>3.5</v>
      </c>
      <c r="P277" s="161">
        <v>3.6666666666666665</v>
      </c>
      <c r="Q277" s="161">
        <v>3.5</v>
      </c>
      <c r="R277" s="161">
        <v>3.5</v>
      </c>
      <c r="S277" s="161">
        <v>3.4</v>
      </c>
      <c r="T277" s="161">
        <v>3.2</v>
      </c>
      <c r="U277" s="161">
        <v>3.6666666666666665</v>
      </c>
      <c r="V277" s="161">
        <v>3.6</v>
      </c>
      <c r="W277" s="161">
        <v>3.5</v>
      </c>
      <c r="X277" s="161">
        <v>3.3333333333333335</v>
      </c>
    </row>
    <row r="278" spans="1:24" ht="15.5" x14ac:dyDescent="0.25">
      <c r="A278" s="158">
        <v>277</v>
      </c>
      <c r="B278" s="163">
        <v>3</v>
      </c>
      <c r="C278" s="161">
        <v>3.4444444444444446</v>
      </c>
      <c r="D278" s="161">
        <v>3.2</v>
      </c>
      <c r="E278" s="161">
        <v>3.4444444444444446</v>
      </c>
      <c r="F278" s="163">
        <v>3.3333333333333335</v>
      </c>
      <c r="G278" s="161">
        <v>3.3333333333333335</v>
      </c>
      <c r="H278" s="161">
        <v>3.5</v>
      </c>
      <c r="I278" s="161">
        <v>3.5</v>
      </c>
      <c r="J278" s="161">
        <v>3</v>
      </c>
      <c r="K278" s="161">
        <v>1.5</v>
      </c>
      <c r="L278" s="161">
        <v>1.5</v>
      </c>
      <c r="M278" s="161">
        <v>2</v>
      </c>
      <c r="N278" s="161">
        <v>3.375</v>
      </c>
      <c r="O278" s="161">
        <v>3.25</v>
      </c>
      <c r="P278" s="161">
        <v>3.3333333333333335</v>
      </c>
      <c r="Q278" s="161">
        <v>3.3333333333333335</v>
      </c>
      <c r="R278" s="161">
        <v>3.1666666666666665</v>
      </c>
      <c r="S278" s="161">
        <v>3.2</v>
      </c>
      <c r="T278" s="161">
        <v>3.4</v>
      </c>
      <c r="U278" s="161">
        <v>3.5</v>
      </c>
      <c r="V278" s="161">
        <v>3.2</v>
      </c>
      <c r="W278" s="161">
        <v>3.3333333333333335</v>
      </c>
      <c r="X278" s="161">
        <v>3.5</v>
      </c>
    </row>
    <row r="279" spans="1:24" ht="15.5" x14ac:dyDescent="0.25">
      <c r="A279" s="158">
        <v>278</v>
      </c>
      <c r="B279" s="163">
        <v>3</v>
      </c>
      <c r="C279" s="161">
        <v>3.4444444444444446</v>
      </c>
      <c r="D279" s="161">
        <v>3.5</v>
      </c>
      <c r="E279" s="161">
        <v>3.4444444444444446</v>
      </c>
      <c r="F279" s="163">
        <v>3.3333333333333335</v>
      </c>
      <c r="G279" s="161">
        <v>3.3333333333333335</v>
      </c>
      <c r="H279" s="161">
        <v>3.5</v>
      </c>
      <c r="I279" s="161">
        <v>3.5</v>
      </c>
      <c r="J279" s="161">
        <v>3.5</v>
      </c>
      <c r="K279" s="161">
        <v>1.5</v>
      </c>
      <c r="L279" s="161">
        <v>1.5</v>
      </c>
      <c r="M279" s="161">
        <v>3.6666666666666665</v>
      </c>
      <c r="N279" s="161">
        <v>3.5</v>
      </c>
      <c r="O279" s="161">
        <v>3.625</v>
      </c>
      <c r="P279" s="161">
        <v>3.3333333333333335</v>
      </c>
      <c r="Q279" s="161">
        <v>3.6666666666666665</v>
      </c>
      <c r="R279" s="161">
        <v>3.5</v>
      </c>
      <c r="S279" s="161">
        <v>3.4</v>
      </c>
      <c r="T279" s="161">
        <v>3.4</v>
      </c>
      <c r="U279" s="161">
        <v>3.6666666666666665</v>
      </c>
      <c r="V279" s="161">
        <v>3.4</v>
      </c>
      <c r="W279" s="161">
        <v>3.5</v>
      </c>
      <c r="X279" s="161">
        <v>3.3333333333333335</v>
      </c>
    </row>
    <row r="280" spans="1:24" ht="15.5" x14ac:dyDescent="0.25">
      <c r="A280" s="158">
        <v>279</v>
      </c>
      <c r="B280" s="163">
        <v>3</v>
      </c>
      <c r="C280" s="161">
        <v>3.3333333333333335</v>
      </c>
      <c r="D280" s="161">
        <v>3</v>
      </c>
      <c r="E280" s="161">
        <v>3.4444444444444446</v>
      </c>
      <c r="F280" s="163">
        <v>3.3333333333333335</v>
      </c>
      <c r="G280" s="161">
        <v>3.3333333333333335</v>
      </c>
      <c r="H280" s="161">
        <v>3.5</v>
      </c>
      <c r="I280" s="161">
        <v>3.5</v>
      </c>
      <c r="J280" s="161">
        <v>3.5</v>
      </c>
      <c r="K280" s="161">
        <v>2</v>
      </c>
      <c r="L280" s="161">
        <v>2</v>
      </c>
      <c r="M280" s="161">
        <v>3.3333333333333335</v>
      </c>
      <c r="N280" s="161">
        <v>3.375</v>
      </c>
      <c r="O280" s="161">
        <v>3.5</v>
      </c>
      <c r="P280" s="161">
        <v>3.8333333333333335</v>
      </c>
      <c r="Q280" s="161">
        <v>3.3333333333333335</v>
      </c>
      <c r="R280" s="161">
        <v>3.5</v>
      </c>
      <c r="S280" s="161">
        <v>3.4</v>
      </c>
      <c r="T280" s="161">
        <v>3.6</v>
      </c>
      <c r="U280" s="161">
        <v>3.5</v>
      </c>
      <c r="V280" s="161">
        <v>3.6</v>
      </c>
      <c r="W280" s="161">
        <v>3.6666666666666665</v>
      </c>
      <c r="X280" s="161">
        <v>2.6666666666666665</v>
      </c>
    </row>
    <row r="281" spans="1:24" ht="15.5" x14ac:dyDescent="0.25">
      <c r="A281" s="158">
        <v>280</v>
      </c>
      <c r="B281" s="163">
        <v>3.6</v>
      </c>
      <c r="C281" s="161">
        <v>3.5555555555555554</v>
      </c>
      <c r="D281" s="161">
        <v>3.1</v>
      </c>
      <c r="E281" s="161">
        <v>3.4444444444444446</v>
      </c>
      <c r="F281" s="163">
        <v>2</v>
      </c>
      <c r="G281" s="161">
        <v>3.6666666666666665</v>
      </c>
      <c r="H281" s="161">
        <v>3</v>
      </c>
      <c r="I281" s="161">
        <v>4</v>
      </c>
      <c r="J281" s="161">
        <v>3.5</v>
      </c>
      <c r="K281" s="161">
        <v>3.5</v>
      </c>
      <c r="L281" s="161">
        <v>3.5</v>
      </c>
      <c r="M281" s="161">
        <v>3.6666666666666665</v>
      </c>
      <c r="N281" s="161">
        <v>3.375</v>
      </c>
      <c r="O281" s="161">
        <v>3.5</v>
      </c>
      <c r="P281" s="161">
        <v>3.5</v>
      </c>
      <c r="Q281" s="161">
        <v>3.5</v>
      </c>
      <c r="R281" s="161">
        <v>3.5</v>
      </c>
      <c r="S281" s="161">
        <v>3.6</v>
      </c>
      <c r="T281" s="161">
        <v>3.6</v>
      </c>
      <c r="U281" s="161">
        <v>3.3333333333333335</v>
      </c>
      <c r="V281" s="161">
        <v>3.4</v>
      </c>
      <c r="W281" s="161">
        <v>3.5</v>
      </c>
      <c r="X281" s="161">
        <v>3.3333333333333335</v>
      </c>
    </row>
    <row r="282" spans="1:24" ht="15.5" x14ac:dyDescent="0.25">
      <c r="A282" s="159">
        <v>281</v>
      </c>
      <c r="B282" s="163">
        <v>3</v>
      </c>
      <c r="C282" s="161">
        <v>3.2222222222222223</v>
      </c>
      <c r="D282" s="161">
        <v>3.1</v>
      </c>
      <c r="E282" s="161">
        <v>3</v>
      </c>
      <c r="F282" s="163">
        <v>3</v>
      </c>
      <c r="G282" s="161">
        <v>3.3333333333333335</v>
      </c>
      <c r="H282" s="161">
        <v>2</v>
      </c>
      <c r="I282" s="161">
        <v>3</v>
      </c>
      <c r="J282" s="161">
        <v>2</v>
      </c>
      <c r="K282" s="161">
        <v>2</v>
      </c>
      <c r="L282" s="161">
        <v>2</v>
      </c>
      <c r="M282" s="161">
        <v>2.6666666666666665</v>
      </c>
      <c r="N282" s="161">
        <v>3.125</v>
      </c>
      <c r="O282" s="161">
        <v>3</v>
      </c>
      <c r="P282" s="161">
        <v>3.1666666666666665</v>
      </c>
      <c r="Q282" s="161">
        <v>3.3333333333333335</v>
      </c>
      <c r="R282" s="161">
        <v>3</v>
      </c>
      <c r="S282" s="161">
        <v>3.2</v>
      </c>
      <c r="T282" s="161">
        <v>3.2</v>
      </c>
      <c r="U282" s="161">
        <v>3.5</v>
      </c>
      <c r="V282" s="161">
        <v>2.6</v>
      </c>
      <c r="W282" s="161">
        <v>2.6666666666666665</v>
      </c>
      <c r="X282" s="161">
        <v>3.1666666666666665</v>
      </c>
    </row>
    <row r="283" spans="1:24" ht="15.5" x14ac:dyDescent="0.25">
      <c r="A283" s="157">
        <v>282</v>
      </c>
      <c r="B283" s="163">
        <v>3</v>
      </c>
      <c r="C283" s="161">
        <v>2.8888888888888888</v>
      </c>
      <c r="D283" s="161">
        <v>2.8</v>
      </c>
      <c r="E283" s="161">
        <v>3</v>
      </c>
      <c r="F283" s="163">
        <v>3</v>
      </c>
      <c r="G283" s="161">
        <v>3</v>
      </c>
      <c r="H283" s="161">
        <v>2.5</v>
      </c>
      <c r="I283" s="161">
        <v>3</v>
      </c>
      <c r="J283" s="161">
        <v>2.5</v>
      </c>
      <c r="K283" s="161">
        <v>1</v>
      </c>
      <c r="L283" s="161">
        <v>1</v>
      </c>
      <c r="M283" s="161">
        <v>2</v>
      </c>
      <c r="N283" s="161">
        <v>2.875</v>
      </c>
      <c r="O283" s="161">
        <v>2.875</v>
      </c>
      <c r="P283" s="161">
        <v>3</v>
      </c>
      <c r="Q283" s="161">
        <v>3</v>
      </c>
      <c r="R283" s="161">
        <v>3</v>
      </c>
      <c r="S283" s="161">
        <v>2.8</v>
      </c>
      <c r="T283" s="161">
        <v>2.4</v>
      </c>
      <c r="U283" s="161">
        <v>3</v>
      </c>
      <c r="V283" s="161">
        <v>2.8</v>
      </c>
      <c r="W283" s="161">
        <v>2.8333333333333335</v>
      </c>
      <c r="X283" s="161">
        <v>2.8333333333333335</v>
      </c>
    </row>
    <row r="284" spans="1:24" ht="15.5" x14ac:dyDescent="0.25">
      <c r="A284" s="157">
        <v>283</v>
      </c>
      <c r="B284" s="163">
        <v>3.5</v>
      </c>
      <c r="C284" s="161">
        <v>3.6666666666666665</v>
      </c>
      <c r="D284" s="161">
        <v>3</v>
      </c>
      <c r="E284" s="161">
        <v>2.8888888888888888</v>
      </c>
      <c r="F284" s="163">
        <v>3</v>
      </c>
      <c r="G284" s="161">
        <v>2.6666666666666665</v>
      </c>
      <c r="H284" s="161">
        <v>2.5</v>
      </c>
      <c r="I284" s="161">
        <v>3</v>
      </c>
      <c r="J284" s="161">
        <v>2.5</v>
      </c>
      <c r="K284" s="161">
        <v>1</v>
      </c>
      <c r="L284" s="161">
        <v>1</v>
      </c>
      <c r="M284" s="161">
        <v>2.6666666666666665</v>
      </c>
      <c r="N284" s="161">
        <v>2.875</v>
      </c>
      <c r="O284" s="161">
        <v>2.875</v>
      </c>
      <c r="P284" s="161">
        <v>3</v>
      </c>
      <c r="Q284" s="161">
        <v>3</v>
      </c>
      <c r="R284" s="161">
        <v>3</v>
      </c>
      <c r="S284" s="161">
        <v>3</v>
      </c>
      <c r="T284" s="161">
        <v>2.4</v>
      </c>
      <c r="U284" s="161">
        <v>3</v>
      </c>
      <c r="V284" s="161">
        <v>2.8</v>
      </c>
      <c r="W284" s="161">
        <v>2.8333333333333335</v>
      </c>
      <c r="X284" s="161">
        <v>2.8333333333333335</v>
      </c>
    </row>
    <row r="285" spans="1:24" ht="15.5" x14ac:dyDescent="0.25">
      <c r="A285" s="157">
        <v>284</v>
      </c>
      <c r="B285" s="163">
        <v>3.5</v>
      </c>
      <c r="C285" s="161">
        <v>2.8888888888888888</v>
      </c>
      <c r="D285" s="161">
        <v>3</v>
      </c>
      <c r="E285" s="161">
        <v>3</v>
      </c>
      <c r="F285" s="163">
        <v>3</v>
      </c>
      <c r="G285" s="161">
        <v>3</v>
      </c>
      <c r="H285" s="161">
        <v>3</v>
      </c>
      <c r="I285" s="161">
        <v>3</v>
      </c>
      <c r="J285" s="161">
        <v>3</v>
      </c>
      <c r="K285" s="161">
        <v>3</v>
      </c>
      <c r="L285" s="161">
        <v>3</v>
      </c>
      <c r="M285" s="161">
        <v>3</v>
      </c>
      <c r="N285" s="161">
        <v>3</v>
      </c>
      <c r="O285" s="161">
        <v>3</v>
      </c>
      <c r="P285" s="161">
        <v>3</v>
      </c>
      <c r="Q285" s="161">
        <v>3</v>
      </c>
      <c r="R285" s="161">
        <v>3</v>
      </c>
      <c r="S285" s="161">
        <v>3</v>
      </c>
      <c r="T285" s="161">
        <v>3</v>
      </c>
      <c r="U285" s="161">
        <v>3</v>
      </c>
      <c r="V285" s="161">
        <v>3</v>
      </c>
      <c r="W285" s="161">
        <v>3</v>
      </c>
      <c r="X285" s="161">
        <v>3</v>
      </c>
    </row>
    <row r="286" spans="1:24" ht="15.5" x14ac:dyDescent="0.25">
      <c r="A286" s="157">
        <v>285</v>
      </c>
      <c r="B286" s="163">
        <v>3.2</v>
      </c>
      <c r="C286" s="161">
        <v>2.8888888888888888</v>
      </c>
      <c r="D286" s="161">
        <v>2.4</v>
      </c>
      <c r="E286" s="161">
        <v>2.1111111111111112</v>
      </c>
      <c r="F286" s="163">
        <v>3</v>
      </c>
      <c r="G286" s="161">
        <v>3</v>
      </c>
      <c r="H286" s="161">
        <v>3</v>
      </c>
      <c r="I286" s="161">
        <v>3</v>
      </c>
      <c r="J286" s="161">
        <v>2.5</v>
      </c>
      <c r="K286" s="161">
        <v>2</v>
      </c>
      <c r="L286" s="161">
        <v>2</v>
      </c>
      <c r="M286" s="161">
        <v>2</v>
      </c>
      <c r="N286" s="161">
        <v>2.875</v>
      </c>
      <c r="O286" s="161">
        <v>3</v>
      </c>
      <c r="P286" s="161">
        <v>2.8333333333333335</v>
      </c>
      <c r="Q286" s="161">
        <v>3</v>
      </c>
      <c r="R286" s="161">
        <v>2.1666666666666665</v>
      </c>
      <c r="S286" s="161">
        <v>3</v>
      </c>
      <c r="T286" s="161">
        <v>2</v>
      </c>
      <c r="U286" s="161">
        <v>3</v>
      </c>
      <c r="V286" s="161">
        <v>2</v>
      </c>
      <c r="W286" s="161">
        <v>3</v>
      </c>
      <c r="X286" s="161">
        <v>2.5</v>
      </c>
    </row>
    <row r="287" spans="1:24" ht="15.5" x14ac:dyDescent="0.25">
      <c r="A287" s="157">
        <v>286</v>
      </c>
      <c r="B287" s="163">
        <v>3.2</v>
      </c>
      <c r="C287" s="161">
        <v>3</v>
      </c>
      <c r="D287" s="161">
        <v>3</v>
      </c>
      <c r="E287" s="161">
        <v>3</v>
      </c>
      <c r="F287" s="163">
        <v>3</v>
      </c>
      <c r="G287" s="161">
        <v>3</v>
      </c>
      <c r="H287" s="161">
        <v>2</v>
      </c>
      <c r="I287" s="161">
        <v>3</v>
      </c>
      <c r="J287" s="161">
        <v>2</v>
      </c>
      <c r="K287" s="161">
        <v>2</v>
      </c>
      <c r="L287" s="161">
        <v>2</v>
      </c>
      <c r="M287" s="161">
        <v>2.6666666666666665</v>
      </c>
      <c r="N287" s="161">
        <v>3</v>
      </c>
      <c r="O287" s="161">
        <v>2.875</v>
      </c>
      <c r="P287" s="161">
        <v>3</v>
      </c>
      <c r="Q287" s="161">
        <v>3</v>
      </c>
      <c r="R287" s="161">
        <v>3</v>
      </c>
      <c r="S287" s="161">
        <v>3</v>
      </c>
      <c r="T287" s="161">
        <v>2.8</v>
      </c>
      <c r="U287" s="161">
        <v>3</v>
      </c>
      <c r="V287" s="161">
        <v>3</v>
      </c>
      <c r="W287" s="161">
        <v>2.5</v>
      </c>
      <c r="X287" s="161">
        <v>2.8333333333333335</v>
      </c>
    </row>
    <row r="288" spans="1:24" ht="15.5" x14ac:dyDescent="0.25">
      <c r="A288" s="157">
        <v>287</v>
      </c>
      <c r="B288" s="163">
        <v>3.4</v>
      </c>
      <c r="C288" s="161">
        <v>3</v>
      </c>
      <c r="D288" s="161">
        <v>3</v>
      </c>
      <c r="E288" s="161">
        <v>3</v>
      </c>
      <c r="F288" s="163">
        <v>3</v>
      </c>
      <c r="G288" s="161">
        <v>3</v>
      </c>
      <c r="H288" s="161">
        <v>3</v>
      </c>
      <c r="I288" s="161">
        <v>3</v>
      </c>
      <c r="J288" s="161">
        <v>3</v>
      </c>
      <c r="K288" s="161">
        <v>2</v>
      </c>
      <c r="L288" s="161">
        <v>2</v>
      </c>
      <c r="M288" s="161">
        <v>3</v>
      </c>
      <c r="N288" s="161">
        <v>3</v>
      </c>
      <c r="O288" s="161">
        <v>3</v>
      </c>
      <c r="P288" s="161">
        <v>3</v>
      </c>
      <c r="Q288" s="161">
        <v>3</v>
      </c>
      <c r="R288" s="161">
        <v>3</v>
      </c>
      <c r="S288" s="161">
        <v>3</v>
      </c>
      <c r="T288" s="161">
        <v>3</v>
      </c>
      <c r="U288" s="161">
        <v>3</v>
      </c>
      <c r="V288" s="161">
        <v>3</v>
      </c>
      <c r="W288" s="161">
        <v>3</v>
      </c>
      <c r="X288" s="161">
        <v>3</v>
      </c>
    </row>
    <row r="289" spans="1:24" ht="15.5" x14ac:dyDescent="0.25">
      <c r="A289" s="157">
        <v>288</v>
      </c>
      <c r="B289" s="163">
        <v>3.3</v>
      </c>
      <c r="C289" s="161">
        <v>3.2222222222222223</v>
      </c>
      <c r="D289" s="161">
        <v>3.1</v>
      </c>
      <c r="E289" s="161">
        <v>3.1111111111111112</v>
      </c>
      <c r="F289" s="163">
        <v>3.3333333333333335</v>
      </c>
      <c r="G289" s="161">
        <v>3</v>
      </c>
      <c r="H289" s="161">
        <v>3</v>
      </c>
      <c r="I289" s="161">
        <v>3</v>
      </c>
      <c r="J289" s="161">
        <v>3</v>
      </c>
      <c r="K289" s="161">
        <v>3</v>
      </c>
      <c r="L289" s="161">
        <v>3</v>
      </c>
      <c r="M289" s="161">
        <v>3</v>
      </c>
      <c r="N289" s="161">
        <v>2.75</v>
      </c>
      <c r="O289" s="161">
        <v>3.125</v>
      </c>
      <c r="P289" s="161">
        <v>3.1666666666666665</v>
      </c>
      <c r="Q289" s="161">
        <v>2.8333333333333335</v>
      </c>
      <c r="R289" s="161">
        <v>3</v>
      </c>
      <c r="S289" s="161">
        <v>3</v>
      </c>
      <c r="T289" s="161">
        <v>3</v>
      </c>
      <c r="U289" s="161">
        <v>3.1666666666666665</v>
      </c>
      <c r="V289" s="161">
        <v>3</v>
      </c>
      <c r="W289" s="161">
        <v>3.3333333333333335</v>
      </c>
      <c r="X289" s="161">
        <v>3</v>
      </c>
    </row>
    <row r="290" spans="1:24" ht="15.5" x14ac:dyDescent="0.25">
      <c r="A290" s="158">
        <v>289</v>
      </c>
      <c r="B290" s="163">
        <v>3.4</v>
      </c>
      <c r="C290" s="161">
        <v>3</v>
      </c>
      <c r="D290" s="161">
        <v>3</v>
      </c>
      <c r="E290" s="161">
        <v>3</v>
      </c>
      <c r="F290" s="163">
        <v>3</v>
      </c>
      <c r="G290" s="161">
        <v>3</v>
      </c>
      <c r="H290" s="161">
        <v>3</v>
      </c>
      <c r="I290" s="161">
        <v>3</v>
      </c>
      <c r="J290" s="161">
        <v>3</v>
      </c>
      <c r="K290" s="161">
        <v>3</v>
      </c>
      <c r="L290" s="161">
        <v>3</v>
      </c>
      <c r="M290" s="161">
        <v>3</v>
      </c>
      <c r="N290" s="161">
        <v>3</v>
      </c>
      <c r="O290" s="161">
        <v>3</v>
      </c>
      <c r="P290" s="161">
        <v>3</v>
      </c>
      <c r="Q290" s="161">
        <v>3</v>
      </c>
      <c r="R290" s="161">
        <v>3</v>
      </c>
      <c r="S290" s="161">
        <v>3</v>
      </c>
      <c r="T290" s="161">
        <v>3</v>
      </c>
      <c r="U290" s="161">
        <v>3</v>
      </c>
      <c r="V290" s="161">
        <v>3</v>
      </c>
      <c r="W290" s="161">
        <v>3</v>
      </c>
      <c r="X290" s="161">
        <v>3</v>
      </c>
    </row>
    <row r="291" spans="1:24" ht="15.5" x14ac:dyDescent="0.25">
      <c r="A291" s="158">
        <v>290</v>
      </c>
      <c r="B291" s="163">
        <v>3.5</v>
      </c>
      <c r="C291" s="161">
        <v>3</v>
      </c>
      <c r="D291" s="161">
        <v>3</v>
      </c>
      <c r="E291" s="161">
        <v>3</v>
      </c>
      <c r="F291" s="163">
        <v>3</v>
      </c>
      <c r="G291" s="161">
        <v>3.3333333333333335</v>
      </c>
      <c r="H291" s="161">
        <v>3.5</v>
      </c>
      <c r="I291" s="161">
        <v>3</v>
      </c>
      <c r="J291" s="161">
        <v>2.5</v>
      </c>
      <c r="K291" s="161">
        <v>3</v>
      </c>
      <c r="L291" s="161">
        <v>3</v>
      </c>
      <c r="M291" s="161">
        <v>3</v>
      </c>
      <c r="N291" s="161">
        <v>3</v>
      </c>
      <c r="O291" s="161">
        <v>2.625</v>
      </c>
      <c r="P291" s="161">
        <v>3</v>
      </c>
      <c r="Q291" s="161">
        <v>3.1666666666666665</v>
      </c>
      <c r="R291" s="161">
        <v>2.6666666666666665</v>
      </c>
      <c r="S291" s="161">
        <v>3</v>
      </c>
      <c r="T291" s="161">
        <v>3.2</v>
      </c>
      <c r="U291" s="161">
        <v>3</v>
      </c>
      <c r="V291" s="161">
        <v>2.6</v>
      </c>
      <c r="W291" s="161">
        <v>3</v>
      </c>
      <c r="X291" s="161">
        <v>3</v>
      </c>
    </row>
    <row r="292" spans="1:24" ht="15.5" x14ac:dyDescent="0.25">
      <c r="A292" s="158">
        <v>291</v>
      </c>
      <c r="B292" s="163">
        <v>3.5</v>
      </c>
      <c r="C292" s="161">
        <v>3</v>
      </c>
      <c r="D292" s="161">
        <v>3</v>
      </c>
      <c r="E292" s="161">
        <v>3</v>
      </c>
      <c r="F292" s="163">
        <v>3</v>
      </c>
      <c r="G292" s="161">
        <v>3</v>
      </c>
      <c r="H292" s="161">
        <v>3</v>
      </c>
      <c r="I292" s="161">
        <v>3</v>
      </c>
      <c r="J292" s="161">
        <v>3</v>
      </c>
      <c r="K292" s="161">
        <v>3</v>
      </c>
      <c r="L292" s="161">
        <v>3</v>
      </c>
      <c r="M292" s="161">
        <v>3</v>
      </c>
      <c r="N292" s="161">
        <v>3</v>
      </c>
      <c r="O292" s="161">
        <v>3</v>
      </c>
      <c r="P292" s="161">
        <v>3</v>
      </c>
      <c r="Q292" s="161">
        <v>3</v>
      </c>
      <c r="R292" s="161">
        <v>3</v>
      </c>
      <c r="S292" s="161">
        <v>3</v>
      </c>
      <c r="T292" s="161">
        <v>3</v>
      </c>
      <c r="U292" s="161">
        <v>3</v>
      </c>
      <c r="V292" s="161">
        <v>3</v>
      </c>
      <c r="W292" s="161">
        <v>3</v>
      </c>
      <c r="X292" s="161">
        <v>3</v>
      </c>
    </row>
    <row r="293" spans="1:24" ht="15.5" x14ac:dyDescent="0.25">
      <c r="A293" s="158">
        <v>292</v>
      </c>
      <c r="B293" s="163">
        <v>3.5</v>
      </c>
      <c r="C293" s="161">
        <v>3</v>
      </c>
      <c r="D293" s="161">
        <v>3</v>
      </c>
      <c r="E293" s="161">
        <v>3</v>
      </c>
      <c r="F293" s="163">
        <v>3.3333333333333335</v>
      </c>
      <c r="G293" s="161">
        <v>3</v>
      </c>
      <c r="H293" s="161">
        <v>4</v>
      </c>
      <c r="I293" s="161">
        <v>4</v>
      </c>
      <c r="J293" s="161">
        <v>3.5</v>
      </c>
      <c r="K293" s="161">
        <v>2</v>
      </c>
      <c r="L293" s="161">
        <v>2</v>
      </c>
      <c r="M293" s="161">
        <v>3</v>
      </c>
      <c r="N293" s="161">
        <v>3</v>
      </c>
      <c r="O293" s="161">
        <v>3</v>
      </c>
      <c r="P293" s="161">
        <v>3</v>
      </c>
      <c r="Q293" s="161">
        <v>3</v>
      </c>
      <c r="R293" s="161">
        <v>3</v>
      </c>
      <c r="S293" s="161">
        <v>3</v>
      </c>
      <c r="T293" s="161">
        <v>3</v>
      </c>
      <c r="U293" s="161">
        <v>3.3333333333333335</v>
      </c>
      <c r="V293" s="161">
        <v>3</v>
      </c>
      <c r="W293" s="161">
        <v>3</v>
      </c>
      <c r="X293" s="161">
        <v>3</v>
      </c>
    </row>
    <row r="294" spans="1:24" ht="15.5" x14ac:dyDescent="0.25">
      <c r="A294" s="158">
        <v>293</v>
      </c>
      <c r="B294" s="163">
        <v>3.2</v>
      </c>
      <c r="C294" s="161">
        <v>3</v>
      </c>
      <c r="D294" s="161">
        <v>3.3</v>
      </c>
      <c r="E294" s="161">
        <v>3</v>
      </c>
      <c r="F294" s="163">
        <v>3</v>
      </c>
      <c r="G294" s="161">
        <v>2.6666666666666665</v>
      </c>
      <c r="H294" s="161">
        <v>3</v>
      </c>
      <c r="I294" s="161">
        <v>4</v>
      </c>
      <c r="J294" s="161">
        <v>3</v>
      </c>
      <c r="K294" s="161">
        <v>3</v>
      </c>
      <c r="L294" s="161">
        <v>3</v>
      </c>
      <c r="M294" s="161">
        <v>2.6666666666666665</v>
      </c>
      <c r="N294" s="161">
        <v>3</v>
      </c>
      <c r="O294" s="161">
        <v>3</v>
      </c>
      <c r="P294" s="161">
        <v>3</v>
      </c>
      <c r="Q294" s="161">
        <v>3</v>
      </c>
      <c r="R294" s="161">
        <v>3</v>
      </c>
      <c r="S294" s="161">
        <v>3</v>
      </c>
      <c r="T294" s="161">
        <v>3</v>
      </c>
      <c r="U294" s="161">
        <v>3</v>
      </c>
      <c r="V294" s="161">
        <v>3</v>
      </c>
      <c r="W294" s="161">
        <v>3</v>
      </c>
      <c r="X294" s="161">
        <v>3</v>
      </c>
    </row>
    <row r="295" spans="1:24" ht="15.5" x14ac:dyDescent="0.25">
      <c r="A295" s="158">
        <v>294</v>
      </c>
      <c r="B295" s="163">
        <v>3</v>
      </c>
      <c r="C295" s="161">
        <v>3</v>
      </c>
      <c r="D295" s="161">
        <v>3.3</v>
      </c>
      <c r="E295" s="161">
        <v>3</v>
      </c>
      <c r="F295" s="163">
        <v>3</v>
      </c>
      <c r="G295" s="161">
        <v>2.6666666666666665</v>
      </c>
      <c r="H295" s="161">
        <v>3</v>
      </c>
      <c r="I295" s="161">
        <v>4</v>
      </c>
      <c r="J295" s="161">
        <v>3</v>
      </c>
      <c r="K295" s="161">
        <v>3</v>
      </c>
      <c r="L295" s="161">
        <v>3</v>
      </c>
      <c r="M295" s="161">
        <v>2.6666666666666665</v>
      </c>
      <c r="N295" s="161">
        <v>3</v>
      </c>
      <c r="O295" s="161">
        <v>3</v>
      </c>
      <c r="P295" s="161">
        <v>3</v>
      </c>
      <c r="Q295" s="161">
        <v>3</v>
      </c>
      <c r="R295" s="161">
        <v>3</v>
      </c>
      <c r="S295" s="161">
        <v>3</v>
      </c>
      <c r="T295" s="161">
        <v>3</v>
      </c>
      <c r="U295" s="161">
        <v>3</v>
      </c>
      <c r="V295" s="161">
        <v>3</v>
      </c>
      <c r="W295" s="161">
        <v>3</v>
      </c>
      <c r="X295" s="161">
        <v>3</v>
      </c>
    </row>
    <row r="296" spans="1:24" ht="15.5" x14ac:dyDescent="0.25">
      <c r="A296" s="158">
        <v>295</v>
      </c>
      <c r="B296" s="163">
        <v>3.2</v>
      </c>
      <c r="C296" s="161">
        <v>3</v>
      </c>
      <c r="D296" s="161">
        <v>3.1</v>
      </c>
      <c r="E296" s="161">
        <v>3.1111111111111112</v>
      </c>
      <c r="F296" s="163">
        <v>3</v>
      </c>
      <c r="G296" s="161">
        <v>3</v>
      </c>
      <c r="H296" s="161">
        <v>3</v>
      </c>
      <c r="I296" s="161">
        <v>4</v>
      </c>
      <c r="J296" s="161">
        <v>2</v>
      </c>
      <c r="K296" s="161">
        <v>2</v>
      </c>
      <c r="L296" s="161">
        <v>2</v>
      </c>
      <c r="M296" s="161">
        <v>2.3333333333333335</v>
      </c>
      <c r="N296" s="161">
        <v>3</v>
      </c>
      <c r="O296" s="161">
        <v>3</v>
      </c>
      <c r="P296" s="161">
        <v>3</v>
      </c>
      <c r="Q296" s="161">
        <v>3</v>
      </c>
      <c r="R296" s="161">
        <v>3</v>
      </c>
      <c r="S296" s="161">
        <v>3</v>
      </c>
      <c r="T296" s="161">
        <v>3</v>
      </c>
      <c r="U296" s="161">
        <v>3</v>
      </c>
      <c r="V296" s="161">
        <v>3</v>
      </c>
      <c r="W296" s="161">
        <v>3</v>
      </c>
      <c r="X296" s="161">
        <v>3</v>
      </c>
    </row>
    <row r="297" spans="1:24" ht="15.5" x14ac:dyDescent="0.25">
      <c r="A297" s="158">
        <v>296</v>
      </c>
      <c r="B297" s="163">
        <v>2.9</v>
      </c>
      <c r="C297" s="161">
        <v>3</v>
      </c>
      <c r="D297" s="161">
        <v>3</v>
      </c>
      <c r="E297" s="161">
        <v>3</v>
      </c>
      <c r="F297" s="163">
        <v>2</v>
      </c>
      <c r="G297" s="161">
        <v>3</v>
      </c>
      <c r="H297" s="161">
        <v>3</v>
      </c>
      <c r="I297" s="161">
        <v>4</v>
      </c>
      <c r="J297" s="161">
        <v>3</v>
      </c>
      <c r="K297" s="161">
        <v>2</v>
      </c>
      <c r="L297" s="161">
        <v>2</v>
      </c>
      <c r="M297" s="161">
        <v>3</v>
      </c>
      <c r="N297" s="161">
        <v>3</v>
      </c>
      <c r="O297" s="161">
        <v>3</v>
      </c>
      <c r="P297" s="161">
        <v>3</v>
      </c>
      <c r="Q297" s="161">
        <v>3</v>
      </c>
      <c r="R297" s="161">
        <v>3</v>
      </c>
      <c r="S297" s="161">
        <v>3</v>
      </c>
      <c r="T297" s="161">
        <v>3</v>
      </c>
      <c r="U297" s="161">
        <v>3</v>
      </c>
      <c r="V297" s="161">
        <v>3</v>
      </c>
      <c r="W297" s="161">
        <v>3</v>
      </c>
      <c r="X297" s="161">
        <v>3</v>
      </c>
    </row>
    <row r="298" spans="1:24" ht="15.5" x14ac:dyDescent="0.25">
      <c r="A298" s="158">
        <v>297</v>
      </c>
      <c r="B298" s="163">
        <v>2.6</v>
      </c>
      <c r="C298" s="161">
        <v>3</v>
      </c>
      <c r="D298" s="161">
        <v>3</v>
      </c>
      <c r="E298" s="161">
        <v>3.2222222222222223</v>
      </c>
      <c r="F298" s="163">
        <v>3</v>
      </c>
      <c r="G298" s="161">
        <v>2.6666666666666665</v>
      </c>
      <c r="H298" s="161">
        <v>3</v>
      </c>
      <c r="I298" s="161">
        <v>4</v>
      </c>
      <c r="J298" s="161">
        <v>2.5</v>
      </c>
      <c r="K298" s="161">
        <v>2</v>
      </c>
      <c r="L298" s="161">
        <v>2</v>
      </c>
      <c r="M298" s="161">
        <v>2.6666666666666665</v>
      </c>
      <c r="N298" s="161">
        <v>3.125</v>
      </c>
      <c r="O298" s="161">
        <v>3</v>
      </c>
      <c r="P298" s="161">
        <v>3</v>
      </c>
      <c r="Q298" s="161">
        <v>3</v>
      </c>
      <c r="R298" s="161">
        <v>3</v>
      </c>
      <c r="S298" s="161">
        <v>3</v>
      </c>
      <c r="T298" s="161">
        <v>3</v>
      </c>
      <c r="U298" s="161">
        <v>3.1666666666666665</v>
      </c>
      <c r="V298" s="161">
        <v>3</v>
      </c>
      <c r="W298" s="161">
        <v>3</v>
      </c>
      <c r="X298" s="161">
        <v>3</v>
      </c>
    </row>
    <row r="299" spans="1:24" ht="15.5" x14ac:dyDescent="0.25">
      <c r="A299" s="158">
        <v>298</v>
      </c>
      <c r="B299" s="163">
        <v>3</v>
      </c>
      <c r="C299" s="161">
        <v>3</v>
      </c>
      <c r="D299" s="161">
        <v>3</v>
      </c>
      <c r="E299" s="161">
        <v>3</v>
      </c>
      <c r="F299" s="163">
        <v>2</v>
      </c>
      <c r="G299" s="161">
        <v>3</v>
      </c>
      <c r="H299" s="161">
        <v>2.5</v>
      </c>
      <c r="I299" s="161">
        <v>3</v>
      </c>
      <c r="J299" s="161">
        <v>1</v>
      </c>
      <c r="K299" s="161">
        <v>2.5</v>
      </c>
      <c r="L299" s="161">
        <v>2.5</v>
      </c>
      <c r="M299" s="161">
        <v>2.6666666666666665</v>
      </c>
      <c r="N299" s="161">
        <v>3</v>
      </c>
      <c r="O299" s="161">
        <v>3</v>
      </c>
      <c r="P299" s="161">
        <v>3</v>
      </c>
      <c r="Q299" s="161">
        <v>3</v>
      </c>
      <c r="R299" s="161">
        <v>3</v>
      </c>
      <c r="S299" s="161">
        <v>3</v>
      </c>
      <c r="T299" s="161">
        <v>3</v>
      </c>
      <c r="U299" s="161">
        <v>3</v>
      </c>
      <c r="V299" s="161">
        <v>3</v>
      </c>
      <c r="W299" s="161">
        <v>3</v>
      </c>
      <c r="X299" s="161">
        <v>3</v>
      </c>
    </row>
    <row r="300" spans="1:24" ht="15.5" x14ac:dyDescent="0.25">
      <c r="A300" s="158">
        <v>299</v>
      </c>
      <c r="B300" s="163">
        <v>3</v>
      </c>
      <c r="C300" s="161">
        <v>3.5555555555555554</v>
      </c>
      <c r="D300" s="161">
        <v>4</v>
      </c>
      <c r="E300" s="161">
        <v>3.8888888888888888</v>
      </c>
      <c r="F300" s="163">
        <v>2</v>
      </c>
      <c r="G300" s="161">
        <v>2</v>
      </c>
      <c r="H300" s="161">
        <v>2.5</v>
      </c>
      <c r="I300" s="161">
        <v>2</v>
      </c>
      <c r="J300" s="161">
        <v>2</v>
      </c>
      <c r="K300" s="161">
        <v>3</v>
      </c>
      <c r="L300" s="161">
        <v>3</v>
      </c>
      <c r="M300" s="161">
        <v>2.6666666666666665</v>
      </c>
      <c r="N300" s="161">
        <v>3</v>
      </c>
      <c r="O300" s="161">
        <v>3.125</v>
      </c>
      <c r="P300" s="161">
        <v>4</v>
      </c>
      <c r="Q300" s="161">
        <v>4</v>
      </c>
      <c r="R300" s="161">
        <v>3.1666666666666665</v>
      </c>
      <c r="S300" s="161">
        <v>3</v>
      </c>
      <c r="T300" s="161">
        <v>3</v>
      </c>
      <c r="U300" s="161">
        <v>3</v>
      </c>
      <c r="V300" s="161">
        <v>3</v>
      </c>
      <c r="W300" s="161">
        <v>3</v>
      </c>
      <c r="X300" s="161">
        <v>3</v>
      </c>
    </row>
    <row r="301" spans="1:24" ht="15.5" x14ac:dyDescent="0.25">
      <c r="A301" s="158">
        <v>300</v>
      </c>
      <c r="B301" s="163">
        <v>3.1</v>
      </c>
      <c r="C301" s="161">
        <v>3</v>
      </c>
      <c r="D301" s="161">
        <v>3</v>
      </c>
      <c r="E301" s="161">
        <v>3</v>
      </c>
      <c r="F301" s="163">
        <v>3</v>
      </c>
      <c r="G301" s="161">
        <v>3</v>
      </c>
      <c r="H301" s="161">
        <v>3</v>
      </c>
      <c r="I301" s="161">
        <v>3</v>
      </c>
      <c r="J301" s="161">
        <v>3</v>
      </c>
      <c r="K301" s="161">
        <v>3</v>
      </c>
      <c r="L301" s="161">
        <v>3</v>
      </c>
      <c r="M301" s="161">
        <v>3</v>
      </c>
      <c r="N301" s="161">
        <v>3</v>
      </c>
      <c r="O301" s="161">
        <v>3</v>
      </c>
      <c r="P301" s="161">
        <v>3</v>
      </c>
      <c r="Q301" s="161">
        <v>3</v>
      </c>
      <c r="R301" s="161">
        <v>3</v>
      </c>
      <c r="S301" s="161">
        <v>3</v>
      </c>
      <c r="T301" s="161">
        <v>3</v>
      </c>
      <c r="U301" s="161">
        <v>3</v>
      </c>
      <c r="V301" s="161">
        <v>3</v>
      </c>
      <c r="W301" s="161">
        <v>3</v>
      </c>
      <c r="X301" s="161">
        <v>3</v>
      </c>
    </row>
    <row r="302" spans="1:24" ht="15.5" x14ac:dyDescent="0.25">
      <c r="A302" s="157">
        <v>301</v>
      </c>
      <c r="B302" s="163">
        <v>3</v>
      </c>
      <c r="C302" s="161">
        <v>2.8888888888888888</v>
      </c>
      <c r="D302" s="161">
        <v>3</v>
      </c>
      <c r="E302" s="161">
        <v>2.5555555555555554</v>
      </c>
      <c r="F302" s="163">
        <v>2.3333333333333335</v>
      </c>
      <c r="G302" s="161">
        <v>2</v>
      </c>
      <c r="H302" s="161">
        <v>2.5</v>
      </c>
      <c r="I302" s="161">
        <v>3</v>
      </c>
      <c r="J302" s="161">
        <v>2.5</v>
      </c>
      <c r="K302" s="161">
        <v>3</v>
      </c>
      <c r="L302" s="161">
        <v>3</v>
      </c>
      <c r="M302" s="161">
        <v>2.6666666666666665</v>
      </c>
      <c r="N302" s="161">
        <v>2.625</v>
      </c>
      <c r="O302" s="161">
        <v>3</v>
      </c>
      <c r="P302" s="161">
        <v>3.1666666666666665</v>
      </c>
      <c r="Q302" s="161">
        <v>2.8333333333333335</v>
      </c>
      <c r="R302" s="161">
        <v>3</v>
      </c>
      <c r="S302" s="161">
        <v>2.8</v>
      </c>
      <c r="T302" s="161">
        <v>2.4</v>
      </c>
      <c r="U302" s="161">
        <v>2.6666666666666665</v>
      </c>
      <c r="V302" s="161">
        <v>2</v>
      </c>
      <c r="W302" s="161">
        <v>3</v>
      </c>
      <c r="X302" s="161">
        <v>2.8333333333333335</v>
      </c>
    </row>
    <row r="303" spans="1:24" ht="15.5" x14ac:dyDescent="0.25">
      <c r="A303" s="157">
        <v>302</v>
      </c>
      <c r="B303" s="163">
        <v>3</v>
      </c>
      <c r="C303" s="161">
        <v>3</v>
      </c>
      <c r="D303" s="161">
        <v>3</v>
      </c>
      <c r="E303" s="161">
        <v>3</v>
      </c>
      <c r="F303" s="163">
        <v>3</v>
      </c>
      <c r="G303" s="161">
        <v>3</v>
      </c>
      <c r="H303" s="161">
        <v>3</v>
      </c>
      <c r="I303" s="161">
        <v>3</v>
      </c>
      <c r="J303" s="161">
        <v>2.5</v>
      </c>
      <c r="K303" s="161">
        <v>2</v>
      </c>
      <c r="L303" s="161">
        <v>2</v>
      </c>
      <c r="M303" s="161">
        <v>2</v>
      </c>
      <c r="N303" s="161">
        <v>3</v>
      </c>
      <c r="O303" s="161">
        <v>3</v>
      </c>
      <c r="P303" s="161">
        <v>3</v>
      </c>
      <c r="Q303" s="161">
        <v>3</v>
      </c>
      <c r="R303" s="161">
        <v>3</v>
      </c>
      <c r="S303" s="161">
        <v>3</v>
      </c>
      <c r="T303" s="161">
        <v>3</v>
      </c>
      <c r="U303" s="161">
        <v>3</v>
      </c>
      <c r="V303" s="161">
        <v>3</v>
      </c>
      <c r="W303" s="161">
        <v>2.8333333333333335</v>
      </c>
      <c r="X303" s="161">
        <v>3.5</v>
      </c>
    </row>
    <row r="304" spans="1:24" ht="15.5" x14ac:dyDescent="0.25">
      <c r="A304" s="157">
        <v>303</v>
      </c>
      <c r="B304" s="163">
        <v>3</v>
      </c>
      <c r="C304" s="161">
        <v>4</v>
      </c>
      <c r="D304" s="161">
        <v>3.6</v>
      </c>
      <c r="E304" s="161">
        <v>3.7777777777777777</v>
      </c>
      <c r="F304" s="163">
        <v>4</v>
      </c>
      <c r="G304" s="161">
        <v>3</v>
      </c>
      <c r="H304" s="161">
        <v>3</v>
      </c>
      <c r="I304" s="161">
        <v>4</v>
      </c>
      <c r="J304" s="161">
        <v>4</v>
      </c>
      <c r="K304" s="161">
        <v>3</v>
      </c>
      <c r="L304" s="161">
        <v>3</v>
      </c>
      <c r="M304" s="161">
        <v>4</v>
      </c>
      <c r="N304" s="161">
        <v>3</v>
      </c>
      <c r="O304" s="161">
        <v>4</v>
      </c>
      <c r="P304" s="161">
        <v>4</v>
      </c>
      <c r="Q304" s="161">
        <v>3.5</v>
      </c>
      <c r="R304" s="161">
        <v>4</v>
      </c>
      <c r="S304" s="161">
        <v>3.6</v>
      </c>
      <c r="T304" s="161">
        <v>3.4</v>
      </c>
      <c r="U304" s="161">
        <v>3.5</v>
      </c>
      <c r="V304" s="161">
        <v>3.6</v>
      </c>
      <c r="W304" s="161">
        <v>4</v>
      </c>
      <c r="X304" s="161">
        <v>3.3333333333333335</v>
      </c>
    </row>
    <row r="305" spans="1:24" ht="15.5" x14ac:dyDescent="0.25">
      <c r="A305" s="157">
        <v>304</v>
      </c>
      <c r="B305" s="163">
        <v>3</v>
      </c>
      <c r="C305" s="161">
        <v>3.2222222222222223</v>
      </c>
      <c r="D305" s="161">
        <v>3</v>
      </c>
      <c r="E305" s="161">
        <v>3</v>
      </c>
      <c r="F305" s="163">
        <v>3</v>
      </c>
      <c r="G305" s="161">
        <v>3</v>
      </c>
      <c r="H305" s="161">
        <v>3</v>
      </c>
      <c r="I305" s="161">
        <v>4</v>
      </c>
      <c r="J305" s="161">
        <v>3</v>
      </c>
      <c r="K305" s="161">
        <v>2.5</v>
      </c>
      <c r="L305" s="161">
        <v>2.5</v>
      </c>
      <c r="M305" s="161">
        <v>3</v>
      </c>
      <c r="N305" s="161">
        <v>3</v>
      </c>
      <c r="O305" s="161">
        <v>3</v>
      </c>
      <c r="P305" s="161">
        <v>3</v>
      </c>
      <c r="Q305" s="161">
        <v>3</v>
      </c>
      <c r="R305" s="161">
        <v>3.3333333333333335</v>
      </c>
      <c r="S305" s="161">
        <v>3</v>
      </c>
      <c r="T305" s="161">
        <v>3</v>
      </c>
      <c r="U305" s="161">
        <v>3</v>
      </c>
      <c r="V305" s="161">
        <v>3</v>
      </c>
      <c r="W305" s="161">
        <v>3</v>
      </c>
      <c r="X305" s="161">
        <v>3</v>
      </c>
    </row>
    <row r="306" spans="1:24" ht="15.5" x14ac:dyDescent="0.25">
      <c r="A306" s="157">
        <v>305</v>
      </c>
      <c r="B306" s="163">
        <v>3</v>
      </c>
      <c r="C306" s="161">
        <v>3</v>
      </c>
      <c r="D306" s="161">
        <v>3</v>
      </c>
      <c r="E306" s="161">
        <v>3</v>
      </c>
      <c r="F306" s="163">
        <v>3</v>
      </c>
      <c r="G306" s="161">
        <v>3.3333333333333335</v>
      </c>
      <c r="H306" s="161">
        <v>3</v>
      </c>
      <c r="I306" s="161">
        <v>4</v>
      </c>
      <c r="J306" s="161">
        <v>2.5</v>
      </c>
      <c r="K306" s="161">
        <v>2</v>
      </c>
      <c r="L306" s="161">
        <v>2</v>
      </c>
      <c r="M306" s="161">
        <v>3</v>
      </c>
      <c r="N306" s="161">
        <v>3</v>
      </c>
      <c r="O306" s="161">
        <v>3</v>
      </c>
      <c r="P306" s="161">
        <v>3</v>
      </c>
      <c r="Q306" s="161">
        <v>3</v>
      </c>
      <c r="R306" s="161">
        <v>3</v>
      </c>
      <c r="S306" s="161">
        <v>3</v>
      </c>
      <c r="T306" s="161">
        <v>3</v>
      </c>
      <c r="U306" s="161">
        <v>3</v>
      </c>
      <c r="V306" s="161">
        <v>3</v>
      </c>
      <c r="W306" s="161">
        <v>3</v>
      </c>
      <c r="X306" s="161">
        <v>3</v>
      </c>
    </row>
    <row r="307" spans="1:24" ht="15.5" x14ac:dyDescent="0.25">
      <c r="A307" s="157">
        <v>306</v>
      </c>
      <c r="B307" s="163">
        <v>3</v>
      </c>
      <c r="C307" s="161">
        <v>4</v>
      </c>
      <c r="D307" s="161">
        <v>3.6</v>
      </c>
      <c r="E307" s="161">
        <v>3</v>
      </c>
      <c r="F307" s="163">
        <v>4</v>
      </c>
      <c r="G307" s="161">
        <v>4</v>
      </c>
      <c r="H307" s="161">
        <v>4</v>
      </c>
      <c r="I307" s="161">
        <v>4</v>
      </c>
      <c r="J307" s="161">
        <v>3.5</v>
      </c>
      <c r="K307" s="161">
        <v>3</v>
      </c>
      <c r="L307" s="161">
        <v>3</v>
      </c>
      <c r="M307" s="161">
        <v>3</v>
      </c>
      <c r="N307" s="161">
        <v>3</v>
      </c>
      <c r="O307" s="161">
        <v>4</v>
      </c>
      <c r="P307" s="161">
        <v>4</v>
      </c>
      <c r="Q307" s="161">
        <v>4</v>
      </c>
      <c r="R307" s="161">
        <v>4</v>
      </c>
      <c r="S307" s="161">
        <v>3.2</v>
      </c>
      <c r="T307" s="161">
        <v>2</v>
      </c>
      <c r="U307" s="161">
        <v>4</v>
      </c>
      <c r="V307" s="161">
        <v>3</v>
      </c>
      <c r="W307" s="161">
        <v>2.8333333333333335</v>
      </c>
      <c r="X307" s="161">
        <v>1.6666666666666667</v>
      </c>
    </row>
    <row r="308" spans="1:24" ht="15.5" x14ac:dyDescent="0.25">
      <c r="A308" s="157">
        <v>307</v>
      </c>
      <c r="B308" s="163">
        <v>3</v>
      </c>
      <c r="C308" s="161">
        <v>3.2222222222222223</v>
      </c>
      <c r="D308" s="161">
        <v>3.4</v>
      </c>
      <c r="E308" s="161">
        <v>3.3333333333333335</v>
      </c>
      <c r="F308" s="163">
        <v>3</v>
      </c>
      <c r="G308" s="161">
        <v>3.6666666666666665</v>
      </c>
      <c r="H308" s="161">
        <v>3</v>
      </c>
      <c r="I308" s="161">
        <v>3</v>
      </c>
      <c r="J308" s="161">
        <v>3</v>
      </c>
      <c r="K308" s="161">
        <v>3</v>
      </c>
      <c r="L308" s="161">
        <v>3</v>
      </c>
      <c r="M308" s="161">
        <v>3</v>
      </c>
      <c r="N308" s="161">
        <v>3.5</v>
      </c>
      <c r="O308" s="161">
        <v>3.5</v>
      </c>
      <c r="P308" s="161">
        <v>3</v>
      </c>
      <c r="Q308" s="161">
        <v>3.3333333333333335</v>
      </c>
      <c r="R308" s="161">
        <v>3.3333333333333335</v>
      </c>
      <c r="S308" s="161">
        <v>3.4</v>
      </c>
      <c r="T308" s="161">
        <v>3.2</v>
      </c>
      <c r="U308" s="161">
        <v>3.5</v>
      </c>
      <c r="V308" s="161">
        <v>3.4</v>
      </c>
      <c r="W308" s="161">
        <v>3.1666666666666665</v>
      </c>
      <c r="X308" s="161">
        <v>3.1666666666666665</v>
      </c>
    </row>
    <row r="309" spans="1:24" ht="15.5" x14ac:dyDescent="0.25">
      <c r="A309" s="157">
        <v>308</v>
      </c>
      <c r="B309" s="163">
        <v>3</v>
      </c>
      <c r="C309" s="161">
        <v>4</v>
      </c>
      <c r="D309" s="161">
        <v>4</v>
      </c>
      <c r="E309" s="161">
        <v>4</v>
      </c>
      <c r="F309" s="163">
        <v>3</v>
      </c>
      <c r="G309" s="161">
        <v>3.3333333333333335</v>
      </c>
      <c r="H309" s="161">
        <v>3</v>
      </c>
      <c r="I309" s="161">
        <v>3</v>
      </c>
      <c r="J309" s="161">
        <v>2.5</v>
      </c>
      <c r="K309" s="161">
        <v>2</v>
      </c>
      <c r="L309" s="161">
        <v>2</v>
      </c>
      <c r="M309" s="161">
        <v>2</v>
      </c>
      <c r="N309" s="161">
        <v>3</v>
      </c>
      <c r="O309" s="161">
        <v>3</v>
      </c>
      <c r="P309" s="161">
        <v>3</v>
      </c>
      <c r="Q309" s="161">
        <v>3</v>
      </c>
      <c r="R309" s="161">
        <v>3</v>
      </c>
      <c r="S309" s="161">
        <v>3.2</v>
      </c>
      <c r="T309" s="161">
        <v>3</v>
      </c>
      <c r="U309" s="161">
        <v>3</v>
      </c>
      <c r="V309" s="161">
        <v>3</v>
      </c>
      <c r="W309" s="161">
        <v>3</v>
      </c>
      <c r="X309" s="161">
        <v>3</v>
      </c>
    </row>
    <row r="310" spans="1:24" ht="15.5" x14ac:dyDescent="0.25">
      <c r="A310" s="157">
        <v>309</v>
      </c>
      <c r="B310" s="163">
        <v>3</v>
      </c>
      <c r="C310" s="161">
        <v>4</v>
      </c>
      <c r="D310" s="161">
        <v>4</v>
      </c>
      <c r="E310" s="161">
        <v>3.2222222222222223</v>
      </c>
      <c r="F310" s="163">
        <v>3</v>
      </c>
      <c r="G310" s="161">
        <v>3</v>
      </c>
      <c r="H310" s="161">
        <v>3</v>
      </c>
      <c r="I310" s="161">
        <v>4</v>
      </c>
      <c r="J310" s="161">
        <v>2.5</v>
      </c>
      <c r="K310" s="161">
        <v>2</v>
      </c>
      <c r="L310" s="161">
        <v>2</v>
      </c>
      <c r="M310" s="161">
        <v>2.3333333333333335</v>
      </c>
      <c r="N310" s="161">
        <v>3</v>
      </c>
      <c r="O310" s="161">
        <v>3</v>
      </c>
      <c r="P310" s="161">
        <v>3</v>
      </c>
      <c r="Q310" s="161">
        <v>3</v>
      </c>
      <c r="R310" s="161">
        <v>3</v>
      </c>
      <c r="S310" s="161">
        <v>3</v>
      </c>
      <c r="T310" s="161">
        <v>2.8</v>
      </c>
      <c r="U310" s="161">
        <v>3</v>
      </c>
      <c r="V310" s="161">
        <v>3</v>
      </c>
      <c r="W310" s="161">
        <v>3</v>
      </c>
      <c r="X310" s="161">
        <v>3</v>
      </c>
    </row>
    <row r="311" spans="1:24" ht="15.5" x14ac:dyDescent="0.25">
      <c r="A311" s="157">
        <v>310</v>
      </c>
      <c r="B311" s="163">
        <v>3</v>
      </c>
      <c r="C311" s="161">
        <v>4</v>
      </c>
      <c r="D311" s="161">
        <v>3.7</v>
      </c>
      <c r="E311" s="161">
        <v>3</v>
      </c>
      <c r="F311" s="163">
        <v>3</v>
      </c>
      <c r="G311" s="161">
        <v>3.3333333333333335</v>
      </c>
      <c r="H311" s="161">
        <v>3</v>
      </c>
      <c r="I311" s="161">
        <v>4</v>
      </c>
      <c r="J311" s="161">
        <v>2.5</v>
      </c>
      <c r="K311" s="161">
        <v>2</v>
      </c>
      <c r="L311" s="161">
        <v>2</v>
      </c>
      <c r="M311" s="161">
        <v>2.6666666666666665</v>
      </c>
      <c r="N311" s="161">
        <v>3</v>
      </c>
      <c r="O311" s="161">
        <v>3</v>
      </c>
      <c r="P311" s="161">
        <v>3</v>
      </c>
      <c r="Q311" s="161">
        <v>3</v>
      </c>
      <c r="R311" s="161">
        <v>3</v>
      </c>
      <c r="S311" s="161">
        <v>3</v>
      </c>
      <c r="T311" s="161">
        <v>2.8</v>
      </c>
      <c r="U311" s="161">
        <v>3</v>
      </c>
      <c r="V311" s="161">
        <v>3</v>
      </c>
      <c r="W311" s="161">
        <v>3</v>
      </c>
      <c r="X311" s="161">
        <v>3</v>
      </c>
    </row>
    <row r="312" spans="1:24" ht="15.5" x14ac:dyDescent="0.25">
      <c r="A312" s="159">
        <v>311</v>
      </c>
      <c r="B312" s="163">
        <v>3.4</v>
      </c>
      <c r="C312" s="161">
        <v>3</v>
      </c>
      <c r="D312" s="161">
        <v>3</v>
      </c>
      <c r="E312" s="161">
        <v>3</v>
      </c>
      <c r="F312" s="163">
        <v>3</v>
      </c>
      <c r="G312" s="161">
        <v>2.6666666666666665</v>
      </c>
      <c r="H312" s="161">
        <v>2.5</v>
      </c>
      <c r="I312" s="161">
        <v>4</v>
      </c>
      <c r="J312" s="161">
        <v>2.5</v>
      </c>
      <c r="K312" s="161">
        <v>2.5</v>
      </c>
      <c r="L312" s="161">
        <v>2.5</v>
      </c>
      <c r="M312" s="161">
        <v>3</v>
      </c>
      <c r="N312" s="161">
        <v>3</v>
      </c>
      <c r="O312" s="161">
        <v>3</v>
      </c>
      <c r="P312" s="161">
        <v>3</v>
      </c>
      <c r="Q312" s="161">
        <v>3.3333333333333335</v>
      </c>
      <c r="R312" s="161">
        <v>3</v>
      </c>
      <c r="S312" s="161">
        <v>3</v>
      </c>
      <c r="T312" s="161">
        <v>2.6</v>
      </c>
      <c r="U312" s="161">
        <v>3</v>
      </c>
      <c r="V312" s="161">
        <v>3</v>
      </c>
      <c r="W312" s="161">
        <v>3</v>
      </c>
      <c r="X312" s="161">
        <v>3</v>
      </c>
    </row>
    <row r="313" spans="1:24" ht="15.5" x14ac:dyDescent="0.25">
      <c r="A313" s="157">
        <v>312</v>
      </c>
      <c r="B313" s="163">
        <v>3</v>
      </c>
      <c r="C313" s="161">
        <v>3</v>
      </c>
      <c r="D313" s="161">
        <v>3</v>
      </c>
      <c r="E313" s="161">
        <v>3</v>
      </c>
      <c r="F313" s="163">
        <v>2.3333333333333335</v>
      </c>
      <c r="G313" s="161">
        <v>2.6666666666666665</v>
      </c>
      <c r="H313" s="161">
        <v>3</v>
      </c>
      <c r="I313" s="161">
        <v>4</v>
      </c>
      <c r="J313" s="161">
        <v>2.5</v>
      </c>
      <c r="K313" s="161">
        <v>2.5</v>
      </c>
      <c r="L313" s="161">
        <v>2.5</v>
      </c>
      <c r="M313" s="161">
        <v>3</v>
      </c>
      <c r="N313" s="161">
        <v>3</v>
      </c>
      <c r="O313" s="161">
        <v>3</v>
      </c>
      <c r="P313" s="161">
        <v>3</v>
      </c>
      <c r="Q313" s="161">
        <v>3</v>
      </c>
      <c r="R313" s="161">
        <v>3</v>
      </c>
      <c r="S313" s="161">
        <v>3</v>
      </c>
      <c r="T313" s="161">
        <v>3</v>
      </c>
      <c r="U313" s="161">
        <v>3</v>
      </c>
      <c r="V313" s="161">
        <v>3</v>
      </c>
      <c r="W313" s="161">
        <v>3</v>
      </c>
      <c r="X313" s="161">
        <v>3</v>
      </c>
    </row>
    <row r="314" spans="1:24" ht="15.5" x14ac:dyDescent="0.25">
      <c r="A314" s="157">
        <v>313</v>
      </c>
      <c r="B314" s="163">
        <v>2.6</v>
      </c>
      <c r="C314" s="161">
        <v>3</v>
      </c>
      <c r="D314" s="161">
        <v>3</v>
      </c>
      <c r="E314" s="161">
        <v>3</v>
      </c>
      <c r="F314" s="163">
        <v>3</v>
      </c>
      <c r="G314" s="161">
        <v>3</v>
      </c>
      <c r="H314" s="161">
        <v>3</v>
      </c>
      <c r="I314" s="161">
        <v>3</v>
      </c>
      <c r="J314" s="161">
        <v>2</v>
      </c>
      <c r="K314" s="161">
        <v>3</v>
      </c>
      <c r="L314" s="161">
        <v>3</v>
      </c>
      <c r="M314" s="161">
        <v>3</v>
      </c>
      <c r="N314" s="161">
        <v>3</v>
      </c>
      <c r="O314" s="161">
        <v>3</v>
      </c>
      <c r="P314" s="161">
        <v>3</v>
      </c>
      <c r="Q314" s="161">
        <v>3</v>
      </c>
      <c r="R314" s="161">
        <v>3</v>
      </c>
      <c r="S314" s="161">
        <v>3</v>
      </c>
      <c r="T314" s="161">
        <v>3</v>
      </c>
      <c r="U314" s="161">
        <v>3</v>
      </c>
      <c r="V314" s="161">
        <v>3</v>
      </c>
      <c r="W314" s="161">
        <v>3</v>
      </c>
      <c r="X314" s="161">
        <v>3</v>
      </c>
    </row>
    <row r="315" spans="1:24" ht="15.5" x14ac:dyDescent="0.25">
      <c r="A315" s="157">
        <v>314</v>
      </c>
      <c r="B315" s="163">
        <v>3</v>
      </c>
      <c r="C315" s="161">
        <v>3</v>
      </c>
      <c r="D315" s="161">
        <v>3</v>
      </c>
      <c r="E315" s="161">
        <v>3</v>
      </c>
      <c r="F315" s="163">
        <v>3</v>
      </c>
      <c r="G315" s="161">
        <v>3</v>
      </c>
      <c r="H315" s="161">
        <v>3</v>
      </c>
      <c r="I315" s="161">
        <v>3</v>
      </c>
      <c r="J315" s="161">
        <v>2</v>
      </c>
      <c r="K315" s="161">
        <v>3</v>
      </c>
      <c r="L315" s="161">
        <v>3</v>
      </c>
      <c r="M315" s="161">
        <v>3</v>
      </c>
      <c r="N315" s="161">
        <v>3</v>
      </c>
      <c r="O315" s="161">
        <v>3</v>
      </c>
      <c r="P315" s="161">
        <v>3</v>
      </c>
      <c r="Q315" s="161">
        <v>3</v>
      </c>
      <c r="R315" s="161">
        <v>3</v>
      </c>
      <c r="S315" s="161">
        <v>3</v>
      </c>
      <c r="T315" s="161">
        <v>3</v>
      </c>
      <c r="U315" s="161">
        <v>3</v>
      </c>
      <c r="V315" s="161">
        <v>3</v>
      </c>
      <c r="W315" s="161">
        <v>3</v>
      </c>
      <c r="X315" s="161">
        <v>3</v>
      </c>
    </row>
    <row r="316" spans="1:24" ht="15.5" x14ac:dyDescent="0.25">
      <c r="A316" s="157">
        <v>315</v>
      </c>
      <c r="B316" s="163">
        <v>3.5</v>
      </c>
      <c r="C316" s="161">
        <v>3</v>
      </c>
      <c r="D316" s="161">
        <v>3</v>
      </c>
      <c r="E316" s="161">
        <v>3</v>
      </c>
      <c r="F316" s="163">
        <v>3</v>
      </c>
      <c r="G316" s="161">
        <v>3</v>
      </c>
      <c r="H316" s="161">
        <v>3</v>
      </c>
      <c r="I316" s="161">
        <v>3</v>
      </c>
      <c r="J316" s="161">
        <v>2</v>
      </c>
      <c r="K316" s="161">
        <v>3</v>
      </c>
      <c r="L316" s="161">
        <v>3</v>
      </c>
      <c r="M316" s="161">
        <v>3</v>
      </c>
      <c r="N316" s="161">
        <v>3</v>
      </c>
      <c r="O316" s="161">
        <v>3</v>
      </c>
      <c r="P316" s="161">
        <v>3</v>
      </c>
      <c r="Q316" s="161">
        <v>3</v>
      </c>
      <c r="R316" s="161">
        <v>3</v>
      </c>
      <c r="S316" s="161">
        <v>3</v>
      </c>
      <c r="T316" s="161">
        <v>3</v>
      </c>
      <c r="U316" s="161">
        <v>3</v>
      </c>
      <c r="V316" s="161">
        <v>3</v>
      </c>
      <c r="W316" s="161">
        <v>3</v>
      </c>
      <c r="X316" s="161">
        <v>3</v>
      </c>
    </row>
    <row r="317" spans="1:24" ht="15.5" x14ac:dyDescent="0.25">
      <c r="A317" s="157">
        <v>316</v>
      </c>
      <c r="B317" s="163">
        <v>3</v>
      </c>
      <c r="C317" s="161">
        <v>3</v>
      </c>
      <c r="D317" s="161">
        <v>3</v>
      </c>
      <c r="E317" s="161">
        <v>3</v>
      </c>
      <c r="F317" s="163">
        <v>3</v>
      </c>
      <c r="G317" s="161">
        <v>3</v>
      </c>
      <c r="H317" s="161">
        <v>3</v>
      </c>
      <c r="I317" s="161">
        <v>3</v>
      </c>
      <c r="J317" s="161">
        <v>3</v>
      </c>
      <c r="K317" s="161">
        <v>3</v>
      </c>
      <c r="L317" s="161">
        <v>3</v>
      </c>
      <c r="M317" s="161">
        <v>3</v>
      </c>
      <c r="N317" s="161">
        <v>3</v>
      </c>
      <c r="O317" s="161">
        <v>3</v>
      </c>
      <c r="P317" s="161">
        <v>3</v>
      </c>
      <c r="Q317" s="161">
        <v>3</v>
      </c>
      <c r="R317" s="161">
        <v>3</v>
      </c>
      <c r="S317" s="161">
        <v>3</v>
      </c>
      <c r="T317" s="161">
        <v>3</v>
      </c>
      <c r="U317" s="161">
        <v>3</v>
      </c>
      <c r="V317" s="161">
        <v>3</v>
      </c>
      <c r="W317" s="161">
        <v>3</v>
      </c>
      <c r="X317" s="161">
        <v>3</v>
      </c>
    </row>
    <row r="318" spans="1:24" ht="15.5" x14ac:dyDescent="0.25">
      <c r="A318" s="157">
        <v>317</v>
      </c>
      <c r="B318" s="163">
        <v>3</v>
      </c>
      <c r="C318" s="161">
        <v>3.4444444444444446</v>
      </c>
      <c r="D318" s="161">
        <v>3.8</v>
      </c>
      <c r="E318" s="161">
        <v>3.8888888888888888</v>
      </c>
      <c r="F318" s="163">
        <v>4</v>
      </c>
      <c r="G318" s="161">
        <v>3</v>
      </c>
      <c r="H318" s="161">
        <v>4</v>
      </c>
      <c r="I318" s="161">
        <v>4</v>
      </c>
      <c r="J318" s="161">
        <v>3.5</v>
      </c>
      <c r="K318" s="161">
        <v>4</v>
      </c>
      <c r="L318" s="161">
        <v>4</v>
      </c>
      <c r="M318" s="161">
        <v>3</v>
      </c>
      <c r="N318" s="161">
        <v>3.875</v>
      </c>
      <c r="O318" s="161">
        <v>4</v>
      </c>
      <c r="P318" s="161">
        <v>4</v>
      </c>
      <c r="Q318" s="161">
        <v>4</v>
      </c>
      <c r="R318" s="161">
        <v>3</v>
      </c>
      <c r="S318" s="161">
        <v>4</v>
      </c>
      <c r="T318" s="161">
        <v>4</v>
      </c>
      <c r="U318" s="161">
        <v>4</v>
      </c>
      <c r="V318" s="161">
        <v>3.4</v>
      </c>
      <c r="W318" s="161">
        <v>4</v>
      </c>
      <c r="X318" s="161">
        <v>2.1666666666666665</v>
      </c>
    </row>
    <row r="319" spans="1:24" ht="15.5" x14ac:dyDescent="0.25">
      <c r="A319" s="157">
        <v>318</v>
      </c>
      <c r="B319" s="163">
        <v>4</v>
      </c>
      <c r="C319" s="161">
        <v>3</v>
      </c>
      <c r="D319" s="161">
        <v>3</v>
      </c>
      <c r="E319" s="161">
        <v>3</v>
      </c>
      <c r="F319" s="163">
        <v>3</v>
      </c>
      <c r="G319" s="161">
        <v>3</v>
      </c>
      <c r="H319" s="161">
        <v>3</v>
      </c>
      <c r="I319" s="161">
        <v>4</v>
      </c>
      <c r="J319" s="161">
        <v>1.5</v>
      </c>
      <c r="K319" s="161">
        <v>2</v>
      </c>
      <c r="L319" s="161">
        <v>2</v>
      </c>
      <c r="M319" s="161">
        <v>3</v>
      </c>
      <c r="N319" s="161">
        <v>3</v>
      </c>
      <c r="O319" s="161">
        <v>3</v>
      </c>
      <c r="P319" s="161">
        <v>3</v>
      </c>
      <c r="Q319" s="161">
        <v>3</v>
      </c>
      <c r="R319" s="161">
        <v>3</v>
      </c>
      <c r="S319" s="161">
        <v>3</v>
      </c>
      <c r="T319" s="161">
        <v>3</v>
      </c>
      <c r="U319" s="161">
        <v>3</v>
      </c>
      <c r="V319" s="161">
        <v>3</v>
      </c>
      <c r="W319" s="161">
        <v>3</v>
      </c>
      <c r="X319" s="161">
        <v>3</v>
      </c>
    </row>
    <row r="320" spans="1:24" ht="15.5" x14ac:dyDescent="0.25">
      <c r="A320" s="157">
        <v>319</v>
      </c>
      <c r="B320" s="163">
        <v>3.3</v>
      </c>
      <c r="C320" s="161">
        <v>3</v>
      </c>
      <c r="D320" s="161">
        <v>3</v>
      </c>
      <c r="E320" s="161">
        <v>3</v>
      </c>
      <c r="F320" s="163">
        <v>3</v>
      </c>
      <c r="G320" s="161">
        <v>3</v>
      </c>
      <c r="H320" s="161">
        <v>3</v>
      </c>
      <c r="I320" s="161">
        <v>3</v>
      </c>
      <c r="J320" s="161">
        <v>3</v>
      </c>
      <c r="K320" s="161">
        <v>3</v>
      </c>
      <c r="L320" s="161">
        <v>3</v>
      </c>
      <c r="M320" s="161">
        <v>3</v>
      </c>
      <c r="N320" s="161">
        <v>3</v>
      </c>
      <c r="O320" s="161">
        <v>3</v>
      </c>
      <c r="P320" s="161">
        <v>3</v>
      </c>
      <c r="Q320" s="161">
        <v>3</v>
      </c>
      <c r="R320" s="161">
        <v>3</v>
      </c>
      <c r="S320" s="161">
        <v>3</v>
      </c>
      <c r="T320" s="161">
        <v>3</v>
      </c>
      <c r="U320" s="161">
        <v>3</v>
      </c>
      <c r="V320" s="161">
        <v>3</v>
      </c>
      <c r="W320" s="161">
        <v>3</v>
      </c>
      <c r="X320" s="161">
        <v>3</v>
      </c>
    </row>
    <row r="321" spans="1:24" ht="15.5" x14ac:dyDescent="0.25">
      <c r="A321" s="157">
        <v>320</v>
      </c>
      <c r="B321" s="163">
        <v>4</v>
      </c>
      <c r="C321" s="161">
        <v>3</v>
      </c>
      <c r="D321" s="161">
        <v>3</v>
      </c>
      <c r="E321" s="161">
        <v>3</v>
      </c>
      <c r="F321" s="163">
        <v>3</v>
      </c>
      <c r="G321" s="161">
        <v>3</v>
      </c>
      <c r="H321" s="161">
        <v>3</v>
      </c>
      <c r="I321" s="161">
        <v>3</v>
      </c>
      <c r="J321" s="161">
        <v>3</v>
      </c>
      <c r="K321" s="161">
        <v>3</v>
      </c>
      <c r="L321" s="161">
        <v>3</v>
      </c>
      <c r="M321" s="161">
        <v>3</v>
      </c>
      <c r="N321" s="161">
        <v>3</v>
      </c>
      <c r="O321" s="161">
        <v>3</v>
      </c>
      <c r="P321" s="161">
        <v>3</v>
      </c>
      <c r="Q321" s="161">
        <v>3</v>
      </c>
      <c r="R321" s="161">
        <v>3</v>
      </c>
      <c r="S321" s="161">
        <v>3</v>
      </c>
      <c r="T321" s="161">
        <v>3</v>
      </c>
      <c r="U321" s="161">
        <v>3</v>
      </c>
      <c r="V321" s="161">
        <v>3</v>
      </c>
      <c r="W321" s="161">
        <v>3</v>
      </c>
      <c r="X321" s="1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DASAR (2)</vt:lpstr>
      <vt:lpstr>DATA CLEARING FINAL</vt:lpstr>
      <vt:lpstr>DATA LIKERT</vt:lpstr>
      <vt:lpstr>DATA PLS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Alhayad</cp:lastModifiedBy>
  <dcterms:created xsi:type="dcterms:W3CDTF">2026-03-31T23:25:26Z</dcterms:created>
  <dcterms:modified xsi:type="dcterms:W3CDTF">2026-06-02T23:08:16Z</dcterms:modified>
</cp:coreProperties>
</file>